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pivotTables/pivotTable9.xml" ContentType="application/vnd.openxmlformats-officedocument.spreadsheetml.pivotTable+xml"/>
  <Override PartName="/xl/drawings/drawing10.xml" ContentType="application/vnd.openxmlformats-officedocument.drawing+xml"/>
  <Override PartName="/xl/pivotTables/pivotTable10.xml" ContentType="application/vnd.openxmlformats-officedocument.spreadsheetml.pivotTable+xml"/>
  <Override PartName="/xl/drawings/drawing11.xml" ContentType="application/vnd.openxmlformats-officedocument.drawing+xml"/>
  <Override PartName="/xl/pivotTables/pivotTable11.xml" ContentType="application/vnd.openxmlformats-officedocument.spreadsheetml.pivotTable+xml"/>
  <Override PartName="/xl/drawings/drawing12.xml" ContentType="application/vnd.openxmlformats-officedocument.drawing+xml"/>
  <Override PartName="/xl/pivotTables/pivotTable12.xml" ContentType="application/vnd.openxmlformats-officedocument.spreadsheetml.pivotTable+xml"/>
  <Override PartName="/xl/drawings/drawing13.xml" ContentType="application/vnd.openxmlformats-officedocument.drawing+xml"/>
  <Override PartName="/xl/pivotTables/pivotTable13.xml" ContentType="application/vnd.openxmlformats-officedocument.spreadsheetml.pivotTable+xml"/>
  <Override PartName="/xl/drawings/drawing14.xml" ContentType="application/vnd.openxmlformats-officedocument.drawing+xml"/>
  <Override PartName="/xl/pivotTables/pivotTable14.xml" ContentType="application/vnd.openxmlformats-officedocument.spreadsheetml.pivotTable+xml"/>
  <Override PartName="/xl/drawings/drawing15.xml" ContentType="application/vnd.openxmlformats-officedocument.drawing+xml"/>
  <Override PartName="/xl/pivotTables/pivotTable15.xml" ContentType="application/vnd.openxmlformats-officedocument.spreadsheetml.pivotTable+xml"/>
  <Override PartName="/xl/drawings/drawing16.xml" ContentType="application/vnd.openxmlformats-officedocument.drawing+xml"/>
  <Override PartName="/xl/pivotTables/pivotTable16.xml" ContentType="application/vnd.openxmlformats-officedocument.spreadsheetml.pivotTable+xml"/>
  <Override PartName="/xl/drawings/drawing17.xml" ContentType="application/vnd.openxmlformats-officedocument.drawing+xml"/>
  <Override PartName="/xl/pivotTables/pivotTable17.xml" ContentType="application/vnd.openxmlformats-officedocument.spreadsheetml.pivotTable+xml"/>
  <Override PartName="/xl/drawings/drawing18.xml" ContentType="application/vnd.openxmlformats-officedocument.drawing+xml"/>
  <Override PartName="/xl/pivotTables/pivotTable18.xml" ContentType="application/vnd.openxmlformats-officedocument.spreadsheetml.pivotTable+xml"/>
  <Override PartName="/xl/drawings/drawing19.xml" ContentType="application/vnd.openxmlformats-officedocument.drawing+xml"/>
  <Override PartName="/xl/pivotTables/pivotTable19.xml" ContentType="application/vnd.openxmlformats-officedocument.spreadsheetml.pivotTable+xml"/>
  <Override PartName="/xl/drawings/drawing20.xml" ContentType="application/vnd.openxmlformats-officedocument.drawing+xml"/>
  <Override PartName="/xl/pivotTables/pivotTable20.xml" ContentType="application/vnd.openxmlformats-officedocument.spreadsheetml.pivotTable+xml"/>
  <Override PartName="/xl/drawings/drawing21.xml" ContentType="application/vnd.openxmlformats-officedocument.drawing+xml"/>
  <Override PartName="/xl/pivotTables/pivotTable21.xml" ContentType="application/vnd.openxmlformats-officedocument.spreadsheetml.pivotTable+xml"/>
  <Override PartName="/xl/drawings/drawing22.xml" ContentType="application/vnd.openxmlformats-officedocument.drawing+xml"/>
  <Override PartName="/xl/pivotTables/pivotTable22.xml" ContentType="application/vnd.openxmlformats-officedocument.spreadsheetml.pivotTable+xml"/>
  <Override PartName="/xl/drawings/drawing23.xml" ContentType="application/vnd.openxmlformats-officedocument.drawing+xml"/>
  <Override PartName="/xl/pivotTables/pivotTable23.xml" ContentType="application/vnd.openxmlformats-officedocument.spreadsheetml.pivotTable+xml"/>
  <Override PartName="/xl/drawings/drawing24.xml" ContentType="application/vnd.openxmlformats-officedocument.drawing+xml"/>
  <Override PartName="/xl/pivotTables/pivotTable24.xml" ContentType="application/vnd.openxmlformats-officedocument.spreadsheetml.pivotTable+xml"/>
  <Override PartName="/xl/drawings/drawing25.xml" ContentType="application/vnd.openxmlformats-officedocument.drawing+xml"/>
  <Override PartName="/xl/pivotTables/pivotTable25.xml" ContentType="application/vnd.openxmlformats-officedocument.spreadsheetml.pivotTable+xml"/>
  <Override PartName="/xl/drawings/drawing26.xml" ContentType="application/vnd.openxmlformats-officedocument.drawing+xml"/>
  <Override PartName="/xl/pivotTables/pivotTable26.xml" ContentType="application/vnd.openxmlformats-officedocument.spreadsheetml.pivotTable+xml"/>
  <Override PartName="/xl/drawings/drawing27.xml" ContentType="application/vnd.openxmlformats-officedocument.drawing+xml"/>
  <Override PartName="/xl/pivotTables/pivotTable27.xml" ContentType="application/vnd.openxmlformats-officedocument.spreadsheetml.pivotTable+xml"/>
  <Override PartName="/xl/drawings/drawing28.xml" ContentType="application/vnd.openxmlformats-officedocument.drawing+xml"/>
  <Override PartName="/xl/pivotTables/pivotTable28.xml" ContentType="application/vnd.openxmlformats-officedocument.spreadsheetml.pivotTable+xml"/>
  <Override PartName="/xl/drawings/drawing29.xml" ContentType="application/vnd.openxmlformats-officedocument.drawing+xml"/>
  <Override PartName="/xl/pivotTables/pivotTable29.xml" ContentType="application/vnd.openxmlformats-officedocument.spreadsheetml.pivotTable+xml"/>
  <Override PartName="/xl/drawings/drawing30.xml" ContentType="application/vnd.openxmlformats-officedocument.drawing+xml"/>
  <Override PartName="/xl/pivotTables/pivotTable30.xml" ContentType="application/vnd.openxmlformats-officedocument.spreadsheetml.pivotTable+xml"/>
  <Override PartName="/xl/drawings/drawing31.xml" ContentType="application/vnd.openxmlformats-officedocument.drawing+xml"/>
  <Override PartName="/xl/pivotTables/pivotTable31.xml" ContentType="application/vnd.openxmlformats-officedocument.spreadsheetml.pivotTable+xml"/>
  <Override PartName="/xl/drawings/drawing32.xml" ContentType="application/vnd.openxmlformats-officedocument.drawing+xml"/>
  <Override PartName="/xl/pivotTables/pivotTable32.xml" ContentType="application/vnd.openxmlformats-officedocument.spreadsheetml.pivotTable+xml"/>
  <Override PartName="/xl/drawings/drawing33.xml" ContentType="application/vnd.openxmlformats-officedocument.drawing+xml"/>
  <Override PartName="/xl/pivotTables/pivotTable33.xml" ContentType="application/vnd.openxmlformats-officedocument.spreadsheetml.pivotTable+xml"/>
  <Override PartName="/xl/drawings/drawing34.xml" ContentType="application/vnd.openxmlformats-officedocument.drawing+xml"/>
  <Override PartName="/xl/pivotTables/pivotTable34.xml" ContentType="application/vnd.openxmlformats-officedocument.spreadsheetml.pivotTable+xml"/>
  <Override PartName="/xl/drawings/drawing35.xml" ContentType="application/vnd.openxmlformats-officedocument.drawing+xml"/>
  <Override PartName="/xl/pivotTables/pivotTable35.xml" ContentType="application/vnd.openxmlformats-officedocument.spreadsheetml.pivotTable+xml"/>
  <Override PartName="/xl/drawings/drawing36.xml" ContentType="application/vnd.openxmlformats-officedocument.drawing+xml"/>
  <Override PartName="/xl/pivotTables/pivotTable36.xml" ContentType="application/vnd.openxmlformats-officedocument.spreadsheetml.pivotTable+xml"/>
  <Override PartName="/xl/drawings/drawing37.xml" ContentType="application/vnd.openxmlformats-officedocument.drawing+xml"/>
  <Override PartName="/xl/pivotTables/pivotTable37.xml" ContentType="application/vnd.openxmlformats-officedocument.spreadsheetml.pivotTable+xml"/>
  <Override PartName="/xl/drawings/drawing38.xml" ContentType="application/vnd.openxmlformats-officedocument.drawing+xml"/>
  <Override PartName="/xl/pivotTables/pivotTable38.xml" ContentType="application/vnd.openxmlformats-officedocument.spreadsheetml.pivotTable+xml"/>
  <Override PartName="/xl/drawings/drawing39.xml" ContentType="application/vnd.openxmlformats-officedocument.drawing+xml"/>
  <Override PartName="/xl/pivotTables/pivotTable39.xml" ContentType="application/vnd.openxmlformats-officedocument.spreadsheetml.pivotTable+xml"/>
  <Override PartName="/xl/drawings/drawing40.xml" ContentType="application/vnd.openxmlformats-officedocument.drawing+xml"/>
  <Override PartName="/xl/pivotTables/pivotTable40.xml" ContentType="application/vnd.openxmlformats-officedocument.spreadsheetml.pivotTable+xml"/>
  <Override PartName="/xl/drawings/drawing41.xml" ContentType="application/vnd.openxmlformats-officedocument.drawing+xml"/>
  <Override PartName="/xl/pivotTables/pivotTable41.xml" ContentType="application/vnd.openxmlformats-officedocument.spreadsheetml.pivotTable+xml"/>
  <Override PartName="/xl/drawings/drawing42.xml" ContentType="application/vnd.openxmlformats-officedocument.drawing+xml"/>
  <Override PartName="/xl/pivotTables/pivotTable42.xml" ContentType="application/vnd.openxmlformats-officedocument.spreadsheetml.pivotTable+xml"/>
  <Override PartName="/xl/drawings/drawing43.xml" ContentType="application/vnd.openxmlformats-officedocument.drawing+xml"/>
  <Override PartName="/xl/pivotTables/pivotTable43.xml" ContentType="application/vnd.openxmlformats-officedocument.spreadsheetml.pivotTable+xml"/>
  <Override PartName="/xl/drawings/drawing44.xml" ContentType="application/vnd.openxmlformats-officedocument.drawing+xml"/>
  <Override PartName="/xl/pivotTables/pivotTable44.xml" ContentType="application/vnd.openxmlformats-officedocument.spreadsheetml.pivotTable+xml"/>
  <Override PartName="/xl/drawings/drawing45.xml" ContentType="application/vnd.openxmlformats-officedocument.drawing+xml"/>
  <Override PartName="/xl/pivotTables/pivotTable45.xml" ContentType="application/vnd.openxmlformats-officedocument.spreadsheetml.pivotTable+xml"/>
  <Override PartName="/xl/drawings/drawing46.xml" ContentType="application/vnd.openxmlformats-officedocument.drawing+xml"/>
  <Override PartName="/xl/pivotTables/pivotTable46.xml" ContentType="application/vnd.openxmlformats-officedocument.spreadsheetml.pivotTable+xml"/>
  <Override PartName="/xl/drawings/drawing47.xml" ContentType="application/vnd.openxmlformats-officedocument.drawing+xml"/>
  <Override PartName="/xl/pivotTables/pivotTable47.xml" ContentType="application/vnd.openxmlformats-officedocument.spreadsheetml.pivotTable+xml"/>
  <Override PartName="/xl/drawings/drawing48.xml" ContentType="application/vnd.openxmlformats-officedocument.drawing+xml"/>
  <Override PartName="/xl/pivotTables/pivotTable48.xml" ContentType="application/vnd.openxmlformats-officedocument.spreadsheetml.pivotTable+xml"/>
  <Override PartName="/xl/drawings/drawing49.xml" ContentType="application/vnd.openxmlformats-officedocument.drawing+xml"/>
  <Override PartName="/xl/pivotTables/pivotTable49.xml" ContentType="application/vnd.openxmlformats-officedocument.spreadsheetml.pivotTable+xml"/>
  <Override PartName="/xl/drawings/drawing50.xml" ContentType="application/vnd.openxmlformats-officedocument.drawing+xml"/>
  <Override PartName="/xl/pivotTables/pivotTable50.xml" ContentType="application/vnd.openxmlformats-officedocument.spreadsheetml.pivotTable+xml"/>
  <Override PartName="/xl/drawings/drawing51.xml" ContentType="application/vnd.openxmlformats-officedocument.drawing+xml"/>
  <Override PartName="/xl/pivotTables/pivotTable51.xml" ContentType="application/vnd.openxmlformats-officedocument.spreadsheetml.pivotTable+xml"/>
  <Override PartName="/xl/drawings/drawing52.xml" ContentType="application/vnd.openxmlformats-officedocument.drawing+xml"/>
  <Override PartName="/xl/pivotTables/pivotTable52.xml" ContentType="application/vnd.openxmlformats-officedocument.spreadsheetml.pivotTable+xml"/>
  <Override PartName="/xl/drawings/drawing53.xml" ContentType="application/vnd.openxmlformats-officedocument.drawing+xml"/>
  <Override PartName="/xl/pivotTables/pivotTable53.xml" ContentType="application/vnd.openxmlformats-officedocument.spreadsheetml.pivotTable+xml"/>
  <Override PartName="/xl/drawings/drawing54.xml" ContentType="application/vnd.openxmlformats-officedocument.drawing+xml"/>
  <Override PartName="/xl/pivotTables/pivotTable54.xml" ContentType="application/vnd.openxmlformats-officedocument.spreadsheetml.pivotTable+xml"/>
  <Override PartName="/xl/drawings/drawing55.xml" ContentType="application/vnd.openxmlformats-officedocument.drawing+xml"/>
  <Override PartName="/xl/pivotTables/pivotTable55.xml" ContentType="application/vnd.openxmlformats-officedocument.spreadsheetml.pivotTable+xml"/>
  <Override PartName="/xl/drawings/drawing56.xml" ContentType="application/vnd.openxmlformats-officedocument.drawing+xml"/>
  <Override PartName="/xl/pivotTables/pivotTable56.xml" ContentType="application/vnd.openxmlformats-officedocument.spreadsheetml.pivotTable+xml"/>
  <Override PartName="/xl/drawings/drawing57.xml" ContentType="application/vnd.openxmlformats-officedocument.drawing+xml"/>
  <Override PartName="/xl/pivotTables/pivotTable57.xml" ContentType="application/vnd.openxmlformats-officedocument.spreadsheetml.pivotTable+xml"/>
  <Override PartName="/xl/drawings/drawing58.xml" ContentType="application/vnd.openxmlformats-officedocument.drawing+xml"/>
  <Override PartName="/xl/pivotTables/pivotTable58.xml" ContentType="application/vnd.openxmlformats-officedocument.spreadsheetml.pivotTable+xml"/>
  <Override PartName="/xl/drawings/drawing59.xml" ContentType="application/vnd.openxmlformats-officedocument.drawing+xml"/>
  <Override PartName="/xl/pivotTables/pivotTable59.xml" ContentType="application/vnd.openxmlformats-officedocument.spreadsheetml.pivotTable+xml"/>
  <Override PartName="/xl/drawings/drawing60.xml" ContentType="application/vnd.openxmlformats-officedocument.drawing+xml"/>
  <Override PartName="/xl/pivotTables/pivotTable60.xml" ContentType="application/vnd.openxmlformats-officedocument.spreadsheetml.pivotTable+xml"/>
  <Override PartName="/xl/drawings/drawing61.xml" ContentType="application/vnd.openxmlformats-officedocument.drawing+xml"/>
  <Override PartName="/xl/pivotTables/pivotTable61.xml" ContentType="application/vnd.openxmlformats-officedocument.spreadsheetml.pivotTable+xml"/>
  <Override PartName="/xl/drawings/drawing62.xml" ContentType="application/vnd.openxmlformats-officedocument.drawing+xml"/>
  <Override PartName="/xl/pivotTables/pivotTable62.xml" ContentType="application/vnd.openxmlformats-officedocument.spreadsheetml.pivotTable+xml"/>
  <Override PartName="/xl/drawings/drawing63.xml" ContentType="application/vnd.openxmlformats-officedocument.drawing+xml"/>
  <Override PartName="/xl/pivotTables/pivotTable63.xml" ContentType="application/vnd.openxmlformats-officedocument.spreadsheetml.pivotTable+xml"/>
  <Override PartName="/xl/drawings/drawing64.xml" ContentType="application/vnd.openxmlformats-officedocument.drawing+xml"/>
  <Override PartName="/xl/pivotTables/pivotTable64.xml" ContentType="application/vnd.openxmlformats-officedocument.spreadsheetml.pivotTable+xml"/>
  <Override PartName="/xl/drawings/drawing65.xml" ContentType="application/vnd.openxmlformats-officedocument.drawing+xml"/>
  <Override PartName="/xl/pivotTables/pivotTable65.xml" ContentType="application/vnd.openxmlformats-officedocument.spreadsheetml.pivotTable+xml"/>
  <Override PartName="/xl/drawings/drawing66.xml" ContentType="application/vnd.openxmlformats-officedocument.drawing+xml"/>
  <Override PartName="/xl/pivotTables/pivotTable66.xml" ContentType="application/vnd.openxmlformats-officedocument.spreadsheetml.pivotTable+xml"/>
  <Override PartName="/xl/drawings/drawing67.xml" ContentType="application/vnd.openxmlformats-officedocument.drawing+xml"/>
  <Override PartName="/xl/pivotTables/pivotTable67.xml" ContentType="application/vnd.openxmlformats-officedocument.spreadsheetml.pivotTable+xml"/>
  <Override PartName="/xl/drawings/drawing68.xml" ContentType="application/vnd.openxmlformats-officedocument.drawing+xml"/>
  <Override PartName="/xl/pivotTables/pivotTable68.xml" ContentType="application/vnd.openxmlformats-officedocument.spreadsheetml.pivotTable+xml"/>
  <Override PartName="/xl/drawings/drawing69.xml" ContentType="application/vnd.openxmlformats-officedocument.drawing+xml"/>
  <Override PartName="/xl/pivotTables/pivotTable69.xml" ContentType="application/vnd.openxmlformats-officedocument.spreadsheetml.pivotTable+xml"/>
  <Override PartName="/xl/drawings/drawing70.xml" ContentType="application/vnd.openxmlformats-officedocument.drawing+xml"/>
  <Override PartName="/xl/pivotTables/pivotTable70.xml" ContentType="application/vnd.openxmlformats-officedocument.spreadsheetml.pivotTable+xml"/>
  <Override PartName="/xl/drawings/drawing71.xml" ContentType="application/vnd.openxmlformats-officedocument.drawing+xml"/>
  <Override PartName="/xl/pivotTables/pivotTable71.xml" ContentType="application/vnd.openxmlformats-officedocument.spreadsheetml.pivotTable+xml"/>
  <Override PartName="/xl/drawings/drawing72.xml" ContentType="application/vnd.openxmlformats-officedocument.drawing+xml"/>
  <Override PartName="/xl/pivotTables/pivotTable72.xml" ContentType="application/vnd.openxmlformats-officedocument.spreadsheetml.pivotTable+xml"/>
  <Override PartName="/xl/drawings/drawing7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Z:\RELATÓRIO DE PEDIDOS EMPENHADOS\Finalizado\CONSUMO\GRUPOS ORIEL\30.16 MATERIAL DE EXPEDIENTE 30.16, 30.16A e 30.16B\30.16\"/>
    </mc:Choice>
  </mc:AlternateContent>
  <bookViews>
    <workbookView xWindow="0" yWindow="0" windowWidth="24000" windowHeight="9735" tabRatio="142" firstSheet="2" activeTab="2"/>
  </bookViews>
  <sheets>
    <sheet name="Plan2" sheetId="2" state="hidden" r:id="rId1"/>
    <sheet name="2016" sheetId="120" state="hidden" r:id="rId2"/>
    <sheet name="MENU" sheetId="61" r:id="rId3"/>
    <sheet name="100.000" sheetId="3" r:id="rId4"/>
    <sheet name="100.070" sheetId="123" r:id="rId5"/>
    <sheet name="100.500" sheetId="67" r:id="rId6"/>
    <sheet name="110.000" sheetId="69" r:id="rId7"/>
    <sheet name="110.200" sheetId="70" r:id="rId8"/>
    <sheet name="110.300" sheetId="71" r:id="rId9"/>
    <sheet name="120.000" sheetId="72" r:id="rId10"/>
    <sheet name="120.100" sheetId="73" r:id="rId11"/>
    <sheet name="120.200" sheetId="74" r:id="rId12"/>
    <sheet name="130.000" sheetId="75" r:id="rId13"/>
    <sheet name="130.100" sheetId="76" r:id="rId14"/>
    <sheet name="140.000" sheetId="77" r:id="rId15"/>
    <sheet name="140.020" sheetId="124" r:id="rId16"/>
    <sheet name="140.103" sheetId="78" r:id="rId17"/>
    <sheet name="140.105" sheetId="80" r:id="rId18"/>
    <sheet name="140.107" sheetId="81" r:id="rId19"/>
    <sheet name="140.108" sheetId="125" r:id="rId20"/>
    <sheet name="140.115" sheetId="82" r:id="rId21"/>
    <sheet name="140.116" sheetId="83" r:id="rId22"/>
    <sheet name="140.117" sheetId="84" r:id="rId23"/>
    <sheet name="140.120" sheetId="85" r:id="rId24"/>
    <sheet name="140.131" sheetId="126" r:id="rId25"/>
    <sheet name="140.132" sheetId="128" r:id="rId26"/>
    <sheet name="150.000" sheetId="86" r:id="rId27"/>
    <sheet name="150.100" sheetId="87" r:id="rId28"/>
    <sheet name="150.200" sheetId="88" r:id="rId29"/>
    <sheet name="150.800" sheetId="131" r:id="rId30"/>
    <sheet name="160.000" sheetId="89" r:id="rId31"/>
    <sheet name="160.010" sheetId="90" r:id="rId32"/>
    <sheet name="160.050" sheetId="91" r:id="rId33"/>
    <sheet name="170.000" sheetId="121" r:id="rId34"/>
    <sheet name="180.000" sheetId="92" r:id="rId35"/>
    <sheet name="190.000" sheetId="93" r:id="rId36"/>
    <sheet name="200.100" sheetId="132" r:id="rId37"/>
    <sheet name="200.200" sheetId="94" r:id="rId38"/>
    <sheet name="210.100" sheetId="95" r:id="rId39"/>
    <sheet name="210.200" sheetId="96" r:id="rId40"/>
    <sheet name="210.300" sheetId="98" r:id="rId41"/>
    <sheet name="220.100" sheetId="99" r:id="rId42"/>
    <sheet name="220.200" sheetId="133" r:id="rId43"/>
    <sheet name="220.300" sheetId="100" r:id="rId44"/>
    <sheet name="220.400" sheetId="135" r:id="rId45"/>
    <sheet name="220.500" sheetId="101" r:id="rId46"/>
    <sheet name="220.600" sheetId="102" r:id="rId47"/>
    <sheet name="220.700" sheetId="129" r:id="rId48"/>
    <sheet name="230.200" sheetId="130" r:id="rId49"/>
    <sheet name="230.300" sheetId="103" r:id="rId50"/>
    <sheet name="240.000" sheetId="104" r:id="rId51"/>
    <sheet name="250.000" sheetId="127" r:id="rId52"/>
    <sheet name="250.100" sheetId="105" r:id="rId53"/>
    <sheet name="250.200" sheetId="137" r:id="rId54"/>
    <sheet name="250.400" sheetId="106" r:id="rId55"/>
    <sheet name="260.000" sheetId="107" r:id="rId56"/>
    <sheet name="260.100" sheetId="108" r:id="rId57"/>
    <sheet name="260.200" sheetId="109" r:id="rId58"/>
    <sheet name="260.300" sheetId="110" r:id="rId59"/>
    <sheet name="270.000" sheetId="140" r:id="rId60"/>
    <sheet name="270.200" sheetId="111" r:id="rId61"/>
    <sheet name="270.300" sheetId="112" r:id="rId62"/>
    <sheet name="270.400" sheetId="113" r:id="rId63"/>
    <sheet name="280.000" sheetId="114" r:id="rId64"/>
    <sheet name="280.010" sheetId="141" r:id="rId65"/>
    <sheet name="280.100" sheetId="142" r:id="rId66"/>
    <sheet name="280.200" sheetId="143" r:id="rId67"/>
    <sheet name="280.300" sheetId="138" r:id="rId68"/>
    <sheet name="280.400" sheetId="139" r:id="rId69"/>
    <sheet name="280.500" sheetId="115" r:id="rId70"/>
    <sheet name="290.000" sheetId="116" r:id="rId71"/>
    <sheet name="310.000" sheetId="117" r:id="rId72"/>
    <sheet name="400.000" sheetId="118" r:id="rId73"/>
    <sheet name="500.030" sheetId="136" r:id="rId74"/>
    <sheet name="600.000" sheetId="119" r:id="rId75"/>
  </sheets>
  <definedNames>
    <definedName name="_xlnm._FilterDatabase" localSheetId="1" hidden="1">'2016'!$A$1:$R$2391</definedName>
    <definedName name="_xlnm.Print_Area" localSheetId="1">'2016'!$A$1:$R$2391</definedName>
  </definedNames>
  <calcPr calcId="152511"/>
  <pivotCaches>
    <pivotCache cacheId="0" r:id="rId76"/>
    <pivotCache cacheId="1" r:id="rId7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6" i="136" l="1"/>
  <c r="H16" i="136"/>
  <c r="I16" i="136"/>
  <c r="I64" i="140" l="1"/>
  <c r="H64" i="140"/>
  <c r="G64" i="140"/>
  <c r="I32" i="143"/>
  <c r="H32" i="143"/>
  <c r="G32" i="143"/>
  <c r="I33" i="142"/>
  <c r="H33" i="142"/>
  <c r="G33" i="142"/>
  <c r="I19" i="141"/>
  <c r="H19" i="141"/>
  <c r="G19" i="141"/>
  <c r="I18" i="139"/>
  <c r="H18" i="139"/>
  <c r="G18" i="139"/>
  <c r="I18" i="138"/>
  <c r="H18" i="138"/>
  <c r="G18" i="138"/>
  <c r="I25" i="137"/>
  <c r="H25" i="137"/>
  <c r="G25" i="137"/>
  <c r="I47" i="127"/>
  <c r="H47" i="127"/>
  <c r="G47" i="127"/>
  <c r="G12" i="130"/>
  <c r="H12" i="130"/>
  <c r="I12" i="130"/>
  <c r="I30" i="129"/>
  <c r="H30" i="129"/>
  <c r="G30" i="129"/>
  <c r="I22" i="135"/>
  <c r="H22" i="135"/>
  <c r="G22" i="135"/>
  <c r="I32" i="133"/>
  <c r="H32" i="133"/>
  <c r="G32" i="133"/>
  <c r="I16" i="132"/>
  <c r="H16" i="132"/>
  <c r="G16" i="132"/>
  <c r="I7" i="131"/>
  <c r="H7" i="131"/>
  <c r="G7" i="131"/>
  <c r="I23" i="128"/>
  <c r="H23" i="128"/>
  <c r="G23" i="128"/>
  <c r="I26" i="126"/>
  <c r="H26" i="126"/>
  <c r="G26" i="126"/>
  <c r="I20" i="125"/>
  <c r="H20" i="125"/>
  <c r="G20" i="125"/>
  <c r="I27" i="124"/>
  <c r="H27" i="124"/>
  <c r="I67" i="124"/>
  <c r="H67" i="124"/>
  <c r="G67" i="124"/>
  <c r="I80" i="123"/>
  <c r="H80" i="123"/>
  <c r="G80" i="123"/>
  <c r="O2391" i="120" l="1"/>
  <c r="G121" i="69" l="1"/>
  <c r="H121" i="69"/>
  <c r="I121" i="69"/>
  <c r="G77" i="119" l="1"/>
  <c r="H67" i="118"/>
  <c r="I67" i="118"/>
  <c r="G67" i="118"/>
  <c r="I54" i="117"/>
  <c r="H54" i="117"/>
  <c r="G54" i="117"/>
  <c r="I103" i="116"/>
  <c r="H103" i="116"/>
  <c r="G103" i="116"/>
  <c r="G23" i="115"/>
  <c r="I18" i="114"/>
  <c r="H18" i="114"/>
  <c r="G18" i="114"/>
  <c r="I56" i="113"/>
  <c r="H56" i="113"/>
  <c r="G56" i="113"/>
  <c r="I36" i="111"/>
  <c r="H36" i="111"/>
  <c r="G36" i="111"/>
  <c r="I37" i="110"/>
  <c r="H37" i="110"/>
  <c r="G37" i="110"/>
  <c r="I57" i="109"/>
  <c r="H57" i="109"/>
  <c r="G57" i="109"/>
  <c r="I13" i="108"/>
  <c r="H13" i="108"/>
  <c r="G13" i="108"/>
  <c r="I30" i="107"/>
  <c r="H30" i="107"/>
  <c r="G30" i="107"/>
  <c r="I97" i="104"/>
  <c r="H97" i="104"/>
  <c r="G97" i="104"/>
  <c r="G13" i="99"/>
  <c r="G38" i="98"/>
  <c r="I45" i="96"/>
  <c r="H45" i="96"/>
  <c r="G45" i="96"/>
  <c r="I37" i="95"/>
  <c r="H37" i="95"/>
  <c r="G37" i="95"/>
  <c r="I47" i="94"/>
  <c r="H47" i="94"/>
  <c r="G47" i="94"/>
  <c r="G29" i="93"/>
  <c r="I47" i="92"/>
  <c r="H47" i="92"/>
  <c r="G47" i="92"/>
  <c r="I29" i="121"/>
  <c r="H29" i="121"/>
  <c r="G29" i="121"/>
  <c r="G33" i="90"/>
  <c r="I44" i="88"/>
  <c r="H44" i="88"/>
  <c r="G44" i="88"/>
  <c r="I64" i="86"/>
  <c r="H64" i="86"/>
  <c r="G64" i="86"/>
  <c r="I36" i="85"/>
  <c r="H36" i="85"/>
  <c r="G36" i="85"/>
  <c r="I36" i="84"/>
  <c r="H36" i="84"/>
  <c r="G36" i="84"/>
  <c r="I55" i="83"/>
  <c r="H55" i="83"/>
  <c r="G55" i="83"/>
  <c r="I34" i="82"/>
  <c r="H34" i="82"/>
  <c r="G34" i="82"/>
  <c r="I34" i="81"/>
  <c r="H34" i="81"/>
  <c r="G34" i="81"/>
  <c r="I32" i="80"/>
  <c r="H32" i="80"/>
  <c r="G32" i="80"/>
  <c r="I33" i="78"/>
  <c r="H33" i="78"/>
  <c r="G33" i="78"/>
  <c r="I63" i="77"/>
  <c r="H63" i="77"/>
  <c r="G63" i="77"/>
  <c r="I8" i="76"/>
  <c r="G8" i="76"/>
  <c r="H8" i="76"/>
  <c r="I52" i="75"/>
  <c r="H52" i="75"/>
  <c r="G52" i="75"/>
  <c r="G39" i="74"/>
  <c r="H39" i="74"/>
  <c r="I39" i="74"/>
  <c r="I38" i="73"/>
  <c r="H38" i="73"/>
  <c r="G38" i="73"/>
  <c r="I13" i="72"/>
  <c r="H13" i="72"/>
  <c r="G13" i="72"/>
  <c r="I54" i="71"/>
  <c r="H54" i="71"/>
  <c r="G54" i="71"/>
  <c r="I68" i="70"/>
  <c r="H68" i="70"/>
  <c r="G68" i="70"/>
  <c r="I64" i="67"/>
  <c r="H64" i="67"/>
  <c r="G64" i="67"/>
  <c r="I31" i="3"/>
  <c r="H31" i="3"/>
  <c r="G31" i="3"/>
  <c r="O2377" i="120" l="1"/>
  <c r="O2378" i="120"/>
  <c r="O2379" i="120"/>
  <c r="O2380" i="120"/>
  <c r="O2381" i="120"/>
  <c r="O2382" i="120"/>
  <c r="O2383" i="120"/>
  <c r="O2384" i="120"/>
  <c r="O2385" i="120"/>
  <c r="O2387" i="120"/>
  <c r="O2388" i="120"/>
  <c r="O2389" i="120"/>
  <c r="O2390" i="120"/>
  <c r="G43" i="89" l="1"/>
  <c r="H43" i="89"/>
  <c r="I43" i="89"/>
  <c r="H33" i="90"/>
  <c r="I33" i="90"/>
  <c r="K2391" i="120" l="1"/>
  <c r="K2390" i="120"/>
  <c r="K2389" i="120"/>
  <c r="K2388" i="120"/>
  <c r="K2387" i="120"/>
  <c r="K2386" i="120"/>
  <c r="K2385" i="120"/>
  <c r="K2384" i="120"/>
  <c r="K2383" i="120"/>
  <c r="K2382" i="120"/>
  <c r="K2381" i="120"/>
  <c r="K2380" i="120"/>
  <c r="K2379" i="120"/>
  <c r="K2378" i="120"/>
  <c r="K2377" i="120"/>
  <c r="O2376" i="120"/>
  <c r="K2376" i="120"/>
  <c r="O2375" i="120"/>
  <c r="K2375" i="120"/>
  <c r="O2374" i="120"/>
  <c r="K2374" i="120"/>
  <c r="O2373" i="120"/>
  <c r="K2373" i="120"/>
  <c r="O2372" i="120"/>
  <c r="K2372" i="120"/>
  <c r="O2371" i="120"/>
  <c r="K2371" i="120"/>
  <c r="O2370" i="120"/>
  <c r="K2370" i="120"/>
  <c r="O2369" i="120"/>
  <c r="K2369" i="120"/>
  <c r="O2368" i="120"/>
  <c r="K2368" i="120"/>
  <c r="O2367" i="120"/>
  <c r="K2367" i="120"/>
  <c r="O2366" i="120"/>
  <c r="K2366" i="120"/>
  <c r="J2365" i="120"/>
  <c r="K2365" i="120" s="1"/>
  <c r="G2365" i="120"/>
  <c r="J2364" i="120"/>
  <c r="G2364" i="120"/>
  <c r="J2363" i="120"/>
  <c r="G2363" i="120"/>
  <c r="J2362" i="120"/>
  <c r="G2362" i="120"/>
  <c r="J2361" i="120"/>
  <c r="G2361" i="120"/>
  <c r="J2360" i="120"/>
  <c r="G2360" i="120"/>
  <c r="J2359" i="120"/>
  <c r="G2359" i="120"/>
  <c r="J2358" i="120"/>
  <c r="G2358" i="120"/>
  <c r="J2357" i="120"/>
  <c r="G2357" i="120"/>
  <c r="J2356" i="120"/>
  <c r="G2356" i="120"/>
  <c r="J2355" i="120"/>
  <c r="G2355" i="120"/>
  <c r="J2354" i="120"/>
  <c r="G2354" i="120"/>
  <c r="J2353" i="120"/>
  <c r="G2353" i="120"/>
  <c r="J2352" i="120"/>
  <c r="G2352" i="120"/>
  <c r="J2351" i="120"/>
  <c r="G2351" i="120"/>
  <c r="J2350" i="120"/>
  <c r="G2350" i="120"/>
  <c r="J2349" i="120"/>
  <c r="G2349" i="120"/>
  <c r="J2348" i="120"/>
  <c r="G2348" i="120"/>
  <c r="J2347" i="120"/>
  <c r="G2347" i="120"/>
  <c r="J2346" i="120"/>
  <c r="G2346" i="120"/>
  <c r="J2345" i="120"/>
  <c r="G2345" i="120"/>
  <c r="J2344" i="120"/>
  <c r="G2344" i="120"/>
  <c r="J2343" i="120"/>
  <c r="G2343" i="120"/>
  <c r="J2342" i="120"/>
  <c r="G2342" i="120"/>
  <c r="J2341" i="120"/>
  <c r="G2341" i="120"/>
  <c r="J2340" i="120"/>
  <c r="G2340" i="120"/>
  <c r="J2339" i="120"/>
  <c r="G2339" i="120"/>
  <c r="J2338" i="120"/>
  <c r="G2338" i="120"/>
  <c r="J2337" i="120"/>
  <c r="G2337" i="120"/>
  <c r="J2336" i="120"/>
  <c r="G2336" i="120"/>
  <c r="J2335" i="120"/>
  <c r="G2335" i="120"/>
  <c r="J2334" i="120"/>
  <c r="G2334" i="120"/>
  <c r="J2333" i="120"/>
  <c r="G2333" i="120"/>
  <c r="J2332" i="120"/>
  <c r="G2332" i="120"/>
  <c r="J2331" i="120"/>
  <c r="G2331" i="120"/>
  <c r="J2330" i="120"/>
  <c r="G2330" i="120"/>
  <c r="J2329" i="120"/>
  <c r="G2329" i="120"/>
  <c r="J2328" i="120"/>
  <c r="G2328" i="120"/>
  <c r="J2327" i="120"/>
  <c r="G2327" i="120"/>
  <c r="J2326" i="120"/>
  <c r="K2326" i="120" s="1"/>
  <c r="G2326" i="120"/>
  <c r="J2325" i="120"/>
  <c r="K2325" i="120" s="1"/>
  <c r="G2325" i="120"/>
  <c r="J2324" i="120"/>
  <c r="K2324" i="120" s="1"/>
  <c r="G2324" i="120"/>
  <c r="J2323" i="120"/>
  <c r="G2323" i="120"/>
  <c r="J2322" i="120"/>
  <c r="K2322" i="120" s="1"/>
  <c r="G2322" i="120"/>
  <c r="J2321" i="120"/>
  <c r="G2321" i="120"/>
  <c r="J2320" i="120"/>
  <c r="K2320" i="120" s="1"/>
  <c r="G2320" i="120"/>
  <c r="J2319" i="120"/>
  <c r="K2319" i="120" s="1"/>
  <c r="G2319" i="120"/>
  <c r="J2318" i="120"/>
  <c r="K2318" i="120" s="1"/>
  <c r="G2318" i="120"/>
  <c r="J2317" i="120"/>
  <c r="K2317" i="120" s="1"/>
  <c r="G2317" i="120"/>
  <c r="J2316" i="120"/>
  <c r="K2316" i="120" s="1"/>
  <c r="G2316" i="120"/>
  <c r="J2315" i="120"/>
  <c r="G2315" i="120"/>
  <c r="J2314" i="120"/>
  <c r="K2314" i="120" s="1"/>
  <c r="G2314" i="120"/>
  <c r="J2313" i="120"/>
  <c r="K2313" i="120" s="1"/>
  <c r="G2313" i="120"/>
  <c r="J2312" i="120"/>
  <c r="K2312" i="120" s="1"/>
  <c r="G2312" i="120"/>
  <c r="J2311" i="120"/>
  <c r="K2311" i="120" s="1"/>
  <c r="G2311" i="120"/>
  <c r="J2310" i="120"/>
  <c r="K2310" i="120" s="1"/>
  <c r="G2310" i="120"/>
  <c r="J2309" i="120"/>
  <c r="K2309" i="120" s="1"/>
  <c r="G2309" i="120"/>
  <c r="J2308" i="120"/>
  <c r="K2308" i="120" s="1"/>
  <c r="G2308" i="120"/>
  <c r="J2307" i="120"/>
  <c r="G2307" i="120"/>
  <c r="J2306" i="120"/>
  <c r="K2306" i="120" s="1"/>
  <c r="G2306" i="120"/>
  <c r="J2305" i="120"/>
  <c r="G2305" i="120"/>
  <c r="J2304" i="120"/>
  <c r="K2304" i="120" s="1"/>
  <c r="G2304" i="120"/>
  <c r="J2303" i="120"/>
  <c r="K2303" i="120" s="1"/>
  <c r="G2303" i="120"/>
  <c r="J2302" i="120"/>
  <c r="K2302" i="120" s="1"/>
  <c r="G2302" i="120"/>
  <c r="J2301" i="120"/>
  <c r="K2301" i="120" s="1"/>
  <c r="G2301" i="120"/>
  <c r="J2300" i="120"/>
  <c r="K2300" i="120" s="1"/>
  <c r="G2300" i="120"/>
  <c r="J2299" i="120"/>
  <c r="G2299" i="120"/>
  <c r="J2298" i="120"/>
  <c r="K2298" i="120" s="1"/>
  <c r="G2298" i="120"/>
  <c r="J2297" i="120"/>
  <c r="K2297" i="120" s="1"/>
  <c r="G2297" i="120"/>
  <c r="J2296" i="120"/>
  <c r="K2296" i="120" s="1"/>
  <c r="G2296" i="120"/>
  <c r="J2295" i="120"/>
  <c r="K2295" i="120" s="1"/>
  <c r="G2295" i="120"/>
  <c r="J2294" i="120"/>
  <c r="K2294" i="120" s="1"/>
  <c r="G2294" i="120"/>
  <c r="J2293" i="120"/>
  <c r="K2293" i="120" s="1"/>
  <c r="G2293" i="120"/>
  <c r="J2292" i="120"/>
  <c r="K2292" i="120" s="1"/>
  <c r="G2292" i="120"/>
  <c r="J2291" i="120"/>
  <c r="G2291" i="120"/>
  <c r="J2290" i="120"/>
  <c r="K2290" i="120" s="1"/>
  <c r="G2290" i="120"/>
  <c r="J2289" i="120"/>
  <c r="K2289" i="120" s="1"/>
  <c r="G2289" i="120"/>
  <c r="J2288" i="120"/>
  <c r="K2288" i="120" s="1"/>
  <c r="G2288" i="120"/>
  <c r="J2287" i="120"/>
  <c r="K2287" i="120" s="1"/>
  <c r="G2287" i="120"/>
  <c r="J2286" i="120"/>
  <c r="K2286" i="120" s="1"/>
  <c r="G2286" i="120"/>
  <c r="J2285" i="120"/>
  <c r="K2285" i="120" s="1"/>
  <c r="G2285" i="120"/>
  <c r="J2284" i="120"/>
  <c r="K2284" i="120" s="1"/>
  <c r="G2284" i="120"/>
  <c r="J2283" i="120"/>
  <c r="G2283" i="120"/>
  <c r="J2282" i="120"/>
  <c r="K2282" i="120" s="1"/>
  <c r="G2282" i="120"/>
  <c r="J2281" i="120"/>
  <c r="G2281" i="120"/>
  <c r="J2280" i="120"/>
  <c r="G2280" i="120"/>
  <c r="J2279" i="120"/>
  <c r="O2279" i="120" s="1"/>
  <c r="G2279" i="120"/>
  <c r="J2278" i="120"/>
  <c r="K2278" i="120" s="1"/>
  <c r="G2278" i="120"/>
  <c r="J2277" i="120"/>
  <c r="K2277" i="120" s="1"/>
  <c r="G2277" i="120"/>
  <c r="J2276" i="120"/>
  <c r="K2276" i="120" s="1"/>
  <c r="G2276" i="120"/>
  <c r="J2275" i="120"/>
  <c r="K2275" i="120" s="1"/>
  <c r="G2275" i="120"/>
  <c r="J2274" i="120"/>
  <c r="K2274" i="120" s="1"/>
  <c r="G2274" i="120"/>
  <c r="J2273" i="120"/>
  <c r="K2273" i="120" s="1"/>
  <c r="G2273" i="120"/>
  <c r="J2272" i="120"/>
  <c r="G2272" i="120"/>
  <c r="J2271" i="120"/>
  <c r="G2271" i="120"/>
  <c r="J2270" i="120"/>
  <c r="G2270" i="120"/>
  <c r="J2269" i="120"/>
  <c r="G2269" i="120"/>
  <c r="J2268" i="120"/>
  <c r="G2268" i="120"/>
  <c r="J2267" i="120"/>
  <c r="G2267" i="120"/>
  <c r="J2266" i="120"/>
  <c r="G2266" i="120"/>
  <c r="J2265" i="120"/>
  <c r="G2265" i="120"/>
  <c r="J2264" i="120"/>
  <c r="G2264" i="120"/>
  <c r="J2263" i="120"/>
  <c r="G2263" i="120"/>
  <c r="J2262" i="120"/>
  <c r="G2262" i="120"/>
  <c r="J2261" i="120"/>
  <c r="G2261" i="120"/>
  <c r="J2260" i="120"/>
  <c r="G2260" i="120"/>
  <c r="J2259" i="120"/>
  <c r="G2259" i="120"/>
  <c r="J2258" i="120"/>
  <c r="G2258" i="120"/>
  <c r="J2257" i="120"/>
  <c r="G2257" i="120"/>
  <c r="J2256" i="120"/>
  <c r="G2256" i="120"/>
  <c r="J2255" i="120"/>
  <c r="G2255" i="120"/>
  <c r="J2254" i="120"/>
  <c r="G2254" i="120"/>
  <c r="J2253" i="120"/>
  <c r="G2253" i="120"/>
  <c r="J2252" i="120"/>
  <c r="G2252" i="120"/>
  <c r="J2251" i="120"/>
  <c r="G2251" i="120"/>
  <c r="J2250" i="120"/>
  <c r="G2250" i="120"/>
  <c r="J2249" i="120"/>
  <c r="G2249" i="120"/>
  <c r="J2248" i="120"/>
  <c r="G2248" i="120"/>
  <c r="J2247" i="120"/>
  <c r="G2247" i="120"/>
  <c r="J2246" i="120"/>
  <c r="G2246" i="120"/>
  <c r="J2245" i="120"/>
  <c r="G2245" i="120"/>
  <c r="J2244" i="120"/>
  <c r="G2244" i="120"/>
  <c r="J2243" i="120"/>
  <c r="G2243" i="120"/>
  <c r="J2242" i="120"/>
  <c r="G2242" i="120"/>
  <c r="J2241" i="120"/>
  <c r="G2241" i="120"/>
  <c r="J2240" i="120"/>
  <c r="G2240" i="120"/>
  <c r="J2239" i="120"/>
  <c r="G2239" i="120"/>
  <c r="J2238" i="120"/>
  <c r="G2238" i="120"/>
  <c r="J2237" i="120"/>
  <c r="G2237" i="120"/>
  <c r="J2236" i="120"/>
  <c r="G2236" i="120"/>
  <c r="J2235" i="120"/>
  <c r="G2235" i="120"/>
  <c r="J2234" i="120"/>
  <c r="G2234" i="120"/>
  <c r="J2233" i="120"/>
  <c r="G2233" i="120"/>
  <c r="J2232" i="120"/>
  <c r="G2232" i="120"/>
  <c r="J2231" i="120"/>
  <c r="G2231" i="120"/>
  <c r="J2230" i="120"/>
  <c r="G2230" i="120"/>
  <c r="J2229" i="120"/>
  <c r="G2229" i="120"/>
  <c r="J2228" i="120"/>
  <c r="G2228" i="120"/>
  <c r="J2227" i="120"/>
  <c r="G2227" i="120"/>
  <c r="J2226" i="120"/>
  <c r="G2226" i="120"/>
  <c r="J2225" i="120"/>
  <c r="G2225" i="120"/>
  <c r="J2224" i="120"/>
  <c r="G2224" i="120"/>
  <c r="J2223" i="120"/>
  <c r="G2223" i="120"/>
  <c r="J2222" i="120"/>
  <c r="G2222" i="120"/>
  <c r="J2221" i="120"/>
  <c r="G2221" i="120"/>
  <c r="J2220" i="120"/>
  <c r="G2220" i="120"/>
  <c r="J2219" i="120"/>
  <c r="G2219" i="120"/>
  <c r="J2218" i="120"/>
  <c r="O2218" i="120" s="1"/>
  <c r="G2218" i="120"/>
  <c r="J2217" i="120"/>
  <c r="G2217" i="120"/>
  <c r="J2216" i="120"/>
  <c r="G2216" i="120"/>
  <c r="J2215" i="120"/>
  <c r="O2215" i="120" s="1"/>
  <c r="G2215" i="120"/>
  <c r="J2214" i="120"/>
  <c r="O2214" i="120" s="1"/>
  <c r="G2214" i="120"/>
  <c r="J2213" i="120"/>
  <c r="O2213" i="120" s="1"/>
  <c r="G2213" i="120"/>
  <c r="J2212" i="120"/>
  <c r="K2212" i="120" s="1"/>
  <c r="G2212" i="120"/>
  <c r="J2211" i="120"/>
  <c r="G2211" i="120"/>
  <c r="J2210" i="120"/>
  <c r="K2210" i="120" s="1"/>
  <c r="G2210" i="120"/>
  <c r="J2209" i="120"/>
  <c r="K2209" i="120" s="1"/>
  <c r="G2209" i="120"/>
  <c r="J2208" i="120"/>
  <c r="K2208" i="120" s="1"/>
  <c r="G2208" i="120"/>
  <c r="J2207" i="120"/>
  <c r="G2207" i="120"/>
  <c r="J2206" i="120"/>
  <c r="O2206" i="120" s="1"/>
  <c r="G2206" i="120"/>
  <c r="J2205" i="120"/>
  <c r="G2205" i="120"/>
  <c r="J2204" i="120"/>
  <c r="G2204" i="120"/>
  <c r="J2203" i="120"/>
  <c r="G2203" i="120"/>
  <c r="J2202" i="120"/>
  <c r="O2202" i="120" s="1"/>
  <c r="G2202" i="120"/>
  <c r="J2201" i="120"/>
  <c r="G2201" i="120"/>
  <c r="J2200" i="120"/>
  <c r="O2200" i="120" s="1"/>
  <c r="G2200" i="120"/>
  <c r="J2199" i="120"/>
  <c r="O2199" i="120" s="1"/>
  <c r="G2199" i="120"/>
  <c r="J2198" i="120"/>
  <c r="O2198" i="120" s="1"/>
  <c r="G2198" i="120"/>
  <c r="J2197" i="120"/>
  <c r="G2197" i="120"/>
  <c r="J2196" i="120"/>
  <c r="G2196" i="120"/>
  <c r="J2195" i="120"/>
  <c r="G2195" i="120"/>
  <c r="J2194" i="120"/>
  <c r="O2194" i="120" s="1"/>
  <c r="G2194" i="120"/>
  <c r="J2193" i="120"/>
  <c r="G2193" i="120"/>
  <c r="J2192" i="120"/>
  <c r="O2192" i="120" s="1"/>
  <c r="G2192" i="120"/>
  <c r="J2191" i="120"/>
  <c r="O2191" i="120" s="1"/>
  <c r="G2191" i="120"/>
  <c r="J2190" i="120"/>
  <c r="O2190" i="120" s="1"/>
  <c r="G2190" i="120"/>
  <c r="J2189" i="120"/>
  <c r="O2189" i="120" s="1"/>
  <c r="G2189" i="120"/>
  <c r="J2188" i="120"/>
  <c r="O2188" i="120" s="1"/>
  <c r="G2188" i="120"/>
  <c r="J2187" i="120"/>
  <c r="O2187" i="120" s="1"/>
  <c r="G2187" i="120"/>
  <c r="J2186" i="120"/>
  <c r="O2186" i="120" s="1"/>
  <c r="G2186" i="120"/>
  <c r="J2185" i="120"/>
  <c r="O2185" i="120" s="1"/>
  <c r="G2185" i="120"/>
  <c r="J2184" i="120"/>
  <c r="O2184" i="120" s="1"/>
  <c r="G2184" i="120"/>
  <c r="J2183" i="120"/>
  <c r="O2183" i="120" s="1"/>
  <c r="G2183" i="120"/>
  <c r="J2182" i="120"/>
  <c r="G2182" i="120"/>
  <c r="J2181" i="120"/>
  <c r="O2181" i="120" s="1"/>
  <c r="G2181" i="120"/>
  <c r="J2180" i="120"/>
  <c r="O2180" i="120" s="1"/>
  <c r="G2180" i="120"/>
  <c r="J2179" i="120"/>
  <c r="O2179" i="120" s="1"/>
  <c r="G2179" i="120"/>
  <c r="J2178" i="120"/>
  <c r="G2178" i="120"/>
  <c r="J2177" i="120"/>
  <c r="O2177" i="120" s="1"/>
  <c r="G2177" i="120"/>
  <c r="J2176" i="120"/>
  <c r="O2176" i="120" s="1"/>
  <c r="G2176" i="120"/>
  <c r="J2175" i="120"/>
  <c r="O2175" i="120" s="1"/>
  <c r="G2175" i="120"/>
  <c r="J2174" i="120"/>
  <c r="O2174" i="120" s="1"/>
  <c r="G2174" i="120"/>
  <c r="J2173" i="120"/>
  <c r="O2173" i="120" s="1"/>
  <c r="G2173" i="120"/>
  <c r="J2172" i="120"/>
  <c r="O2172" i="120" s="1"/>
  <c r="G2172" i="120"/>
  <c r="J2171" i="120"/>
  <c r="O2171" i="120" s="1"/>
  <c r="G2171" i="120"/>
  <c r="J2170" i="120"/>
  <c r="G2170" i="120"/>
  <c r="J2169" i="120"/>
  <c r="O2169" i="120" s="1"/>
  <c r="G2169" i="120"/>
  <c r="J2168" i="120"/>
  <c r="O2168" i="120" s="1"/>
  <c r="G2168" i="120"/>
  <c r="J2167" i="120"/>
  <c r="O2167" i="120" s="1"/>
  <c r="G2167" i="120"/>
  <c r="J2166" i="120"/>
  <c r="O2166" i="120" s="1"/>
  <c r="G2166" i="120"/>
  <c r="J2165" i="120"/>
  <c r="O2165" i="120" s="1"/>
  <c r="G2165" i="120"/>
  <c r="J2164" i="120"/>
  <c r="O2164" i="120" s="1"/>
  <c r="G2164" i="120"/>
  <c r="J2163" i="120"/>
  <c r="O2163" i="120" s="1"/>
  <c r="G2163" i="120"/>
  <c r="J2162" i="120"/>
  <c r="G2162" i="120"/>
  <c r="J2161" i="120"/>
  <c r="O2161" i="120" s="1"/>
  <c r="G2161" i="120"/>
  <c r="J2160" i="120"/>
  <c r="O2160" i="120" s="1"/>
  <c r="G2160" i="120"/>
  <c r="J2159" i="120"/>
  <c r="O2159" i="120" s="1"/>
  <c r="G2159" i="120"/>
  <c r="J2158" i="120"/>
  <c r="O2158" i="120" s="1"/>
  <c r="G2158" i="120"/>
  <c r="J2157" i="120"/>
  <c r="O2157" i="120" s="1"/>
  <c r="G2157" i="120"/>
  <c r="J2156" i="120"/>
  <c r="O2156" i="120" s="1"/>
  <c r="G2156" i="120"/>
  <c r="J2155" i="120"/>
  <c r="O2155" i="120" s="1"/>
  <c r="G2155" i="120"/>
  <c r="J2154" i="120"/>
  <c r="G2154" i="120"/>
  <c r="J2153" i="120"/>
  <c r="O2153" i="120" s="1"/>
  <c r="G2153" i="120"/>
  <c r="J2152" i="120"/>
  <c r="O2152" i="120" s="1"/>
  <c r="G2152" i="120"/>
  <c r="J2151" i="120"/>
  <c r="O2151" i="120" s="1"/>
  <c r="G2151" i="120"/>
  <c r="J2150" i="120"/>
  <c r="G2150" i="120"/>
  <c r="J2149" i="120"/>
  <c r="O2149" i="120" s="1"/>
  <c r="G2149" i="120"/>
  <c r="J2148" i="120"/>
  <c r="O2148" i="120" s="1"/>
  <c r="G2148" i="120"/>
  <c r="J2147" i="120"/>
  <c r="O2147" i="120" s="1"/>
  <c r="G2147" i="120"/>
  <c r="J2146" i="120"/>
  <c r="G2146" i="120"/>
  <c r="J2145" i="120"/>
  <c r="O2145" i="120" s="1"/>
  <c r="G2145" i="120"/>
  <c r="J2144" i="120"/>
  <c r="O2144" i="120" s="1"/>
  <c r="G2144" i="120"/>
  <c r="J2143" i="120"/>
  <c r="O2143" i="120" s="1"/>
  <c r="G2143" i="120"/>
  <c r="J2142" i="120"/>
  <c r="O2142" i="120" s="1"/>
  <c r="G2142" i="120"/>
  <c r="J2141" i="120"/>
  <c r="O2141" i="120" s="1"/>
  <c r="G2141" i="120"/>
  <c r="J2140" i="120"/>
  <c r="O2140" i="120" s="1"/>
  <c r="G2140" i="120"/>
  <c r="J2139" i="120"/>
  <c r="G2139" i="120"/>
  <c r="J2138" i="120"/>
  <c r="O2138" i="120" s="1"/>
  <c r="G2138" i="120"/>
  <c r="J2137" i="120"/>
  <c r="O2137" i="120" s="1"/>
  <c r="G2137" i="120"/>
  <c r="J2136" i="120"/>
  <c r="O2136" i="120" s="1"/>
  <c r="G2136" i="120"/>
  <c r="J2135" i="120"/>
  <c r="O2135" i="120" s="1"/>
  <c r="G2135" i="120"/>
  <c r="J2134" i="120"/>
  <c r="O2134" i="120" s="1"/>
  <c r="G2134" i="120"/>
  <c r="J2133" i="120"/>
  <c r="O2133" i="120" s="1"/>
  <c r="G2133" i="120"/>
  <c r="J2132" i="120"/>
  <c r="O2132" i="120" s="1"/>
  <c r="G2132" i="120"/>
  <c r="J2131" i="120"/>
  <c r="O2131" i="120" s="1"/>
  <c r="G2131" i="120"/>
  <c r="J2130" i="120"/>
  <c r="G2130" i="120"/>
  <c r="J2129" i="120"/>
  <c r="O2129" i="120" s="1"/>
  <c r="G2129" i="120"/>
  <c r="J2128" i="120"/>
  <c r="O2128" i="120" s="1"/>
  <c r="G2128" i="120"/>
  <c r="J2127" i="120"/>
  <c r="O2127" i="120" s="1"/>
  <c r="G2127" i="120"/>
  <c r="J2126" i="120"/>
  <c r="O2126" i="120" s="1"/>
  <c r="G2126" i="120"/>
  <c r="J2125" i="120"/>
  <c r="O2125" i="120" s="1"/>
  <c r="G2125" i="120"/>
  <c r="J2124" i="120"/>
  <c r="O2124" i="120" s="1"/>
  <c r="G2124" i="120"/>
  <c r="J2123" i="120"/>
  <c r="O2123" i="120" s="1"/>
  <c r="G2123" i="120"/>
  <c r="J2122" i="120"/>
  <c r="O2122" i="120" s="1"/>
  <c r="G2122" i="120"/>
  <c r="J2121" i="120"/>
  <c r="O2121" i="120" s="1"/>
  <c r="G2121" i="120"/>
  <c r="J2120" i="120"/>
  <c r="O2120" i="120" s="1"/>
  <c r="G2120" i="120"/>
  <c r="J2119" i="120"/>
  <c r="O2119" i="120" s="1"/>
  <c r="G2119" i="120"/>
  <c r="J2118" i="120"/>
  <c r="G2118" i="120"/>
  <c r="J2117" i="120"/>
  <c r="O2117" i="120" s="1"/>
  <c r="G2117" i="120"/>
  <c r="J2116" i="120"/>
  <c r="O2116" i="120" s="1"/>
  <c r="G2116" i="120"/>
  <c r="J2115" i="120"/>
  <c r="O2115" i="120" s="1"/>
  <c r="G2115" i="120"/>
  <c r="J2114" i="120"/>
  <c r="G2114" i="120"/>
  <c r="J2113" i="120"/>
  <c r="G2113" i="120"/>
  <c r="J2112" i="120"/>
  <c r="O2112" i="120" s="1"/>
  <c r="G2112" i="120"/>
  <c r="J2111" i="120"/>
  <c r="O2111" i="120" s="1"/>
  <c r="G2111" i="120"/>
  <c r="J2110" i="120"/>
  <c r="O2110" i="120" s="1"/>
  <c r="G2110" i="120"/>
  <c r="J2109" i="120"/>
  <c r="O2109" i="120" s="1"/>
  <c r="G2109" i="120"/>
  <c r="J2108" i="120"/>
  <c r="O2108" i="120" s="1"/>
  <c r="G2108" i="120"/>
  <c r="J2107" i="120"/>
  <c r="O2107" i="120" s="1"/>
  <c r="G2107" i="120"/>
  <c r="J2106" i="120"/>
  <c r="G2106" i="120"/>
  <c r="J2105" i="120"/>
  <c r="O2105" i="120" s="1"/>
  <c r="G2105" i="120"/>
  <c r="J2104" i="120"/>
  <c r="O2104" i="120" s="1"/>
  <c r="G2104" i="120"/>
  <c r="J2103" i="120"/>
  <c r="O2103" i="120" s="1"/>
  <c r="G2103" i="120"/>
  <c r="J2102" i="120"/>
  <c r="O2102" i="120" s="1"/>
  <c r="G2102" i="120"/>
  <c r="J2101" i="120"/>
  <c r="O2101" i="120" s="1"/>
  <c r="G2101" i="120"/>
  <c r="J2100" i="120"/>
  <c r="G2100" i="120"/>
  <c r="J2099" i="120"/>
  <c r="O2099" i="120" s="1"/>
  <c r="G2099" i="120"/>
  <c r="J2098" i="120"/>
  <c r="G2098" i="120"/>
  <c r="J2097" i="120"/>
  <c r="O2097" i="120" s="1"/>
  <c r="G2097" i="120"/>
  <c r="J2096" i="120"/>
  <c r="O2096" i="120" s="1"/>
  <c r="G2096" i="120"/>
  <c r="J2095" i="120"/>
  <c r="O2095" i="120" s="1"/>
  <c r="G2095" i="120"/>
  <c r="J2094" i="120"/>
  <c r="O2094" i="120" s="1"/>
  <c r="G2094" i="120"/>
  <c r="J2093" i="120"/>
  <c r="O2093" i="120" s="1"/>
  <c r="G2093" i="120"/>
  <c r="J2092" i="120"/>
  <c r="O2092" i="120" s="1"/>
  <c r="G2092" i="120"/>
  <c r="J2091" i="120"/>
  <c r="O2091" i="120" s="1"/>
  <c r="G2091" i="120"/>
  <c r="J2090" i="120"/>
  <c r="G2090" i="120"/>
  <c r="J2089" i="120"/>
  <c r="O2089" i="120" s="1"/>
  <c r="G2089" i="120"/>
  <c r="J2088" i="120"/>
  <c r="G2088" i="120"/>
  <c r="J2087" i="120"/>
  <c r="O2087" i="120" s="1"/>
  <c r="G2087" i="120"/>
  <c r="J2086" i="120"/>
  <c r="O2086" i="120" s="1"/>
  <c r="G2086" i="120"/>
  <c r="J2085" i="120"/>
  <c r="O2085" i="120" s="1"/>
  <c r="G2085" i="120"/>
  <c r="J2084" i="120"/>
  <c r="G2084" i="120"/>
  <c r="J2083" i="120"/>
  <c r="O2083" i="120" s="1"/>
  <c r="G2083" i="120"/>
  <c r="J2082" i="120"/>
  <c r="G2082" i="120"/>
  <c r="J2081" i="120"/>
  <c r="O2081" i="120" s="1"/>
  <c r="G2081" i="120"/>
  <c r="J2080" i="120"/>
  <c r="O2080" i="120" s="1"/>
  <c r="G2080" i="120"/>
  <c r="J2079" i="120"/>
  <c r="O2079" i="120" s="1"/>
  <c r="G2079" i="120"/>
  <c r="J2078" i="120"/>
  <c r="O2078" i="120" s="1"/>
  <c r="G2078" i="120"/>
  <c r="J2077" i="120"/>
  <c r="G2077" i="120"/>
  <c r="J2076" i="120"/>
  <c r="O2076" i="120" s="1"/>
  <c r="G2076" i="120"/>
  <c r="J2075" i="120"/>
  <c r="O2075" i="120" s="1"/>
  <c r="G2075" i="120"/>
  <c r="J2074" i="120"/>
  <c r="G2074" i="120"/>
  <c r="J2073" i="120"/>
  <c r="O2073" i="120" s="1"/>
  <c r="G2073" i="120"/>
  <c r="J2072" i="120"/>
  <c r="O2072" i="120" s="1"/>
  <c r="G2072" i="120"/>
  <c r="J2071" i="120"/>
  <c r="O2071" i="120" s="1"/>
  <c r="G2071" i="120"/>
  <c r="J2070" i="120"/>
  <c r="O2070" i="120" s="1"/>
  <c r="G2070" i="120"/>
  <c r="J2069" i="120"/>
  <c r="O2069" i="120" s="1"/>
  <c r="G2069" i="120"/>
  <c r="J2068" i="120"/>
  <c r="G2068" i="120"/>
  <c r="J2067" i="120"/>
  <c r="O2067" i="120" s="1"/>
  <c r="G2067" i="120"/>
  <c r="J2066" i="120"/>
  <c r="G2066" i="120"/>
  <c r="J2065" i="120"/>
  <c r="O2065" i="120" s="1"/>
  <c r="G2065" i="120"/>
  <c r="J2064" i="120"/>
  <c r="O2064" i="120" s="1"/>
  <c r="G2064" i="120"/>
  <c r="J2063" i="120"/>
  <c r="O2063" i="120" s="1"/>
  <c r="G2063" i="120"/>
  <c r="J2062" i="120"/>
  <c r="O2062" i="120" s="1"/>
  <c r="G2062" i="120"/>
  <c r="J2061" i="120"/>
  <c r="O2061" i="120" s="1"/>
  <c r="G2061" i="120"/>
  <c r="J2060" i="120"/>
  <c r="O2060" i="120" s="1"/>
  <c r="G2060" i="120"/>
  <c r="J2059" i="120"/>
  <c r="O2059" i="120" s="1"/>
  <c r="G2059" i="120"/>
  <c r="J2058" i="120"/>
  <c r="G2058" i="120"/>
  <c r="J2057" i="120"/>
  <c r="O2057" i="120" s="1"/>
  <c r="G2057" i="120"/>
  <c r="J2056" i="120"/>
  <c r="O2056" i="120" s="1"/>
  <c r="G2056" i="120"/>
  <c r="J2055" i="120"/>
  <c r="O2055" i="120" s="1"/>
  <c r="G2055" i="120"/>
  <c r="J2054" i="120"/>
  <c r="O2054" i="120" s="1"/>
  <c r="G2054" i="120"/>
  <c r="J2053" i="120"/>
  <c r="O2053" i="120" s="1"/>
  <c r="G2053" i="120"/>
  <c r="J2052" i="120"/>
  <c r="G2052" i="120"/>
  <c r="J2051" i="120"/>
  <c r="O2051" i="120" s="1"/>
  <c r="G2051" i="120"/>
  <c r="J2050" i="120"/>
  <c r="G2050" i="120"/>
  <c r="J2049" i="120"/>
  <c r="O2049" i="120" s="1"/>
  <c r="G2049" i="120"/>
  <c r="J2048" i="120"/>
  <c r="O2048" i="120" s="1"/>
  <c r="G2048" i="120"/>
  <c r="J2047" i="120"/>
  <c r="G2047" i="120"/>
  <c r="J2046" i="120"/>
  <c r="K2046" i="120" s="1"/>
  <c r="G2046" i="120"/>
  <c r="J2045" i="120"/>
  <c r="G2045" i="120"/>
  <c r="J2044" i="120"/>
  <c r="G2044" i="120"/>
  <c r="J2043" i="120"/>
  <c r="K2043" i="120" s="1"/>
  <c r="G2043" i="120"/>
  <c r="J2042" i="120"/>
  <c r="K2042" i="120" s="1"/>
  <c r="G2042" i="120"/>
  <c r="J2041" i="120"/>
  <c r="K2041" i="120" s="1"/>
  <c r="G2041" i="120"/>
  <c r="J2040" i="120"/>
  <c r="G2040" i="120"/>
  <c r="J2039" i="120"/>
  <c r="K2039" i="120" s="1"/>
  <c r="G2039" i="120"/>
  <c r="J2038" i="120"/>
  <c r="K2038" i="120" s="1"/>
  <c r="G2038" i="120"/>
  <c r="J2037" i="120"/>
  <c r="G2037" i="120"/>
  <c r="J2036" i="120"/>
  <c r="G2036" i="120"/>
  <c r="J2035" i="120"/>
  <c r="K2035" i="120" s="1"/>
  <c r="G2035" i="120"/>
  <c r="J2034" i="120"/>
  <c r="K2034" i="120" s="1"/>
  <c r="G2034" i="120"/>
  <c r="J2033" i="120"/>
  <c r="K2033" i="120" s="1"/>
  <c r="G2033" i="120"/>
  <c r="J2032" i="120"/>
  <c r="G2032" i="120"/>
  <c r="J2031" i="120"/>
  <c r="K2031" i="120" s="1"/>
  <c r="G2031" i="120"/>
  <c r="J2030" i="120"/>
  <c r="K2030" i="120" s="1"/>
  <c r="G2030" i="120"/>
  <c r="J2029" i="120"/>
  <c r="G2029" i="120"/>
  <c r="J2028" i="120"/>
  <c r="G2028" i="120"/>
  <c r="J2027" i="120"/>
  <c r="K2027" i="120" s="1"/>
  <c r="G2027" i="120"/>
  <c r="J2026" i="120"/>
  <c r="K2026" i="120" s="1"/>
  <c r="G2026" i="120"/>
  <c r="J2025" i="120"/>
  <c r="K2025" i="120" s="1"/>
  <c r="G2025" i="120"/>
  <c r="J2024" i="120"/>
  <c r="G2024" i="120"/>
  <c r="J2023" i="120"/>
  <c r="K2023" i="120" s="1"/>
  <c r="G2023" i="120"/>
  <c r="J2022" i="120"/>
  <c r="K2022" i="120" s="1"/>
  <c r="G2022" i="120"/>
  <c r="J2021" i="120"/>
  <c r="G2021" i="120"/>
  <c r="J2020" i="120"/>
  <c r="G2020" i="120"/>
  <c r="J2019" i="120"/>
  <c r="K2019" i="120" s="1"/>
  <c r="G2019" i="120"/>
  <c r="J2018" i="120"/>
  <c r="K2018" i="120" s="1"/>
  <c r="G2018" i="120"/>
  <c r="J2017" i="120"/>
  <c r="K2017" i="120" s="1"/>
  <c r="G2017" i="120"/>
  <c r="J2016" i="120"/>
  <c r="G2016" i="120"/>
  <c r="J2015" i="120"/>
  <c r="K2015" i="120" s="1"/>
  <c r="G2015" i="120"/>
  <c r="J2014" i="120"/>
  <c r="K2014" i="120" s="1"/>
  <c r="G2014" i="120"/>
  <c r="J2013" i="120"/>
  <c r="G2013" i="120"/>
  <c r="J2012" i="120"/>
  <c r="G2012" i="120"/>
  <c r="J2011" i="120"/>
  <c r="K2011" i="120" s="1"/>
  <c r="G2011" i="120"/>
  <c r="J2010" i="120"/>
  <c r="K2010" i="120" s="1"/>
  <c r="G2010" i="120"/>
  <c r="J2009" i="120"/>
  <c r="K2009" i="120" s="1"/>
  <c r="G2009" i="120"/>
  <c r="J2008" i="120"/>
  <c r="G2008" i="120"/>
  <c r="J2007" i="120"/>
  <c r="K2007" i="120" s="1"/>
  <c r="G2007" i="120"/>
  <c r="J2006" i="120"/>
  <c r="K2006" i="120" s="1"/>
  <c r="G2006" i="120"/>
  <c r="J2005" i="120"/>
  <c r="G2005" i="120"/>
  <c r="J2004" i="120"/>
  <c r="G2004" i="120"/>
  <c r="J2003" i="120"/>
  <c r="K2003" i="120" s="1"/>
  <c r="G2003" i="120"/>
  <c r="O2002" i="120"/>
  <c r="K2002" i="120"/>
  <c r="O2001" i="120"/>
  <c r="K2001" i="120"/>
  <c r="O2000" i="120"/>
  <c r="K2000" i="120"/>
  <c r="O1999" i="120"/>
  <c r="K1999" i="120"/>
  <c r="O1998" i="120"/>
  <c r="K1998" i="120"/>
  <c r="O1997" i="120"/>
  <c r="K1997" i="120"/>
  <c r="O1996" i="120"/>
  <c r="K1996" i="120"/>
  <c r="O1995" i="120"/>
  <c r="K1995" i="120"/>
  <c r="O1994" i="120"/>
  <c r="K1994" i="120"/>
  <c r="O1993" i="120"/>
  <c r="K1993" i="120"/>
  <c r="O1992" i="120"/>
  <c r="K1992" i="120"/>
  <c r="O1991" i="120"/>
  <c r="K1991" i="120"/>
  <c r="O1990" i="120"/>
  <c r="K1990" i="120"/>
  <c r="O1989" i="120"/>
  <c r="K1989" i="120"/>
  <c r="G1989" i="120"/>
  <c r="O1988" i="120"/>
  <c r="K1988" i="120"/>
  <c r="O1987" i="120"/>
  <c r="K1987" i="120"/>
  <c r="O1986" i="120"/>
  <c r="K1986" i="120"/>
  <c r="O1985" i="120"/>
  <c r="K1985" i="120"/>
  <c r="O1984" i="120"/>
  <c r="K1984" i="120"/>
  <c r="O1983" i="120"/>
  <c r="K1983" i="120"/>
  <c r="O1982" i="120"/>
  <c r="K1982" i="120"/>
  <c r="O1981" i="120"/>
  <c r="K1981" i="120"/>
  <c r="O1980" i="120"/>
  <c r="K1980" i="120"/>
  <c r="O1979" i="120"/>
  <c r="K1979" i="120"/>
  <c r="O1978" i="120"/>
  <c r="K1978" i="120"/>
  <c r="O1977" i="120"/>
  <c r="K1977" i="120"/>
  <c r="O1976" i="120"/>
  <c r="K1976" i="120"/>
  <c r="O1975" i="120"/>
  <c r="K1975" i="120"/>
  <c r="O1974" i="120"/>
  <c r="K1974" i="120"/>
  <c r="O1973" i="120"/>
  <c r="K1973" i="120"/>
  <c r="O1972" i="120"/>
  <c r="K1972" i="120"/>
  <c r="G1972" i="120"/>
  <c r="O1971" i="120"/>
  <c r="K1971" i="120"/>
  <c r="O1970" i="120"/>
  <c r="K1970" i="120"/>
  <c r="O1969" i="120"/>
  <c r="K1969" i="120"/>
  <c r="O1968" i="120"/>
  <c r="K1968" i="120"/>
  <c r="O1967" i="120"/>
  <c r="K1967" i="120"/>
  <c r="O1966" i="120"/>
  <c r="K1966" i="120"/>
  <c r="O1965" i="120"/>
  <c r="K1965" i="120"/>
  <c r="O1964" i="120"/>
  <c r="K1964" i="120"/>
  <c r="O1963" i="120"/>
  <c r="K1963" i="120"/>
  <c r="O1962" i="120"/>
  <c r="K1962" i="120"/>
  <c r="O1961" i="120"/>
  <c r="K1961" i="120"/>
  <c r="O1960" i="120"/>
  <c r="K1960" i="120"/>
  <c r="O1959" i="120"/>
  <c r="K1959" i="120"/>
  <c r="O1958" i="120"/>
  <c r="K1958" i="120"/>
  <c r="O1957" i="120"/>
  <c r="K1957" i="120"/>
  <c r="O1956" i="120"/>
  <c r="K1956" i="120"/>
  <c r="O1955" i="120"/>
  <c r="K1955" i="120"/>
  <c r="O1954" i="120"/>
  <c r="K1954" i="120"/>
  <c r="O1953" i="120"/>
  <c r="K1953" i="120"/>
  <c r="G1953" i="120"/>
  <c r="O1952" i="120"/>
  <c r="K1952" i="120"/>
  <c r="O1951" i="120"/>
  <c r="K1951" i="120"/>
  <c r="O1950" i="120"/>
  <c r="K1950" i="120"/>
  <c r="O1949" i="120"/>
  <c r="K1949" i="120"/>
  <c r="O1948" i="120"/>
  <c r="K1948" i="120"/>
  <c r="O1947" i="120"/>
  <c r="K1947" i="120"/>
  <c r="O1946" i="120"/>
  <c r="K1946" i="120"/>
  <c r="O1945" i="120"/>
  <c r="K1945" i="120"/>
  <c r="O1944" i="120"/>
  <c r="K1944" i="120"/>
  <c r="K1943" i="120"/>
  <c r="O1942" i="120"/>
  <c r="K1942" i="120"/>
  <c r="O1941" i="120"/>
  <c r="K1941" i="120"/>
  <c r="O1940" i="120"/>
  <c r="K1940" i="120"/>
  <c r="O1939" i="120"/>
  <c r="K1939" i="120"/>
  <c r="O1938" i="120"/>
  <c r="K1938" i="120"/>
  <c r="O1937" i="120"/>
  <c r="K1937" i="120"/>
  <c r="O1936" i="120"/>
  <c r="K1936" i="120"/>
  <c r="O1935" i="120"/>
  <c r="K1935" i="120"/>
  <c r="O1934" i="120"/>
  <c r="K1934" i="120"/>
  <c r="O1933" i="120"/>
  <c r="K1933" i="120"/>
  <c r="O1932" i="120"/>
  <c r="K1932" i="120"/>
  <c r="O1931" i="120"/>
  <c r="K1931" i="120"/>
  <c r="O1930" i="120"/>
  <c r="K1930" i="120"/>
  <c r="O1929" i="120"/>
  <c r="K1929" i="120"/>
  <c r="O1928" i="120"/>
  <c r="K1928" i="120"/>
  <c r="O1927" i="120"/>
  <c r="K1927" i="120"/>
  <c r="O1926" i="120"/>
  <c r="K1926" i="120"/>
  <c r="O1925" i="120"/>
  <c r="K1925" i="120"/>
  <c r="O1924" i="120"/>
  <c r="K1924" i="120"/>
  <c r="G1924" i="120"/>
  <c r="O1923" i="120"/>
  <c r="K1923" i="120"/>
  <c r="G1923" i="120"/>
  <c r="O1922" i="120"/>
  <c r="K1922" i="120"/>
  <c r="O1921" i="120"/>
  <c r="K1921" i="120"/>
  <c r="O1920" i="120"/>
  <c r="K1920" i="120"/>
  <c r="O1919" i="120"/>
  <c r="K1919" i="120"/>
  <c r="K1918" i="120"/>
  <c r="O1917" i="120"/>
  <c r="K1917" i="120"/>
  <c r="O1916" i="120"/>
  <c r="K1916" i="120"/>
  <c r="O1915" i="120"/>
  <c r="K1915" i="120"/>
  <c r="O1914" i="120"/>
  <c r="K1914" i="120"/>
  <c r="O1913" i="120"/>
  <c r="K1913" i="120"/>
  <c r="O1912" i="120"/>
  <c r="K1912" i="120"/>
  <c r="O1911" i="120"/>
  <c r="K1911" i="120"/>
  <c r="O1910" i="120"/>
  <c r="K1910" i="120"/>
  <c r="O1909" i="120"/>
  <c r="K1909" i="120"/>
  <c r="G1909" i="120"/>
  <c r="O1908" i="120"/>
  <c r="K1908" i="120"/>
  <c r="O1907" i="120"/>
  <c r="K1907" i="120"/>
  <c r="O1906" i="120"/>
  <c r="K1906" i="120"/>
  <c r="O1905" i="120"/>
  <c r="K1905" i="120"/>
  <c r="O1904" i="120"/>
  <c r="K1904" i="120"/>
  <c r="O1903" i="120"/>
  <c r="K1903" i="120"/>
  <c r="O1902" i="120"/>
  <c r="K1902" i="120"/>
  <c r="O1901" i="120"/>
  <c r="K1901" i="120"/>
  <c r="O1900" i="120"/>
  <c r="K1900" i="120"/>
  <c r="O1899" i="120"/>
  <c r="K1899" i="120"/>
  <c r="O1898" i="120"/>
  <c r="K1898" i="120"/>
  <c r="O1897" i="120"/>
  <c r="K1897" i="120"/>
  <c r="O1896" i="120"/>
  <c r="K1896" i="120"/>
  <c r="O1895" i="120"/>
  <c r="K1895" i="120"/>
  <c r="O1894" i="120"/>
  <c r="K1894" i="120"/>
  <c r="O1893" i="120"/>
  <c r="K1893" i="120"/>
  <c r="O1892" i="120"/>
  <c r="K1892" i="120"/>
  <c r="O1891" i="120"/>
  <c r="K1891" i="120"/>
  <c r="O1890" i="120"/>
  <c r="K1890" i="120"/>
  <c r="O1889" i="120"/>
  <c r="K1889" i="120"/>
  <c r="O1888" i="120"/>
  <c r="K1888" i="120"/>
  <c r="O1887" i="120"/>
  <c r="K1887" i="120"/>
  <c r="O1886" i="120"/>
  <c r="K1886" i="120"/>
  <c r="O1885" i="120"/>
  <c r="K1885" i="120"/>
  <c r="O1884" i="120"/>
  <c r="K1884" i="120"/>
  <c r="O1883" i="120"/>
  <c r="K1883" i="120"/>
  <c r="O1882" i="120"/>
  <c r="K1882" i="120"/>
  <c r="O1881" i="120"/>
  <c r="K1881" i="120"/>
  <c r="O1880" i="120"/>
  <c r="K1880" i="120"/>
  <c r="O1879" i="120"/>
  <c r="K1879" i="120"/>
  <c r="O1878" i="120"/>
  <c r="K1878" i="120"/>
  <c r="O1877" i="120"/>
  <c r="K1877" i="120"/>
  <c r="O1876" i="120"/>
  <c r="K1876" i="120"/>
  <c r="O1875" i="120"/>
  <c r="K1875" i="120"/>
  <c r="O1874" i="120"/>
  <c r="K1874" i="120"/>
  <c r="G1874" i="120"/>
  <c r="O1873" i="120"/>
  <c r="K1873" i="120"/>
  <c r="G1873" i="120"/>
  <c r="O1872" i="120"/>
  <c r="K1872" i="120"/>
  <c r="O1871" i="120"/>
  <c r="K1871" i="120"/>
  <c r="O1870" i="120"/>
  <c r="K1870" i="120"/>
  <c r="O1869" i="120"/>
  <c r="K1869" i="120"/>
  <c r="O1868" i="120"/>
  <c r="K1868" i="120"/>
  <c r="O1867" i="120"/>
  <c r="K1867" i="120"/>
  <c r="O1866" i="120"/>
  <c r="K1866" i="120"/>
  <c r="O1865" i="120"/>
  <c r="K1865" i="120"/>
  <c r="O1864" i="120"/>
  <c r="K1864" i="120"/>
  <c r="O1863" i="120"/>
  <c r="K1863" i="120"/>
  <c r="O1862" i="120"/>
  <c r="K1862" i="120"/>
  <c r="O1861" i="120"/>
  <c r="K1861" i="120"/>
  <c r="O1860" i="120"/>
  <c r="K1860" i="120"/>
  <c r="O1859" i="120"/>
  <c r="K1859" i="120"/>
  <c r="O1858" i="120"/>
  <c r="K1858" i="120"/>
  <c r="O1857" i="120"/>
  <c r="K1857" i="120"/>
  <c r="O1856" i="120"/>
  <c r="K1856" i="120"/>
  <c r="O1855" i="120"/>
  <c r="K1855" i="120"/>
  <c r="O1854" i="120"/>
  <c r="K1854" i="120"/>
  <c r="O1853" i="120"/>
  <c r="K1853" i="120"/>
  <c r="O1852" i="120"/>
  <c r="K1852" i="120"/>
  <c r="O1851" i="120"/>
  <c r="K1851" i="120"/>
  <c r="K1850" i="120"/>
  <c r="G1850" i="120"/>
  <c r="O1849" i="120"/>
  <c r="K1849" i="120"/>
  <c r="O1848" i="120"/>
  <c r="K1848" i="120"/>
  <c r="O1847" i="120"/>
  <c r="K1847" i="120"/>
  <c r="O1846" i="120"/>
  <c r="K1846" i="120"/>
  <c r="O1845" i="120"/>
  <c r="K1845" i="120"/>
  <c r="O1844" i="120"/>
  <c r="K1844" i="120"/>
  <c r="O1843" i="120"/>
  <c r="K1843" i="120"/>
  <c r="O1842" i="120"/>
  <c r="K1842" i="120"/>
  <c r="O1841" i="120"/>
  <c r="K1841" i="120"/>
  <c r="O1840" i="120"/>
  <c r="K1840" i="120"/>
  <c r="O1839" i="120"/>
  <c r="K1839" i="120"/>
  <c r="O1838" i="120"/>
  <c r="K1838" i="120"/>
  <c r="O1837" i="120"/>
  <c r="K1837" i="120"/>
  <c r="O1836" i="120"/>
  <c r="K1836" i="120"/>
  <c r="O1835" i="120"/>
  <c r="K1835" i="120"/>
  <c r="O1834" i="120"/>
  <c r="K1834" i="120"/>
  <c r="O1833" i="120"/>
  <c r="K1833" i="120"/>
  <c r="O1832" i="120"/>
  <c r="K1832" i="120"/>
  <c r="O1831" i="120"/>
  <c r="K1831" i="120"/>
  <c r="O1830" i="120"/>
  <c r="K1830" i="120"/>
  <c r="O1829" i="120"/>
  <c r="K1829" i="120"/>
  <c r="O1828" i="120"/>
  <c r="K1828" i="120"/>
  <c r="O1827" i="120"/>
  <c r="K1827" i="120"/>
  <c r="O1826" i="120"/>
  <c r="K1826" i="120"/>
  <c r="O1825" i="120"/>
  <c r="K1825" i="120"/>
  <c r="O1824" i="120"/>
  <c r="K1824" i="120"/>
  <c r="G1824" i="120"/>
  <c r="O1823" i="120"/>
  <c r="K1823" i="120"/>
  <c r="G1823" i="120"/>
  <c r="O1822" i="120"/>
  <c r="K1822" i="120"/>
  <c r="G1822" i="120"/>
  <c r="O1821" i="120"/>
  <c r="K1821" i="120"/>
  <c r="O1820" i="120"/>
  <c r="K1820" i="120"/>
  <c r="O1819" i="120"/>
  <c r="K1819" i="120"/>
  <c r="O1818" i="120"/>
  <c r="K1818" i="120"/>
  <c r="O1817" i="120"/>
  <c r="K1817" i="120"/>
  <c r="O1816" i="120"/>
  <c r="K1816" i="120"/>
  <c r="O1815" i="120"/>
  <c r="K1815" i="120"/>
  <c r="O1814" i="120"/>
  <c r="K1814" i="120"/>
  <c r="O1813" i="120"/>
  <c r="K1813" i="120"/>
  <c r="O1812" i="120"/>
  <c r="K1812" i="120"/>
  <c r="O1811" i="120"/>
  <c r="K1811" i="120"/>
  <c r="O1810" i="120"/>
  <c r="K1810" i="120"/>
  <c r="O1809" i="120"/>
  <c r="K1809" i="120"/>
  <c r="O1808" i="120"/>
  <c r="K1808" i="120"/>
  <c r="O1807" i="120"/>
  <c r="K1807" i="120"/>
  <c r="O1806" i="120"/>
  <c r="K1806" i="120"/>
  <c r="O1805" i="120"/>
  <c r="K1805" i="120"/>
  <c r="O1804" i="120"/>
  <c r="K1804" i="120"/>
  <c r="O1803" i="120"/>
  <c r="K1803" i="120"/>
  <c r="O1802" i="120"/>
  <c r="K1802" i="120"/>
  <c r="O1801" i="120"/>
  <c r="K1801" i="120"/>
  <c r="O1800" i="120"/>
  <c r="K1800" i="120"/>
  <c r="O1799" i="120"/>
  <c r="K1799" i="120"/>
  <c r="O1798" i="120"/>
  <c r="K1798" i="120"/>
  <c r="O1797" i="120"/>
  <c r="K1797" i="120"/>
  <c r="O1796" i="120"/>
  <c r="K1796" i="120"/>
  <c r="O1795" i="120"/>
  <c r="K1795" i="120"/>
  <c r="O1794" i="120"/>
  <c r="K1794" i="120"/>
  <c r="O1793" i="120"/>
  <c r="K1793" i="120"/>
  <c r="O1792" i="120"/>
  <c r="K1792" i="120"/>
  <c r="O1791" i="120"/>
  <c r="K1791" i="120"/>
  <c r="O1790" i="120"/>
  <c r="K1790" i="120"/>
  <c r="O1789" i="120"/>
  <c r="K1789" i="120"/>
  <c r="O1788" i="120"/>
  <c r="K1788" i="120"/>
  <c r="O1787" i="120"/>
  <c r="K1787" i="120"/>
  <c r="O1786" i="120"/>
  <c r="K1786" i="120"/>
  <c r="O1785" i="120"/>
  <c r="K1785" i="120"/>
  <c r="K1784" i="120"/>
  <c r="G1784" i="120"/>
  <c r="O1783" i="120"/>
  <c r="K1783" i="120"/>
  <c r="O1782" i="120"/>
  <c r="K1782" i="120"/>
  <c r="O1781" i="120"/>
  <c r="K1781" i="120"/>
  <c r="O1780" i="120"/>
  <c r="K1780" i="120"/>
  <c r="O1779" i="120"/>
  <c r="K1779" i="120"/>
  <c r="O1778" i="120"/>
  <c r="K1778" i="120"/>
  <c r="O1777" i="120"/>
  <c r="K1777" i="120"/>
  <c r="O1776" i="120"/>
  <c r="K1776" i="120"/>
  <c r="O1775" i="120"/>
  <c r="K1775" i="120"/>
  <c r="O1774" i="120"/>
  <c r="K1774" i="120"/>
  <c r="O1773" i="120"/>
  <c r="K1773" i="120"/>
  <c r="O1772" i="120"/>
  <c r="K1772" i="120"/>
  <c r="O1771" i="120"/>
  <c r="K1771" i="120"/>
  <c r="O1770" i="120"/>
  <c r="K1770" i="120"/>
  <c r="O1769" i="120"/>
  <c r="K1769" i="120"/>
  <c r="O1768" i="120"/>
  <c r="K1768" i="120"/>
  <c r="O1767" i="120"/>
  <c r="K1767" i="120"/>
  <c r="O1766" i="120"/>
  <c r="K1766" i="120"/>
  <c r="G1766" i="120"/>
  <c r="O1765" i="120"/>
  <c r="K1765" i="120"/>
  <c r="O1764" i="120"/>
  <c r="K1764" i="120"/>
  <c r="O1763" i="120"/>
  <c r="K1763" i="120"/>
  <c r="O1762" i="120"/>
  <c r="K1762" i="120"/>
  <c r="O1761" i="120"/>
  <c r="K1761" i="120"/>
  <c r="O1760" i="120"/>
  <c r="K1760" i="120"/>
  <c r="O1759" i="120"/>
  <c r="K1759" i="120"/>
  <c r="O1758" i="120"/>
  <c r="K1758" i="120"/>
  <c r="O1757" i="120"/>
  <c r="K1757" i="120"/>
  <c r="O1756" i="120"/>
  <c r="K1756" i="120"/>
  <c r="G1756" i="120"/>
  <c r="O1755" i="120"/>
  <c r="K1755" i="120"/>
  <c r="O1754" i="120"/>
  <c r="K1754" i="120"/>
  <c r="O1753" i="120"/>
  <c r="K1753" i="120"/>
  <c r="O1752" i="120"/>
  <c r="K1752" i="120"/>
  <c r="O1751" i="120"/>
  <c r="K1751" i="120"/>
  <c r="O1750" i="120"/>
  <c r="K1750" i="120"/>
  <c r="O1749" i="120"/>
  <c r="K1749" i="120"/>
  <c r="O1748" i="120"/>
  <c r="K1748" i="120"/>
  <c r="O1747" i="120"/>
  <c r="K1747" i="120"/>
  <c r="O1746" i="120"/>
  <c r="K1746" i="120"/>
  <c r="O1745" i="120"/>
  <c r="K1745" i="120"/>
  <c r="O1744" i="120"/>
  <c r="K1744" i="120"/>
  <c r="O1743" i="120"/>
  <c r="K1743" i="120"/>
  <c r="O1742" i="120"/>
  <c r="K1742" i="120"/>
  <c r="O1741" i="120"/>
  <c r="K1741" i="120"/>
  <c r="O1740" i="120"/>
  <c r="K1740" i="120"/>
  <c r="O1739" i="120"/>
  <c r="K1739" i="120"/>
  <c r="O1738" i="120"/>
  <c r="K1738" i="120"/>
  <c r="O1737" i="120"/>
  <c r="K1737" i="120"/>
  <c r="O1736" i="120"/>
  <c r="K1736" i="120"/>
  <c r="O1735" i="120"/>
  <c r="K1735" i="120"/>
  <c r="O1734" i="120"/>
  <c r="K1734" i="120"/>
  <c r="O1733" i="120"/>
  <c r="K1733" i="120"/>
  <c r="O1732" i="120"/>
  <c r="K1732" i="120"/>
  <c r="O1731" i="120"/>
  <c r="K1731" i="120"/>
  <c r="G1731" i="120"/>
  <c r="O1730" i="120"/>
  <c r="K1730" i="120"/>
  <c r="G1730" i="120"/>
  <c r="O1729" i="120"/>
  <c r="K1729" i="120"/>
  <c r="O1728" i="120"/>
  <c r="K1728" i="120"/>
  <c r="O1727" i="120"/>
  <c r="K1727" i="120"/>
  <c r="O1726" i="120"/>
  <c r="K1726" i="120"/>
  <c r="O1725" i="120"/>
  <c r="K1725" i="120"/>
  <c r="O1724" i="120"/>
  <c r="K1724" i="120"/>
  <c r="O1723" i="120"/>
  <c r="K1723" i="120"/>
  <c r="K1722" i="120"/>
  <c r="G1722" i="120"/>
  <c r="O1721" i="120"/>
  <c r="K1721" i="120"/>
  <c r="O1720" i="120"/>
  <c r="K1720" i="120"/>
  <c r="O1719" i="120"/>
  <c r="K1719" i="120"/>
  <c r="O1718" i="120"/>
  <c r="K1718" i="120"/>
  <c r="O1717" i="120"/>
  <c r="K1717" i="120"/>
  <c r="O1716" i="120"/>
  <c r="K1716" i="120"/>
  <c r="O1715" i="120"/>
  <c r="K1715" i="120"/>
  <c r="O1714" i="120"/>
  <c r="K1714" i="120"/>
  <c r="O1713" i="120"/>
  <c r="K1713" i="120"/>
  <c r="O1712" i="120"/>
  <c r="K1712" i="120"/>
  <c r="O1711" i="120"/>
  <c r="K1711" i="120"/>
  <c r="O1710" i="120"/>
  <c r="K1710" i="120"/>
  <c r="G1710" i="120"/>
  <c r="O1709" i="120"/>
  <c r="K1709" i="120"/>
  <c r="O1708" i="120"/>
  <c r="K1708" i="120"/>
  <c r="O1707" i="120"/>
  <c r="K1707" i="120"/>
  <c r="O1706" i="120"/>
  <c r="K1706" i="120"/>
  <c r="O1705" i="120"/>
  <c r="K1705" i="120"/>
  <c r="O1704" i="120"/>
  <c r="K1704" i="120"/>
  <c r="O1703" i="120"/>
  <c r="K1703" i="120"/>
  <c r="O1702" i="120"/>
  <c r="K1702" i="120"/>
  <c r="O1701" i="120"/>
  <c r="K1701" i="120"/>
  <c r="O1700" i="120"/>
  <c r="K1700" i="120"/>
  <c r="O1699" i="120"/>
  <c r="K1699" i="120"/>
  <c r="O1698" i="120"/>
  <c r="K1698" i="120"/>
  <c r="O1697" i="120"/>
  <c r="K1697" i="120"/>
  <c r="O1696" i="120"/>
  <c r="K1696" i="120"/>
  <c r="O1695" i="120"/>
  <c r="K1695" i="120"/>
  <c r="O1694" i="120"/>
  <c r="K1694" i="120"/>
  <c r="O1693" i="120"/>
  <c r="K1693" i="120"/>
  <c r="O1692" i="120"/>
  <c r="K1692" i="120"/>
  <c r="O1691" i="120"/>
  <c r="K1691" i="120"/>
  <c r="O1690" i="120"/>
  <c r="K1690" i="120"/>
  <c r="O1689" i="120"/>
  <c r="K1689" i="120"/>
  <c r="O1688" i="120"/>
  <c r="K1688" i="120"/>
  <c r="O1687" i="120"/>
  <c r="K1687" i="120"/>
  <c r="O1686" i="120"/>
  <c r="K1686" i="120"/>
  <c r="O1685" i="120"/>
  <c r="K1685" i="120"/>
  <c r="O1684" i="120"/>
  <c r="K1684" i="120"/>
  <c r="O1683" i="120"/>
  <c r="K1683" i="120"/>
  <c r="O1682" i="120"/>
  <c r="K1682" i="120"/>
  <c r="O1681" i="120"/>
  <c r="K1681" i="120"/>
  <c r="O1680" i="120"/>
  <c r="K1680" i="120"/>
  <c r="O1679" i="120"/>
  <c r="K1679" i="120"/>
  <c r="G1679" i="120"/>
  <c r="O1678" i="120"/>
  <c r="K1678" i="120"/>
  <c r="G1678" i="120"/>
  <c r="O1677" i="120"/>
  <c r="K1677" i="120"/>
  <c r="G1677" i="120"/>
  <c r="O1676" i="120"/>
  <c r="K1676" i="120"/>
  <c r="O1675" i="120"/>
  <c r="K1675" i="120"/>
  <c r="O1674" i="120"/>
  <c r="K1674" i="120"/>
  <c r="O1673" i="120"/>
  <c r="K1673" i="120"/>
  <c r="O1672" i="120"/>
  <c r="K1672" i="120"/>
  <c r="O1671" i="120"/>
  <c r="K1671" i="120"/>
  <c r="O1670" i="120"/>
  <c r="K1670" i="120"/>
  <c r="O1669" i="120"/>
  <c r="K1669" i="120"/>
  <c r="O1668" i="120"/>
  <c r="K1668" i="120"/>
  <c r="O1667" i="120"/>
  <c r="K1667" i="120"/>
  <c r="O1666" i="120"/>
  <c r="K1666" i="120"/>
  <c r="O1665" i="120"/>
  <c r="K1665" i="120"/>
  <c r="O1664" i="120"/>
  <c r="K1664" i="120"/>
  <c r="O1663" i="120"/>
  <c r="K1663" i="120"/>
  <c r="O1662" i="120"/>
  <c r="K1662" i="120"/>
  <c r="O1661" i="120"/>
  <c r="K1661" i="120"/>
  <c r="O1660" i="120"/>
  <c r="K1660" i="120"/>
  <c r="O1659" i="120"/>
  <c r="K1659" i="120"/>
  <c r="O1658" i="120"/>
  <c r="K1658" i="120"/>
  <c r="O1657" i="120"/>
  <c r="K1657" i="120"/>
  <c r="O1656" i="120"/>
  <c r="K1656" i="120"/>
  <c r="O1655" i="120"/>
  <c r="K1655" i="120"/>
  <c r="O1654" i="120"/>
  <c r="K1654" i="120"/>
  <c r="O1653" i="120"/>
  <c r="K1653" i="120"/>
  <c r="O1652" i="120"/>
  <c r="K1652" i="120"/>
  <c r="O1651" i="120"/>
  <c r="K1651" i="120"/>
  <c r="O1650" i="120"/>
  <c r="K1650" i="120"/>
  <c r="O1649" i="120"/>
  <c r="K1649" i="120"/>
  <c r="O1648" i="120"/>
  <c r="K1648" i="120"/>
  <c r="O1647" i="120"/>
  <c r="K1647" i="120"/>
  <c r="O1646" i="120"/>
  <c r="K1646" i="120"/>
  <c r="O1645" i="120"/>
  <c r="K1645" i="120"/>
  <c r="O1644" i="120"/>
  <c r="K1644" i="120"/>
  <c r="O1643" i="120"/>
  <c r="K1643" i="120"/>
  <c r="O1642" i="120"/>
  <c r="K1642" i="120"/>
  <c r="O1641" i="120"/>
  <c r="K1641" i="120"/>
  <c r="O1640" i="120"/>
  <c r="K1640" i="120"/>
  <c r="K1639" i="120"/>
  <c r="G1639" i="120"/>
  <c r="O1638" i="120"/>
  <c r="K1638" i="120"/>
  <c r="O1637" i="120"/>
  <c r="K1637" i="120"/>
  <c r="O1636" i="120"/>
  <c r="K1636" i="120"/>
  <c r="O1635" i="120"/>
  <c r="K1635" i="120"/>
  <c r="O1634" i="120"/>
  <c r="K1634" i="120"/>
  <c r="O1633" i="120"/>
  <c r="K1633" i="120"/>
  <c r="O1632" i="120"/>
  <c r="K1632" i="120"/>
  <c r="O1631" i="120"/>
  <c r="K1631" i="120"/>
  <c r="O1630" i="120"/>
  <c r="K1630" i="120"/>
  <c r="O1629" i="120"/>
  <c r="K1629" i="120"/>
  <c r="O1628" i="120"/>
  <c r="K1628" i="120"/>
  <c r="O1627" i="120"/>
  <c r="K1627" i="120"/>
  <c r="O1626" i="120"/>
  <c r="K1626" i="120"/>
  <c r="O1625" i="120"/>
  <c r="K1625" i="120"/>
  <c r="O1624" i="120"/>
  <c r="K1624" i="120"/>
  <c r="O1623" i="120"/>
  <c r="K1623" i="120"/>
  <c r="O1622" i="120"/>
  <c r="K1622" i="120"/>
  <c r="O1621" i="120"/>
  <c r="K1621" i="120"/>
  <c r="O1620" i="120"/>
  <c r="K1620" i="120"/>
  <c r="K1619" i="120"/>
  <c r="G1619" i="120"/>
  <c r="O1618" i="120"/>
  <c r="K1618" i="120"/>
  <c r="O1617" i="120"/>
  <c r="K1617" i="120"/>
  <c r="O1616" i="120"/>
  <c r="K1616" i="120"/>
  <c r="O1615" i="120"/>
  <c r="K1615" i="120"/>
  <c r="O1614" i="120"/>
  <c r="K1614" i="120"/>
  <c r="O1613" i="120"/>
  <c r="K1613" i="120"/>
  <c r="O1612" i="120"/>
  <c r="K1612" i="120"/>
  <c r="O1611" i="120"/>
  <c r="K1611" i="120"/>
  <c r="O1610" i="120"/>
  <c r="K1610" i="120"/>
  <c r="O1609" i="120"/>
  <c r="K1609" i="120"/>
  <c r="O1608" i="120"/>
  <c r="K1608" i="120"/>
  <c r="O1607" i="120"/>
  <c r="K1607" i="120"/>
  <c r="O1606" i="120"/>
  <c r="K1606" i="120"/>
  <c r="O1605" i="120"/>
  <c r="K1605" i="120"/>
  <c r="O1604" i="120"/>
  <c r="K1604" i="120"/>
  <c r="O1603" i="120"/>
  <c r="K1603" i="120"/>
  <c r="O1602" i="120"/>
  <c r="K1602" i="120"/>
  <c r="G1602" i="120"/>
  <c r="O1601" i="120"/>
  <c r="K1601" i="120"/>
  <c r="O1600" i="120"/>
  <c r="K1600" i="120"/>
  <c r="O1599" i="120"/>
  <c r="K1599" i="120"/>
  <c r="O1598" i="120"/>
  <c r="K1598" i="120"/>
  <c r="O1597" i="120"/>
  <c r="K1597" i="120"/>
  <c r="O1596" i="120"/>
  <c r="K1596" i="120"/>
  <c r="O1595" i="120"/>
  <c r="K1595" i="120"/>
  <c r="O1594" i="120"/>
  <c r="K1594" i="120"/>
  <c r="O1593" i="120"/>
  <c r="K1593" i="120"/>
  <c r="O1592" i="120"/>
  <c r="K1592" i="120"/>
  <c r="O1591" i="120"/>
  <c r="K1591" i="120"/>
  <c r="O1590" i="120"/>
  <c r="K1590" i="120"/>
  <c r="O1589" i="120"/>
  <c r="K1589" i="120"/>
  <c r="O1588" i="120"/>
  <c r="K1588" i="120"/>
  <c r="O1587" i="120"/>
  <c r="K1587" i="120"/>
  <c r="K1586" i="120"/>
  <c r="G1586" i="120"/>
  <c r="O1585" i="120"/>
  <c r="K1585" i="120"/>
  <c r="O1584" i="120"/>
  <c r="K1584" i="120"/>
  <c r="O1583" i="120"/>
  <c r="K1583" i="120"/>
  <c r="O1582" i="120"/>
  <c r="K1582" i="120"/>
  <c r="O1581" i="120"/>
  <c r="K1581" i="120"/>
  <c r="O1580" i="120"/>
  <c r="K1580" i="120"/>
  <c r="O1579" i="120"/>
  <c r="K1579" i="120"/>
  <c r="O1578" i="120"/>
  <c r="K1578" i="120"/>
  <c r="O1577" i="120"/>
  <c r="K1577" i="120"/>
  <c r="O1576" i="120"/>
  <c r="K1576" i="120"/>
  <c r="O1575" i="120"/>
  <c r="K1575" i="120"/>
  <c r="O1574" i="120"/>
  <c r="K1574" i="120"/>
  <c r="O1573" i="120"/>
  <c r="K1573" i="120"/>
  <c r="O1572" i="120"/>
  <c r="K1572" i="120"/>
  <c r="O1571" i="120"/>
  <c r="K1571" i="120"/>
  <c r="K1570" i="120"/>
  <c r="G1570" i="120"/>
  <c r="O1569" i="120"/>
  <c r="K1569" i="120"/>
  <c r="O1568" i="120"/>
  <c r="K1568" i="120"/>
  <c r="O1567" i="120"/>
  <c r="K1567" i="120"/>
  <c r="O1566" i="120"/>
  <c r="K1566" i="120"/>
  <c r="O1565" i="120"/>
  <c r="K1565" i="120"/>
  <c r="O1564" i="120"/>
  <c r="K1564" i="120"/>
  <c r="G1564" i="120"/>
  <c r="O1563" i="120"/>
  <c r="K1563" i="120"/>
  <c r="G1563" i="120"/>
  <c r="O1562" i="120"/>
  <c r="K1562" i="120"/>
  <c r="O1561" i="120"/>
  <c r="K1561" i="120"/>
  <c r="O1560" i="120"/>
  <c r="K1560" i="120"/>
  <c r="O1559" i="120"/>
  <c r="K1559" i="120"/>
  <c r="O1558" i="120"/>
  <c r="K1558" i="120"/>
  <c r="O1557" i="120"/>
  <c r="K1557" i="120"/>
  <c r="O1556" i="120"/>
  <c r="K1556" i="120"/>
  <c r="O1555" i="120"/>
  <c r="K1555" i="120"/>
  <c r="O1554" i="120"/>
  <c r="K1554" i="120"/>
  <c r="O1553" i="120"/>
  <c r="K1553" i="120"/>
  <c r="O1552" i="120"/>
  <c r="K1552" i="120"/>
  <c r="O1551" i="120"/>
  <c r="K1551" i="120"/>
  <c r="O1550" i="120"/>
  <c r="K1550" i="120"/>
  <c r="O1549" i="120"/>
  <c r="K1549" i="120"/>
  <c r="O1548" i="120"/>
  <c r="K1548" i="120"/>
  <c r="O1547" i="120"/>
  <c r="K1547" i="120"/>
  <c r="O1546" i="120"/>
  <c r="K1546" i="120"/>
  <c r="O1545" i="120"/>
  <c r="K1545" i="120"/>
  <c r="O1544" i="120"/>
  <c r="K1544" i="120"/>
  <c r="O1543" i="120"/>
  <c r="K1543" i="120"/>
  <c r="O1542" i="120"/>
  <c r="K1542" i="120"/>
  <c r="O1541" i="120"/>
  <c r="K1541" i="120"/>
  <c r="O1540" i="120"/>
  <c r="K1540" i="120"/>
  <c r="O1539" i="120"/>
  <c r="K1539" i="120"/>
  <c r="O1538" i="120"/>
  <c r="K1538" i="120"/>
  <c r="O1537" i="120"/>
  <c r="K1537" i="120"/>
  <c r="O1536" i="120"/>
  <c r="K1536" i="120"/>
  <c r="G1536" i="120"/>
  <c r="O1535" i="120"/>
  <c r="K1535" i="120"/>
  <c r="G1535" i="120"/>
  <c r="O1534" i="120"/>
  <c r="K1534" i="120"/>
  <c r="O1533" i="120"/>
  <c r="K1533" i="120"/>
  <c r="O1532" i="120"/>
  <c r="K1532" i="120"/>
  <c r="N1531" i="120"/>
  <c r="J1531" i="120"/>
  <c r="K1531" i="120" s="1"/>
  <c r="G1531" i="120"/>
  <c r="N1530" i="120"/>
  <c r="J1530" i="120"/>
  <c r="K1530" i="120" s="1"/>
  <c r="G1530" i="120"/>
  <c r="N1529" i="120"/>
  <c r="J1529" i="120"/>
  <c r="K1529" i="120" s="1"/>
  <c r="G1529" i="120"/>
  <c r="N1528" i="120"/>
  <c r="J1528" i="120"/>
  <c r="K1528" i="120" s="1"/>
  <c r="G1528" i="120"/>
  <c r="N1527" i="120"/>
  <c r="J1527" i="120"/>
  <c r="K1527" i="120" s="1"/>
  <c r="G1527" i="120"/>
  <c r="N1526" i="120"/>
  <c r="J1526" i="120"/>
  <c r="K1526" i="120" s="1"/>
  <c r="G1526" i="120"/>
  <c r="N1525" i="120"/>
  <c r="J1525" i="120"/>
  <c r="K1525" i="120" s="1"/>
  <c r="G1525" i="120"/>
  <c r="N1524" i="120"/>
  <c r="J1524" i="120"/>
  <c r="K1524" i="120" s="1"/>
  <c r="G1524" i="120"/>
  <c r="N1523" i="120"/>
  <c r="J1523" i="120"/>
  <c r="K1523" i="120" s="1"/>
  <c r="G1523" i="120"/>
  <c r="N1522" i="120"/>
  <c r="J1522" i="120"/>
  <c r="K1522" i="120" s="1"/>
  <c r="G1522" i="120"/>
  <c r="N1521" i="120"/>
  <c r="J1521" i="120"/>
  <c r="K1521" i="120" s="1"/>
  <c r="G1521" i="120"/>
  <c r="N1520" i="120"/>
  <c r="J1520" i="120"/>
  <c r="K1520" i="120" s="1"/>
  <c r="G1520" i="120"/>
  <c r="J1519" i="120"/>
  <c r="G1519" i="120"/>
  <c r="J1518" i="120"/>
  <c r="G1518" i="120"/>
  <c r="N1517" i="120"/>
  <c r="J1517" i="120"/>
  <c r="K1517" i="120" s="1"/>
  <c r="G1517" i="120"/>
  <c r="J1516" i="120"/>
  <c r="K1516" i="120" s="1"/>
  <c r="G1516" i="120"/>
  <c r="N1515" i="120"/>
  <c r="J1515" i="120"/>
  <c r="K1515" i="120" s="1"/>
  <c r="G1515" i="120"/>
  <c r="N1514" i="120"/>
  <c r="J1514" i="120"/>
  <c r="K1514" i="120" s="1"/>
  <c r="G1514" i="120"/>
  <c r="N1513" i="120"/>
  <c r="J1513" i="120"/>
  <c r="K1513" i="120" s="1"/>
  <c r="G1513" i="120"/>
  <c r="N1512" i="120"/>
  <c r="J1512" i="120"/>
  <c r="K1512" i="120" s="1"/>
  <c r="G1512" i="120"/>
  <c r="J1511" i="120"/>
  <c r="K1511" i="120" s="1"/>
  <c r="G1511" i="120"/>
  <c r="N1510" i="120"/>
  <c r="J1510" i="120"/>
  <c r="K1510" i="120" s="1"/>
  <c r="G1510" i="120"/>
  <c r="N1509" i="120"/>
  <c r="J1509" i="120"/>
  <c r="K1509" i="120" s="1"/>
  <c r="G1509" i="120"/>
  <c r="N1508" i="120"/>
  <c r="J1508" i="120"/>
  <c r="K1508" i="120" s="1"/>
  <c r="G1508" i="120"/>
  <c r="N1507" i="120"/>
  <c r="J1507" i="120"/>
  <c r="K1507" i="120" s="1"/>
  <c r="G1507" i="120"/>
  <c r="N1506" i="120"/>
  <c r="J1506" i="120"/>
  <c r="K1506" i="120" s="1"/>
  <c r="G1506" i="120"/>
  <c r="N1505" i="120"/>
  <c r="J1505" i="120"/>
  <c r="K1505" i="120" s="1"/>
  <c r="G1505" i="120"/>
  <c r="N1504" i="120"/>
  <c r="J1504" i="120"/>
  <c r="K1504" i="120" s="1"/>
  <c r="G1504" i="120"/>
  <c r="N1503" i="120"/>
  <c r="J1503" i="120"/>
  <c r="K1503" i="120" s="1"/>
  <c r="G1503" i="120"/>
  <c r="J1502" i="120"/>
  <c r="O1502" i="120" s="1"/>
  <c r="G1502" i="120"/>
  <c r="N1501" i="120"/>
  <c r="J1501" i="120"/>
  <c r="K1501" i="120" s="1"/>
  <c r="G1501" i="120"/>
  <c r="N1500" i="120"/>
  <c r="J1500" i="120"/>
  <c r="K1500" i="120" s="1"/>
  <c r="G1500" i="120"/>
  <c r="N1499" i="120"/>
  <c r="J1499" i="120"/>
  <c r="K1499" i="120" s="1"/>
  <c r="G1499" i="120"/>
  <c r="N1498" i="120"/>
  <c r="J1498" i="120"/>
  <c r="K1498" i="120" s="1"/>
  <c r="G1498" i="120"/>
  <c r="N1497" i="120"/>
  <c r="J1497" i="120"/>
  <c r="K1497" i="120" s="1"/>
  <c r="G1497" i="120"/>
  <c r="N1496" i="120"/>
  <c r="J1496" i="120"/>
  <c r="K1496" i="120" s="1"/>
  <c r="G1496" i="120"/>
  <c r="N1495" i="120"/>
  <c r="J1495" i="120"/>
  <c r="K1495" i="120" s="1"/>
  <c r="G1495" i="120"/>
  <c r="N1494" i="120"/>
  <c r="J1494" i="120"/>
  <c r="K1494" i="120" s="1"/>
  <c r="G1494" i="120"/>
  <c r="N1493" i="120"/>
  <c r="J1493" i="120"/>
  <c r="K1493" i="120" s="1"/>
  <c r="G1493" i="120"/>
  <c r="N1492" i="120"/>
  <c r="J1492" i="120"/>
  <c r="K1492" i="120" s="1"/>
  <c r="G1492" i="120"/>
  <c r="N1491" i="120"/>
  <c r="J1491" i="120"/>
  <c r="K1491" i="120" s="1"/>
  <c r="G1491" i="120"/>
  <c r="N1490" i="120"/>
  <c r="J1490" i="120"/>
  <c r="K1490" i="120" s="1"/>
  <c r="G1490" i="120"/>
  <c r="N1489" i="120"/>
  <c r="J1489" i="120"/>
  <c r="K1489" i="120" s="1"/>
  <c r="G1489" i="120"/>
  <c r="N1488" i="120"/>
  <c r="J1488" i="120"/>
  <c r="K1488" i="120" s="1"/>
  <c r="G1488" i="120"/>
  <c r="N1487" i="120"/>
  <c r="J1487" i="120"/>
  <c r="K1487" i="120" s="1"/>
  <c r="G1487" i="120"/>
  <c r="N1486" i="120"/>
  <c r="J1486" i="120"/>
  <c r="K1486" i="120" s="1"/>
  <c r="G1486" i="120"/>
  <c r="N1485" i="120"/>
  <c r="J1485" i="120"/>
  <c r="K1485" i="120" s="1"/>
  <c r="G1485" i="120"/>
  <c r="N1484" i="120"/>
  <c r="J1484" i="120"/>
  <c r="K1484" i="120" s="1"/>
  <c r="G1484" i="120"/>
  <c r="N1483" i="120"/>
  <c r="J1483" i="120"/>
  <c r="K1483" i="120" s="1"/>
  <c r="G1483" i="120"/>
  <c r="N1482" i="120"/>
  <c r="J1482" i="120"/>
  <c r="K1482" i="120" s="1"/>
  <c r="G1482" i="120"/>
  <c r="N1481" i="120"/>
  <c r="J1481" i="120"/>
  <c r="K1481" i="120" s="1"/>
  <c r="G1481" i="120"/>
  <c r="N1480" i="120"/>
  <c r="J1480" i="120"/>
  <c r="G1480" i="120"/>
  <c r="J1479" i="120"/>
  <c r="G1479" i="120"/>
  <c r="N1478" i="120"/>
  <c r="J1478" i="120"/>
  <c r="K1478" i="120" s="1"/>
  <c r="G1478" i="120"/>
  <c r="N1477" i="120"/>
  <c r="J1477" i="120"/>
  <c r="K1477" i="120" s="1"/>
  <c r="G1477" i="120"/>
  <c r="N1476" i="120"/>
  <c r="J1476" i="120"/>
  <c r="K1476" i="120" s="1"/>
  <c r="G1476" i="120"/>
  <c r="N1475" i="120"/>
  <c r="J1475" i="120"/>
  <c r="K1475" i="120" s="1"/>
  <c r="G1475" i="120"/>
  <c r="N1474" i="120"/>
  <c r="J1474" i="120"/>
  <c r="K1474" i="120" s="1"/>
  <c r="G1474" i="120"/>
  <c r="N1473" i="120"/>
  <c r="J1473" i="120"/>
  <c r="K1473" i="120" s="1"/>
  <c r="G1473" i="120"/>
  <c r="N1472" i="120"/>
  <c r="J1472" i="120"/>
  <c r="K1472" i="120" s="1"/>
  <c r="G1472" i="120"/>
  <c r="J1471" i="120"/>
  <c r="G1471" i="120"/>
  <c r="N1470" i="120"/>
  <c r="J1470" i="120"/>
  <c r="K1470" i="120" s="1"/>
  <c r="G1470" i="120"/>
  <c r="N1469" i="120"/>
  <c r="J1469" i="120"/>
  <c r="K1469" i="120" s="1"/>
  <c r="G1469" i="120"/>
  <c r="J1468" i="120"/>
  <c r="K1468" i="120" s="1"/>
  <c r="G1468" i="120"/>
  <c r="N1467" i="120"/>
  <c r="J1467" i="120"/>
  <c r="K1467" i="120" s="1"/>
  <c r="G1467" i="120"/>
  <c r="N1466" i="120"/>
  <c r="J1466" i="120"/>
  <c r="K1466" i="120" s="1"/>
  <c r="G1466" i="120"/>
  <c r="N1465" i="120"/>
  <c r="J1465" i="120"/>
  <c r="K1465" i="120" s="1"/>
  <c r="G1465" i="120"/>
  <c r="N1464" i="120"/>
  <c r="J1464" i="120"/>
  <c r="K1464" i="120" s="1"/>
  <c r="G1464" i="120"/>
  <c r="N1463" i="120"/>
  <c r="J1463" i="120"/>
  <c r="K1463" i="120" s="1"/>
  <c r="G1463" i="120"/>
  <c r="N1462" i="120"/>
  <c r="J1462" i="120"/>
  <c r="K1462" i="120" s="1"/>
  <c r="G1462" i="120"/>
  <c r="N1461" i="120"/>
  <c r="J1461" i="120"/>
  <c r="K1461" i="120" s="1"/>
  <c r="G1461" i="120"/>
  <c r="N1460" i="120"/>
  <c r="J1460" i="120"/>
  <c r="G1460" i="120"/>
  <c r="N1459" i="120"/>
  <c r="J1459" i="120"/>
  <c r="K1459" i="120" s="1"/>
  <c r="G1459" i="120"/>
  <c r="N1458" i="120"/>
  <c r="J1458" i="120"/>
  <c r="K1458" i="120" s="1"/>
  <c r="G1458" i="120"/>
  <c r="N1457" i="120"/>
  <c r="J1457" i="120"/>
  <c r="K1457" i="120" s="1"/>
  <c r="G1457" i="120"/>
  <c r="N1456" i="120"/>
  <c r="J1456" i="120"/>
  <c r="K1456" i="120" s="1"/>
  <c r="G1456" i="120"/>
  <c r="N1455" i="120"/>
  <c r="J1455" i="120"/>
  <c r="K1455" i="120" s="1"/>
  <c r="G1455" i="120"/>
  <c r="N1454" i="120"/>
  <c r="J1454" i="120"/>
  <c r="K1454" i="120" s="1"/>
  <c r="G1454" i="120"/>
  <c r="J1453" i="120"/>
  <c r="G1453" i="120"/>
  <c r="N1452" i="120"/>
  <c r="J1452" i="120"/>
  <c r="K1452" i="120" s="1"/>
  <c r="G1452" i="120"/>
  <c r="N1451" i="120"/>
  <c r="J1451" i="120"/>
  <c r="K1451" i="120" s="1"/>
  <c r="G1451" i="120"/>
  <c r="J1450" i="120"/>
  <c r="G1450" i="120"/>
  <c r="N1449" i="120"/>
  <c r="J1449" i="120"/>
  <c r="K1449" i="120" s="1"/>
  <c r="G1449" i="120"/>
  <c r="N1448" i="120"/>
  <c r="J1448" i="120"/>
  <c r="K1448" i="120" s="1"/>
  <c r="G1448" i="120"/>
  <c r="J1447" i="120"/>
  <c r="K1447" i="120" s="1"/>
  <c r="G1447" i="120"/>
  <c r="N1446" i="120"/>
  <c r="J1446" i="120"/>
  <c r="K1446" i="120" s="1"/>
  <c r="G1446" i="120"/>
  <c r="N1445" i="120"/>
  <c r="J1445" i="120"/>
  <c r="K1445" i="120" s="1"/>
  <c r="G1445" i="120"/>
  <c r="J1444" i="120"/>
  <c r="K1444" i="120" s="1"/>
  <c r="G1444" i="120"/>
  <c r="N1443" i="120"/>
  <c r="J1443" i="120"/>
  <c r="K1443" i="120" s="1"/>
  <c r="G1443" i="120"/>
  <c r="N1442" i="120"/>
  <c r="J1442" i="120"/>
  <c r="G1442" i="120"/>
  <c r="J1441" i="120"/>
  <c r="K1441" i="120" s="1"/>
  <c r="G1441" i="120"/>
  <c r="N1440" i="120"/>
  <c r="J1440" i="120"/>
  <c r="K1440" i="120" s="1"/>
  <c r="G1440" i="120"/>
  <c r="N1439" i="120"/>
  <c r="J1439" i="120"/>
  <c r="K1439" i="120" s="1"/>
  <c r="G1439" i="120"/>
  <c r="N1438" i="120"/>
  <c r="J1438" i="120"/>
  <c r="K1438" i="120" s="1"/>
  <c r="G1438" i="120"/>
  <c r="N1437" i="120"/>
  <c r="J1437" i="120"/>
  <c r="K1437" i="120" s="1"/>
  <c r="G1437" i="120"/>
  <c r="N1436" i="120"/>
  <c r="J1436" i="120"/>
  <c r="K1436" i="120" s="1"/>
  <c r="G1436" i="120"/>
  <c r="J1435" i="120"/>
  <c r="K1435" i="120" s="1"/>
  <c r="G1435" i="120"/>
  <c r="N1434" i="120"/>
  <c r="J1434" i="120"/>
  <c r="K1434" i="120" s="1"/>
  <c r="G1434" i="120"/>
  <c r="N1433" i="120"/>
  <c r="J1433" i="120"/>
  <c r="K1433" i="120" s="1"/>
  <c r="G1433" i="120"/>
  <c r="N1432" i="120"/>
  <c r="J1432" i="120"/>
  <c r="K1432" i="120" s="1"/>
  <c r="G1432" i="120"/>
  <c r="J1431" i="120"/>
  <c r="G1431" i="120"/>
  <c r="J1430" i="120"/>
  <c r="G1430" i="120"/>
  <c r="N1429" i="120"/>
  <c r="J1429" i="120"/>
  <c r="G1429" i="120"/>
  <c r="N1428" i="120"/>
  <c r="J1428" i="120"/>
  <c r="K1428" i="120" s="1"/>
  <c r="G1428" i="120"/>
  <c r="J1427" i="120"/>
  <c r="K1427" i="120" s="1"/>
  <c r="G1427" i="120"/>
  <c r="N1426" i="120"/>
  <c r="J1426" i="120"/>
  <c r="K1426" i="120" s="1"/>
  <c r="G1426" i="120"/>
  <c r="N1425" i="120"/>
  <c r="J1425" i="120"/>
  <c r="K1425" i="120" s="1"/>
  <c r="G1425" i="120"/>
  <c r="N1424" i="120"/>
  <c r="J1424" i="120"/>
  <c r="K1424" i="120" s="1"/>
  <c r="G1424" i="120"/>
  <c r="N1423" i="120"/>
  <c r="J1423" i="120"/>
  <c r="K1423" i="120" s="1"/>
  <c r="G1423" i="120"/>
  <c r="N1422" i="120"/>
  <c r="J1422" i="120"/>
  <c r="K1422" i="120" s="1"/>
  <c r="G1422" i="120"/>
  <c r="N1421" i="120"/>
  <c r="J1421" i="120"/>
  <c r="K1421" i="120" s="1"/>
  <c r="G1421" i="120"/>
  <c r="N1420" i="120"/>
  <c r="J1420" i="120"/>
  <c r="G1420" i="120"/>
  <c r="N1419" i="120"/>
  <c r="J1419" i="120"/>
  <c r="K1419" i="120" s="1"/>
  <c r="G1419" i="120"/>
  <c r="N1418" i="120"/>
  <c r="J1418" i="120"/>
  <c r="K1418" i="120" s="1"/>
  <c r="G1418" i="120"/>
  <c r="N1417" i="120"/>
  <c r="J1417" i="120"/>
  <c r="K1417" i="120" s="1"/>
  <c r="G1417" i="120"/>
  <c r="J1416" i="120"/>
  <c r="K1416" i="120" s="1"/>
  <c r="G1416" i="120"/>
  <c r="N1415" i="120"/>
  <c r="J1415" i="120"/>
  <c r="K1415" i="120" s="1"/>
  <c r="G1415" i="120"/>
  <c r="N1414" i="120"/>
  <c r="J1414" i="120"/>
  <c r="K1414" i="120" s="1"/>
  <c r="G1414" i="120"/>
  <c r="N1413" i="120"/>
  <c r="J1413" i="120"/>
  <c r="K1413" i="120" s="1"/>
  <c r="G1413" i="120"/>
  <c r="N1412" i="120"/>
  <c r="J1412" i="120"/>
  <c r="K1412" i="120" s="1"/>
  <c r="G1412" i="120"/>
  <c r="N1411" i="120"/>
  <c r="J1411" i="120"/>
  <c r="K1411" i="120" s="1"/>
  <c r="G1411" i="120"/>
  <c r="N1410" i="120"/>
  <c r="J1410" i="120"/>
  <c r="K1410" i="120" s="1"/>
  <c r="G1410" i="120"/>
  <c r="J1409" i="120"/>
  <c r="G1409" i="120"/>
  <c r="J1408" i="120"/>
  <c r="G1408" i="120"/>
  <c r="N1407" i="120"/>
  <c r="J1407" i="120"/>
  <c r="K1407" i="120" s="1"/>
  <c r="G1407" i="120"/>
  <c r="N1406" i="120"/>
  <c r="J1406" i="120"/>
  <c r="K1406" i="120" s="1"/>
  <c r="G1406" i="120"/>
  <c r="N1405" i="120"/>
  <c r="J1405" i="120"/>
  <c r="K1405" i="120" s="1"/>
  <c r="G1405" i="120"/>
  <c r="N1404" i="120"/>
  <c r="J1404" i="120"/>
  <c r="K1404" i="120" s="1"/>
  <c r="G1404" i="120"/>
  <c r="N1403" i="120"/>
  <c r="J1403" i="120"/>
  <c r="K1403" i="120" s="1"/>
  <c r="G1403" i="120"/>
  <c r="N1402" i="120"/>
  <c r="J1402" i="120"/>
  <c r="K1402" i="120" s="1"/>
  <c r="G1402" i="120"/>
  <c r="N1401" i="120"/>
  <c r="J1401" i="120"/>
  <c r="K1401" i="120" s="1"/>
  <c r="G1401" i="120"/>
  <c r="N1400" i="120"/>
  <c r="J1400" i="120"/>
  <c r="K1400" i="120" s="1"/>
  <c r="G1400" i="120"/>
  <c r="N1399" i="120"/>
  <c r="J1399" i="120"/>
  <c r="K1399" i="120" s="1"/>
  <c r="G1399" i="120"/>
  <c r="N1398" i="120"/>
  <c r="J1398" i="120"/>
  <c r="K1398" i="120" s="1"/>
  <c r="G1398" i="120"/>
  <c r="N1397" i="120"/>
  <c r="J1397" i="120"/>
  <c r="K1397" i="120" s="1"/>
  <c r="G1397" i="120"/>
  <c r="J1396" i="120"/>
  <c r="K1396" i="120" s="1"/>
  <c r="G1396" i="120"/>
  <c r="N1395" i="120"/>
  <c r="J1395" i="120"/>
  <c r="K1395" i="120" s="1"/>
  <c r="G1395" i="120"/>
  <c r="N1394" i="120"/>
  <c r="J1394" i="120"/>
  <c r="K1394" i="120" s="1"/>
  <c r="G1394" i="120"/>
  <c r="N1393" i="120"/>
  <c r="J1393" i="120"/>
  <c r="K1393" i="120" s="1"/>
  <c r="G1393" i="120"/>
  <c r="N1392" i="120"/>
  <c r="J1392" i="120"/>
  <c r="K1392" i="120" s="1"/>
  <c r="G1392" i="120"/>
  <c r="N1391" i="120"/>
  <c r="J1391" i="120"/>
  <c r="K1391" i="120" s="1"/>
  <c r="G1391" i="120"/>
  <c r="N1390" i="120"/>
  <c r="J1390" i="120"/>
  <c r="K1390" i="120" s="1"/>
  <c r="G1390" i="120"/>
  <c r="N1389" i="120"/>
  <c r="J1389" i="120"/>
  <c r="K1389" i="120" s="1"/>
  <c r="G1389" i="120"/>
  <c r="N1388" i="120"/>
  <c r="J1388" i="120"/>
  <c r="K1388" i="120" s="1"/>
  <c r="G1388" i="120"/>
  <c r="J1387" i="120"/>
  <c r="K1387" i="120" s="1"/>
  <c r="G1387" i="120"/>
  <c r="N1386" i="120"/>
  <c r="J1386" i="120"/>
  <c r="K1386" i="120" s="1"/>
  <c r="G1386" i="120"/>
  <c r="N1385" i="120"/>
  <c r="J1385" i="120"/>
  <c r="K1385" i="120" s="1"/>
  <c r="G1385" i="120"/>
  <c r="J1384" i="120"/>
  <c r="K1384" i="120" s="1"/>
  <c r="G1384" i="120"/>
  <c r="N1383" i="120"/>
  <c r="J1383" i="120"/>
  <c r="K1383" i="120" s="1"/>
  <c r="G1383" i="120"/>
  <c r="N1382" i="120"/>
  <c r="J1382" i="120"/>
  <c r="K1382" i="120" s="1"/>
  <c r="G1382" i="120"/>
  <c r="N1381" i="120"/>
  <c r="J1381" i="120"/>
  <c r="K1381" i="120" s="1"/>
  <c r="G1381" i="120"/>
  <c r="N1380" i="120"/>
  <c r="J1380" i="120"/>
  <c r="K1380" i="120" s="1"/>
  <c r="G1380" i="120"/>
  <c r="N1379" i="120"/>
  <c r="J1379" i="120"/>
  <c r="K1379" i="120" s="1"/>
  <c r="G1379" i="120"/>
  <c r="N1378" i="120"/>
  <c r="J1378" i="120"/>
  <c r="K1378" i="120" s="1"/>
  <c r="G1378" i="120"/>
  <c r="J1377" i="120"/>
  <c r="G1377" i="120"/>
  <c r="J1376" i="120"/>
  <c r="G1376" i="120"/>
  <c r="J1375" i="120"/>
  <c r="G1375" i="120"/>
  <c r="N1374" i="120"/>
  <c r="J1374" i="120"/>
  <c r="K1374" i="120" s="1"/>
  <c r="G1374" i="120"/>
  <c r="N1373" i="120"/>
  <c r="J1373" i="120"/>
  <c r="K1373" i="120" s="1"/>
  <c r="G1373" i="120"/>
  <c r="N1372" i="120"/>
  <c r="J1372" i="120"/>
  <c r="K1372" i="120" s="1"/>
  <c r="G1372" i="120"/>
  <c r="N1371" i="120"/>
  <c r="J1371" i="120"/>
  <c r="K1371" i="120" s="1"/>
  <c r="G1371" i="120"/>
  <c r="N1370" i="120"/>
  <c r="J1370" i="120"/>
  <c r="K1370" i="120" s="1"/>
  <c r="G1370" i="120"/>
  <c r="N1369" i="120"/>
  <c r="J1369" i="120"/>
  <c r="K1369" i="120" s="1"/>
  <c r="G1369" i="120"/>
  <c r="N1368" i="120"/>
  <c r="J1368" i="120"/>
  <c r="K1368" i="120" s="1"/>
  <c r="G1368" i="120"/>
  <c r="N1367" i="120"/>
  <c r="J1367" i="120"/>
  <c r="K1367" i="120" s="1"/>
  <c r="G1367" i="120"/>
  <c r="N1366" i="120"/>
  <c r="J1366" i="120"/>
  <c r="K1366" i="120" s="1"/>
  <c r="G1366" i="120"/>
  <c r="N1365" i="120"/>
  <c r="J1365" i="120"/>
  <c r="K1365" i="120" s="1"/>
  <c r="G1365" i="120"/>
  <c r="N1364" i="120"/>
  <c r="J1364" i="120"/>
  <c r="K1364" i="120" s="1"/>
  <c r="G1364" i="120"/>
  <c r="N1363" i="120"/>
  <c r="J1363" i="120"/>
  <c r="K1363" i="120" s="1"/>
  <c r="G1363" i="120"/>
  <c r="N1362" i="120"/>
  <c r="J1362" i="120"/>
  <c r="K1362" i="120" s="1"/>
  <c r="G1362" i="120"/>
  <c r="N1361" i="120"/>
  <c r="J1361" i="120"/>
  <c r="K1361" i="120" s="1"/>
  <c r="G1361" i="120"/>
  <c r="N1360" i="120"/>
  <c r="J1360" i="120"/>
  <c r="K1360" i="120" s="1"/>
  <c r="G1360" i="120"/>
  <c r="N1359" i="120"/>
  <c r="J1359" i="120"/>
  <c r="K1359" i="120" s="1"/>
  <c r="G1359" i="120"/>
  <c r="N1358" i="120"/>
  <c r="J1358" i="120"/>
  <c r="K1358" i="120" s="1"/>
  <c r="G1358" i="120"/>
  <c r="N1357" i="120"/>
  <c r="J1357" i="120"/>
  <c r="K1357" i="120" s="1"/>
  <c r="G1357" i="120"/>
  <c r="N1356" i="120"/>
  <c r="J1356" i="120"/>
  <c r="K1356" i="120" s="1"/>
  <c r="G1356" i="120"/>
  <c r="N1355" i="120"/>
  <c r="J1355" i="120"/>
  <c r="K1355" i="120" s="1"/>
  <c r="G1355" i="120"/>
  <c r="N1354" i="120"/>
  <c r="J1354" i="120"/>
  <c r="K1354" i="120" s="1"/>
  <c r="G1354" i="120"/>
  <c r="N1353" i="120"/>
  <c r="J1353" i="120"/>
  <c r="K1353" i="120" s="1"/>
  <c r="G1353" i="120"/>
  <c r="N1352" i="120"/>
  <c r="J1352" i="120"/>
  <c r="K1352" i="120" s="1"/>
  <c r="G1352" i="120"/>
  <c r="N1351" i="120"/>
  <c r="J1351" i="120"/>
  <c r="K1351" i="120" s="1"/>
  <c r="G1351" i="120"/>
  <c r="N1350" i="120"/>
  <c r="J1350" i="120"/>
  <c r="K1350" i="120" s="1"/>
  <c r="G1350" i="120"/>
  <c r="N1349" i="120"/>
  <c r="J1349" i="120"/>
  <c r="K1349" i="120" s="1"/>
  <c r="G1349" i="120"/>
  <c r="J1348" i="120"/>
  <c r="K1348" i="120" s="1"/>
  <c r="G1348" i="120"/>
  <c r="N1347" i="120"/>
  <c r="J1347" i="120"/>
  <c r="K1347" i="120" s="1"/>
  <c r="G1347" i="120"/>
  <c r="N1346" i="120"/>
  <c r="J1346" i="120"/>
  <c r="K1346" i="120" s="1"/>
  <c r="G1346" i="120"/>
  <c r="J1345" i="120"/>
  <c r="K1345" i="120" s="1"/>
  <c r="G1345" i="120"/>
  <c r="N1344" i="120"/>
  <c r="J1344" i="120"/>
  <c r="K1344" i="120" s="1"/>
  <c r="G1344" i="120"/>
  <c r="N1343" i="120"/>
  <c r="J1343" i="120"/>
  <c r="K1343" i="120" s="1"/>
  <c r="G1343" i="120"/>
  <c r="N1342" i="120"/>
  <c r="J1342" i="120"/>
  <c r="K1342" i="120" s="1"/>
  <c r="G1342" i="120"/>
  <c r="N1341" i="120"/>
  <c r="J1341" i="120"/>
  <c r="K1341" i="120" s="1"/>
  <c r="G1341" i="120"/>
  <c r="N1340" i="120"/>
  <c r="J1340" i="120"/>
  <c r="K1340" i="120" s="1"/>
  <c r="G1340" i="120"/>
  <c r="N1339" i="120"/>
  <c r="J1339" i="120"/>
  <c r="K1339" i="120" s="1"/>
  <c r="G1339" i="120"/>
  <c r="N1338" i="120"/>
  <c r="J1338" i="120"/>
  <c r="K1338" i="120" s="1"/>
  <c r="G1338" i="120"/>
  <c r="N1337" i="120"/>
  <c r="J1337" i="120"/>
  <c r="K1337" i="120" s="1"/>
  <c r="G1337" i="120"/>
  <c r="N1336" i="120"/>
  <c r="J1336" i="120"/>
  <c r="K1336" i="120" s="1"/>
  <c r="G1336" i="120"/>
  <c r="J1335" i="120"/>
  <c r="K1335" i="120" s="1"/>
  <c r="G1335" i="120"/>
  <c r="N1334" i="120"/>
  <c r="J1334" i="120"/>
  <c r="K1334" i="120" s="1"/>
  <c r="G1334" i="120"/>
  <c r="N1333" i="120"/>
  <c r="J1333" i="120"/>
  <c r="K1333" i="120" s="1"/>
  <c r="G1333" i="120"/>
  <c r="N1332" i="120"/>
  <c r="J1332" i="120"/>
  <c r="K1332" i="120" s="1"/>
  <c r="G1332" i="120"/>
  <c r="N1331" i="120"/>
  <c r="J1331" i="120"/>
  <c r="K1331" i="120" s="1"/>
  <c r="G1331" i="120"/>
  <c r="N1330" i="120"/>
  <c r="J1330" i="120"/>
  <c r="K1330" i="120" s="1"/>
  <c r="G1330" i="120"/>
  <c r="N1329" i="120"/>
  <c r="J1329" i="120"/>
  <c r="K1329" i="120" s="1"/>
  <c r="G1329" i="120"/>
  <c r="N1328" i="120"/>
  <c r="J1328" i="120"/>
  <c r="K1328" i="120" s="1"/>
  <c r="G1328" i="120"/>
  <c r="N1327" i="120"/>
  <c r="J1327" i="120"/>
  <c r="K1327" i="120" s="1"/>
  <c r="G1327" i="120"/>
  <c r="N1326" i="120"/>
  <c r="J1326" i="120"/>
  <c r="K1326" i="120" s="1"/>
  <c r="G1326" i="120"/>
  <c r="N1325" i="120"/>
  <c r="J1325" i="120"/>
  <c r="K1325" i="120" s="1"/>
  <c r="G1325" i="120"/>
  <c r="N1324" i="120"/>
  <c r="J1324" i="120"/>
  <c r="K1324" i="120" s="1"/>
  <c r="G1324" i="120"/>
  <c r="N1323" i="120"/>
  <c r="J1323" i="120"/>
  <c r="K1323" i="120" s="1"/>
  <c r="G1323" i="120"/>
  <c r="N1322" i="120"/>
  <c r="J1322" i="120"/>
  <c r="K1322" i="120" s="1"/>
  <c r="G1322" i="120"/>
  <c r="N1321" i="120"/>
  <c r="J1321" i="120"/>
  <c r="K1321" i="120" s="1"/>
  <c r="G1321" i="120"/>
  <c r="N1320" i="120"/>
  <c r="J1320" i="120"/>
  <c r="K1320" i="120" s="1"/>
  <c r="G1320" i="120"/>
  <c r="N1319" i="120"/>
  <c r="J1319" i="120"/>
  <c r="K1319" i="120" s="1"/>
  <c r="G1319" i="120"/>
  <c r="J1318" i="120"/>
  <c r="G1318" i="120"/>
  <c r="N1317" i="120"/>
  <c r="J1317" i="120"/>
  <c r="K1317" i="120" s="1"/>
  <c r="G1317" i="120"/>
  <c r="N1316" i="120"/>
  <c r="J1316" i="120"/>
  <c r="K1316" i="120" s="1"/>
  <c r="G1316" i="120"/>
  <c r="N1315" i="120"/>
  <c r="J1315" i="120"/>
  <c r="K1315" i="120" s="1"/>
  <c r="G1315" i="120"/>
  <c r="N1314" i="120"/>
  <c r="J1314" i="120"/>
  <c r="K1314" i="120" s="1"/>
  <c r="G1314" i="120"/>
  <c r="N1313" i="120"/>
  <c r="J1313" i="120"/>
  <c r="K1313" i="120" s="1"/>
  <c r="G1313" i="120"/>
  <c r="N1312" i="120"/>
  <c r="J1312" i="120"/>
  <c r="K1312" i="120" s="1"/>
  <c r="G1312" i="120"/>
  <c r="N1311" i="120"/>
  <c r="J1311" i="120"/>
  <c r="K1311" i="120" s="1"/>
  <c r="G1311" i="120"/>
  <c r="N1310" i="120"/>
  <c r="J1310" i="120"/>
  <c r="K1310" i="120" s="1"/>
  <c r="G1310" i="120"/>
  <c r="J1309" i="120"/>
  <c r="O1309" i="120" s="1"/>
  <c r="G1309" i="120"/>
  <c r="N1308" i="120"/>
  <c r="J1308" i="120"/>
  <c r="K1308" i="120" s="1"/>
  <c r="G1308" i="120"/>
  <c r="N1307" i="120"/>
  <c r="J1307" i="120"/>
  <c r="K1307" i="120" s="1"/>
  <c r="G1307" i="120"/>
  <c r="N1306" i="120"/>
  <c r="J1306" i="120"/>
  <c r="K1306" i="120" s="1"/>
  <c r="G1306" i="120"/>
  <c r="N1305" i="120"/>
  <c r="J1305" i="120"/>
  <c r="K1305" i="120" s="1"/>
  <c r="G1305" i="120"/>
  <c r="N1304" i="120"/>
  <c r="J1304" i="120"/>
  <c r="K1304" i="120" s="1"/>
  <c r="G1304" i="120"/>
  <c r="N1303" i="120"/>
  <c r="J1303" i="120"/>
  <c r="K1303" i="120" s="1"/>
  <c r="G1303" i="120"/>
  <c r="N1302" i="120"/>
  <c r="J1302" i="120"/>
  <c r="K1302" i="120" s="1"/>
  <c r="G1302" i="120"/>
  <c r="N1301" i="120"/>
  <c r="J1301" i="120"/>
  <c r="K1301" i="120" s="1"/>
  <c r="G1301" i="120"/>
  <c r="N1300" i="120"/>
  <c r="J1300" i="120"/>
  <c r="K1300" i="120" s="1"/>
  <c r="G1300" i="120"/>
  <c r="N1299" i="120"/>
  <c r="J1299" i="120"/>
  <c r="K1299" i="120" s="1"/>
  <c r="G1299" i="120"/>
  <c r="N1298" i="120"/>
  <c r="J1298" i="120"/>
  <c r="K1298" i="120" s="1"/>
  <c r="G1298" i="120"/>
  <c r="N1297" i="120"/>
  <c r="J1297" i="120"/>
  <c r="K1297" i="120" s="1"/>
  <c r="G1297" i="120"/>
  <c r="N1296" i="120"/>
  <c r="J1296" i="120"/>
  <c r="K1296" i="120" s="1"/>
  <c r="G1296" i="120"/>
  <c r="N1295" i="120"/>
  <c r="J1295" i="120"/>
  <c r="K1295" i="120" s="1"/>
  <c r="G1295" i="120"/>
  <c r="N1294" i="120"/>
  <c r="J1294" i="120"/>
  <c r="K1294" i="120" s="1"/>
  <c r="G1294" i="120"/>
  <c r="N1293" i="120"/>
  <c r="J1293" i="120"/>
  <c r="K1293" i="120" s="1"/>
  <c r="G1293" i="120"/>
  <c r="J1292" i="120"/>
  <c r="O1292" i="120" s="1"/>
  <c r="G1292" i="120"/>
  <c r="N1291" i="120"/>
  <c r="J1291" i="120"/>
  <c r="K1291" i="120" s="1"/>
  <c r="G1291" i="120"/>
  <c r="J1290" i="120"/>
  <c r="K1290" i="120" s="1"/>
  <c r="G1290" i="120"/>
  <c r="N1289" i="120"/>
  <c r="J1289" i="120"/>
  <c r="K1289" i="120" s="1"/>
  <c r="G1289" i="120"/>
  <c r="N1288" i="120"/>
  <c r="J1288" i="120"/>
  <c r="G1288" i="120"/>
  <c r="N1287" i="120"/>
  <c r="J1287" i="120"/>
  <c r="K1287" i="120" s="1"/>
  <c r="G1287" i="120"/>
  <c r="N1286" i="120"/>
  <c r="J1286" i="120"/>
  <c r="K1286" i="120" s="1"/>
  <c r="G1286" i="120"/>
  <c r="J1285" i="120"/>
  <c r="O1285" i="120" s="1"/>
  <c r="G1285" i="120"/>
  <c r="N1284" i="120"/>
  <c r="J1284" i="120"/>
  <c r="K1284" i="120" s="1"/>
  <c r="G1284" i="120"/>
  <c r="J1283" i="120"/>
  <c r="K1283" i="120" s="1"/>
  <c r="G1283" i="120"/>
  <c r="N1282" i="120"/>
  <c r="J1282" i="120"/>
  <c r="K1282" i="120" s="1"/>
  <c r="G1282" i="120"/>
  <c r="N1281" i="120"/>
  <c r="J1281" i="120"/>
  <c r="G1281" i="120"/>
  <c r="J1280" i="120"/>
  <c r="K1280" i="120" s="1"/>
  <c r="G1280" i="120"/>
  <c r="N1279" i="120"/>
  <c r="J1279" i="120"/>
  <c r="K1279" i="120" s="1"/>
  <c r="G1279" i="120"/>
  <c r="N1278" i="120"/>
  <c r="J1278" i="120"/>
  <c r="K1278" i="120" s="1"/>
  <c r="G1278" i="120"/>
  <c r="N1277" i="120"/>
  <c r="J1277" i="120"/>
  <c r="K1277" i="120" s="1"/>
  <c r="G1277" i="120"/>
  <c r="N1276" i="120"/>
  <c r="J1276" i="120"/>
  <c r="K1276" i="120" s="1"/>
  <c r="G1276" i="120"/>
  <c r="N1275" i="120"/>
  <c r="J1275" i="120"/>
  <c r="K1275" i="120" s="1"/>
  <c r="G1275" i="120"/>
  <c r="J1274" i="120"/>
  <c r="K1274" i="120" s="1"/>
  <c r="G1274" i="120"/>
  <c r="J1273" i="120"/>
  <c r="K1273" i="120" s="1"/>
  <c r="G1273" i="120"/>
  <c r="N1272" i="120"/>
  <c r="J1272" i="120"/>
  <c r="K1272" i="120" s="1"/>
  <c r="G1272" i="120"/>
  <c r="N1271" i="120"/>
  <c r="J1271" i="120"/>
  <c r="K1271" i="120" s="1"/>
  <c r="G1271" i="120"/>
  <c r="N1270" i="120"/>
  <c r="J1270" i="120"/>
  <c r="K1270" i="120" s="1"/>
  <c r="G1270" i="120"/>
  <c r="N1269" i="120"/>
  <c r="J1269" i="120"/>
  <c r="K1269" i="120" s="1"/>
  <c r="G1269" i="120"/>
  <c r="N1268" i="120"/>
  <c r="J1268" i="120"/>
  <c r="K1268" i="120" s="1"/>
  <c r="G1268" i="120"/>
  <c r="N1267" i="120"/>
  <c r="J1267" i="120"/>
  <c r="K1267" i="120" s="1"/>
  <c r="G1267" i="120"/>
  <c r="N1266" i="120"/>
  <c r="J1266" i="120"/>
  <c r="K1266" i="120" s="1"/>
  <c r="G1266" i="120"/>
  <c r="N1265" i="120"/>
  <c r="J1265" i="120"/>
  <c r="K1265" i="120" s="1"/>
  <c r="G1265" i="120"/>
  <c r="N1264" i="120"/>
  <c r="J1264" i="120"/>
  <c r="K1264" i="120" s="1"/>
  <c r="G1264" i="120"/>
  <c r="N1263" i="120"/>
  <c r="J1263" i="120"/>
  <c r="K1263" i="120" s="1"/>
  <c r="G1263" i="120"/>
  <c r="N1262" i="120"/>
  <c r="J1262" i="120"/>
  <c r="K1262" i="120" s="1"/>
  <c r="G1262" i="120"/>
  <c r="N1261" i="120"/>
  <c r="J1261" i="120"/>
  <c r="K1261" i="120" s="1"/>
  <c r="G1261" i="120"/>
  <c r="N1260" i="120"/>
  <c r="J1260" i="120"/>
  <c r="K1260" i="120" s="1"/>
  <c r="G1260" i="120"/>
  <c r="N1259" i="120"/>
  <c r="J1259" i="120"/>
  <c r="K1259" i="120" s="1"/>
  <c r="G1259" i="120"/>
  <c r="N1258" i="120"/>
  <c r="J1258" i="120"/>
  <c r="K1258" i="120" s="1"/>
  <c r="G1258" i="120"/>
  <c r="N1257" i="120"/>
  <c r="J1257" i="120"/>
  <c r="K1257" i="120" s="1"/>
  <c r="G1257" i="120"/>
  <c r="N1256" i="120"/>
  <c r="J1256" i="120"/>
  <c r="K1256" i="120" s="1"/>
  <c r="G1256" i="120"/>
  <c r="N1255" i="120"/>
  <c r="J1255" i="120"/>
  <c r="K1255" i="120" s="1"/>
  <c r="G1255" i="120"/>
  <c r="N1254" i="120"/>
  <c r="J1254" i="120"/>
  <c r="K1254" i="120" s="1"/>
  <c r="G1254" i="120"/>
  <c r="N1253" i="120"/>
  <c r="J1253" i="120"/>
  <c r="K1253" i="120" s="1"/>
  <c r="G1253" i="120"/>
  <c r="J1252" i="120"/>
  <c r="K1252" i="120" s="1"/>
  <c r="G1252" i="120"/>
  <c r="N1251" i="120"/>
  <c r="J1251" i="120"/>
  <c r="K1251" i="120" s="1"/>
  <c r="G1251" i="120"/>
  <c r="N1250" i="120"/>
  <c r="J1250" i="120"/>
  <c r="K1250" i="120" s="1"/>
  <c r="G1250" i="120"/>
  <c r="N1249" i="120"/>
  <c r="J1249" i="120"/>
  <c r="K1249" i="120" s="1"/>
  <c r="G1249" i="120"/>
  <c r="N1248" i="120"/>
  <c r="J1248" i="120"/>
  <c r="G1248" i="120"/>
  <c r="N1247" i="120"/>
  <c r="J1247" i="120"/>
  <c r="K1247" i="120" s="1"/>
  <c r="G1247" i="120"/>
  <c r="N1246" i="120"/>
  <c r="J1246" i="120"/>
  <c r="K1246" i="120" s="1"/>
  <c r="G1246" i="120"/>
  <c r="N1245" i="120"/>
  <c r="J1245" i="120"/>
  <c r="K1245" i="120" s="1"/>
  <c r="G1245" i="120"/>
  <c r="N1244" i="120"/>
  <c r="J1244" i="120"/>
  <c r="K1244" i="120" s="1"/>
  <c r="G1244" i="120"/>
  <c r="N1243" i="120"/>
  <c r="J1243" i="120"/>
  <c r="K1243" i="120" s="1"/>
  <c r="G1243" i="120"/>
  <c r="N1242" i="120"/>
  <c r="J1242" i="120"/>
  <c r="K1242" i="120" s="1"/>
  <c r="G1242" i="120"/>
  <c r="N1241" i="120"/>
  <c r="J1241" i="120"/>
  <c r="K1241" i="120" s="1"/>
  <c r="G1241" i="120"/>
  <c r="N1240" i="120"/>
  <c r="J1240" i="120"/>
  <c r="K1240" i="120" s="1"/>
  <c r="G1240" i="120"/>
  <c r="N1239" i="120"/>
  <c r="J1239" i="120"/>
  <c r="K1239" i="120" s="1"/>
  <c r="G1239" i="120"/>
  <c r="N1238" i="120"/>
  <c r="J1238" i="120"/>
  <c r="K1238" i="120" s="1"/>
  <c r="G1238" i="120"/>
  <c r="N1237" i="120"/>
  <c r="J1237" i="120"/>
  <c r="K1237" i="120" s="1"/>
  <c r="G1237" i="120"/>
  <c r="N1236" i="120"/>
  <c r="J1236" i="120"/>
  <c r="K1236" i="120" s="1"/>
  <c r="G1236" i="120"/>
  <c r="N1235" i="120"/>
  <c r="J1235" i="120"/>
  <c r="K1235" i="120" s="1"/>
  <c r="G1235" i="120"/>
  <c r="N1234" i="120"/>
  <c r="J1234" i="120"/>
  <c r="K1234" i="120" s="1"/>
  <c r="G1234" i="120"/>
  <c r="N1233" i="120"/>
  <c r="J1233" i="120"/>
  <c r="K1233" i="120" s="1"/>
  <c r="G1233" i="120"/>
  <c r="N1232" i="120"/>
  <c r="J1232" i="120"/>
  <c r="K1232" i="120" s="1"/>
  <c r="G1232" i="120"/>
  <c r="J1231" i="120"/>
  <c r="K1231" i="120" s="1"/>
  <c r="G1231" i="120"/>
  <c r="N1230" i="120"/>
  <c r="J1230" i="120"/>
  <c r="K1230" i="120" s="1"/>
  <c r="G1230" i="120"/>
  <c r="N1229" i="120"/>
  <c r="J1229" i="120"/>
  <c r="K1229" i="120" s="1"/>
  <c r="G1229" i="120"/>
  <c r="J1228" i="120"/>
  <c r="K1228" i="120" s="1"/>
  <c r="G1228" i="120"/>
  <c r="N1227" i="120"/>
  <c r="J1227" i="120"/>
  <c r="K1227" i="120" s="1"/>
  <c r="G1227" i="120"/>
  <c r="N1226" i="120"/>
  <c r="J1226" i="120"/>
  <c r="K1226" i="120" s="1"/>
  <c r="G1226" i="120"/>
  <c r="N1225" i="120"/>
  <c r="J1225" i="120"/>
  <c r="K1225" i="120" s="1"/>
  <c r="G1225" i="120"/>
  <c r="N1224" i="120"/>
  <c r="J1224" i="120"/>
  <c r="K1224" i="120" s="1"/>
  <c r="G1224" i="120"/>
  <c r="N1223" i="120"/>
  <c r="J1223" i="120"/>
  <c r="K1223" i="120" s="1"/>
  <c r="G1223" i="120"/>
  <c r="N1222" i="120"/>
  <c r="J1222" i="120"/>
  <c r="K1222" i="120" s="1"/>
  <c r="G1222" i="120"/>
  <c r="N1221" i="120"/>
  <c r="J1221" i="120"/>
  <c r="K1221" i="120" s="1"/>
  <c r="G1221" i="120"/>
  <c r="N1220" i="120"/>
  <c r="J1220" i="120"/>
  <c r="K1220" i="120" s="1"/>
  <c r="G1220" i="120"/>
  <c r="N1219" i="120"/>
  <c r="J1219" i="120"/>
  <c r="K1219" i="120" s="1"/>
  <c r="G1219" i="120"/>
  <c r="N1218" i="120"/>
  <c r="J1218" i="120"/>
  <c r="K1218" i="120" s="1"/>
  <c r="G1218" i="120"/>
  <c r="N1217" i="120"/>
  <c r="J1217" i="120"/>
  <c r="K1217" i="120" s="1"/>
  <c r="G1217" i="120"/>
  <c r="N1216" i="120"/>
  <c r="J1216" i="120"/>
  <c r="K1216" i="120" s="1"/>
  <c r="G1216" i="120"/>
  <c r="N1215" i="120"/>
  <c r="J1215" i="120"/>
  <c r="K1215" i="120" s="1"/>
  <c r="G1215" i="120"/>
  <c r="N1214" i="120"/>
  <c r="J1214" i="120"/>
  <c r="K1214" i="120" s="1"/>
  <c r="G1214" i="120"/>
  <c r="N1213" i="120"/>
  <c r="J1213" i="120"/>
  <c r="K1213" i="120" s="1"/>
  <c r="G1213" i="120"/>
  <c r="N1212" i="120"/>
  <c r="J1212" i="120"/>
  <c r="K1212" i="120" s="1"/>
  <c r="G1212" i="120"/>
  <c r="N1211" i="120"/>
  <c r="J1211" i="120"/>
  <c r="K1211" i="120" s="1"/>
  <c r="G1211" i="120"/>
  <c r="N1210" i="120"/>
  <c r="J1210" i="120"/>
  <c r="K1210" i="120" s="1"/>
  <c r="G1210" i="120"/>
  <c r="N1209" i="120"/>
  <c r="J1209" i="120"/>
  <c r="K1209" i="120" s="1"/>
  <c r="G1209" i="120"/>
  <c r="N1208" i="120"/>
  <c r="J1208" i="120"/>
  <c r="K1208" i="120" s="1"/>
  <c r="G1208" i="120"/>
  <c r="N1207" i="120"/>
  <c r="J1207" i="120"/>
  <c r="K1207" i="120" s="1"/>
  <c r="G1207" i="120"/>
  <c r="N1206" i="120"/>
  <c r="J1206" i="120"/>
  <c r="K1206" i="120" s="1"/>
  <c r="G1206" i="120"/>
  <c r="N1205" i="120"/>
  <c r="J1205" i="120"/>
  <c r="K1205" i="120" s="1"/>
  <c r="G1205" i="120"/>
  <c r="N1204" i="120"/>
  <c r="J1204" i="120"/>
  <c r="K1204" i="120" s="1"/>
  <c r="G1204" i="120"/>
  <c r="N1203" i="120"/>
  <c r="J1203" i="120"/>
  <c r="K1203" i="120" s="1"/>
  <c r="G1203" i="120"/>
  <c r="N1202" i="120"/>
  <c r="J1202" i="120"/>
  <c r="K1202" i="120" s="1"/>
  <c r="G1202" i="120"/>
  <c r="N1201" i="120"/>
  <c r="J1201" i="120"/>
  <c r="K1201" i="120" s="1"/>
  <c r="G1201" i="120"/>
  <c r="N1200" i="120"/>
  <c r="J1200" i="120"/>
  <c r="K1200" i="120" s="1"/>
  <c r="G1200" i="120"/>
  <c r="N1199" i="120"/>
  <c r="J1199" i="120"/>
  <c r="K1199" i="120" s="1"/>
  <c r="G1199" i="120"/>
  <c r="N1198" i="120"/>
  <c r="J1198" i="120"/>
  <c r="K1198" i="120" s="1"/>
  <c r="G1198" i="120"/>
  <c r="N1197" i="120"/>
  <c r="J1197" i="120"/>
  <c r="K1197" i="120" s="1"/>
  <c r="G1197" i="120"/>
  <c r="J1196" i="120"/>
  <c r="G1196" i="120"/>
  <c r="J1195" i="120"/>
  <c r="G1195" i="120"/>
  <c r="N1194" i="120"/>
  <c r="J1194" i="120"/>
  <c r="K1194" i="120" s="1"/>
  <c r="G1194" i="120"/>
  <c r="N1193" i="120"/>
  <c r="J1193" i="120"/>
  <c r="K1193" i="120" s="1"/>
  <c r="G1193" i="120"/>
  <c r="J1192" i="120"/>
  <c r="O1192" i="120" s="1"/>
  <c r="G1192" i="120"/>
  <c r="N1191" i="120"/>
  <c r="J1191" i="120"/>
  <c r="K1191" i="120" s="1"/>
  <c r="G1191" i="120"/>
  <c r="N1190" i="120"/>
  <c r="J1190" i="120"/>
  <c r="K1190" i="120" s="1"/>
  <c r="G1190" i="120"/>
  <c r="N1189" i="120"/>
  <c r="J1189" i="120"/>
  <c r="K1189" i="120" s="1"/>
  <c r="G1189" i="120"/>
  <c r="N1188" i="120"/>
  <c r="J1188" i="120"/>
  <c r="K1188" i="120" s="1"/>
  <c r="G1188" i="120"/>
  <c r="N1187" i="120"/>
  <c r="J1187" i="120"/>
  <c r="K1187" i="120" s="1"/>
  <c r="G1187" i="120"/>
  <c r="N1186" i="120"/>
  <c r="J1186" i="120"/>
  <c r="K1186" i="120" s="1"/>
  <c r="G1186" i="120"/>
  <c r="N1185" i="120"/>
  <c r="J1185" i="120"/>
  <c r="K1185" i="120" s="1"/>
  <c r="G1185" i="120"/>
  <c r="J1184" i="120"/>
  <c r="G1184" i="120"/>
  <c r="N1183" i="120"/>
  <c r="J1183" i="120"/>
  <c r="K1183" i="120" s="1"/>
  <c r="G1183" i="120"/>
  <c r="J1182" i="120"/>
  <c r="O1182" i="120" s="1"/>
  <c r="G1182" i="120"/>
  <c r="N1181" i="120"/>
  <c r="J1181" i="120"/>
  <c r="K1181" i="120" s="1"/>
  <c r="G1181" i="120"/>
  <c r="N1180" i="120"/>
  <c r="J1180" i="120"/>
  <c r="K1180" i="120" s="1"/>
  <c r="G1180" i="120"/>
  <c r="N1179" i="120"/>
  <c r="J1179" i="120"/>
  <c r="K1179" i="120" s="1"/>
  <c r="G1179" i="120"/>
  <c r="N1178" i="120"/>
  <c r="J1178" i="120"/>
  <c r="K1178" i="120" s="1"/>
  <c r="G1178" i="120"/>
  <c r="N1177" i="120"/>
  <c r="J1177" i="120"/>
  <c r="K1177" i="120" s="1"/>
  <c r="G1177" i="120"/>
  <c r="N1176" i="120"/>
  <c r="J1176" i="120"/>
  <c r="K1176" i="120" s="1"/>
  <c r="G1176" i="120"/>
  <c r="N1175" i="120"/>
  <c r="J1175" i="120"/>
  <c r="K1175" i="120" s="1"/>
  <c r="G1175" i="120"/>
  <c r="N1174" i="120"/>
  <c r="J1174" i="120"/>
  <c r="G1174" i="120"/>
  <c r="N1173" i="120"/>
  <c r="J1173" i="120"/>
  <c r="K1173" i="120" s="1"/>
  <c r="G1173" i="120"/>
  <c r="N1172" i="120"/>
  <c r="J1172" i="120"/>
  <c r="G1172" i="120"/>
  <c r="N1171" i="120"/>
  <c r="J1171" i="120"/>
  <c r="K1171" i="120" s="1"/>
  <c r="G1171" i="120"/>
  <c r="N1170" i="120"/>
  <c r="J1170" i="120"/>
  <c r="K1170" i="120" s="1"/>
  <c r="G1170" i="120"/>
  <c r="N1169" i="120"/>
  <c r="J1169" i="120"/>
  <c r="K1169" i="120" s="1"/>
  <c r="G1169" i="120"/>
  <c r="N1168" i="120"/>
  <c r="J1168" i="120"/>
  <c r="K1168" i="120" s="1"/>
  <c r="G1168" i="120"/>
  <c r="N1167" i="120"/>
  <c r="J1167" i="120"/>
  <c r="K1167" i="120" s="1"/>
  <c r="G1167" i="120"/>
  <c r="N1166" i="120"/>
  <c r="J1166" i="120"/>
  <c r="K1166" i="120" s="1"/>
  <c r="G1166" i="120"/>
  <c r="N1165" i="120"/>
  <c r="J1165" i="120"/>
  <c r="K1165" i="120" s="1"/>
  <c r="G1165" i="120"/>
  <c r="N1164" i="120"/>
  <c r="J1164" i="120"/>
  <c r="G1164" i="120"/>
  <c r="N1163" i="120"/>
  <c r="J1163" i="120"/>
  <c r="K1163" i="120" s="1"/>
  <c r="G1163" i="120"/>
  <c r="N1162" i="120"/>
  <c r="J1162" i="120"/>
  <c r="K1162" i="120" s="1"/>
  <c r="G1162" i="120"/>
  <c r="N1161" i="120"/>
  <c r="J1161" i="120"/>
  <c r="K1161" i="120" s="1"/>
  <c r="G1161" i="120"/>
  <c r="N1160" i="120"/>
  <c r="J1160" i="120"/>
  <c r="K1160" i="120" s="1"/>
  <c r="G1160" i="120"/>
  <c r="N1159" i="120"/>
  <c r="J1159" i="120"/>
  <c r="K1159" i="120" s="1"/>
  <c r="G1159" i="120"/>
  <c r="N1158" i="120"/>
  <c r="J1158" i="120"/>
  <c r="K1158" i="120" s="1"/>
  <c r="G1158" i="120"/>
  <c r="N1157" i="120"/>
  <c r="J1157" i="120"/>
  <c r="K1157" i="120" s="1"/>
  <c r="G1157" i="120"/>
  <c r="N1156" i="120"/>
  <c r="J1156" i="120"/>
  <c r="G1156" i="120"/>
  <c r="N1155" i="120"/>
  <c r="J1155" i="120"/>
  <c r="K1155" i="120" s="1"/>
  <c r="G1155" i="120"/>
  <c r="N1154" i="120"/>
  <c r="J1154" i="120"/>
  <c r="K1154" i="120" s="1"/>
  <c r="G1154" i="120"/>
  <c r="N1153" i="120"/>
  <c r="J1153" i="120"/>
  <c r="K1153" i="120" s="1"/>
  <c r="G1153" i="120"/>
  <c r="N1152" i="120"/>
  <c r="J1152" i="120"/>
  <c r="K1152" i="120" s="1"/>
  <c r="G1152" i="120"/>
  <c r="N1151" i="120"/>
  <c r="J1151" i="120"/>
  <c r="K1151" i="120" s="1"/>
  <c r="G1151" i="120"/>
  <c r="N1150" i="120"/>
  <c r="J1150" i="120"/>
  <c r="K1150" i="120" s="1"/>
  <c r="G1150" i="120"/>
  <c r="N1149" i="120"/>
  <c r="J1149" i="120"/>
  <c r="K1149" i="120" s="1"/>
  <c r="G1149" i="120"/>
  <c r="N1148" i="120"/>
  <c r="J1148" i="120"/>
  <c r="G1148" i="120"/>
  <c r="N1147" i="120"/>
  <c r="J1147" i="120"/>
  <c r="K1147" i="120" s="1"/>
  <c r="G1147" i="120"/>
  <c r="J1146" i="120"/>
  <c r="O1146" i="120" s="1"/>
  <c r="G1146" i="120"/>
  <c r="J1145" i="120"/>
  <c r="O1145" i="120" s="1"/>
  <c r="G1145" i="120"/>
  <c r="N1144" i="120"/>
  <c r="J1144" i="120"/>
  <c r="K1144" i="120" s="1"/>
  <c r="G1144" i="120"/>
  <c r="N1143" i="120"/>
  <c r="J1143" i="120"/>
  <c r="K1143" i="120" s="1"/>
  <c r="G1143" i="120"/>
  <c r="N1142" i="120"/>
  <c r="J1142" i="120"/>
  <c r="K1142" i="120" s="1"/>
  <c r="G1142" i="120"/>
  <c r="N1141" i="120"/>
  <c r="J1141" i="120"/>
  <c r="K1141" i="120" s="1"/>
  <c r="G1141" i="120"/>
  <c r="N1140" i="120"/>
  <c r="J1140" i="120"/>
  <c r="K1140" i="120" s="1"/>
  <c r="G1140" i="120"/>
  <c r="N1139" i="120"/>
  <c r="J1139" i="120"/>
  <c r="K1139" i="120" s="1"/>
  <c r="G1139" i="120"/>
  <c r="J1138" i="120"/>
  <c r="K1138" i="120" s="1"/>
  <c r="G1138" i="120"/>
  <c r="J1137" i="120"/>
  <c r="G1137" i="120"/>
  <c r="J1136" i="120"/>
  <c r="K1136" i="120" s="1"/>
  <c r="G1136" i="120"/>
  <c r="J1135" i="120"/>
  <c r="K1135" i="120" s="1"/>
  <c r="G1135" i="120"/>
  <c r="J1134" i="120"/>
  <c r="G1134" i="120"/>
  <c r="J1133" i="120"/>
  <c r="G1133" i="120"/>
  <c r="J1132" i="120"/>
  <c r="K1132" i="120" s="1"/>
  <c r="G1132" i="120"/>
  <c r="J1131" i="120"/>
  <c r="K1131" i="120" s="1"/>
  <c r="G1131" i="120"/>
  <c r="J1130" i="120"/>
  <c r="K1130" i="120" s="1"/>
  <c r="G1130" i="120"/>
  <c r="J1129" i="120"/>
  <c r="K1129" i="120" s="1"/>
  <c r="G1129" i="120"/>
  <c r="J1128" i="120"/>
  <c r="K1128" i="120" s="1"/>
  <c r="G1128" i="120"/>
  <c r="J1127" i="120"/>
  <c r="K1127" i="120" s="1"/>
  <c r="G1127" i="120"/>
  <c r="J1126" i="120"/>
  <c r="K1126" i="120" s="1"/>
  <c r="G1126" i="120"/>
  <c r="J1125" i="120"/>
  <c r="K1125" i="120" s="1"/>
  <c r="G1125" i="120"/>
  <c r="J1124" i="120"/>
  <c r="O1124" i="120" s="1"/>
  <c r="G1124" i="120"/>
  <c r="J1123" i="120"/>
  <c r="O1123" i="120" s="1"/>
  <c r="G1123" i="120"/>
  <c r="J1122" i="120"/>
  <c r="O1122" i="120" s="1"/>
  <c r="G1122" i="120"/>
  <c r="J1121" i="120"/>
  <c r="O1121" i="120" s="1"/>
  <c r="G1121" i="120"/>
  <c r="J1120" i="120"/>
  <c r="O1120" i="120" s="1"/>
  <c r="G1120" i="120"/>
  <c r="J1119" i="120"/>
  <c r="O1119" i="120" s="1"/>
  <c r="G1119" i="120"/>
  <c r="J1118" i="120"/>
  <c r="O1118" i="120" s="1"/>
  <c r="G1118" i="120"/>
  <c r="J1117" i="120"/>
  <c r="O1117" i="120" s="1"/>
  <c r="G1117" i="120"/>
  <c r="J1116" i="120"/>
  <c r="O1116" i="120" s="1"/>
  <c r="G1116" i="120"/>
  <c r="J1115" i="120"/>
  <c r="K1115" i="120" s="1"/>
  <c r="G1115" i="120"/>
  <c r="J1114" i="120"/>
  <c r="K1114" i="120" s="1"/>
  <c r="G1114" i="120"/>
  <c r="J1113" i="120"/>
  <c r="G1113" i="120"/>
  <c r="J1112" i="120"/>
  <c r="K1112" i="120" s="1"/>
  <c r="G1112" i="120"/>
  <c r="J1111" i="120"/>
  <c r="G1111" i="120"/>
  <c r="J1110" i="120"/>
  <c r="G1110" i="120"/>
  <c r="J1109" i="120"/>
  <c r="G1109" i="120"/>
  <c r="J1108" i="120"/>
  <c r="K1108" i="120" s="1"/>
  <c r="G1108" i="120"/>
  <c r="J1107" i="120"/>
  <c r="K1107" i="120" s="1"/>
  <c r="G1107" i="120"/>
  <c r="J1106" i="120"/>
  <c r="G1106" i="120"/>
  <c r="J1105" i="120"/>
  <c r="G1105" i="120"/>
  <c r="J1104" i="120"/>
  <c r="K1104" i="120" s="1"/>
  <c r="G1104" i="120"/>
  <c r="J1103" i="120"/>
  <c r="G1103" i="120"/>
  <c r="J1102" i="120"/>
  <c r="G1102" i="120"/>
  <c r="J1101" i="120"/>
  <c r="G1101" i="120"/>
  <c r="J1100" i="120"/>
  <c r="K1100" i="120" s="1"/>
  <c r="G1100" i="120"/>
  <c r="J1099" i="120"/>
  <c r="G1099" i="120"/>
  <c r="J1098" i="120"/>
  <c r="G1098" i="120"/>
  <c r="J1097" i="120"/>
  <c r="G1097" i="120"/>
  <c r="J1096" i="120"/>
  <c r="K1096" i="120" s="1"/>
  <c r="G1096" i="120"/>
  <c r="J1095" i="120"/>
  <c r="K1095" i="120" s="1"/>
  <c r="G1095" i="120"/>
  <c r="J1094" i="120"/>
  <c r="G1094" i="120"/>
  <c r="J1093" i="120"/>
  <c r="G1093" i="120"/>
  <c r="J1092" i="120"/>
  <c r="K1092" i="120" s="1"/>
  <c r="G1092" i="120"/>
  <c r="J1091" i="120"/>
  <c r="G1091" i="120"/>
  <c r="J1090" i="120"/>
  <c r="K1090" i="120" s="1"/>
  <c r="G1090" i="120"/>
  <c r="J1089" i="120"/>
  <c r="G1089" i="120"/>
  <c r="J1088" i="120"/>
  <c r="O1088" i="120" s="1"/>
  <c r="G1088" i="120"/>
  <c r="J1087" i="120"/>
  <c r="G1087" i="120"/>
  <c r="J1086" i="120"/>
  <c r="G1086" i="120"/>
  <c r="J1085" i="120"/>
  <c r="O1085" i="120" s="1"/>
  <c r="G1085" i="120"/>
  <c r="J1084" i="120"/>
  <c r="G1084" i="120"/>
  <c r="J1083" i="120"/>
  <c r="G1083" i="120"/>
  <c r="J1082" i="120"/>
  <c r="K1082" i="120" s="1"/>
  <c r="G1082" i="120"/>
  <c r="J1081" i="120"/>
  <c r="K1081" i="120" s="1"/>
  <c r="G1081" i="120"/>
  <c r="J1080" i="120"/>
  <c r="K1080" i="120" s="1"/>
  <c r="G1080" i="120"/>
  <c r="J1079" i="120"/>
  <c r="K1079" i="120" s="1"/>
  <c r="G1079" i="120"/>
  <c r="J1078" i="120"/>
  <c r="K1078" i="120" s="1"/>
  <c r="G1078" i="120"/>
  <c r="J1077" i="120"/>
  <c r="K1077" i="120" s="1"/>
  <c r="G1077" i="120"/>
  <c r="J1076" i="120"/>
  <c r="K1076" i="120" s="1"/>
  <c r="G1076" i="120"/>
  <c r="J1075" i="120"/>
  <c r="K1075" i="120" s="1"/>
  <c r="G1075" i="120"/>
  <c r="J1074" i="120"/>
  <c r="K1074" i="120" s="1"/>
  <c r="G1074" i="120"/>
  <c r="J1073" i="120"/>
  <c r="K1073" i="120" s="1"/>
  <c r="G1073" i="120"/>
  <c r="J1072" i="120"/>
  <c r="K1072" i="120" s="1"/>
  <c r="G1072" i="120"/>
  <c r="J1071" i="120"/>
  <c r="K1071" i="120" s="1"/>
  <c r="G1071" i="120"/>
  <c r="J1070" i="120"/>
  <c r="K1070" i="120" s="1"/>
  <c r="G1070" i="120"/>
  <c r="J1069" i="120"/>
  <c r="K1069" i="120" s="1"/>
  <c r="G1069" i="120"/>
  <c r="J1068" i="120"/>
  <c r="K1068" i="120" s="1"/>
  <c r="G1068" i="120"/>
  <c r="J1067" i="120"/>
  <c r="K1067" i="120" s="1"/>
  <c r="G1067" i="120"/>
  <c r="J1066" i="120"/>
  <c r="K1066" i="120" s="1"/>
  <c r="G1066" i="120"/>
  <c r="J1065" i="120"/>
  <c r="K1065" i="120" s="1"/>
  <c r="G1065" i="120"/>
  <c r="J1064" i="120"/>
  <c r="K1064" i="120" s="1"/>
  <c r="G1064" i="120"/>
  <c r="J1063" i="120"/>
  <c r="K1063" i="120" s="1"/>
  <c r="G1063" i="120"/>
  <c r="J1062" i="120"/>
  <c r="K1062" i="120" s="1"/>
  <c r="G1062" i="120"/>
  <c r="J1061" i="120"/>
  <c r="K1061" i="120" s="1"/>
  <c r="G1061" i="120"/>
  <c r="J1060" i="120"/>
  <c r="K1060" i="120" s="1"/>
  <c r="G1060" i="120"/>
  <c r="J1059" i="120"/>
  <c r="K1059" i="120" s="1"/>
  <c r="G1059" i="120"/>
  <c r="N1058" i="120"/>
  <c r="J1058" i="120"/>
  <c r="G1058" i="120"/>
  <c r="N1057" i="120"/>
  <c r="J1057" i="120"/>
  <c r="K1057" i="120" s="1"/>
  <c r="G1057" i="120"/>
  <c r="N1056" i="120"/>
  <c r="J1056" i="120"/>
  <c r="K1056" i="120" s="1"/>
  <c r="G1056" i="120"/>
  <c r="N1055" i="120"/>
  <c r="J1055" i="120"/>
  <c r="K1055" i="120" s="1"/>
  <c r="G1055" i="120"/>
  <c r="N1054" i="120"/>
  <c r="J1054" i="120"/>
  <c r="K1054" i="120" s="1"/>
  <c r="G1054" i="120"/>
  <c r="N1053" i="120"/>
  <c r="J1053" i="120"/>
  <c r="K1053" i="120" s="1"/>
  <c r="G1053" i="120"/>
  <c r="N1052" i="120"/>
  <c r="J1052" i="120"/>
  <c r="K1052" i="120" s="1"/>
  <c r="G1052" i="120"/>
  <c r="N1051" i="120"/>
  <c r="J1051" i="120"/>
  <c r="K1051" i="120" s="1"/>
  <c r="G1051" i="120"/>
  <c r="N1050" i="120"/>
  <c r="J1050" i="120"/>
  <c r="G1050" i="120"/>
  <c r="J1049" i="120"/>
  <c r="G1049" i="120"/>
  <c r="N1048" i="120"/>
  <c r="J1048" i="120"/>
  <c r="K1048" i="120" s="1"/>
  <c r="G1048" i="120"/>
  <c r="N1047" i="120"/>
  <c r="J1047" i="120"/>
  <c r="K1047" i="120" s="1"/>
  <c r="G1047" i="120"/>
  <c r="N1046" i="120"/>
  <c r="J1046" i="120"/>
  <c r="K1046" i="120" s="1"/>
  <c r="G1046" i="120"/>
  <c r="J1045" i="120"/>
  <c r="K1045" i="120" s="1"/>
  <c r="G1045" i="120"/>
  <c r="N1044" i="120"/>
  <c r="J1044" i="120"/>
  <c r="K1044" i="120" s="1"/>
  <c r="G1044" i="120"/>
  <c r="N1043" i="120"/>
  <c r="J1043" i="120"/>
  <c r="G1043" i="120"/>
  <c r="N1042" i="120"/>
  <c r="J1042" i="120"/>
  <c r="K1042" i="120" s="1"/>
  <c r="G1042" i="120"/>
  <c r="N1041" i="120"/>
  <c r="J1041" i="120"/>
  <c r="K1041" i="120" s="1"/>
  <c r="G1041" i="120"/>
  <c r="N1040" i="120"/>
  <c r="J1040" i="120"/>
  <c r="K1040" i="120" s="1"/>
  <c r="G1040" i="120"/>
  <c r="N1039" i="120"/>
  <c r="J1039" i="120"/>
  <c r="G1039" i="120"/>
  <c r="N1038" i="120"/>
  <c r="J1038" i="120"/>
  <c r="K1038" i="120" s="1"/>
  <c r="G1038" i="120"/>
  <c r="N1037" i="120"/>
  <c r="J1037" i="120"/>
  <c r="K1037" i="120" s="1"/>
  <c r="G1037" i="120"/>
  <c r="J1036" i="120"/>
  <c r="G1036" i="120"/>
  <c r="N1035" i="120"/>
  <c r="J1035" i="120"/>
  <c r="K1035" i="120" s="1"/>
  <c r="G1035" i="120"/>
  <c r="J1034" i="120"/>
  <c r="K1034" i="120" s="1"/>
  <c r="G1034" i="120"/>
  <c r="N1033" i="120"/>
  <c r="J1033" i="120"/>
  <c r="G1033" i="120"/>
  <c r="N1032" i="120"/>
  <c r="J1032" i="120"/>
  <c r="K1032" i="120" s="1"/>
  <c r="G1032" i="120"/>
  <c r="N1031" i="120"/>
  <c r="J1031" i="120"/>
  <c r="G1031" i="120"/>
  <c r="N1030" i="120"/>
  <c r="J1030" i="120"/>
  <c r="K1030" i="120" s="1"/>
  <c r="G1030" i="120"/>
  <c r="N1029" i="120"/>
  <c r="J1029" i="120"/>
  <c r="G1029" i="120"/>
  <c r="N1028" i="120"/>
  <c r="J1028" i="120"/>
  <c r="K1028" i="120" s="1"/>
  <c r="G1028" i="120"/>
  <c r="N1027" i="120"/>
  <c r="J1027" i="120"/>
  <c r="K1027" i="120" s="1"/>
  <c r="G1027" i="120"/>
  <c r="N1026" i="120"/>
  <c r="J1026" i="120"/>
  <c r="K1026" i="120" s="1"/>
  <c r="G1026" i="120"/>
  <c r="J1025" i="120"/>
  <c r="K1025" i="120" s="1"/>
  <c r="G1025" i="120"/>
  <c r="J1024" i="120"/>
  <c r="K1024" i="120" s="1"/>
  <c r="G1024" i="120"/>
  <c r="N1023" i="120"/>
  <c r="J1023" i="120"/>
  <c r="K1023" i="120" s="1"/>
  <c r="G1023" i="120"/>
  <c r="J1022" i="120"/>
  <c r="K1022" i="120" s="1"/>
  <c r="G1022" i="120"/>
  <c r="N1021" i="120"/>
  <c r="J1021" i="120"/>
  <c r="G1021" i="120"/>
  <c r="N1020" i="120"/>
  <c r="J1020" i="120"/>
  <c r="K1020" i="120" s="1"/>
  <c r="G1020" i="120"/>
  <c r="N1019" i="120"/>
  <c r="J1019" i="120"/>
  <c r="G1019" i="120"/>
  <c r="N1018" i="120"/>
  <c r="J1018" i="120"/>
  <c r="K1018" i="120" s="1"/>
  <c r="G1018" i="120"/>
  <c r="N1017" i="120"/>
  <c r="J1017" i="120"/>
  <c r="G1017" i="120"/>
  <c r="N1016" i="120"/>
  <c r="J1016" i="120"/>
  <c r="K1016" i="120" s="1"/>
  <c r="G1016" i="120"/>
  <c r="J1015" i="120"/>
  <c r="K1015" i="120" s="1"/>
  <c r="G1015" i="120"/>
  <c r="N1014" i="120"/>
  <c r="J1014" i="120"/>
  <c r="K1014" i="120" s="1"/>
  <c r="G1014" i="120"/>
  <c r="N1013" i="120"/>
  <c r="J1013" i="120"/>
  <c r="K1013" i="120" s="1"/>
  <c r="G1013" i="120"/>
  <c r="N1012" i="120"/>
  <c r="J1012" i="120"/>
  <c r="K1012" i="120" s="1"/>
  <c r="G1012" i="120"/>
  <c r="N1011" i="120"/>
  <c r="J1011" i="120"/>
  <c r="K1011" i="120" s="1"/>
  <c r="G1011" i="120"/>
  <c r="N1010" i="120"/>
  <c r="J1010" i="120"/>
  <c r="K1010" i="120" s="1"/>
  <c r="G1010" i="120"/>
  <c r="N1009" i="120"/>
  <c r="J1009" i="120"/>
  <c r="K1009" i="120" s="1"/>
  <c r="G1009" i="120"/>
  <c r="N1008" i="120"/>
  <c r="J1008" i="120"/>
  <c r="K1008" i="120" s="1"/>
  <c r="G1008" i="120"/>
  <c r="N1007" i="120"/>
  <c r="J1007" i="120"/>
  <c r="K1007" i="120" s="1"/>
  <c r="G1007" i="120"/>
  <c r="J1006" i="120"/>
  <c r="K1006" i="120" s="1"/>
  <c r="G1006" i="120"/>
  <c r="N1005" i="120"/>
  <c r="J1005" i="120"/>
  <c r="G1005" i="120"/>
  <c r="N1004" i="120"/>
  <c r="J1004" i="120"/>
  <c r="K1004" i="120" s="1"/>
  <c r="G1004" i="120"/>
  <c r="N1003" i="120"/>
  <c r="J1003" i="120"/>
  <c r="K1003" i="120" s="1"/>
  <c r="G1003" i="120"/>
  <c r="N1002" i="120"/>
  <c r="J1002" i="120"/>
  <c r="K1002" i="120" s="1"/>
  <c r="G1002" i="120"/>
  <c r="N1001" i="120"/>
  <c r="J1001" i="120"/>
  <c r="G1001" i="120"/>
  <c r="N1000" i="120"/>
  <c r="J1000" i="120"/>
  <c r="K1000" i="120" s="1"/>
  <c r="G1000" i="120"/>
  <c r="N999" i="120"/>
  <c r="J999" i="120"/>
  <c r="K999" i="120" s="1"/>
  <c r="G999" i="120"/>
  <c r="N998" i="120"/>
  <c r="J998" i="120"/>
  <c r="K998" i="120" s="1"/>
  <c r="G998" i="120"/>
  <c r="N997" i="120"/>
  <c r="J997" i="120"/>
  <c r="G997" i="120"/>
  <c r="J996" i="120"/>
  <c r="G996" i="120"/>
  <c r="N995" i="120"/>
  <c r="J995" i="120"/>
  <c r="K995" i="120" s="1"/>
  <c r="G995" i="120"/>
  <c r="N994" i="120"/>
  <c r="J994" i="120"/>
  <c r="G994" i="120"/>
  <c r="J993" i="120"/>
  <c r="K993" i="120" s="1"/>
  <c r="G993" i="120"/>
  <c r="N992" i="120"/>
  <c r="J992" i="120"/>
  <c r="G992" i="120"/>
  <c r="N991" i="120"/>
  <c r="J991" i="120"/>
  <c r="K991" i="120" s="1"/>
  <c r="G991" i="120"/>
  <c r="N990" i="120"/>
  <c r="J990" i="120"/>
  <c r="G990" i="120"/>
  <c r="N989" i="120"/>
  <c r="J989" i="120"/>
  <c r="K989" i="120" s="1"/>
  <c r="G989" i="120"/>
  <c r="N988" i="120"/>
  <c r="J988" i="120"/>
  <c r="G988" i="120"/>
  <c r="J987" i="120"/>
  <c r="O987" i="120" s="1"/>
  <c r="G987" i="120"/>
  <c r="J986" i="120"/>
  <c r="O986" i="120" s="1"/>
  <c r="G986" i="120"/>
  <c r="J985" i="120"/>
  <c r="O985" i="120" s="1"/>
  <c r="G985" i="120"/>
  <c r="N984" i="120"/>
  <c r="J984" i="120"/>
  <c r="K984" i="120" s="1"/>
  <c r="G984" i="120"/>
  <c r="N983" i="120"/>
  <c r="J983" i="120"/>
  <c r="G983" i="120"/>
  <c r="N982" i="120"/>
  <c r="J982" i="120"/>
  <c r="K982" i="120" s="1"/>
  <c r="G982" i="120"/>
  <c r="N981" i="120"/>
  <c r="J981" i="120"/>
  <c r="G981" i="120"/>
  <c r="N980" i="120"/>
  <c r="J980" i="120"/>
  <c r="K980" i="120" s="1"/>
  <c r="G980" i="120"/>
  <c r="J979" i="120"/>
  <c r="K979" i="120" s="1"/>
  <c r="G979" i="120"/>
  <c r="N978" i="120"/>
  <c r="J978" i="120"/>
  <c r="K978" i="120" s="1"/>
  <c r="G978" i="120"/>
  <c r="N977" i="120"/>
  <c r="J977" i="120"/>
  <c r="K977" i="120" s="1"/>
  <c r="G977" i="120"/>
  <c r="N976" i="120"/>
  <c r="J976" i="120"/>
  <c r="K976" i="120" s="1"/>
  <c r="G976" i="120"/>
  <c r="N975" i="120"/>
  <c r="J975" i="120"/>
  <c r="K975" i="120" s="1"/>
  <c r="G975" i="120"/>
  <c r="N974" i="120"/>
  <c r="J974" i="120"/>
  <c r="K974" i="120" s="1"/>
  <c r="G974" i="120"/>
  <c r="N973" i="120"/>
  <c r="J973" i="120"/>
  <c r="K973" i="120" s="1"/>
  <c r="G973" i="120"/>
  <c r="N972" i="120"/>
  <c r="J972" i="120"/>
  <c r="K972" i="120" s="1"/>
  <c r="G972" i="120"/>
  <c r="N971" i="120"/>
  <c r="J971" i="120"/>
  <c r="K971" i="120" s="1"/>
  <c r="G971" i="120"/>
  <c r="N970" i="120"/>
  <c r="J970" i="120"/>
  <c r="K970" i="120" s="1"/>
  <c r="G970" i="120"/>
  <c r="N969" i="120"/>
  <c r="J969" i="120"/>
  <c r="K969" i="120" s="1"/>
  <c r="G969" i="120"/>
  <c r="N968" i="120"/>
  <c r="J968" i="120"/>
  <c r="K968" i="120" s="1"/>
  <c r="G968" i="120"/>
  <c r="N967" i="120"/>
  <c r="J967" i="120"/>
  <c r="K967" i="120" s="1"/>
  <c r="G967" i="120"/>
  <c r="N966" i="120"/>
  <c r="J966" i="120"/>
  <c r="K966" i="120" s="1"/>
  <c r="G966" i="120"/>
  <c r="N965" i="120"/>
  <c r="J965" i="120"/>
  <c r="K965" i="120" s="1"/>
  <c r="G965" i="120"/>
  <c r="N964" i="120"/>
  <c r="J964" i="120"/>
  <c r="K964" i="120" s="1"/>
  <c r="G964" i="120"/>
  <c r="N963" i="120"/>
  <c r="J963" i="120"/>
  <c r="K963" i="120" s="1"/>
  <c r="G963" i="120"/>
  <c r="N962" i="120"/>
  <c r="J962" i="120"/>
  <c r="K962" i="120" s="1"/>
  <c r="G962" i="120"/>
  <c r="N961" i="120"/>
  <c r="J961" i="120"/>
  <c r="K961" i="120" s="1"/>
  <c r="G961" i="120"/>
  <c r="N960" i="120"/>
  <c r="J960" i="120"/>
  <c r="K960" i="120" s="1"/>
  <c r="G960" i="120"/>
  <c r="N959" i="120"/>
  <c r="J959" i="120"/>
  <c r="K959" i="120" s="1"/>
  <c r="G959" i="120"/>
  <c r="N958" i="120"/>
  <c r="J958" i="120"/>
  <c r="G958" i="120"/>
  <c r="J957" i="120"/>
  <c r="O957" i="120" s="1"/>
  <c r="G957" i="120"/>
  <c r="N956" i="120"/>
  <c r="J956" i="120"/>
  <c r="K956" i="120" s="1"/>
  <c r="G956" i="120"/>
  <c r="N955" i="120"/>
  <c r="J955" i="120"/>
  <c r="K955" i="120" s="1"/>
  <c r="G955" i="120"/>
  <c r="N954" i="120"/>
  <c r="J954" i="120"/>
  <c r="K954" i="120" s="1"/>
  <c r="G954" i="120"/>
  <c r="N953" i="120"/>
  <c r="J953" i="120"/>
  <c r="K953" i="120" s="1"/>
  <c r="G953" i="120"/>
  <c r="N952" i="120"/>
  <c r="J952" i="120"/>
  <c r="K952" i="120" s="1"/>
  <c r="G952" i="120"/>
  <c r="N951" i="120"/>
  <c r="J951" i="120"/>
  <c r="K951" i="120" s="1"/>
  <c r="G951" i="120"/>
  <c r="N950" i="120"/>
  <c r="J950" i="120"/>
  <c r="K950" i="120" s="1"/>
  <c r="G950" i="120"/>
  <c r="J949" i="120"/>
  <c r="K949" i="120" s="1"/>
  <c r="G949" i="120"/>
  <c r="N948" i="120"/>
  <c r="J948" i="120"/>
  <c r="K948" i="120" s="1"/>
  <c r="G948" i="120"/>
  <c r="J947" i="120"/>
  <c r="O947" i="120" s="1"/>
  <c r="G947" i="120"/>
  <c r="J946" i="120"/>
  <c r="O946" i="120" s="1"/>
  <c r="G946" i="120"/>
  <c r="N945" i="120"/>
  <c r="J945" i="120"/>
  <c r="K945" i="120" s="1"/>
  <c r="G945" i="120"/>
  <c r="N944" i="120"/>
  <c r="J944" i="120"/>
  <c r="K944" i="120" s="1"/>
  <c r="G944" i="120"/>
  <c r="N943" i="120"/>
  <c r="J943" i="120"/>
  <c r="K943" i="120" s="1"/>
  <c r="G943" i="120"/>
  <c r="N942" i="120"/>
  <c r="J942" i="120"/>
  <c r="G942" i="120"/>
  <c r="N941" i="120"/>
  <c r="J941" i="120"/>
  <c r="K941" i="120" s="1"/>
  <c r="G941" i="120"/>
  <c r="N940" i="120"/>
  <c r="J940" i="120"/>
  <c r="K940" i="120" s="1"/>
  <c r="G940" i="120"/>
  <c r="N939" i="120"/>
  <c r="J939" i="120"/>
  <c r="K939" i="120" s="1"/>
  <c r="G939" i="120"/>
  <c r="N938" i="120"/>
  <c r="J938" i="120"/>
  <c r="G938" i="120"/>
  <c r="N937" i="120"/>
  <c r="J937" i="120"/>
  <c r="K937" i="120" s="1"/>
  <c r="G937" i="120"/>
  <c r="N936" i="120"/>
  <c r="J936" i="120"/>
  <c r="K936" i="120" s="1"/>
  <c r="G936" i="120"/>
  <c r="N935" i="120"/>
  <c r="J935" i="120"/>
  <c r="K935" i="120" s="1"/>
  <c r="G935" i="120"/>
  <c r="N934" i="120"/>
  <c r="J934" i="120"/>
  <c r="G934" i="120"/>
  <c r="N933" i="120"/>
  <c r="J933" i="120"/>
  <c r="K933" i="120" s="1"/>
  <c r="G933" i="120"/>
  <c r="J932" i="120"/>
  <c r="K932" i="120" s="1"/>
  <c r="G932" i="120"/>
  <c r="N931" i="120"/>
  <c r="J931" i="120"/>
  <c r="K931" i="120" s="1"/>
  <c r="G931" i="120"/>
  <c r="N930" i="120"/>
  <c r="J930" i="120"/>
  <c r="K930" i="120" s="1"/>
  <c r="G930" i="120"/>
  <c r="J929" i="120"/>
  <c r="O929" i="120" s="1"/>
  <c r="G929" i="120"/>
  <c r="N928" i="120"/>
  <c r="J928" i="120"/>
  <c r="K928" i="120" s="1"/>
  <c r="G928" i="120"/>
  <c r="N927" i="120"/>
  <c r="J927" i="120"/>
  <c r="G927" i="120"/>
  <c r="N926" i="120"/>
  <c r="J926" i="120"/>
  <c r="K926" i="120" s="1"/>
  <c r="G926" i="120"/>
  <c r="N925" i="120"/>
  <c r="J925" i="120"/>
  <c r="K925" i="120" s="1"/>
  <c r="G925" i="120"/>
  <c r="N924" i="120"/>
  <c r="J924" i="120"/>
  <c r="K924" i="120" s="1"/>
  <c r="G924" i="120"/>
  <c r="N923" i="120"/>
  <c r="J923" i="120"/>
  <c r="G923" i="120"/>
  <c r="N922" i="120"/>
  <c r="J922" i="120"/>
  <c r="K922" i="120" s="1"/>
  <c r="G922" i="120"/>
  <c r="N921" i="120"/>
  <c r="J921" i="120"/>
  <c r="K921" i="120" s="1"/>
  <c r="G921" i="120"/>
  <c r="N920" i="120"/>
  <c r="J920" i="120"/>
  <c r="K920" i="120" s="1"/>
  <c r="G920" i="120"/>
  <c r="N919" i="120"/>
  <c r="J919" i="120"/>
  <c r="G919" i="120"/>
  <c r="N918" i="120"/>
  <c r="J918" i="120"/>
  <c r="K918" i="120" s="1"/>
  <c r="G918" i="120"/>
  <c r="N917" i="120"/>
  <c r="J917" i="120"/>
  <c r="K917" i="120" s="1"/>
  <c r="G917" i="120"/>
  <c r="N916" i="120"/>
  <c r="J916" i="120"/>
  <c r="K916" i="120" s="1"/>
  <c r="G916" i="120"/>
  <c r="N915" i="120"/>
  <c r="J915" i="120"/>
  <c r="G915" i="120"/>
  <c r="N914" i="120"/>
  <c r="J914" i="120"/>
  <c r="K914" i="120" s="1"/>
  <c r="G914" i="120"/>
  <c r="N913" i="120"/>
  <c r="J913" i="120"/>
  <c r="K913" i="120" s="1"/>
  <c r="G913" i="120"/>
  <c r="J912" i="120"/>
  <c r="K912" i="120" s="1"/>
  <c r="G912" i="120"/>
  <c r="N911" i="120"/>
  <c r="J911" i="120"/>
  <c r="K911" i="120" s="1"/>
  <c r="G911" i="120"/>
  <c r="N910" i="120"/>
  <c r="J910" i="120"/>
  <c r="K910" i="120" s="1"/>
  <c r="G910" i="120"/>
  <c r="N909" i="120"/>
  <c r="J909" i="120"/>
  <c r="G909" i="120"/>
  <c r="N908" i="120"/>
  <c r="J908" i="120"/>
  <c r="K908" i="120" s="1"/>
  <c r="G908" i="120"/>
  <c r="N907" i="120"/>
  <c r="J907" i="120"/>
  <c r="K907" i="120" s="1"/>
  <c r="G907" i="120"/>
  <c r="N906" i="120"/>
  <c r="J906" i="120"/>
  <c r="K906" i="120" s="1"/>
  <c r="G906" i="120"/>
  <c r="N905" i="120"/>
  <c r="J905" i="120"/>
  <c r="G905" i="120"/>
  <c r="N904" i="120"/>
  <c r="J904" i="120"/>
  <c r="K904" i="120" s="1"/>
  <c r="G904" i="120"/>
  <c r="N903" i="120"/>
  <c r="J903" i="120"/>
  <c r="K903" i="120" s="1"/>
  <c r="G903" i="120"/>
  <c r="N902" i="120"/>
  <c r="J902" i="120"/>
  <c r="K902" i="120" s="1"/>
  <c r="G902" i="120"/>
  <c r="N901" i="120"/>
  <c r="J901" i="120"/>
  <c r="G901" i="120"/>
  <c r="N900" i="120"/>
  <c r="J900" i="120"/>
  <c r="K900" i="120" s="1"/>
  <c r="G900" i="120"/>
  <c r="N899" i="120"/>
  <c r="J899" i="120"/>
  <c r="K899" i="120" s="1"/>
  <c r="G899" i="120"/>
  <c r="N898" i="120"/>
  <c r="J898" i="120"/>
  <c r="K898" i="120" s="1"/>
  <c r="G898" i="120"/>
  <c r="N897" i="120"/>
  <c r="J897" i="120"/>
  <c r="G897" i="120"/>
  <c r="N896" i="120"/>
  <c r="J896" i="120"/>
  <c r="K896" i="120" s="1"/>
  <c r="G896" i="120"/>
  <c r="N895" i="120"/>
  <c r="J895" i="120"/>
  <c r="K895" i="120" s="1"/>
  <c r="G895" i="120"/>
  <c r="N894" i="120"/>
  <c r="J894" i="120"/>
  <c r="K894" i="120" s="1"/>
  <c r="G894" i="120"/>
  <c r="N893" i="120"/>
  <c r="J893" i="120"/>
  <c r="G893" i="120"/>
  <c r="N892" i="120"/>
  <c r="J892" i="120"/>
  <c r="K892" i="120" s="1"/>
  <c r="G892" i="120"/>
  <c r="N891" i="120"/>
  <c r="J891" i="120"/>
  <c r="K891" i="120" s="1"/>
  <c r="G891" i="120"/>
  <c r="N890" i="120"/>
  <c r="J890" i="120"/>
  <c r="K890" i="120" s="1"/>
  <c r="G890" i="120"/>
  <c r="N889" i="120"/>
  <c r="J889" i="120"/>
  <c r="G889" i="120"/>
  <c r="N888" i="120"/>
  <c r="J888" i="120"/>
  <c r="K888" i="120" s="1"/>
  <c r="G888" i="120"/>
  <c r="N887" i="120"/>
  <c r="J887" i="120"/>
  <c r="K887" i="120" s="1"/>
  <c r="G887" i="120"/>
  <c r="N886" i="120"/>
  <c r="J886" i="120"/>
  <c r="K886" i="120" s="1"/>
  <c r="G886" i="120"/>
  <c r="N885" i="120"/>
  <c r="J885" i="120"/>
  <c r="G885" i="120"/>
  <c r="N884" i="120"/>
  <c r="J884" i="120"/>
  <c r="K884" i="120" s="1"/>
  <c r="G884" i="120"/>
  <c r="N883" i="120"/>
  <c r="J883" i="120"/>
  <c r="G883" i="120"/>
  <c r="N882" i="120"/>
  <c r="J882" i="120"/>
  <c r="K882" i="120" s="1"/>
  <c r="G882" i="120"/>
  <c r="N881" i="120"/>
  <c r="J881" i="120"/>
  <c r="G881" i="120"/>
  <c r="N880" i="120"/>
  <c r="J880" i="120"/>
  <c r="K880" i="120" s="1"/>
  <c r="G880" i="120"/>
  <c r="N879" i="120"/>
  <c r="J879" i="120"/>
  <c r="K879" i="120" s="1"/>
  <c r="G879" i="120"/>
  <c r="J878" i="120"/>
  <c r="K878" i="120" s="1"/>
  <c r="G878" i="120"/>
  <c r="N877" i="120"/>
  <c r="J877" i="120"/>
  <c r="K877" i="120" s="1"/>
  <c r="G877" i="120"/>
  <c r="N876" i="120"/>
  <c r="J876" i="120"/>
  <c r="K876" i="120" s="1"/>
  <c r="G876" i="120"/>
  <c r="N875" i="120"/>
  <c r="J875" i="120"/>
  <c r="G875" i="120"/>
  <c r="N874" i="120"/>
  <c r="J874" i="120"/>
  <c r="K874" i="120" s="1"/>
  <c r="G874" i="120"/>
  <c r="N873" i="120"/>
  <c r="J873" i="120"/>
  <c r="K873" i="120" s="1"/>
  <c r="G873" i="120"/>
  <c r="N872" i="120"/>
  <c r="J872" i="120"/>
  <c r="K872" i="120" s="1"/>
  <c r="G872" i="120"/>
  <c r="N871" i="120"/>
  <c r="J871" i="120"/>
  <c r="G871" i="120"/>
  <c r="N870" i="120"/>
  <c r="J870" i="120"/>
  <c r="K870" i="120" s="1"/>
  <c r="G870" i="120"/>
  <c r="N869" i="120"/>
  <c r="J869" i="120"/>
  <c r="K869" i="120" s="1"/>
  <c r="G869" i="120"/>
  <c r="N868" i="120"/>
  <c r="J868" i="120"/>
  <c r="K868" i="120" s="1"/>
  <c r="G868" i="120"/>
  <c r="N867" i="120"/>
  <c r="J867" i="120"/>
  <c r="G867" i="120"/>
  <c r="N866" i="120"/>
  <c r="J866" i="120"/>
  <c r="K866" i="120" s="1"/>
  <c r="G866" i="120"/>
  <c r="N865" i="120"/>
  <c r="J865" i="120"/>
  <c r="K865" i="120" s="1"/>
  <c r="G865" i="120"/>
  <c r="N864" i="120"/>
  <c r="J864" i="120"/>
  <c r="K864" i="120" s="1"/>
  <c r="G864" i="120"/>
  <c r="N863" i="120"/>
  <c r="J863" i="120"/>
  <c r="G863" i="120"/>
  <c r="N862" i="120"/>
  <c r="J862" i="120"/>
  <c r="K862" i="120" s="1"/>
  <c r="G862" i="120"/>
  <c r="N861" i="120"/>
  <c r="J861" i="120"/>
  <c r="K861" i="120" s="1"/>
  <c r="G861" i="120"/>
  <c r="N860" i="120"/>
  <c r="J860" i="120"/>
  <c r="K860" i="120" s="1"/>
  <c r="G860" i="120"/>
  <c r="J859" i="120"/>
  <c r="K859" i="120" s="1"/>
  <c r="G859" i="120"/>
  <c r="N858" i="120"/>
  <c r="J858" i="120"/>
  <c r="K858" i="120" s="1"/>
  <c r="G858" i="120"/>
  <c r="N857" i="120"/>
  <c r="J857" i="120"/>
  <c r="K857" i="120" s="1"/>
  <c r="G857" i="120"/>
  <c r="N856" i="120"/>
  <c r="J856" i="120"/>
  <c r="K856" i="120" s="1"/>
  <c r="G856" i="120"/>
  <c r="N855" i="120"/>
  <c r="J855" i="120"/>
  <c r="K855" i="120" s="1"/>
  <c r="G855" i="120"/>
  <c r="J854" i="120"/>
  <c r="K854" i="120" s="1"/>
  <c r="G854" i="120"/>
  <c r="N853" i="120"/>
  <c r="J853" i="120"/>
  <c r="G853" i="120"/>
  <c r="N852" i="120"/>
  <c r="J852" i="120"/>
  <c r="K852" i="120" s="1"/>
  <c r="G852" i="120"/>
  <c r="J851" i="120"/>
  <c r="K851" i="120" s="1"/>
  <c r="G851" i="120"/>
  <c r="N850" i="120"/>
  <c r="J850" i="120"/>
  <c r="K850" i="120" s="1"/>
  <c r="G850" i="120"/>
  <c r="N849" i="120"/>
  <c r="J849" i="120"/>
  <c r="K849" i="120" s="1"/>
  <c r="G849" i="120"/>
  <c r="N848" i="120"/>
  <c r="J848" i="120"/>
  <c r="K848" i="120" s="1"/>
  <c r="G848" i="120"/>
  <c r="N847" i="120"/>
  <c r="J847" i="120"/>
  <c r="K847" i="120" s="1"/>
  <c r="G847" i="120"/>
  <c r="N846" i="120"/>
  <c r="J846" i="120"/>
  <c r="K846" i="120" s="1"/>
  <c r="G846" i="120"/>
  <c r="N845" i="120"/>
  <c r="J845" i="120"/>
  <c r="K845" i="120" s="1"/>
  <c r="G845" i="120"/>
  <c r="N844" i="120"/>
  <c r="J844" i="120"/>
  <c r="K844" i="120" s="1"/>
  <c r="G844" i="120"/>
  <c r="J843" i="120"/>
  <c r="K843" i="120" s="1"/>
  <c r="G843" i="120"/>
  <c r="N842" i="120"/>
  <c r="J842" i="120"/>
  <c r="G842" i="120"/>
  <c r="J841" i="120"/>
  <c r="O841" i="120" s="1"/>
  <c r="G841" i="120"/>
  <c r="N840" i="120"/>
  <c r="J840" i="120"/>
  <c r="K840" i="120" s="1"/>
  <c r="G840" i="120"/>
  <c r="N839" i="120"/>
  <c r="J839" i="120"/>
  <c r="K839" i="120" s="1"/>
  <c r="G839" i="120"/>
  <c r="N838" i="120"/>
  <c r="J838" i="120"/>
  <c r="K838" i="120" s="1"/>
  <c r="G838" i="120"/>
  <c r="J837" i="120"/>
  <c r="K837" i="120" s="1"/>
  <c r="G837" i="120"/>
  <c r="N836" i="120"/>
  <c r="J836" i="120"/>
  <c r="K836" i="120" s="1"/>
  <c r="G836" i="120"/>
  <c r="N835" i="120"/>
  <c r="J835" i="120"/>
  <c r="K835" i="120" s="1"/>
  <c r="G835" i="120"/>
  <c r="N834" i="120"/>
  <c r="J834" i="120"/>
  <c r="K834" i="120" s="1"/>
  <c r="G834" i="120"/>
  <c r="N833" i="120"/>
  <c r="J833" i="120"/>
  <c r="K833" i="120" s="1"/>
  <c r="G833" i="120"/>
  <c r="N832" i="120"/>
  <c r="J832" i="120"/>
  <c r="K832" i="120" s="1"/>
  <c r="G832" i="120"/>
  <c r="N831" i="120"/>
  <c r="J831" i="120"/>
  <c r="K831" i="120" s="1"/>
  <c r="G831" i="120"/>
  <c r="N830" i="120"/>
  <c r="J830" i="120"/>
  <c r="K830" i="120" s="1"/>
  <c r="G830" i="120"/>
  <c r="J829" i="120"/>
  <c r="K829" i="120" s="1"/>
  <c r="G829" i="120"/>
  <c r="N828" i="120"/>
  <c r="J828" i="120"/>
  <c r="K828" i="120" s="1"/>
  <c r="G828" i="120"/>
  <c r="N827" i="120"/>
  <c r="J827" i="120"/>
  <c r="K827" i="120" s="1"/>
  <c r="G827" i="120"/>
  <c r="N826" i="120"/>
  <c r="J826" i="120"/>
  <c r="K826" i="120" s="1"/>
  <c r="G826" i="120"/>
  <c r="N825" i="120"/>
  <c r="J825" i="120"/>
  <c r="K825" i="120" s="1"/>
  <c r="G825" i="120"/>
  <c r="N824" i="120"/>
  <c r="J824" i="120"/>
  <c r="K824" i="120" s="1"/>
  <c r="G824" i="120"/>
  <c r="N823" i="120"/>
  <c r="J823" i="120"/>
  <c r="K823" i="120" s="1"/>
  <c r="G823" i="120"/>
  <c r="N822" i="120"/>
  <c r="J822" i="120"/>
  <c r="K822" i="120" s="1"/>
  <c r="G822" i="120"/>
  <c r="N821" i="120"/>
  <c r="J821" i="120"/>
  <c r="K821" i="120" s="1"/>
  <c r="G821" i="120"/>
  <c r="J820" i="120"/>
  <c r="K820" i="120" s="1"/>
  <c r="G820" i="120"/>
  <c r="N819" i="120"/>
  <c r="J819" i="120"/>
  <c r="K819" i="120" s="1"/>
  <c r="G819" i="120"/>
  <c r="J818" i="120"/>
  <c r="K818" i="120" s="1"/>
  <c r="G818" i="120"/>
  <c r="N817" i="120"/>
  <c r="J817" i="120"/>
  <c r="K817" i="120" s="1"/>
  <c r="G817" i="120"/>
  <c r="J816" i="120"/>
  <c r="K816" i="120" s="1"/>
  <c r="G816" i="120"/>
  <c r="J815" i="120"/>
  <c r="K815" i="120" s="1"/>
  <c r="G815" i="120"/>
  <c r="J814" i="120"/>
  <c r="K814" i="120" s="1"/>
  <c r="G814" i="120"/>
  <c r="J813" i="120"/>
  <c r="K813" i="120" s="1"/>
  <c r="G813" i="120"/>
  <c r="J812" i="120"/>
  <c r="K812" i="120" s="1"/>
  <c r="G812" i="120"/>
  <c r="N811" i="120"/>
  <c r="J811" i="120"/>
  <c r="G811" i="120"/>
  <c r="N810" i="120"/>
  <c r="J810" i="120"/>
  <c r="K810" i="120" s="1"/>
  <c r="G810" i="120"/>
  <c r="J809" i="120"/>
  <c r="K809" i="120" s="1"/>
  <c r="G809" i="120"/>
  <c r="N808" i="120"/>
  <c r="J808" i="120"/>
  <c r="K808" i="120" s="1"/>
  <c r="G808" i="120"/>
  <c r="N807" i="120"/>
  <c r="J807" i="120"/>
  <c r="K807" i="120" s="1"/>
  <c r="G807" i="120"/>
  <c r="J806" i="120"/>
  <c r="G806" i="120"/>
  <c r="J805" i="120"/>
  <c r="G805" i="120"/>
  <c r="J804" i="120"/>
  <c r="G804" i="120"/>
  <c r="J803" i="120"/>
  <c r="G803" i="120"/>
  <c r="N802" i="120"/>
  <c r="J802" i="120"/>
  <c r="K802" i="120" s="1"/>
  <c r="G802" i="120"/>
  <c r="J801" i="120"/>
  <c r="K801" i="120" s="1"/>
  <c r="G801" i="120"/>
  <c r="N800" i="120"/>
  <c r="J800" i="120"/>
  <c r="G800" i="120"/>
  <c r="N799" i="120"/>
  <c r="J799" i="120"/>
  <c r="K799" i="120" s="1"/>
  <c r="G799" i="120"/>
  <c r="N798" i="120"/>
  <c r="J798" i="120"/>
  <c r="K798" i="120" s="1"/>
  <c r="G798" i="120"/>
  <c r="N797" i="120"/>
  <c r="J797" i="120"/>
  <c r="K797" i="120" s="1"/>
  <c r="G797" i="120"/>
  <c r="J796" i="120"/>
  <c r="K796" i="120" s="1"/>
  <c r="G796" i="120"/>
  <c r="N795" i="120"/>
  <c r="J795" i="120"/>
  <c r="K795" i="120" s="1"/>
  <c r="G795" i="120"/>
  <c r="N794" i="120"/>
  <c r="J794" i="120"/>
  <c r="G794" i="120"/>
  <c r="N793" i="120"/>
  <c r="J793" i="120"/>
  <c r="K793" i="120" s="1"/>
  <c r="G793" i="120"/>
  <c r="N792" i="120"/>
  <c r="J792" i="120"/>
  <c r="K792" i="120" s="1"/>
  <c r="G792" i="120"/>
  <c r="J791" i="120"/>
  <c r="O791" i="120" s="1"/>
  <c r="G791" i="120"/>
  <c r="N790" i="120"/>
  <c r="J790" i="120"/>
  <c r="K790" i="120" s="1"/>
  <c r="G790" i="120"/>
  <c r="N789" i="120"/>
  <c r="J789" i="120"/>
  <c r="G789" i="120"/>
  <c r="N788" i="120"/>
  <c r="J788" i="120"/>
  <c r="K788" i="120" s="1"/>
  <c r="G788" i="120"/>
  <c r="N787" i="120"/>
  <c r="J787" i="120"/>
  <c r="G787" i="120"/>
  <c r="N786" i="120"/>
  <c r="J786" i="120"/>
  <c r="G786" i="120"/>
  <c r="N785" i="120"/>
  <c r="J785" i="120"/>
  <c r="G785" i="120"/>
  <c r="N784" i="120"/>
  <c r="J784" i="120"/>
  <c r="K784" i="120" s="1"/>
  <c r="G784" i="120"/>
  <c r="N783" i="120"/>
  <c r="J783" i="120"/>
  <c r="K783" i="120" s="1"/>
  <c r="G783" i="120"/>
  <c r="N782" i="120"/>
  <c r="J782" i="120"/>
  <c r="G782" i="120"/>
  <c r="N781" i="120"/>
  <c r="J781" i="120"/>
  <c r="G781" i="120"/>
  <c r="N780" i="120"/>
  <c r="J780" i="120"/>
  <c r="K780" i="120" s="1"/>
  <c r="G780" i="120"/>
  <c r="N779" i="120"/>
  <c r="J779" i="120"/>
  <c r="G779" i="120"/>
  <c r="N778" i="120"/>
  <c r="J778" i="120"/>
  <c r="G778" i="120"/>
  <c r="N777" i="120"/>
  <c r="J777" i="120"/>
  <c r="G777" i="120"/>
  <c r="N776" i="120"/>
  <c r="J776" i="120"/>
  <c r="K776" i="120" s="1"/>
  <c r="G776" i="120"/>
  <c r="N775" i="120"/>
  <c r="J775" i="120"/>
  <c r="K775" i="120" s="1"/>
  <c r="G775" i="120"/>
  <c r="N774" i="120"/>
  <c r="J774" i="120"/>
  <c r="G774" i="120"/>
  <c r="N773" i="120"/>
  <c r="J773" i="120"/>
  <c r="G773" i="120"/>
  <c r="N772" i="120"/>
  <c r="J772" i="120"/>
  <c r="K772" i="120" s="1"/>
  <c r="G772" i="120"/>
  <c r="N771" i="120"/>
  <c r="J771" i="120"/>
  <c r="G771" i="120"/>
  <c r="N770" i="120"/>
  <c r="J770" i="120"/>
  <c r="G770" i="120"/>
  <c r="N769" i="120"/>
  <c r="J769" i="120"/>
  <c r="G769" i="120"/>
  <c r="N768" i="120"/>
  <c r="J768" i="120"/>
  <c r="K768" i="120" s="1"/>
  <c r="G768" i="120"/>
  <c r="N767" i="120"/>
  <c r="J767" i="120"/>
  <c r="K767" i="120" s="1"/>
  <c r="G767" i="120"/>
  <c r="N766" i="120"/>
  <c r="J766" i="120"/>
  <c r="G766" i="120"/>
  <c r="N765" i="120"/>
  <c r="J765" i="120"/>
  <c r="G765" i="120"/>
  <c r="N764" i="120"/>
  <c r="J764" i="120"/>
  <c r="K764" i="120" s="1"/>
  <c r="G764" i="120"/>
  <c r="N763" i="120"/>
  <c r="J763" i="120"/>
  <c r="G763" i="120"/>
  <c r="N762" i="120"/>
  <c r="J762" i="120"/>
  <c r="G762" i="120"/>
  <c r="N761" i="120"/>
  <c r="J761" i="120"/>
  <c r="G761" i="120"/>
  <c r="N760" i="120"/>
  <c r="J760" i="120"/>
  <c r="K760" i="120" s="1"/>
  <c r="G760" i="120"/>
  <c r="N759" i="120"/>
  <c r="J759" i="120"/>
  <c r="K759" i="120" s="1"/>
  <c r="G759" i="120"/>
  <c r="N758" i="120"/>
  <c r="J758" i="120"/>
  <c r="G758" i="120"/>
  <c r="N757" i="120"/>
  <c r="J757" i="120"/>
  <c r="G757" i="120"/>
  <c r="J756" i="120"/>
  <c r="G756" i="120"/>
  <c r="J755" i="120"/>
  <c r="K755" i="120" s="1"/>
  <c r="G755" i="120"/>
  <c r="N754" i="120"/>
  <c r="J754" i="120"/>
  <c r="G754" i="120"/>
  <c r="N753" i="120"/>
  <c r="J753" i="120"/>
  <c r="K753" i="120" s="1"/>
  <c r="G753" i="120"/>
  <c r="N752" i="120"/>
  <c r="J752" i="120"/>
  <c r="K752" i="120" s="1"/>
  <c r="G752" i="120"/>
  <c r="N751" i="120"/>
  <c r="J751" i="120"/>
  <c r="G751" i="120"/>
  <c r="N750" i="120"/>
  <c r="J750" i="120"/>
  <c r="G750" i="120"/>
  <c r="N749" i="120"/>
  <c r="J749" i="120"/>
  <c r="K749" i="120" s="1"/>
  <c r="G749" i="120"/>
  <c r="N748" i="120"/>
  <c r="J748" i="120"/>
  <c r="K748" i="120" s="1"/>
  <c r="G748" i="120"/>
  <c r="J747" i="120"/>
  <c r="O747" i="120" s="1"/>
  <c r="G747" i="120"/>
  <c r="J746" i="120"/>
  <c r="O746" i="120" s="1"/>
  <c r="G746" i="120"/>
  <c r="N745" i="120"/>
  <c r="J745" i="120"/>
  <c r="G745" i="120"/>
  <c r="N744" i="120"/>
  <c r="J744" i="120"/>
  <c r="K744" i="120" s="1"/>
  <c r="G744" i="120"/>
  <c r="N743" i="120"/>
  <c r="J743" i="120"/>
  <c r="K743" i="120" s="1"/>
  <c r="G743" i="120"/>
  <c r="N742" i="120"/>
  <c r="J742" i="120"/>
  <c r="G742" i="120"/>
  <c r="N741" i="120"/>
  <c r="J741" i="120"/>
  <c r="G741" i="120"/>
  <c r="N740" i="120"/>
  <c r="J740" i="120"/>
  <c r="K740" i="120" s="1"/>
  <c r="G740" i="120"/>
  <c r="N739" i="120"/>
  <c r="J739" i="120"/>
  <c r="K739" i="120" s="1"/>
  <c r="G739" i="120"/>
  <c r="N738" i="120"/>
  <c r="J738" i="120"/>
  <c r="G738" i="120"/>
  <c r="N737" i="120"/>
  <c r="J737" i="120"/>
  <c r="G737" i="120"/>
  <c r="N736" i="120"/>
  <c r="J736" i="120"/>
  <c r="G736" i="120"/>
  <c r="N735" i="120"/>
  <c r="J735" i="120"/>
  <c r="K735" i="120" s="1"/>
  <c r="G735" i="120"/>
  <c r="N734" i="120"/>
  <c r="J734" i="120"/>
  <c r="G734" i="120"/>
  <c r="N733" i="120"/>
  <c r="J733" i="120"/>
  <c r="G733" i="120"/>
  <c r="N732" i="120"/>
  <c r="J732" i="120"/>
  <c r="G732" i="120"/>
  <c r="N731" i="120"/>
  <c r="J731" i="120"/>
  <c r="K731" i="120" s="1"/>
  <c r="G731" i="120"/>
  <c r="N730" i="120"/>
  <c r="J730" i="120"/>
  <c r="G730" i="120"/>
  <c r="N729" i="120"/>
  <c r="J729" i="120"/>
  <c r="G729" i="120"/>
  <c r="N728" i="120"/>
  <c r="J728" i="120"/>
  <c r="G728" i="120"/>
  <c r="N727" i="120"/>
  <c r="J727" i="120"/>
  <c r="K727" i="120" s="1"/>
  <c r="G727" i="120"/>
  <c r="N726" i="120"/>
  <c r="J726" i="120"/>
  <c r="G726" i="120"/>
  <c r="N725" i="120"/>
  <c r="J725" i="120"/>
  <c r="G725" i="120"/>
  <c r="N724" i="120"/>
  <c r="J724" i="120"/>
  <c r="G724" i="120"/>
  <c r="N723" i="120"/>
  <c r="J723" i="120"/>
  <c r="K723" i="120" s="1"/>
  <c r="G723" i="120"/>
  <c r="N722" i="120"/>
  <c r="J722" i="120"/>
  <c r="G722" i="120"/>
  <c r="J721" i="120"/>
  <c r="O721" i="120" s="1"/>
  <c r="G721" i="120"/>
  <c r="N720" i="120"/>
  <c r="J720" i="120"/>
  <c r="K720" i="120" s="1"/>
  <c r="G720" i="120"/>
  <c r="N719" i="120"/>
  <c r="J719" i="120"/>
  <c r="G719" i="120"/>
  <c r="N718" i="120"/>
  <c r="J718" i="120"/>
  <c r="K718" i="120" s="1"/>
  <c r="G718" i="120"/>
  <c r="N717" i="120"/>
  <c r="J717" i="120"/>
  <c r="K717" i="120" s="1"/>
  <c r="G717" i="120"/>
  <c r="J716" i="120"/>
  <c r="O716" i="120" s="1"/>
  <c r="G716" i="120"/>
  <c r="J715" i="120"/>
  <c r="O715" i="120" s="1"/>
  <c r="G715" i="120"/>
  <c r="J714" i="120"/>
  <c r="K714" i="120" s="1"/>
  <c r="G714" i="120"/>
  <c r="N713" i="120"/>
  <c r="J713" i="120"/>
  <c r="K713" i="120" s="1"/>
  <c r="G713" i="120"/>
  <c r="N712" i="120"/>
  <c r="J712" i="120"/>
  <c r="K712" i="120" s="1"/>
  <c r="G712" i="120"/>
  <c r="N711" i="120"/>
  <c r="J711" i="120"/>
  <c r="G711" i="120"/>
  <c r="N710" i="120"/>
  <c r="J710" i="120"/>
  <c r="K710" i="120" s="1"/>
  <c r="G710" i="120"/>
  <c r="N709" i="120"/>
  <c r="J709" i="120"/>
  <c r="K709" i="120" s="1"/>
  <c r="G709" i="120"/>
  <c r="N708" i="120"/>
  <c r="J708" i="120"/>
  <c r="K708" i="120" s="1"/>
  <c r="G708" i="120"/>
  <c r="N707" i="120"/>
  <c r="J707" i="120"/>
  <c r="G707" i="120"/>
  <c r="J706" i="120"/>
  <c r="O706" i="120" s="1"/>
  <c r="G706" i="120"/>
  <c r="J705" i="120"/>
  <c r="O705" i="120" s="1"/>
  <c r="G705" i="120"/>
  <c r="J704" i="120"/>
  <c r="O704" i="120" s="1"/>
  <c r="G704" i="120"/>
  <c r="J703" i="120"/>
  <c r="G703" i="120"/>
  <c r="J702" i="120"/>
  <c r="O702" i="120" s="1"/>
  <c r="G702" i="120"/>
  <c r="J701" i="120"/>
  <c r="O701" i="120" s="1"/>
  <c r="G701" i="120"/>
  <c r="J700" i="120"/>
  <c r="G700" i="120"/>
  <c r="N699" i="120"/>
  <c r="J699" i="120"/>
  <c r="K699" i="120" s="1"/>
  <c r="G699" i="120"/>
  <c r="N698" i="120"/>
  <c r="J698" i="120"/>
  <c r="K698" i="120" s="1"/>
  <c r="G698" i="120"/>
  <c r="N697" i="120"/>
  <c r="J697" i="120"/>
  <c r="K697" i="120" s="1"/>
  <c r="G697" i="120"/>
  <c r="J696" i="120"/>
  <c r="G696" i="120"/>
  <c r="J695" i="120"/>
  <c r="J694" i="120"/>
  <c r="G694" i="120"/>
  <c r="N693" i="120"/>
  <c r="J693" i="120"/>
  <c r="G693" i="120"/>
  <c r="N692" i="120"/>
  <c r="J692" i="120"/>
  <c r="K692" i="120" s="1"/>
  <c r="G692" i="120"/>
  <c r="J691" i="120"/>
  <c r="K691" i="120" s="1"/>
  <c r="G691" i="120"/>
  <c r="N690" i="120"/>
  <c r="J690" i="120"/>
  <c r="K690" i="120" s="1"/>
  <c r="G690" i="120"/>
  <c r="N689" i="120"/>
  <c r="J689" i="120"/>
  <c r="K689" i="120" s="1"/>
  <c r="G689" i="120"/>
  <c r="N688" i="120"/>
  <c r="J688" i="120"/>
  <c r="K688" i="120" s="1"/>
  <c r="G688" i="120"/>
  <c r="N687" i="120"/>
  <c r="J687" i="120"/>
  <c r="K687" i="120" s="1"/>
  <c r="G687" i="120"/>
  <c r="N686" i="120"/>
  <c r="J686" i="120"/>
  <c r="K686" i="120" s="1"/>
  <c r="G686" i="120"/>
  <c r="N685" i="120"/>
  <c r="J685" i="120"/>
  <c r="K685" i="120" s="1"/>
  <c r="G685" i="120"/>
  <c r="N684" i="120"/>
  <c r="J684" i="120"/>
  <c r="K684" i="120" s="1"/>
  <c r="G684" i="120"/>
  <c r="N683" i="120"/>
  <c r="J683" i="120"/>
  <c r="K683" i="120" s="1"/>
  <c r="G683" i="120"/>
  <c r="N682" i="120"/>
  <c r="J682" i="120"/>
  <c r="K682" i="120" s="1"/>
  <c r="G682" i="120"/>
  <c r="N681" i="120"/>
  <c r="J681" i="120"/>
  <c r="K681" i="120" s="1"/>
  <c r="G681" i="120"/>
  <c r="N680" i="120"/>
  <c r="J680" i="120"/>
  <c r="K680" i="120" s="1"/>
  <c r="G680" i="120"/>
  <c r="N679" i="120"/>
  <c r="J679" i="120"/>
  <c r="G679" i="120"/>
  <c r="N678" i="120"/>
  <c r="J678" i="120"/>
  <c r="K678" i="120" s="1"/>
  <c r="G678" i="120"/>
  <c r="N677" i="120"/>
  <c r="J677" i="120"/>
  <c r="K677" i="120" s="1"/>
  <c r="G677" i="120"/>
  <c r="N676" i="120"/>
  <c r="J676" i="120"/>
  <c r="K676" i="120" s="1"/>
  <c r="G676" i="120"/>
  <c r="N675" i="120"/>
  <c r="J675" i="120"/>
  <c r="G675" i="120"/>
  <c r="J674" i="120"/>
  <c r="O674" i="120" s="1"/>
  <c r="G674" i="120"/>
  <c r="N673" i="120"/>
  <c r="J673" i="120"/>
  <c r="K673" i="120" s="1"/>
  <c r="G673" i="120"/>
  <c r="N672" i="120"/>
  <c r="J672" i="120"/>
  <c r="K672" i="120" s="1"/>
  <c r="G672" i="120"/>
  <c r="J671" i="120"/>
  <c r="K671" i="120" s="1"/>
  <c r="G671" i="120"/>
  <c r="N670" i="120"/>
  <c r="J670" i="120"/>
  <c r="K670" i="120" s="1"/>
  <c r="G670" i="120"/>
  <c r="N669" i="120"/>
  <c r="J669" i="120"/>
  <c r="K669" i="120" s="1"/>
  <c r="G669" i="120"/>
  <c r="N668" i="120"/>
  <c r="J668" i="120"/>
  <c r="G668" i="120"/>
  <c r="J667" i="120"/>
  <c r="K667" i="120" s="1"/>
  <c r="G667" i="120"/>
  <c r="N666" i="120"/>
  <c r="J666" i="120"/>
  <c r="G666" i="120"/>
  <c r="N665" i="120"/>
  <c r="J665" i="120"/>
  <c r="K665" i="120" s="1"/>
  <c r="G665" i="120"/>
  <c r="N664" i="120"/>
  <c r="J664" i="120"/>
  <c r="K664" i="120" s="1"/>
  <c r="G664" i="120"/>
  <c r="N663" i="120"/>
  <c r="J663" i="120"/>
  <c r="K663" i="120" s="1"/>
  <c r="G663" i="120"/>
  <c r="N662" i="120"/>
  <c r="J662" i="120"/>
  <c r="G662" i="120"/>
  <c r="N661" i="120"/>
  <c r="J661" i="120"/>
  <c r="K661" i="120" s="1"/>
  <c r="G661" i="120"/>
  <c r="N660" i="120"/>
  <c r="J660" i="120"/>
  <c r="K660" i="120" s="1"/>
  <c r="G660" i="120"/>
  <c r="N659" i="120"/>
  <c r="J659" i="120"/>
  <c r="K659" i="120" s="1"/>
  <c r="G659" i="120"/>
  <c r="N658" i="120"/>
  <c r="J658" i="120"/>
  <c r="G658" i="120"/>
  <c r="J657" i="120"/>
  <c r="O657" i="120" s="1"/>
  <c r="G657" i="120"/>
  <c r="J656" i="120"/>
  <c r="O656" i="120" s="1"/>
  <c r="G656" i="120"/>
  <c r="N655" i="120"/>
  <c r="J655" i="120"/>
  <c r="K655" i="120" s="1"/>
  <c r="G655" i="120"/>
  <c r="N654" i="120"/>
  <c r="J654" i="120"/>
  <c r="K654" i="120" s="1"/>
  <c r="G654" i="120"/>
  <c r="N653" i="120"/>
  <c r="J653" i="120"/>
  <c r="K653" i="120" s="1"/>
  <c r="G653" i="120"/>
  <c r="N652" i="120"/>
  <c r="J652" i="120"/>
  <c r="G652" i="120"/>
  <c r="N651" i="120"/>
  <c r="J651" i="120"/>
  <c r="K651" i="120" s="1"/>
  <c r="G651" i="120"/>
  <c r="N650" i="120"/>
  <c r="J650" i="120"/>
  <c r="G650" i="120"/>
  <c r="N649" i="120"/>
  <c r="J649" i="120"/>
  <c r="K649" i="120" s="1"/>
  <c r="G649" i="120"/>
  <c r="N648" i="120"/>
  <c r="J648" i="120"/>
  <c r="G648" i="120"/>
  <c r="N647" i="120"/>
  <c r="J647" i="120"/>
  <c r="K647" i="120" s="1"/>
  <c r="G647" i="120"/>
  <c r="N646" i="120"/>
  <c r="J646" i="120"/>
  <c r="K646" i="120" s="1"/>
  <c r="G646" i="120"/>
  <c r="N645" i="120"/>
  <c r="J645" i="120"/>
  <c r="K645" i="120" s="1"/>
  <c r="G645" i="120"/>
  <c r="N644" i="120"/>
  <c r="J644" i="120"/>
  <c r="K644" i="120" s="1"/>
  <c r="G644" i="120"/>
  <c r="N643" i="120"/>
  <c r="J643" i="120"/>
  <c r="K643" i="120" s="1"/>
  <c r="G643" i="120"/>
  <c r="N642" i="120"/>
  <c r="J642" i="120"/>
  <c r="K642" i="120" s="1"/>
  <c r="G642" i="120"/>
  <c r="J641" i="120"/>
  <c r="G641" i="120"/>
  <c r="N640" i="120"/>
  <c r="J640" i="120"/>
  <c r="K640" i="120" s="1"/>
  <c r="G640" i="120"/>
  <c r="N639" i="120"/>
  <c r="J639" i="120"/>
  <c r="K639" i="120" s="1"/>
  <c r="G639" i="120"/>
  <c r="N638" i="120"/>
  <c r="J638" i="120"/>
  <c r="K638" i="120" s="1"/>
  <c r="G638" i="120"/>
  <c r="N637" i="120"/>
  <c r="J637" i="120"/>
  <c r="K637" i="120" s="1"/>
  <c r="G637" i="120"/>
  <c r="N636" i="120"/>
  <c r="J636" i="120"/>
  <c r="K636" i="120" s="1"/>
  <c r="G636" i="120"/>
  <c r="N635" i="120"/>
  <c r="J635" i="120"/>
  <c r="K635" i="120" s="1"/>
  <c r="G635" i="120"/>
  <c r="N634" i="120"/>
  <c r="J634" i="120"/>
  <c r="K634" i="120" s="1"/>
  <c r="G634" i="120"/>
  <c r="N633" i="120"/>
  <c r="J633" i="120"/>
  <c r="K633" i="120" s="1"/>
  <c r="G633" i="120"/>
  <c r="N632" i="120"/>
  <c r="J632" i="120"/>
  <c r="K632" i="120" s="1"/>
  <c r="G632" i="120"/>
  <c r="J631" i="120"/>
  <c r="K631" i="120" s="1"/>
  <c r="G631" i="120"/>
  <c r="N630" i="120"/>
  <c r="J630" i="120"/>
  <c r="K630" i="120" s="1"/>
  <c r="G630" i="120"/>
  <c r="N629" i="120"/>
  <c r="J629" i="120"/>
  <c r="K629" i="120" s="1"/>
  <c r="G629" i="120"/>
  <c r="N628" i="120"/>
  <c r="J628" i="120"/>
  <c r="K628" i="120" s="1"/>
  <c r="G628" i="120"/>
  <c r="N627" i="120"/>
  <c r="J627" i="120"/>
  <c r="G627" i="120"/>
  <c r="N626" i="120"/>
  <c r="J626" i="120"/>
  <c r="K626" i="120" s="1"/>
  <c r="G626" i="120"/>
  <c r="N625" i="120"/>
  <c r="J625" i="120"/>
  <c r="G625" i="120"/>
  <c r="N624" i="120"/>
  <c r="J624" i="120"/>
  <c r="K624" i="120" s="1"/>
  <c r="G624" i="120"/>
  <c r="N623" i="120"/>
  <c r="J623" i="120"/>
  <c r="K623" i="120" s="1"/>
  <c r="G623" i="120"/>
  <c r="N622" i="120"/>
  <c r="J622" i="120"/>
  <c r="K622" i="120" s="1"/>
  <c r="G622" i="120"/>
  <c r="N621" i="120"/>
  <c r="J621" i="120"/>
  <c r="K621" i="120" s="1"/>
  <c r="G621" i="120"/>
  <c r="N620" i="120"/>
  <c r="J620" i="120"/>
  <c r="K620" i="120" s="1"/>
  <c r="G620" i="120"/>
  <c r="N619" i="120"/>
  <c r="J619" i="120"/>
  <c r="K619" i="120" s="1"/>
  <c r="G619" i="120"/>
  <c r="J618" i="120"/>
  <c r="O618" i="120" s="1"/>
  <c r="G618" i="120"/>
  <c r="N617" i="120"/>
  <c r="J617" i="120"/>
  <c r="K617" i="120" s="1"/>
  <c r="G617" i="120"/>
  <c r="N616" i="120"/>
  <c r="J616" i="120"/>
  <c r="K616" i="120" s="1"/>
  <c r="G616" i="120"/>
  <c r="N615" i="120"/>
  <c r="J615" i="120"/>
  <c r="K615" i="120" s="1"/>
  <c r="G615" i="120"/>
  <c r="N614" i="120"/>
  <c r="J614" i="120"/>
  <c r="K614" i="120" s="1"/>
  <c r="G614" i="120"/>
  <c r="N613" i="120"/>
  <c r="J613" i="120"/>
  <c r="K613" i="120" s="1"/>
  <c r="G613" i="120"/>
  <c r="N612" i="120"/>
  <c r="J612" i="120"/>
  <c r="K612" i="120" s="1"/>
  <c r="G612" i="120"/>
  <c r="J611" i="120"/>
  <c r="O611" i="120" s="1"/>
  <c r="G611" i="120"/>
  <c r="J610" i="120"/>
  <c r="O610" i="120" s="1"/>
  <c r="G610" i="120"/>
  <c r="N609" i="120"/>
  <c r="J609" i="120"/>
  <c r="K609" i="120" s="1"/>
  <c r="G609" i="120"/>
  <c r="N608" i="120"/>
  <c r="J608" i="120"/>
  <c r="K608" i="120" s="1"/>
  <c r="G608" i="120"/>
  <c r="N607" i="120"/>
  <c r="J607" i="120"/>
  <c r="K607" i="120" s="1"/>
  <c r="G607" i="120"/>
  <c r="N606" i="120"/>
  <c r="J606" i="120"/>
  <c r="K606" i="120" s="1"/>
  <c r="G606" i="120"/>
  <c r="N605" i="120"/>
  <c r="J605" i="120"/>
  <c r="K605" i="120" s="1"/>
  <c r="G605" i="120"/>
  <c r="N604" i="120"/>
  <c r="J604" i="120"/>
  <c r="G604" i="120"/>
  <c r="N603" i="120"/>
  <c r="J603" i="120"/>
  <c r="K603" i="120" s="1"/>
  <c r="G603" i="120"/>
  <c r="N602" i="120"/>
  <c r="J602" i="120"/>
  <c r="G602" i="120"/>
  <c r="J601" i="120"/>
  <c r="K601" i="120" s="1"/>
  <c r="G601" i="120"/>
  <c r="N600" i="120"/>
  <c r="J600" i="120"/>
  <c r="K600" i="120" s="1"/>
  <c r="G600" i="120"/>
  <c r="N599" i="120"/>
  <c r="J599" i="120"/>
  <c r="K599" i="120" s="1"/>
  <c r="G599" i="120"/>
  <c r="N598" i="120"/>
  <c r="J598" i="120"/>
  <c r="K598" i="120" s="1"/>
  <c r="G598" i="120"/>
  <c r="N597" i="120"/>
  <c r="J597" i="120"/>
  <c r="K597" i="120" s="1"/>
  <c r="G597" i="120"/>
  <c r="N596" i="120"/>
  <c r="J596" i="120"/>
  <c r="K596" i="120" s="1"/>
  <c r="G596" i="120"/>
  <c r="N595" i="120"/>
  <c r="J595" i="120"/>
  <c r="K595" i="120" s="1"/>
  <c r="G595" i="120"/>
  <c r="N594" i="120"/>
  <c r="J594" i="120"/>
  <c r="G594" i="120"/>
  <c r="N593" i="120"/>
  <c r="J593" i="120"/>
  <c r="K593" i="120" s="1"/>
  <c r="G593" i="120"/>
  <c r="N592" i="120"/>
  <c r="J592" i="120"/>
  <c r="K592" i="120" s="1"/>
  <c r="G592" i="120"/>
  <c r="N591" i="120"/>
  <c r="J591" i="120"/>
  <c r="K591" i="120" s="1"/>
  <c r="G591" i="120"/>
  <c r="N590" i="120"/>
  <c r="J590" i="120"/>
  <c r="K590" i="120" s="1"/>
  <c r="G590" i="120"/>
  <c r="N589" i="120"/>
  <c r="J589" i="120"/>
  <c r="K589" i="120" s="1"/>
  <c r="G589" i="120"/>
  <c r="N588" i="120"/>
  <c r="J588" i="120"/>
  <c r="K588" i="120" s="1"/>
  <c r="G588" i="120"/>
  <c r="J587" i="120"/>
  <c r="O587" i="120" s="1"/>
  <c r="G587" i="120"/>
  <c r="J586" i="120"/>
  <c r="O586" i="120" s="1"/>
  <c r="G586" i="120"/>
  <c r="J585" i="120"/>
  <c r="O585" i="120" s="1"/>
  <c r="G585" i="120"/>
  <c r="N584" i="120"/>
  <c r="J584" i="120"/>
  <c r="K584" i="120" s="1"/>
  <c r="G584" i="120"/>
  <c r="N583" i="120"/>
  <c r="J583" i="120"/>
  <c r="K583" i="120" s="1"/>
  <c r="G583" i="120"/>
  <c r="N582" i="120"/>
  <c r="J582" i="120"/>
  <c r="K582" i="120" s="1"/>
  <c r="G582" i="120"/>
  <c r="N581" i="120"/>
  <c r="J581" i="120"/>
  <c r="G581" i="120"/>
  <c r="N580" i="120"/>
  <c r="J580" i="120"/>
  <c r="K580" i="120" s="1"/>
  <c r="G580" i="120"/>
  <c r="N579" i="120"/>
  <c r="J579" i="120"/>
  <c r="K579" i="120" s="1"/>
  <c r="G579" i="120"/>
  <c r="N578" i="120"/>
  <c r="J578" i="120"/>
  <c r="K578" i="120" s="1"/>
  <c r="G578" i="120"/>
  <c r="N577" i="120"/>
  <c r="J577" i="120"/>
  <c r="K577" i="120" s="1"/>
  <c r="G577" i="120"/>
  <c r="N576" i="120"/>
  <c r="J576" i="120"/>
  <c r="K576" i="120" s="1"/>
  <c r="G576" i="120"/>
  <c r="N575" i="120"/>
  <c r="J575" i="120"/>
  <c r="G575" i="120"/>
  <c r="N574" i="120"/>
  <c r="J574" i="120"/>
  <c r="K574" i="120" s="1"/>
  <c r="G574" i="120"/>
  <c r="J573" i="120"/>
  <c r="K573" i="120" s="1"/>
  <c r="G573" i="120"/>
  <c r="N572" i="120"/>
  <c r="J572" i="120"/>
  <c r="K572" i="120" s="1"/>
  <c r="G572" i="120"/>
  <c r="J571" i="120"/>
  <c r="K571" i="120" s="1"/>
  <c r="G571" i="120"/>
  <c r="N570" i="120"/>
  <c r="J570" i="120"/>
  <c r="K570" i="120" s="1"/>
  <c r="G570" i="120"/>
  <c r="N569" i="120"/>
  <c r="J569" i="120"/>
  <c r="K569" i="120" s="1"/>
  <c r="G569" i="120"/>
  <c r="N568" i="120"/>
  <c r="J568" i="120"/>
  <c r="K568" i="120" s="1"/>
  <c r="G568" i="120"/>
  <c r="N567" i="120"/>
  <c r="J567" i="120"/>
  <c r="K567" i="120" s="1"/>
  <c r="G567" i="120"/>
  <c r="N566" i="120"/>
  <c r="J566" i="120"/>
  <c r="K566" i="120" s="1"/>
  <c r="G566" i="120"/>
  <c r="N565" i="120"/>
  <c r="J565" i="120"/>
  <c r="K565" i="120" s="1"/>
  <c r="G565" i="120"/>
  <c r="N564" i="120"/>
  <c r="J564" i="120"/>
  <c r="K564" i="120" s="1"/>
  <c r="G564" i="120"/>
  <c r="N563" i="120"/>
  <c r="J563" i="120"/>
  <c r="K563" i="120" s="1"/>
  <c r="G563" i="120"/>
  <c r="N562" i="120"/>
  <c r="J562" i="120"/>
  <c r="K562" i="120" s="1"/>
  <c r="G562" i="120"/>
  <c r="J561" i="120"/>
  <c r="K561" i="120" s="1"/>
  <c r="G561" i="120"/>
  <c r="N560" i="120"/>
  <c r="J560" i="120"/>
  <c r="G560" i="120"/>
  <c r="N559" i="120"/>
  <c r="J559" i="120"/>
  <c r="K559" i="120" s="1"/>
  <c r="G559" i="120"/>
  <c r="N558" i="120"/>
  <c r="J558" i="120"/>
  <c r="K558" i="120" s="1"/>
  <c r="G558" i="120"/>
  <c r="N557" i="120"/>
  <c r="J557" i="120"/>
  <c r="K557" i="120" s="1"/>
  <c r="G557" i="120"/>
  <c r="J556" i="120"/>
  <c r="K556" i="120" s="1"/>
  <c r="G556" i="120"/>
  <c r="N555" i="120"/>
  <c r="J555" i="120"/>
  <c r="K555" i="120" s="1"/>
  <c r="G555" i="120"/>
  <c r="N554" i="120"/>
  <c r="J554" i="120"/>
  <c r="K554" i="120" s="1"/>
  <c r="G554" i="120"/>
  <c r="N553" i="120"/>
  <c r="J553" i="120"/>
  <c r="G553" i="120"/>
  <c r="N552" i="120"/>
  <c r="J552" i="120"/>
  <c r="K552" i="120" s="1"/>
  <c r="G552" i="120"/>
  <c r="N551" i="120"/>
  <c r="J551" i="120"/>
  <c r="G551" i="120"/>
  <c r="N550" i="120"/>
  <c r="J550" i="120"/>
  <c r="K550" i="120" s="1"/>
  <c r="G550" i="120"/>
  <c r="N549" i="120"/>
  <c r="J549" i="120"/>
  <c r="K549" i="120" s="1"/>
  <c r="G549" i="120"/>
  <c r="N548" i="120"/>
  <c r="J548" i="120"/>
  <c r="K548" i="120" s="1"/>
  <c r="G548" i="120"/>
  <c r="N547" i="120"/>
  <c r="J547" i="120"/>
  <c r="K547" i="120" s="1"/>
  <c r="G547" i="120"/>
  <c r="N546" i="120"/>
  <c r="J546" i="120"/>
  <c r="K546" i="120" s="1"/>
  <c r="G546" i="120"/>
  <c r="N545" i="120"/>
  <c r="J545" i="120"/>
  <c r="K545" i="120" s="1"/>
  <c r="G545" i="120"/>
  <c r="J544" i="120"/>
  <c r="K544" i="120" s="1"/>
  <c r="G544" i="120"/>
  <c r="N543" i="120"/>
  <c r="J543" i="120"/>
  <c r="K543" i="120" s="1"/>
  <c r="G543" i="120"/>
  <c r="N542" i="120"/>
  <c r="J542" i="120"/>
  <c r="K542" i="120" s="1"/>
  <c r="G542" i="120"/>
  <c r="N541" i="120"/>
  <c r="J541" i="120"/>
  <c r="K541" i="120" s="1"/>
  <c r="G541" i="120"/>
  <c r="N540" i="120"/>
  <c r="J540" i="120"/>
  <c r="K540" i="120" s="1"/>
  <c r="G540" i="120"/>
  <c r="N539" i="120"/>
  <c r="J539" i="120"/>
  <c r="K539" i="120" s="1"/>
  <c r="G539" i="120"/>
  <c r="N538" i="120"/>
  <c r="J538" i="120"/>
  <c r="K538" i="120" s="1"/>
  <c r="G538" i="120"/>
  <c r="N537" i="120"/>
  <c r="J537" i="120"/>
  <c r="K537" i="120" s="1"/>
  <c r="G537" i="120"/>
  <c r="J536" i="120"/>
  <c r="O536" i="120" s="1"/>
  <c r="G536" i="120"/>
  <c r="N535" i="120"/>
  <c r="J535" i="120"/>
  <c r="K535" i="120" s="1"/>
  <c r="G535" i="120"/>
  <c r="N534" i="120"/>
  <c r="J534" i="120"/>
  <c r="K534" i="120" s="1"/>
  <c r="G534" i="120"/>
  <c r="N533" i="120"/>
  <c r="J533" i="120"/>
  <c r="K533" i="120" s="1"/>
  <c r="G533" i="120"/>
  <c r="N532" i="120"/>
  <c r="J532" i="120"/>
  <c r="K532" i="120" s="1"/>
  <c r="G532" i="120"/>
  <c r="N531" i="120"/>
  <c r="J531" i="120"/>
  <c r="K531" i="120" s="1"/>
  <c r="G531" i="120"/>
  <c r="N530" i="120"/>
  <c r="J530" i="120"/>
  <c r="K530" i="120" s="1"/>
  <c r="G530" i="120"/>
  <c r="N529" i="120"/>
  <c r="J529" i="120"/>
  <c r="K529" i="120" s="1"/>
  <c r="G529" i="120"/>
  <c r="N528" i="120"/>
  <c r="J528" i="120"/>
  <c r="K528" i="120" s="1"/>
  <c r="G528" i="120"/>
  <c r="N527" i="120"/>
  <c r="J527" i="120"/>
  <c r="K527" i="120" s="1"/>
  <c r="G527" i="120"/>
  <c r="N526" i="120"/>
  <c r="J526" i="120"/>
  <c r="K526" i="120" s="1"/>
  <c r="G526" i="120"/>
  <c r="N525" i="120"/>
  <c r="J525" i="120"/>
  <c r="K525" i="120" s="1"/>
  <c r="G525" i="120"/>
  <c r="N524" i="120"/>
  <c r="J524" i="120"/>
  <c r="K524" i="120" s="1"/>
  <c r="G524" i="120"/>
  <c r="N523" i="120"/>
  <c r="J523" i="120"/>
  <c r="K523" i="120" s="1"/>
  <c r="G523" i="120"/>
  <c r="N522" i="120"/>
  <c r="J522" i="120"/>
  <c r="K522" i="120" s="1"/>
  <c r="G522" i="120"/>
  <c r="N521" i="120"/>
  <c r="J521" i="120"/>
  <c r="K521" i="120" s="1"/>
  <c r="G521" i="120"/>
  <c r="N520" i="120"/>
  <c r="J520" i="120"/>
  <c r="K520" i="120" s="1"/>
  <c r="G520" i="120"/>
  <c r="N519" i="120"/>
  <c r="J519" i="120"/>
  <c r="K519" i="120" s="1"/>
  <c r="G519" i="120"/>
  <c r="N518" i="120"/>
  <c r="J518" i="120"/>
  <c r="K518" i="120" s="1"/>
  <c r="G518" i="120"/>
  <c r="N517" i="120"/>
  <c r="J517" i="120"/>
  <c r="K517" i="120" s="1"/>
  <c r="G517" i="120"/>
  <c r="N516" i="120"/>
  <c r="J516" i="120"/>
  <c r="K516" i="120" s="1"/>
  <c r="G516" i="120"/>
  <c r="N515" i="120"/>
  <c r="J515" i="120"/>
  <c r="K515" i="120" s="1"/>
  <c r="G515" i="120"/>
  <c r="N514" i="120"/>
  <c r="J514" i="120"/>
  <c r="K514" i="120" s="1"/>
  <c r="G514" i="120"/>
  <c r="N513" i="120"/>
  <c r="J513" i="120"/>
  <c r="K513" i="120" s="1"/>
  <c r="G513" i="120"/>
  <c r="N512" i="120"/>
  <c r="J512" i="120"/>
  <c r="K512" i="120" s="1"/>
  <c r="G512" i="120"/>
  <c r="N511" i="120"/>
  <c r="J511" i="120"/>
  <c r="K511" i="120" s="1"/>
  <c r="G511" i="120"/>
  <c r="N510" i="120"/>
  <c r="J510" i="120"/>
  <c r="K510" i="120" s="1"/>
  <c r="G510" i="120"/>
  <c r="N509" i="120"/>
  <c r="J509" i="120"/>
  <c r="K509" i="120" s="1"/>
  <c r="G509" i="120"/>
  <c r="N508" i="120"/>
  <c r="J508" i="120"/>
  <c r="K508" i="120" s="1"/>
  <c r="G508" i="120"/>
  <c r="N507" i="120"/>
  <c r="J507" i="120"/>
  <c r="K507" i="120" s="1"/>
  <c r="G507" i="120"/>
  <c r="N506" i="120"/>
  <c r="J506" i="120"/>
  <c r="K506" i="120" s="1"/>
  <c r="G506" i="120"/>
  <c r="N505" i="120"/>
  <c r="J505" i="120"/>
  <c r="K505" i="120" s="1"/>
  <c r="G505" i="120"/>
  <c r="N504" i="120"/>
  <c r="J504" i="120"/>
  <c r="K504" i="120" s="1"/>
  <c r="G504" i="120"/>
  <c r="J503" i="120"/>
  <c r="K503" i="120" s="1"/>
  <c r="G503" i="120"/>
  <c r="N502" i="120"/>
  <c r="J502" i="120"/>
  <c r="K502" i="120" s="1"/>
  <c r="G502" i="120"/>
  <c r="N501" i="120"/>
  <c r="J501" i="120"/>
  <c r="K501" i="120" s="1"/>
  <c r="G501" i="120"/>
  <c r="J500" i="120"/>
  <c r="K500" i="120" s="1"/>
  <c r="G500" i="120"/>
  <c r="N499" i="120"/>
  <c r="J499" i="120"/>
  <c r="K499" i="120" s="1"/>
  <c r="G499" i="120"/>
  <c r="N498" i="120"/>
  <c r="J498" i="120"/>
  <c r="K498" i="120" s="1"/>
  <c r="G498" i="120"/>
  <c r="N497" i="120"/>
  <c r="J497" i="120"/>
  <c r="K497" i="120" s="1"/>
  <c r="G497" i="120"/>
  <c r="N496" i="120"/>
  <c r="J496" i="120"/>
  <c r="G496" i="120"/>
  <c r="N495" i="120"/>
  <c r="J495" i="120"/>
  <c r="K495" i="120" s="1"/>
  <c r="G495" i="120"/>
  <c r="N494" i="120"/>
  <c r="J494" i="120"/>
  <c r="K494" i="120" s="1"/>
  <c r="G494" i="120"/>
  <c r="N493" i="120"/>
  <c r="J493" i="120"/>
  <c r="K493" i="120" s="1"/>
  <c r="G493" i="120"/>
  <c r="N492" i="120"/>
  <c r="J492" i="120"/>
  <c r="G492" i="120"/>
  <c r="N491" i="120"/>
  <c r="J491" i="120"/>
  <c r="K491" i="120" s="1"/>
  <c r="G491" i="120"/>
  <c r="N490" i="120"/>
  <c r="J490" i="120"/>
  <c r="K490" i="120" s="1"/>
  <c r="G490" i="120"/>
  <c r="N489" i="120"/>
  <c r="J489" i="120"/>
  <c r="K489" i="120" s="1"/>
  <c r="G489" i="120"/>
  <c r="N488" i="120"/>
  <c r="J488" i="120"/>
  <c r="G488" i="120"/>
  <c r="N487" i="120"/>
  <c r="J487" i="120"/>
  <c r="K487" i="120" s="1"/>
  <c r="G487" i="120"/>
  <c r="N486" i="120"/>
  <c r="J486" i="120"/>
  <c r="K486" i="120" s="1"/>
  <c r="G486" i="120"/>
  <c r="N485" i="120"/>
  <c r="J485" i="120"/>
  <c r="K485" i="120" s="1"/>
  <c r="G485" i="120"/>
  <c r="N484" i="120"/>
  <c r="J484" i="120"/>
  <c r="G484" i="120"/>
  <c r="N483" i="120"/>
  <c r="J483" i="120"/>
  <c r="K483" i="120" s="1"/>
  <c r="G483" i="120"/>
  <c r="N482" i="120"/>
  <c r="J482" i="120"/>
  <c r="K482" i="120" s="1"/>
  <c r="G482" i="120"/>
  <c r="N481" i="120"/>
  <c r="J481" i="120"/>
  <c r="K481" i="120" s="1"/>
  <c r="G481" i="120"/>
  <c r="N480" i="120"/>
  <c r="J480" i="120"/>
  <c r="G480" i="120"/>
  <c r="N479" i="120"/>
  <c r="J479" i="120"/>
  <c r="K479" i="120" s="1"/>
  <c r="G479" i="120"/>
  <c r="N478" i="120"/>
  <c r="J478" i="120"/>
  <c r="K478" i="120" s="1"/>
  <c r="G478" i="120"/>
  <c r="N477" i="120"/>
  <c r="J477" i="120"/>
  <c r="K477" i="120" s="1"/>
  <c r="G477" i="120"/>
  <c r="N476" i="120"/>
  <c r="J476" i="120"/>
  <c r="G476" i="120"/>
  <c r="N475" i="120"/>
  <c r="J475" i="120"/>
  <c r="K475" i="120" s="1"/>
  <c r="G475" i="120"/>
  <c r="N474" i="120"/>
  <c r="J474" i="120"/>
  <c r="K474" i="120" s="1"/>
  <c r="G474" i="120"/>
  <c r="N473" i="120"/>
  <c r="J473" i="120"/>
  <c r="K473" i="120" s="1"/>
  <c r="G473" i="120"/>
  <c r="N472" i="120"/>
  <c r="J472" i="120"/>
  <c r="G472" i="120"/>
  <c r="N471" i="120"/>
  <c r="J471" i="120"/>
  <c r="K471" i="120" s="1"/>
  <c r="G471" i="120"/>
  <c r="N470" i="120"/>
  <c r="J470" i="120"/>
  <c r="K470" i="120" s="1"/>
  <c r="G470" i="120"/>
  <c r="N469" i="120"/>
  <c r="J469" i="120"/>
  <c r="K469" i="120" s="1"/>
  <c r="G469" i="120"/>
  <c r="N468" i="120"/>
  <c r="J468" i="120"/>
  <c r="G468" i="120"/>
  <c r="N467" i="120"/>
  <c r="J467" i="120"/>
  <c r="K467" i="120" s="1"/>
  <c r="G467" i="120"/>
  <c r="J466" i="120"/>
  <c r="O466" i="120" s="1"/>
  <c r="G466" i="120"/>
  <c r="N465" i="120"/>
  <c r="J465" i="120"/>
  <c r="K465" i="120" s="1"/>
  <c r="G465" i="120"/>
  <c r="N464" i="120"/>
  <c r="J464" i="120"/>
  <c r="K464" i="120" s="1"/>
  <c r="G464" i="120"/>
  <c r="N463" i="120"/>
  <c r="J463" i="120"/>
  <c r="G463" i="120"/>
  <c r="N462" i="120"/>
  <c r="J462" i="120"/>
  <c r="K462" i="120" s="1"/>
  <c r="G462" i="120"/>
  <c r="N461" i="120"/>
  <c r="J461" i="120"/>
  <c r="K461" i="120" s="1"/>
  <c r="G461" i="120"/>
  <c r="N460" i="120"/>
  <c r="J460" i="120"/>
  <c r="K460" i="120" s="1"/>
  <c r="G460" i="120"/>
  <c r="J459" i="120"/>
  <c r="K459" i="120" s="1"/>
  <c r="G459" i="120"/>
  <c r="N458" i="120"/>
  <c r="J458" i="120"/>
  <c r="K458" i="120" s="1"/>
  <c r="G458" i="120"/>
  <c r="J457" i="120"/>
  <c r="K457" i="120" s="1"/>
  <c r="G457" i="120"/>
  <c r="N456" i="120"/>
  <c r="J456" i="120"/>
  <c r="K456" i="120" s="1"/>
  <c r="G456" i="120"/>
  <c r="N455" i="120"/>
  <c r="J455" i="120"/>
  <c r="K455" i="120" s="1"/>
  <c r="G455" i="120"/>
  <c r="N454" i="120"/>
  <c r="J454" i="120"/>
  <c r="K454" i="120" s="1"/>
  <c r="G454" i="120"/>
  <c r="J453" i="120"/>
  <c r="G453" i="120"/>
  <c r="J452" i="120"/>
  <c r="G452" i="120"/>
  <c r="N451" i="120"/>
  <c r="J451" i="120"/>
  <c r="K451" i="120" s="1"/>
  <c r="G451" i="120"/>
  <c r="N450" i="120"/>
  <c r="J450" i="120"/>
  <c r="K450" i="120" s="1"/>
  <c r="G450" i="120"/>
  <c r="N449" i="120"/>
  <c r="J449" i="120"/>
  <c r="K449" i="120" s="1"/>
  <c r="G449" i="120"/>
  <c r="N448" i="120"/>
  <c r="J448" i="120"/>
  <c r="K448" i="120" s="1"/>
  <c r="G448" i="120"/>
  <c r="N447" i="120"/>
  <c r="J447" i="120"/>
  <c r="K447" i="120" s="1"/>
  <c r="G447" i="120"/>
  <c r="N446" i="120"/>
  <c r="J446" i="120"/>
  <c r="K446" i="120" s="1"/>
  <c r="G446" i="120"/>
  <c r="N445" i="120"/>
  <c r="J445" i="120"/>
  <c r="K445" i="120" s="1"/>
  <c r="G445" i="120"/>
  <c r="N444" i="120"/>
  <c r="J444" i="120"/>
  <c r="K444" i="120" s="1"/>
  <c r="G444" i="120"/>
  <c r="J443" i="120"/>
  <c r="K443" i="120" s="1"/>
  <c r="G443" i="120"/>
  <c r="N442" i="120"/>
  <c r="J442" i="120"/>
  <c r="K442" i="120" s="1"/>
  <c r="G442" i="120"/>
  <c r="N441" i="120"/>
  <c r="J441" i="120"/>
  <c r="K441" i="120" s="1"/>
  <c r="G441" i="120"/>
  <c r="N440" i="120"/>
  <c r="J440" i="120"/>
  <c r="K440" i="120" s="1"/>
  <c r="G440" i="120"/>
  <c r="N439" i="120"/>
  <c r="J439" i="120"/>
  <c r="K439" i="120" s="1"/>
  <c r="G439" i="120"/>
  <c r="N438" i="120"/>
  <c r="J438" i="120"/>
  <c r="K438" i="120" s="1"/>
  <c r="G438" i="120"/>
  <c r="N437" i="120"/>
  <c r="J437" i="120"/>
  <c r="K437" i="120" s="1"/>
  <c r="G437" i="120"/>
  <c r="N436" i="120"/>
  <c r="J436" i="120"/>
  <c r="K436" i="120" s="1"/>
  <c r="G436" i="120"/>
  <c r="N435" i="120"/>
  <c r="J435" i="120"/>
  <c r="K435" i="120" s="1"/>
  <c r="G435" i="120"/>
  <c r="N434" i="120"/>
  <c r="J434" i="120"/>
  <c r="K434" i="120" s="1"/>
  <c r="G434" i="120"/>
  <c r="N433" i="120"/>
  <c r="J433" i="120"/>
  <c r="K433" i="120" s="1"/>
  <c r="G433" i="120"/>
  <c r="N432" i="120"/>
  <c r="J432" i="120"/>
  <c r="G432" i="120"/>
  <c r="J431" i="120"/>
  <c r="O431" i="120" s="1"/>
  <c r="G431" i="120"/>
  <c r="N430" i="120"/>
  <c r="J430" i="120"/>
  <c r="K430" i="120" s="1"/>
  <c r="G430" i="120"/>
  <c r="N429" i="120"/>
  <c r="J429" i="120"/>
  <c r="K429" i="120" s="1"/>
  <c r="G429" i="120"/>
  <c r="N428" i="120"/>
  <c r="J428" i="120"/>
  <c r="K428" i="120" s="1"/>
  <c r="G428" i="120"/>
  <c r="N427" i="120"/>
  <c r="J427" i="120"/>
  <c r="K427" i="120" s="1"/>
  <c r="G427" i="120"/>
  <c r="N426" i="120"/>
  <c r="J426" i="120"/>
  <c r="K426" i="120" s="1"/>
  <c r="G426" i="120"/>
  <c r="N425" i="120"/>
  <c r="J425" i="120"/>
  <c r="K425" i="120" s="1"/>
  <c r="G425" i="120"/>
  <c r="N424" i="120"/>
  <c r="J424" i="120"/>
  <c r="K424" i="120" s="1"/>
  <c r="G424" i="120"/>
  <c r="N423" i="120"/>
  <c r="J423" i="120"/>
  <c r="G423" i="120"/>
  <c r="N422" i="120"/>
  <c r="J422" i="120"/>
  <c r="K422" i="120" s="1"/>
  <c r="G422" i="120"/>
  <c r="N421" i="120"/>
  <c r="J421" i="120"/>
  <c r="K421" i="120" s="1"/>
  <c r="G421" i="120"/>
  <c r="N420" i="120"/>
  <c r="J420" i="120"/>
  <c r="K420" i="120" s="1"/>
  <c r="G420" i="120"/>
  <c r="N419" i="120"/>
  <c r="J419" i="120"/>
  <c r="K419" i="120" s="1"/>
  <c r="G419" i="120"/>
  <c r="N418" i="120"/>
  <c r="J418" i="120"/>
  <c r="K418" i="120" s="1"/>
  <c r="G418" i="120"/>
  <c r="N417" i="120"/>
  <c r="J417" i="120"/>
  <c r="K417" i="120" s="1"/>
  <c r="G417" i="120"/>
  <c r="N416" i="120"/>
  <c r="J416" i="120"/>
  <c r="K416" i="120" s="1"/>
  <c r="G416" i="120"/>
  <c r="N415" i="120"/>
  <c r="J415" i="120"/>
  <c r="G415" i="120"/>
  <c r="N414" i="120"/>
  <c r="J414" i="120"/>
  <c r="K414" i="120" s="1"/>
  <c r="G414" i="120"/>
  <c r="N413" i="120"/>
  <c r="J413" i="120"/>
  <c r="K413" i="120" s="1"/>
  <c r="G413" i="120"/>
  <c r="N412" i="120"/>
  <c r="J412" i="120"/>
  <c r="K412" i="120" s="1"/>
  <c r="G412" i="120"/>
  <c r="J411" i="120"/>
  <c r="K411" i="120" s="1"/>
  <c r="G411" i="120"/>
  <c r="N410" i="120"/>
  <c r="J410" i="120"/>
  <c r="K410" i="120" s="1"/>
  <c r="G410" i="120"/>
  <c r="N409" i="120"/>
  <c r="J409" i="120"/>
  <c r="K409" i="120" s="1"/>
  <c r="G409" i="120"/>
  <c r="N408" i="120"/>
  <c r="J408" i="120"/>
  <c r="K408" i="120" s="1"/>
  <c r="G408" i="120"/>
  <c r="N407" i="120"/>
  <c r="J407" i="120"/>
  <c r="K407" i="120" s="1"/>
  <c r="G407" i="120"/>
  <c r="J406" i="120"/>
  <c r="K406" i="120" s="1"/>
  <c r="G406" i="120"/>
  <c r="J405" i="120"/>
  <c r="K405" i="120" s="1"/>
  <c r="G405" i="120"/>
  <c r="N404" i="120"/>
  <c r="J404" i="120"/>
  <c r="K404" i="120" s="1"/>
  <c r="G404" i="120"/>
  <c r="N403" i="120"/>
  <c r="J403" i="120"/>
  <c r="K403" i="120" s="1"/>
  <c r="G403" i="120"/>
  <c r="N402" i="120"/>
  <c r="J402" i="120"/>
  <c r="K402" i="120" s="1"/>
  <c r="G402" i="120"/>
  <c r="N401" i="120"/>
  <c r="J401" i="120"/>
  <c r="K401" i="120" s="1"/>
  <c r="G401" i="120"/>
  <c r="N400" i="120"/>
  <c r="J400" i="120"/>
  <c r="K400" i="120" s="1"/>
  <c r="G400" i="120"/>
  <c r="J399" i="120"/>
  <c r="O399" i="120" s="1"/>
  <c r="G399" i="120"/>
  <c r="N398" i="120"/>
  <c r="J398" i="120"/>
  <c r="K398" i="120" s="1"/>
  <c r="G398" i="120"/>
  <c r="N397" i="120"/>
  <c r="J397" i="120"/>
  <c r="K397" i="120" s="1"/>
  <c r="G397" i="120"/>
  <c r="N396" i="120"/>
  <c r="J396" i="120"/>
  <c r="K396" i="120" s="1"/>
  <c r="G396" i="120"/>
  <c r="N395" i="120"/>
  <c r="J395" i="120"/>
  <c r="G395" i="120"/>
  <c r="N394" i="120"/>
  <c r="J394" i="120"/>
  <c r="K394" i="120" s="1"/>
  <c r="G394" i="120"/>
  <c r="N393" i="120"/>
  <c r="J393" i="120"/>
  <c r="G393" i="120"/>
  <c r="N392" i="120"/>
  <c r="J392" i="120"/>
  <c r="K392" i="120" s="1"/>
  <c r="G392" i="120"/>
  <c r="N391" i="120"/>
  <c r="J391" i="120"/>
  <c r="K391" i="120" s="1"/>
  <c r="G391" i="120"/>
  <c r="N390" i="120"/>
  <c r="J390" i="120"/>
  <c r="K390" i="120" s="1"/>
  <c r="G390" i="120"/>
  <c r="N389" i="120"/>
  <c r="J389" i="120"/>
  <c r="K389" i="120" s="1"/>
  <c r="G389" i="120"/>
  <c r="N388" i="120"/>
  <c r="J388" i="120"/>
  <c r="K388" i="120" s="1"/>
  <c r="G388" i="120"/>
  <c r="N387" i="120"/>
  <c r="J387" i="120"/>
  <c r="G387" i="120"/>
  <c r="N386" i="120"/>
  <c r="J386" i="120"/>
  <c r="K386" i="120" s="1"/>
  <c r="G386" i="120"/>
  <c r="N385" i="120"/>
  <c r="J385" i="120"/>
  <c r="G385" i="120"/>
  <c r="N384" i="120"/>
  <c r="J384" i="120"/>
  <c r="K384" i="120" s="1"/>
  <c r="G384" i="120"/>
  <c r="N383" i="120"/>
  <c r="J383" i="120"/>
  <c r="K383" i="120" s="1"/>
  <c r="G383" i="120"/>
  <c r="N382" i="120"/>
  <c r="J382" i="120"/>
  <c r="K382" i="120" s="1"/>
  <c r="G382" i="120"/>
  <c r="N381" i="120"/>
  <c r="J381" i="120"/>
  <c r="K381" i="120" s="1"/>
  <c r="G381" i="120"/>
  <c r="N380" i="120"/>
  <c r="J380" i="120"/>
  <c r="K380" i="120" s="1"/>
  <c r="G380" i="120"/>
  <c r="J379" i="120"/>
  <c r="K379" i="120" s="1"/>
  <c r="G379" i="120"/>
  <c r="J378" i="120"/>
  <c r="K378" i="120" s="1"/>
  <c r="G378" i="120"/>
  <c r="N377" i="120"/>
  <c r="J377" i="120"/>
  <c r="K377" i="120" s="1"/>
  <c r="G377" i="120"/>
  <c r="N376" i="120"/>
  <c r="J376" i="120"/>
  <c r="K376" i="120" s="1"/>
  <c r="G376" i="120"/>
  <c r="N375" i="120"/>
  <c r="J375" i="120"/>
  <c r="K375" i="120" s="1"/>
  <c r="G375" i="120"/>
  <c r="N374" i="120"/>
  <c r="J374" i="120"/>
  <c r="K374" i="120" s="1"/>
  <c r="G374" i="120"/>
  <c r="N373" i="120"/>
  <c r="J373" i="120"/>
  <c r="K373" i="120" s="1"/>
  <c r="G373" i="120"/>
  <c r="N372" i="120"/>
  <c r="J372" i="120"/>
  <c r="K372" i="120" s="1"/>
  <c r="G372" i="120"/>
  <c r="N371" i="120"/>
  <c r="J371" i="120"/>
  <c r="K371" i="120" s="1"/>
  <c r="G371" i="120"/>
  <c r="N370" i="120"/>
  <c r="J370" i="120"/>
  <c r="K370" i="120" s="1"/>
  <c r="G370" i="120"/>
  <c r="N369" i="120"/>
  <c r="J369" i="120"/>
  <c r="K369" i="120" s="1"/>
  <c r="G369" i="120"/>
  <c r="N368" i="120"/>
  <c r="J368" i="120"/>
  <c r="K368" i="120" s="1"/>
  <c r="G368" i="120"/>
  <c r="N367" i="120"/>
  <c r="J367" i="120"/>
  <c r="G367" i="120"/>
  <c r="N366" i="120"/>
  <c r="J366" i="120"/>
  <c r="K366" i="120" s="1"/>
  <c r="G366" i="120"/>
  <c r="N365" i="120"/>
  <c r="J365" i="120"/>
  <c r="K365" i="120" s="1"/>
  <c r="G365" i="120"/>
  <c r="N364" i="120"/>
  <c r="J364" i="120"/>
  <c r="G364" i="120"/>
  <c r="N363" i="120"/>
  <c r="J363" i="120"/>
  <c r="K363" i="120" s="1"/>
  <c r="G363" i="120"/>
  <c r="N362" i="120"/>
  <c r="J362" i="120"/>
  <c r="G362" i="120"/>
  <c r="N361" i="120"/>
  <c r="J361" i="120"/>
  <c r="K361" i="120" s="1"/>
  <c r="G361" i="120"/>
  <c r="N360" i="120"/>
  <c r="J360" i="120"/>
  <c r="G360" i="120"/>
  <c r="N359" i="120"/>
  <c r="J359" i="120"/>
  <c r="K359" i="120" s="1"/>
  <c r="G359" i="120"/>
  <c r="N358" i="120"/>
  <c r="J358" i="120"/>
  <c r="G358" i="120"/>
  <c r="N357" i="120"/>
  <c r="J357" i="120"/>
  <c r="K357" i="120" s="1"/>
  <c r="G357" i="120"/>
  <c r="N356" i="120"/>
  <c r="J356" i="120"/>
  <c r="G356" i="120"/>
  <c r="N355" i="120"/>
  <c r="J355" i="120"/>
  <c r="K355" i="120" s="1"/>
  <c r="G355" i="120"/>
  <c r="J354" i="120"/>
  <c r="K354" i="120" s="1"/>
  <c r="G354" i="120"/>
  <c r="J353" i="120"/>
  <c r="K353" i="120" s="1"/>
  <c r="G353" i="120"/>
  <c r="J352" i="120"/>
  <c r="K352" i="120" s="1"/>
  <c r="G352" i="120"/>
  <c r="J351" i="120"/>
  <c r="K351" i="120" s="1"/>
  <c r="G351" i="120"/>
  <c r="N350" i="120"/>
  <c r="J350" i="120"/>
  <c r="K350" i="120" s="1"/>
  <c r="G350" i="120"/>
  <c r="J349" i="120"/>
  <c r="K349" i="120" s="1"/>
  <c r="G349" i="120"/>
  <c r="N348" i="120"/>
  <c r="J348" i="120"/>
  <c r="K348" i="120" s="1"/>
  <c r="G348" i="120"/>
  <c r="N347" i="120"/>
  <c r="J347" i="120"/>
  <c r="K347" i="120" s="1"/>
  <c r="G347" i="120"/>
  <c r="N346" i="120"/>
  <c r="J346" i="120"/>
  <c r="K346" i="120" s="1"/>
  <c r="G346" i="120"/>
  <c r="N345" i="120"/>
  <c r="J345" i="120"/>
  <c r="K345" i="120" s="1"/>
  <c r="G345" i="120"/>
  <c r="N344" i="120"/>
  <c r="J344" i="120"/>
  <c r="K344" i="120" s="1"/>
  <c r="G344" i="120"/>
  <c r="J343" i="120"/>
  <c r="K343" i="120" s="1"/>
  <c r="G343" i="120"/>
  <c r="N342" i="120"/>
  <c r="J342" i="120"/>
  <c r="K342" i="120" s="1"/>
  <c r="G342" i="120"/>
  <c r="N341" i="120"/>
  <c r="J341" i="120"/>
  <c r="K341" i="120" s="1"/>
  <c r="G341" i="120"/>
  <c r="N340" i="120"/>
  <c r="J340" i="120"/>
  <c r="K340" i="120" s="1"/>
  <c r="G340" i="120"/>
  <c r="N339" i="120"/>
  <c r="J339" i="120"/>
  <c r="K339" i="120" s="1"/>
  <c r="G339" i="120"/>
  <c r="N338" i="120"/>
  <c r="J338" i="120"/>
  <c r="K338" i="120" s="1"/>
  <c r="G338" i="120"/>
  <c r="N337" i="120"/>
  <c r="J337" i="120"/>
  <c r="K337" i="120" s="1"/>
  <c r="G337" i="120"/>
  <c r="N336" i="120"/>
  <c r="J336" i="120"/>
  <c r="K336" i="120" s="1"/>
  <c r="G336" i="120"/>
  <c r="J335" i="120"/>
  <c r="K335" i="120" s="1"/>
  <c r="G335" i="120"/>
  <c r="N334" i="120"/>
  <c r="J334" i="120"/>
  <c r="K334" i="120" s="1"/>
  <c r="G334" i="120"/>
  <c r="N333" i="120"/>
  <c r="J333" i="120"/>
  <c r="K333" i="120" s="1"/>
  <c r="G333" i="120"/>
  <c r="N332" i="120"/>
  <c r="J332" i="120"/>
  <c r="G332" i="120"/>
  <c r="N331" i="120"/>
  <c r="J331" i="120"/>
  <c r="K331" i="120" s="1"/>
  <c r="G331" i="120"/>
  <c r="N330" i="120"/>
  <c r="J330" i="120"/>
  <c r="K330" i="120" s="1"/>
  <c r="G330" i="120"/>
  <c r="N329" i="120"/>
  <c r="J329" i="120"/>
  <c r="K329" i="120" s="1"/>
  <c r="G329" i="120"/>
  <c r="N328" i="120"/>
  <c r="J328" i="120"/>
  <c r="G328" i="120"/>
  <c r="N327" i="120"/>
  <c r="J327" i="120"/>
  <c r="K327" i="120" s="1"/>
  <c r="G327" i="120"/>
  <c r="N326" i="120"/>
  <c r="J326" i="120"/>
  <c r="K326" i="120" s="1"/>
  <c r="G326" i="120"/>
  <c r="N325" i="120"/>
  <c r="J325" i="120"/>
  <c r="K325" i="120" s="1"/>
  <c r="G325" i="120"/>
  <c r="N324" i="120"/>
  <c r="J324" i="120"/>
  <c r="G324" i="120"/>
  <c r="N323" i="120"/>
  <c r="J323" i="120"/>
  <c r="K323" i="120" s="1"/>
  <c r="G323" i="120"/>
  <c r="N322" i="120"/>
  <c r="J322" i="120"/>
  <c r="K322" i="120" s="1"/>
  <c r="G322" i="120"/>
  <c r="N321" i="120"/>
  <c r="J321" i="120"/>
  <c r="K321" i="120" s="1"/>
  <c r="G321" i="120"/>
  <c r="N320" i="120"/>
  <c r="J320" i="120"/>
  <c r="G320" i="120"/>
  <c r="N319" i="120"/>
  <c r="J319" i="120"/>
  <c r="K319" i="120" s="1"/>
  <c r="G319" i="120"/>
  <c r="N318" i="120"/>
  <c r="J318" i="120"/>
  <c r="K318" i="120" s="1"/>
  <c r="G318" i="120"/>
  <c r="N317" i="120"/>
  <c r="J317" i="120"/>
  <c r="K317" i="120" s="1"/>
  <c r="G317" i="120"/>
  <c r="N316" i="120"/>
  <c r="J316" i="120"/>
  <c r="G316" i="120"/>
  <c r="N315" i="120"/>
  <c r="J315" i="120"/>
  <c r="K315" i="120" s="1"/>
  <c r="G315" i="120"/>
  <c r="N314" i="120"/>
  <c r="J314" i="120"/>
  <c r="K314" i="120" s="1"/>
  <c r="G314" i="120"/>
  <c r="N313" i="120"/>
  <c r="J313" i="120"/>
  <c r="K313" i="120" s="1"/>
  <c r="G313" i="120"/>
  <c r="N312" i="120"/>
  <c r="J312" i="120"/>
  <c r="G312" i="120"/>
  <c r="N311" i="120"/>
  <c r="J311" i="120"/>
  <c r="K311" i="120" s="1"/>
  <c r="G311" i="120"/>
  <c r="N310" i="120"/>
  <c r="J310" i="120"/>
  <c r="K310" i="120" s="1"/>
  <c r="G310" i="120"/>
  <c r="N309" i="120"/>
  <c r="J309" i="120"/>
  <c r="K309" i="120" s="1"/>
  <c r="G309" i="120"/>
  <c r="N308" i="120"/>
  <c r="J308" i="120"/>
  <c r="G308" i="120"/>
  <c r="N307" i="120"/>
  <c r="J307" i="120"/>
  <c r="K307" i="120" s="1"/>
  <c r="G307" i="120"/>
  <c r="N306" i="120"/>
  <c r="J306" i="120"/>
  <c r="K306" i="120" s="1"/>
  <c r="G306" i="120"/>
  <c r="N305" i="120"/>
  <c r="J305" i="120"/>
  <c r="K305" i="120" s="1"/>
  <c r="G305" i="120"/>
  <c r="N304" i="120"/>
  <c r="J304" i="120"/>
  <c r="G304" i="120"/>
  <c r="N303" i="120"/>
  <c r="J303" i="120"/>
  <c r="K303" i="120" s="1"/>
  <c r="G303" i="120"/>
  <c r="N302" i="120"/>
  <c r="J302" i="120"/>
  <c r="K302" i="120" s="1"/>
  <c r="G302" i="120"/>
  <c r="N301" i="120"/>
  <c r="J301" i="120"/>
  <c r="K301" i="120" s="1"/>
  <c r="G301" i="120"/>
  <c r="N300" i="120"/>
  <c r="J300" i="120"/>
  <c r="G300" i="120"/>
  <c r="J299" i="120"/>
  <c r="K299" i="120" s="1"/>
  <c r="G299" i="120"/>
  <c r="N298" i="120"/>
  <c r="J298" i="120"/>
  <c r="K298" i="120" s="1"/>
  <c r="G298" i="120"/>
  <c r="J297" i="120"/>
  <c r="K297" i="120" s="1"/>
  <c r="G297" i="120"/>
  <c r="N296" i="120"/>
  <c r="J296" i="120"/>
  <c r="G296" i="120"/>
  <c r="N295" i="120"/>
  <c r="J295" i="120"/>
  <c r="K295" i="120" s="1"/>
  <c r="G295" i="120"/>
  <c r="N294" i="120"/>
  <c r="J294" i="120"/>
  <c r="K294" i="120" s="1"/>
  <c r="G294" i="120"/>
  <c r="N293" i="120"/>
  <c r="J293" i="120"/>
  <c r="K293" i="120" s="1"/>
  <c r="G293" i="120"/>
  <c r="J292" i="120"/>
  <c r="K292" i="120" s="1"/>
  <c r="G292" i="120"/>
  <c r="N291" i="120"/>
  <c r="J291" i="120"/>
  <c r="K291" i="120" s="1"/>
  <c r="G291" i="120"/>
  <c r="N290" i="120"/>
  <c r="J290" i="120"/>
  <c r="K290" i="120" s="1"/>
  <c r="G290" i="120"/>
  <c r="N289" i="120"/>
  <c r="J289" i="120"/>
  <c r="K289" i="120" s="1"/>
  <c r="G289" i="120"/>
  <c r="N288" i="120"/>
  <c r="J288" i="120"/>
  <c r="K288" i="120" s="1"/>
  <c r="G288" i="120"/>
  <c r="N287" i="120"/>
  <c r="J287" i="120"/>
  <c r="K287" i="120" s="1"/>
  <c r="G287" i="120"/>
  <c r="N286" i="120"/>
  <c r="J286" i="120"/>
  <c r="K286" i="120" s="1"/>
  <c r="G286" i="120"/>
  <c r="N285" i="120"/>
  <c r="J285" i="120"/>
  <c r="K285" i="120" s="1"/>
  <c r="G285" i="120"/>
  <c r="N284" i="120"/>
  <c r="J284" i="120"/>
  <c r="K284" i="120" s="1"/>
  <c r="G284" i="120"/>
  <c r="N283" i="120"/>
  <c r="J283" i="120"/>
  <c r="K283" i="120" s="1"/>
  <c r="G283" i="120"/>
  <c r="N282" i="120"/>
  <c r="J282" i="120"/>
  <c r="K282" i="120" s="1"/>
  <c r="G282" i="120"/>
  <c r="N281" i="120"/>
  <c r="J281" i="120"/>
  <c r="K281" i="120" s="1"/>
  <c r="G281" i="120"/>
  <c r="N280" i="120"/>
  <c r="J280" i="120"/>
  <c r="K280" i="120" s="1"/>
  <c r="G280" i="120"/>
  <c r="N279" i="120"/>
  <c r="J279" i="120"/>
  <c r="K279" i="120" s="1"/>
  <c r="G279" i="120"/>
  <c r="N278" i="120"/>
  <c r="J278" i="120"/>
  <c r="K278" i="120" s="1"/>
  <c r="G278" i="120"/>
  <c r="N277" i="120"/>
  <c r="J277" i="120"/>
  <c r="K277" i="120" s="1"/>
  <c r="G277" i="120"/>
  <c r="N276" i="120"/>
  <c r="J276" i="120"/>
  <c r="K276" i="120" s="1"/>
  <c r="G276" i="120"/>
  <c r="N275" i="120"/>
  <c r="J275" i="120"/>
  <c r="K275" i="120" s="1"/>
  <c r="G275" i="120"/>
  <c r="N274" i="120"/>
  <c r="J274" i="120"/>
  <c r="K274" i="120" s="1"/>
  <c r="G274" i="120"/>
  <c r="N273" i="120"/>
  <c r="J273" i="120"/>
  <c r="K273" i="120" s="1"/>
  <c r="G273" i="120"/>
  <c r="N272" i="120"/>
  <c r="J272" i="120"/>
  <c r="K272" i="120" s="1"/>
  <c r="G272" i="120"/>
  <c r="N271" i="120"/>
  <c r="J271" i="120"/>
  <c r="K271" i="120" s="1"/>
  <c r="G271" i="120"/>
  <c r="N270" i="120"/>
  <c r="J270" i="120"/>
  <c r="K270" i="120" s="1"/>
  <c r="G270" i="120"/>
  <c r="N269" i="120"/>
  <c r="J269" i="120"/>
  <c r="K269" i="120" s="1"/>
  <c r="G269" i="120"/>
  <c r="N268" i="120"/>
  <c r="J268" i="120"/>
  <c r="K268" i="120" s="1"/>
  <c r="G268" i="120"/>
  <c r="N267" i="120"/>
  <c r="J267" i="120"/>
  <c r="K267" i="120" s="1"/>
  <c r="G267" i="120"/>
  <c r="J266" i="120"/>
  <c r="K266" i="120" s="1"/>
  <c r="G266" i="120"/>
  <c r="N265" i="120"/>
  <c r="J265" i="120"/>
  <c r="K265" i="120" s="1"/>
  <c r="G265" i="120"/>
  <c r="N264" i="120"/>
  <c r="J264" i="120"/>
  <c r="K264" i="120" s="1"/>
  <c r="G264" i="120"/>
  <c r="N263" i="120"/>
  <c r="J263" i="120"/>
  <c r="K263" i="120" s="1"/>
  <c r="G263" i="120"/>
  <c r="N262" i="120"/>
  <c r="J262" i="120"/>
  <c r="K262" i="120" s="1"/>
  <c r="G262" i="120"/>
  <c r="N261" i="120"/>
  <c r="J261" i="120"/>
  <c r="K261" i="120" s="1"/>
  <c r="G261" i="120"/>
  <c r="N260" i="120"/>
  <c r="J260" i="120"/>
  <c r="K260" i="120" s="1"/>
  <c r="G260" i="120"/>
  <c r="N259" i="120"/>
  <c r="J259" i="120"/>
  <c r="K259" i="120" s="1"/>
  <c r="G259" i="120"/>
  <c r="N258" i="120"/>
  <c r="J258" i="120"/>
  <c r="K258" i="120" s="1"/>
  <c r="G258" i="120"/>
  <c r="N257" i="120"/>
  <c r="J257" i="120"/>
  <c r="K257" i="120" s="1"/>
  <c r="G257" i="120"/>
  <c r="N256" i="120"/>
  <c r="J256" i="120"/>
  <c r="K256" i="120" s="1"/>
  <c r="G256" i="120"/>
  <c r="N255" i="120"/>
  <c r="J255" i="120"/>
  <c r="K255" i="120" s="1"/>
  <c r="G255" i="120"/>
  <c r="N254" i="120"/>
  <c r="J254" i="120"/>
  <c r="K254" i="120" s="1"/>
  <c r="G254" i="120"/>
  <c r="N253" i="120"/>
  <c r="J253" i="120"/>
  <c r="K253" i="120" s="1"/>
  <c r="G253" i="120"/>
  <c r="N252" i="120"/>
  <c r="J252" i="120"/>
  <c r="K252" i="120" s="1"/>
  <c r="G252" i="120"/>
  <c r="N251" i="120"/>
  <c r="J251" i="120"/>
  <c r="K251" i="120" s="1"/>
  <c r="G251" i="120"/>
  <c r="J250" i="120"/>
  <c r="K250" i="120" s="1"/>
  <c r="G250" i="120"/>
  <c r="N249" i="120"/>
  <c r="J249" i="120"/>
  <c r="K249" i="120" s="1"/>
  <c r="G249" i="120"/>
  <c r="N248" i="120"/>
  <c r="J248" i="120"/>
  <c r="K248" i="120" s="1"/>
  <c r="G248" i="120"/>
  <c r="N247" i="120"/>
  <c r="J247" i="120"/>
  <c r="K247" i="120" s="1"/>
  <c r="G247" i="120"/>
  <c r="N246" i="120"/>
  <c r="J246" i="120"/>
  <c r="K246" i="120" s="1"/>
  <c r="G246" i="120"/>
  <c r="J245" i="120"/>
  <c r="K245" i="120" s="1"/>
  <c r="G245" i="120"/>
  <c r="N244" i="120"/>
  <c r="J244" i="120"/>
  <c r="K244" i="120" s="1"/>
  <c r="G244" i="120"/>
  <c r="N243" i="120"/>
  <c r="J243" i="120"/>
  <c r="K243" i="120" s="1"/>
  <c r="G243" i="120"/>
  <c r="N242" i="120"/>
  <c r="J242" i="120"/>
  <c r="K242" i="120" s="1"/>
  <c r="G242" i="120"/>
  <c r="N241" i="120"/>
  <c r="J241" i="120"/>
  <c r="K241" i="120" s="1"/>
  <c r="G241" i="120"/>
  <c r="N240" i="120"/>
  <c r="J240" i="120"/>
  <c r="K240" i="120" s="1"/>
  <c r="G240" i="120"/>
  <c r="N239" i="120"/>
  <c r="J239" i="120"/>
  <c r="K239" i="120" s="1"/>
  <c r="G239" i="120"/>
  <c r="N238" i="120"/>
  <c r="J238" i="120"/>
  <c r="K238" i="120" s="1"/>
  <c r="G238" i="120"/>
  <c r="N237" i="120"/>
  <c r="J237" i="120"/>
  <c r="K237" i="120" s="1"/>
  <c r="G237" i="120"/>
  <c r="N236" i="120"/>
  <c r="J236" i="120"/>
  <c r="K236" i="120" s="1"/>
  <c r="G236" i="120"/>
  <c r="N235" i="120"/>
  <c r="J235" i="120"/>
  <c r="K235" i="120" s="1"/>
  <c r="G235" i="120"/>
  <c r="N234" i="120"/>
  <c r="J234" i="120"/>
  <c r="K234" i="120" s="1"/>
  <c r="G234" i="120"/>
  <c r="N233" i="120"/>
  <c r="J233" i="120"/>
  <c r="K233" i="120" s="1"/>
  <c r="G233" i="120"/>
  <c r="N232" i="120"/>
  <c r="J232" i="120"/>
  <c r="K232" i="120" s="1"/>
  <c r="G232" i="120"/>
  <c r="N231" i="120"/>
  <c r="J231" i="120"/>
  <c r="K231" i="120" s="1"/>
  <c r="G231" i="120"/>
  <c r="N230" i="120"/>
  <c r="J230" i="120"/>
  <c r="K230" i="120" s="1"/>
  <c r="G230" i="120"/>
  <c r="N229" i="120"/>
  <c r="J229" i="120"/>
  <c r="K229" i="120" s="1"/>
  <c r="G229" i="120"/>
  <c r="J228" i="120"/>
  <c r="O228" i="120" s="1"/>
  <c r="G228" i="120"/>
  <c r="N227" i="120"/>
  <c r="J227" i="120"/>
  <c r="K227" i="120" s="1"/>
  <c r="G227" i="120"/>
  <c r="N226" i="120"/>
  <c r="J226" i="120"/>
  <c r="K226" i="120" s="1"/>
  <c r="G226" i="120"/>
  <c r="N225" i="120"/>
  <c r="J225" i="120"/>
  <c r="K225" i="120" s="1"/>
  <c r="G225" i="120"/>
  <c r="N224" i="120"/>
  <c r="J224" i="120"/>
  <c r="K224" i="120" s="1"/>
  <c r="G224" i="120"/>
  <c r="N223" i="120"/>
  <c r="J223" i="120"/>
  <c r="K223" i="120" s="1"/>
  <c r="G223" i="120"/>
  <c r="N222" i="120"/>
  <c r="J222" i="120"/>
  <c r="K222" i="120" s="1"/>
  <c r="G222" i="120"/>
  <c r="N221" i="120"/>
  <c r="J221" i="120"/>
  <c r="K221" i="120" s="1"/>
  <c r="G221" i="120"/>
  <c r="N220" i="120"/>
  <c r="J220" i="120"/>
  <c r="K220" i="120" s="1"/>
  <c r="G220" i="120"/>
  <c r="N219" i="120"/>
  <c r="J219" i="120"/>
  <c r="K219" i="120" s="1"/>
  <c r="G219" i="120"/>
  <c r="N218" i="120"/>
  <c r="J218" i="120"/>
  <c r="K218" i="120" s="1"/>
  <c r="G218" i="120"/>
  <c r="N217" i="120"/>
  <c r="J217" i="120"/>
  <c r="K217" i="120" s="1"/>
  <c r="G217" i="120"/>
  <c r="N216" i="120"/>
  <c r="J216" i="120"/>
  <c r="K216" i="120" s="1"/>
  <c r="G216" i="120"/>
  <c r="N215" i="120"/>
  <c r="J215" i="120"/>
  <c r="K215" i="120" s="1"/>
  <c r="G215" i="120"/>
  <c r="N214" i="120"/>
  <c r="J214" i="120"/>
  <c r="K214" i="120" s="1"/>
  <c r="G214" i="120"/>
  <c r="N213" i="120"/>
  <c r="J213" i="120"/>
  <c r="K213" i="120" s="1"/>
  <c r="G213" i="120"/>
  <c r="N212" i="120"/>
  <c r="J212" i="120"/>
  <c r="K212" i="120" s="1"/>
  <c r="G212" i="120"/>
  <c r="N211" i="120"/>
  <c r="J211" i="120"/>
  <c r="K211" i="120" s="1"/>
  <c r="G211" i="120"/>
  <c r="N210" i="120"/>
  <c r="J210" i="120"/>
  <c r="K210" i="120" s="1"/>
  <c r="G210" i="120"/>
  <c r="N209" i="120"/>
  <c r="J209" i="120"/>
  <c r="K209" i="120" s="1"/>
  <c r="G209" i="120"/>
  <c r="N208" i="120"/>
  <c r="J208" i="120"/>
  <c r="K208" i="120" s="1"/>
  <c r="G208" i="120"/>
  <c r="N207" i="120"/>
  <c r="J207" i="120"/>
  <c r="K207" i="120" s="1"/>
  <c r="G207" i="120"/>
  <c r="N206" i="120"/>
  <c r="J206" i="120"/>
  <c r="K206" i="120" s="1"/>
  <c r="G206" i="120"/>
  <c r="N205" i="120"/>
  <c r="J205" i="120"/>
  <c r="K205" i="120" s="1"/>
  <c r="G205" i="120"/>
  <c r="N204" i="120"/>
  <c r="J204" i="120"/>
  <c r="K204" i="120" s="1"/>
  <c r="G204" i="120"/>
  <c r="N203" i="120"/>
  <c r="J203" i="120"/>
  <c r="K203" i="120" s="1"/>
  <c r="G203" i="120"/>
  <c r="N202" i="120"/>
  <c r="J202" i="120"/>
  <c r="K202" i="120" s="1"/>
  <c r="G202" i="120"/>
  <c r="N201" i="120"/>
  <c r="J201" i="120"/>
  <c r="K201" i="120" s="1"/>
  <c r="G201" i="120"/>
  <c r="N200" i="120"/>
  <c r="J200" i="120"/>
  <c r="K200" i="120" s="1"/>
  <c r="G200" i="120"/>
  <c r="N199" i="120"/>
  <c r="J199" i="120"/>
  <c r="K199" i="120" s="1"/>
  <c r="G199" i="120"/>
  <c r="J198" i="120"/>
  <c r="K198" i="120" s="1"/>
  <c r="G198" i="120"/>
  <c r="N197" i="120"/>
  <c r="J197" i="120"/>
  <c r="K197" i="120" s="1"/>
  <c r="G197" i="120"/>
  <c r="N196" i="120"/>
  <c r="J196" i="120"/>
  <c r="K196" i="120" s="1"/>
  <c r="G196" i="120"/>
  <c r="N195" i="120"/>
  <c r="J195" i="120"/>
  <c r="K195" i="120" s="1"/>
  <c r="G195" i="120"/>
  <c r="N194" i="120"/>
  <c r="J194" i="120"/>
  <c r="K194" i="120" s="1"/>
  <c r="G194" i="120"/>
  <c r="N193" i="120"/>
  <c r="J193" i="120"/>
  <c r="K193" i="120" s="1"/>
  <c r="G193" i="120"/>
  <c r="N192" i="120"/>
  <c r="J192" i="120"/>
  <c r="K192" i="120" s="1"/>
  <c r="G192" i="120"/>
  <c r="J191" i="120"/>
  <c r="K191" i="120" s="1"/>
  <c r="G191" i="120"/>
  <c r="J190" i="120"/>
  <c r="K190" i="120" s="1"/>
  <c r="G190" i="120"/>
  <c r="J189" i="120"/>
  <c r="K189" i="120" s="1"/>
  <c r="G189" i="120"/>
  <c r="J188" i="120"/>
  <c r="K188" i="120" s="1"/>
  <c r="G188" i="120"/>
  <c r="J187" i="120"/>
  <c r="K187" i="120" s="1"/>
  <c r="G187" i="120"/>
  <c r="N186" i="120"/>
  <c r="J186" i="120"/>
  <c r="G186" i="120"/>
  <c r="N185" i="120"/>
  <c r="J185" i="120"/>
  <c r="K185" i="120" s="1"/>
  <c r="G185" i="120"/>
  <c r="N184" i="120"/>
  <c r="J184" i="120"/>
  <c r="K184" i="120" s="1"/>
  <c r="G184" i="120"/>
  <c r="N183" i="120"/>
  <c r="J183" i="120"/>
  <c r="K183" i="120" s="1"/>
  <c r="G183" i="120"/>
  <c r="J182" i="120"/>
  <c r="K182" i="120" s="1"/>
  <c r="G182" i="120"/>
  <c r="N181" i="120"/>
  <c r="J181" i="120"/>
  <c r="K181" i="120" s="1"/>
  <c r="G181" i="120"/>
  <c r="N180" i="120"/>
  <c r="J180" i="120"/>
  <c r="K180" i="120" s="1"/>
  <c r="G180" i="120"/>
  <c r="J179" i="120"/>
  <c r="K179" i="120" s="1"/>
  <c r="G179" i="120"/>
  <c r="N178" i="120"/>
  <c r="J178" i="120"/>
  <c r="K178" i="120" s="1"/>
  <c r="G178" i="120"/>
  <c r="N177" i="120"/>
  <c r="J177" i="120"/>
  <c r="K177" i="120" s="1"/>
  <c r="G177" i="120"/>
  <c r="N176" i="120"/>
  <c r="J176" i="120"/>
  <c r="K176" i="120" s="1"/>
  <c r="G176" i="120"/>
  <c r="N175" i="120"/>
  <c r="J175" i="120"/>
  <c r="K175" i="120" s="1"/>
  <c r="G175" i="120"/>
  <c r="N174" i="120"/>
  <c r="J174" i="120"/>
  <c r="G174" i="120"/>
  <c r="J173" i="120"/>
  <c r="O173" i="120" s="1"/>
  <c r="G173" i="120"/>
  <c r="J172" i="120"/>
  <c r="O172" i="120" s="1"/>
  <c r="G172" i="120"/>
  <c r="N171" i="120"/>
  <c r="J171" i="120"/>
  <c r="K171" i="120" s="1"/>
  <c r="G171" i="120"/>
  <c r="N170" i="120"/>
  <c r="J170" i="120"/>
  <c r="K170" i="120" s="1"/>
  <c r="G170" i="120"/>
  <c r="N169" i="120"/>
  <c r="J169" i="120"/>
  <c r="K169" i="120" s="1"/>
  <c r="G169" i="120"/>
  <c r="J168" i="120"/>
  <c r="K168" i="120" s="1"/>
  <c r="G168" i="120"/>
  <c r="N167" i="120"/>
  <c r="J167" i="120"/>
  <c r="K167" i="120" s="1"/>
  <c r="G167" i="120"/>
  <c r="N166" i="120"/>
  <c r="J166" i="120"/>
  <c r="K166" i="120" s="1"/>
  <c r="G166" i="120"/>
  <c r="N165" i="120"/>
  <c r="J165" i="120"/>
  <c r="K165" i="120" s="1"/>
  <c r="G165" i="120"/>
  <c r="N164" i="120"/>
  <c r="J164" i="120"/>
  <c r="K164" i="120" s="1"/>
  <c r="G164" i="120"/>
  <c r="N163" i="120"/>
  <c r="J163" i="120"/>
  <c r="K163" i="120" s="1"/>
  <c r="G163" i="120"/>
  <c r="N162" i="120"/>
  <c r="J162" i="120"/>
  <c r="K162" i="120" s="1"/>
  <c r="G162" i="120"/>
  <c r="N161" i="120"/>
  <c r="J161" i="120"/>
  <c r="K161" i="120" s="1"/>
  <c r="G161" i="120"/>
  <c r="N160" i="120"/>
  <c r="J160" i="120"/>
  <c r="K160" i="120" s="1"/>
  <c r="G160" i="120"/>
  <c r="N159" i="120"/>
  <c r="J159" i="120"/>
  <c r="K159" i="120" s="1"/>
  <c r="G159" i="120"/>
  <c r="N158" i="120"/>
  <c r="J158" i="120"/>
  <c r="K158" i="120" s="1"/>
  <c r="G158" i="120"/>
  <c r="N157" i="120"/>
  <c r="J157" i="120"/>
  <c r="K157" i="120" s="1"/>
  <c r="G157" i="120"/>
  <c r="N156" i="120"/>
  <c r="J156" i="120"/>
  <c r="K156" i="120" s="1"/>
  <c r="G156" i="120"/>
  <c r="J155" i="120"/>
  <c r="K155" i="120" s="1"/>
  <c r="G155" i="120"/>
  <c r="N154" i="120"/>
  <c r="J154" i="120"/>
  <c r="K154" i="120" s="1"/>
  <c r="G154" i="120"/>
  <c r="N153" i="120"/>
  <c r="J153" i="120"/>
  <c r="K153" i="120" s="1"/>
  <c r="G153" i="120"/>
  <c r="J152" i="120"/>
  <c r="O152" i="120" s="1"/>
  <c r="G152" i="120"/>
  <c r="N151" i="120"/>
  <c r="J151" i="120"/>
  <c r="K151" i="120" s="1"/>
  <c r="G151" i="120"/>
  <c r="J150" i="120"/>
  <c r="K150" i="120" s="1"/>
  <c r="G150" i="120"/>
  <c r="N149" i="120"/>
  <c r="J149" i="120"/>
  <c r="K149" i="120" s="1"/>
  <c r="G149" i="120"/>
  <c r="N148" i="120"/>
  <c r="J148" i="120"/>
  <c r="K148" i="120" s="1"/>
  <c r="G148" i="120"/>
  <c r="N147" i="120"/>
  <c r="J147" i="120"/>
  <c r="K147" i="120" s="1"/>
  <c r="G147" i="120"/>
  <c r="N146" i="120"/>
  <c r="J146" i="120"/>
  <c r="K146" i="120" s="1"/>
  <c r="G146" i="120"/>
  <c r="N145" i="120"/>
  <c r="J145" i="120"/>
  <c r="K145" i="120" s="1"/>
  <c r="G145" i="120"/>
  <c r="N144" i="120"/>
  <c r="J144" i="120"/>
  <c r="K144" i="120" s="1"/>
  <c r="G144" i="120"/>
  <c r="J143" i="120"/>
  <c r="K143" i="120" s="1"/>
  <c r="G143" i="120"/>
  <c r="N142" i="120"/>
  <c r="J142" i="120"/>
  <c r="K142" i="120" s="1"/>
  <c r="G142" i="120"/>
  <c r="N141" i="120"/>
  <c r="J141" i="120"/>
  <c r="K141" i="120" s="1"/>
  <c r="G141" i="120"/>
  <c r="N140" i="120"/>
  <c r="J140" i="120"/>
  <c r="K140" i="120" s="1"/>
  <c r="G140" i="120"/>
  <c r="N139" i="120"/>
  <c r="J139" i="120"/>
  <c r="K139" i="120" s="1"/>
  <c r="G139" i="120"/>
  <c r="N138" i="120"/>
  <c r="J138" i="120"/>
  <c r="K138" i="120" s="1"/>
  <c r="G138" i="120"/>
  <c r="N137" i="120"/>
  <c r="J137" i="120"/>
  <c r="K137" i="120" s="1"/>
  <c r="G137" i="120"/>
  <c r="N136" i="120"/>
  <c r="J136" i="120"/>
  <c r="K136" i="120" s="1"/>
  <c r="G136" i="120"/>
  <c r="J135" i="120"/>
  <c r="K135" i="120" s="1"/>
  <c r="G135" i="120"/>
  <c r="J134" i="120"/>
  <c r="K134" i="120" s="1"/>
  <c r="G134" i="120"/>
  <c r="N133" i="120"/>
  <c r="J133" i="120"/>
  <c r="K133" i="120" s="1"/>
  <c r="G133" i="120"/>
  <c r="N132" i="120"/>
  <c r="J132" i="120"/>
  <c r="K132" i="120" s="1"/>
  <c r="G132" i="120"/>
  <c r="N131" i="120"/>
  <c r="J131" i="120"/>
  <c r="K131" i="120" s="1"/>
  <c r="G131" i="120"/>
  <c r="N130" i="120"/>
  <c r="J130" i="120"/>
  <c r="K130" i="120" s="1"/>
  <c r="G130" i="120"/>
  <c r="N129" i="120"/>
  <c r="J129" i="120"/>
  <c r="K129" i="120" s="1"/>
  <c r="G129" i="120"/>
  <c r="N128" i="120"/>
  <c r="J128" i="120"/>
  <c r="K128" i="120" s="1"/>
  <c r="G128" i="120"/>
  <c r="N127" i="120"/>
  <c r="J127" i="120"/>
  <c r="K127" i="120" s="1"/>
  <c r="G127" i="120"/>
  <c r="N126" i="120"/>
  <c r="J126" i="120"/>
  <c r="K126" i="120" s="1"/>
  <c r="G126" i="120"/>
  <c r="N125" i="120"/>
  <c r="J125" i="120"/>
  <c r="K125" i="120" s="1"/>
  <c r="G125" i="120"/>
  <c r="N124" i="120"/>
  <c r="J124" i="120"/>
  <c r="K124" i="120" s="1"/>
  <c r="G124" i="120"/>
  <c r="N123" i="120"/>
  <c r="J123" i="120"/>
  <c r="K123" i="120" s="1"/>
  <c r="G123" i="120"/>
  <c r="N122" i="120"/>
  <c r="J122" i="120"/>
  <c r="K122" i="120" s="1"/>
  <c r="G122" i="120"/>
  <c r="N121" i="120"/>
  <c r="J121" i="120"/>
  <c r="K121" i="120" s="1"/>
  <c r="G121" i="120"/>
  <c r="N120" i="120"/>
  <c r="J120" i="120"/>
  <c r="K120" i="120" s="1"/>
  <c r="G120" i="120"/>
  <c r="J119" i="120"/>
  <c r="O119" i="120" s="1"/>
  <c r="G119" i="120"/>
  <c r="N118" i="120"/>
  <c r="J118" i="120"/>
  <c r="K118" i="120" s="1"/>
  <c r="G118" i="120"/>
  <c r="N117" i="120"/>
  <c r="J117" i="120"/>
  <c r="K117" i="120" s="1"/>
  <c r="G117" i="120"/>
  <c r="N116" i="120"/>
  <c r="J116" i="120"/>
  <c r="K116" i="120" s="1"/>
  <c r="G116" i="120"/>
  <c r="N115" i="120"/>
  <c r="J115" i="120"/>
  <c r="K115" i="120" s="1"/>
  <c r="G115" i="120"/>
  <c r="N114" i="120"/>
  <c r="J114" i="120"/>
  <c r="K114" i="120" s="1"/>
  <c r="G114" i="120"/>
  <c r="N113" i="120"/>
  <c r="J113" i="120"/>
  <c r="K113" i="120" s="1"/>
  <c r="G113" i="120"/>
  <c r="N112" i="120"/>
  <c r="J112" i="120"/>
  <c r="K112" i="120" s="1"/>
  <c r="G112" i="120"/>
  <c r="N111" i="120"/>
  <c r="J111" i="120"/>
  <c r="K111" i="120" s="1"/>
  <c r="G111" i="120"/>
  <c r="N110" i="120"/>
  <c r="J110" i="120"/>
  <c r="K110" i="120" s="1"/>
  <c r="G110" i="120"/>
  <c r="N109" i="120"/>
  <c r="J109" i="120"/>
  <c r="K109" i="120" s="1"/>
  <c r="G109" i="120"/>
  <c r="N108" i="120"/>
  <c r="J108" i="120"/>
  <c r="K108" i="120" s="1"/>
  <c r="G108" i="120"/>
  <c r="N107" i="120"/>
  <c r="J107" i="120"/>
  <c r="K107" i="120" s="1"/>
  <c r="G107" i="120"/>
  <c r="N106" i="120"/>
  <c r="J106" i="120"/>
  <c r="K106" i="120" s="1"/>
  <c r="G106" i="120"/>
  <c r="N105" i="120"/>
  <c r="J105" i="120"/>
  <c r="K105" i="120" s="1"/>
  <c r="G105" i="120"/>
  <c r="N104" i="120"/>
  <c r="J104" i="120"/>
  <c r="K104" i="120" s="1"/>
  <c r="G104" i="120"/>
  <c r="N103" i="120"/>
  <c r="J103" i="120"/>
  <c r="K103" i="120" s="1"/>
  <c r="G103" i="120"/>
  <c r="J102" i="120"/>
  <c r="K102" i="120" s="1"/>
  <c r="G102" i="120"/>
  <c r="N101" i="120"/>
  <c r="J101" i="120"/>
  <c r="K101" i="120" s="1"/>
  <c r="G101" i="120"/>
  <c r="N100" i="120"/>
  <c r="J100" i="120"/>
  <c r="K100" i="120" s="1"/>
  <c r="G100" i="120"/>
  <c r="N99" i="120"/>
  <c r="J99" i="120"/>
  <c r="K99" i="120" s="1"/>
  <c r="G99" i="120"/>
  <c r="N98" i="120"/>
  <c r="J98" i="120"/>
  <c r="K98" i="120" s="1"/>
  <c r="G98" i="120"/>
  <c r="N97" i="120"/>
  <c r="J97" i="120"/>
  <c r="K97" i="120" s="1"/>
  <c r="G97" i="120"/>
  <c r="N96" i="120"/>
  <c r="O96" i="120" s="1"/>
  <c r="K96" i="120"/>
  <c r="G96" i="120"/>
  <c r="N95" i="120"/>
  <c r="O95" i="120" s="1"/>
  <c r="K95" i="120"/>
  <c r="G95" i="120"/>
  <c r="N94" i="120"/>
  <c r="O94" i="120" s="1"/>
  <c r="K94" i="120"/>
  <c r="G94" i="120"/>
  <c r="N93" i="120"/>
  <c r="O93" i="120" s="1"/>
  <c r="K93" i="120"/>
  <c r="G93" i="120"/>
  <c r="N92" i="120"/>
  <c r="O92" i="120" s="1"/>
  <c r="K92" i="120"/>
  <c r="G92" i="120"/>
  <c r="N91" i="120"/>
  <c r="O91" i="120" s="1"/>
  <c r="K91" i="120"/>
  <c r="G91" i="120"/>
  <c r="N90" i="120"/>
  <c r="O90" i="120" s="1"/>
  <c r="K90" i="120"/>
  <c r="G90" i="120"/>
  <c r="N89" i="120"/>
  <c r="O89" i="120" s="1"/>
  <c r="K89" i="120"/>
  <c r="G89" i="120"/>
  <c r="N88" i="120"/>
  <c r="O88" i="120" s="1"/>
  <c r="K88" i="120"/>
  <c r="G88" i="120"/>
  <c r="N87" i="120"/>
  <c r="O87" i="120" s="1"/>
  <c r="K87" i="120"/>
  <c r="G87" i="120"/>
  <c r="N86" i="120"/>
  <c r="O86" i="120" s="1"/>
  <c r="K86" i="120"/>
  <c r="G86" i="120"/>
  <c r="N85" i="120"/>
  <c r="J85" i="120"/>
  <c r="K85" i="120" s="1"/>
  <c r="G85" i="120"/>
  <c r="N84" i="120"/>
  <c r="J84" i="120"/>
  <c r="K84" i="120" s="1"/>
  <c r="G84" i="120"/>
  <c r="N83" i="120"/>
  <c r="J83" i="120"/>
  <c r="K83" i="120" s="1"/>
  <c r="G83" i="120"/>
  <c r="N82" i="120"/>
  <c r="J82" i="120"/>
  <c r="G82" i="120"/>
  <c r="N81" i="120"/>
  <c r="J81" i="120"/>
  <c r="K81" i="120" s="1"/>
  <c r="G81" i="120"/>
  <c r="J80" i="120"/>
  <c r="O80" i="120" s="1"/>
  <c r="G80" i="120"/>
  <c r="J79" i="120"/>
  <c r="O79" i="120" s="1"/>
  <c r="G79" i="120"/>
  <c r="N78" i="120"/>
  <c r="J78" i="120"/>
  <c r="K78" i="120" s="1"/>
  <c r="G78" i="120"/>
  <c r="N77" i="120"/>
  <c r="J77" i="120"/>
  <c r="K77" i="120" s="1"/>
  <c r="G77" i="120"/>
  <c r="N76" i="120"/>
  <c r="J76" i="120"/>
  <c r="G76" i="120"/>
  <c r="N75" i="120"/>
  <c r="J75" i="120"/>
  <c r="G75" i="120"/>
  <c r="J74" i="120"/>
  <c r="K74" i="120" s="1"/>
  <c r="G74" i="120"/>
  <c r="J73" i="120"/>
  <c r="K73" i="120" s="1"/>
  <c r="G73" i="120"/>
  <c r="N72" i="120"/>
  <c r="J72" i="120"/>
  <c r="G72" i="120"/>
  <c r="N71" i="120"/>
  <c r="J71" i="120"/>
  <c r="G71" i="120"/>
  <c r="J70" i="120"/>
  <c r="K70" i="120" s="1"/>
  <c r="G70" i="120"/>
  <c r="N69" i="120"/>
  <c r="J69" i="120"/>
  <c r="K69" i="120" s="1"/>
  <c r="G69" i="120"/>
  <c r="N68" i="120"/>
  <c r="J68" i="120"/>
  <c r="K68" i="120" s="1"/>
  <c r="G68" i="120"/>
  <c r="N67" i="120"/>
  <c r="J67" i="120"/>
  <c r="K67" i="120" s="1"/>
  <c r="G67" i="120"/>
  <c r="J66" i="120"/>
  <c r="K66" i="120" s="1"/>
  <c r="G66" i="120"/>
  <c r="N65" i="120"/>
  <c r="J65" i="120"/>
  <c r="K65" i="120" s="1"/>
  <c r="G65" i="120"/>
  <c r="N64" i="120"/>
  <c r="J64" i="120"/>
  <c r="G64" i="120"/>
  <c r="N63" i="120"/>
  <c r="J63" i="120"/>
  <c r="K63" i="120" s="1"/>
  <c r="G63" i="120"/>
  <c r="N62" i="120"/>
  <c r="J62" i="120"/>
  <c r="K62" i="120" s="1"/>
  <c r="G62" i="120"/>
  <c r="N61" i="120"/>
  <c r="J61" i="120"/>
  <c r="K61" i="120" s="1"/>
  <c r="G61" i="120"/>
  <c r="N60" i="120"/>
  <c r="J60" i="120"/>
  <c r="G60" i="120"/>
  <c r="J59" i="120"/>
  <c r="O59" i="120" s="1"/>
  <c r="G59" i="120"/>
  <c r="N58" i="120"/>
  <c r="J58" i="120"/>
  <c r="K58" i="120" s="1"/>
  <c r="G58" i="120"/>
  <c r="N57" i="120"/>
  <c r="J57" i="120"/>
  <c r="K57" i="120" s="1"/>
  <c r="G57" i="120"/>
  <c r="N56" i="120"/>
  <c r="J56" i="120"/>
  <c r="K56" i="120" s="1"/>
  <c r="G56" i="120"/>
  <c r="N55" i="120"/>
  <c r="J55" i="120"/>
  <c r="G55" i="120"/>
  <c r="J54" i="120"/>
  <c r="O54" i="120" s="1"/>
  <c r="G54" i="120"/>
  <c r="N53" i="120"/>
  <c r="J53" i="120"/>
  <c r="K53" i="120" s="1"/>
  <c r="G53" i="120"/>
  <c r="N52" i="120"/>
  <c r="J52" i="120"/>
  <c r="K52" i="120" s="1"/>
  <c r="G52" i="120"/>
  <c r="N51" i="120"/>
  <c r="J51" i="120"/>
  <c r="K51" i="120" s="1"/>
  <c r="G51" i="120"/>
  <c r="N50" i="120"/>
  <c r="J50" i="120"/>
  <c r="G50" i="120"/>
  <c r="N49" i="120"/>
  <c r="J49" i="120"/>
  <c r="K49" i="120" s="1"/>
  <c r="G49" i="120"/>
  <c r="N48" i="120"/>
  <c r="J48" i="120"/>
  <c r="K48" i="120" s="1"/>
  <c r="G48" i="120"/>
  <c r="N47" i="120"/>
  <c r="J47" i="120"/>
  <c r="K47" i="120" s="1"/>
  <c r="G47" i="120"/>
  <c r="N46" i="120"/>
  <c r="J46" i="120"/>
  <c r="G46" i="120"/>
  <c r="N45" i="120"/>
  <c r="J45" i="120"/>
  <c r="K45" i="120" s="1"/>
  <c r="G45" i="120"/>
  <c r="N44" i="120"/>
  <c r="J44" i="120"/>
  <c r="K44" i="120" s="1"/>
  <c r="G44" i="120"/>
  <c r="N43" i="120"/>
  <c r="J43" i="120"/>
  <c r="K43" i="120" s="1"/>
  <c r="G43" i="120"/>
  <c r="N42" i="120"/>
  <c r="J42" i="120"/>
  <c r="G42" i="120"/>
  <c r="N41" i="120"/>
  <c r="J41" i="120"/>
  <c r="K41" i="120" s="1"/>
  <c r="G41" i="120"/>
  <c r="N40" i="120"/>
  <c r="J40" i="120"/>
  <c r="K40" i="120" s="1"/>
  <c r="G40" i="120"/>
  <c r="J39" i="120"/>
  <c r="K39" i="120" s="1"/>
  <c r="G39" i="120"/>
  <c r="N38" i="120"/>
  <c r="J38" i="120"/>
  <c r="K38" i="120" s="1"/>
  <c r="G38" i="120"/>
  <c r="N37" i="120"/>
  <c r="J37" i="120"/>
  <c r="K37" i="120" s="1"/>
  <c r="G37" i="120"/>
  <c r="N36" i="120"/>
  <c r="J36" i="120"/>
  <c r="G36" i="120"/>
  <c r="N35" i="120"/>
  <c r="J35" i="120"/>
  <c r="K35" i="120" s="1"/>
  <c r="G35" i="120"/>
  <c r="N34" i="120"/>
  <c r="J34" i="120"/>
  <c r="K34" i="120" s="1"/>
  <c r="G34" i="120"/>
  <c r="N33" i="120"/>
  <c r="J33" i="120"/>
  <c r="K33" i="120" s="1"/>
  <c r="G33" i="120"/>
  <c r="N32" i="120"/>
  <c r="J32" i="120"/>
  <c r="G32" i="120"/>
  <c r="N31" i="120"/>
  <c r="J31" i="120"/>
  <c r="K31" i="120" s="1"/>
  <c r="G31" i="120"/>
  <c r="J30" i="120"/>
  <c r="O30" i="120" s="1"/>
  <c r="G30" i="120"/>
  <c r="J29" i="120"/>
  <c r="O29" i="120" s="1"/>
  <c r="G29" i="120"/>
  <c r="J28" i="120"/>
  <c r="O28" i="120" s="1"/>
  <c r="G28" i="120"/>
  <c r="J27" i="120"/>
  <c r="K27" i="120" s="1"/>
  <c r="G27" i="120"/>
  <c r="J26" i="120"/>
  <c r="O26" i="120" s="1"/>
  <c r="G26" i="120"/>
  <c r="J25" i="120"/>
  <c r="K25" i="120" s="1"/>
  <c r="G25" i="120"/>
  <c r="J24" i="120"/>
  <c r="G24" i="120"/>
  <c r="J23" i="120"/>
  <c r="K23" i="120" s="1"/>
  <c r="G23" i="120"/>
  <c r="J22" i="120"/>
  <c r="K22" i="120" s="1"/>
  <c r="G22" i="120"/>
  <c r="J21" i="120"/>
  <c r="K21" i="120" s="1"/>
  <c r="G21" i="120"/>
  <c r="J20" i="120"/>
  <c r="K20" i="120" s="1"/>
  <c r="G20" i="120"/>
  <c r="J19" i="120"/>
  <c r="K19" i="120" s="1"/>
  <c r="G19" i="120"/>
  <c r="J18" i="120"/>
  <c r="K18" i="120" s="1"/>
  <c r="G18" i="120"/>
  <c r="J17" i="120"/>
  <c r="K17" i="120" s="1"/>
  <c r="G17" i="120"/>
  <c r="J16" i="120"/>
  <c r="K16" i="120" s="1"/>
  <c r="G16" i="120"/>
  <c r="J15" i="120"/>
  <c r="K15" i="120" s="1"/>
  <c r="G15" i="120"/>
  <c r="J14" i="120"/>
  <c r="K14" i="120" s="1"/>
  <c r="G14" i="120"/>
  <c r="J13" i="120"/>
  <c r="K13" i="120" s="1"/>
  <c r="G13" i="120"/>
  <c r="J12" i="120"/>
  <c r="K12" i="120" s="1"/>
  <c r="G12" i="120"/>
  <c r="J11" i="120"/>
  <c r="K11" i="120" s="1"/>
  <c r="G11" i="120"/>
  <c r="J10" i="120"/>
  <c r="K10" i="120" s="1"/>
  <c r="G10" i="120"/>
  <c r="J9" i="120"/>
  <c r="K9" i="120" s="1"/>
  <c r="G9" i="120"/>
  <c r="J8" i="120"/>
  <c r="K8" i="120" s="1"/>
  <c r="G8" i="120"/>
  <c r="J7" i="120"/>
  <c r="K7" i="120" s="1"/>
  <c r="G7" i="120"/>
  <c r="O6" i="120"/>
  <c r="K6" i="120"/>
  <c r="O5" i="120"/>
  <c r="K5" i="120"/>
  <c r="O4" i="120"/>
  <c r="K4" i="120"/>
  <c r="G4" i="120"/>
  <c r="O3" i="120"/>
  <c r="K3" i="120"/>
  <c r="G3" i="120"/>
  <c r="O2" i="120"/>
  <c r="K2" i="120"/>
  <c r="G2" i="120"/>
  <c r="O581" i="120" l="1"/>
  <c r="O594" i="120"/>
  <c r="K2072" i="120"/>
  <c r="O192" i="120"/>
  <c r="O219" i="120"/>
  <c r="O294" i="120"/>
  <c r="O568" i="120"/>
  <c r="O2015" i="120"/>
  <c r="O16" i="120"/>
  <c r="O1142" i="120"/>
  <c r="O873" i="120"/>
  <c r="O1178" i="120"/>
  <c r="O1524" i="120"/>
  <c r="K2194" i="120"/>
  <c r="O627" i="120"/>
  <c r="O853" i="120"/>
  <c r="O1013" i="120"/>
  <c r="O1277" i="120"/>
  <c r="O1312" i="120"/>
  <c r="O1316" i="120"/>
  <c r="O1346" i="120"/>
  <c r="O1424" i="120"/>
  <c r="O1436" i="120"/>
  <c r="O1523" i="120"/>
  <c r="O2035" i="120"/>
  <c r="K2112" i="120"/>
  <c r="O1319" i="120"/>
  <c r="O506" i="120"/>
  <c r="O507" i="120"/>
  <c r="O1310" i="120"/>
  <c r="O1359" i="120"/>
  <c r="O1390" i="120"/>
  <c r="O1438" i="120"/>
  <c r="O2210" i="120"/>
  <c r="O685" i="120"/>
  <c r="O689" i="120"/>
  <c r="O697" i="120"/>
  <c r="O807" i="120"/>
  <c r="O820" i="120"/>
  <c r="O828" i="120"/>
  <c r="O930" i="120"/>
  <c r="O1027" i="120"/>
  <c r="O1037" i="120"/>
  <c r="O1041" i="120"/>
  <c r="O1112" i="120"/>
  <c r="O1239" i="120"/>
  <c r="O1476" i="120"/>
  <c r="O1495" i="120"/>
  <c r="O1499" i="120"/>
  <c r="O1510" i="120"/>
  <c r="O1528" i="120"/>
  <c r="O2003" i="120"/>
  <c r="K2096" i="120"/>
  <c r="K2202" i="120"/>
  <c r="O2289" i="120"/>
  <c r="O285" i="120"/>
  <c r="O322" i="120"/>
  <c r="O334" i="120"/>
  <c r="O344" i="120"/>
  <c r="O375" i="120"/>
  <c r="O404" i="120"/>
  <c r="O474" i="120"/>
  <c r="O501" i="120"/>
  <c r="O597" i="120"/>
  <c r="K611" i="120"/>
  <c r="O630" i="120"/>
  <c r="O680" i="120"/>
  <c r="O709" i="120"/>
  <c r="O830" i="120"/>
  <c r="O845" i="120"/>
  <c r="O849" i="120"/>
  <c r="O1095" i="120"/>
  <c r="O1152" i="120"/>
  <c r="O1176" i="120"/>
  <c r="O1180" i="120"/>
  <c r="O1183" i="120"/>
  <c r="O1186" i="120"/>
  <c r="O1337" i="120"/>
  <c r="O77" i="120"/>
  <c r="O473" i="120"/>
  <c r="O633" i="120"/>
  <c r="O913" i="120"/>
  <c r="O934" i="120"/>
  <c r="O1019" i="120"/>
  <c r="K1088" i="120"/>
  <c r="O1222" i="120"/>
  <c r="O1226" i="120"/>
  <c r="O1237" i="120"/>
  <c r="O2023" i="120"/>
  <c r="K2048" i="120"/>
  <c r="K2158" i="120"/>
  <c r="O612" i="120"/>
  <c r="O613" i="120"/>
  <c r="O686" i="120"/>
  <c r="K883" i="120"/>
  <c r="O883" i="120"/>
  <c r="K1102" i="120"/>
  <c r="O1102" i="120"/>
  <c r="O32" i="120"/>
  <c r="O33" i="120"/>
  <c r="O37" i="120"/>
  <c r="O75" i="120"/>
  <c r="O204" i="120"/>
  <c r="O246" i="120"/>
  <c r="K1091" i="120"/>
  <c r="O1091" i="120"/>
  <c r="O44" i="120"/>
  <c r="O452" i="120"/>
  <c r="K452" i="120"/>
  <c r="K1281" i="120"/>
  <c r="O1281" i="120"/>
  <c r="O1453" i="120"/>
  <c r="K1453" i="120"/>
  <c r="O8" i="120"/>
  <c r="O100" i="120"/>
  <c r="O103" i="120"/>
  <c r="O270" i="120"/>
  <c r="O475" i="120"/>
  <c r="O703" i="120"/>
  <c r="K703" i="120"/>
  <c r="O756" i="120"/>
  <c r="K756" i="120"/>
  <c r="K1376" i="120"/>
  <c r="O1376" i="120"/>
  <c r="O367" i="120"/>
  <c r="O432" i="120"/>
  <c r="O441" i="120"/>
  <c r="O505" i="120"/>
  <c r="O629" i="120"/>
  <c r="O632" i="120"/>
  <c r="O672" i="120"/>
  <c r="O760" i="120"/>
  <c r="O764" i="120"/>
  <c r="O768" i="120"/>
  <c r="O772" i="120"/>
  <c r="O776" i="120"/>
  <c r="O780" i="120"/>
  <c r="O784" i="120"/>
  <c r="O788" i="120"/>
  <c r="O819" i="120"/>
  <c r="O972" i="120"/>
  <c r="O1009" i="120"/>
  <c r="O1140" i="120"/>
  <c r="O1160" i="120"/>
  <c r="O1187" i="120"/>
  <c r="O1197" i="120"/>
  <c r="O1205" i="120"/>
  <c r="O1213" i="120"/>
  <c r="O1221" i="120"/>
  <c r="O1299" i="120"/>
  <c r="O1303" i="120"/>
  <c r="O1323" i="120"/>
  <c r="O1347" i="120"/>
  <c r="O1369" i="120"/>
  <c r="O1391" i="120"/>
  <c r="O1400" i="120"/>
  <c r="O1404" i="120"/>
  <c r="O1410" i="120"/>
  <c r="O1414" i="120"/>
  <c r="O1425" i="120"/>
  <c r="O1475" i="120"/>
  <c r="O1486" i="120"/>
  <c r="O2007" i="120"/>
  <c r="O2031" i="120"/>
  <c r="K2080" i="120"/>
  <c r="K2142" i="120"/>
  <c r="K2198" i="120"/>
  <c r="O2212" i="120"/>
  <c r="O2311" i="120"/>
  <c r="O798" i="120"/>
  <c r="O1174" i="120"/>
  <c r="O1380" i="120"/>
  <c r="O107" i="120"/>
  <c r="O111" i="120"/>
  <c r="O115" i="120"/>
  <c r="O157" i="120"/>
  <c r="O158" i="120"/>
  <c r="O202" i="120"/>
  <c r="O218" i="120"/>
  <c r="O521" i="120"/>
  <c r="O529" i="120"/>
  <c r="O533" i="120"/>
  <c r="O583" i="120"/>
  <c r="O596" i="120"/>
  <c r="O602" i="120"/>
  <c r="O710" i="120"/>
  <c r="O821" i="120"/>
  <c r="O829" i="120"/>
  <c r="O887" i="120"/>
  <c r="O891" i="120"/>
  <c r="O895" i="120"/>
  <c r="O936" i="120"/>
  <c r="K947" i="120"/>
  <c r="O951" i="120"/>
  <c r="O968" i="120"/>
  <c r="O969" i="120"/>
  <c r="O1014" i="120"/>
  <c r="K1085" i="120"/>
  <c r="O1138" i="120"/>
  <c r="O1154" i="120"/>
  <c r="O1158" i="120"/>
  <c r="O1162" i="120"/>
  <c r="O1166" i="120"/>
  <c r="O1170" i="120"/>
  <c r="K1174" i="120"/>
  <c r="O1223" i="120"/>
  <c r="O1238" i="120"/>
  <c r="O1242" i="120"/>
  <c r="O1247" i="120"/>
  <c r="O1254" i="120"/>
  <c r="O1262" i="120"/>
  <c r="O1270" i="120"/>
  <c r="O1276" i="120"/>
  <c r="O1287" i="120"/>
  <c r="O1329" i="120"/>
  <c r="O1333" i="120"/>
  <c r="O1352" i="120"/>
  <c r="O1363" i="120"/>
  <c r="O1371" i="120"/>
  <c r="O1470" i="120"/>
  <c r="O1484" i="120"/>
  <c r="O1488" i="120"/>
  <c r="O2019" i="120"/>
  <c r="O2039" i="120"/>
  <c r="K2064" i="120"/>
  <c r="K2104" i="120"/>
  <c r="K2174" i="120"/>
  <c r="O2208" i="120"/>
  <c r="O13" i="120"/>
  <c r="K75" i="120"/>
  <c r="O12" i="120"/>
  <c r="O9" i="120"/>
  <c r="O17" i="120"/>
  <c r="O36" i="120"/>
  <c r="O52" i="120"/>
  <c r="O62" i="120"/>
  <c r="O116" i="120"/>
  <c r="O178" i="120"/>
  <c r="O220" i="120"/>
  <c r="O235" i="120"/>
  <c r="O259" i="120"/>
  <c r="O260" i="120"/>
  <c r="O277" i="120"/>
  <c r="O281" i="120"/>
  <c r="O282" i="120"/>
  <c r="O306" i="120"/>
  <c r="O318" i="120"/>
  <c r="O339" i="120"/>
  <c r="O340" i="120"/>
  <c r="O345" i="120"/>
  <c r="O356" i="120"/>
  <c r="O360" i="120"/>
  <c r="O364" i="120"/>
  <c r="O387" i="120"/>
  <c r="O395" i="120"/>
  <c r="O397" i="120"/>
  <c r="O435" i="120"/>
  <c r="O446" i="120"/>
  <c r="O453" i="120"/>
  <c r="K453" i="120"/>
  <c r="O652" i="120"/>
  <c r="O658" i="120"/>
  <c r="O662" i="120"/>
  <c r="O666" i="120"/>
  <c r="O673" i="120"/>
  <c r="O99" i="120"/>
  <c r="O106" i="120"/>
  <c r="O110" i="120"/>
  <c r="O114" i="120"/>
  <c r="O156" i="120"/>
  <c r="O184" i="120"/>
  <c r="O203" i="120"/>
  <c r="O245" i="120"/>
  <c r="O269" i="120"/>
  <c r="O286" i="120"/>
  <c r="O343" i="120"/>
  <c r="O410" i="120"/>
  <c r="O417" i="120"/>
  <c r="O421" i="120"/>
  <c r="O430" i="120"/>
  <c r="O433" i="120"/>
  <c r="O497" i="120"/>
  <c r="O543" i="120"/>
  <c r="O567" i="120"/>
  <c r="O607" i="120"/>
  <c r="O617" i="120"/>
  <c r="O640" i="120"/>
  <c r="O700" i="120"/>
  <c r="K700" i="120"/>
  <c r="O21" i="120"/>
  <c r="K28" i="120"/>
  <c r="O20" i="120"/>
  <c r="O23" i="120"/>
  <c r="O68" i="120"/>
  <c r="O120" i="120"/>
  <c r="O124" i="120"/>
  <c r="O128" i="120"/>
  <c r="O132" i="120"/>
  <c r="O139" i="120"/>
  <c r="O140" i="120"/>
  <c r="O141" i="120"/>
  <c r="O148" i="120"/>
  <c r="O149" i="120"/>
  <c r="O244" i="120"/>
  <c r="O302" i="120"/>
  <c r="O381" i="120"/>
  <c r="O389" i="120"/>
  <c r="O402" i="120"/>
  <c r="O429" i="120"/>
  <c r="O436" i="120"/>
  <c r="O522" i="120"/>
  <c r="O523" i="120"/>
  <c r="O535" i="120"/>
  <c r="O538" i="120"/>
  <c r="O542" i="120"/>
  <c r="O563" i="120"/>
  <c r="O564" i="120"/>
  <c r="O570" i="120"/>
  <c r="O646" i="120"/>
  <c r="O717" i="120"/>
  <c r="O718" i="120"/>
  <c r="O724" i="120"/>
  <c r="O763" i="120"/>
  <c r="O771" i="120"/>
  <c r="O779" i="120"/>
  <c r="O787" i="120"/>
  <c r="O792" i="120"/>
  <c r="O1047" i="120"/>
  <c r="O1168" i="120"/>
  <c r="O1224" i="120"/>
  <c r="O1240" i="120"/>
  <c r="O1321" i="120"/>
  <c r="O1334" i="120"/>
  <c r="O981" i="120"/>
  <c r="K2279" i="120"/>
  <c r="O2319" i="120"/>
  <c r="O434" i="120"/>
  <c r="O489" i="120"/>
  <c r="O534" i="120"/>
  <c r="O551" i="120"/>
  <c r="O650" i="120"/>
  <c r="O690" i="120"/>
  <c r="O743" i="120"/>
  <c r="O808" i="120"/>
  <c r="O818" i="120"/>
  <c r="O899" i="120"/>
  <c r="O907" i="120"/>
  <c r="O911" i="120"/>
  <c r="O914" i="120"/>
  <c r="O922" i="120"/>
  <c r="K934" i="120"/>
  <c r="O938" i="120"/>
  <c r="O942" i="120"/>
  <c r="O973" i="120"/>
  <c r="O988" i="120"/>
  <c r="O992" i="120"/>
  <c r="O1010" i="120"/>
  <c r="O1050" i="120"/>
  <c r="O1052" i="120"/>
  <c r="O1107" i="120"/>
  <c r="O1114" i="120"/>
  <c r="O1144" i="120"/>
  <c r="O1150" i="120"/>
  <c r="O1194" i="120"/>
  <c r="O1250" i="120"/>
  <c r="O1253" i="120"/>
  <c r="O1261" i="120"/>
  <c r="O1269" i="120"/>
  <c r="O1290" i="120"/>
  <c r="O1293" i="120"/>
  <c r="O1343" i="120"/>
  <c r="O1344" i="120"/>
  <c r="O1351" i="120"/>
  <c r="O1356" i="120"/>
  <c r="O1357" i="120"/>
  <c r="O1388" i="120"/>
  <c r="O1405" i="120"/>
  <c r="O1415" i="120"/>
  <c r="O1426" i="120"/>
  <c r="O1435" i="120"/>
  <c r="O1440" i="120"/>
  <c r="O1452" i="120"/>
  <c r="O1485" i="120"/>
  <c r="O1489" i="120"/>
  <c r="O1497" i="120"/>
  <c r="O1504" i="120"/>
  <c r="O1508" i="120"/>
  <c r="O1515" i="120"/>
  <c r="O1526" i="120"/>
  <c r="O2011" i="120"/>
  <c r="O2027" i="120"/>
  <c r="O2043" i="120"/>
  <c r="K2056" i="120"/>
  <c r="K2088" i="120"/>
  <c r="K2126" i="120"/>
  <c r="K2190" i="120"/>
  <c r="K2206" i="120"/>
  <c r="O2303" i="120"/>
  <c r="K24" i="120"/>
  <c r="O24" i="120"/>
  <c r="O380" i="120"/>
  <c r="O388" i="120"/>
  <c r="O396" i="120"/>
  <c r="O7" i="120"/>
  <c r="O11" i="120"/>
  <c r="O15" i="120"/>
  <c r="O19" i="120"/>
  <c r="O38" i="120"/>
  <c r="O71" i="120"/>
  <c r="K71" i="120"/>
  <c r="O174" i="120"/>
  <c r="K174" i="120"/>
  <c r="O222" i="120"/>
  <c r="O289" i="120"/>
  <c r="K30" i="120"/>
  <c r="O43" i="120"/>
  <c r="O51" i="120"/>
  <c r="O56" i="120"/>
  <c r="O61" i="120"/>
  <c r="O67" i="120"/>
  <c r="O10" i="120"/>
  <c r="O14" i="120"/>
  <c r="O18" i="120"/>
  <c r="O22" i="120"/>
  <c r="O127" i="120"/>
  <c r="O131" i="120"/>
  <c r="O144" i="120"/>
  <c r="O206" i="120"/>
  <c r="O214" i="120"/>
  <c r="O424" i="120"/>
  <c r="O428" i="120"/>
  <c r="O440" i="120"/>
  <c r="O560" i="120"/>
  <c r="O675" i="120"/>
  <c r="K1113" i="120"/>
  <c r="O1113" i="120"/>
  <c r="K1148" i="120"/>
  <c r="O1148" i="120"/>
  <c r="K1248" i="120"/>
  <c r="O1248" i="120"/>
  <c r="K1288" i="120"/>
  <c r="O1288" i="120"/>
  <c r="O2068" i="120"/>
  <c r="K2068" i="120"/>
  <c r="O2100" i="120"/>
  <c r="K2100" i="120"/>
  <c r="O2150" i="120"/>
  <c r="K2150" i="120"/>
  <c r="O2196" i="120"/>
  <c r="K2196" i="120"/>
  <c r="O1036" i="120"/>
  <c r="K1036" i="120"/>
  <c r="K1099" i="120"/>
  <c r="O1099" i="120"/>
  <c r="K1156" i="120"/>
  <c r="O1156" i="120"/>
  <c r="K1195" i="120"/>
  <c r="O1195" i="120"/>
  <c r="O1318" i="120"/>
  <c r="K1318" i="120"/>
  <c r="K1479" i="120"/>
  <c r="O1479" i="120"/>
  <c r="K2005" i="120"/>
  <c r="O2005" i="120"/>
  <c r="K2021" i="120"/>
  <c r="O2021" i="120"/>
  <c r="K2037" i="120"/>
  <c r="O2037" i="120"/>
  <c r="K2207" i="120"/>
  <c r="O2207" i="120"/>
  <c r="K2281" i="120"/>
  <c r="O2281" i="120"/>
  <c r="K2321" i="120"/>
  <c r="O2321" i="120"/>
  <c r="O98" i="120"/>
  <c r="O105" i="120"/>
  <c r="O109" i="120"/>
  <c r="O113" i="120"/>
  <c r="O122" i="120"/>
  <c r="O126" i="120"/>
  <c r="O130" i="120"/>
  <c r="O137" i="120"/>
  <c r="O145" i="120"/>
  <c r="O146" i="120"/>
  <c r="O176" i="120"/>
  <c r="O186" i="120"/>
  <c r="O193" i="120"/>
  <c r="O194" i="120"/>
  <c r="O236" i="120"/>
  <c r="O237" i="120"/>
  <c r="O278" i="120"/>
  <c r="O310" i="120"/>
  <c r="O326" i="120"/>
  <c r="O336" i="120"/>
  <c r="O350" i="120"/>
  <c r="O372" i="120"/>
  <c r="O400" i="120"/>
  <c r="O413" i="120"/>
  <c r="O442" i="120"/>
  <c r="O454" i="120"/>
  <c r="O458" i="120"/>
  <c r="O469" i="120"/>
  <c r="O470" i="120"/>
  <c r="O471" i="120"/>
  <c r="O490" i="120"/>
  <c r="O619" i="120"/>
  <c r="O654" i="120"/>
  <c r="O660" i="120"/>
  <c r="O664" i="120"/>
  <c r="O713" i="120"/>
  <c r="O879" i="120"/>
  <c r="O903" i="120"/>
  <c r="O921" i="120"/>
  <c r="O1001" i="120"/>
  <c r="K1001" i="120"/>
  <c r="O1087" i="120"/>
  <c r="K1087" i="120"/>
  <c r="O34" i="120"/>
  <c r="O40" i="120"/>
  <c r="O47" i="120"/>
  <c r="O48" i="120"/>
  <c r="O58" i="120"/>
  <c r="O65" i="120"/>
  <c r="K79" i="120"/>
  <c r="O83" i="120"/>
  <c r="O84" i="120"/>
  <c r="O97" i="120"/>
  <c r="O101" i="120"/>
  <c r="O104" i="120"/>
  <c r="O108" i="120"/>
  <c r="O112" i="120"/>
  <c r="O117" i="120"/>
  <c r="O118" i="120"/>
  <c r="O129" i="120"/>
  <c r="O133" i="120"/>
  <c r="O136" i="120"/>
  <c r="O164" i="120"/>
  <c r="K186" i="120"/>
  <c r="O207" i="120"/>
  <c r="O208" i="120"/>
  <c r="O223" i="120"/>
  <c r="O224" i="120"/>
  <c r="O231" i="120"/>
  <c r="O251" i="120"/>
  <c r="O252" i="120"/>
  <c r="O274" i="120"/>
  <c r="O290" i="120"/>
  <c r="O314" i="120"/>
  <c r="O330" i="120"/>
  <c r="O348" i="120"/>
  <c r="O358" i="120"/>
  <c r="O362" i="120"/>
  <c r="O371" i="120"/>
  <c r="O385" i="120"/>
  <c r="O393" i="120"/>
  <c r="O416" i="120"/>
  <c r="O438" i="120"/>
  <c r="O460" i="120"/>
  <c r="O461" i="120"/>
  <c r="O481" i="120"/>
  <c r="O485" i="120"/>
  <c r="O486" i="120"/>
  <c r="O487" i="120"/>
  <c r="O578" i="120"/>
  <c r="O625" i="120"/>
  <c r="K641" i="120"/>
  <c r="O641" i="120"/>
  <c r="O670" i="120"/>
  <c r="O684" i="120"/>
  <c r="O707" i="120"/>
  <c r="O742" i="120"/>
  <c r="O750" i="120"/>
  <c r="O846" i="120"/>
  <c r="O865" i="120"/>
  <c r="O1048" i="120"/>
  <c r="O1084" i="120"/>
  <c r="K1084" i="120"/>
  <c r="O555" i="120"/>
  <c r="O562" i="120"/>
  <c r="O577" i="120"/>
  <c r="O589" i="120"/>
  <c r="O590" i="120"/>
  <c r="O606" i="120"/>
  <c r="O620" i="120"/>
  <c r="O642" i="120"/>
  <c r="O643" i="120"/>
  <c r="O644" i="120"/>
  <c r="O653" i="120"/>
  <c r="O663" i="120"/>
  <c r="O681" i="120"/>
  <c r="O682" i="120"/>
  <c r="O698" i="120"/>
  <c r="O699" i="120"/>
  <c r="O754" i="120"/>
  <c r="O800" i="120"/>
  <c r="O824" i="120"/>
  <c r="O825" i="120"/>
  <c r="O833" i="120"/>
  <c r="O834" i="120"/>
  <c r="O850" i="120"/>
  <c r="O856" i="120"/>
  <c r="O857" i="120"/>
  <c r="O861" i="120"/>
  <c r="O866" i="120"/>
  <c r="O958" i="120"/>
  <c r="O964" i="120"/>
  <c r="O965" i="120"/>
  <c r="O994" i="120"/>
  <c r="O1003" i="120"/>
  <c r="O1028" i="120"/>
  <c r="O1031" i="120"/>
  <c r="K1094" i="120"/>
  <c r="O1094" i="120"/>
  <c r="K1103" i="120"/>
  <c r="O1103" i="120"/>
  <c r="K1164" i="120"/>
  <c r="O1164" i="120"/>
  <c r="O1471" i="120"/>
  <c r="K1471" i="120"/>
  <c r="O2052" i="120"/>
  <c r="K2052" i="120"/>
  <c r="O2084" i="120"/>
  <c r="K2084" i="120"/>
  <c r="O2118" i="120"/>
  <c r="K2118" i="120"/>
  <c r="O2182" i="120"/>
  <c r="K2182" i="120"/>
  <c r="O2204" i="120"/>
  <c r="K2204" i="120"/>
  <c r="O491" i="120"/>
  <c r="O513" i="120"/>
  <c r="O517" i="120"/>
  <c r="O518" i="120"/>
  <c r="O519" i="120"/>
  <c r="O545" i="120"/>
  <c r="O546" i="120"/>
  <c r="O553" i="120"/>
  <c r="O557" i="120"/>
  <c r="O558" i="120"/>
  <c r="O569" i="120"/>
  <c r="O575" i="120"/>
  <c r="K587" i="120"/>
  <c r="O588" i="120"/>
  <c r="O593" i="120"/>
  <c r="O604" i="120"/>
  <c r="O614" i="120"/>
  <c r="O635" i="120"/>
  <c r="O677" i="120"/>
  <c r="O678" i="120"/>
  <c r="O693" i="120"/>
  <c r="O722" i="120"/>
  <c r="O726" i="120"/>
  <c r="O730" i="120"/>
  <c r="O731" i="120"/>
  <c r="O734" i="120"/>
  <c r="O735" i="120"/>
  <c r="O738" i="120"/>
  <c r="O739" i="120"/>
  <c r="K754" i="120"/>
  <c r="K800" i="120"/>
  <c r="O874" i="120"/>
  <c r="O953" i="120"/>
  <c r="O955" i="120"/>
  <c r="K958" i="120"/>
  <c r="O960" i="120"/>
  <c r="O961" i="120"/>
  <c r="O976" i="120"/>
  <c r="O977" i="120"/>
  <c r="K985" i="120"/>
  <c r="K994" i="120"/>
  <c r="O997" i="120"/>
  <c r="O999" i="120"/>
  <c r="O1005" i="120"/>
  <c r="K1031" i="120"/>
  <c r="O1054" i="120"/>
  <c r="O1056" i="120"/>
  <c r="O1089" i="120"/>
  <c r="K1089" i="120"/>
  <c r="K1111" i="120"/>
  <c r="O1111" i="120"/>
  <c r="K1134" i="120"/>
  <c r="O1134" i="120"/>
  <c r="K1172" i="120"/>
  <c r="O1172" i="120"/>
  <c r="K1408" i="120"/>
  <c r="O1408" i="120"/>
  <c r="K2013" i="120"/>
  <c r="O2013" i="120"/>
  <c r="K2029" i="120"/>
  <c r="O2029" i="120"/>
  <c r="K2045" i="120"/>
  <c r="O2045" i="120"/>
  <c r="K2211" i="120"/>
  <c r="O2211" i="120"/>
  <c r="K2305" i="120"/>
  <c r="O2305" i="120"/>
  <c r="O1190" i="120"/>
  <c r="O1198" i="120"/>
  <c r="O1214" i="120"/>
  <c r="O1220" i="120"/>
  <c r="O1227" i="120"/>
  <c r="O1236" i="120"/>
  <c r="O1249" i="120"/>
  <c r="O1257" i="120"/>
  <c r="O1263" i="120"/>
  <c r="O1268" i="120"/>
  <c r="O1289" i="120"/>
  <c r="O1300" i="120"/>
  <c r="O1305" i="120"/>
  <c r="O1336" i="120"/>
  <c r="O1355" i="120"/>
  <c r="O1451" i="120"/>
  <c r="O1456" i="120"/>
  <c r="O1490" i="120"/>
  <c r="O1505" i="120"/>
  <c r="O1509" i="120"/>
  <c r="O1527" i="120"/>
  <c r="O1531" i="120"/>
  <c r="O1304" i="120"/>
  <c r="O1372" i="120"/>
  <c r="O1373" i="120"/>
  <c r="O1401" i="120"/>
  <c r="O1402" i="120"/>
  <c r="O1411" i="120"/>
  <c r="O1412" i="120"/>
  <c r="O1472" i="120"/>
  <c r="O1473" i="120"/>
  <c r="O1181" i="120"/>
  <c r="O1206" i="120"/>
  <c r="O1225" i="120"/>
  <c r="O1241" i="120"/>
  <c r="O1255" i="120"/>
  <c r="O1260" i="120"/>
  <c r="O1271" i="120"/>
  <c r="O1278" i="120"/>
  <c r="O1282" i="120"/>
  <c r="K1285" i="120"/>
  <c r="O1291" i="120"/>
  <c r="O1322" i="120"/>
  <c r="O1378" i="120"/>
  <c r="O1379" i="120"/>
  <c r="O1394" i="120"/>
  <c r="O1406" i="120"/>
  <c r="O1437" i="120"/>
  <c r="O1445" i="120"/>
  <c r="O1446" i="120"/>
  <c r="O1454" i="120"/>
  <c r="O1464" i="120"/>
  <c r="O1465" i="120"/>
  <c r="O1466" i="120"/>
  <c r="O1477" i="120"/>
  <c r="O1492" i="120"/>
  <c r="O1496" i="120"/>
  <c r="O1500" i="120"/>
  <c r="O1514" i="120"/>
  <c r="O1517" i="120"/>
  <c r="O1525" i="120"/>
  <c r="O1529" i="120"/>
  <c r="O2009" i="120"/>
  <c r="O2017" i="120"/>
  <c r="O2025" i="120"/>
  <c r="O2033" i="120"/>
  <c r="O2041" i="120"/>
  <c r="K2060" i="120"/>
  <c r="K2076" i="120"/>
  <c r="K2092" i="120"/>
  <c r="K2108" i="120"/>
  <c r="K2134" i="120"/>
  <c r="K2166" i="120"/>
  <c r="K2192" i="120"/>
  <c r="K2200" i="120"/>
  <c r="O2209" i="120"/>
  <c r="K2215" i="120"/>
  <c r="O2297" i="120"/>
  <c r="O2313" i="120"/>
  <c r="O296" i="120"/>
  <c r="K296" i="120"/>
  <c r="O304" i="120"/>
  <c r="K304" i="120"/>
  <c r="O55" i="120"/>
  <c r="O72" i="120"/>
  <c r="O76" i="120"/>
  <c r="K80" i="120"/>
  <c r="O121" i="120"/>
  <c r="O123" i="120"/>
  <c r="O125" i="120"/>
  <c r="O300" i="120"/>
  <c r="K300" i="120"/>
  <c r="O316" i="120"/>
  <c r="K316" i="120"/>
  <c r="O332" i="120"/>
  <c r="K332" i="120"/>
  <c r="O320" i="120"/>
  <c r="K320" i="120"/>
  <c r="K29" i="120"/>
  <c r="O41" i="120"/>
  <c r="O42" i="120"/>
  <c r="O45" i="120"/>
  <c r="O46" i="120"/>
  <c r="O49" i="120"/>
  <c r="O50" i="120"/>
  <c r="O53" i="120"/>
  <c r="O57" i="120"/>
  <c r="O60" i="120"/>
  <c r="O63" i="120"/>
  <c r="O64" i="120"/>
  <c r="O69" i="120"/>
  <c r="O78" i="120"/>
  <c r="O81" i="120"/>
  <c r="O82" i="120"/>
  <c r="O85" i="120"/>
  <c r="K152" i="120"/>
  <c r="O165" i="120"/>
  <c r="O166" i="120"/>
  <c r="O170" i="120"/>
  <c r="O171" i="120"/>
  <c r="O177" i="120"/>
  <c r="O180" i="120"/>
  <c r="O185" i="120"/>
  <c r="O199" i="120"/>
  <c r="O200" i="120"/>
  <c r="O215" i="120"/>
  <c r="O216" i="120"/>
  <c r="K228" i="120"/>
  <c r="O232" i="120"/>
  <c r="O233" i="120"/>
  <c r="O308" i="120"/>
  <c r="K308" i="120"/>
  <c r="O324" i="120"/>
  <c r="K324" i="120"/>
  <c r="O31" i="120"/>
  <c r="O35" i="120"/>
  <c r="O151" i="120"/>
  <c r="O153" i="120"/>
  <c r="O160" i="120"/>
  <c r="O161" i="120"/>
  <c r="O162" i="120"/>
  <c r="O196" i="120"/>
  <c r="O197" i="120"/>
  <c r="O210" i="120"/>
  <c r="O211" i="120"/>
  <c r="O212" i="120"/>
  <c r="O226" i="120"/>
  <c r="O227" i="120"/>
  <c r="O229" i="120"/>
  <c r="O273" i="120"/>
  <c r="O312" i="120"/>
  <c r="K312" i="120"/>
  <c r="O328" i="120"/>
  <c r="K328" i="120"/>
  <c r="O757" i="120"/>
  <c r="K757" i="120"/>
  <c r="O765" i="120"/>
  <c r="K765" i="120"/>
  <c r="O773" i="120"/>
  <c r="K773" i="120"/>
  <c r="O781" i="120"/>
  <c r="K781" i="120"/>
  <c r="O789" i="120"/>
  <c r="K789" i="120"/>
  <c r="K804" i="120"/>
  <c r="O804" i="120"/>
  <c r="K806" i="120"/>
  <c r="O806" i="120"/>
  <c r="O839" i="120"/>
  <c r="O333" i="120"/>
  <c r="O335" i="120"/>
  <c r="K356" i="120"/>
  <c r="K358" i="120"/>
  <c r="K360" i="120"/>
  <c r="K362" i="120"/>
  <c r="K364" i="120"/>
  <c r="K367" i="120"/>
  <c r="K385" i="120"/>
  <c r="K393" i="120"/>
  <c r="O401" i="120"/>
  <c r="O412" i="120"/>
  <c r="O414" i="120"/>
  <c r="O420" i="120"/>
  <c r="O422" i="120"/>
  <c r="O437" i="120"/>
  <c r="O451" i="120"/>
  <c r="O459" i="120"/>
  <c r="K553" i="120"/>
  <c r="O556" i="120"/>
  <c r="K560" i="120"/>
  <c r="K575" i="120"/>
  <c r="K581" i="120"/>
  <c r="O582" i="120"/>
  <c r="O584" i="120"/>
  <c r="K594" i="120"/>
  <c r="K604" i="120"/>
  <c r="K610" i="120"/>
  <c r="K627" i="120"/>
  <c r="O645" i="120"/>
  <c r="K650" i="120"/>
  <c r="K693" i="120"/>
  <c r="K707" i="120"/>
  <c r="K721" i="120"/>
  <c r="K722" i="120"/>
  <c r="K726" i="120"/>
  <c r="O728" i="120"/>
  <c r="K730" i="120"/>
  <c r="O732" i="120"/>
  <c r="K734" i="120"/>
  <c r="O736" i="120"/>
  <c r="K738" i="120"/>
  <c r="O740" i="120"/>
  <c r="K742" i="120"/>
  <c r="O744" i="120"/>
  <c r="K746" i="120"/>
  <c r="K747" i="120"/>
  <c r="K750" i="120"/>
  <c r="O752" i="120"/>
  <c r="O759" i="120"/>
  <c r="K763" i="120"/>
  <c r="O767" i="120"/>
  <c r="K771" i="120"/>
  <c r="O775" i="120"/>
  <c r="K779" i="120"/>
  <c r="O783" i="120"/>
  <c r="K787" i="120"/>
  <c r="O794" i="120"/>
  <c r="K794" i="120"/>
  <c r="O240" i="120"/>
  <c r="O241" i="120"/>
  <c r="O249" i="120"/>
  <c r="O267" i="120"/>
  <c r="O271" i="120"/>
  <c r="O275" i="120"/>
  <c r="O279" i="120"/>
  <c r="O283" i="120"/>
  <c r="O287" i="120"/>
  <c r="O291" i="120"/>
  <c r="O295" i="120"/>
  <c r="O298" i="120"/>
  <c r="O303" i="120"/>
  <c r="O307" i="120"/>
  <c r="O311" i="120"/>
  <c r="O315" i="120"/>
  <c r="O319" i="120"/>
  <c r="O323" i="120"/>
  <c r="O327" i="120"/>
  <c r="O331" i="120"/>
  <c r="O355" i="120"/>
  <c r="O357" i="120"/>
  <c r="O359" i="120"/>
  <c r="O361" i="120"/>
  <c r="O363" i="120"/>
  <c r="O365" i="120"/>
  <c r="O369" i="120"/>
  <c r="O384" i="120"/>
  <c r="O386" i="120"/>
  <c r="O392" i="120"/>
  <c r="O394" i="120"/>
  <c r="K466" i="120"/>
  <c r="O467" i="120"/>
  <c r="O482" i="120"/>
  <c r="O483" i="120"/>
  <c r="O498" i="120"/>
  <c r="O499" i="120"/>
  <c r="O514" i="120"/>
  <c r="O515" i="120"/>
  <c r="O530" i="120"/>
  <c r="O531" i="120"/>
  <c r="O539" i="120"/>
  <c r="O540" i="120"/>
  <c r="K551" i="120"/>
  <c r="O552" i="120"/>
  <c r="O554" i="120"/>
  <c r="O559" i="120"/>
  <c r="O574" i="120"/>
  <c r="O576" i="120"/>
  <c r="O579" i="120"/>
  <c r="K602" i="120"/>
  <c r="O603" i="120"/>
  <c r="O605" i="120"/>
  <c r="O608" i="120"/>
  <c r="O616" i="120"/>
  <c r="K618" i="120"/>
  <c r="K625" i="120"/>
  <c r="O626" i="120"/>
  <c r="O628" i="120"/>
  <c r="O634" i="120"/>
  <c r="O636" i="120"/>
  <c r="O637" i="120"/>
  <c r="O648" i="120"/>
  <c r="K656" i="120"/>
  <c r="K666" i="120"/>
  <c r="O692" i="120"/>
  <c r="K704" i="120"/>
  <c r="K715" i="120"/>
  <c r="K716" i="120"/>
  <c r="O719" i="120"/>
  <c r="K724" i="120"/>
  <c r="K728" i="120"/>
  <c r="K732" i="120"/>
  <c r="K736" i="120"/>
  <c r="O748" i="120"/>
  <c r="O761" i="120"/>
  <c r="K761" i="120"/>
  <c r="O769" i="120"/>
  <c r="K769" i="120"/>
  <c r="O777" i="120"/>
  <c r="K777" i="120"/>
  <c r="O785" i="120"/>
  <c r="K785" i="120"/>
  <c r="K803" i="120"/>
  <c r="O803" i="120"/>
  <c r="K805" i="120"/>
  <c r="O805" i="120"/>
  <c r="O811" i="120"/>
  <c r="K811" i="120"/>
  <c r="O255" i="120"/>
  <c r="O256" i="120"/>
  <c r="O263" i="120"/>
  <c r="O264" i="120"/>
  <c r="O337" i="120"/>
  <c r="O341" i="120"/>
  <c r="O346" i="120"/>
  <c r="O373" i="120"/>
  <c r="O377" i="120"/>
  <c r="O408" i="120"/>
  <c r="O415" i="120"/>
  <c r="O423" i="120"/>
  <c r="O425" i="120"/>
  <c r="O444" i="120"/>
  <c r="O445" i="120"/>
  <c r="O448" i="120"/>
  <c r="O464" i="120"/>
  <c r="O465" i="120"/>
  <c r="O477" i="120"/>
  <c r="O478" i="120"/>
  <c r="O479" i="120"/>
  <c r="O493" i="120"/>
  <c r="O494" i="120"/>
  <c r="O495" i="120"/>
  <c r="O509" i="120"/>
  <c r="O510" i="120"/>
  <c r="O511" i="120"/>
  <c r="O525" i="120"/>
  <c r="O526" i="120"/>
  <c r="O527" i="120"/>
  <c r="O548" i="120"/>
  <c r="O549" i="120"/>
  <c r="O566" i="120"/>
  <c r="O595" i="120"/>
  <c r="O598" i="120"/>
  <c r="O621" i="120"/>
  <c r="O622" i="120"/>
  <c r="O623" i="120"/>
  <c r="O651" i="120"/>
  <c r="O655" i="120"/>
  <c r="O661" i="120"/>
  <c r="O665" i="120"/>
  <c r="O668" i="120"/>
  <c r="O679" i="120"/>
  <c r="O683" i="120"/>
  <c r="O687" i="120"/>
  <c r="O711" i="120"/>
  <c r="O723" i="120"/>
  <c r="O727" i="120"/>
  <c r="K791" i="120"/>
  <c r="O793" i="120"/>
  <c r="O842" i="120"/>
  <c r="K842" i="120"/>
  <c r="O749" i="120"/>
  <c r="O753" i="120"/>
  <c r="O810" i="120"/>
  <c r="O822" i="120"/>
  <c r="O826" i="120"/>
  <c r="O831" i="120"/>
  <c r="O835" i="120"/>
  <c r="O840" i="120"/>
  <c r="O852" i="120"/>
  <c r="O858" i="120"/>
  <c r="O869" i="120"/>
  <c r="O877" i="120"/>
  <c r="O881" i="120"/>
  <c r="K881" i="120"/>
  <c r="O884" i="120"/>
  <c r="O889" i="120"/>
  <c r="K889" i="120"/>
  <c r="O892" i="120"/>
  <c r="O897" i="120"/>
  <c r="K897" i="120"/>
  <c r="O900" i="120"/>
  <c r="O905" i="120"/>
  <c r="K905" i="120"/>
  <c r="O908" i="120"/>
  <c r="O917" i="120"/>
  <c r="O925" i="120"/>
  <c r="K929" i="120"/>
  <c r="O931" i="120"/>
  <c r="K938" i="120"/>
  <c r="O940" i="120"/>
  <c r="K957" i="120"/>
  <c r="K981" i="120"/>
  <c r="K986" i="120"/>
  <c r="O990" i="120"/>
  <c r="K990" i="120"/>
  <c r="K1005" i="120"/>
  <c r="K1019" i="120"/>
  <c r="K1050" i="120"/>
  <c r="K1093" i="120"/>
  <c r="O1093" i="120"/>
  <c r="K1098" i="120"/>
  <c r="O1098" i="120"/>
  <c r="O863" i="120"/>
  <c r="K863" i="120"/>
  <c r="O871" i="120"/>
  <c r="K871" i="120"/>
  <c r="O919" i="120"/>
  <c r="K919" i="120"/>
  <c r="O927" i="120"/>
  <c r="K927" i="120"/>
  <c r="O1017" i="120"/>
  <c r="K1017" i="120"/>
  <c r="O1043" i="120"/>
  <c r="K1043" i="120"/>
  <c r="O880" i="120"/>
  <c r="O885" i="120"/>
  <c r="K885" i="120"/>
  <c r="O888" i="120"/>
  <c r="O893" i="120"/>
  <c r="K893" i="120"/>
  <c r="O896" i="120"/>
  <c r="O901" i="120"/>
  <c r="K901" i="120"/>
  <c r="O904" i="120"/>
  <c r="O909" i="120"/>
  <c r="K909" i="120"/>
  <c r="K946" i="120"/>
  <c r="O983" i="120"/>
  <c r="K983" i="120"/>
  <c r="K988" i="120"/>
  <c r="K997" i="120"/>
  <c r="O1021" i="120"/>
  <c r="K1021" i="120"/>
  <c r="O1083" i="120"/>
  <c r="K1083" i="120"/>
  <c r="O1086" i="120"/>
  <c r="K1086" i="120"/>
  <c r="K1109" i="120"/>
  <c r="O1109" i="120"/>
  <c r="K1133" i="120"/>
  <c r="O1133" i="120"/>
  <c r="O799" i="120"/>
  <c r="K841" i="120"/>
  <c r="O847" i="120"/>
  <c r="K853" i="120"/>
  <c r="O862" i="120"/>
  <c r="O867" i="120"/>
  <c r="K867" i="120"/>
  <c r="O870" i="120"/>
  <c r="O875" i="120"/>
  <c r="K875" i="120"/>
  <c r="O915" i="120"/>
  <c r="K915" i="120"/>
  <c r="O918" i="120"/>
  <c r="O923" i="120"/>
  <c r="K923" i="120"/>
  <c r="O926" i="120"/>
  <c r="K942" i="120"/>
  <c r="O944" i="120"/>
  <c r="K987" i="120"/>
  <c r="K992" i="120"/>
  <c r="O996" i="120"/>
  <c r="K996" i="120"/>
  <c r="O1033" i="120"/>
  <c r="K1033" i="120"/>
  <c r="O1039" i="120"/>
  <c r="K1039" i="120"/>
  <c r="K1101" i="120"/>
  <c r="O1101" i="120"/>
  <c r="K1106" i="120"/>
  <c r="O1106" i="120"/>
  <c r="O962" i="120"/>
  <c r="O966" i="120"/>
  <c r="O970" i="120"/>
  <c r="O974" i="120"/>
  <c r="O978" i="120"/>
  <c r="O982" i="120"/>
  <c r="O989" i="120"/>
  <c r="O995" i="120"/>
  <c r="O1016" i="120"/>
  <c r="O1020" i="120"/>
  <c r="O1038" i="120"/>
  <c r="O1042" i="120"/>
  <c r="K1097" i="120"/>
  <c r="O1097" i="120"/>
  <c r="K1105" i="120"/>
  <c r="O1105" i="120"/>
  <c r="K1110" i="120"/>
  <c r="O1110" i="120"/>
  <c r="O1244" i="120"/>
  <c r="O1325" i="120"/>
  <c r="O933" i="120"/>
  <c r="O937" i="120"/>
  <c r="O941" i="120"/>
  <c r="O945" i="120"/>
  <c r="O948" i="120"/>
  <c r="O952" i="120"/>
  <c r="O956" i="120"/>
  <c r="O1000" i="120"/>
  <c r="O1004" i="120"/>
  <c r="O1007" i="120"/>
  <c r="O1011" i="120"/>
  <c r="O1029" i="120"/>
  <c r="K1029" i="120"/>
  <c r="O1032" i="120"/>
  <c r="O1049" i="120"/>
  <c r="K1049" i="120"/>
  <c r="O1058" i="120"/>
  <c r="K1058" i="120"/>
  <c r="K1137" i="120"/>
  <c r="O1137" i="120"/>
  <c r="O1177" i="120"/>
  <c r="K1196" i="120"/>
  <c r="O1196" i="120"/>
  <c r="O1232" i="120"/>
  <c r="O1265" i="120"/>
  <c r="O1191" i="120"/>
  <c r="O1201" i="120"/>
  <c r="O1202" i="120"/>
  <c r="O1209" i="120"/>
  <c r="O1210" i="120"/>
  <c r="O1217" i="120"/>
  <c r="O1218" i="120"/>
  <c r="O1233" i="120"/>
  <c r="O1234" i="120"/>
  <c r="O1235" i="120"/>
  <c r="O1245" i="120"/>
  <c r="O1246" i="120"/>
  <c r="O1258" i="120"/>
  <c r="O1259" i="120"/>
  <c r="O1266" i="120"/>
  <c r="O1267" i="120"/>
  <c r="O1284" i="120"/>
  <c r="O1286" i="120"/>
  <c r="O1297" i="120"/>
  <c r="O1307" i="120"/>
  <c r="O1308" i="120"/>
  <c r="O1317" i="120"/>
  <c r="O1330" i="120"/>
  <c r="O1331" i="120"/>
  <c r="O1339" i="120"/>
  <c r="O1361" i="120"/>
  <c r="O1368" i="120"/>
  <c r="O1383" i="120"/>
  <c r="O1431" i="120"/>
  <c r="K1431" i="120"/>
  <c r="K2008" i="120"/>
  <c r="O2008" i="120"/>
  <c r="K2016" i="120"/>
  <c r="O2016" i="120"/>
  <c r="K2024" i="120"/>
  <c r="O2024" i="120"/>
  <c r="K2032" i="120"/>
  <c r="O2032" i="120"/>
  <c r="K2040" i="120"/>
  <c r="O2040" i="120"/>
  <c r="O2050" i="120"/>
  <c r="K2050" i="120"/>
  <c r="O2066" i="120"/>
  <c r="K2066" i="120"/>
  <c r="O2082" i="120"/>
  <c r="K2082" i="120"/>
  <c r="O2098" i="120"/>
  <c r="K2098" i="120"/>
  <c r="O2114" i="120"/>
  <c r="K2114" i="120"/>
  <c r="O2146" i="120"/>
  <c r="K2146" i="120"/>
  <c r="O2178" i="120"/>
  <c r="K2178" i="120"/>
  <c r="K1116" i="120"/>
  <c r="K1117" i="120"/>
  <c r="K1118" i="120"/>
  <c r="K1119" i="120"/>
  <c r="K1120" i="120"/>
  <c r="K1121" i="120"/>
  <c r="K1122" i="120"/>
  <c r="K1123" i="120"/>
  <c r="K1124" i="120"/>
  <c r="O1132" i="120"/>
  <c r="O1136" i="120"/>
  <c r="O1251" i="120"/>
  <c r="O1256" i="120"/>
  <c r="O1264" i="120"/>
  <c r="O1272" i="120"/>
  <c r="O1295" i="120"/>
  <c r="O1296" i="120"/>
  <c r="O1301" i="120"/>
  <c r="O1313" i="120"/>
  <c r="O1314" i="120"/>
  <c r="O1326" i="120"/>
  <c r="O1327" i="120"/>
  <c r="O1353" i="120"/>
  <c r="O1360" i="120"/>
  <c r="O1367" i="120"/>
  <c r="O1382" i="120"/>
  <c r="O1392" i="120"/>
  <c r="K1442" i="120"/>
  <c r="O1442" i="120"/>
  <c r="O1518" i="120"/>
  <c r="K1518" i="120"/>
  <c r="O2193" i="120"/>
  <c r="K2193" i="120"/>
  <c r="O2201" i="120"/>
  <c r="K2201" i="120"/>
  <c r="K2283" i="120"/>
  <c r="O2283" i="120"/>
  <c r="K2307" i="120"/>
  <c r="O2307" i="120"/>
  <c r="K2323" i="120"/>
  <c r="O2323" i="120"/>
  <c r="O1053" i="120"/>
  <c r="O1057" i="120"/>
  <c r="O1092" i="120"/>
  <c r="O1096" i="120"/>
  <c r="O1100" i="120"/>
  <c r="O1104" i="120"/>
  <c r="O1108" i="120"/>
  <c r="O1131" i="120"/>
  <c r="O1135" i="120"/>
  <c r="O1139" i="120"/>
  <c r="O1141" i="120"/>
  <c r="O1143" i="120"/>
  <c r="O1147" i="120"/>
  <c r="O1149" i="120"/>
  <c r="O1151" i="120"/>
  <c r="O1153" i="120"/>
  <c r="O1155" i="120"/>
  <c r="O1157" i="120"/>
  <c r="O1159" i="120"/>
  <c r="O1161" i="120"/>
  <c r="O1163" i="120"/>
  <c r="O1165" i="120"/>
  <c r="O1167" i="120"/>
  <c r="O1169" i="120"/>
  <c r="O1171" i="120"/>
  <c r="O1173" i="120"/>
  <c r="O1175" i="120"/>
  <c r="K1182" i="120"/>
  <c r="O1193" i="120"/>
  <c r="K1375" i="120"/>
  <c r="O1375" i="120"/>
  <c r="O1430" i="120"/>
  <c r="K1430" i="120"/>
  <c r="K1450" i="120"/>
  <c r="O1450" i="120"/>
  <c r="K1460" i="120"/>
  <c r="O1460" i="120"/>
  <c r="K2004" i="120"/>
  <c r="O2004" i="120"/>
  <c r="K2012" i="120"/>
  <c r="O2012" i="120"/>
  <c r="K2020" i="120"/>
  <c r="O2020" i="120"/>
  <c r="K2028" i="120"/>
  <c r="O2028" i="120"/>
  <c r="K2036" i="120"/>
  <c r="O2036" i="120"/>
  <c r="K2044" i="120"/>
  <c r="O2044" i="120"/>
  <c r="O2058" i="120"/>
  <c r="K2058" i="120"/>
  <c r="O2074" i="120"/>
  <c r="K2074" i="120"/>
  <c r="O2090" i="120"/>
  <c r="K2090" i="120"/>
  <c r="O2106" i="120"/>
  <c r="K2106" i="120"/>
  <c r="O2130" i="120"/>
  <c r="K2130" i="120"/>
  <c r="O2162" i="120"/>
  <c r="K2162" i="120"/>
  <c r="O2280" i="120"/>
  <c r="K2280" i="120"/>
  <c r="K2291" i="120"/>
  <c r="O2291" i="120"/>
  <c r="K1377" i="120"/>
  <c r="O1377" i="120"/>
  <c r="K1409" i="120"/>
  <c r="O1409" i="120"/>
  <c r="K1420" i="120"/>
  <c r="O1420" i="120"/>
  <c r="K1429" i="120"/>
  <c r="O1429" i="120"/>
  <c r="K1480" i="120"/>
  <c r="O1480" i="120"/>
  <c r="O1519" i="120"/>
  <c r="K1519" i="120"/>
  <c r="O2197" i="120"/>
  <c r="K2197" i="120"/>
  <c r="O2205" i="120"/>
  <c r="K2205" i="120"/>
  <c r="O2217" i="120"/>
  <c r="K2217" i="120"/>
  <c r="K2299" i="120"/>
  <c r="O2299" i="120"/>
  <c r="K2315" i="120"/>
  <c r="O2315" i="120"/>
  <c r="O1494" i="120"/>
  <c r="O1507" i="120"/>
  <c r="O1513" i="120"/>
  <c r="O1521" i="120"/>
  <c r="O1397" i="120"/>
  <c r="O1398" i="120"/>
  <c r="O1421" i="120"/>
  <c r="O1422" i="120"/>
  <c r="O1432" i="120"/>
  <c r="O1433" i="120"/>
  <c r="O1443" i="120"/>
  <c r="O1461" i="120"/>
  <c r="O1462" i="120"/>
  <c r="O1481" i="120"/>
  <c r="O1482" i="120"/>
  <c r="O1493" i="120"/>
  <c r="O1501" i="120"/>
  <c r="O1506" i="120"/>
  <c r="O1512" i="120"/>
  <c r="O1520" i="120"/>
  <c r="O2285" i="120"/>
  <c r="O2293" i="120"/>
  <c r="O2301" i="120"/>
  <c r="O2317" i="120"/>
  <c r="O2325" i="120"/>
  <c r="O1340" i="120"/>
  <c r="O1341" i="120"/>
  <c r="O1349" i="120"/>
  <c r="O1364" i="120"/>
  <c r="O1365" i="120"/>
  <c r="O1385" i="120"/>
  <c r="O1386" i="120"/>
  <c r="O1395" i="120"/>
  <c r="O1417" i="120"/>
  <c r="O1418" i="120"/>
  <c r="O1448" i="120"/>
  <c r="O1457" i="120"/>
  <c r="O1458" i="120"/>
  <c r="O1498" i="120"/>
  <c r="O1503" i="120"/>
  <c r="O2006" i="120"/>
  <c r="O2010" i="120"/>
  <c r="O2014" i="120"/>
  <c r="O2018" i="120"/>
  <c r="O2022" i="120"/>
  <c r="O2026" i="120"/>
  <c r="O2030" i="120"/>
  <c r="O2034" i="120"/>
  <c r="O2038" i="120"/>
  <c r="O2042" i="120"/>
  <c r="O2046" i="120"/>
  <c r="K2054" i="120"/>
  <c r="K2062" i="120"/>
  <c r="K2070" i="120"/>
  <c r="K2078" i="120"/>
  <c r="K2086" i="120"/>
  <c r="K2094" i="120"/>
  <c r="K2102" i="120"/>
  <c r="K2110" i="120"/>
  <c r="K2122" i="120"/>
  <c r="K2138" i="120"/>
  <c r="K2154" i="120"/>
  <c r="K2170" i="120"/>
  <c r="K2186" i="120"/>
  <c r="K2191" i="120"/>
  <c r="K2195" i="120"/>
  <c r="K2199" i="120"/>
  <c r="K2203" i="120"/>
  <c r="K2213" i="120"/>
  <c r="O2287" i="120"/>
  <c r="O2295" i="120"/>
  <c r="K26" i="120"/>
  <c r="K32" i="120"/>
  <c r="K36" i="120"/>
  <c r="K42" i="120"/>
  <c r="K46" i="120"/>
  <c r="K50" i="120"/>
  <c r="K54" i="120"/>
  <c r="K55" i="120"/>
  <c r="K59" i="120"/>
  <c r="K60" i="120"/>
  <c r="K64" i="120"/>
  <c r="K72" i="120"/>
  <c r="K76" i="120"/>
  <c r="K82" i="120"/>
  <c r="K119" i="120"/>
  <c r="O138" i="120"/>
  <c r="O142" i="120"/>
  <c r="O143" i="120"/>
  <c r="O147" i="120"/>
  <c r="O154" i="120"/>
  <c r="O155" i="120"/>
  <c r="O159" i="120"/>
  <c r="O163" i="120"/>
  <c r="O167" i="120"/>
  <c r="O168" i="120"/>
  <c r="O187" i="120"/>
  <c r="O188" i="120"/>
  <c r="O189" i="120"/>
  <c r="O190" i="120"/>
  <c r="O191" i="120"/>
  <c r="O195" i="120"/>
  <c r="O201" i="120"/>
  <c r="O205" i="120"/>
  <c r="O209" i="120"/>
  <c r="O213" i="120"/>
  <c r="O217" i="120"/>
  <c r="O221" i="120"/>
  <c r="O225" i="120"/>
  <c r="O230" i="120"/>
  <c r="O234" i="120"/>
  <c r="O238" i="120"/>
  <c r="O242" i="120"/>
  <c r="O247" i="120"/>
  <c r="O253" i="120"/>
  <c r="O257" i="120"/>
  <c r="O261" i="120"/>
  <c r="O265" i="120"/>
  <c r="O292" i="120"/>
  <c r="O353" i="120"/>
  <c r="O354" i="120"/>
  <c r="O368" i="120"/>
  <c r="O376" i="120"/>
  <c r="O382" i="120"/>
  <c r="O390" i="120"/>
  <c r="O398" i="120"/>
  <c r="O406" i="120"/>
  <c r="O407" i="120"/>
  <c r="O418" i="120"/>
  <c r="O426" i="120"/>
  <c r="K432" i="120"/>
  <c r="O447" i="120"/>
  <c r="K463" i="120"/>
  <c r="O463" i="120"/>
  <c r="K476" i="120"/>
  <c r="O476" i="120"/>
  <c r="K492" i="120"/>
  <c r="O492" i="120"/>
  <c r="O169" i="120"/>
  <c r="O175" i="120"/>
  <c r="O181" i="120"/>
  <c r="O183" i="120"/>
  <c r="O239" i="120"/>
  <c r="O243" i="120"/>
  <c r="O248" i="120"/>
  <c r="O254" i="120"/>
  <c r="O258" i="120"/>
  <c r="O262" i="120"/>
  <c r="O268" i="120"/>
  <c r="O272" i="120"/>
  <c r="O276" i="120"/>
  <c r="O280" i="120"/>
  <c r="O284" i="120"/>
  <c r="O288" i="120"/>
  <c r="O293" i="120"/>
  <c r="O301" i="120"/>
  <c r="O305" i="120"/>
  <c r="O309" i="120"/>
  <c r="O313" i="120"/>
  <c r="O317" i="120"/>
  <c r="O321" i="120"/>
  <c r="O325" i="120"/>
  <c r="O329" i="120"/>
  <c r="O338" i="120"/>
  <c r="O342" i="120"/>
  <c r="O347" i="120"/>
  <c r="O370" i="120"/>
  <c r="O383" i="120"/>
  <c r="K387" i="120"/>
  <c r="O391" i="120"/>
  <c r="K395" i="120"/>
  <c r="O403" i="120"/>
  <c r="O405" i="120"/>
  <c r="O409" i="120"/>
  <c r="O411" i="120"/>
  <c r="K415" i="120"/>
  <c r="O419" i="120"/>
  <c r="K423" i="120"/>
  <c r="O427" i="120"/>
  <c r="K431" i="120"/>
  <c r="O439" i="120"/>
  <c r="O449" i="120"/>
  <c r="O450" i="120"/>
  <c r="O455" i="120"/>
  <c r="O456" i="120"/>
  <c r="K472" i="120"/>
  <c r="O472" i="120"/>
  <c r="K488" i="120"/>
  <c r="O488" i="120"/>
  <c r="K172" i="120"/>
  <c r="K173" i="120"/>
  <c r="O462" i="120"/>
  <c r="K468" i="120"/>
  <c r="O468" i="120"/>
  <c r="K484" i="120"/>
  <c r="O484" i="120"/>
  <c r="O366" i="120"/>
  <c r="O374" i="120"/>
  <c r="K399" i="120"/>
  <c r="K480" i="120"/>
  <c r="O480" i="120"/>
  <c r="K496" i="120"/>
  <c r="O496" i="120"/>
  <c r="O502" i="120"/>
  <c r="O504" i="120"/>
  <c r="O508" i="120"/>
  <c r="O512" i="120"/>
  <c r="O516" i="120"/>
  <c r="O520" i="120"/>
  <c r="O524" i="120"/>
  <c r="O528" i="120"/>
  <c r="O532" i="120"/>
  <c r="O537" i="120"/>
  <c r="O541" i="120"/>
  <c r="O547" i="120"/>
  <c r="O572" i="120"/>
  <c r="O592" i="120"/>
  <c r="O600" i="120"/>
  <c r="O639" i="120"/>
  <c r="K694" i="120"/>
  <c r="O694" i="120"/>
  <c r="K696" i="120"/>
  <c r="O696" i="120"/>
  <c r="O720" i="120"/>
  <c r="K758" i="120"/>
  <c r="O758" i="120"/>
  <c r="K762" i="120"/>
  <c r="O762" i="120"/>
  <c r="K766" i="120"/>
  <c r="O766" i="120"/>
  <c r="K770" i="120"/>
  <c r="O770" i="120"/>
  <c r="K774" i="120"/>
  <c r="O774" i="120"/>
  <c r="K778" i="120"/>
  <c r="O778" i="120"/>
  <c r="K782" i="120"/>
  <c r="O782" i="120"/>
  <c r="K786" i="120"/>
  <c r="O786" i="120"/>
  <c r="K536" i="120"/>
  <c r="O550" i="120"/>
  <c r="O565" i="120"/>
  <c r="O580" i="120"/>
  <c r="K586" i="120"/>
  <c r="O609" i="120"/>
  <c r="O615" i="120"/>
  <c r="O624" i="120"/>
  <c r="K648" i="120"/>
  <c r="K658" i="120"/>
  <c r="K668" i="120"/>
  <c r="K675" i="120"/>
  <c r="O688" i="120"/>
  <c r="K695" i="120"/>
  <c r="O695" i="120"/>
  <c r="K702" i="120"/>
  <c r="K706" i="120"/>
  <c r="O708" i="120"/>
  <c r="K711" i="120"/>
  <c r="O573" i="120"/>
  <c r="K585" i="120"/>
  <c r="O591" i="120"/>
  <c r="O599" i="120"/>
  <c r="O638" i="120"/>
  <c r="O647" i="120"/>
  <c r="O649" i="120"/>
  <c r="K652" i="120"/>
  <c r="K657" i="120"/>
  <c r="O659" i="120"/>
  <c r="K662" i="120"/>
  <c r="O669" i="120"/>
  <c r="K674" i="120"/>
  <c r="O676" i="120"/>
  <c r="K679" i="120"/>
  <c r="K701" i="120"/>
  <c r="K705" i="120"/>
  <c r="O712" i="120"/>
  <c r="K719" i="120"/>
  <c r="K725" i="120"/>
  <c r="O725" i="120"/>
  <c r="K729" i="120"/>
  <c r="O729" i="120"/>
  <c r="K733" i="120"/>
  <c r="O733" i="120"/>
  <c r="K737" i="120"/>
  <c r="O737" i="120"/>
  <c r="K741" i="120"/>
  <c r="O741" i="120"/>
  <c r="K745" i="120"/>
  <c r="O745" i="120"/>
  <c r="K751" i="120"/>
  <c r="O751" i="120"/>
  <c r="O801" i="120"/>
  <c r="O812" i="120"/>
  <c r="O813" i="120"/>
  <c r="O814" i="120"/>
  <c r="O815" i="120"/>
  <c r="O816" i="120"/>
  <c r="O843" i="120"/>
  <c r="O854" i="120"/>
  <c r="O859" i="120"/>
  <c r="O949" i="120"/>
  <c r="O979" i="120"/>
  <c r="O1022" i="120"/>
  <c r="O1025" i="120"/>
  <c r="O1034" i="120"/>
  <c r="O1059" i="120"/>
  <c r="O1060" i="120"/>
  <c r="O1061" i="120"/>
  <c r="O1062" i="120"/>
  <c r="O1063" i="120"/>
  <c r="O1064" i="120"/>
  <c r="O1065" i="120"/>
  <c r="O1066" i="120"/>
  <c r="O1067" i="120"/>
  <c r="O1068" i="120"/>
  <c r="O1069" i="120"/>
  <c r="O1070" i="120"/>
  <c r="O1071" i="120"/>
  <c r="O1072" i="120"/>
  <c r="O1073" i="120"/>
  <c r="O1074" i="120"/>
  <c r="O1075" i="120"/>
  <c r="O1076" i="120"/>
  <c r="O1077" i="120"/>
  <c r="O1078" i="120"/>
  <c r="O1079" i="120"/>
  <c r="O1080" i="120"/>
  <c r="O1081" i="120"/>
  <c r="O1126" i="120"/>
  <c r="O1127" i="120"/>
  <c r="O1128" i="120"/>
  <c r="O1129" i="120"/>
  <c r="O1130" i="120"/>
  <c r="O790" i="120"/>
  <c r="O795" i="120"/>
  <c r="O797" i="120"/>
  <c r="O802" i="120"/>
  <c r="O817" i="120"/>
  <c r="O823" i="120"/>
  <c r="O827" i="120"/>
  <c r="O832" i="120"/>
  <c r="O836" i="120"/>
  <c r="O838" i="120"/>
  <c r="O844" i="120"/>
  <c r="O848" i="120"/>
  <c r="O855" i="120"/>
  <c r="O860" i="120"/>
  <c r="O864" i="120"/>
  <c r="O868" i="120"/>
  <c r="O872" i="120"/>
  <c r="O876" i="120"/>
  <c r="O882" i="120"/>
  <c r="O886" i="120"/>
  <c r="O890" i="120"/>
  <c r="O894" i="120"/>
  <c r="O898" i="120"/>
  <c r="O902" i="120"/>
  <c r="O906" i="120"/>
  <c r="O910" i="120"/>
  <c r="O916" i="120"/>
  <c r="O920" i="120"/>
  <c r="O924" i="120"/>
  <c r="O928" i="120"/>
  <c r="O935" i="120"/>
  <c r="O939" i="120"/>
  <c r="O943" i="120"/>
  <c r="O950" i="120"/>
  <c r="O954" i="120"/>
  <c r="O959" i="120"/>
  <c r="O963" i="120"/>
  <c r="O967" i="120"/>
  <c r="O971" i="120"/>
  <c r="O975" i="120"/>
  <c r="O980" i="120"/>
  <c r="O984" i="120"/>
  <c r="O991" i="120"/>
  <c r="O998" i="120"/>
  <c r="O1002" i="120"/>
  <c r="O1008" i="120"/>
  <c r="O1012" i="120"/>
  <c r="O1018" i="120"/>
  <c r="O1023" i="120"/>
  <c r="O1026" i="120"/>
  <c r="O1030" i="120"/>
  <c r="O1035" i="120"/>
  <c r="O1040" i="120"/>
  <c r="O1044" i="120"/>
  <c r="O1046" i="120"/>
  <c r="O1051" i="120"/>
  <c r="O1055" i="120"/>
  <c r="K1145" i="120"/>
  <c r="K1146" i="120"/>
  <c r="O1179" i="120"/>
  <c r="K1192" i="120"/>
  <c r="O1229" i="120"/>
  <c r="O1230" i="120"/>
  <c r="O1243" i="120"/>
  <c r="K1184" i="120"/>
  <c r="O1184" i="120"/>
  <c r="O1185" i="120"/>
  <c r="O1188" i="120"/>
  <c r="O1189" i="120"/>
  <c r="O1199" i="120"/>
  <c r="O1200" i="120"/>
  <c r="O1203" i="120"/>
  <c r="O1204" i="120"/>
  <c r="O1207" i="120"/>
  <c r="O1208" i="120"/>
  <c r="O1211" i="120"/>
  <c r="O1212" i="120"/>
  <c r="O1215" i="120"/>
  <c r="O1216" i="120"/>
  <c r="O1219" i="120"/>
  <c r="O1252" i="120"/>
  <c r="O1273" i="120"/>
  <c r="O1274" i="120"/>
  <c r="O1427" i="120"/>
  <c r="O1522" i="120"/>
  <c r="O1530" i="120"/>
  <c r="O1275" i="120"/>
  <c r="O1279" i="120"/>
  <c r="O1294" i="120"/>
  <c r="O1298" i="120"/>
  <c r="O1302" i="120"/>
  <c r="O1306" i="120"/>
  <c r="O1311" i="120"/>
  <c r="O1315" i="120"/>
  <c r="O1320" i="120"/>
  <c r="O1324" i="120"/>
  <c r="O1328" i="120"/>
  <c r="O1332" i="120"/>
  <c r="O1338" i="120"/>
  <c r="O1342" i="120"/>
  <c r="O1350" i="120"/>
  <c r="O1354" i="120"/>
  <c r="O1358" i="120"/>
  <c r="O1362" i="120"/>
  <c r="O1366" i="120"/>
  <c r="O1370" i="120"/>
  <c r="O1374" i="120"/>
  <c r="O1381" i="120"/>
  <c r="O1389" i="120"/>
  <c r="O1393" i="120"/>
  <c r="O1399" i="120"/>
  <c r="O1403" i="120"/>
  <c r="O1407" i="120"/>
  <c r="O1413" i="120"/>
  <c r="O1419" i="120"/>
  <c r="O1423" i="120"/>
  <c r="O1428" i="120"/>
  <c r="O1434" i="120"/>
  <c r="O1439" i="120"/>
  <c r="O1449" i="120"/>
  <c r="O1455" i="120"/>
  <c r="O1459" i="120"/>
  <c r="O1463" i="120"/>
  <c r="O1467" i="120"/>
  <c r="O1469" i="120"/>
  <c r="O1474" i="120"/>
  <c r="O1478" i="120"/>
  <c r="O1483" i="120"/>
  <c r="O1487" i="120"/>
  <c r="O1491" i="120"/>
  <c r="K1292" i="120"/>
  <c r="K1309" i="120"/>
  <c r="K1502" i="120"/>
  <c r="K2116" i="120"/>
  <c r="K2120" i="120"/>
  <c r="K2124" i="120"/>
  <c r="K2128" i="120"/>
  <c r="K2132" i="120"/>
  <c r="K2136" i="120"/>
  <c r="K2140" i="120"/>
  <c r="K2144" i="120"/>
  <c r="K2148" i="120"/>
  <c r="K2152" i="120"/>
  <c r="K2156" i="120"/>
  <c r="K2160" i="120"/>
  <c r="K2164" i="120"/>
  <c r="K2168" i="120"/>
  <c r="K2172" i="120"/>
  <c r="K2176" i="120"/>
  <c r="K2180" i="120"/>
  <c r="K2184" i="120"/>
  <c r="K2188" i="120"/>
  <c r="O2216" i="120"/>
  <c r="K2216" i="120"/>
  <c r="K2047" i="120"/>
  <c r="K2051" i="120"/>
  <c r="K2055" i="120"/>
  <c r="K2059" i="120"/>
  <c r="K2063" i="120"/>
  <c r="K2067" i="120"/>
  <c r="K2071" i="120"/>
  <c r="K2075" i="120"/>
  <c r="K2079" i="120"/>
  <c r="K2083" i="120"/>
  <c r="K2087" i="120"/>
  <c r="K2091" i="120"/>
  <c r="K2095" i="120"/>
  <c r="K2099" i="120"/>
  <c r="K2103" i="120"/>
  <c r="K2107" i="120"/>
  <c r="K2111" i="120"/>
  <c r="K2115" i="120"/>
  <c r="K2119" i="120"/>
  <c r="K2123" i="120"/>
  <c r="K2127" i="120"/>
  <c r="K2131" i="120"/>
  <c r="K2135" i="120"/>
  <c r="K2139" i="120"/>
  <c r="K2143" i="120"/>
  <c r="K2147" i="120"/>
  <c r="K2151" i="120"/>
  <c r="K2155" i="120"/>
  <c r="K2159" i="120"/>
  <c r="K2163" i="120"/>
  <c r="K2167" i="120"/>
  <c r="K2171" i="120"/>
  <c r="K2175" i="120"/>
  <c r="K2179" i="120"/>
  <c r="K2183" i="120"/>
  <c r="K2187" i="120"/>
  <c r="K2049" i="120"/>
  <c r="K2053" i="120"/>
  <c r="K2057" i="120"/>
  <c r="K2061" i="120"/>
  <c r="K2065" i="120"/>
  <c r="K2069" i="120"/>
  <c r="K2073" i="120"/>
  <c r="K2077" i="120"/>
  <c r="K2081" i="120"/>
  <c r="K2085" i="120"/>
  <c r="K2089" i="120"/>
  <c r="K2093" i="120"/>
  <c r="K2097" i="120"/>
  <c r="K2101" i="120"/>
  <c r="K2105" i="120"/>
  <c r="K2109" i="120"/>
  <c r="K2113" i="120"/>
  <c r="K2117" i="120"/>
  <c r="K2121" i="120"/>
  <c r="K2125" i="120"/>
  <c r="K2129" i="120"/>
  <c r="K2133" i="120"/>
  <c r="K2137" i="120"/>
  <c r="K2141" i="120"/>
  <c r="K2145" i="120"/>
  <c r="K2149" i="120"/>
  <c r="K2153" i="120"/>
  <c r="K2157" i="120"/>
  <c r="K2161" i="120"/>
  <c r="K2165" i="120"/>
  <c r="K2169" i="120"/>
  <c r="K2173" i="120"/>
  <c r="K2177" i="120"/>
  <c r="K2181" i="120"/>
  <c r="K2185" i="120"/>
  <c r="K2189" i="120"/>
  <c r="K2214" i="120"/>
  <c r="K2218" i="120"/>
  <c r="K2220" i="120"/>
  <c r="O2220" i="120"/>
  <c r="K2222" i="120"/>
  <c r="O2222" i="120"/>
  <c r="K2224" i="120"/>
  <c r="O2224" i="120"/>
  <c r="K2226" i="120"/>
  <c r="O2226" i="120"/>
  <c r="K2228" i="120"/>
  <c r="O2228" i="120"/>
  <c r="K2230" i="120"/>
  <c r="O2230" i="120"/>
  <c r="K2232" i="120"/>
  <c r="O2232" i="120"/>
  <c r="K2234" i="120"/>
  <c r="O2234" i="120"/>
  <c r="K2236" i="120"/>
  <c r="O2236" i="120"/>
  <c r="K2238" i="120"/>
  <c r="O2238" i="120"/>
  <c r="K2240" i="120"/>
  <c r="O2240" i="120"/>
  <c r="K2242" i="120"/>
  <c r="O2242" i="120"/>
  <c r="K2244" i="120"/>
  <c r="O2244" i="120"/>
  <c r="K2246" i="120"/>
  <c r="O2246" i="120"/>
  <c r="K2248" i="120"/>
  <c r="O2248" i="120"/>
  <c r="K2250" i="120"/>
  <c r="O2250" i="120"/>
  <c r="K2252" i="120"/>
  <c r="K2254" i="120"/>
  <c r="O2254" i="120"/>
  <c r="K2256" i="120"/>
  <c r="O2256" i="120"/>
  <c r="K2258" i="120"/>
  <c r="O2258" i="120"/>
  <c r="K2260" i="120"/>
  <c r="O2260" i="120"/>
  <c r="K2262" i="120"/>
  <c r="O2262" i="120"/>
  <c r="K2264" i="120"/>
  <c r="O2264" i="120"/>
  <c r="K2266" i="120"/>
  <c r="O2266" i="120"/>
  <c r="K2268" i="120"/>
  <c r="O2268" i="120"/>
  <c r="K2270" i="120"/>
  <c r="O2270" i="120"/>
  <c r="K2272" i="120"/>
  <c r="O2272" i="120"/>
  <c r="K2219" i="120"/>
  <c r="O2219" i="120"/>
  <c r="K2221" i="120"/>
  <c r="O2221" i="120"/>
  <c r="K2223" i="120"/>
  <c r="O2223" i="120"/>
  <c r="K2225" i="120"/>
  <c r="O2225" i="120"/>
  <c r="K2227" i="120"/>
  <c r="O2227" i="120"/>
  <c r="K2229" i="120"/>
  <c r="O2229" i="120"/>
  <c r="K2231" i="120"/>
  <c r="O2231" i="120"/>
  <c r="K2233" i="120"/>
  <c r="O2233" i="120"/>
  <c r="K2235" i="120"/>
  <c r="O2235" i="120"/>
  <c r="K2237" i="120"/>
  <c r="O2237" i="120"/>
  <c r="K2239" i="120"/>
  <c r="O2239" i="120"/>
  <c r="K2241" i="120"/>
  <c r="O2241" i="120"/>
  <c r="K2243" i="120"/>
  <c r="O2243" i="120"/>
  <c r="K2245" i="120"/>
  <c r="O2245" i="120"/>
  <c r="K2247" i="120"/>
  <c r="O2247" i="120"/>
  <c r="K2249" i="120"/>
  <c r="O2249" i="120"/>
  <c r="K2251" i="120"/>
  <c r="O2251" i="120"/>
  <c r="K2253" i="120"/>
  <c r="O2253" i="120"/>
  <c r="K2255" i="120"/>
  <c r="O2255" i="120"/>
  <c r="K2257" i="120"/>
  <c r="O2257" i="120"/>
  <c r="K2259" i="120"/>
  <c r="O2259" i="120"/>
  <c r="K2261" i="120"/>
  <c r="O2261" i="120"/>
  <c r="K2263" i="120"/>
  <c r="O2263" i="120"/>
  <c r="K2265" i="120"/>
  <c r="O2265" i="120"/>
  <c r="K2267" i="120"/>
  <c r="O2267" i="120"/>
  <c r="K2269" i="120"/>
  <c r="O2269" i="120"/>
  <c r="K2271" i="120"/>
  <c r="O2271" i="120"/>
  <c r="O2273" i="120"/>
  <c r="O2274" i="120"/>
  <c r="O2275" i="120"/>
  <c r="O2276" i="120"/>
  <c r="O2278" i="120"/>
  <c r="O2284" i="120"/>
  <c r="O2288" i="120"/>
  <c r="O2292" i="120"/>
  <c r="O2296" i="120"/>
  <c r="O2300" i="120"/>
  <c r="O2304" i="120"/>
  <c r="O2308" i="120"/>
  <c r="O2312" i="120"/>
  <c r="O2316" i="120"/>
  <c r="O2320" i="120"/>
  <c r="O2324" i="120"/>
  <c r="K2327" i="120"/>
  <c r="O2327" i="120"/>
  <c r="K2329" i="120"/>
  <c r="O2329" i="120"/>
  <c r="K2331" i="120"/>
  <c r="O2331" i="120"/>
  <c r="K2333" i="120"/>
  <c r="O2333" i="120"/>
  <c r="K2335" i="120"/>
  <c r="O2335" i="120"/>
  <c r="K2337" i="120"/>
  <c r="O2337" i="120"/>
  <c r="K2339" i="120"/>
  <c r="O2339" i="120"/>
  <c r="K2341" i="120"/>
  <c r="O2341" i="120"/>
  <c r="K2343" i="120"/>
  <c r="K2345" i="120"/>
  <c r="O2345" i="120"/>
  <c r="K2347" i="120"/>
  <c r="O2347" i="120"/>
  <c r="K2349" i="120"/>
  <c r="O2349" i="120"/>
  <c r="K2351" i="120"/>
  <c r="O2351" i="120"/>
  <c r="K2353" i="120"/>
  <c r="O2353" i="120"/>
  <c r="K2355" i="120"/>
  <c r="O2355" i="120"/>
  <c r="K2357" i="120"/>
  <c r="O2357" i="120"/>
  <c r="K2359" i="120"/>
  <c r="O2359" i="120"/>
  <c r="K2361" i="120"/>
  <c r="O2361" i="120"/>
  <c r="K2363" i="120"/>
  <c r="O2363" i="120"/>
  <c r="O2282" i="120"/>
  <c r="O2286" i="120"/>
  <c r="O2290" i="120"/>
  <c r="O2298" i="120"/>
  <c r="O2302" i="120"/>
  <c r="O2306" i="120"/>
  <c r="O2310" i="120"/>
  <c r="O2314" i="120"/>
  <c r="O2318" i="120"/>
  <c r="O2322" i="120"/>
  <c r="O2326" i="120"/>
  <c r="K2328" i="120"/>
  <c r="O2328" i="120"/>
  <c r="K2330" i="120"/>
  <c r="O2330" i="120"/>
  <c r="K2332" i="120"/>
  <c r="O2332" i="120"/>
  <c r="K2334" i="120"/>
  <c r="O2334" i="120"/>
  <c r="K2336" i="120"/>
  <c r="O2336" i="120"/>
  <c r="K2338" i="120"/>
  <c r="O2338" i="120"/>
  <c r="K2340" i="120"/>
  <c r="O2340" i="120"/>
  <c r="K2342" i="120"/>
  <c r="O2342" i="120"/>
  <c r="K2344" i="120"/>
  <c r="O2344" i="120"/>
  <c r="K2346" i="120"/>
  <c r="O2346" i="120"/>
  <c r="K2348" i="120"/>
  <c r="O2348" i="120"/>
  <c r="K2350" i="120"/>
  <c r="O2350" i="120"/>
  <c r="K2352" i="120"/>
  <c r="O2352" i="120"/>
  <c r="K2354" i="120"/>
  <c r="O2354" i="120"/>
  <c r="K2356" i="120"/>
  <c r="O2356" i="120"/>
  <c r="K2358" i="120"/>
  <c r="O2358" i="120"/>
  <c r="K2360" i="120"/>
  <c r="O2360" i="120"/>
  <c r="K2362" i="120"/>
  <c r="K2364" i="120"/>
  <c r="O2364" i="120"/>
  <c r="O2365" i="120"/>
  <c r="I77" i="119" l="1"/>
  <c r="H77" i="119"/>
  <c r="I23" i="115"/>
  <c r="H23" i="115"/>
  <c r="G10" i="112"/>
  <c r="G26" i="112" s="1"/>
  <c r="G56" i="112" s="1"/>
  <c r="H10" i="112"/>
  <c r="H26" i="112" s="1"/>
  <c r="H56" i="112" s="1"/>
  <c r="I10" i="112"/>
  <c r="I26" i="112" s="1"/>
  <c r="I56" i="112" s="1"/>
  <c r="I83" i="107"/>
  <c r="H83" i="107"/>
  <c r="G83" i="107"/>
  <c r="I26" i="106"/>
  <c r="I85" i="106" s="1"/>
  <c r="H26" i="106"/>
  <c r="H85" i="106" s="1"/>
  <c r="G26" i="106"/>
  <c r="G85" i="106" s="1"/>
  <c r="I21" i="105"/>
  <c r="I85" i="105" s="1"/>
  <c r="H21" i="105"/>
  <c r="H85" i="105" s="1"/>
  <c r="G21" i="105"/>
  <c r="G85" i="105" s="1"/>
  <c r="I17" i="103"/>
  <c r="H17" i="103"/>
  <c r="G17" i="103"/>
  <c r="I17" i="102"/>
  <c r="H17" i="102"/>
  <c r="G17" i="102"/>
  <c r="I11" i="101"/>
  <c r="H11" i="101"/>
  <c r="G11" i="101"/>
  <c r="I36" i="100"/>
  <c r="H36" i="100"/>
  <c r="G36" i="100"/>
  <c r="I13" i="99"/>
  <c r="H13" i="99"/>
  <c r="I38" i="98"/>
  <c r="H38" i="98"/>
  <c r="I29" i="93"/>
  <c r="H29" i="93"/>
  <c r="I14" i="91"/>
  <c r="H14" i="91"/>
  <c r="G14" i="91"/>
  <c r="I70" i="87"/>
  <c r="H70" i="87"/>
  <c r="G70" i="87"/>
  <c r="I52" i="76"/>
  <c r="H52" i="76"/>
  <c r="G52" i="76"/>
  <c r="E148" i="2" l="1"/>
  <c r="F148" i="2" s="1"/>
  <c r="E147" i="2"/>
  <c r="F147" i="2" s="1"/>
  <c r="E146" i="2"/>
  <c r="F146" i="2" s="1"/>
  <c r="E145" i="2"/>
  <c r="F145" i="2" s="1"/>
  <c r="E144" i="2"/>
  <c r="F144" i="2" s="1"/>
  <c r="E143" i="2"/>
  <c r="F143" i="2" s="1"/>
  <c r="E142" i="2"/>
  <c r="F142" i="2" s="1"/>
  <c r="E141" i="2"/>
  <c r="F141" i="2" s="1"/>
  <c r="E140" i="2"/>
  <c r="F140" i="2" s="1"/>
  <c r="E139" i="2"/>
  <c r="F139" i="2" s="1"/>
  <c r="E138" i="2"/>
  <c r="F138" i="2" s="1"/>
  <c r="E137" i="2"/>
  <c r="F137" i="2" s="1"/>
  <c r="E136" i="2"/>
  <c r="F136" i="2" s="1"/>
  <c r="E135" i="2"/>
  <c r="F135" i="2" s="1"/>
  <c r="E134" i="2"/>
  <c r="F134" i="2" s="1"/>
  <c r="E133" i="2"/>
  <c r="F133" i="2" s="1"/>
  <c r="E132" i="2"/>
  <c r="F132" i="2" s="1"/>
  <c r="E131" i="2"/>
  <c r="F131" i="2" s="1"/>
  <c r="E130" i="2"/>
  <c r="F130" i="2" s="1"/>
  <c r="E129" i="2"/>
  <c r="F129" i="2" s="1"/>
  <c r="E128" i="2"/>
  <c r="F128" i="2" s="1"/>
  <c r="E127" i="2"/>
  <c r="F127" i="2" s="1"/>
  <c r="E126" i="2"/>
  <c r="F126" i="2" s="1"/>
  <c r="E125" i="2"/>
  <c r="F125" i="2" s="1"/>
  <c r="E124" i="2"/>
  <c r="F124" i="2" s="1"/>
  <c r="E123" i="2"/>
  <c r="F123" i="2" s="1"/>
  <c r="E122" i="2"/>
  <c r="F122" i="2" s="1"/>
  <c r="E121" i="2"/>
  <c r="F121" i="2" s="1"/>
  <c r="E120" i="2"/>
  <c r="F120" i="2" s="1"/>
  <c r="E119" i="2"/>
  <c r="F119" i="2" s="1"/>
  <c r="E118" i="2"/>
  <c r="F118" i="2" s="1"/>
  <c r="E117" i="2"/>
  <c r="F117" i="2" s="1"/>
  <c r="E116" i="2"/>
  <c r="F116" i="2" s="1"/>
  <c r="E115" i="2"/>
  <c r="F115" i="2" s="1"/>
  <c r="E114" i="2"/>
  <c r="F114" i="2" s="1"/>
  <c r="E113" i="2"/>
  <c r="F113" i="2" s="1"/>
  <c r="E112" i="2"/>
  <c r="F112" i="2" s="1"/>
  <c r="F111" i="2"/>
  <c r="F110" i="2"/>
  <c r="E110" i="2"/>
  <c r="E109" i="2"/>
  <c r="F109" i="2" s="1"/>
  <c r="F108" i="2"/>
  <c r="E108" i="2"/>
  <c r="E107" i="2"/>
  <c r="F107" i="2" s="1"/>
  <c r="F106" i="2"/>
  <c r="E106" i="2"/>
  <c r="E105" i="2"/>
  <c r="F105" i="2" s="1"/>
  <c r="F104" i="2"/>
  <c r="E104" i="2"/>
  <c r="E103" i="2"/>
  <c r="F103" i="2" s="1"/>
  <c r="F102" i="2"/>
  <c r="E102" i="2"/>
  <c r="E101" i="2"/>
  <c r="F101" i="2" s="1"/>
  <c r="F100" i="2"/>
  <c r="E100" i="2"/>
  <c r="E99" i="2"/>
  <c r="F99" i="2" s="1"/>
  <c r="F98" i="2"/>
  <c r="E98" i="2"/>
  <c r="G97" i="2"/>
  <c r="F97" i="2"/>
  <c r="F96" i="2"/>
  <c r="E96" i="2"/>
  <c r="E95" i="2"/>
  <c r="F95" i="2" s="1"/>
  <c r="F94" i="2"/>
  <c r="E94" i="2"/>
  <c r="E93" i="2"/>
  <c r="F93" i="2" s="1"/>
  <c r="F92" i="2"/>
  <c r="E92" i="2"/>
  <c r="E91" i="2"/>
  <c r="F91" i="2" s="1"/>
  <c r="F90" i="2"/>
  <c r="E90" i="2"/>
  <c r="E89" i="2"/>
  <c r="F89" i="2" s="1"/>
  <c r="F88" i="2"/>
  <c r="E88" i="2"/>
  <c r="E87" i="2"/>
  <c r="F87" i="2" s="1"/>
  <c r="F86" i="2"/>
  <c r="E86" i="2"/>
  <c r="E85" i="2"/>
  <c r="F85" i="2" s="1"/>
  <c r="F84" i="2"/>
  <c r="E84" i="2"/>
  <c r="E83" i="2"/>
  <c r="F83" i="2" s="1"/>
  <c r="F82" i="2"/>
  <c r="E82" i="2"/>
  <c r="E81" i="2"/>
  <c r="F81" i="2" s="1"/>
  <c r="F80" i="2"/>
  <c r="E80" i="2"/>
  <c r="E79" i="2"/>
  <c r="F79" i="2" s="1"/>
  <c r="F78" i="2"/>
  <c r="E78" i="2"/>
  <c r="E77" i="2"/>
  <c r="F77" i="2" s="1"/>
  <c r="F76" i="2"/>
  <c r="E76" i="2"/>
  <c r="E75" i="2"/>
  <c r="F75" i="2" s="1"/>
  <c r="F74" i="2"/>
  <c r="E74" i="2"/>
  <c r="E73" i="2"/>
  <c r="F73" i="2" s="1"/>
  <c r="F72" i="2"/>
  <c r="E72" i="2"/>
  <c r="E71" i="2"/>
  <c r="F71" i="2" s="1"/>
  <c r="F70" i="2"/>
  <c r="E70" i="2"/>
  <c r="E69" i="2"/>
  <c r="F69" i="2" s="1"/>
  <c r="F68" i="2"/>
  <c r="E68" i="2"/>
  <c r="E67" i="2"/>
  <c r="F67" i="2" s="1"/>
  <c r="F66" i="2"/>
  <c r="E66" i="2"/>
  <c r="E65" i="2"/>
  <c r="F65" i="2" s="1"/>
  <c r="F64" i="2"/>
  <c r="E64" i="2"/>
  <c r="E63" i="2"/>
  <c r="F63" i="2" s="1"/>
  <c r="F62" i="2"/>
  <c r="E62" i="2"/>
  <c r="E61" i="2"/>
  <c r="F61" i="2" s="1"/>
  <c r="G60" i="2"/>
  <c r="F60" i="2"/>
  <c r="G59" i="2"/>
  <c r="F59" i="2"/>
  <c r="F58" i="2"/>
  <c r="E58" i="2"/>
  <c r="E57" i="2"/>
  <c r="F57" i="2" s="1"/>
  <c r="F56" i="2"/>
  <c r="E56" i="2"/>
  <c r="E55" i="2"/>
  <c r="F55" i="2" s="1"/>
  <c r="F54" i="2"/>
  <c r="E54" i="2"/>
  <c r="E53" i="2"/>
  <c r="F53" i="2" s="1"/>
  <c r="F52" i="2"/>
  <c r="E52" i="2"/>
  <c r="E51" i="2"/>
  <c r="F51" i="2" s="1"/>
  <c r="F50" i="2"/>
  <c r="E50" i="2"/>
  <c r="E49" i="2"/>
  <c r="F49" i="2" s="1"/>
  <c r="F48" i="2"/>
  <c r="E48" i="2"/>
  <c r="E47" i="2"/>
  <c r="F47" i="2" s="1"/>
  <c r="F46" i="2"/>
  <c r="E46" i="2"/>
  <c r="E45" i="2"/>
  <c r="F45" i="2" s="1"/>
  <c r="F44" i="2"/>
  <c r="E44" i="2"/>
  <c r="E43" i="2"/>
  <c r="F43" i="2" s="1"/>
  <c r="F42" i="2"/>
  <c r="E42" i="2"/>
  <c r="E41" i="2"/>
  <c r="F41" i="2" s="1"/>
  <c r="F40" i="2"/>
  <c r="E40" i="2"/>
  <c r="E39" i="2"/>
  <c r="F39" i="2" s="1"/>
  <c r="F38" i="2"/>
  <c r="E38" i="2"/>
  <c r="E37" i="2"/>
  <c r="F37" i="2" s="1"/>
  <c r="F36" i="2"/>
  <c r="E36" i="2"/>
  <c r="E35" i="2"/>
  <c r="F35" i="2" s="1"/>
  <c r="F34" i="2"/>
  <c r="E34" i="2"/>
  <c r="E33" i="2"/>
  <c r="F33" i="2" s="1"/>
  <c r="F32" i="2"/>
  <c r="E32" i="2"/>
  <c r="E31" i="2"/>
  <c r="F31" i="2" s="1"/>
  <c r="F30" i="2"/>
  <c r="E30" i="2"/>
  <c r="E29" i="2"/>
  <c r="F29" i="2" s="1"/>
  <c r="F28" i="2"/>
  <c r="E28" i="2"/>
  <c r="E27" i="2"/>
  <c r="F27" i="2" s="1"/>
  <c r="F26" i="2"/>
  <c r="E26" i="2"/>
  <c r="E25" i="2"/>
  <c r="F25" i="2" s="1"/>
  <c r="F24" i="2"/>
  <c r="E24" i="2"/>
  <c r="E23" i="2"/>
  <c r="F23" i="2" s="1"/>
  <c r="F22" i="2"/>
  <c r="E22" i="2"/>
  <c r="E21" i="2"/>
  <c r="F21" i="2" s="1"/>
  <c r="F20" i="2"/>
  <c r="E20" i="2"/>
  <c r="E19" i="2"/>
  <c r="F19" i="2" s="1"/>
  <c r="F18" i="2"/>
  <c r="E18" i="2"/>
  <c r="E17" i="2"/>
  <c r="F17" i="2" s="1"/>
  <c r="F16" i="2"/>
  <c r="E16" i="2"/>
  <c r="E15" i="2"/>
  <c r="F15" i="2" s="1"/>
  <c r="F14" i="2"/>
  <c r="E14" i="2"/>
  <c r="E13" i="2"/>
  <c r="F13" i="2" s="1"/>
  <c r="F12" i="2"/>
  <c r="E12" i="2"/>
  <c r="E5" i="2"/>
  <c r="G4" i="2" s="1"/>
  <c r="G27" i="124"/>
</calcChain>
</file>

<file path=xl/sharedStrings.xml><?xml version="1.0" encoding="utf-8"?>
<sst xmlns="http://schemas.openxmlformats.org/spreadsheetml/2006/main" count="26611" uniqueCount="707">
  <si>
    <t>PROCESSO</t>
  </si>
  <si>
    <t>PREGÃO</t>
  </si>
  <si>
    <t>VIGÊNCIA</t>
  </si>
  <si>
    <t>CENTRO DE CUSTO</t>
  </si>
  <si>
    <t>DESCRIÇÃO DO CENTRO DE CUSTO</t>
  </si>
  <si>
    <t>ITEM</t>
  </si>
  <si>
    <t>DESCRIÇÃO DO PRODUTO</t>
  </si>
  <si>
    <t>QUANTID. SOLICITADA</t>
  </si>
  <si>
    <t>VALOR UNITÁRIO</t>
  </si>
  <si>
    <t>VALOR TOTAL</t>
  </si>
  <si>
    <t>DATA DO EMPENHO</t>
  </si>
  <si>
    <t>Nº  NOTA DE EMPENHO</t>
  </si>
  <si>
    <t>QUANTID. EMPENHADA</t>
  </si>
  <si>
    <t>VALOR EMPENHADO</t>
  </si>
  <si>
    <t>DATA ENTREGA ALMOXARIFADO</t>
  </si>
  <si>
    <t>Nº NOTA FISCAL/RECIBO</t>
  </si>
  <si>
    <t>STATUS</t>
  </si>
  <si>
    <t>23083.007972/2015-42</t>
  </si>
  <si>
    <t>UASG 153115 - Pregão 25/2015</t>
  </si>
  <si>
    <t>Restaurante Universitário</t>
  </si>
  <si>
    <t>2016NE800109</t>
  </si>
  <si>
    <t>NO CAMPO "PEDIDOS EM" (D7), INFORMAR QUAIS OS MESES P/ REQUISIÇÃO NO CRONOGRAMA DE COMPRAS DA RURAL. CASO NÃO CONSTE O GRUPO LÁ, SE FOR PERMANENTE, INFORMAR OS MESES P/ PERMANENTE; SE FOR CONSUMO, EXCLUIR A LINHA. APÓS FINALIZAR A PLANILHA, EXCLUIR ESTA LINHA TAMBÉM, POIS É DESNECESSÁRIA NO CONTROLE DE ESTOQUE FINALIZADO.</t>
  </si>
  <si>
    <t>CONTROLE DE ESTOQUE DE ATA DE REGISTRO DE PREÇOS</t>
  </si>
  <si>
    <t>Processo:</t>
  </si>
  <si>
    <t>Pregão:</t>
  </si>
  <si>
    <t>25/2015 - IRP</t>
  </si>
  <si>
    <t>Validade:</t>
  </si>
  <si>
    <t>DIAS P/ VECTO.:</t>
  </si>
  <si>
    <t>Uasg:</t>
  </si>
  <si>
    <t>Data de hoje:</t>
  </si>
  <si>
    <t>Assunto:</t>
  </si>
  <si>
    <t>Aquisição de Material de Expediente</t>
  </si>
  <si>
    <t>(GRUPO 30.16 - Expediente em geral)</t>
  </si>
  <si>
    <t>Nº Item</t>
  </si>
  <si>
    <t>Firma</t>
  </si>
  <si>
    <t>Breve Descrição</t>
  </si>
  <si>
    <t>Quantidade Licitada</t>
  </si>
  <si>
    <t>Quantidade Empenhada</t>
  </si>
  <si>
    <t>Saldo Atual</t>
  </si>
  <si>
    <t>Posterior Conferência</t>
  </si>
  <si>
    <t>Valor</t>
  </si>
  <si>
    <t>CLD</t>
  </si>
  <si>
    <t>ÁLCOOL ETÍLICO LIMPEZA DE AMBIENTES, TIPO ETÍLICO HIDRATADO, CARACTERÍSTICAS ADICIONAIS GEL, CONCENTRAÇÃO 70%</t>
  </si>
  <si>
    <t>ALFINETE MAPA, MATERIAL METAL, TRATAMENTO SUPERFICIAL NIQUELADO, MATERIAL CABEÇA PLÁSTICO, FORMATO CABEÇA REDONDO, COR AZUL, COMPRIMENTO 10 MM, APLICAÇÃO MAPA. CAIXA COM 100 UNIDADES</t>
  </si>
  <si>
    <t>ALFINETE MAPA, MATERIAL METAL, TRATAMENTO SUPERFICIAL NIQUELADO, MATERIAL CABEÇA PLÁSTICO, FORMATO CABEÇA REDONDO, COR PRETA, COMPRIMENTO 10 MM, APLICAÇÃO MAPA. CAIXA COM 100 UNIDADES</t>
  </si>
  <si>
    <t>ALFINETE MAPA, MATERIAL METAL, TRATAMENTO SUPERFICIAL NIQUELADO, MATERIAL CABEÇA PLÁSTICO, FORMATO CABEÇA REDONDO, COR VERMELHA, COMPRIMENTO 10 MM, APLICAÇÃO MAPA. CAIXA COM 100 UNIDADES</t>
  </si>
  <si>
    <t>ALMOFADA CARIMBO, MATERIAL CAIXA PLÁSTICO, MATERIAL ALMOFADA ESPONJA ABSORVENTE REVESTIDA DE TECIDO G/M2, COR AZUL MM, TIPO NÃO ENTINTADA, COMPRIMENTO 12 CM, LARGURA 8 CM</t>
  </si>
  <si>
    <t>APAGADOR QUADRO MAGNÉTICO, MATERIAL CORPO PLÁSTICO, COMPRIMENTO 15 CM, LARGURA6 CM, ALTURA 4 CM, MATERIAL BASE FELTRO, ENCAIXE PINCEL SEM ENCAIXE</t>
  </si>
  <si>
    <t>APONTADOR LÁPIS, MATERIAL METAL, TIPO ESCOLAR, COR PRATEADO, TAMANHO PEQUENO, QUANTIDADE FUROS 1, CARACTERÍSTICAS ADICIONAIS SEM DEPÓSITO</t>
  </si>
  <si>
    <t>BARBANTE ALGODÃO, QUANTIDADE FIOS 8 UN, ACABAMENTO SUPERFICIAL CRÚ. ROLO DE 250G</t>
  </si>
  <si>
    <t>BLOCO FLIP CHART, COR BRANCA, FORMATO 66 X 96 CM, APLICAÇÃO FLIP CHART COM FUROS, CARACTERÍSTICAS ADICIONAIS SEM PAUTA</t>
  </si>
  <si>
    <t>BLOCO PAUTADO, MATERIAL PAPEL APERGAMINHADO, GRAMATURA 56 G/M2, COR BRANCA, COMPRIMENTO 155 MM, LARGURA 205 MM, QUANTIDADE FOLHAS 50 FL</t>
  </si>
  <si>
    <t>BLOCO RECADO, MATERIAL PAPEL, COR AMARELO, LARGURA 38 MM, COMPRIMENTO 50 MM, TIPO REMOVÍVEL, CARACTERÍSTICAS ADICIONAIS AUTO-ADESIVO</t>
  </si>
  <si>
    <t>BLOCO RECADO, MATERIAL PAPEL, COR AMARELO, LARGURA 76 MM, COMPRIMENTO 102 MM, TIPO REMOVÍVEL, CARACTERÍSTICAS ADICIONAIS AUTO-ADESIVO</t>
  </si>
  <si>
    <t>BORRACHA APAGADORA ESCRITA, MATERIAL BORRACHA, COMPRIMENTO 45 MM, LARGURA 23 MM, ALTURA 12 MM, COR BRANCA</t>
  </si>
  <si>
    <t>BORRACHA APAGADORA ESCRITA, MATERIAL PLÁSTICO DE VINIL, COMPRIMENTO 60 MM, LARGURA 20 MM, ALTURA 10 MM, COR VERDE, TIPO MACIA</t>
  </si>
  <si>
    <t>CAIXA ARQUIVO, MATERIAL PLÁSTICO CORRUGADO FLEXÍVEL, DIMENSÕES 135 X 250 X 360MM, COR CINZA</t>
  </si>
  <si>
    <t>CAIXA ARQUIVO, MATERIAL PLÁSTICO, DIMENSÕES 135 X 240 X 360 MM, COR AZUL</t>
  </si>
  <si>
    <t>CANETA ESFEROGRÁFICA, MATERIAL PLÁSTICO, QUANTIDADE CARGAS 1 UN, MATERIAL PONTA AÇO INOXIDÁVEL COM ESFERA DE TUNGSTÊNIO, TIPO ESCRITA FINA, COR TINTA AZUL, CARACTERÍSTICAS ADICIONAIS CORPO SEXTAVADO, TRANSPARENTE E ORIFÍCIO LATERAL.</t>
  </si>
  <si>
    <t>CANETA ESFEROGRÁFICA, MATERIAL PLÁSTICO, QUANTIDADE CARGAS 1 UN, MATERIAL PONTA LATÃO COM ESFERA DE TUNGSTÊNIO, TIPO ESCRITA MÉDIA, COR TINTA AZUL, CARACTERÍSTICAS ADICIONAIS MATERIAL TRANSPARENTE E COM ORIFÍCIO LATERAL</t>
  </si>
  <si>
    <t>CANETA ESFEROGRÁFICA, MATERIAL PLÁSTICO, QUANTIDADE CARGAS 1 UN, MATERIAL PONTA LATÃO COM ESFERA DE TUNGSTÊNIO, TIPO ESCRITA MÉDIA, COR TINTA PRETA, CARACTERÍSTICAS ADICIONAIS MATERIAL TRANSPARENTE E COM ORIFÍCIO LATERAL</t>
  </si>
  <si>
    <t>CANETA ESFEROGRÁFICA, MATERIAL PLÁSTICO, QUANTIDADE CARGAS 1 UN, MATERIAL PONTA LATÃO COM ESFERA DE TUNGSTÊNIO, TIPO ESCRITA MÉDIA, COR TINTA VERMELHA, CARACTERÍSTICAS ADICIONAIS MATERIAL TRANSPARENTE E COM ORIFÍCIO LATERAL</t>
  </si>
  <si>
    <t>CANETA HIDROGRÁFICA, MATERIAL PLÁSTICO, COR CARGA AZUL, APLICAÇÃO RETROPROJETOR</t>
  </si>
  <si>
    <t>CANETA HIDROGRÁFICA, MATERIAL PLÁSTICO, COR CARGA PRETA, APLICAÇÃO RETROPROJETOR</t>
  </si>
  <si>
    <t>CANETA HIDROGRÁFICA, MATERIAL PLÁSTICO, COR CARGA VERDE, APLICAÇÃO RETROPROJETOR</t>
  </si>
  <si>
    <t>CANETA HIDROGRÁFICA, MATERIAL PLÁSTICO, COR CARGA VERMELHA, APLICAÇÃO RETROPROJETOR</t>
  </si>
  <si>
    <t>CANETA MARCA-TEXTO, MATERIAL PLÁSTICO, TIPO PONTA FLUORESCENTE, COR ROSA, TIPONÃO RECARREGÁVEL</t>
  </si>
  <si>
    <t>CANETA MARCA-TEXTO, MATERIAL PLÁSTICO, TIPO PONTA FLUORESCENTE, COR VERDE, TIPO NÃO RECARREGÁVEL</t>
  </si>
  <si>
    <t>CANETA MARCA-TEXTO, MATERIAL PLÁSTICO, TIPO PONTA POROSA, COR FLUORESCENTE AMARELA, TIPO NÃO RECARREGÁVEL, DIMENSÕES 4 MM</t>
  </si>
  <si>
    <t>CANETA MARCA-TEXTO, MATERIAL PLÁSTICO, TIPO PONTA FACETADA, COR FLUORESCENTE AZUL, TIPO NÃO RECARREGÁVEL, CARACTERÍSTICAS ADICIONAIS TRAÇO 1 A 4 MM E BASE D´ÁGUA</t>
  </si>
  <si>
    <t>CAPA ENCADERNAÇÃO, MATERIAL PVC- CLORETO DE POLIVINILA, TIPO A4, COR AZUL, FORMATO 210 X 297 MM, ESPESSURA 3 MM, CARACTERÍSTICAS ADICIONAIS CONTRACAPA</t>
  </si>
  <si>
    <t>CAPA ENCADERNAÇÃO, MATERIAL PVC- CLORETO DE POLIVINILA, TIPO A4, COR PRETA, FORMATO 210 X 297 MM, ESPESSURA 3 MM, CARACTERÍSTICAS ADICIONAIS CONTRACAPA</t>
  </si>
  <si>
    <t>CAPA ENCADERNAÇÃO, MATERIAL PVC- CLORETO DE POLIVINILA, TIPO OFÍCIO 2, COR PRETA, FORMATO 210 X 330 MM, ESPESSURA 3 MM, CARACTERÍSTICAS ADICIONAIS CONTRACAPA</t>
  </si>
  <si>
    <t>CAPA, MATERIAL PLÁSTICO PVC UN, COR INCOLOR UN, LARGURA 210 MM, ALTURA 297, CARACTERÍSTICAS ADICIONAIS A4</t>
  </si>
  <si>
    <t>CAPA, MATERIAL PLÁSTICO PVC UN, COR INCOLOR UN, LARGURA 220 MM, ALTURA 330, CARACTERÍSTICAS ADICIONAIS OFÍCIO II</t>
  </si>
  <si>
    <t>CARTOLINA, MATERIAL CELULOSE VEGETAL, GRAMATURA 180 G/M2, COMPRIMENTO 730 MM, LARGURA 550 MM, COR BRANCA</t>
  </si>
  <si>
    <t>CINTA ELÁSTICA, MATERIAL LÁTEX, FORMA CIRCULAR, TAMANHO 18</t>
  </si>
  <si>
    <t>CLIPE, TAMANHO 2, MATERIAL METAL, FORMATO PARALELO. CAIXA COM 100 UNIDADES</t>
  </si>
  <si>
    <t>CLIPE, TAMANHO 3, MATERIAL METAL, FORMATO PARALELO. CAIXA COM 50 UNIDADES</t>
  </si>
  <si>
    <t>CLIPE, TAMANHO 6/0, MATERIAL METAL, FORMATO PARALELO. CAIXA COM 50 UNIDADES</t>
  </si>
  <si>
    <t>CLIPE, TRATAMENTO SUPERFICIAL NIQUELADO, TAMANHO 1/0, MATERIAL METAL, FORMATO TRANÇADO. CAIXA COM 12 UNIDADES</t>
  </si>
  <si>
    <t>CLIPE, TRATAMENTO SUPERFICIAL NIQUELADO, TAMANHO 2/0, MATERIAL METAL, FORMATO TRANÇADO. CAIXA COM 50 UNIDADES</t>
  </si>
  <si>
    <t>COLA, COMPOSIÇÃO CIANIACRILATO, APLICAÇÃO MATERIAIS POROSOS, CARACTERÍSTICAS ADICIONAIS BICO APLICADOR, TIPO INSTANTÂNEA. TUBO DE 3G</t>
  </si>
  <si>
    <t>COLA, COMPOSIÇÃO POLIVINIL ACETATO- PVA, COR BRANCA, APLICAÇÃO ESCOLAR, CARACTERÍSTICAS ADICIONAIS LAVÁVEL, NÃO TÓXICA, VALIDADE MÍNIMA 18 MESES, TIPOLÍQUIDO. TUDO DE 40G</t>
  </si>
  <si>
    <t>800</t>
  </si>
  <si>
    <t>COLA, COR BRANCA, APLICAÇÃO PAPEL, CARACTERÍSTICAS ADICIONAIS ATÓXICA, TIPO BASTÃO. TUBO DE 20G</t>
  </si>
  <si>
    <t>COLCHETE FIXAÇÃO, MATERIAL AÇO, TRATAMENTO SUPERFICIAL LATONADO, TAMANHO Nº 08. CAIXA COM 72 UNIDADES</t>
  </si>
  <si>
    <t>COLCHETE FIXAÇÃO, MATERIAL METAL, TRATAMENTO SUPERFICIAL LATONADO, TAMANHO Nº 10, APLICAÇÃO PROCESSOS. CAIXA COM 72 UNIDADES</t>
  </si>
  <si>
    <t>COLCHETE FIXAÇÃO, MATERIAL METAL, TRATAMENTO SUPERFICIAL LATONADO, TAMANHO Nº 12, APLICAÇÃO PROCESSOS. CAIXA COM 72 UNIDADES</t>
  </si>
  <si>
    <t>COLCHETE FIXAÇÃO, MATERIAL METAL, TRATAMENTO SUPERFICIAL LATONADO, TAMANHO Nº 15. CAIXA COM 72 UNIDADES</t>
  </si>
  <si>
    <t>COPO DESCARTÁVEL, MATERIAL POLIESTIRENO, CAPACIDADE 300 ML, APLICAÇÃO LÍQUIDOSFRIOS E QUENTES, CARACTERÍSTICAS ADICIONAIS SEM TAMPA/NORMA NBR 14865, COR BRANCO. PACOTE COM 100 UNIDADES</t>
  </si>
  <si>
    <t>COPO DESCARTÁVEL, MATERIAL POLIPROPILENO, CAPACIDADE 50 ML, APLICAÇÃO CAFÉ, CARACTERÍSTICAS ADICIONAIS ATÓXICO, DE ACORDO C/ NORMA ABNT, NBR 14865, COR CREME. PACOTE COM 100 UNIDADES</t>
  </si>
  <si>
    <t>CORRETIVO LÍQUIDO, MATERIAL BASE D´ÁGUA- SECAGEM RÁPIDA, APRESENTAÇÃO FRASCO, APLICAÇÃO PAPEL COMUM ML, VOLUME 18 ML</t>
  </si>
  <si>
    <t>CORRETIVO SECO, MATERIAL BASE D´ÁGUA- SECAGEM RÁPIDA, APRESENTAÇÃO FITA, APLICAÇÃO PAPEL COMUM, COMPRIMENTO 8 M, LARGURA 4,20 MM, CARACTERÍSTICAS ADICIONAIS TAMPA PROTETORA E MECANISMO ANTITRAVAMENTO</t>
  </si>
  <si>
    <t>ENVELOPE, MATERIAL PAPEL KRAFT, GRAMATURA 110 G/M2, TIPO SACO COMUM, COMPRIMENTO 360 MM, COR BRANCA, LARGURA 260 MM</t>
  </si>
  <si>
    <t>ENVELOPE, MATERIAL PAPEL KRAFT, GRAMATURA 110 G/M2, TIPO SACO COMUM, COMPRIMENTO 390 MM, COR PARDA, LARGURA 260 MM</t>
  </si>
  <si>
    <t>ENVELOPE, MATERIAL PAPEL OFF-SET, GRAMATURA 90, TIPO SEM TIMBRE, COMPRIMENTO 280 MM, COR BRANCA, LARGURA 200 MM</t>
  </si>
  <si>
    <t>ENVELOPE, MATERIAL PAPEL KRAFT FL, GRAMATURA 90 G/M2, TIPO SACO COMUM, COMPRIMENTO 280 MM, COR PARDA, IMPRESSÃO BAIXO-RELEVO, LARGURA 200 MM</t>
  </si>
  <si>
    <t>ESPIRAL ENCADERNAÇÃO, MATERIAL PLÁSTICO, DIÂMETRO 12 MM, COMPRIMENTO 320 MM, COR INCOLOR</t>
  </si>
  <si>
    <t>ESPIRAL ENCADERNAÇÃO, MATERIAL PLÁSTICO, DIÂMETRO 15 MM, COMPRIMENTO 320 MM, COR INCOLOR</t>
  </si>
  <si>
    <t>ESPIRAL ENCADERNAÇÃO, MATERIAL PLÁSTICO, DIÂMETRO 20 MM, COMPRIMENTO 320 MM, COR INCOLOR</t>
  </si>
  <si>
    <t>ESPIRAL ENCADERNAÇÃO, MATERIAL PLÁSTICO, DIÂMETRO 25 MM, COMPRIMENTO 330 MM, COR INCOLOR, QUANTIDADE FOLHAS 160</t>
  </si>
  <si>
    <t>ESPIRAL ENCADERNAÇÃO, MATERIAL PLÁSTICO, DIÂMETRO 33 MM, COMPRIMENTO 320 MM, NÚMERO ANÉIS 45, COR PRETA, QUANTIDADE FOLHAS 250</t>
  </si>
  <si>
    <t>ESPIRAL ENCADERNAÇÃO, MATERIAL PLÁSTICO, DIÂMETRO 40 MM, COMPRIMENTO 320 MM, NÚMERO ANÉIS 45, COR PRETA, QUANTIDADE FOLHAS 250</t>
  </si>
  <si>
    <t>ESPIRAL ENCADERNAÇÃO, MATERIAL PLÁSTICO, DIÂMETRO 9 MM, COMPRIMENTO 330 MM, NÚMERO ANÉIS 56, COR INCOLOR</t>
  </si>
  <si>
    <t>ESTILETE DESENHO, MATERIAL CORPO PLÁSTICO RESISTENTE, LARGURA LÂMINA 22 MM, TIPO LÂMINA RETRÁTIL, TIPO FIXAÇÃO LÂMINA ENCAIXE DE PRESSÃO</t>
  </si>
  <si>
    <t>ETIQUETA ADESIVA, MATERIAL PAPEL, COR BRANCA, LARGURA 215,9 MM, APLICAÇÃO IMPRESSORA INKJET LASER, FORMATO CARTA, APRESENTAÇÃO 1 ETIQUETAS POR FOLHA, ALTURA II 279,4 MM. CAIXA COM 100 UNIDADES</t>
  </si>
  <si>
    <t>ETIQUETA ADESIVA, MATERIAL PAPEL, COR BRANCA, LARGURA 74,60 MM, COMPRIMENTO 128 MM, APLICAÇÃO IMPRESSORA MATRICIAL, FORMATO RETANGULAR, CARACTERÍSTICAS ADICIONAIS FOLHA COM 4 ETIQUETAS AUTO-ADESIVA/FORMULÁRIO COM. CIXA COM 2.000 UNIDADES</t>
  </si>
  <si>
    <t>EXTRATOR GRAMPO, MATERIAL AÇO INOXIDÁVEL, TIPO ESPÁTULA, CARACTERÍSTICAS ADICIONAIS DIMENSÕES 150 X 5 MM</t>
  </si>
  <si>
    <t>FITA ADESIVA EMBALAGEM, MATERIAL POLIPROPILENO, COMPRIMENTO 50 M, LARGURA 50 MM, APLICAÇÃO EMPACOTAMENTO EM GERAL, COR MARROM. ROLO DE 50 METROS</t>
  </si>
  <si>
    <t>FITA ADESIVA, MATERIAL CELOFANE TRANSPARENTE, TIPO MONOFACE, LARGURA 19 MM, COMPRIMENTO 30 M, COR INCOLOR, APLICAÇÃO MULTIUSO</t>
  </si>
  <si>
    <t>FITA ADESIVA, MATERIAL CREPE, TIPO MONOFACE, LARGURA 19 MM, COMPRIMENTO 50 M, COR BEGE, APLICAÇÃO MULTIUSO. ROLO DE 50 METROS</t>
  </si>
  <si>
    <t>FITA ADESIVA, MATERIAL CREPE, TIPO MONOFACE, LARGURA 25 MM, COMPRIMENTO 50 M, COR BEGE, APLICAÇÃO MULTIUSO. ROLO DE 50 METROS</t>
  </si>
  <si>
    <t>FITA ADESIVA, MATERIAL CREPE, TIPO MONOFACE, LARGURA 50 MM, COMPRIMENTO 50 M, COR BEGE, APLICAÇÃO MULTIUSO. ROLO DE 50 METROS</t>
  </si>
  <si>
    <t>FITA ADESIVA, MATERIAL POLIPROPILENO TRANSPARENTE, TIPO MONOFACE, LARGURA 19 MM, COMPRIMENTO 50 M, COR INCOLOR, APLICAÇÃO MULTIUSO. ROLO DE 50 METROS</t>
  </si>
  <si>
    <t>FITA ADESIVA, MATERIAL POLIPROPILENO TRANSPARENTE, TIPO MONOFACE, LARGURA 50 MM, COMPRIMENTO 50 M, COR INCOLOR, APLICAÇÃO MULTIUSO. ROLO DE 50 METROS</t>
  </si>
  <si>
    <t>FLANELA, MATERIAL FLANELA, COMPRIMENTO 60 CM, LARGURA 40 CM, COR AMARELA</t>
  </si>
  <si>
    <t>Formulário continuo med. 280x240mm 80 colunas 3 vias, caixa com 3000 Fl.</t>
  </si>
  <si>
    <t>FORMULÁRIO CONTÍNUO, MATERIAL PAPEL ALCALINO, NÚMERO VIAS 1 VIA SEM CARBONO, GRAMATURA 63 G/M2, NÚMERO COLUNAS 132, COR BRANCA, LARGURA 280 MM, COMPRIMENTO375 MM, CARACTERÍSTICAS ADICIONAIS MICROSSERRILHADO. CAIXA COM 3.000 FOLHAS</t>
  </si>
  <si>
    <t>FORMULÁRIO CONTÍNUO, MATERIAL PAPEL ALCALINO, NÚMERO VIAS 1 VIA SEM CARBONO, GRAMATURA MÍNIMA DE 50 G/M2, NÚMERO COLUNAS 80, COR BRANCA, LARGURA 240 MM, COMPRIMENTO 280 MM, SERRILHA MARGINAL 13 X 13 MM, CARACTERÍSTICAS ADICIONAIS MICROSSERRILHADO, APLICAÇÃO IMPRESSÃO GERAL. CAIXA COM 2.000 FOLHAS</t>
  </si>
  <si>
    <t>FORMULÁRIO CONTÍNUO, MATERIAL PAPEL APERGAMINHADO, NÚMERO VIAS 2 VIAS COM CARBONO, GRAMATURA 56 G/M2, NÚMERO COLUNAS 132, COR BRANCA, LARGURA 280 MM, COMPRIMENTO 375 MM. CAIXA COM 1.500 FOLHAS</t>
  </si>
  <si>
    <t>GARRAFA TÉRMICA, MATERIAL PLÁSTICO, CAPACIDADE 1 L, FORMATO CILÍNDRICO, CARACTERÍSTICAS ADICIONAIS COM TAMPA ROSCÁVEL E AMPOLA EM VIDRO</t>
  </si>
  <si>
    <t>GRAMPEADOR, TRATAMENTO SUPERFICIAL PINTADO, MATERIAL METAL, TIPO MESA, CAPACIDADE 100 FL, APLICAÇÃO PAPEL, TAMANHO GRAMPO 23/10</t>
  </si>
  <si>
    <t>GRAMPEADOR, TRATAMENTO SUPERFICIAL PINTADO, MATERIAL METAL, TIPO MESA, CAPACIDADE 20 FL, APLICAÇÃO PAPEL, TAMANHO GRAMPO 26/6</t>
  </si>
  <si>
    <t>GRAMPEADOR, TRATAMENTO SUPERFICIAL PINTADO, MATERIAL METAL, TIPO MESA, CAPACIDADE 50 FL, TAMANHO GRAMPO 26/6</t>
  </si>
  <si>
    <t>GRAMPO GRAMPEADOR, MATERIAL METAL, TRATAMENTO SUPERFICIAL GALVANIZADO, TAMANHO23/10, USO GRAMPEADOR DE MESA. CAIXA COM 5.000 UNIDADES</t>
  </si>
  <si>
    <t>GRAMPO GRAMPEADOR, MATERIAL METAL, TRATAMENTO SUPERFICIAL GALVANIZADO, TAMANHO26/6. CAIXA COM 5.000 UNIDADES</t>
  </si>
  <si>
    <t>300</t>
  </si>
  <si>
    <t>GRAMPO GRAMPEADOR, MATERIAL METAL, TRATAMENTO SUPERFICIAL NIQUELADO, TAMANHO 23/6. CAIXA COM 5.000 UNIDADES</t>
  </si>
  <si>
    <t>GUARDANAPO DE PAPEL, MATERIAL CELULOSE, LARGURA 32,50 CM, COMPRIMENTO 32,50 CM, COR BRANCA, TIPO FOLHAS DUPLA, CARACTERÍSTICAS ADICIONAIS MACIO. PACOTE COM 50 UNIDADES</t>
  </si>
  <si>
    <t>LÂMINA ESTILETE, MATERIAL AÇO, LARGURA 18 MM, TIPO USO DESCARTÁVEL, APLICAÇÃO ESTILETE RETRÁTIL</t>
  </si>
  <si>
    <t>LÁPIS PRETO, MATERIAL CORPO MADEIRA, DUREZA CARGA HB, FORMATO CORPO SEXTAVADO,CARACTERÍSTICAS ADICIONAIS ENVERNIZADO E APONTADO, MATERIAL CARGA GRAFITE Nº 2</t>
  </si>
  <si>
    <t>LAPISEIRA, MATERIAL PLÁSTICO, DIÂMETRO CARGA 0,7 MM, CARACTERÍSTICAS ADICIONAIS PRENDEDOR E PONTEIRA DE METAL</t>
  </si>
  <si>
    <t>LIVRO ATA, MATERIAL PAPEL OFF-SET, QUANTIDADE FOLHAS 100, GRAMATURA 75 G/M2, COMPRIMENTO 320 MM, LARGURA 220 MM, CARACTERÍSTICAS ADICIONAIS COM ÍNDICE, TIPO CAPA CARTONADO</t>
  </si>
  <si>
    <t>LIVRO ATA, MATERIAL PAPEL OFF-SET, QUANTIDADE FOLHAS 200 FL, GRAMATURA 75 G/ M2, COMPRIMENTO 320 MM, LARGURA 220 MM</t>
  </si>
  <si>
    <t>LIVRO PROTOCOLO, MATERIAL PAPEL OFF-SET, QUANTIDADE FOLHAS 100 FL, COMPRIMENTO230 MM, LARGURA 170 MM, TIPO CAPA DURA, CARACTERÍSTICAS ADICIONAIS COM FOLHAS PAUTADAS E NUMERADAS SEQÜENCIALMENTE, MATERIAL CAPA PAPELÃO, GRAMATURA FOLHAS 54 G/M2</t>
  </si>
  <si>
    <t>LUVA PARA PROCEDIMENTO NÃO CIRÚRGICO, MATERIAL LÁTEX NATURAL ÍNTEGRO E UNIFORME, TAMANHO GRANDE, CARACTERÍSTICAS ADICIONAIS LUBRIFICADA COM PÓ BIOABSORVÍVEL, DESCARTÁVEL, APRESENTAÇÃO ATÓXICA, TIPO AMBIDESTRA, TIPO USO DESCARTÁVEL, MODELO FORMATO ANATÔMICO, FINALIDADE RESISTENTE À TRAÇÃO</t>
  </si>
  <si>
    <t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t>
  </si>
  <si>
    <t>LUVA PARA PROCEDIMENTO NÃO CIRÚRGICO, MATERIAL LÁTEX NATURAL ÍNTEGRO E UNIFORME, TAMANHO PEQUENO, CARACTERÍSTICAS ADICIONAIS LUBRIFICADA COM PÓ BIOABSORVÍVEL, DESCARTÁVEL, APRESENTAÇÃO ATÓXICA, TIPO AMBIDESTRA, TIPO USO DESCARTÁVEL, MODELO FORMATO ANATÔMICO, FINALIDADE RESISTENTE À TRAÇÃO</t>
  </si>
  <si>
    <t>MÁSCARA MULTIUSO, TIPO USO DESCARTÁVEL, FINALIDADE PROTEÇÃO CONTRA PÓ, CARACTERÍSTICAS ADICIONAIS SEMIFACIAL</t>
  </si>
  <si>
    <t>MINA GRAFITE, MATERIAL GRAFITA, DIÂMETRO 0,70 MM, COMPRIMENTO 100 MM, DUREZA HB</t>
  </si>
  <si>
    <t>MOLHA-DEDOS, MATERIAL BASE PLÁSTICO, MATERIAL TAMPA PLÁSTICO, MATERIAL CARGA MASSA ACONDICIONADA E ESPUMA NO FUNDO PARA ADERÊN-, TAMANHO ÚNICO, VALIDADE CARGA 2 ANOS, CARACTERÍSTICAS ADICIONAIS NÃO CONTÉM GLICERINA E NÃO MANCHA</t>
  </si>
  <si>
    <t>PAPEL A3, MATERIAL PAPEL ALCALINO, LARGURA 297 MM, COMPRIMENTO 420 MM, GRAMATURA 75 G/M2. RESMA</t>
  </si>
  <si>
    <t>PAPEL A4, MATERIAL PAPEL ALCALINO, GRAMATURA 75 G/M2, COR BRANCA. RESMA</t>
  </si>
  <si>
    <t>PAPEL A4, MATERIAL PAPEL ALCALINO, GRAMATURA 90 G/M2, COR BRANCA. RESMA</t>
  </si>
  <si>
    <t>PAPEL A4, MATERIAL PAPEL RECICLADO, GRAMATURA 75 G/M2. RESMA. RESMA</t>
  </si>
  <si>
    <t>PAPEL ALMAÇO, MATERIAL CELULOSE VEGETAL, GRAMATURA 75 G/M2, COMPRIMENTO 310 MM, TIPO COM PAUTA E MARGEM. PACOTE COM 5 FOLHAS</t>
  </si>
  <si>
    <t>PAPEL KRAFT, MATERIAL CELULOSE VEGETAL, GRAMATURA 110 G/M2, COMPRIMENTO 96 CM,LARGURA 66 CM, COR NATURAL/PARDO, APLICAÇÃO EMBALAGENS</t>
  </si>
  <si>
    <t>PAPEL OFÍCIO, MATERIAL PAPEL ALCALINO, COMPRIMENTO 330 MM, LARGURA 216 MM, GRAMATURA 75 G/M2, COR BRANCA, TIPO 2. RESMA</t>
  </si>
  <si>
    <t>PASTA ARQUIVO, MATERIAL CARTÃO KRAFT, TIPO SUSPENSA, LARGURA 360 MM, ALTURA 235 MM, COR CASTANHA, CARACTERÍSTICAS ADICIONAIS COM ACETATO, ETIQUETA BRANCA,GRAMPO TRILHO PLÁST I, GRAMATURA 210 G/M2, APLICAÇÃO ARQUIVO DE DOCUMENTO</t>
  </si>
  <si>
    <t>PASTA ARQUIVO, MATERIAL CARTÃO PRENSADO, TIPO AZ, LARGURA 280 MM, ALTURA 350 MM, LOMBADA 80 MM, PRENDEDOR INTERNO MOLA COM ALAVANCA, TAMANHO OFÍCIO, CARACTERÍSTICAS ADICIONAIS 1 REVESTIDA EM PAPEL E VISOR DE PVC CRISTAL(55X115)</t>
  </si>
  <si>
    <t>PASTA ARQUIVO, MATERIAL CARTOLINA PLASTIFICADA, LARGURA 240 MM, ALTURA 345 MM,COR AZUL, CARACTERÍSTICAS ADICIONAIS COM ABA E ELÁSTICO, GRAMATURA 480 G/M2</t>
  </si>
  <si>
    <t>PASTA ARQUIVO, MATERIAL CARTOLINA PLASTIFICADA, TIPO COM GRAMPO, LARGURA 230 MM, ALTURA 335 MM, COR AZUL, PRENDEDOR INTERNO TRILHO, GRAMATURA 480 G/M2</t>
  </si>
  <si>
    <t>PASTA ARQUIVO, MATERIAL PLÁSTICO CORRUGADO FLEXÍVEL, TIPO COM ABAS, LARGURA 250 MM, ALTURA 335 MM, LOMBADA 20 MM, COR AZUL, CARACTERÍSTICAS ADICIONAIS COMELÁSTICO</t>
  </si>
  <si>
    <t>PASTA ARQUIVO, MATERIAL PLÁSTICO CORRUGADO FLEXÍVEL, TIPO COM ABAS, LARGURA 250 MM, ALTURA 335 MM, LOMBADA 55 MM, COR AZUL, CARACTERÍSTICAS ADICIONAIS COMELÁSTICO</t>
  </si>
  <si>
    <t>PASTA ARQUIVO, MATERIAL PLÁSTICO CORRUGADO FLEXÍVEL, TIPO COM ABAS, LARGURA 250 MM, ALTURA 340 MM, LOMBADA 20 MM, COR AMARELA, CARACTERÍSTICAS ADICIONAIS COM ELÁSTICO</t>
  </si>
  <si>
    <t>PASTA ARQUIVO, MATERIAL PLÁSTICO CORRUGADO FLEXÍVEL, TIPO COM ABAS, LARGURA 250 MM, ALTURA 340 MM, LOMBADA 35 MM, COR AMARELA, CARACTERÍSTICAS ADICIONAIS COM ELÁSTICO</t>
  </si>
  <si>
    <t>PASTA ARQUIVO, MATERIAL PLÁSTICO CORRUGADO FLEXÍVEL, TIPO COM ABAS, LARGURA 250 MM, ALTURA 340 MM, LOMBADA 35 MM, COR AZUL, CARACTERÍSTICAS ADICIONAIS COMELÁSTICO</t>
  </si>
  <si>
    <t>PASTA ARQUIVO, MATERIAL PLÁSTICO CORRUGADO FLEXÍVEL, LARGURA 250 MM, ALTURA 345 MM, LOMBADA 60 MM, COR AMARELA, CARACTERÍSTICAS ADICIONAIS COM ABA E ELÁSTICO</t>
  </si>
  <si>
    <t>PERCEVEJO, MATERIAL METAL, TRATAMENTO SUPERFICIAL LATONADO, TAMANHO 10 MM. CAIXA COM 100 UNIDADES</t>
  </si>
  <si>
    <t>PERFURADOR PAPEL, MATERIAL FERRO FUNDIDO, TIPO MESA, CAPACIDADE PERFURAÇÃO 100FL, FUNCIONAMENTO MANUAL, CARACTERÍSTICAS ADICIONAIS FURO REDONDO, MARGEADOR, REGULAGEM DE PROFUNDIDAD E, QUANTIDADE FUROS 2 UN</t>
  </si>
  <si>
    <t>PILHA, TAMANHO PALITO, MODELO AAA, CARACTERÍSTICAS ADICIONAIS NÃO CONTÉM MERCÚRIO E CÁDMIO, SISTEMA ELETROQUÍMICO ALCALINA, TENSÃO NOMINAL 1,5 V</t>
  </si>
  <si>
    <t>PILHA, TAMANHO PEQUENA, MODELO AA, CARACTERÍSTICAS ADICIONAIS CARTELA C/2 UNIDADES/NÃO CONTÉM MERCÚRIO E CÁDMIO, SISTEMA ELETROQUÍMICO ALCALINA, TENSÃO NOMINAL 1,5 V</t>
  </si>
  <si>
    <t>PINCEL ATÔMICO, MATERIAL PLÁSTICO, TIPO PONTA FELTRO, TIPO CARGA DESCARTÁVEL, COR TINTA AZUL</t>
  </si>
  <si>
    <t>PINCEL ATÔMICO, MATERIAL PLÁSTICO, TIPO PONTA FELTRO, TIPO CARGA DESCARTÁVEL, COR TINTA PRETA</t>
  </si>
  <si>
    <t>PINCEL ATÔMICO, MATERIAL PLÁSTICO, TIPO PONTA FELTRO, TIPO CARGA DESCARTÁVEL, COR TINTA VERDE</t>
  </si>
  <si>
    <t>PINCEL ATÔMICO, MATERIAL PLÁSTICO, TIPO PONTA FELTRO, TIPO CARGA DESCARTÁVEL, COR TINTA VERMELHA</t>
  </si>
  <si>
    <t>PINCEL MARCADOR PERMANENTE CD, MATERIAL PLÁSTICO, TIPO PONTA FELTRO, COR TINTAAZUL</t>
  </si>
  <si>
    <t>PINCEL MARCADOR PERMANENTE CD, MATERIAL PLÁSTICO, TIPO PONTA FELTRO, COR TINTAPRETA</t>
  </si>
  <si>
    <t>PINCEL MARCADOR PERMANENTE CD, MATERIAL PLÁSTICO, TIPO PONTA FELTRO, COR TINTAVERMELHA</t>
  </si>
  <si>
    <t>PINCEL QUADRO BRANCO / MAGNÉTICO, MATERIAL PLÁSTICO, MATERIAL PONTA FELTRO, TIPO CARGA DESCARTÁVEL, COR AZUL</t>
  </si>
  <si>
    <t>PINCEL QUADRO BRANCO / MAGNÉTICO, MATERIAL PLÁSTICO, MATERIAL PONTA FELTRO, TIPO CARGA DESCARTÁVEL, COR PRETO</t>
  </si>
  <si>
    <t>PINCEL QUADRO BRANCO / MAGNÉTICO, MATERIAL PLÁSTICO, MATERIAL PONTA FELTRO, TIPO CARGA DESCARTÁVEL, COR VERDE</t>
  </si>
  <si>
    <t>PINCEL QUADRO BRANCO / MAGNÉTICO, MATERIAL PLÁSTICO, MATERIAL PONTA FELTRO, TIPO CARGA DESCARTÁVEL, COR VERMELHO</t>
  </si>
  <si>
    <t>PRANCHETA PORTÁTIL, MATERIAL ACRÍLICO, COMPRIMENTO 233 MM, LARGURA 320 MM, ESPESSURA 3 MM, COR FUMÊ, CARACTERÍSTICAS ADICIONAIS COM PRENDEDOR NIQUELADO</t>
  </si>
  <si>
    <t>RÉGUA COMUM, MATERIAL PLÁSTICO CRISTAL, COMPRIMENTO 30 CM, GRADUAÇÃO CENTÍMETRO, TIPO MATERIAL RÍGIDO</t>
  </si>
  <si>
    <t>RÉGUA COMUM, MATERIAL PLÁSTICO CRISTAL, COMPRIMENTO 50 CM, GRADUAÇÃO CENTÍMETRO, TIPO MATERIAL RÍGIDO</t>
  </si>
  <si>
    <t>SACO DOCUMENTO, MATERIAL PLÁSTICO TRANSPARENTE, CAPACIDADE FOLHAS 40 FL, COMPRIMENTO 330 MM, LARGURA 240 MM, NÚMERO FUROS 4 FUROS</t>
  </si>
  <si>
    <t>TESOURA, MATERIAL AÇO INOXIDÁVEL, MATERIAL CABO PLÁSTICO, COMPRIMENTO 16 CM</t>
  </si>
  <si>
    <t>TESOURA, MATERIAL AÇO INOXIDÁVEL, MATERIAL CABO POLIPROPILENO, COMPRIMENTO 20 CM</t>
  </si>
  <si>
    <t>TINTA PARA CARIMBO, COR AZUL, COMPONENTES ÁGUA, PIGMENTOS, ASPECTO FÍSICO LÍQUIDO, APLICAÇÃO ALMOFADA, CAPACIDADE FRASCO 40 ML</t>
  </si>
  <si>
    <t xml:space="preserve"> </t>
  </si>
  <si>
    <t>SALDO OK</t>
  </si>
  <si>
    <t>CANCELADO</t>
  </si>
  <si>
    <t>SEM ESTOQUE</t>
  </si>
  <si>
    <t>FIRMA C/ PROBLEMA: SICAF, ENTREGA, ETC.</t>
  </si>
  <si>
    <t xml:space="preserve">                                                     </t>
  </si>
  <si>
    <t>* POSTERIOR CONFERÊNCIA: SOLICITAÇÕES ENVIADAS AO DCF PARA EMPENHAR</t>
  </si>
  <si>
    <t>GESTOR: CARLOS EDUARDO VEIGA ALCÂNTARA</t>
  </si>
  <si>
    <t>Nº</t>
  </si>
  <si>
    <t>FIRMAS</t>
  </si>
  <si>
    <t>CNPJ</t>
  </si>
  <si>
    <t>SITUAÇÃO</t>
  </si>
  <si>
    <t>MERCANTIL AQUARELA SUPRIMENTOS PARA ESCRITORIO E INFORM</t>
  </si>
  <si>
    <t>02.380.940/0001-89</t>
  </si>
  <si>
    <t>OK</t>
  </si>
  <si>
    <t>GRIMAR SUPRIMENTOS DE INFORMATICA LTDA - EPP</t>
  </si>
  <si>
    <t>02.692.067/0001-60</t>
  </si>
  <si>
    <t>CINPEL COMERCIO DE PAPEIS E PAPELARIA LTDA - ME</t>
  </si>
  <si>
    <r>
      <t>02.857.215/0001-59</t>
    </r>
    <r>
      <rPr>
        <b/>
        <sz val="8"/>
        <color rgb="FF000000"/>
        <rFont val="Verdana"/>
        <family val="2"/>
      </rPr>
      <t> </t>
    </r>
  </si>
  <si>
    <t>DISTRIBUIDORA JORDAO LTDA - ME</t>
  </si>
  <si>
    <t>03.672.279/0001-48</t>
  </si>
  <si>
    <t>PARCO PAPELARIA LTDA</t>
  </si>
  <si>
    <t>05.214.053/0001-29</t>
  </si>
  <si>
    <t>RC RAMOS COMERCIO LTDA - EPP</t>
  </si>
  <si>
    <t>07.048.323/0001-02</t>
  </si>
  <si>
    <t>DAGEAL - COMERCIO DE MATERIAL DE ESCRITORIO LTDA - ME</t>
  </si>
  <si>
    <t>07.245.458/0001-50</t>
  </si>
  <si>
    <t>EMBALA TUDO DESCARTAVEIS E PRODUTOS DE LIMPEZA LTDA - M</t>
  </si>
  <si>
    <t>08.308.295/0001-70</t>
  </si>
  <si>
    <t>LAUSHER COMERCIO E SERVICOS LTDA - ME</t>
  </si>
  <si>
    <t>08.659.240/0001-04</t>
  </si>
  <si>
    <t>SUPERPEL COMERCIO DE PAPEIS LTDA - EPP</t>
  </si>
  <si>
    <t>08.980.733/0001-41</t>
  </si>
  <si>
    <t>FGTS VENCIDO</t>
  </si>
  <si>
    <t>COMERCIAL 1205 LTDA - ME</t>
  </si>
  <si>
    <t>10.377.790/0001-82</t>
  </si>
  <si>
    <t>COMERCIAL REYS PAPELARIA E INFORMATICA EIRELI - ME</t>
  </si>
  <si>
    <t>15.436.327/0001-88</t>
  </si>
  <si>
    <t>RD SUPRIMENTOS PARA ESCRITORIO LTDA - ME</t>
  </si>
  <si>
    <t>16.677.530/0001-09</t>
  </si>
  <si>
    <t>VIPE COMERCIAL EIRELI - EPP</t>
  </si>
  <si>
    <t>17.526.067/0001-67</t>
  </si>
  <si>
    <t>RECICLAR COMERCIAL LTDA - EPP</t>
  </si>
  <si>
    <t>17.854.608/0001-86</t>
  </si>
  <si>
    <t>NEW W. COMERCIO E REPRESENTACOES LTDA - ME</t>
  </si>
  <si>
    <t>17.895.991/0001-10</t>
  </si>
  <si>
    <t>DUCS EDITORA E SUPRIMENTOS PARA INFORMATICA EIRELI - ME</t>
  </si>
  <si>
    <t>18.304.284/0001-75</t>
  </si>
  <si>
    <t>LICITARE PRODUTOS, MATERIAIS E SERVICOS LTDA - EPP</t>
  </si>
  <si>
    <t>18.641.075/0001-17</t>
  </si>
  <si>
    <t>AM COMERCIO DE MATERIAIS EIRELI - ME</t>
  </si>
  <si>
    <t>19.368.947/0001-88</t>
  </si>
  <si>
    <t>LIMP MED COMERCIO DE MATERIAIS MEDICOS ORTOPEDICOS LTDA</t>
  </si>
  <si>
    <t>19.542.911/0001-79</t>
  </si>
  <si>
    <t>DIAMOND´S COMERCIO E SERVICOS LTDA - ME</t>
  </si>
  <si>
    <t>19.575.614/0001-20</t>
  </si>
  <si>
    <t>BOING COMERCIO ATACADISTA DE MATERIAIS LTDA - ME</t>
  </si>
  <si>
    <t>21.189.579/0001-52</t>
  </si>
  <si>
    <t>LEANCEL COMERCIAL EIRELI - EPP</t>
  </si>
  <si>
    <t>22.045.016/0001-53</t>
  </si>
  <si>
    <t>PAPELARIA PAPEL CARTAZ LTDA - EPP</t>
  </si>
  <si>
    <t>24.005.316/0001-34</t>
  </si>
  <si>
    <t>MENNO - GRAFICA E INFORMATICA LTDA - EPP</t>
  </si>
  <si>
    <t>47.699.350/0001-51</t>
  </si>
  <si>
    <t>ÚLTIMA ATUALIZAÇÃO SALDO FEITA EM:</t>
  </si>
  <si>
    <t>George - 08/03/2016</t>
  </si>
  <si>
    <t>QUANTIDADE EMPENHADA:</t>
  </si>
  <si>
    <t>POSTERIOR CONFERÊNCIA:</t>
  </si>
  <si>
    <t>SICAF CONSULTADOS:</t>
  </si>
  <si>
    <t>Seção de Arquivo e Protocolo Geral</t>
  </si>
  <si>
    <t>2016NE800214</t>
  </si>
  <si>
    <t>2016NE800215</t>
  </si>
  <si>
    <t>Nº ENTRADA NO DMSA</t>
  </si>
  <si>
    <t>Instituto de Ciências Humanas e Sociais</t>
  </si>
  <si>
    <t>151/2016</t>
  </si>
  <si>
    <t>Departamento de Material e Serviços Auxiliares</t>
  </si>
  <si>
    <t>146/2016</t>
  </si>
  <si>
    <t>153/2016</t>
  </si>
  <si>
    <t>Departamento de Educação Física e Desportos</t>
  </si>
  <si>
    <t>163/2016</t>
  </si>
  <si>
    <t>Reitoria</t>
  </si>
  <si>
    <t>161/2016</t>
  </si>
  <si>
    <t>Imprensa Universitária</t>
  </si>
  <si>
    <t>167/2016</t>
  </si>
  <si>
    <t>Pró-Reitoria de Ensino e Graduação</t>
  </si>
  <si>
    <t>171/2016</t>
  </si>
  <si>
    <t>175/2016</t>
  </si>
  <si>
    <t>Departamento de Contabilidade e Finanças</t>
  </si>
  <si>
    <t>176/2016</t>
  </si>
  <si>
    <t>Campus Dr. Leonel Miranda</t>
  </si>
  <si>
    <t>190/2016</t>
  </si>
  <si>
    <t>Departamento Pessoal</t>
  </si>
  <si>
    <t>189/2016</t>
  </si>
  <si>
    <t>Pró-Reitoria de Assuntos Edudantis</t>
  </si>
  <si>
    <t>181/2016</t>
  </si>
  <si>
    <t>Departamento de Química</t>
  </si>
  <si>
    <t>183/2016</t>
  </si>
  <si>
    <t>Editora Universidade Rural</t>
  </si>
  <si>
    <t>277/2016</t>
  </si>
  <si>
    <t>Departamento de Solos</t>
  </si>
  <si>
    <t>280/2016</t>
  </si>
  <si>
    <t>Jardim Botânico</t>
  </si>
  <si>
    <t>281/2016</t>
  </si>
  <si>
    <t>265/2016</t>
  </si>
  <si>
    <t>Departamento de Educação do Campo Movimentos Sociais e Diversidade</t>
  </si>
  <si>
    <t>Departamento de Produtos Florestais</t>
  </si>
  <si>
    <t>289/2016</t>
  </si>
  <si>
    <t>Departamento de Engenharia</t>
  </si>
  <si>
    <t>Instituto de Florestas</t>
  </si>
  <si>
    <t>290/2016</t>
  </si>
  <si>
    <t>293/2016</t>
  </si>
  <si>
    <t>Departamento de Genética</t>
  </si>
  <si>
    <t>274/2016</t>
  </si>
  <si>
    <t>Departamento de Ciências Ambientais</t>
  </si>
  <si>
    <t>269/2016</t>
  </si>
  <si>
    <t>Campus da UFRRJ em Três Rios</t>
  </si>
  <si>
    <t>263/2016</t>
  </si>
  <si>
    <t>Pró-Reitoria de Pesquisa e Pós Graduação</t>
  </si>
  <si>
    <t>261/2016</t>
  </si>
  <si>
    <t>Coordenadoria de tecnologia da Informação e Comunicação</t>
  </si>
  <si>
    <t>259/2016</t>
  </si>
  <si>
    <t>Departamento de Biologia Animal</t>
  </si>
  <si>
    <t>256/2016</t>
  </si>
  <si>
    <t>Direção do Campus de Nova Iguaçú</t>
  </si>
  <si>
    <t>253/2016</t>
  </si>
  <si>
    <t>233/2016</t>
  </si>
  <si>
    <t>Departamento de Ciências Fisiológicas</t>
  </si>
  <si>
    <t>Institutode Zootecnia</t>
  </si>
  <si>
    <t>227/2016</t>
  </si>
  <si>
    <t>Ciências Agrícolas (LICA)</t>
  </si>
  <si>
    <t>249/2016</t>
  </si>
  <si>
    <t>Departamento de Tecnologia de Alimentos</t>
  </si>
  <si>
    <t>245/2016</t>
  </si>
  <si>
    <t>Departamento de Fitotecnia</t>
  </si>
  <si>
    <t>241/2016</t>
  </si>
  <si>
    <t>Educação Física</t>
  </si>
  <si>
    <t>195/2016</t>
  </si>
  <si>
    <t>Instituto de Veterinária</t>
  </si>
  <si>
    <t>203/2016</t>
  </si>
  <si>
    <t>Departamento de Geociências</t>
  </si>
  <si>
    <t>198/2016</t>
  </si>
  <si>
    <t>Departamento de Engenharia Química</t>
  </si>
  <si>
    <t>210/2016</t>
  </si>
  <si>
    <t>Posto Médico</t>
  </si>
  <si>
    <t>204/2016</t>
  </si>
  <si>
    <t>Pró-Reitoria de Extensão</t>
  </si>
  <si>
    <t>212/2016</t>
  </si>
  <si>
    <t>Departamento de Ciência Farmacêuticas</t>
  </si>
  <si>
    <t>214/2016</t>
  </si>
  <si>
    <t>CTUR</t>
  </si>
  <si>
    <t>220/2016</t>
  </si>
  <si>
    <t>Arquitetura e Urbanismo</t>
  </si>
  <si>
    <t>Praça de Desportos</t>
  </si>
  <si>
    <t>314/2016</t>
  </si>
  <si>
    <t>311/2016</t>
  </si>
  <si>
    <t>223/2016</t>
  </si>
  <si>
    <t>Engenharia Florestal</t>
  </si>
  <si>
    <t>310/2016</t>
  </si>
  <si>
    <t>Projeto de Controle Populacional e Bem estar Animal da UFFRJ</t>
  </si>
  <si>
    <t>Instituto de Ciências Sociais Aplicadas</t>
  </si>
  <si>
    <t>235/2016</t>
  </si>
  <si>
    <t>134/2016</t>
  </si>
  <si>
    <t>296/2016</t>
  </si>
  <si>
    <t>Administração Pública</t>
  </si>
  <si>
    <t>Engenharia de Agrimensura e Cartográfica</t>
  </si>
  <si>
    <t>299/2016</t>
  </si>
  <si>
    <t>Engenharia agrícola e Ambiental</t>
  </si>
  <si>
    <t>300/2016</t>
  </si>
  <si>
    <t>Departamento Silvicultura</t>
  </si>
  <si>
    <t>303/2016</t>
  </si>
  <si>
    <t>307/2016</t>
  </si>
  <si>
    <t>Pró-Reitoria de Assuntos Administrativos</t>
  </si>
  <si>
    <t>316/2016</t>
  </si>
  <si>
    <t>Pró-Reitoria de Assuntos Financeiros</t>
  </si>
  <si>
    <t>CIPIEPE</t>
  </si>
  <si>
    <t>328/2016</t>
  </si>
  <si>
    <t>Total Geral</t>
  </si>
  <si>
    <t>REITORIA</t>
  </si>
  <si>
    <t>CLIQUE NO BOTÃO VOLTAR PARA RETORNAR AO MENU INICIAL</t>
  </si>
  <si>
    <t>QUANT. EMPENHADA</t>
  </si>
  <si>
    <t>SEÇÃO DE ARQUIVO E PROTOCOLO GERAL</t>
  </si>
  <si>
    <t>DEPARTAMENTO PESSOAL</t>
  </si>
  <si>
    <t>DEPARTAMENTO DE CONTABILIDADE E FINANÇAS</t>
  </si>
  <si>
    <t>VALOR</t>
  </si>
  <si>
    <t>PRÓ REITORIA DE ASSUNTOS ADMINISTRATIVOS</t>
  </si>
  <si>
    <t>DEPARTAMENTO DE MATERIAL E SERVIÇOS AUXILIARES</t>
  </si>
  <si>
    <t>PRÓ REITORIA DE ASSUNTOS ESTUDANTIS</t>
  </si>
  <si>
    <t>PRÓ REITORIA DE ENSINO E GRADUAÇÃO</t>
  </si>
  <si>
    <t>ADMINISTRAÇÃO PÚBLICA</t>
  </si>
  <si>
    <t>ARQUITETURA E URBANISMO</t>
  </si>
  <si>
    <t>CIÊNCIAS AGRÍCOLAS (LICA)</t>
  </si>
  <si>
    <t>EDUCAÇÃO FÍSICA</t>
  </si>
  <si>
    <t>140.115</t>
  </si>
  <si>
    <t>ENGENNHARIA AGRÍCOLA E AMBIENTAL</t>
  </si>
  <si>
    <t>ENGENHARIA DE AGRIMENSURA E CARTOGRÁFICA</t>
  </si>
  <si>
    <t>ENGENHARIA FLORESTAL</t>
  </si>
  <si>
    <t>140.120</t>
  </si>
  <si>
    <t>PRÓ REITORIA DE EXTENSÃO</t>
  </si>
  <si>
    <t>PRAÇA DOS DESPORTOS</t>
  </si>
  <si>
    <t>IMPRENSA UNIVERSITÁRIA</t>
  </si>
  <si>
    <t>PRÓ REITORIA DE PESQUISA E PÓS GRADUAÇÃO</t>
  </si>
  <si>
    <t>EDITORA UNIVERSIDADE RURAL</t>
  </si>
  <si>
    <t>JARDIM BOTÂNICO</t>
  </si>
  <si>
    <t>CAMPUS DR. LEONEL MIRANDA</t>
  </si>
  <si>
    <t>200.200</t>
  </si>
  <si>
    <t>COORDENADORIA DE TECNOLOGIA DA INFORMAÇÃO E COMUNICAÇÃO</t>
  </si>
  <si>
    <t>DEPARTAMENTO DE FITOTECNIA</t>
  </si>
  <si>
    <t>DEPARTAMENTO DE GEOCIÊNCIAS</t>
  </si>
  <si>
    <t>DEPARTAMENTO DE SOLOS</t>
  </si>
  <si>
    <t>DEPARTAMENTO DE BIOLOGIA ANIMAL</t>
  </si>
  <si>
    <t>DEPARTAMENTO DE CIÊNCIAS FISIOLÓGICAS</t>
  </si>
  <si>
    <t>DEPARTAMENTO DE GENÉTICA</t>
  </si>
  <si>
    <t>DEPARTAMENTO DE CIÊNCIA FARMACÊUTICAS</t>
  </si>
  <si>
    <t>230.300</t>
  </si>
  <si>
    <t>DEPARTAMENTO DE QUÍMICA</t>
  </si>
  <si>
    <t>INSTITUTO DE CIÊNCIAS HUMANAS E SOCIAIS</t>
  </si>
  <si>
    <t xml:space="preserve">DEPARTAMENTO DE EDUCAÇÃO DO CAMPO MOVIMENTOS SOCIAIS E DIVERSIDADE </t>
  </si>
  <si>
    <t>INSTITUTO DE FLORESTAS</t>
  </si>
  <si>
    <t>DEPARTAMENTO DE CIÊNCIAS AMBIENTAIS</t>
  </si>
  <si>
    <t>DEPARTAMENTO DE PRODUTOS FLORESTAIS</t>
  </si>
  <si>
    <t>DEPARTAMENTO DE SILVICULTURA</t>
  </si>
  <si>
    <t>DEPARTAMENTO DE ENGENHARIA QUÍMICA</t>
  </si>
  <si>
    <t>DEPARTAMENTO DE ENGENHARIA</t>
  </si>
  <si>
    <t>DEPARTAMENTO DE TECNOLOGIA DE ALIMENTOS</t>
  </si>
  <si>
    <t>INSTITUTO DE VETERINÁRIA</t>
  </si>
  <si>
    <t>PROJETO DE CONTROLE POPULACIONAL E BEM ESTAR ANIMAL DA UFRRJ</t>
  </si>
  <si>
    <t>INSTITUTO DE ZOOTECNIA</t>
  </si>
  <si>
    <t>DIREÇÃO DO CAMPUS DE NOVA IGUAÇÚ</t>
  </si>
  <si>
    <t>CAMPUS DA UFRRJ EM TRÊS RIOS</t>
  </si>
  <si>
    <t>INSTITUTO DE CIÊNCIAS SOCIAIS APLICADAS</t>
  </si>
  <si>
    <t>CLIQUE EM HABILITAR EDIÇÃO PARA ATIVAR O CONTEÚDO</t>
  </si>
  <si>
    <t>CLIQUE NO CENTRO DE CUSTO PARA VERIFICAR O ANDAMENTO DOS PEDIDOS REALIZADOS PELO QUIOSQUE DE COMPRAS EM 2016</t>
  </si>
  <si>
    <t>2016NE800685</t>
  </si>
  <si>
    <t>2016NE800686</t>
  </si>
  <si>
    <t>2016NE800687</t>
  </si>
  <si>
    <t>2016NE800689</t>
  </si>
  <si>
    <t>2016NE800690</t>
  </si>
  <si>
    <t>2016NE800691</t>
  </si>
  <si>
    <t>2016NE800692</t>
  </si>
  <si>
    <t>2016NE800693</t>
  </si>
  <si>
    <t>2016NE800694</t>
  </si>
  <si>
    <t>2016NE800695</t>
  </si>
  <si>
    <t>2016NE800696</t>
  </si>
  <si>
    <t>2016NE800697</t>
  </si>
  <si>
    <t>2016NE800701</t>
  </si>
  <si>
    <t>2016NE800702</t>
  </si>
  <si>
    <t>2016NE800703</t>
  </si>
  <si>
    <t>2016NE800704</t>
  </si>
  <si>
    <t>2016NE800705</t>
  </si>
  <si>
    <t>2016NE800707</t>
  </si>
  <si>
    <t>2016NE800708</t>
  </si>
  <si>
    <t>2016NE800709</t>
  </si>
  <si>
    <t>2016NE800710</t>
  </si>
  <si>
    <t>2016NE800711</t>
  </si>
  <si>
    <t>2016NE800713</t>
  </si>
  <si>
    <t>2016NE800714</t>
  </si>
  <si>
    <t>2016NE800716</t>
  </si>
  <si>
    <t>2016NE800717</t>
  </si>
  <si>
    <t>2016NE800718</t>
  </si>
  <si>
    <t>2016NE800719</t>
  </si>
  <si>
    <t>2016NE800720</t>
  </si>
  <si>
    <t>2016NE800722</t>
  </si>
  <si>
    <t>2016NE800726</t>
  </si>
  <si>
    <t>2016NE800727</t>
  </si>
  <si>
    <t>2016NE800728</t>
  </si>
  <si>
    <t>2016NE800729</t>
  </si>
  <si>
    <t>2016NE800730</t>
  </si>
  <si>
    <t>2016NE800731</t>
  </si>
  <si>
    <t>2016NE800732</t>
  </si>
  <si>
    <t>2016NE800733</t>
  </si>
  <si>
    <t>2016NE800735</t>
  </si>
  <si>
    <t>2016NE800736</t>
  </si>
  <si>
    <t>2016NE800737</t>
  </si>
  <si>
    <t>2016NE800738</t>
  </si>
  <si>
    <t>2016NE800739</t>
  </si>
  <si>
    <t>2016NE800741</t>
  </si>
  <si>
    <t>2016NE800742</t>
  </si>
  <si>
    <t>2016NE800743</t>
  </si>
  <si>
    <t>2016NE800744</t>
  </si>
  <si>
    <t>2016NE800745</t>
  </si>
  <si>
    <t>2016NE800746</t>
  </si>
  <si>
    <t>2016NE800748</t>
  </si>
  <si>
    <t>2016NE800749</t>
  </si>
  <si>
    <t>2016NE800750</t>
  </si>
  <si>
    <t>2016NE800751</t>
  </si>
  <si>
    <t>2016NE800752</t>
  </si>
  <si>
    <t>2016NE800753</t>
  </si>
  <si>
    <t>2016NE800754</t>
  </si>
  <si>
    <t>2016NE800755</t>
  </si>
  <si>
    <t>2016NE800756</t>
  </si>
  <si>
    <t>2016NE800757</t>
  </si>
  <si>
    <t>2016NE800758</t>
  </si>
  <si>
    <t>2016NE800759</t>
  </si>
  <si>
    <t>2016NE800760</t>
  </si>
  <si>
    <t>2016NE800761</t>
  </si>
  <si>
    <t>2016NE800762</t>
  </si>
  <si>
    <t>-</t>
  </si>
  <si>
    <t>Ficou impedida de licitar em Âmbito Federal.</t>
  </si>
  <si>
    <t>O almoxarifado fará a distribuição em toda UFRRJ.</t>
  </si>
  <si>
    <t>31/03/2016
31/03/2016</t>
  </si>
  <si>
    <t>4322
4344</t>
  </si>
  <si>
    <t>Não empenhado por falta de saldo na ata vigente.</t>
  </si>
  <si>
    <t>CONCLUÍDO</t>
  </si>
  <si>
    <t>475/2016</t>
  </si>
  <si>
    <t>493/2016</t>
  </si>
  <si>
    <t>Departamento de Pessoal</t>
  </si>
  <si>
    <t>478/2016</t>
  </si>
  <si>
    <t>Pró - Reitoria de Assuntos Administrativos</t>
  </si>
  <si>
    <t>521/2016</t>
  </si>
  <si>
    <t>Pró - Reitoria de Ensino e Graduação</t>
  </si>
  <si>
    <t>490/2016</t>
  </si>
  <si>
    <t>Matemática</t>
  </si>
  <si>
    <t>485/2016</t>
  </si>
  <si>
    <t>Coordenadoria de Desenvolvimento Institucional</t>
  </si>
  <si>
    <t>533/2016</t>
  </si>
  <si>
    <t>Coordenadoria de Tecnologia da Informação e Comunicação</t>
  </si>
  <si>
    <t>494/2016</t>
  </si>
  <si>
    <t>Departamento de Botânica</t>
  </si>
  <si>
    <t>516/2016</t>
  </si>
  <si>
    <t>Ciências Biológicas</t>
  </si>
  <si>
    <t>518/2016</t>
  </si>
  <si>
    <t>Medicina Veterinária</t>
  </si>
  <si>
    <t>504/2016</t>
  </si>
  <si>
    <t>512/2016</t>
  </si>
  <si>
    <t>508/2016</t>
  </si>
  <si>
    <t>465/2016</t>
  </si>
  <si>
    <t>Departamento de Entomologia e Fitopatologia</t>
  </si>
  <si>
    <t>467/2016</t>
  </si>
  <si>
    <t>Departamento de Anatomia Animal e Humana</t>
  </si>
  <si>
    <t>499/2016</t>
  </si>
  <si>
    <t>Departamento de Matemática</t>
  </si>
  <si>
    <t>501/2016</t>
  </si>
  <si>
    <t>539/2016</t>
  </si>
  <si>
    <t>482/2016</t>
  </si>
  <si>
    <t>Instituto de Educação</t>
  </si>
  <si>
    <t>496/2016</t>
  </si>
  <si>
    <t>519/2016</t>
  </si>
  <si>
    <t>488/2016</t>
  </si>
  <si>
    <t>Instituto de Tecnologia</t>
  </si>
  <si>
    <t>530/2016</t>
  </si>
  <si>
    <t>502/2016</t>
  </si>
  <si>
    <t>505/2016</t>
  </si>
  <si>
    <t>Hospital Universitário</t>
  </si>
  <si>
    <t>462/2016</t>
  </si>
  <si>
    <t>Departamento de Epidemiologia e Saúde Pública</t>
  </si>
  <si>
    <t>Instituto de Zootecnia</t>
  </si>
  <si>
    <t>541/2016</t>
  </si>
  <si>
    <t>553/2016</t>
  </si>
  <si>
    <t>Instituto de Três Rios</t>
  </si>
  <si>
    <t>528/2016</t>
  </si>
  <si>
    <t xml:space="preserve">COLCHETE FIXAÇÃO, MATERIAL METAL, TRATAMENTO SUPERFICIAL LATONADO, TAMANHO Nº 10, APLICAÇÃO PROCESSOS. CAIXA COM 72 </t>
  </si>
  <si>
    <t>549/2016</t>
  </si>
  <si>
    <t>558/2016</t>
  </si>
  <si>
    <t>377/2016</t>
  </si>
  <si>
    <t>2016NE801080</t>
  </si>
  <si>
    <t>2016NE801081</t>
  </si>
  <si>
    <t>2016NE801082</t>
  </si>
  <si>
    <t>2016NE801085</t>
  </si>
  <si>
    <t>2016NE801086</t>
  </si>
  <si>
    <t>2016NE801088</t>
  </si>
  <si>
    <t>2016NE801090</t>
  </si>
  <si>
    <t>2016NE801092</t>
  </si>
  <si>
    <t>2016NE801094</t>
  </si>
  <si>
    <t>2016NE801095</t>
  </si>
  <si>
    <t>2016NE801096</t>
  </si>
  <si>
    <t>2016NE801097</t>
  </si>
  <si>
    <t>2016NE801098</t>
  </si>
  <si>
    <t>2016NE801100</t>
  </si>
  <si>
    <t>2016NE801102</t>
  </si>
  <si>
    <t>2016NE801103</t>
  </si>
  <si>
    <t>2016NE801108</t>
  </si>
  <si>
    <t>2016NE801104</t>
  </si>
  <si>
    <t>2016NE801105</t>
  </si>
  <si>
    <t>2016NE801106</t>
  </si>
  <si>
    <t>2016NE801107</t>
  </si>
  <si>
    <t>2016NE801109</t>
  </si>
  <si>
    <t>2016NE801110</t>
  </si>
  <si>
    <t>2016NE801111</t>
  </si>
  <si>
    <t>Cancelado pelo solicitante</t>
  </si>
  <si>
    <t>Não empenhado pois o solicitante não confirmou se o pedido está correto.</t>
  </si>
  <si>
    <t>663/2016</t>
  </si>
  <si>
    <t>814/2016</t>
  </si>
  <si>
    <t>722/2016</t>
  </si>
  <si>
    <t>Pró - Reitoria de Assuntos Financeiros</t>
  </si>
  <si>
    <t>779/2016</t>
  </si>
  <si>
    <t>689/2016</t>
  </si>
  <si>
    <t>828/2016</t>
  </si>
  <si>
    <t>786/2016</t>
  </si>
  <si>
    <t>PARFOR</t>
  </si>
  <si>
    <t>703/2016</t>
  </si>
  <si>
    <t>716/2016</t>
  </si>
  <si>
    <t>CAIC</t>
  </si>
  <si>
    <t>686/2016</t>
  </si>
  <si>
    <t>705/2016</t>
  </si>
  <si>
    <t>712/2016</t>
  </si>
  <si>
    <t>781/2016</t>
  </si>
  <si>
    <t>65/2016</t>
  </si>
  <si>
    <t>Departamento de Psicologia</t>
  </si>
  <si>
    <t>655/2016</t>
  </si>
  <si>
    <t>805/2016</t>
  </si>
  <si>
    <t>683/2016</t>
  </si>
  <si>
    <t>Departamento de Silvicultura</t>
  </si>
  <si>
    <t>671/2016</t>
  </si>
  <si>
    <t>742/2016</t>
  </si>
  <si>
    <t>749/2016</t>
  </si>
  <si>
    <t>795/2016</t>
  </si>
  <si>
    <t>Departamento de Medicina e Cirúrgia Veterinária</t>
  </si>
  <si>
    <t>800/2016</t>
  </si>
  <si>
    <t>Departamento de Microbiologia e Imunologia Veterinária</t>
  </si>
  <si>
    <t>790/2016</t>
  </si>
  <si>
    <t>Departamento de Parasitologia Animal</t>
  </si>
  <si>
    <t>695/2016</t>
  </si>
  <si>
    <t>760/2016</t>
  </si>
  <si>
    <t>761/2016</t>
  </si>
  <si>
    <t>Inglês Sem Fronteiras</t>
  </si>
  <si>
    <t>23083.006237/2016-01</t>
  </si>
  <si>
    <t>UASG 153057 - Pregão 34/2016</t>
  </si>
  <si>
    <t>CANETA ESFEROGRÁFICA, MATERIAL PLÁSTICO, QUANTIDADE CARGAS 1 UN, MATERIAL PONTA LATÃO COM ESFERA DE TUNGSTÊNIO, TIPO ESCRITA FINA, COR TINTA AZUL, CARACTERÍSTICAS ADICIONAIS MATERIAL TRANSPARENTE E COM ORIFÍCIO LATERAL</t>
  </si>
  <si>
    <t>CANETA ESFEROGRÁFICA, MATERIAL PLÁSTICO, QUANTIDADE CARGAS 1 UN, MATERIAL PONTA LATÃO COM ESFERA DE TUNGSTÊNIO, TIPO ESCRITA FINA, COR TINTA PRETA, CARACTERÍSTICAS ADICIONAIS MATERIAL TRANSPARENTE E COM ORIFÍCIO LATERAL</t>
  </si>
  <si>
    <t>CANETA ESFEROGRÁFICA, MATERIAL PLÁSTICO, QUANTIDADE CARGAS 1 UN, MATERIAL PONTA LATÃO COM ESFERA DE TUNGSTÊNIO, TIPO ESCRITA FINA, COR TINTA VERMELHA, CARACTERÍSTICAS ADICIONAIS MATERIAL TRANSPARENTE E COM ORIFÍCIO LATERAL</t>
  </si>
  <si>
    <t>CLIPE, TAMANHO 0, MATERIAL METAL, FORMATO PARALELO</t>
  </si>
  <si>
    <t>CLIPE, TAMANHO 2/0, MATERIAL METAL, FORMATO PARALELO</t>
  </si>
  <si>
    <t>ENVELOPE, MATERIAL PAPEL APERGAMINHADO, GRAMATURA 75 G/M2, TIPO SACO COMUM, COMPRIMENTO 360 MM, COR PARDA, LARGURA 260 MM</t>
  </si>
  <si>
    <t>FITA ADESIVA, MATERIAL POLIPROPILENO TRANSPARENTE, TIPO MONOFACE, LARGURA 19 MM, COMPRIMENTO 33 M, COR INCOLOR, APLICAÇÃO MULTIUSO</t>
  </si>
  <si>
    <t>GRAMPEADOR, MATERIAL METAL, TIPO MESA, CAPACIDADE 20 FL, TAMANHO GRAMPO 26/6, CARACTERÍSTICAS ADICIONAIS TAMANHO MÉDIO, ALFINETAR 8 FOLHAS</t>
  </si>
  <si>
    <t>GRAMPO GRAMPEADOR, MATERIAL METAL, TRATAMENTO SUPERFICIAL GALVANIZADO, TAMANHO26/6</t>
  </si>
  <si>
    <t>LÁPIS PRETO, MATERIAL CORPO MADEIRA, DIÂMETRO CARGA 2 MM, DUREZA CARGA 2B, CARACTERÍSTICAS ADICIONAIS SEM BORRACHA APAGADORA, MATERIAL CARGA GRAFITE</t>
  </si>
  <si>
    <t>PERCEVEJO, MATERIAL CHAPA DE AÇO, TRATAMENTO SUPERFICIAL LATONADO, TAMANHO 7 MM</t>
  </si>
  <si>
    <t>PERFURADOR PAPEL, MATERIAL METAL, TIPO GRANDE, TRATAMENTO SUPERFICIAL NIQUELADO, CAPACIDADE PERFURAÇÃO 20 FL, FUNCIONAMENTO MANUAL</t>
  </si>
  <si>
    <t>PAPEL SULFITE, MATERIAL CELULOSE VEGETAL, COR BRANCA, GRAMATURA 75 G/M2, COMPRIMENTO 420 MM, LARGURA 297 MM, FORMATO A3</t>
  </si>
  <si>
    <t>Concluído</t>
  </si>
  <si>
    <t>960/2016</t>
  </si>
  <si>
    <t>980/2016</t>
  </si>
  <si>
    <t>2016NE801527</t>
  </si>
  <si>
    <t>2016NE801528</t>
  </si>
  <si>
    <t>2016NE801529</t>
  </si>
  <si>
    <t>2016NE801530</t>
  </si>
  <si>
    <t>2016NE801531</t>
  </si>
  <si>
    <t>2016NE801532</t>
  </si>
  <si>
    <t>2016NE801533</t>
  </si>
  <si>
    <t>2016NE801534</t>
  </si>
  <si>
    <t>2016NE801535</t>
  </si>
  <si>
    <t>2016NE801536</t>
  </si>
  <si>
    <t>2016NE801537</t>
  </si>
  <si>
    <t>2016NE801538</t>
  </si>
  <si>
    <t>2016NE801539</t>
  </si>
  <si>
    <t>2016NE801540</t>
  </si>
  <si>
    <t>2016NE801541</t>
  </si>
  <si>
    <t>2016NE801542</t>
  </si>
  <si>
    <t>2016NE801543</t>
  </si>
  <si>
    <t>2016NE801544</t>
  </si>
  <si>
    <t>2016NE801545</t>
  </si>
  <si>
    <t>2016NE801546</t>
  </si>
  <si>
    <t>2016NE801547</t>
  </si>
  <si>
    <t>2016NE801548</t>
  </si>
  <si>
    <t>2016NE801549</t>
  </si>
  <si>
    <t>2016NE801550</t>
  </si>
  <si>
    <t>2016NE801586</t>
  </si>
  <si>
    <t>2016NE801587</t>
  </si>
  <si>
    <t>2016NE801588</t>
  </si>
  <si>
    <t>2016NE801589</t>
  </si>
  <si>
    <t>2016NE801590</t>
  </si>
  <si>
    <t>2016NE801591</t>
  </si>
  <si>
    <t>2016NE801592</t>
  </si>
  <si>
    <t>2016NE801593</t>
  </si>
  <si>
    <t>2016NE801595</t>
  </si>
  <si>
    <t>2016NE801596</t>
  </si>
  <si>
    <t>2016NE801597</t>
  </si>
  <si>
    <t>2016NE801598</t>
  </si>
  <si>
    <t>2016NE801599</t>
  </si>
  <si>
    <t>2016NE801600</t>
  </si>
  <si>
    <t>2016NE801604</t>
  </si>
  <si>
    <t>2016NE801605</t>
  </si>
  <si>
    <t>2016NE801606</t>
  </si>
  <si>
    <t>2016NE801607</t>
  </si>
  <si>
    <t>2016NE801609</t>
  </si>
  <si>
    <t>2016NE801610</t>
  </si>
  <si>
    <t>(vazio)</t>
  </si>
  <si>
    <t>2016NE801908</t>
  </si>
  <si>
    <t>2016NE801909</t>
  </si>
  <si>
    <t>2016NE801910</t>
  </si>
  <si>
    <t>2016NE801911</t>
  </si>
  <si>
    <t>2016NE801912</t>
  </si>
  <si>
    <t>2016NE801913</t>
  </si>
  <si>
    <t>PRÓ - REITORIA DE ASSUNTOS FINANCEIROS</t>
  </si>
  <si>
    <t xml:space="preserve">VALOR </t>
  </si>
  <si>
    <t>2016NE802058</t>
  </si>
  <si>
    <t>2016NE802059</t>
  </si>
  <si>
    <t>02/02/2017
02/03/2017</t>
  </si>
  <si>
    <t>563
571</t>
  </si>
  <si>
    <t>Cancelado</t>
  </si>
  <si>
    <t>POSTO MÉDICO</t>
  </si>
  <si>
    <t>CIÊNCIAS BIOLÓGICAS</t>
  </si>
  <si>
    <t>MATEMÁTICA</t>
  </si>
  <si>
    <t>MEDICINA VETERINÁRIA</t>
  </si>
  <si>
    <t>PROEXT - Universidade e Participação Social</t>
  </si>
  <si>
    <t>PROEXT - UNIVERSIDADE E PARTICIPAÇÃO SOCIAL</t>
  </si>
  <si>
    <t xml:space="preserve"> COORDENADORIA DE DESENVOLVIMENTO INSTITUCIONAL</t>
  </si>
  <si>
    <t>DEPARTAMENTO DE BOTÂNICA</t>
  </si>
  <si>
    <t>DEPARTAMENTO DE ENTOMOLOGIA E FITOPATOLOGIA</t>
  </si>
  <si>
    <t>DEPARTAMENTO DE ANATOMIA ANIMAL E HUMANA</t>
  </si>
  <si>
    <t>DEPARTAMENTO DE MATEMÁTICA</t>
  </si>
  <si>
    <t>INSTITUTO DE EDUCAÇÃO</t>
  </si>
  <si>
    <t>DEPARTAMENTO DE PSICOLOGIA</t>
  </si>
  <si>
    <t>INSTITUTO DE TECNOLOGIA</t>
  </si>
  <si>
    <t>HOSPITAL VETERINÁRIO</t>
  </si>
  <si>
    <t>DEPARTAMENTO DE EPIDEMIOLOGIA E SAÚDE PÚBLICA</t>
  </si>
  <si>
    <t>DEPARTAMENTO DE MEDICINA E CIRURGIA VETERINÁRIA</t>
  </si>
  <si>
    <t>DEPARTAMENTO DE MICROBIOLOGIA E IMUNOLOGIA VETERINÁRIA</t>
  </si>
  <si>
    <t>DEPARTAMENTO DE PARASITOLOGIA ANIMAL</t>
  </si>
  <si>
    <t>PROGRAMA INGLÊS SEM FRONTEIRAS</t>
  </si>
  <si>
    <t>Empenhado em menor quantidade por não haver saldo suficiente na ata. 
Concluído</t>
  </si>
  <si>
    <t>Cancelado através da nota nº 2017NE800923</t>
  </si>
  <si>
    <t>Cancelado através da nota nº 2017NE800559</t>
  </si>
  <si>
    <t>Cancelado através da nota nº 2017NE800455.</t>
  </si>
  <si>
    <t xml:space="preserve"> Cancelado através da nota nº 2017NE800455.</t>
  </si>
  <si>
    <t xml:space="preserve"> Cancelado através da nota nº 2017NE800456.</t>
  </si>
  <si>
    <t xml:space="preserve"> Cancelado através da nota nº 2017NE800697.</t>
  </si>
  <si>
    <t xml:space="preserve"> Cancelado através da nota nº 2017NE800924.</t>
  </si>
  <si>
    <t>Papeleta 659/2017</t>
  </si>
  <si>
    <t>Papeleta 657/2017</t>
  </si>
  <si>
    <t>Papeleta 658/2017</t>
  </si>
  <si>
    <t>Papeleta 660/2017</t>
  </si>
  <si>
    <t xml:space="preserve">Concluído </t>
  </si>
  <si>
    <t>(Tudo)</t>
  </si>
  <si>
    <t>RESTAURANTE UNIVERISTÁRIO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</si>
</sst>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\ * #,##0.00_-;\-&quot;R$&quot;\ * #,##0.00_-;_-&quot;R$&quot;\ * &quot;-&quot;??_-;_-@_-"/>
    <numFmt numFmtId="164" formatCode="_-[$R$-416]\ * #,##0.00_-;\-[$R$-416]\ * #,##0.00_-;_-[$R$-416]\ * &quot;-&quot;??_-;_-@_-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color theme="1"/>
      <name val="Times New Roman"/>
      <family val="1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14"/>
      <name val="Times New Roman"/>
      <family val="1"/>
    </font>
    <font>
      <b/>
      <sz val="14"/>
      <color rgb="FFFF0000"/>
      <name val="Times New Roman"/>
      <family val="1"/>
    </font>
    <font>
      <b/>
      <u/>
      <sz val="14"/>
      <color theme="1"/>
      <name val="Times New Roman"/>
      <family val="1"/>
    </font>
    <font>
      <sz val="11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FF0000"/>
      <name val="Times New Roman"/>
      <family val="1"/>
    </font>
    <font>
      <b/>
      <sz val="11"/>
      <color theme="1"/>
      <name val="Times New Roman"/>
      <family val="1"/>
    </font>
    <font>
      <b/>
      <sz val="10"/>
      <color rgb="FF000000"/>
      <name val="Times New Roman"/>
      <family val="1"/>
    </font>
    <font>
      <b/>
      <sz val="8"/>
      <color rgb="FF000000"/>
      <name val="Verdana"/>
      <family val="2"/>
    </font>
    <font>
      <b/>
      <i/>
      <sz val="9"/>
      <color theme="1" tint="4.9989318521683403E-2"/>
      <name val="Times New Roman"/>
      <family val="1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0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 Light"/>
      <family val="2"/>
      <scheme val="major"/>
    </font>
    <font>
      <b/>
      <sz val="9"/>
      <color rgb="FF187400"/>
      <name val="Verdana"/>
      <family val="2"/>
    </font>
    <font>
      <b/>
      <sz val="11"/>
      <color rgb="FF187400"/>
      <name val="Verdana"/>
      <family val="2"/>
    </font>
  </fonts>
  <fills count="1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double">
        <color theme="9" tint="-0.499984740745262"/>
      </left>
      <right style="thin">
        <color theme="9" tint="-0.499984740745262"/>
      </right>
      <top style="double">
        <color theme="9" tint="-0.499984740745262"/>
      </top>
      <bottom style="double">
        <color theme="9" tint="-0.499984740745262"/>
      </bottom>
      <diagonal/>
    </border>
    <border>
      <left style="thin">
        <color theme="9" tint="-0.499984740745262"/>
      </left>
      <right/>
      <top style="double">
        <color theme="9" tint="-0.499984740745262"/>
      </top>
      <bottom style="double">
        <color theme="9" tint="-0.499984740745262"/>
      </bottom>
      <diagonal/>
    </border>
    <border>
      <left/>
      <right/>
      <top style="double">
        <color theme="9" tint="-0.499984740745262"/>
      </top>
      <bottom style="double">
        <color theme="9" tint="-0.499984740745262"/>
      </bottom>
      <diagonal/>
    </border>
    <border>
      <left/>
      <right style="double">
        <color theme="9" tint="-0.499984740745262"/>
      </right>
      <top style="double">
        <color theme="9" tint="-0.499984740745262"/>
      </top>
      <bottom style="double">
        <color theme="9" tint="-0.499984740745262"/>
      </bottom>
      <diagonal/>
    </border>
    <border>
      <left style="dotted">
        <color theme="4" tint="-0.24994659260841701"/>
      </left>
      <right style="dotted">
        <color theme="4" tint="-0.24994659260841701"/>
      </right>
      <top style="dotted">
        <color theme="4" tint="-0.24994659260841701"/>
      </top>
      <bottom style="dotted">
        <color theme="4" tint="-0.24994659260841701"/>
      </bottom>
      <diagonal/>
    </border>
    <border>
      <left style="dotted">
        <color theme="4" tint="-0.24994659260841701"/>
      </left>
      <right/>
      <top style="dotted">
        <color theme="4" tint="-0.24994659260841701"/>
      </top>
      <bottom style="dotted">
        <color theme="4" tint="-0.2499465926084170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1">
    <xf numFmtId="0" fontId="0" fillId="0" borderId="0" xfId="0"/>
    <xf numFmtId="0" fontId="3" fillId="0" borderId="0" xfId="0" applyFont="1" applyAlignment="1">
      <alignment wrapText="1"/>
    </xf>
    <xf numFmtId="0" fontId="5" fillId="0" borderId="0" xfId="0" applyFont="1"/>
    <xf numFmtId="0" fontId="5" fillId="0" borderId="0" xfId="0" applyFont="1" applyAlignment="1">
      <alignment horizontal="right"/>
    </xf>
    <xf numFmtId="0" fontId="5" fillId="0" borderId="0" xfId="0" applyFont="1" applyBorder="1"/>
    <xf numFmtId="0" fontId="6" fillId="0" borderId="0" xfId="0" applyFont="1"/>
    <xf numFmtId="0" fontId="5" fillId="0" borderId="0" xfId="0" applyFont="1" applyAlignment="1">
      <alignment horizontal="center" vertical="top"/>
    </xf>
    <xf numFmtId="14" fontId="7" fillId="0" borderId="6" xfId="0" applyNumberFormat="1" applyFont="1" applyBorder="1" applyAlignment="1">
      <alignment horizontal="left"/>
    </xf>
    <xf numFmtId="14" fontId="6" fillId="0" borderId="0" xfId="0" applyNumberFormat="1" applyFont="1" applyBorder="1"/>
    <xf numFmtId="0" fontId="4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14" fontId="4" fillId="0" borderId="0" xfId="0" applyNumberFormat="1" applyFont="1" applyAlignment="1">
      <alignment horizontal="left"/>
    </xf>
    <xf numFmtId="14" fontId="5" fillId="0" borderId="0" xfId="0" applyNumberFormat="1" applyFont="1"/>
    <xf numFmtId="0" fontId="5" fillId="0" borderId="0" xfId="0" applyFont="1" applyAlignment="1">
      <alignment horizontal="right" vertical="center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9" fillId="0" borderId="0" xfId="0" applyFont="1"/>
    <xf numFmtId="0" fontId="3" fillId="0" borderId="0" xfId="0" applyFont="1" applyAlignment="1">
      <alignment horizontal="center" vertical="top"/>
    </xf>
    <xf numFmtId="0" fontId="10" fillId="4" borderId="13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 wrapText="1"/>
    </xf>
    <xf numFmtId="0" fontId="11" fillId="4" borderId="14" xfId="0" applyFont="1" applyFill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12" fillId="0" borderId="0" xfId="0" applyFont="1"/>
    <xf numFmtId="0" fontId="13" fillId="3" borderId="16" xfId="0" applyFont="1" applyFill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center" vertical="center"/>
    </xf>
    <xf numFmtId="0" fontId="13" fillId="3" borderId="16" xfId="0" applyFont="1" applyFill="1" applyBorder="1" applyAlignment="1">
      <alignment horizontal="center" wrapText="1"/>
    </xf>
    <xf numFmtId="0" fontId="14" fillId="3" borderId="16" xfId="0" applyFont="1" applyFill="1" applyBorder="1" applyAlignment="1">
      <alignment horizontal="center" vertical="center" wrapText="1"/>
    </xf>
    <xf numFmtId="49" fontId="15" fillId="3" borderId="16" xfId="0" applyNumberFormat="1" applyFont="1" applyFill="1" applyBorder="1" applyAlignment="1">
      <alignment horizontal="center" vertical="center"/>
    </xf>
    <xf numFmtId="44" fontId="14" fillId="3" borderId="16" xfId="1" applyFont="1" applyFill="1" applyBorder="1" applyAlignment="1">
      <alignment horizontal="center" vertical="center"/>
    </xf>
    <xf numFmtId="0" fontId="14" fillId="3" borderId="0" xfId="0" applyFont="1" applyFill="1"/>
    <xf numFmtId="0" fontId="13" fillId="0" borderId="16" xfId="0" applyFont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wrapText="1"/>
    </xf>
    <xf numFmtId="0" fontId="14" fillId="0" borderId="16" xfId="0" applyFont="1" applyBorder="1" applyAlignment="1">
      <alignment horizontal="center" vertical="center" wrapText="1"/>
    </xf>
    <xf numFmtId="49" fontId="15" fillId="0" borderId="16" xfId="0" applyNumberFormat="1" applyFont="1" applyFill="1" applyBorder="1" applyAlignment="1">
      <alignment horizontal="center" vertical="center"/>
    </xf>
    <xf numFmtId="44" fontId="14" fillId="0" borderId="16" xfId="1" applyFont="1" applyBorder="1" applyAlignment="1">
      <alignment horizontal="center" vertical="center"/>
    </xf>
    <xf numFmtId="0" fontId="14" fillId="0" borderId="0" xfId="0" applyFont="1"/>
    <xf numFmtId="0" fontId="13" fillId="0" borderId="16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44" fontId="14" fillId="0" borderId="16" xfId="1" applyFont="1" applyFill="1" applyBorder="1" applyAlignment="1">
      <alignment horizontal="center" vertical="center"/>
    </xf>
    <xf numFmtId="0" fontId="14" fillId="5" borderId="0" xfId="0" applyFont="1" applyFill="1"/>
    <xf numFmtId="0" fontId="13" fillId="6" borderId="16" xfId="0" applyFont="1" applyFill="1" applyBorder="1" applyAlignment="1">
      <alignment horizontal="center" vertical="center" wrapText="1"/>
    </xf>
    <xf numFmtId="0" fontId="14" fillId="6" borderId="16" xfId="0" applyFont="1" applyFill="1" applyBorder="1" applyAlignment="1">
      <alignment horizontal="center" vertical="center"/>
    </xf>
    <xf numFmtId="0" fontId="13" fillId="6" borderId="16" xfId="0" applyFont="1" applyFill="1" applyBorder="1" applyAlignment="1">
      <alignment horizontal="center" wrapText="1"/>
    </xf>
    <xf numFmtId="0" fontId="14" fillId="6" borderId="16" xfId="0" applyFont="1" applyFill="1" applyBorder="1" applyAlignment="1">
      <alignment horizontal="center" vertical="center" wrapText="1"/>
    </xf>
    <xf numFmtId="49" fontId="15" fillId="6" borderId="16" xfId="0" applyNumberFormat="1" applyFont="1" applyFill="1" applyBorder="1" applyAlignment="1">
      <alignment horizontal="center" vertical="center"/>
    </xf>
    <xf numFmtId="44" fontId="14" fillId="6" borderId="16" xfId="1" applyFont="1" applyFill="1" applyBorder="1" applyAlignment="1">
      <alignment horizontal="center" vertical="center"/>
    </xf>
    <xf numFmtId="3" fontId="14" fillId="0" borderId="16" xfId="0" applyNumberFormat="1" applyFont="1" applyBorder="1" applyAlignment="1">
      <alignment horizontal="center" vertical="center" wrapText="1"/>
    </xf>
    <xf numFmtId="3" fontId="14" fillId="0" borderId="16" xfId="0" applyNumberFormat="1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 wrapText="1"/>
    </xf>
    <xf numFmtId="0" fontId="14" fillId="7" borderId="16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wrapText="1"/>
    </xf>
    <xf numFmtId="0" fontId="14" fillId="7" borderId="16" xfId="0" applyFont="1" applyFill="1" applyBorder="1" applyAlignment="1">
      <alignment horizontal="center" vertical="center" wrapText="1"/>
    </xf>
    <xf numFmtId="0" fontId="15" fillId="7" borderId="16" xfId="0" applyNumberFormat="1" applyFont="1" applyFill="1" applyBorder="1" applyAlignment="1">
      <alignment horizontal="center" vertical="center"/>
    </xf>
    <xf numFmtId="44" fontId="14" fillId="7" borderId="16" xfId="1" applyFont="1" applyFill="1" applyBorder="1" applyAlignment="1">
      <alignment horizontal="center" vertical="center"/>
    </xf>
    <xf numFmtId="3" fontId="14" fillId="6" borderId="16" xfId="0" applyNumberFormat="1" applyFont="1" applyFill="1" applyBorder="1" applyAlignment="1">
      <alignment horizontal="center" vertical="center" wrapText="1"/>
    </xf>
    <xf numFmtId="0" fontId="13" fillId="5" borderId="16" xfId="0" applyFont="1" applyFill="1" applyBorder="1" applyAlignment="1">
      <alignment horizontal="center" vertical="center" wrapText="1"/>
    </xf>
    <xf numFmtId="0" fontId="14" fillId="5" borderId="16" xfId="0" applyFont="1" applyFill="1" applyBorder="1" applyAlignment="1">
      <alignment horizontal="center" vertical="center"/>
    </xf>
    <xf numFmtId="0" fontId="13" fillId="5" borderId="16" xfId="0" applyFont="1" applyFill="1" applyBorder="1" applyAlignment="1">
      <alignment horizontal="center" wrapText="1"/>
    </xf>
    <xf numFmtId="0" fontId="14" fillId="5" borderId="16" xfId="0" applyFont="1" applyFill="1" applyBorder="1" applyAlignment="1">
      <alignment horizontal="center" vertical="center" wrapText="1"/>
    </xf>
    <xf numFmtId="49" fontId="15" fillId="5" borderId="16" xfId="0" applyNumberFormat="1" applyFont="1" applyFill="1" applyBorder="1" applyAlignment="1">
      <alignment horizontal="center" vertical="center"/>
    </xf>
    <xf numFmtId="44" fontId="14" fillId="5" borderId="16" xfId="1" applyFont="1" applyFill="1" applyBorder="1" applyAlignment="1">
      <alignment horizontal="center" vertical="center"/>
    </xf>
    <xf numFmtId="3" fontId="14" fillId="6" borderId="16" xfId="0" applyNumberFormat="1" applyFont="1" applyFill="1" applyBorder="1" applyAlignment="1">
      <alignment horizontal="center" vertical="center"/>
    </xf>
    <xf numFmtId="0" fontId="14" fillId="0" borderId="0" xfId="0" applyFont="1" applyFill="1" applyBorder="1"/>
    <xf numFmtId="0" fontId="13" fillId="0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3" borderId="16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17" fillId="8" borderId="16" xfId="0" applyFont="1" applyFill="1" applyBorder="1" applyAlignment="1">
      <alignment horizontal="center" vertical="center" wrapText="1"/>
    </xf>
    <xf numFmtId="0" fontId="17" fillId="5" borderId="16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19" fillId="4" borderId="16" xfId="0" applyFont="1" applyFill="1" applyBorder="1" applyAlignment="1">
      <alignment horizontal="center" vertical="center"/>
    </xf>
    <xf numFmtId="0" fontId="19" fillId="4" borderId="16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/>
    </xf>
    <xf numFmtId="0" fontId="3" fillId="0" borderId="16" xfId="0" applyFont="1" applyBorder="1" applyAlignment="1">
      <alignment horizontal="center" vertical="top"/>
    </xf>
    <xf numFmtId="0" fontId="3" fillId="0" borderId="16" xfId="0" applyFont="1" applyFill="1" applyBorder="1" applyAlignment="1">
      <alignment horizontal="center" vertical="top"/>
    </xf>
    <xf numFmtId="0" fontId="3" fillId="6" borderId="16" xfId="0" applyFont="1" applyFill="1" applyBorder="1" applyAlignment="1">
      <alignment horizontal="center"/>
    </xf>
    <xf numFmtId="0" fontId="3" fillId="6" borderId="16" xfId="0" applyFont="1" applyFill="1" applyBorder="1" applyAlignment="1">
      <alignment horizontal="center" vertical="top" wrapText="1"/>
    </xf>
    <xf numFmtId="0" fontId="3" fillId="9" borderId="0" xfId="0" applyFont="1" applyFill="1"/>
    <xf numFmtId="0" fontId="19" fillId="5" borderId="16" xfId="0" applyFont="1" applyFill="1" applyBorder="1" applyAlignment="1">
      <alignment horizontal="center"/>
    </xf>
    <xf numFmtId="0" fontId="19" fillId="5" borderId="16" xfId="0" applyFont="1" applyFill="1" applyBorder="1" applyAlignment="1">
      <alignment horizontal="center" vertical="top"/>
    </xf>
    <xf numFmtId="0" fontId="19" fillId="9" borderId="0" xfId="0" applyFont="1" applyFill="1" applyAlignment="1">
      <alignment vertical="center"/>
    </xf>
    <xf numFmtId="0" fontId="3" fillId="0" borderId="1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top"/>
    </xf>
    <xf numFmtId="0" fontId="17" fillId="3" borderId="17" xfId="0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horizontal="center" vertical="center"/>
    </xf>
    <xf numFmtId="0" fontId="14" fillId="6" borderId="0" xfId="0" applyFont="1" applyFill="1"/>
    <xf numFmtId="0" fontId="23" fillId="11" borderId="0" xfId="0" applyFont="1" applyFill="1" applyAlignment="1">
      <alignment wrapText="1"/>
    </xf>
    <xf numFmtId="0" fontId="25" fillId="11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1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4" fillId="12" borderId="0" xfId="0" applyFont="1" applyFill="1" applyAlignment="1">
      <alignment horizontal="center" vertical="center"/>
    </xf>
    <xf numFmtId="0" fontId="0" fillId="0" borderId="0" xfId="0" pivotButton="1" applyAlignment="1">
      <alignment wrapText="1"/>
    </xf>
    <xf numFmtId="0" fontId="0" fillId="0" borderId="0" xfId="0" pivotButton="1" applyAlignment="1">
      <alignment horizontal="center" vertical="center" wrapText="1"/>
    </xf>
    <xf numFmtId="0" fontId="0" fillId="0" borderId="0" xfId="0" pivotButton="1" applyAlignment="1">
      <alignment horizontal="center" wrapText="1"/>
    </xf>
    <xf numFmtId="0" fontId="24" fillId="13" borderId="24" xfId="0" applyFont="1" applyFill="1" applyBorder="1" applyAlignment="1">
      <alignment horizontal="center" vertical="center" wrapText="1"/>
    </xf>
    <xf numFmtId="0" fontId="24" fillId="13" borderId="25" xfId="0" applyFont="1" applyFill="1" applyBorder="1" applyAlignment="1">
      <alignment horizontal="center" vertical="center" wrapText="1"/>
    </xf>
    <xf numFmtId="0" fontId="24" fillId="13" borderId="26" xfId="0" applyFont="1" applyFill="1" applyBorder="1" applyAlignment="1">
      <alignment horizontal="center" vertical="center" wrapText="1"/>
    </xf>
    <xf numFmtId="0" fontId="24" fillId="13" borderId="26" xfId="0" applyNumberFormat="1" applyFont="1" applyFill="1" applyBorder="1" applyAlignment="1">
      <alignment horizontal="center" vertical="center" wrapText="1"/>
    </xf>
    <xf numFmtId="44" fontId="24" fillId="13" borderId="27" xfId="1" applyFont="1" applyFill="1" applyBorder="1" applyAlignment="1">
      <alignment horizontal="center" vertical="center" wrapText="1"/>
    </xf>
    <xf numFmtId="44" fontId="0" fillId="0" borderId="0" xfId="1" applyFont="1" applyAlignment="1">
      <alignment horizontal="center" vertical="center" wrapText="1"/>
    </xf>
    <xf numFmtId="44" fontId="0" fillId="0" borderId="0" xfId="1" applyFont="1" applyAlignment="1">
      <alignment horizontal="center" vertical="center"/>
    </xf>
    <xf numFmtId="0" fontId="24" fillId="6" borderId="0" xfId="0" applyFont="1" applyFill="1" applyBorder="1" applyAlignment="1">
      <alignment horizontal="center" vertical="center" wrapText="1"/>
    </xf>
    <xf numFmtId="0" fontId="24" fillId="6" borderId="0" xfId="0" applyNumberFormat="1" applyFont="1" applyFill="1" applyBorder="1" applyAlignment="1">
      <alignment horizontal="center" vertical="center" wrapText="1"/>
    </xf>
    <xf numFmtId="44" fontId="24" fillId="6" borderId="0" xfId="1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44" fontId="0" fillId="0" borderId="0" xfId="0" applyNumberFormat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0" fillId="0" borderId="0" xfId="0" pivotButton="1" applyNumberFormat="1" applyAlignment="1">
      <alignment horizontal="center" vertical="center" wrapText="1"/>
    </xf>
    <xf numFmtId="0" fontId="29" fillId="10" borderId="28" xfId="0" applyFont="1" applyFill="1" applyBorder="1" applyAlignment="1">
      <alignment horizontal="center" vertical="center" wrapText="1"/>
    </xf>
    <xf numFmtId="0" fontId="30" fillId="0" borderId="28" xfId="0" applyFont="1" applyBorder="1"/>
    <xf numFmtId="0" fontId="31" fillId="0" borderId="28" xfId="0" applyFont="1" applyBorder="1" applyAlignment="1">
      <alignment horizontal="center" vertical="center" wrapText="1"/>
    </xf>
    <xf numFmtId="17" fontId="31" fillId="0" borderId="28" xfId="0" applyNumberFormat="1" applyFont="1" applyBorder="1" applyAlignment="1">
      <alignment horizontal="center" vertical="center" wrapText="1"/>
    </xf>
    <xf numFmtId="14" fontId="31" fillId="0" borderId="28" xfId="0" applyNumberFormat="1" applyFont="1" applyBorder="1" applyAlignment="1">
      <alignment horizontal="center" vertical="center" wrapText="1"/>
    </xf>
    <xf numFmtId="3" fontId="32" fillId="0" borderId="28" xfId="0" applyNumberFormat="1" applyFont="1" applyBorder="1" applyAlignment="1">
      <alignment horizontal="center" vertical="center" wrapText="1"/>
    </xf>
    <xf numFmtId="0" fontId="31" fillId="0" borderId="28" xfId="0" applyFont="1" applyFill="1" applyBorder="1" applyAlignment="1">
      <alignment horizontal="center" vertical="center" wrapText="1"/>
    </xf>
    <xf numFmtId="164" fontId="32" fillId="0" borderId="28" xfId="1" applyNumberFormat="1" applyFont="1" applyBorder="1" applyAlignment="1">
      <alignment horizontal="center" vertical="center" wrapText="1"/>
    </xf>
    <xf numFmtId="14" fontId="31" fillId="0" borderId="28" xfId="1" applyNumberFormat="1" applyFont="1" applyBorder="1" applyAlignment="1">
      <alignment horizontal="center" vertical="center" wrapText="1"/>
    </xf>
    <xf numFmtId="164" fontId="31" fillId="0" borderId="28" xfId="1" applyNumberFormat="1" applyFont="1" applyBorder="1" applyAlignment="1">
      <alignment horizontal="center" vertical="center" wrapText="1"/>
    </xf>
    <xf numFmtId="0" fontId="31" fillId="0" borderId="28" xfId="0" applyFont="1" applyBorder="1"/>
    <xf numFmtId="44" fontId="32" fillId="0" borderId="28" xfId="1" applyFont="1" applyBorder="1" applyAlignment="1">
      <alignment horizontal="center" vertical="center" wrapText="1"/>
    </xf>
    <xf numFmtId="0" fontId="31" fillId="0" borderId="28" xfId="0" applyFont="1" applyBorder="1" applyAlignment="1">
      <alignment horizontal="center" vertical="center"/>
    </xf>
    <xf numFmtId="44" fontId="31" fillId="0" borderId="28" xfId="1" applyFont="1" applyBorder="1" applyAlignment="1">
      <alignment horizontal="center" vertical="center"/>
    </xf>
    <xf numFmtId="3" fontId="31" fillId="0" borderId="28" xfId="0" applyNumberFormat="1" applyFont="1" applyBorder="1" applyAlignment="1">
      <alignment horizontal="center" vertical="center"/>
    </xf>
    <xf numFmtId="14" fontId="31" fillId="0" borderId="28" xfId="0" applyNumberFormat="1" applyFont="1" applyBorder="1" applyAlignment="1">
      <alignment horizontal="center" vertical="center"/>
    </xf>
    <xf numFmtId="0" fontId="31" fillId="6" borderId="28" xfId="0" applyFont="1" applyFill="1" applyBorder="1" applyAlignment="1">
      <alignment horizontal="center" vertical="center"/>
    </xf>
    <xf numFmtId="0" fontId="31" fillId="6" borderId="28" xfId="0" applyFont="1" applyFill="1" applyBorder="1"/>
    <xf numFmtId="0" fontId="31" fillId="6" borderId="28" xfId="0" applyFont="1" applyFill="1" applyBorder="1" applyAlignment="1">
      <alignment horizontal="center" vertical="center" wrapText="1"/>
    </xf>
    <xf numFmtId="17" fontId="31" fillId="6" borderId="28" xfId="0" applyNumberFormat="1" applyFont="1" applyFill="1" applyBorder="1" applyAlignment="1">
      <alignment horizontal="center" vertical="center" wrapText="1"/>
    </xf>
    <xf numFmtId="14" fontId="31" fillId="6" borderId="28" xfId="0" applyNumberFormat="1" applyFont="1" applyFill="1" applyBorder="1" applyAlignment="1">
      <alignment horizontal="center" vertical="center" wrapText="1"/>
    </xf>
    <xf numFmtId="3" fontId="31" fillId="6" borderId="28" xfId="0" applyNumberFormat="1" applyFont="1" applyFill="1" applyBorder="1" applyAlignment="1">
      <alignment horizontal="center" vertical="center" wrapText="1"/>
    </xf>
    <xf numFmtId="44" fontId="31" fillId="6" borderId="28" xfId="1" applyFont="1" applyFill="1" applyBorder="1" applyAlignment="1">
      <alignment horizontal="center" vertical="center"/>
    </xf>
    <xf numFmtId="164" fontId="31" fillId="6" borderId="28" xfId="1" applyNumberFormat="1" applyFont="1" applyFill="1" applyBorder="1" applyAlignment="1">
      <alignment horizontal="center" vertical="center" wrapText="1"/>
    </xf>
    <xf numFmtId="3" fontId="31" fillId="6" borderId="28" xfId="0" applyNumberFormat="1" applyFont="1" applyFill="1" applyBorder="1" applyAlignment="1">
      <alignment horizontal="center" vertical="center"/>
    </xf>
    <xf numFmtId="44" fontId="29" fillId="10" borderId="28" xfId="1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0" fontId="0" fillId="0" borderId="0" xfId="0" applyAlignment="1">
      <alignment horizontal="center" wrapText="1"/>
    </xf>
    <xf numFmtId="44" fontId="31" fillId="0" borderId="28" xfId="0" applyNumberFormat="1" applyFont="1" applyBorder="1" applyAlignment="1">
      <alignment horizontal="center" vertical="center"/>
    </xf>
    <xf numFmtId="164" fontId="31" fillId="0" borderId="29" xfId="1" applyNumberFormat="1" applyFont="1" applyBorder="1" applyAlignment="1">
      <alignment horizontal="center" vertical="center" wrapText="1"/>
    </xf>
    <xf numFmtId="0" fontId="0" fillId="0" borderId="0" xfId="0" pivotButton="1" applyAlignment="1">
      <alignment vertical="center" wrapText="1"/>
    </xf>
    <xf numFmtId="14" fontId="34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14" fontId="34" fillId="0" borderId="0" xfId="0" applyNumberFormat="1" applyFont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14" fontId="0" fillId="0" borderId="0" xfId="0" applyNumberFormat="1" applyAlignment="1">
      <alignment wrapText="1"/>
    </xf>
    <xf numFmtId="14" fontId="0" fillId="0" borderId="0" xfId="0" applyNumberFormat="1" applyAlignment="1">
      <alignment horizontal="center" wrapText="1"/>
    </xf>
    <xf numFmtId="0" fontId="13" fillId="0" borderId="17" xfId="0" applyFont="1" applyFill="1" applyBorder="1" applyAlignment="1">
      <alignment horizontal="center" wrapText="1"/>
    </xf>
    <xf numFmtId="0" fontId="13" fillId="0" borderId="18" xfId="0" applyFont="1" applyFill="1" applyBorder="1" applyAlignment="1">
      <alignment horizontal="center" wrapText="1"/>
    </xf>
    <xf numFmtId="0" fontId="13" fillId="0" borderId="19" xfId="0" applyFont="1" applyFill="1" applyBorder="1" applyAlignment="1">
      <alignment horizontal="center" wrapText="1"/>
    </xf>
    <xf numFmtId="0" fontId="20" fillId="0" borderId="17" xfId="0" applyFont="1" applyFill="1" applyBorder="1" applyAlignment="1">
      <alignment horizontal="center" wrapText="1"/>
    </xf>
    <xf numFmtId="0" fontId="20" fillId="0" borderId="18" xfId="0" applyFont="1" applyFill="1" applyBorder="1" applyAlignment="1">
      <alignment horizontal="center" wrapText="1"/>
    </xf>
    <xf numFmtId="0" fontId="17" fillId="3" borderId="16" xfId="0" applyFont="1" applyFill="1" applyBorder="1" applyAlignment="1">
      <alignment horizontal="center" vertical="center"/>
    </xf>
    <xf numFmtId="0" fontId="17" fillId="3" borderId="17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1" xfId="0" applyFont="1" applyFill="1" applyBorder="1" applyAlignment="1">
      <alignment horizontal="center" vertical="center" wrapText="1"/>
    </xf>
    <xf numFmtId="0" fontId="22" fillId="2" borderId="22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17" fillId="3" borderId="16" xfId="0" applyFont="1" applyFill="1" applyBorder="1" applyAlignment="1">
      <alignment horizontal="left"/>
    </xf>
    <xf numFmtId="0" fontId="14" fillId="0" borderId="17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 wrapText="1"/>
    </xf>
    <xf numFmtId="0" fontId="14" fillId="0" borderId="19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13" fillId="6" borderId="17" xfId="0" applyFont="1" applyFill="1" applyBorder="1" applyAlignment="1">
      <alignment horizontal="center" wrapText="1"/>
    </xf>
    <xf numFmtId="0" fontId="13" fillId="6" borderId="18" xfId="0" applyFont="1" applyFill="1" applyBorder="1" applyAlignment="1">
      <alignment horizontal="center" wrapText="1"/>
    </xf>
    <xf numFmtId="0" fontId="13" fillId="6" borderId="19" xfId="0" applyFont="1" applyFill="1" applyBorder="1" applyAlignment="1">
      <alignment horizontal="center" wrapText="1"/>
    </xf>
    <xf numFmtId="0" fontId="20" fillId="6" borderId="17" xfId="0" applyFont="1" applyFill="1" applyBorder="1" applyAlignment="1">
      <alignment horizontal="center" wrapText="1"/>
    </xf>
    <xf numFmtId="0" fontId="20" fillId="6" borderId="18" xfId="0" applyFont="1" applyFill="1" applyBorder="1" applyAlignment="1">
      <alignment horizontal="center" wrapText="1"/>
    </xf>
    <xf numFmtId="0" fontId="20" fillId="5" borderId="17" xfId="0" applyFont="1" applyFill="1" applyBorder="1" applyAlignment="1">
      <alignment horizontal="center" wrapText="1"/>
    </xf>
    <xf numFmtId="0" fontId="20" fillId="5" borderId="18" xfId="0" applyFont="1" applyFill="1" applyBorder="1" applyAlignment="1">
      <alignment horizontal="center" wrapText="1"/>
    </xf>
    <xf numFmtId="0" fontId="20" fillId="5" borderId="19" xfId="0" applyFont="1" applyFill="1" applyBorder="1" applyAlignment="1">
      <alignment horizont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horizontal="center"/>
    </xf>
    <xf numFmtId="0" fontId="19" fillId="0" borderId="16" xfId="0" applyFont="1" applyFill="1" applyBorder="1" applyAlignment="1">
      <alignment horizontal="center"/>
    </xf>
    <xf numFmtId="0" fontId="19" fillId="4" borderId="17" xfId="0" applyFont="1" applyFill="1" applyBorder="1" applyAlignment="1">
      <alignment horizontal="center" vertical="center"/>
    </xf>
    <xf numFmtId="0" fontId="19" fillId="4" borderId="18" xfId="0" applyFont="1" applyFill="1" applyBorder="1" applyAlignment="1">
      <alignment horizontal="center" vertical="center"/>
    </xf>
    <xf numFmtId="0" fontId="19" fillId="4" borderId="19" xfId="0" applyFont="1" applyFill="1" applyBorder="1" applyAlignment="1">
      <alignment horizontal="center" vertical="center"/>
    </xf>
    <xf numFmtId="0" fontId="2" fillId="4" borderId="17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4" fillId="0" borderId="0" xfId="0" applyNumberFormat="1" applyFont="1" applyBorder="1" applyAlignment="1">
      <alignment horizontal="left"/>
    </xf>
    <xf numFmtId="0" fontId="4" fillId="0" borderId="0" xfId="0" applyFont="1" applyAlignment="1">
      <alignment horizontal="left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26" fillId="14" borderId="0" xfId="0" applyFont="1" applyFill="1" applyBorder="1" applyAlignment="1">
      <alignment horizontal="center" vertical="center"/>
    </xf>
    <xf numFmtId="0" fontId="27" fillId="14" borderId="0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3" fillId="11" borderId="0" xfId="0" applyFont="1" applyFill="1" applyAlignment="1">
      <alignment horizontal="left"/>
    </xf>
    <xf numFmtId="0" fontId="23" fillId="11" borderId="0" xfId="0" applyFont="1" applyFill="1" applyAlignment="1">
      <alignment horizontal="left" wrapText="1"/>
    </xf>
    <xf numFmtId="0" fontId="23" fillId="11" borderId="0" xfId="0" applyFont="1" applyFill="1" applyAlignment="1">
      <alignment horizontal="left" vertical="center" wrapText="1"/>
    </xf>
  </cellXfs>
  <cellStyles count="2">
    <cellStyle name="Moeda" xfId="1" builtinId="4"/>
    <cellStyle name="Normal" xfId="0" builtinId="0"/>
  </cellStyles>
  <dxfs count="8184"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font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border>
        <left style="double">
          <color theme="9" tint="-0.499984740745262"/>
        </left>
        <right style="double">
          <color theme="9" tint="-0.499984740745262"/>
        </right>
        <top style="double">
          <color theme="9" tint="-0.499984740745262"/>
        </top>
        <bottom style="double">
          <color theme="9" tint="-0.499984740745262"/>
        </bottom>
        <vertical style="thin">
          <color theme="9" tint="-0.499984740745262"/>
        </vertical>
        <horizontal style="thin">
          <color theme="9" tint="-0.499984740745262"/>
        </horizontal>
      </border>
    </dxf>
  </dxfs>
  <tableStyles count="1" defaultTableStyle="TableStyleMedium2" defaultPivotStyle="PivotStyleLight16">
    <tableStyle name="Estilo de Tabela Dinâmica 2" table="0" count="6">
      <tableStyleElement type="wholeTable" dxfId="8183"/>
      <tableStyleElement type="headerRow" dxfId="8182"/>
      <tableStyleElement type="totalRow" dxfId="8181"/>
      <tableStyleElement type="lastColumn" dxfId="8180"/>
      <tableStyleElement type="pageFieldLabels" dxfId="8179"/>
      <tableStyleElement type="pageFieldValues" dxfId="817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pivotCacheDefinition" Target="pivotCache/pivotCacheDefinition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140.103'!A1"/><Relationship Id="rId18" Type="http://schemas.openxmlformats.org/officeDocument/2006/relationships/hyperlink" Target="#'140.117'!A1"/><Relationship Id="rId26" Type="http://schemas.openxmlformats.org/officeDocument/2006/relationships/hyperlink" Target="#'160.050'!A1"/><Relationship Id="rId39" Type="http://schemas.openxmlformats.org/officeDocument/2006/relationships/hyperlink" Target="#'240.000'!A1"/><Relationship Id="rId21" Type="http://schemas.openxmlformats.org/officeDocument/2006/relationships/hyperlink" Target="#'150.100'!A1"/><Relationship Id="rId34" Type="http://schemas.openxmlformats.org/officeDocument/2006/relationships/hyperlink" Target="#'220.500'!A1"/><Relationship Id="rId42" Type="http://schemas.openxmlformats.org/officeDocument/2006/relationships/hyperlink" Target="#'260.200'!A1"/><Relationship Id="rId47" Type="http://schemas.openxmlformats.org/officeDocument/2006/relationships/hyperlink" Target="#'280.000'!A1"/><Relationship Id="rId50" Type="http://schemas.openxmlformats.org/officeDocument/2006/relationships/hyperlink" Target="#'310.000'!A1"/><Relationship Id="rId55" Type="http://schemas.openxmlformats.org/officeDocument/2006/relationships/hyperlink" Target="#'140.131'!A1"/><Relationship Id="rId63" Type="http://schemas.openxmlformats.org/officeDocument/2006/relationships/hyperlink" Target="#'270.000'!A1"/><Relationship Id="rId68" Type="http://schemas.openxmlformats.org/officeDocument/2006/relationships/hyperlink" Target="#'280.400'!A1"/><Relationship Id="rId7" Type="http://schemas.openxmlformats.org/officeDocument/2006/relationships/hyperlink" Target="#'120.200'!A1"/><Relationship Id="rId71" Type="http://schemas.openxmlformats.org/officeDocument/2006/relationships/hyperlink" Target="#'500.030'!A1"/><Relationship Id="rId2" Type="http://schemas.openxmlformats.org/officeDocument/2006/relationships/hyperlink" Target="#'100.070'!A1"/><Relationship Id="rId16" Type="http://schemas.openxmlformats.org/officeDocument/2006/relationships/hyperlink" Target="#'150.000'!A1"/><Relationship Id="rId29" Type="http://schemas.openxmlformats.org/officeDocument/2006/relationships/hyperlink" Target="#'190.000'!A1"/><Relationship Id="rId1" Type="http://schemas.openxmlformats.org/officeDocument/2006/relationships/hyperlink" Target="#'100.000'!A1"/><Relationship Id="rId6" Type="http://schemas.openxmlformats.org/officeDocument/2006/relationships/hyperlink" Target="#'130.000'!A1"/><Relationship Id="rId11" Type="http://schemas.openxmlformats.org/officeDocument/2006/relationships/hyperlink" Target="#'130.100'!A1"/><Relationship Id="rId24" Type="http://schemas.openxmlformats.org/officeDocument/2006/relationships/hyperlink" Target="#'210.100'!A1"/><Relationship Id="rId32" Type="http://schemas.openxmlformats.org/officeDocument/2006/relationships/hyperlink" Target="#'220.100'!A1"/><Relationship Id="rId37" Type="http://schemas.openxmlformats.org/officeDocument/2006/relationships/hyperlink" Target="#'250.400'!A1"/><Relationship Id="rId40" Type="http://schemas.openxmlformats.org/officeDocument/2006/relationships/hyperlink" Target="#'230.300'!A1"/><Relationship Id="rId45" Type="http://schemas.openxmlformats.org/officeDocument/2006/relationships/hyperlink" Target="#'270.300'!A1"/><Relationship Id="rId53" Type="http://schemas.openxmlformats.org/officeDocument/2006/relationships/hyperlink" Target="#'140.020'!A1"/><Relationship Id="rId58" Type="http://schemas.openxmlformats.org/officeDocument/2006/relationships/hyperlink" Target="#'220.700'!A1"/><Relationship Id="rId66" Type="http://schemas.openxmlformats.org/officeDocument/2006/relationships/hyperlink" Target="#'280.010'!A1"/><Relationship Id="rId5" Type="http://schemas.openxmlformats.org/officeDocument/2006/relationships/hyperlink" Target="#'110.200'!A1"/><Relationship Id="rId15" Type="http://schemas.openxmlformats.org/officeDocument/2006/relationships/hyperlink" Target="#'140.107'!A1"/><Relationship Id="rId23" Type="http://schemas.openxmlformats.org/officeDocument/2006/relationships/hyperlink" Target="#'160.000'!A1"/><Relationship Id="rId28" Type="http://schemas.openxmlformats.org/officeDocument/2006/relationships/hyperlink" Target="#'200.200'!A1"/><Relationship Id="rId36" Type="http://schemas.openxmlformats.org/officeDocument/2006/relationships/hyperlink" Target="#'260.000'!A1"/><Relationship Id="rId49" Type="http://schemas.openxmlformats.org/officeDocument/2006/relationships/hyperlink" Target="#'290.000'!A1"/><Relationship Id="rId57" Type="http://schemas.openxmlformats.org/officeDocument/2006/relationships/hyperlink" Target="#'140.132'!A1"/><Relationship Id="rId61" Type="http://schemas.openxmlformats.org/officeDocument/2006/relationships/hyperlink" Target="#'280.100'!A1"/><Relationship Id="rId10" Type="http://schemas.openxmlformats.org/officeDocument/2006/relationships/hyperlink" Target="#'110.300'!A1"/><Relationship Id="rId19" Type="http://schemas.openxmlformats.org/officeDocument/2006/relationships/hyperlink" Target="#'140.116'!A1"/><Relationship Id="rId31" Type="http://schemas.openxmlformats.org/officeDocument/2006/relationships/hyperlink" Target="#'210.300'!A1"/><Relationship Id="rId44" Type="http://schemas.openxmlformats.org/officeDocument/2006/relationships/hyperlink" Target="#'270.200'!A1"/><Relationship Id="rId52" Type="http://schemas.openxmlformats.org/officeDocument/2006/relationships/hyperlink" Target="#'600.000'!A1"/><Relationship Id="rId60" Type="http://schemas.openxmlformats.org/officeDocument/2006/relationships/hyperlink" Target="#'220.400'!A1"/><Relationship Id="rId65" Type="http://schemas.openxmlformats.org/officeDocument/2006/relationships/hyperlink" Target="#'230.200'!A1"/><Relationship Id="rId4" Type="http://schemas.openxmlformats.org/officeDocument/2006/relationships/hyperlink" Target="#'110.000'!A1"/><Relationship Id="rId9" Type="http://schemas.openxmlformats.org/officeDocument/2006/relationships/hyperlink" Target="#'120.000'!A1"/><Relationship Id="rId14" Type="http://schemas.openxmlformats.org/officeDocument/2006/relationships/hyperlink" Target="#'140.105'!A1"/><Relationship Id="rId22" Type="http://schemas.openxmlformats.org/officeDocument/2006/relationships/hyperlink" Target="#'150.200'!A1"/><Relationship Id="rId27" Type="http://schemas.openxmlformats.org/officeDocument/2006/relationships/hyperlink" Target="#'210.200'!A1"/><Relationship Id="rId30" Type="http://schemas.openxmlformats.org/officeDocument/2006/relationships/hyperlink" Target="#'180.000'!A1"/><Relationship Id="rId35" Type="http://schemas.openxmlformats.org/officeDocument/2006/relationships/hyperlink" Target="#'220.600'!A1"/><Relationship Id="rId43" Type="http://schemas.openxmlformats.org/officeDocument/2006/relationships/hyperlink" Target="#'260.300'!A1"/><Relationship Id="rId48" Type="http://schemas.openxmlformats.org/officeDocument/2006/relationships/hyperlink" Target="#'280.500'!A1"/><Relationship Id="rId56" Type="http://schemas.openxmlformats.org/officeDocument/2006/relationships/hyperlink" Target="#'150.800'!A1"/><Relationship Id="rId64" Type="http://schemas.openxmlformats.org/officeDocument/2006/relationships/hyperlink" Target="#'250.200'!A1"/><Relationship Id="rId69" Type="http://schemas.openxmlformats.org/officeDocument/2006/relationships/hyperlink" Target="#'250.000'!A1"/><Relationship Id="rId8" Type="http://schemas.openxmlformats.org/officeDocument/2006/relationships/hyperlink" Target="#'120.100'!A1"/><Relationship Id="rId51" Type="http://schemas.openxmlformats.org/officeDocument/2006/relationships/hyperlink" Target="#'400.000'!A1"/><Relationship Id="rId3" Type="http://schemas.openxmlformats.org/officeDocument/2006/relationships/hyperlink" Target="#'100.500'!A1"/><Relationship Id="rId12" Type="http://schemas.openxmlformats.org/officeDocument/2006/relationships/hyperlink" Target="#'140.000'!A1"/><Relationship Id="rId17" Type="http://schemas.openxmlformats.org/officeDocument/2006/relationships/hyperlink" Target="#'140.120'!A1"/><Relationship Id="rId25" Type="http://schemas.openxmlformats.org/officeDocument/2006/relationships/hyperlink" Target="#'160.010'!A1"/><Relationship Id="rId33" Type="http://schemas.openxmlformats.org/officeDocument/2006/relationships/hyperlink" Target="#'220.300'!A1"/><Relationship Id="rId38" Type="http://schemas.openxmlformats.org/officeDocument/2006/relationships/hyperlink" Target="#'250.100'!A1"/><Relationship Id="rId46" Type="http://schemas.openxmlformats.org/officeDocument/2006/relationships/hyperlink" Target="#'270.400'!A1"/><Relationship Id="rId59" Type="http://schemas.openxmlformats.org/officeDocument/2006/relationships/hyperlink" Target="#'220.200'!A1"/><Relationship Id="rId67" Type="http://schemas.openxmlformats.org/officeDocument/2006/relationships/hyperlink" Target="#'280.300'!A1"/><Relationship Id="rId20" Type="http://schemas.openxmlformats.org/officeDocument/2006/relationships/hyperlink" Target="#'140.115'!A1"/><Relationship Id="rId41" Type="http://schemas.openxmlformats.org/officeDocument/2006/relationships/hyperlink" Target="#'260.100'!A1"/><Relationship Id="rId54" Type="http://schemas.openxmlformats.org/officeDocument/2006/relationships/hyperlink" Target="#'140.108'!A1"/><Relationship Id="rId62" Type="http://schemas.openxmlformats.org/officeDocument/2006/relationships/hyperlink" Target="#'170.000'!A1"/><Relationship Id="rId70" Type="http://schemas.openxmlformats.org/officeDocument/2006/relationships/hyperlink" Target="#'280.200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9524</xdr:rowOff>
    </xdr:from>
    <xdr:to>
      <xdr:col>0</xdr:col>
      <xdr:colOff>1285875</xdr:colOff>
      <xdr:row>2</xdr:row>
      <xdr:rowOff>514350</xdr:rowOff>
    </xdr:to>
    <xdr:sp macro="" textlink="">
      <xdr:nvSpPr>
        <xdr:cNvPr id="2" name="Fluxograma: Processo alternativo 1">
          <a:hlinkClick xmlns:r="http://schemas.openxmlformats.org/officeDocument/2006/relationships" r:id="rId1"/>
        </xdr:cNvPr>
        <xdr:cNvSpPr/>
      </xdr:nvSpPr>
      <xdr:spPr>
        <a:xfrm>
          <a:off x="0" y="1362074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100.000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1285875</xdr:colOff>
      <xdr:row>2</xdr:row>
      <xdr:rowOff>504826</xdr:rowOff>
    </xdr:to>
    <xdr:sp macro="" textlink="">
      <xdr:nvSpPr>
        <xdr:cNvPr id="7" name="Fluxograma: Processo alternativo 6">
          <a:hlinkClick xmlns:r="http://schemas.openxmlformats.org/officeDocument/2006/relationships" r:id="rId2"/>
        </xdr:cNvPr>
        <xdr:cNvSpPr/>
      </xdr:nvSpPr>
      <xdr:spPr>
        <a:xfrm>
          <a:off x="1304925" y="98107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100.070</a:t>
          </a:r>
        </a:p>
      </xdr:txBody>
    </xdr:sp>
    <xdr:clientData/>
  </xdr:twoCellAnchor>
  <xdr:twoCellAnchor>
    <xdr:from>
      <xdr:col>2</xdr:col>
      <xdr:colOff>0</xdr:colOff>
      <xdr:row>2</xdr:row>
      <xdr:rowOff>0</xdr:rowOff>
    </xdr:from>
    <xdr:to>
      <xdr:col>2</xdr:col>
      <xdr:colOff>1285875</xdr:colOff>
      <xdr:row>2</xdr:row>
      <xdr:rowOff>504826</xdr:rowOff>
    </xdr:to>
    <xdr:sp macro="" textlink="">
      <xdr:nvSpPr>
        <xdr:cNvPr id="8" name="Fluxograma: Processo alternativo 7">
          <a:hlinkClick xmlns:r="http://schemas.openxmlformats.org/officeDocument/2006/relationships" r:id="rId3"/>
        </xdr:cNvPr>
        <xdr:cNvSpPr/>
      </xdr:nvSpPr>
      <xdr:spPr>
        <a:xfrm>
          <a:off x="2609850" y="98107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100.500</a:t>
          </a: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1285875</xdr:colOff>
      <xdr:row>2</xdr:row>
      <xdr:rowOff>504826</xdr:rowOff>
    </xdr:to>
    <xdr:sp macro="" textlink="">
      <xdr:nvSpPr>
        <xdr:cNvPr id="9" name="Fluxograma: Processo alternativo 8">
          <a:hlinkClick xmlns:r="http://schemas.openxmlformats.org/officeDocument/2006/relationships" r:id="rId4"/>
        </xdr:cNvPr>
        <xdr:cNvSpPr/>
      </xdr:nvSpPr>
      <xdr:spPr>
        <a:xfrm>
          <a:off x="3914775" y="98107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110.000</a:t>
          </a:r>
        </a:p>
      </xdr:txBody>
    </xdr:sp>
    <xdr:clientData/>
  </xdr:twoCellAnchor>
  <xdr:twoCellAnchor>
    <xdr:from>
      <xdr:col>4</xdr:col>
      <xdr:colOff>0</xdr:colOff>
      <xdr:row>2</xdr:row>
      <xdr:rowOff>0</xdr:rowOff>
    </xdr:from>
    <xdr:to>
      <xdr:col>4</xdr:col>
      <xdr:colOff>1285875</xdr:colOff>
      <xdr:row>2</xdr:row>
      <xdr:rowOff>504826</xdr:rowOff>
    </xdr:to>
    <xdr:sp macro="" textlink="">
      <xdr:nvSpPr>
        <xdr:cNvPr id="10" name="Fluxograma: Processo alternativo 9">
          <a:hlinkClick xmlns:r="http://schemas.openxmlformats.org/officeDocument/2006/relationships" r:id="rId5"/>
        </xdr:cNvPr>
        <xdr:cNvSpPr/>
      </xdr:nvSpPr>
      <xdr:spPr>
        <a:xfrm>
          <a:off x="5219700" y="98107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110.200</a:t>
          </a:r>
        </a:p>
      </xdr:txBody>
    </xdr: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1285875</xdr:colOff>
      <xdr:row>3</xdr:row>
      <xdr:rowOff>504826</xdr:rowOff>
    </xdr:to>
    <xdr:sp macro="" textlink="">
      <xdr:nvSpPr>
        <xdr:cNvPr id="11" name="Fluxograma: Processo alternativo 10">
          <a:hlinkClick xmlns:r="http://schemas.openxmlformats.org/officeDocument/2006/relationships" r:id="rId6"/>
        </xdr:cNvPr>
        <xdr:cNvSpPr/>
      </xdr:nvSpPr>
      <xdr:spPr>
        <a:xfrm>
          <a:off x="5219700" y="150495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130.000</a:t>
          </a: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1285875</xdr:colOff>
      <xdr:row>3</xdr:row>
      <xdr:rowOff>504826</xdr:rowOff>
    </xdr:to>
    <xdr:sp macro="" textlink="">
      <xdr:nvSpPr>
        <xdr:cNvPr id="12" name="Fluxograma: Processo alternativo 11">
          <a:hlinkClick xmlns:r="http://schemas.openxmlformats.org/officeDocument/2006/relationships" r:id="rId7"/>
        </xdr:cNvPr>
        <xdr:cNvSpPr/>
      </xdr:nvSpPr>
      <xdr:spPr>
        <a:xfrm>
          <a:off x="3914775" y="150495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120.200</a:t>
          </a:r>
        </a:p>
      </xdr:txBody>
    </xdr:sp>
    <xdr:clientData/>
  </xdr:twoCellAnchor>
  <xdr:twoCellAnchor>
    <xdr:from>
      <xdr:col>2</xdr:col>
      <xdr:colOff>0</xdr:colOff>
      <xdr:row>3</xdr:row>
      <xdr:rowOff>0</xdr:rowOff>
    </xdr:from>
    <xdr:to>
      <xdr:col>2</xdr:col>
      <xdr:colOff>1285875</xdr:colOff>
      <xdr:row>3</xdr:row>
      <xdr:rowOff>504826</xdr:rowOff>
    </xdr:to>
    <xdr:sp macro="" textlink="">
      <xdr:nvSpPr>
        <xdr:cNvPr id="13" name="Fluxograma: Processo alternativo 12">
          <a:hlinkClick xmlns:r="http://schemas.openxmlformats.org/officeDocument/2006/relationships" r:id="rId8"/>
        </xdr:cNvPr>
        <xdr:cNvSpPr/>
      </xdr:nvSpPr>
      <xdr:spPr>
        <a:xfrm>
          <a:off x="2609850" y="150495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120.100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1</xdr:col>
      <xdr:colOff>1285875</xdr:colOff>
      <xdr:row>3</xdr:row>
      <xdr:rowOff>504826</xdr:rowOff>
    </xdr:to>
    <xdr:sp macro="" textlink="">
      <xdr:nvSpPr>
        <xdr:cNvPr id="14" name="Fluxograma: Processo alternativo 13">
          <a:hlinkClick xmlns:r="http://schemas.openxmlformats.org/officeDocument/2006/relationships" r:id="rId9"/>
        </xdr:cNvPr>
        <xdr:cNvSpPr/>
      </xdr:nvSpPr>
      <xdr:spPr>
        <a:xfrm>
          <a:off x="1304925" y="150495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120.000</a:t>
          </a:r>
        </a:p>
      </xdr:txBody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1285875</xdr:colOff>
      <xdr:row>3</xdr:row>
      <xdr:rowOff>504826</xdr:rowOff>
    </xdr:to>
    <xdr:sp macro="" textlink="">
      <xdr:nvSpPr>
        <xdr:cNvPr id="15" name="Fluxograma: Processo alternativo 14">
          <a:hlinkClick xmlns:r="http://schemas.openxmlformats.org/officeDocument/2006/relationships" r:id="rId10"/>
        </xdr:cNvPr>
        <xdr:cNvSpPr/>
      </xdr:nvSpPr>
      <xdr:spPr>
        <a:xfrm>
          <a:off x="0" y="150495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110.300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0</xdr:col>
      <xdr:colOff>1285875</xdr:colOff>
      <xdr:row>4</xdr:row>
      <xdr:rowOff>504826</xdr:rowOff>
    </xdr:to>
    <xdr:sp macro="" textlink="">
      <xdr:nvSpPr>
        <xdr:cNvPr id="16" name="Fluxograma: Processo alternativo 15">
          <a:hlinkClick xmlns:r="http://schemas.openxmlformats.org/officeDocument/2006/relationships" r:id="rId11"/>
        </xdr:cNvPr>
        <xdr:cNvSpPr/>
      </xdr:nvSpPr>
      <xdr:spPr>
        <a:xfrm>
          <a:off x="0" y="202882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130.100</a:t>
          </a:r>
        </a:p>
      </xdr:txBody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1285875</xdr:colOff>
      <xdr:row>4</xdr:row>
      <xdr:rowOff>504826</xdr:rowOff>
    </xdr:to>
    <xdr:sp macro="" textlink="">
      <xdr:nvSpPr>
        <xdr:cNvPr id="17" name="Fluxograma: Processo alternativo 16">
          <a:hlinkClick xmlns:r="http://schemas.openxmlformats.org/officeDocument/2006/relationships" r:id="rId12"/>
        </xdr:cNvPr>
        <xdr:cNvSpPr/>
      </xdr:nvSpPr>
      <xdr:spPr>
        <a:xfrm>
          <a:off x="1304925" y="202882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140.000</a:t>
          </a:r>
        </a:p>
      </xdr:txBody>
    </xdr:sp>
    <xdr:clientData/>
  </xdr:twoCellAnchor>
  <xdr:twoCellAnchor>
    <xdr:from>
      <xdr:col>2</xdr:col>
      <xdr:colOff>1276350</xdr:colOff>
      <xdr:row>4</xdr:row>
      <xdr:rowOff>0</xdr:rowOff>
    </xdr:from>
    <xdr:to>
      <xdr:col>3</xdr:col>
      <xdr:colOff>1257300</xdr:colOff>
      <xdr:row>4</xdr:row>
      <xdr:rowOff>504826</xdr:rowOff>
    </xdr:to>
    <xdr:sp macro="" textlink="">
      <xdr:nvSpPr>
        <xdr:cNvPr id="18" name="Fluxograma: Processo alternativo 17">
          <a:hlinkClick xmlns:r="http://schemas.openxmlformats.org/officeDocument/2006/relationships" r:id="rId13"/>
        </xdr:cNvPr>
        <xdr:cNvSpPr/>
      </xdr:nvSpPr>
      <xdr:spPr>
        <a:xfrm>
          <a:off x="3886200" y="240030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140.103</a:t>
          </a:r>
        </a:p>
      </xdr:txBody>
    </xdr:sp>
    <xdr:clientData/>
  </xdr:twoCellAnchor>
  <xdr:twoCellAnchor>
    <xdr:from>
      <xdr:col>3</xdr:col>
      <xdr:colOff>1295400</xdr:colOff>
      <xdr:row>4</xdr:row>
      <xdr:rowOff>0</xdr:rowOff>
    </xdr:from>
    <xdr:to>
      <xdr:col>4</xdr:col>
      <xdr:colOff>1276350</xdr:colOff>
      <xdr:row>4</xdr:row>
      <xdr:rowOff>504826</xdr:rowOff>
    </xdr:to>
    <xdr:sp macro="" textlink="">
      <xdr:nvSpPr>
        <xdr:cNvPr id="19" name="Fluxograma: Processo alternativo 18">
          <a:hlinkClick xmlns:r="http://schemas.openxmlformats.org/officeDocument/2006/relationships" r:id="rId14"/>
        </xdr:cNvPr>
        <xdr:cNvSpPr/>
      </xdr:nvSpPr>
      <xdr:spPr>
        <a:xfrm>
          <a:off x="5210175" y="240030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140.105</a:t>
          </a:r>
        </a:p>
      </xdr:txBody>
    </xdr:sp>
    <xdr:clientData/>
  </xdr:twoCellAnchor>
  <xdr:twoCellAnchor>
    <xdr:from>
      <xdr:col>0</xdr:col>
      <xdr:colOff>0</xdr:colOff>
      <xdr:row>5</xdr:row>
      <xdr:rowOff>0</xdr:rowOff>
    </xdr:from>
    <xdr:to>
      <xdr:col>0</xdr:col>
      <xdr:colOff>1285875</xdr:colOff>
      <xdr:row>5</xdr:row>
      <xdr:rowOff>504826</xdr:rowOff>
    </xdr:to>
    <xdr:sp macro="" textlink="">
      <xdr:nvSpPr>
        <xdr:cNvPr id="20" name="Fluxograma: Processo alternativo 19">
          <a:hlinkClick xmlns:r="http://schemas.openxmlformats.org/officeDocument/2006/relationships" r:id="rId15"/>
        </xdr:cNvPr>
        <xdr:cNvSpPr/>
      </xdr:nvSpPr>
      <xdr:spPr>
        <a:xfrm>
          <a:off x="0" y="292417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140.107</a:t>
          </a:r>
        </a:p>
      </xdr:txBody>
    </xdr:sp>
    <xdr:clientData/>
  </xdr:twoCellAnchor>
  <xdr:twoCellAnchor>
    <xdr:from>
      <xdr:col>3</xdr:col>
      <xdr:colOff>28576</xdr:colOff>
      <xdr:row>6</xdr:row>
      <xdr:rowOff>38100</xdr:rowOff>
    </xdr:from>
    <xdr:to>
      <xdr:col>3</xdr:col>
      <xdr:colOff>1285876</xdr:colOff>
      <xdr:row>7</xdr:row>
      <xdr:rowOff>19051</xdr:rowOff>
    </xdr:to>
    <xdr:sp macro="" textlink="">
      <xdr:nvSpPr>
        <xdr:cNvPr id="21" name="Fluxograma: Processo alternativo 20">
          <a:hlinkClick xmlns:r="http://schemas.openxmlformats.org/officeDocument/2006/relationships" r:id="rId16"/>
        </xdr:cNvPr>
        <xdr:cNvSpPr/>
      </xdr:nvSpPr>
      <xdr:spPr>
        <a:xfrm>
          <a:off x="3943351" y="3486150"/>
          <a:ext cx="1257300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150.000</a:t>
          </a:r>
        </a:p>
      </xdr:txBody>
    </xdr:sp>
    <xdr:clientData/>
  </xdr:twoCellAnchor>
  <xdr:twoCellAnchor>
    <xdr:from>
      <xdr:col>0</xdr:col>
      <xdr:colOff>0</xdr:colOff>
      <xdr:row>6</xdr:row>
      <xdr:rowOff>28575</xdr:rowOff>
    </xdr:from>
    <xdr:to>
      <xdr:col>0</xdr:col>
      <xdr:colOff>1285875</xdr:colOff>
      <xdr:row>7</xdr:row>
      <xdr:rowOff>9526</xdr:rowOff>
    </xdr:to>
    <xdr:sp macro="" textlink="">
      <xdr:nvSpPr>
        <xdr:cNvPr id="22" name="Fluxograma: Processo alternativo 21">
          <a:hlinkClick xmlns:r="http://schemas.openxmlformats.org/officeDocument/2006/relationships" r:id="rId17"/>
        </xdr:cNvPr>
        <xdr:cNvSpPr/>
      </xdr:nvSpPr>
      <xdr:spPr>
        <a:xfrm>
          <a:off x="0" y="347662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140.120</a:t>
          </a:r>
        </a:p>
      </xdr:txBody>
    </xdr:sp>
    <xdr:clientData/>
  </xdr:twoCellAnchor>
  <xdr:twoCellAnchor>
    <xdr:from>
      <xdr:col>4</xdr:col>
      <xdr:colOff>9525</xdr:colOff>
      <xdr:row>4</xdr:row>
      <xdr:rowOff>514350</xdr:rowOff>
    </xdr:from>
    <xdr:to>
      <xdr:col>4</xdr:col>
      <xdr:colOff>1295400</xdr:colOff>
      <xdr:row>5</xdr:row>
      <xdr:rowOff>495301</xdr:rowOff>
    </xdr:to>
    <xdr:sp macro="" textlink="">
      <xdr:nvSpPr>
        <xdr:cNvPr id="23" name="Fluxograma: Processo alternativo 22">
          <a:hlinkClick xmlns:r="http://schemas.openxmlformats.org/officeDocument/2006/relationships" r:id="rId18"/>
        </xdr:cNvPr>
        <xdr:cNvSpPr/>
      </xdr:nvSpPr>
      <xdr:spPr>
        <a:xfrm>
          <a:off x="5229225" y="291465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140.117</a:t>
          </a:r>
        </a:p>
      </xdr:txBody>
    </xdr:sp>
    <xdr:clientData/>
  </xdr:twoCellAnchor>
  <xdr:twoCellAnchor>
    <xdr:from>
      <xdr:col>3</xdr:col>
      <xdr:colOff>0</xdr:colOff>
      <xdr:row>5</xdr:row>
      <xdr:rowOff>28576</xdr:rowOff>
    </xdr:from>
    <xdr:to>
      <xdr:col>3</xdr:col>
      <xdr:colOff>1285875</xdr:colOff>
      <xdr:row>6</xdr:row>
      <xdr:rowOff>19051</xdr:rowOff>
    </xdr:to>
    <xdr:sp macro="" textlink="">
      <xdr:nvSpPr>
        <xdr:cNvPr id="24" name="Fluxograma: Processo alternativo 23">
          <a:hlinkClick xmlns:r="http://schemas.openxmlformats.org/officeDocument/2006/relationships" r:id="rId19"/>
        </xdr:cNvPr>
        <xdr:cNvSpPr/>
      </xdr:nvSpPr>
      <xdr:spPr>
        <a:xfrm>
          <a:off x="3914775" y="2952751"/>
          <a:ext cx="1285875" cy="514350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140.116</a:t>
          </a:r>
        </a:p>
      </xdr:txBody>
    </xdr:sp>
    <xdr:clientData/>
  </xdr:twoCellAnchor>
  <xdr:twoCellAnchor>
    <xdr:from>
      <xdr:col>2</xdr:col>
      <xdr:colOff>0</xdr:colOff>
      <xdr:row>5</xdr:row>
      <xdr:rowOff>9525</xdr:rowOff>
    </xdr:from>
    <xdr:to>
      <xdr:col>2</xdr:col>
      <xdr:colOff>1285875</xdr:colOff>
      <xdr:row>5</xdr:row>
      <xdr:rowOff>514351</xdr:rowOff>
    </xdr:to>
    <xdr:sp macro="" textlink="">
      <xdr:nvSpPr>
        <xdr:cNvPr id="25" name="Fluxograma: Processo alternativo 24">
          <a:hlinkClick xmlns:r="http://schemas.openxmlformats.org/officeDocument/2006/relationships" r:id="rId20"/>
        </xdr:cNvPr>
        <xdr:cNvSpPr/>
      </xdr:nvSpPr>
      <xdr:spPr>
        <a:xfrm>
          <a:off x="2609850" y="293370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140.115</a:t>
          </a:r>
        </a:p>
      </xdr:txBody>
    </xdr:sp>
    <xdr:clientData/>
  </xdr:twoCellAnchor>
  <xdr:twoCellAnchor>
    <xdr:from>
      <xdr:col>4</xdr:col>
      <xdr:colOff>19050</xdr:colOff>
      <xdr:row>6</xdr:row>
      <xdr:rowOff>19050</xdr:rowOff>
    </xdr:from>
    <xdr:to>
      <xdr:col>5</xdr:col>
      <xdr:colOff>0</xdr:colOff>
      <xdr:row>7</xdr:row>
      <xdr:rowOff>1</xdr:rowOff>
    </xdr:to>
    <xdr:sp macro="" textlink="">
      <xdr:nvSpPr>
        <xdr:cNvPr id="26" name="Fluxograma: Processo alternativo 25">
          <a:hlinkClick xmlns:r="http://schemas.openxmlformats.org/officeDocument/2006/relationships" r:id="rId21"/>
        </xdr:cNvPr>
        <xdr:cNvSpPr/>
      </xdr:nvSpPr>
      <xdr:spPr>
        <a:xfrm>
          <a:off x="5238750" y="346710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150.100</a:t>
          </a:r>
        </a:p>
      </xdr:txBody>
    </xdr:sp>
    <xdr:clientData/>
  </xdr:twoCellAnchor>
  <xdr:twoCellAnchor>
    <xdr:from>
      <xdr:col>0</xdr:col>
      <xdr:colOff>0</xdr:colOff>
      <xdr:row>7</xdr:row>
      <xdr:rowOff>38100</xdr:rowOff>
    </xdr:from>
    <xdr:to>
      <xdr:col>0</xdr:col>
      <xdr:colOff>1266825</xdr:colOff>
      <xdr:row>7</xdr:row>
      <xdr:rowOff>542926</xdr:rowOff>
    </xdr:to>
    <xdr:sp macro="" textlink="">
      <xdr:nvSpPr>
        <xdr:cNvPr id="27" name="Fluxograma: Processo alternativo 26">
          <a:hlinkClick xmlns:r="http://schemas.openxmlformats.org/officeDocument/2006/relationships" r:id="rId22"/>
        </xdr:cNvPr>
        <xdr:cNvSpPr/>
      </xdr:nvSpPr>
      <xdr:spPr>
        <a:xfrm>
          <a:off x="0" y="4010025"/>
          <a:ext cx="126682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150.200</a:t>
          </a:r>
        </a:p>
      </xdr:txBody>
    </xdr:sp>
    <xdr:clientData/>
  </xdr:twoCellAnchor>
  <xdr:twoCellAnchor>
    <xdr:from>
      <xdr:col>2</xdr:col>
      <xdr:colOff>9525</xdr:colOff>
      <xdr:row>7</xdr:row>
      <xdr:rowOff>57151</xdr:rowOff>
    </xdr:from>
    <xdr:to>
      <xdr:col>2</xdr:col>
      <xdr:colOff>1295400</xdr:colOff>
      <xdr:row>7</xdr:row>
      <xdr:rowOff>590551</xdr:rowOff>
    </xdr:to>
    <xdr:sp macro="" textlink="">
      <xdr:nvSpPr>
        <xdr:cNvPr id="28" name="Fluxograma: Processo alternativo 27">
          <a:hlinkClick xmlns:r="http://schemas.openxmlformats.org/officeDocument/2006/relationships" r:id="rId23"/>
        </xdr:cNvPr>
        <xdr:cNvSpPr/>
      </xdr:nvSpPr>
      <xdr:spPr>
        <a:xfrm>
          <a:off x="2619375" y="4029076"/>
          <a:ext cx="1285875" cy="533400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160.000</a:t>
          </a:r>
        </a:p>
      </xdr:txBody>
    </xdr:sp>
    <xdr:clientData/>
  </xdr:twoCellAnchor>
  <xdr:twoCellAnchor>
    <xdr:from>
      <xdr:col>0</xdr:col>
      <xdr:colOff>0</xdr:colOff>
      <xdr:row>9</xdr:row>
      <xdr:rowOff>9525</xdr:rowOff>
    </xdr:from>
    <xdr:to>
      <xdr:col>0</xdr:col>
      <xdr:colOff>1285875</xdr:colOff>
      <xdr:row>9</xdr:row>
      <xdr:rowOff>514351</xdr:rowOff>
    </xdr:to>
    <xdr:sp macro="" textlink="">
      <xdr:nvSpPr>
        <xdr:cNvPr id="29" name="Fluxograma: Processo alternativo 28">
          <a:hlinkClick xmlns:r="http://schemas.openxmlformats.org/officeDocument/2006/relationships" r:id="rId24"/>
        </xdr:cNvPr>
        <xdr:cNvSpPr/>
      </xdr:nvSpPr>
      <xdr:spPr>
        <a:xfrm>
          <a:off x="0" y="516255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210.100</a:t>
          </a:r>
        </a:p>
      </xdr:txBody>
    </xdr:sp>
    <xdr:clientData/>
  </xdr:twoCellAnchor>
  <xdr:twoCellAnchor>
    <xdr:from>
      <xdr:col>3</xdr:col>
      <xdr:colOff>19050</xdr:colOff>
      <xdr:row>7</xdr:row>
      <xdr:rowOff>66675</xdr:rowOff>
    </xdr:from>
    <xdr:to>
      <xdr:col>4</xdr:col>
      <xdr:colOff>0</xdr:colOff>
      <xdr:row>7</xdr:row>
      <xdr:rowOff>571501</xdr:rowOff>
    </xdr:to>
    <xdr:sp macro="" textlink="">
      <xdr:nvSpPr>
        <xdr:cNvPr id="30" name="Fluxograma: Processo alternativo 29">
          <a:hlinkClick xmlns:r="http://schemas.openxmlformats.org/officeDocument/2006/relationships" r:id="rId25"/>
        </xdr:cNvPr>
        <xdr:cNvSpPr/>
      </xdr:nvSpPr>
      <xdr:spPr>
        <a:xfrm>
          <a:off x="3933825" y="403860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160.010</a:t>
          </a:r>
        </a:p>
      </xdr:txBody>
    </xdr:sp>
    <xdr:clientData/>
  </xdr:twoCellAnchor>
  <xdr:twoCellAnchor>
    <xdr:from>
      <xdr:col>4</xdr:col>
      <xdr:colOff>38100</xdr:colOff>
      <xdr:row>7</xdr:row>
      <xdr:rowOff>38100</xdr:rowOff>
    </xdr:from>
    <xdr:to>
      <xdr:col>4</xdr:col>
      <xdr:colOff>1285875</xdr:colOff>
      <xdr:row>7</xdr:row>
      <xdr:rowOff>542925</xdr:rowOff>
    </xdr:to>
    <xdr:sp macro="" textlink="">
      <xdr:nvSpPr>
        <xdr:cNvPr id="31" name="Fluxograma: Processo alternativo 30">
          <a:hlinkClick xmlns:r="http://schemas.openxmlformats.org/officeDocument/2006/relationships" r:id="rId26"/>
        </xdr:cNvPr>
        <xdr:cNvSpPr/>
      </xdr:nvSpPr>
      <xdr:spPr>
        <a:xfrm>
          <a:off x="5257800" y="4010025"/>
          <a:ext cx="1247775" cy="504825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160.050</a:t>
          </a:r>
        </a:p>
      </xdr:txBody>
    </xdr:sp>
    <xdr:clientData/>
  </xdr:twoCellAnchor>
  <xdr:twoCellAnchor>
    <xdr:from>
      <xdr:col>1</xdr:col>
      <xdr:colOff>19050</xdr:colOff>
      <xdr:row>8</xdr:row>
      <xdr:rowOff>561975</xdr:rowOff>
    </xdr:from>
    <xdr:to>
      <xdr:col>2</xdr:col>
      <xdr:colOff>0</xdr:colOff>
      <xdr:row>9</xdr:row>
      <xdr:rowOff>495301</xdr:rowOff>
    </xdr:to>
    <xdr:sp macro="" textlink="">
      <xdr:nvSpPr>
        <xdr:cNvPr id="32" name="Fluxograma: Processo alternativo 31">
          <a:hlinkClick xmlns:r="http://schemas.openxmlformats.org/officeDocument/2006/relationships" r:id="rId27"/>
        </xdr:cNvPr>
        <xdr:cNvSpPr/>
      </xdr:nvSpPr>
      <xdr:spPr>
        <a:xfrm>
          <a:off x="1323975" y="514350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210.200</a:t>
          </a:r>
        </a:p>
      </xdr:txBody>
    </xdr:sp>
    <xdr:clientData/>
  </xdr:twoCellAnchor>
  <xdr:twoCellAnchor>
    <xdr:from>
      <xdr:col>3</xdr:col>
      <xdr:colOff>57150</xdr:colOff>
      <xdr:row>8</xdr:row>
      <xdr:rowOff>9526</xdr:rowOff>
    </xdr:from>
    <xdr:to>
      <xdr:col>4</xdr:col>
      <xdr:colOff>38100</xdr:colOff>
      <xdr:row>8</xdr:row>
      <xdr:rowOff>504826</xdr:rowOff>
    </xdr:to>
    <xdr:sp macro="" textlink="">
      <xdr:nvSpPr>
        <xdr:cNvPr id="33" name="Fluxograma: Processo alternativo 32">
          <a:hlinkClick xmlns:r="http://schemas.openxmlformats.org/officeDocument/2006/relationships" r:id="rId28"/>
        </xdr:cNvPr>
        <xdr:cNvSpPr/>
      </xdr:nvSpPr>
      <xdr:spPr>
        <a:xfrm>
          <a:off x="3971925" y="4591051"/>
          <a:ext cx="1285875" cy="495300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200.200</a:t>
          </a:r>
        </a:p>
      </xdr:txBody>
    </xdr:sp>
    <xdr:clientData/>
  </xdr:twoCellAnchor>
  <xdr:twoCellAnchor>
    <xdr:from>
      <xdr:col>2</xdr:col>
      <xdr:colOff>28575</xdr:colOff>
      <xdr:row>8</xdr:row>
      <xdr:rowOff>9525</xdr:rowOff>
    </xdr:from>
    <xdr:to>
      <xdr:col>3</xdr:col>
      <xdr:colOff>9525</xdr:colOff>
      <xdr:row>8</xdr:row>
      <xdr:rowOff>514351</xdr:rowOff>
    </xdr:to>
    <xdr:sp macro="" textlink="">
      <xdr:nvSpPr>
        <xdr:cNvPr id="34" name="Fluxograma: Processo alternativo 33">
          <a:hlinkClick xmlns:r="http://schemas.openxmlformats.org/officeDocument/2006/relationships" r:id="rId29"/>
        </xdr:cNvPr>
        <xdr:cNvSpPr/>
      </xdr:nvSpPr>
      <xdr:spPr>
        <a:xfrm>
          <a:off x="2638425" y="459105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190.000</a:t>
          </a:r>
        </a:p>
      </xdr:txBody>
    </xdr:sp>
    <xdr:clientData/>
  </xdr:twoCellAnchor>
  <xdr:twoCellAnchor>
    <xdr:from>
      <xdr:col>1</xdr:col>
      <xdr:colOff>9525</xdr:colOff>
      <xdr:row>7</xdr:row>
      <xdr:rowOff>600075</xdr:rowOff>
    </xdr:from>
    <xdr:to>
      <xdr:col>1</xdr:col>
      <xdr:colOff>1295400</xdr:colOff>
      <xdr:row>8</xdr:row>
      <xdr:rowOff>495301</xdr:rowOff>
    </xdr:to>
    <xdr:sp macro="" textlink="">
      <xdr:nvSpPr>
        <xdr:cNvPr id="35" name="Fluxograma: Processo alternativo 34">
          <a:hlinkClick xmlns:r="http://schemas.openxmlformats.org/officeDocument/2006/relationships" r:id="rId30"/>
        </xdr:cNvPr>
        <xdr:cNvSpPr/>
      </xdr:nvSpPr>
      <xdr:spPr>
        <a:xfrm>
          <a:off x="1314450" y="457200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180.000</a:t>
          </a:r>
        </a:p>
      </xdr:txBody>
    </xdr:sp>
    <xdr:clientData/>
  </xdr:twoCellAnchor>
  <xdr:twoCellAnchor>
    <xdr:from>
      <xdr:col>2</xdr:col>
      <xdr:colOff>38100</xdr:colOff>
      <xdr:row>8</xdr:row>
      <xdr:rowOff>561975</xdr:rowOff>
    </xdr:from>
    <xdr:to>
      <xdr:col>3</xdr:col>
      <xdr:colOff>19050</xdr:colOff>
      <xdr:row>9</xdr:row>
      <xdr:rowOff>495301</xdr:rowOff>
    </xdr:to>
    <xdr:sp macro="" textlink="">
      <xdr:nvSpPr>
        <xdr:cNvPr id="36" name="Fluxograma: Processo alternativo 35">
          <a:hlinkClick xmlns:r="http://schemas.openxmlformats.org/officeDocument/2006/relationships" r:id="rId31"/>
        </xdr:cNvPr>
        <xdr:cNvSpPr/>
      </xdr:nvSpPr>
      <xdr:spPr>
        <a:xfrm>
          <a:off x="2647950" y="514350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210.300</a:t>
          </a:r>
        </a:p>
      </xdr:txBody>
    </xdr:sp>
    <xdr:clientData/>
  </xdr:twoCellAnchor>
  <xdr:twoCellAnchor>
    <xdr:from>
      <xdr:col>3</xdr:col>
      <xdr:colOff>66675</xdr:colOff>
      <xdr:row>9</xdr:row>
      <xdr:rowOff>0</xdr:rowOff>
    </xdr:from>
    <xdr:to>
      <xdr:col>4</xdr:col>
      <xdr:colOff>47625</xdr:colOff>
      <xdr:row>9</xdr:row>
      <xdr:rowOff>504826</xdr:rowOff>
    </xdr:to>
    <xdr:sp macro="" textlink="">
      <xdr:nvSpPr>
        <xdr:cNvPr id="37" name="Fluxograma: Processo alternativo 36">
          <a:hlinkClick xmlns:r="http://schemas.openxmlformats.org/officeDocument/2006/relationships" r:id="rId32"/>
        </xdr:cNvPr>
        <xdr:cNvSpPr/>
      </xdr:nvSpPr>
      <xdr:spPr>
        <a:xfrm>
          <a:off x="3981450" y="515302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220.100</a:t>
          </a:r>
        </a:p>
      </xdr:txBody>
    </xdr:sp>
    <xdr:clientData/>
  </xdr:twoCellAnchor>
  <xdr:twoCellAnchor>
    <xdr:from>
      <xdr:col>0</xdr:col>
      <xdr:colOff>47625</xdr:colOff>
      <xdr:row>9</xdr:row>
      <xdr:rowOff>561975</xdr:rowOff>
    </xdr:from>
    <xdr:to>
      <xdr:col>1</xdr:col>
      <xdr:colOff>28575</xdr:colOff>
      <xdr:row>10</xdr:row>
      <xdr:rowOff>495301</xdr:rowOff>
    </xdr:to>
    <xdr:sp macro="" textlink="">
      <xdr:nvSpPr>
        <xdr:cNvPr id="38" name="Fluxograma: Processo alternativo 37">
          <a:hlinkClick xmlns:r="http://schemas.openxmlformats.org/officeDocument/2006/relationships" r:id="rId33"/>
        </xdr:cNvPr>
        <xdr:cNvSpPr/>
      </xdr:nvSpPr>
      <xdr:spPr>
        <a:xfrm>
          <a:off x="47625" y="571500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220.300</a:t>
          </a:r>
        </a:p>
      </xdr:txBody>
    </xdr:sp>
    <xdr:clientData/>
  </xdr:twoCellAnchor>
  <xdr:twoCellAnchor>
    <xdr:from>
      <xdr:col>2</xdr:col>
      <xdr:colOff>66675</xdr:colOff>
      <xdr:row>9</xdr:row>
      <xdr:rowOff>542925</xdr:rowOff>
    </xdr:from>
    <xdr:to>
      <xdr:col>3</xdr:col>
      <xdr:colOff>47625</xdr:colOff>
      <xdr:row>10</xdr:row>
      <xdr:rowOff>476251</xdr:rowOff>
    </xdr:to>
    <xdr:sp macro="" textlink="">
      <xdr:nvSpPr>
        <xdr:cNvPr id="39" name="Fluxograma: Processo alternativo 38">
          <a:hlinkClick xmlns:r="http://schemas.openxmlformats.org/officeDocument/2006/relationships" r:id="rId34"/>
        </xdr:cNvPr>
        <xdr:cNvSpPr/>
      </xdr:nvSpPr>
      <xdr:spPr>
        <a:xfrm>
          <a:off x="2676525" y="569595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220.500</a:t>
          </a:r>
        </a:p>
      </xdr:txBody>
    </xdr:sp>
    <xdr:clientData/>
  </xdr:twoCellAnchor>
  <xdr:twoCellAnchor>
    <xdr:from>
      <xdr:col>3</xdr:col>
      <xdr:colOff>85725</xdr:colOff>
      <xdr:row>9</xdr:row>
      <xdr:rowOff>533400</xdr:rowOff>
    </xdr:from>
    <xdr:to>
      <xdr:col>4</xdr:col>
      <xdr:colOff>66675</xdr:colOff>
      <xdr:row>10</xdr:row>
      <xdr:rowOff>466726</xdr:rowOff>
    </xdr:to>
    <xdr:sp macro="" textlink="">
      <xdr:nvSpPr>
        <xdr:cNvPr id="40" name="Fluxograma: Processo alternativo 39">
          <a:hlinkClick xmlns:r="http://schemas.openxmlformats.org/officeDocument/2006/relationships" r:id="rId35"/>
        </xdr:cNvPr>
        <xdr:cNvSpPr/>
      </xdr:nvSpPr>
      <xdr:spPr>
        <a:xfrm>
          <a:off x="4000500" y="568642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220.600</a:t>
          </a:r>
        </a:p>
      </xdr:txBody>
    </xdr:sp>
    <xdr:clientData/>
  </xdr:twoCellAnchor>
  <xdr:twoCellAnchor>
    <xdr:from>
      <xdr:col>2</xdr:col>
      <xdr:colOff>47625</xdr:colOff>
      <xdr:row>12</xdr:row>
      <xdr:rowOff>9525</xdr:rowOff>
    </xdr:from>
    <xdr:to>
      <xdr:col>3</xdr:col>
      <xdr:colOff>28575</xdr:colOff>
      <xdr:row>12</xdr:row>
      <xdr:rowOff>476250</xdr:rowOff>
    </xdr:to>
    <xdr:sp macro="" textlink="">
      <xdr:nvSpPr>
        <xdr:cNvPr id="41" name="Fluxograma: Processo alternativo 40">
          <a:hlinkClick xmlns:r="http://schemas.openxmlformats.org/officeDocument/2006/relationships" r:id="rId36"/>
        </xdr:cNvPr>
        <xdr:cNvSpPr/>
      </xdr:nvSpPr>
      <xdr:spPr>
        <a:xfrm>
          <a:off x="2657475" y="6781800"/>
          <a:ext cx="1285875" cy="466725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260.000</a:t>
          </a:r>
        </a:p>
      </xdr:txBody>
    </xdr:sp>
    <xdr:clientData/>
  </xdr:twoCellAnchor>
  <xdr:twoCellAnchor>
    <xdr:from>
      <xdr:col>1</xdr:col>
      <xdr:colOff>19050</xdr:colOff>
      <xdr:row>12</xdr:row>
      <xdr:rowOff>9525</xdr:rowOff>
    </xdr:from>
    <xdr:to>
      <xdr:col>2</xdr:col>
      <xdr:colOff>0</xdr:colOff>
      <xdr:row>12</xdr:row>
      <xdr:rowOff>466725</xdr:rowOff>
    </xdr:to>
    <xdr:sp macro="" textlink="">
      <xdr:nvSpPr>
        <xdr:cNvPr id="42" name="Fluxograma: Processo alternativo 41">
          <a:hlinkClick xmlns:r="http://schemas.openxmlformats.org/officeDocument/2006/relationships" r:id="rId37"/>
        </xdr:cNvPr>
        <xdr:cNvSpPr/>
      </xdr:nvSpPr>
      <xdr:spPr>
        <a:xfrm>
          <a:off x="1323975" y="6781800"/>
          <a:ext cx="1285875" cy="457200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250.400</a:t>
          </a:r>
        </a:p>
      </xdr:txBody>
    </xdr:sp>
    <xdr:clientData/>
  </xdr:twoCellAnchor>
  <xdr:twoCellAnchor>
    <xdr:from>
      <xdr:col>4</xdr:col>
      <xdr:colOff>66675</xdr:colOff>
      <xdr:row>10</xdr:row>
      <xdr:rowOff>476250</xdr:rowOff>
    </xdr:from>
    <xdr:to>
      <xdr:col>5</xdr:col>
      <xdr:colOff>47625</xdr:colOff>
      <xdr:row>11</xdr:row>
      <xdr:rowOff>457201</xdr:rowOff>
    </xdr:to>
    <xdr:sp macro="" textlink="">
      <xdr:nvSpPr>
        <xdr:cNvPr id="43" name="Fluxograma: Processo alternativo 42">
          <a:hlinkClick xmlns:r="http://schemas.openxmlformats.org/officeDocument/2006/relationships" r:id="rId38"/>
        </xdr:cNvPr>
        <xdr:cNvSpPr/>
      </xdr:nvSpPr>
      <xdr:spPr>
        <a:xfrm>
          <a:off x="5286375" y="620077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250.100</a:t>
          </a:r>
        </a:p>
      </xdr:txBody>
    </xdr:sp>
    <xdr:clientData/>
  </xdr:twoCellAnchor>
  <xdr:twoCellAnchor>
    <xdr:from>
      <xdr:col>2</xdr:col>
      <xdr:colOff>38100</xdr:colOff>
      <xdr:row>10</xdr:row>
      <xdr:rowOff>514350</xdr:rowOff>
    </xdr:from>
    <xdr:to>
      <xdr:col>3</xdr:col>
      <xdr:colOff>19050</xdr:colOff>
      <xdr:row>11</xdr:row>
      <xdr:rowOff>495301</xdr:rowOff>
    </xdr:to>
    <xdr:sp macro="" textlink="">
      <xdr:nvSpPr>
        <xdr:cNvPr id="44" name="Fluxograma: Processo alternativo 43">
          <a:hlinkClick xmlns:r="http://schemas.openxmlformats.org/officeDocument/2006/relationships" r:id="rId39"/>
        </xdr:cNvPr>
        <xdr:cNvSpPr/>
      </xdr:nvSpPr>
      <xdr:spPr>
        <a:xfrm>
          <a:off x="2647950" y="623887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240.000</a:t>
          </a:r>
        </a:p>
      </xdr:txBody>
    </xdr:sp>
    <xdr:clientData/>
  </xdr:twoCellAnchor>
  <xdr:twoCellAnchor>
    <xdr:from>
      <xdr:col>1</xdr:col>
      <xdr:colOff>28575</xdr:colOff>
      <xdr:row>11</xdr:row>
      <xdr:rowOff>0</xdr:rowOff>
    </xdr:from>
    <xdr:to>
      <xdr:col>2</xdr:col>
      <xdr:colOff>9525</xdr:colOff>
      <xdr:row>11</xdr:row>
      <xdr:rowOff>504826</xdr:rowOff>
    </xdr:to>
    <xdr:sp macro="" textlink="">
      <xdr:nvSpPr>
        <xdr:cNvPr id="45" name="Fluxograma: Processo alternativo 44">
          <a:hlinkClick xmlns:r="http://schemas.openxmlformats.org/officeDocument/2006/relationships" r:id="rId40"/>
        </xdr:cNvPr>
        <xdr:cNvSpPr/>
      </xdr:nvSpPr>
      <xdr:spPr>
        <a:xfrm>
          <a:off x="1333500" y="624840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230.300</a:t>
          </a:r>
        </a:p>
      </xdr:txBody>
    </xdr:sp>
    <xdr:clientData/>
  </xdr:twoCellAnchor>
  <xdr:twoCellAnchor>
    <xdr:from>
      <xdr:col>3</xdr:col>
      <xdr:colOff>66675</xdr:colOff>
      <xdr:row>11</xdr:row>
      <xdr:rowOff>504825</xdr:rowOff>
    </xdr:from>
    <xdr:to>
      <xdr:col>4</xdr:col>
      <xdr:colOff>47625</xdr:colOff>
      <xdr:row>12</xdr:row>
      <xdr:rowOff>485776</xdr:rowOff>
    </xdr:to>
    <xdr:sp macro="" textlink="">
      <xdr:nvSpPr>
        <xdr:cNvPr id="46" name="Fluxograma: Processo alternativo 45">
          <a:hlinkClick xmlns:r="http://schemas.openxmlformats.org/officeDocument/2006/relationships" r:id="rId41"/>
        </xdr:cNvPr>
        <xdr:cNvSpPr/>
      </xdr:nvSpPr>
      <xdr:spPr>
        <a:xfrm>
          <a:off x="3981450" y="675322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260.100</a:t>
          </a:r>
        </a:p>
      </xdr:txBody>
    </xdr:sp>
    <xdr:clientData/>
  </xdr:twoCellAnchor>
  <xdr:twoCellAnchor>
    <xdr:from>
      <xdr:col>4</xdr:col>
      <xdr:colOff>76200</xdr:colOff>
      <xdr:row>11</xdr:row>
      <xdr:rowOff>485775</xdr:rowOff>
    </xdr:from>
    <xdr:to>
      <xdr:col>5</xdr:col>
      <xdr:colOff>57150</xdr:colOff>
      <xdr:row>12</xdr:row>
      <xdr:rowOff>466726</xdr:rowOff>
    </xdr:to>
    <xdr:sp macro="" textlink="">
      <xdr:nvSpPr>
        <xdr:cNvPr id="47" name="Fluxograma: Processo alternativo 46">
          <a:hlinkClick xmlns:r="http://schemas.openxmlformats.org/officeDocument/2006/relationships" r:id="rId42"/>
        </xdr:cNvPr>
        <xdr:cNvSpPr/>
      </xdr:nvSpPr>
      <xdr:spPr>
        <a:xfrm>
          <a:off x="5295900" y="673417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260.200</a:t>
          </a:r>
        </a:p>
      </xdr:txBody>
    </xdr:sp>
    <xdr:clientData/>
  </xdr:twoCellAnchor>
  <xdr:twoCellAnchor>
    <xdr:from>
      <xdr:col>0</xdr:col>
      <xdr:colOff>0</xdr:colOff>
      <xdr:row>12</xdr:row>
      <xdr:rowOff>514350</xdr:rowOff>
    </xdr:from>
    <xdr:to>
      <xdr:col>0</xdr:col>
      <xdr:colOff>1285875</xdr:colOff>
      <xdr:row>13</xdr:row>
      <xdr:rowOff>495301</xdr:rowOff>
    </xdr:to>
    <xdr:sp macro="" textlink="">
      <xdr:nvSpPr>
        <xdr:cNvPr id="48" name="Fluxograma: Processo alternativo 47">
          <a:hlinkClick xmlns:r="http://schemas.openxmlformats.org/officeDocument/2006/relationships" r:id="rId43"/>
        </xdr:cNvPr>
        <xdr:cNvSpPr/>
      </xdr:nvSpPr>
      <xdr:spPr>
        <a:xfrm>
          <a:off x="0" y="728662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260.300</a:t>
          </a:r>
        </a:p>
      </xdr:txBody>
    </xdr:sp>
    <xdr:clientData/>
  </xdr:twoCellAnchor>
  <xdr:twoCellAnchor>
    <xdr:from>
      <xdr:col>2</xdr:col>
      <xdr:colOff>19050</xdr:colOff>
      <xdr:row>12</xdr:row>
      <xdr:rowOff>495300</xdr:rowOff>
    </xdr:from>
    <xdr:to>
      <xdr:col>3</xdr:col>
      <xdr:colOff>0</xdr:colOff>
      <xdr:row>13</xdr:row>
      <xdr:rowOff>476251</xdr:rowOff>
    </xdr:to>
    <xdr:sp macro="" textlink="">
      <xdr:nvSpPr>
        <xdr:cNvPr id="49" name="Fluxograma: Processo alternativo 48">
          <a:hlinkClick xmlns:r="http://schemas.openxmlformats.org/officeDocument/2006/relationships" r:id="rId44"/>
        </xdr:cNvPr>
        <xdr:cNvSpPr/>
      </xdr:nvSpPr>
      <xdr:spPr>
        <a:xfrm>
          <a:off x="2628900" y="726757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270.200</a:t>
          </a:r>
        </a:p>
      </xdr:txBody>
    </xdr:sp>
    <xdr:clientData/>
  </xdr:twoCellAnchor>
  <xdr:twoCellAnchor>
    <xdr:from>
      <xdr:col>3</xdr:col>
      <xdr:colOff>19050</xdr:colOff>
      <xdr:row>13</xdr:row>
      <xdr:rowOff>0</xdr:rowOff>
    </xdr:from>
    <xdr:to>
      <xdr:col>4</xdr:col>
      <xdr:colOff>0</xdr:colOff>
      <xdr:row>13</xdr:row>
      <xdr:rowOff>504826</xdr:rowOff>
    </xdr:to>
    <xdr:sp macro="" textlink="">
      <xdr:nvSpPr>
        <xdr:cNvPr id="50" name="Fluxograma: Processo alternativo 49">
          <a:hlinkClick xmlns:r="http://schemas.openxmlformats.org/officeDocument/2006/relationships" r:id="rId45"/>
        </xdr:cNvPr>
        <xdr:cNvSpPr/>
      </xdr:nvSpPr>
      <xdr:spPr>
        <a:xfrm>
          <a:off x="3933825" y="729615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270.300</a:t>
          </a:r>
        </a:p>
      </xdr:txBody>
    </xdr:sp>
    <xdr:clientData/>
  </xdr:twoCellAnchor>
  <xdr:twoCellAnchor>
    <xdr:from>
      <xdr:col>4</xdr:col>
      <xdr:colOff>28575</xdr:colOff>
      <xdr:row>12</xdr:row>
      <xdr:rowOff>514350</xdr:rowOff>
    </xdr:from>
    <xdr:to>
      <xdr:col>5</xdr:col>
      <xdr:colOff>9525</xdr:colOff>
      <xdr:row>13</xdr:row>
      <xdr:rowOff>495301</xdr:rowOff>
    </xdr:to>
    <xdr:sp macro="" textlink="">
      <xdr:nvSpPr>
        <xdr:cNvPr id="51" name="Fluxograma: Processo alternativo 50">
          <a:hlinkClick xmlns:r="http://schemas.openxmlformats.org/officeDocument/2006/relationships" r:id="rId46"/>
        </xdr:cNvPr>
        <xdr:cNvSpPr/>
      </xdr:nvSpPr>
      <xdr:spPr>
        <a:xfrm>
          <a:off x="5248275" y="728662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270.400</a:t>
          </a:r>
        </a:p>
      </xdr:txBody>
    </xdr:sp>
    <xdr:clientData/>
  </xdr:twoCellAnchor>
  <xdr:twoCellAnchor>
    <xdr:from>
      <xdr:col>0</xdr:col>
      <xdr:colOff>0</xdr:colOff>
      <xdr:row>14</xdr:row>
      <xdr:rowOff>19050</xdr:rowOff>
    </xdr:from>
    <xdr:to>
      <xdr:col>0</xdr:col>
      <xdr:colOff>1285875</xdr:colOff>
      <xdr:row>15</xdr:row>
      <xdr:rowOff>1</xdr:rowOff>
    </xdr:to>
    <xdr:sp macro="" textlink="">
      <xdr:nvSpPr>
        <xdr:cNvPr id="52" name="Fluxograma: Processo alternativo 51">
          <a:hlinkClick xmlns:r="http://schemas.openxmlformats.org/officeDocument/2006/relationships" r:id="rId47"/>
        </xdr:cNvPr>
        <xdr:cNvSpPr/>
      </xdr:nvSpPr>
      <xdr:spPr>
        <a:xfrm>
          <a:off x="0" y="783907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280.000</a:t>
          </a:r>
        </a:p>
      </xdr:txBody>
    </xdr:sp>
    <xdr:clientData/>
  </xdr:twoCellAnchor>
  <xdr:twoCellAnchor>
    <xdr:from>
      <xdr:col>1</xdr:col>
      <xdr:colOff>19050</xdr:colOff>
      <xdr:row>15</xdr:row>
      <xdr:rowOff>9525</xdr:rowOff>
    </xdr:from>
    <xdr:to>
      <xdr:col>2</xdr:col>
      <xdr:colOff>0</xdr:colOff>
      <xdr:row>15</xdr:row>
      <xdr:rowOff>514351</xdr:rowOff>
    </xdr:to>
    <xdr:sp macro="" textlink="">
      <xdr:nvSpPr>
        <xdr:cNvPr id="53" name="Fluxograma: Processo alternativo 52">
          <a:hlinkClick xmlns:r="http://schemas.openxmlformats.org/officeDocument/2006/relationships" r:id="rId48"/>
        </xdr:cNvPr>
        <xdr:cNvSpPr/>
      </xdr:nvSpPr>
      <xdr:spPr>
        <a:xfrm>
          <a:off x="1323975" y="835342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280.500</a:t>
          </a:r>
        </a:p>
      </xdr:txBody>
    </xdr:sp>
    <xdr:clientData/>
  </xdr:twoCellAnchor>
  <xdr:twoCellAnchor>
    <xdr:from>
      <xdr:col>2</xdr:col>
      <xdr:colOff>57150</xdr:colOff>
      <xdr:row>15</xdr:row>
      <xdr:rowOff>9525</xdr:rowOff>
    </xdr:from>
    <xdr:to>
      <xdr:col>3</xdr:col>
      <xdr:colOff>38100</xdr:colOff>
      <xdr:row>15</xdr:row>
      <xdr:rowOff>514351</xdr:rowOff>
    </xdr:to>
    <xdr:sp macro="" textlink="">
      <xdr:nvSpPr>
        <xdr:cNvPr id="54" name="Fluxograma: Processo alternativo 53">
          <a:hlinkClick xmlns:r="http://schemas.openxmlformats.org/officeDocument/2006/relationships" r:id="rId49"/>
        </xdr:cNvPr>
        <xdr:cNvSpPr/>
      </xdr:nvSpPr>
      <xdr:spPr>
        <a:xfrm>
          <a:off x="2667000" y="835342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290.000</a:t>
          </a:r>
        </a:p>
      </xdr:txBody>
    </xdr:sp>
    <xdr:clientData/>
  </xdr:twoCellAnchor>
  <xdr:twoCellAnchor>
    <xdr:from>
      <xdr:col>3</xdr:col>
      <xdr:colOff>66675</xdr:colOff>
      <xdr:row>15</xdr:row>
      <xdr:rowOff>9525</xdr:rowOff>
    </xdr:from>
    <xdr:to>
      <xdr:col>4</xdr:col>
      <xdr:colOff>47625</xdr:colOff>
      <xdr:row>15</xdr:row>
      <xdr:rowOff>514351</xdr:rowOff>
    </xdr:to>
    <xdr:sp macro="" textlink="">
      <xdr:nvSpPr>
        <xdr:cNvPr id="55" name="Fluxograma: Processo alternativo 54">
          <a:hlinkClick xmlns:r="http://schemas.openxmlformats.org/officeDocument/2006/relationships" r:id="rId50"/>
        </xdr:cNvPr>
        <xdr:cNvSpPr/>
      </xdr:nvSpPr>
      <xdr:spPr>
        <a:xfrm>
          <a:off x="3981450" y="835342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310.000</a:t>
          </a:r>
        </a:p>
      </xdr:txBody>
    </xdr:sp>
    <xdr:clientData/>
  </xdr:twoCellAnchor>
  <xdr:twoCellAnchor>
    <xdr:from>
      <xdr:col>4</xdr:col>
      <xdr:colOff>66675</xdr:colOff>
      <xdr:row>15</xdr:row>
      <xdr:rowOff>9525</xdr:rowOff>
    </xdr:from>
    <xdr:to>
      <xdr:col>5</xdr:col>
      <xdr:colOff>47625</xdr:colOff>
      <xdr:row>15</xdr:row>
      <xdr:rowOff>514351</xdr:rowOff>
    </xdr:to>
    <xdr:sp macro="" textlink="">
      <xdr:nvSpPr>
        <xdr:cNvPr id="56" name="Fluxograma: Processo alternativo 55">
          <a:hlinkClick xmlns:r="http://schemas.openxmlformats.org/officeDocument/2006/relationships" r:id="rId51"/>
        </xdr:cNvPr>
        <xdr:cNvSpPr/>
      </xdr:nvSpPr>
      <xdr:spPr>
        <a:xfrm>
          <a:off x="5286375" y="835342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400.000</a:t>
          </a:r>
        </a:p>
      </xdr:txBody>
    </xdr:sp>
    <xdr:clientData/>
  </xdr:twoCellAnchor>
  <xdr:twoCellAnchor>
    <xdr:from>
      <xdr:col>1</xdr:col>
      <xdr:colOff>28575</xdr:colOff>
      <xdr:row>16</xdr:row>
      <xdr:rowOff>66675</xdr:rowOff>
    </xdr:from>
    <xdr:to>
      <xdr:col>2</xdr:col>
      <xdr:colOff>9525</xdr:colOff>
      <xdr:row>17</xdr:row>
      <xdr:rowOff>47626</xdr:rowOff>
    </xdr:to>
    <xdr:sp macro="" textlink="">
      <xdr:nvSpPr>
        <xdr:cNvPr id="57" name="Fluxograma: Processo alternativo 56">
          <a:hlinkClick xmlns:r="http://schemas.openxmlformats.org/officeDocument/2006/relationships" r:id="rId52"/>
        </xdr:cNvPr>
        <xdr:cNvSpPr/>
      </xdr:nvSpPr>
      <xdr:spPr>
        <a:xfrm>
          <a:off x="1333500" y="893445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600.000</a:t>
          </a:r>
        </a:p>
      </xdr:txBody>
    </xdr:sp>
    <xdr:clientData/>
  </xdr:twoCellAnchor>
  <xdr:twoCellAnchor>
    <xdr:from>
      <xdr:col>2</xdr:col>
      <xdr:colOff>0</xdr:colOff>
      <xdr:row>4</xdr:row>
      <xdr:rowOff>0</xdr:rowOff>
    </xdr:from>
    <xdr:to>
      <xdr:col>2</xdr:col>
      <xdr:colOff>1285875</xdr:colOff>
      <xdr:row>4</xdr:row>
      <xdr:rowOff>504826</xdr:rowOff>
    </xdr:to>
    <xdr:sp macro="" textlink="">
      <xdr:nvSpPr>
        <xdr:cNvPr id="58" name="Fluxograma: Processo alternativo 57">
          <a:hlinkClick xmlns:r="http://schemas.openxmlformats.org/officeDocument/2006/relationships" r:id="rId53"/>
        </xdr:cNvPr>
        <xdr:cNvSpPr/>
      </xdr:nvSpPr>
      <xdr:spPr>
        <a:xfrm>
          <a:off x="2609850" y="240030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140.020</a:t>
          </a:r>
        </a:p>
      </xdr:txBody>
    </xdr:sp>
    <xdr:clientData/>
  </xdr:twoCellAnchor>
  <xdr:twoCellAnchor>
    <xdr:from>
      <xdr:col>1</xdr:col>
      <xdr:colOff>9525</xdr:colOff>
      <xdr:row>5</xdr:row>
      <xdr:rowOff>9525</xdr:rowOff>
    </xdr:from>
    <xdr:to>
      <xdr:col>1</xdr:col>
      <xdr:colOff>1295400</xdr:colOff>
      <xdr:row>5</xdr:row>
      <xdr:rowOff>514351</xdr:rowOff>
    </xdr:to>
    <xdr:sp macro="" textlink="">
      <xdr:nvSpPr>
        <xdr:cNvPr id="59" name="Fluxograma: Processo alternativo 58">
          <a:hlinkClick xmlns:r="http://schemas.openxmlformats.org/officeDocument/2006/relationships" r:id="rId54"/>
        </xdr:cNvPr>
        <xdr:cNvSpPr/>
      </xdr:nvSpPr>
      <xdr:spPr>
        <a:xfrm>
          <a:off x="1314450" y="293370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140.108</a:t>
          </a:r>
        </a:p>
      </xdr:txBody>
    </xdr:sp>
    <xdr:clientData/>
  </xdr:twoCellAnchor>
  <xdr:twoCellAnchor>
    <xdr:from>
      <xdr:col>1</xdr:col>
      <xdr:colOff>9525</xdr:colOff>
      <xdr:row>6</xdr:row>
      <xdr:rowOff>28575</xdr:rowOff>
    </xdr:from>
    <xdr:to>
      <xdr:col>1</xdr:col>
      <xdr:colOff>1295400</xdr:colOff>
      <xdr:row>7</xdr:row>
      <xdr:rowOff>9526</xdr:rowOff>
    </xdr:to>
    <xdr:sp macro="" textlink="">
      <xdr:nvSpPr>
        <xdr:cNvPr id="62" name="Fluxograma: Processo alternativo 61">
          <a:hlinkClick xmlns:r="http://schemas.openxmlformats.org/officeDocument/2006/relationships" r:id="rId55"/>
        </xdr:cNvPr>
        <xdr:cNvSpPr/>
      </xdr:nvSpPr>
      <xdr:spPr>
        <a:xfrm>
          <a:off x="1314450" y="347662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140.131</a:t>
          </a:r>
        </a:p>
      </xdr:txBody>
    </xdr:sp>
    <xdr:clientData/>
  </xdr:twoCellAnchor>
  <xdr:twoCellAnchor>
    <xdr:from>
      <xdr:col>0</xdr:col>
      <xdr:colOff>1295400</xdr:colOff>
      <xdr:row>7</xdr:row>
      <xdr:rowOff>57150</xdr:rowOff>
    </xdr:from>
    <xdr:to>
      <xdr:col>1</xdr:col>
      <xdr:colOff>1276350</xdr:colOff>
      <xdr:row>7</xdr:row>
      <xdr:rowOff>561976</xdr:rowOff>
    </xdr:to>
    <xdr:sp macro="" textlink="">
      <xdr:nvSpPr>
        <xdr:cNvPr id="65" name="Fluxograma: Processo alternativo 64">
          <a:hlinkClick xmlns:r="http://schemas.openxmlformats.org/officeDocument/2006/relationships" r:id="rId56"/>
        </xdr:cNvPr>
        <xdr:cNvSpPr/>
      </xdr:nvSpPr>
      <xdr:spPr>
        <a:xfrm>
          <a:off x="1295400" y="402907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150.800</a:t>
          </a:r>
        </a:p>
      </xdr:txBody>
    </xdr:sp>
    <xdr:clientData/>
  </xdr:twoCellAnchor>
  <xdr:twoCellAnchor>
    <xdr:from>
      <xdr:col>2</xdr:col>
      <xdr:colOff>19050</xdr:colOff>
      <xdr:row>6</xdr:row>
      <xdr:rowOff>28575</xdr:rowOff>
    </xdr:from>
    <xdr:to>
      <xdr:col>3</xdr:col>
      <xdr:colOff>0</xdr:colOff>
      <xdr:row>7</xdr:row>
      <xdr:rowOff>9526</xdr:rowOff>
    </xdr:to>
    <xdr:sp macro="" textlink="">
      <xdr:nvSpPr>
        <xdr:cNvPr id="66" name="Fluxograma: Processo alternativo 65">
          <a:hlinkClick xmlns:r="http://schemas.openxmlformats.org/officeDocument/2006/relationships" r:id="rId57"/>
        </xdr:cNvPr>
        <xdr:cNvSpPr/>
      </xdr:nvSpPr>
      <xdr:spPr>
        <a:xfrm>
          <a:off x="2628900" y="347662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140.132</a:t>
          </a:r>
        </a:p>
      </xdr:txBody>
    </xdr:sp>
    <xdr:clientData/>
  </xdr:twoCellAnchor>
  <xdr:twoCellAnchor>
    <xdr:from>
      <xdr:col>4</xdr:col>
      <xdr:colOff>123826</xdr:colOff>
      <xdr:row>9</xdr:row>
      <xdr:rowOff>533400</xdr:rowOff>
    </xdr:from>
    <xdr:to>
      <xdr:col>5</xdr:col>
      <xdr:colOff>38100</xdr:colOff>
      <xdr:row>10</xdr:row>
      <xdr:rowOff>438149</xdr:rowOff>
    </xdr:to>
    <xdr:sp macro="" textlink="">
      <xdr:nvSpPr>
        <xdr:cNvPr id="67" name="Fluxograma: Processo alternativo 66">
          <a:hlinkClick xmlns:r="http://schemas.openxmlformats.org/officeDocument/2006/relationships" r:id="rId58"/>
        </xdr:cNvPr>
        <xdr:cNvSpPr/>
      </xdr:nvSpPr>
      <xdr:spPr>
        <a:xfrm>
          <a:off x="5343526" y="5686425"/>
          <a:ext cx="1219199" cy="476249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220.700</a:t>
          </a:r>
        </a:p>
      </xdr:txBody>
    </xdr:sp>
    <xdr:clientData/>
  </xdr:twoCellAnchor>
  <xdr:twoCellAnchor>
    <xdr:from>
      <xdr:col>4</xdr:col>
      <xdr:colOff>133350</xdr:colOff>
      <xdr:row>8</xdr:row>
      <xdr:rowOff>561975</xdr:rowOff>
    </xdr:from>
    <xdr:to>
      <xdr:col>5</xdr:col>
      <xdr:colOff>57150</xdr:colOff>
      <xdr:row>9</xdr:row>
      <xdr:rowOff>476250</xdr:rowOff>
    </xdr:to>
    <xdr:sp macro="" textlink="">
      <xdr:nvSpPr>
        <xdr:cNvPr id="68" name="Fluxograma: Processo alternativo 67">
          <a:hlinkClick xmlns:r="http://schemas.openxmlformats.org/officeDocument/2006/relationships" r:id="rId59"/>
        </xdr:cNvPr>
        <xdr:cNvSpPr/>
      </xdr:nvSpPr>
      <xdr:spPr>
        <a:xfrm>
          <a:off x="5353050" y="5143500"/>
          <a:ext cx="1228725" cy="485775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220.200</a:t>
          </a:r>
        </a:p>
      </xdr:txBody>
    </xdr:sp>
    <xdr:clientData/>
  </xdr:twoCellAnchor>
  <xdr:twoCellAnchor>
    <xdr:from>
      <xdr:col>1</xdr:col>
      <xdr:colOff>57150</xdr:colOff>
      <xdr:row>9</xdr:row>
      <xdr:rowOff>542926</xdr:rowOff>
    </xdr:from>
    <xdr:to>
      <xdr:col>2</xdr:col>
      <xdr:colOff>38100</xdr:colOff>
      <xdr:row>10</xdr:row>
      <xdr:rowOff>504826</xdr:rowOff>
    </xdr:to>
    <xdr:sp macro="" textlink="">
      <xdr:nvSpPr>
        <xdr:cNvPr id="69" name="Fluxograma: Processo alternativo 68">
          <a:hlinkClick xmlns:r="http://schemas.openxmlformats.org/officeDocument/2006/relationships" r:id="rId60"/>
        </xdr:cNvPr>
        <xdr:cNvSpPr/>
      </xdr:nvSpPr>
      <xdr:spPr>
        <a:xfrm>
          <a:off x="1362075" y="5695951"/>
          <a:ext cx="1285875" cy="533400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220.400</a:t>
          </a:r>
        </a:p>
      </xdr:txBody>
    </xdr:sp>
    <xdr:clientData/>
  </xdr:twoCellAnchor>
  <xdr:twoCellAnchor>
    <xdr:from>
      <xdr:col>2</xdr:col>
      <xdr:colOff>28575</xdr:colOff>
      <xdr:row>14</xdr:row>
      <xdr:rowOff>0</xdr:rowOff>
    </xdr:from>
    <xdr:to>
      <xdr:col>3</xdr:col>
      <xdr:colOff>9525</xdr:colOff>
      <xdr:row>14</xdr:row>
      <xdr:rowOff>485775</xdr:rowOff>
    </xdr:to>
    <xdr:sp macro="" textlink="">
      <xdr:nvSpPr>
        <xdr:cNvPr id="70" name="Fluxograma: Processo alternativo 69">
          <a:hlinkClick xmlns:r="http://schemas.openxmlformats.org/officeDocument/2006/relationships" r:id="rId61"/>
        </xdr:cNvPr>
        <xdr:cNvSpPr/>
      </xdr:nvSpPr>
      <xdr:spPr>
        <a:xfrm>
          <a:off x="2638425" y="7820025"/>
          <a:ext cx="1285875" cy="485775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280.100</a:t>
          </a:r>
        </a:p>
      </xdr:txBody>
    </xdr:sp>
    <xdr:clientData/>
  </xdr:twoCellAnchor>
  <xdr:twoCellAnchor>
    <xdr:from>
      <xdr:col>4</xdr:col>
      <xdr:colOff>57150</xdr:colOff>
      <xdr:row>7</xdr:row>
      <xdr:rowOff>581025</xdr:rowOff>
    </xdr:from>
    <xdr:to>
      <xdr:col>5</xdr:col>
      <xdr:colOff>0</xdr:colOff>
      <xdr:row>8</xdr:row>
      <xdr:rowOff>495300</xdr:rowOff>
    </xdr:to>
    <xdr:sp macro="" textlink="">
      <xdr:nvSpPr>
        <xdr:cNvPr id="71" name="Fluxograma: Processo alternativo 70">
          <a:hlinkClick xmlns:r="http://schemas.openxmlformats.org/officeDocument/2006/relationships" r:id="rId32"/>
        </xdr:cNvPr>
        <xdr:cNvSpPr/>
      </xdr:nvSpPr>
      <xdr:spPr>
        <a:xfrm>
          <a:off x="5276850" y="4552950"/>
          <a:ext cx="1247775" cy="523875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200.100</a:t>
          </a:r>
        </a:p>
      </xdr:txBody>
    </xdr:sp>
    <xdr:clientData/>
  </xdr:twoCellAnchor>
  <xdr:twoCellAnchor>
    <xdr:from>
      <xdr:col>0</xdr:col>
      <xdr:colOff>0</xdr:colOff>
      <xdr:row>7</xdr:row>
      <xdr:rowOff>590550</xdr:rowOff>
    </xdr:from>
    <xdr:to>
      <xdr:col>0</xdr:col>
      <xdr:colOff>1285875</xdr:colOff>
      <xdr:row>8</xdr:row>
      <xdr:rowOff>504825</xdr:rowOff>
    </xdr:to>
    <xdr:sp macro="" textlink="">
      <xdr:nvSpPr>
        <xdr:cNvPr id="72" name="Fluxograma: Processo alternativo 71">
          <a:hlinkClick xmlns:r="http://schemas.openxmlformats.org/officeDocument/2006/relationships" r:id="rId62"/>
        </xdr:cNvPr>
        <xdr:cNvSpPr/>
      </xdr:nvSpPr>
      <xdr:spPr>
        <a:xfrm>
          <a:off x="0" y="4562475"/>
          <a:ext cx="1285875" cy="523875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170.000</a:t>
          </a:r>
        </a:p>
      </xdr:txBody>
    </xdr:sp>
    <xdr:clientData/>
  </xdr:twoCellAnchor>
  <xdr:twoCellAnchor>
    <xdr:from>
      <xdr:col>1</xdr:col>
      <xdr:colOff>19050</xdr:colOff>
      <xdr:row>12</xdr:row>
      <xdr:rowOff>514350</xdr:rowOff>
    </xdr:from>
    <xdr:to>
      <xdr:col>2</xdr:col>
      <xdr:colOff>0</xdr:colOff>
      <xdr:row>13</xdr:row>
      <xdr:rowOff>495301</xdr:rowOff>
    </xdr:to>
    <xdr:sp macro="" textlink="">
      <xdr:nvSpPr>
        <xdr:cNvPr id="73" name="Fluxograma: Processo alternativo 72">
          <a:hlinkClick xmlns:r="http://schemas.openxmlformats.org/officeDocument/2006/relationships" r:id="rId63"/>
        </xdr:cNvPr>
        <xdr:cNvSpPr/>
      </xdr:nvSpPr>
      <xdr:spPr>
        <a:xfrm>
          <a:off x="1323975" y="728662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270.000</a:t>
          </a:r>
        </a:p>
      </xdr:txBody>
    </xdr:sp>
    <xdr:clientData/>
  </xdr:twoCellAnchor>
  <xdr:twoCellAnchor>
    <xdr:from>
      <xdr:col>0</xdr:col>
      <xdr:colOff>0</xdr:colOff>
      <xdr:row>12</xdr:row>
      <xdr:rowOff>19050</xdr:rowOff>
    </xdr:from>
    <xdr:to>
      <xdr:col>0</xdr:col>
      <xdr:colOff>1285875</xdr:colOff>
      <xdr:row>12</xdr:row>
      <xdr:rowOff>466725</xdr:rowOff>
    </xdr:to>
    <xdr:sp macro="" textlink="">
      <xdr:nvSpPr>
        <xdr:cNvPr id="74" name="Fluxograma: Processo alternativo 73">
          <a:hlinkClick xmlns:r="http://schemas.openxmlformats.org/officeDocument/2006/relationships" r:id="rId64"/>
        </xdr:cNvPr>
        <xdr:cNvSpPr/>
      </xdr:nvSpPr>
      <xdr:spPr>
        <a:xfrm>
          <a:off x="0" y="6791325"/>
          <a:ext cx="1285875" cy="447675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250.200</a:t>
          </a:r>
        </a:p>
      </xdr:txBody>
    </xdr:sp>
    <xdr:clientData/>
  </xdr:twoCellAnchor>
  <xdr:twoCellAnchor>
    <xdr:from>
      <xdr:col>0</xdr:col>
      <xdr:colOff>0</xdr:colOff>
      <xdr:row>11</xdr:row>
      <xdr:rowOff>1</xdr:rowOff>
    </xdr:from>
    <xdr:to>
      <xdr:col>0</xdr:col>
      <xdr:colOff>1285875</xdr:colOff>
      <xdr:row>11</xdr:row>
      <xdr:rowOff>495301</xdr:rowOff>
    </xdr:to>
    <xdr:sp macro="" textlink="">
      <xdr:nvSpPr>
        <xdr:cNvPr id="75" name="Fluxograma: Processo alternativo 74">
          <a:hlinkClick xmlns:r="http://schemas.openxmlformats.org/officeDocument/2006/relationships" r:id="rId65"/>
        </xdr:cNvPr>
        <xdr:cNvSpPr/>
      </xdr:nvSpPr>
      <xdr:spPr>
        <a:xfrm>
          <a:off x="0" y="6248401"/>
          <a:ext cx="1285875" cy="495300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230.200</a:t>
          </a:r>
        </a:p>
      </xdr:txBody>
    </xdr:sp>
    <xdr:clientData/>
  </xdr:twoCellAnchor>
  <xdr:twoCellAnchor>
    <xdr:from>
      <xdr:col>1</xdr:col>
      <xdr:colOff>19050</xdr:colOff>
      <xdr:row>14</xdr:row>
      <xdr:rowOff>19050</xdr:rowOff>
    </xdr:from>
    <xdr:to>
      <xdr:col>2</xdr:col>
      <xdr:colOff>0</xdr:colOff>
      <xdr:row>14</xdr:row>
      <xdr:rowOff>504825</xdr:rowOff>
    </xdr:to>
    <xdr:sp macro="" textlink="">
      <xdr:nvSpPr>
        <xdr:cNvPr id="76" name="Fluxograma: Processo alternativo 75">
          <a:hlinkClick xmlns:r="http://schemas.openxmlformats.org/officeDocument/2006/relationships" r:id="rId66"/>
        </xdr:cNvPr>
        <xdr:cNvSpPr/>
      </xdr:nvSpPr>
      <xdr:spPr>
        <a:xfrm>
          <a:off x="1323975" y="7839075"/>
          <a:ext cx="1285875" cy="485775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280.010</a:t>
          </a:r>
        </a:p>
      </xdr:txBody>
    </xdr:sp>
    <xdr:clientData/>
  </xdr:twoCellAnchor>
  <xdr:twoCellAnchor>
    <xdr:from>
      <xdr:col>4</xdr:col>
      <xdr:colOff>47625</xdr:colOff>
      <xdr:row>14</xdr:row>
      <xdr:rowOff>9525</xdr:rowOff>
    </xdr:from>
    <xdr:to>
      <xdr:col>5</xdr:col>
      <xdr:colOff>28575</xdr:colOff>
      <xdr:row>14</xdr:row>
      <xdr:rowOff>514351</xdr:rowOff>
    </xdr:to>
    <xdr:sp macro="" textlink="">
      <xdr:nvSpPr>
        <xdr:cNvPr id="77" name="Fluxograma: Processo alternativo 76">
          <a:hlinkClick xmlns:r="http://schemas.openxmlformats.org/officeDocument/2006/relationships" r:id="rId67"/>
        </xdr:cNvPr>
        <xdr:cNvSpPr/>
      </xdr:nvSpPr>
      <xdr:spPr>
        <a:xfrm>
          <a:off x="5267325" y="782955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280.300</a:t>
          </a:r>
        </a:p>
      </xdr:txBody>
    </xdr:sp>
    <xdr:clientData/>
  </xdr:twoCellAnchor>
  <xdr:twoCellAnchor>
    <xdr:from>
      <xdr:col>0</xdr:col>
      <xdr:colOff>0</xdr:colOff>
      <xdr:row>15</xdr:row>
      <xdr:rowOff>19050</xdr:rowOff>
    </xdr:from>
    <xdr:to>
      <xdr:col>0</xdr:col>
      <xdr:colOff>1285875</xdr:colOff>
      <xdr:row>16</xdr:row>
      <xdr:rowOff>1</xdr:rowOff>
    </xdr:to>
    <xdr:sp macro="" textlink="">
      <xdr:nvSpPr>
        <xdr:cNvPr id="78" name="Fluxograma: Processo alternativo 77">
          <a:hlinkClick xmlns:r="http://schemas.openxmlformats.org/officeDocument/2006/relationships" r:id="rId68"/>
        </xdr:cNvPr>
        <xdr:cNvSpPr/>
      </xdr:nvSpPr>
      <xdr:spPr>
        <a:xfrm>
          <a:off x="0" y="8362950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280.400</a:t>
          </a:r>
        </a:p>
      </xdr:txBody>
    </xdr:sp>
    <xdr:clientData/>
  </xdr:twoCellAnchor>
  <xdr:twoCellAnchor>
    <xdr:from>
      <xdr:col>3</xdr:col>
      <xdr:colOff>66675</xdr:colOff>
      <xdr:row>10</xdr:row>
      <xdr:rowOff>514351</xdr:rowOff>
    </xdr:from>
    <xdr:to>
      <xdr:col>4</xdr:col>
      <xdr:colOff>47625</xdr:colOff>
      <xdr:row>11</xdr:row>
      <xdr:rowOff>447676</xdr:rowOff>
    </xdr:to>
    <xdr:sp macro="" textlink="">
      <xdr:nvSpPr>
        <xdr:cNvPr id="79" name="Fluxograma: Processo alternativo 78">
          <a:hlinkClick xmlns:r="http://schemas.openxmlformats.org/officeDocument/2006/relationships" r:id="rId69"/>
        </xdr:cNvPr>
        <xdr:cNvSpPr/>
      </xdr:nvSpPr>
      <xdr:spPr>
        <a:xfrm>
          <a:off x="3981450" y="6238876"/>
          <a:ext cx="1285875" cy="457200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250.000</a:t>
          </a:r>
        </a:p>
      </xdr:txBody>
    </xdr:sp>
    <xdr:clientData/>
  </xdr:twoCellAnchor>
  <xdr:twoCellAnchor>
    <xdr:from>
      <xdr:col>3</xdr:col>
      <xdr:colOff>38100</xdr:colOff>
      <xdr:row>14</xdr:row>
      <xdr:rowOff>0</xdr:rowOff>
    </xdr:from>
    <xdr:to>
      <xdr:col>4</xdr:col>
      <xdr:colOff>19050</xdr:colOff>
      <xdr:row>14</xdr:row>
      <xdr:rowOff>504826</xdr:rowOff>
    </xdr:to>
    <xdr:sp macro="" textlink="">
      <xdr:nvSpPr>
        <xdr:cNvPr id="81" name="Fluxograma: Processo alternativo 80">
          <a:hlinkClick xmlns:r="http://schemas.openxmlformats.org/officeDocument/2006/relationships" r:id="rId70"/>
        </xdr:cNvPr>
        <xdr:cNvSpPr/>
      </xdr:nvSpPr>
      <xdr:spPr>
        <a:xfrm>
          <a:off x="3952875" y="782002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280.200</a:t>
          </a:r>
        </a:p>
      </xdr:txBody>
    </xdr:sp>
    <xdr:clientData/>
  </xdr:twoCellAnchor>
  <xdr:twoCellAnchor>
    <xdr:from>
      <xdr:col>0</xdr:col>
      <xdr:colOff>0</xdr:colOff>
      <xdr:row>16</xdr:row>
      <xdr:rowOff>57150</xdr:rowOff>
    </xdr:from>
    <xdr:to>
      <xdr:col>0</xdr:col>
      <xdr:colOff>1285875</xdr:colOff>
      <xdr:row>17</xdr:row>
      <xdr:rowOff>38101</xdr:rowOff>
    </xdr:to>
    <xdr:sp macro="" textlink="">
      <xdr:nvSpPr>
        <xdr:cNvPr id="82" name="Fluxograma: Processo alternativo 81">
          <a:hlinkClick xmlns:r="http://schemas.openxmlformats.org/officeDocument/2006/relationships" r:id="rId71"/>
        </xdr:cNvPr>
        <xdr:cNvSpPr/>
      </xdr:nvSpPr>
      <xdr:spPr>
        <a:xfrm>
          <a:off x="0" y="8924925"/>
          <a:ext cx="1285875" cy="504826"/>
        </a:xfrm>
        <a:prstGeom prst="flowChartAlternateProcess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500.030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1047750</xdr:colOff>
      <xdr:row>41</xdr:row>
      <xdr:rowOff>19050</xdr:rowOff>
    </xdr:from>
    <xdr:to>
      <xdr:col>0</xdr:col>
      <xdr:colOff>2447924</xdr:colOff>
      <xdr:row>43</xdr:row>
      <xdr:rowOff>171450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222789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54</xdr:row>
      <xdr:rowOff>47625</xdr:rowOff>
    </xdr:from>
    <xdr:to>
      <xdr:col>0</xdr:col>
      <xdr:colOff>2390774</xdr:colOff>
      <xdr:row>57</xdr:row>
      <xdr:rowOff>9525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14395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54</xdr:row>
      <xdr:rowOff>47625</xdr:rowOff>
    </xdr:from>
    <xdr:to>
      <xdr:col>0</xdr:col>
      <xdr:colOff>2390774</xdr:colOff>
      <xdr:row>57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01466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10</xdr:row>
      <xdr:rowOff>47625</xdr:rowOff>
    </xdr:from>
    <xdr:to>
      <xdr:col>0</xdr:col>
      <xdr:colOff>2390774</xdr:colOff>
      <xdr:row>13</xdr:row>
      <xdr:rowOff>9525</xdr:rowOff>
    </xdr:to>
    <xdr:pic>
      <xdr:nvPicPr>
        <xdr:cNvPr id="5" name="Imagem 4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01466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857250</xdr:colOff>
      <xdr:row>65</xdr:row>
      <xdr:rowOff>85725</xdr:rowOff>
    </xdr:from>
    <xdr:to>
      <xdr:col>0</xdr:col>
      <xdr:colOff>2257424</xdr:colOff>
      <xdr:row>68</xdr:row>
      <xdr:rowOff>47625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3648075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69</xdr:row>
      <xdr:rowOff>133350</xdr:rowOff>
    </xdr:from>
    <xdr:to>
      <xdr:col>0</xdr:col>
      <xdr:colOff>1895474</xdr:colOff>
      <xdr:row>72</xdr:row>
      <xdr:rowOff>95250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252085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85725</xdr:rowOff>
    </xdr:from>
    <xdr:to>
      <xdr:col>0</xdr:col>
      <xdr:colOff>2257424</xdr:colOff>
      <xdr:row>32</xdr:row>
      <xdr:rowOff>47625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378618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35</xdr:row>
      <xdr:rowOff>47625</xdr:rowOff>
    </xdr:from>
    <xdr:to>
      <xdr:col>0</xdr:col>
      <xdr:colOff>2390774</xdr:colOff>
      <xdr:row>38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23361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34</xdr:row>
      <xdr:rowOff>47625</xdr:rowOff>
    </xdr:from>
    <xdr:to>
      <xdr:col>0</xdr:col>
      <xdr:colOff>2390774</xdr:colOff>
      <xdr:row>37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90595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37</xdr:row>
      <xdr:rowOff>47625</xdr:rowOff>
    </xdr:from>
    <xdr:to>
      <xdr:col>0</xdr:col>
      <xdr:colOff>2390774</xdr:colOff>
      <xdr:row>40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90595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23</xdr:row>
      <xdr:rowOff>47625</xdr:rowOff>
    </xdr:from>
    <xdr:to>
      <xdr:col>0</xdr:col>
      <xdr:colOff>2390774</xdr:colOff>
      <xdr:row>26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040255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37</xdr:row>
      <xdr:rowOff>47625</xdr:rowOff>
    </xdr:from>
    <xdr:to>
      <xdr:col>0</xdr:col>
      <xdr:colOff>2390774</xdr:colOff>
      <xdr:row>40</xdr:row>
      <xdr:rowOff>9526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078355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285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981075</xdr:colOff>
      <xdr:row>33</xdr:row>
      <xdr:rowOff>95250</xdr:rowOff>
    </xdr:from>
    <xdr:to>
      <xdr:col>0</xdr:col>
      <xdr:colOff>2381249</xdr:colOff>
      <xdr:row>36</xdr:row>
      <xdr:rowOff>57150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53079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58</xdr:row>
      <xdr:rowOff>47625</xdr:rowOff>
    </xdr:from>
    <xdr:to>
      <xdr:col>0</xdr:col>
      <xdr:colOff>2390774</xdr:colOff>
      <xdr:row>61</xdr:row>
      <xdr:rowOff>9525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07740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39</xdr:row>
      <xdr:rowOff>47625</xdr:rowOff>
    </xdr:from>
    <xdr:to>
      <xdr:col>0</xdr:col>
      <xdr:colOff>2390774</xdr:colOff>
      <xdr:row>42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07740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39</xdr:row>
      <xdr:rowOff>47625</xdr:rowOff>
    </xdr:from>
    <xdr:to>
      <xdr:col>0</xdr:col>
      <xdr:colOff>2390774</xdr:colOff>
      <xdr:row>42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042160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29</xdr:row>
      <xdr:rowOff>47625</xdr:rowOff>
    </xdr:from>
    <xdr:to>
      <xdr:col>0</xdr:col>
      <xdr:colOff>2390774</xdr:colOff>
      <xdr:row>32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03930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25</xdr:row>
      <xdr:rowOff>47625</xdr:rowOff>
    </xdr:from>
    <xdr:to>
      <xdr:col>0</xdr:col>
      <xdr:colOff>2390774</xdr:colOff>
      <xdr:row>28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8685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67</xdr:row>
      <xdr:rowOff>47625</xdr:rowOff>
    </xdr:from>
    <xdr:to>
      <xdr:col>0</xdr:col>
      <xdr:colOff>2390774</xdr:colOff>
      <xdr:row>70</xdr:row>
      <xdr:rowOff>9525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03930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72</xdr:row>
      <xdr:rowOff>47625</xdr:rowOff>
    </xdr:from>
    <xdr:to>
      <xdr:col>0</xdr:col>
      <xdr:colOff>2390774</xdr:colOff>
      <xdr:row>75</xdr:row>
      <xdr:rowOff>9525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79571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933450</xdr:colOff>
      <xdr:row>46</xdr:row>
      <xdr:rowOff>142875</xdr:rowOff>
    </xdr:from>
    <xdr:to>
      <xdr:col>0</xdr:col>
      <xdr:colOff>2333624</xdr:colOff>
      <xdr:row>49</xdr:row>
      <xdr:rowOff>104775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2545080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9</xdr:row>
      <xdr:rowOff>47625</xdr:rowOff>
    </xdr:from>
    <xdr:to>
      <xdr:col>0</xdr:col>
      <xdr:colOff>2390774</xdr:colOff>
      <xdr:row>12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8685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45</xdr:row>
      <xdr:rowOff>47625</xdr:rowOff>
    </xdr:from>
    <xdr:to>
      <xdr:col>0</xdr:col>
      <xdr:colOff>2390774</xdr:colOff>
      <xdr:row>48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785110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82</xdr:row>
      <xdr:rowOff>133350</xdr:rowOff>
    </xdr:from>
    <xdr:to>
      <xdr:col>0</xdr:col>
      <xdr:colOff>1895474</xdr:colOff>
      <xdr:row>85</xdr:row>
      <xdr:rowOff>95250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252085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514349</xdr:colOff>
      <xdr:row>35</xdr:row>
      <xdr:rowOff>66676</xdr:rowOff>
    </xdr:from>
    <xdr:to>
      <xdr:col>0</xdr:col>
      <xdr:colOff>2324100</xdr:colOff>
      <xdr:row>39</xdr:row>
      <xdr:rowOff>85726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49" y="18697576"/>
          <a:ext cx="1809751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16</xdr:row>
      <xdr:rowOff>47625</xdr:rowOff>
    </xdr:from>
    <xdr:to>
      <xdr:col>0</xdr:col>
      <xdr:colOff>2390774</xdr:colOff>
      <xdr:row>19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88690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3</xdr:row>
      <xdr:rowOff>95250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981075</xdr:colOff>
      <xdr:row>31</xdr:row>
      <xdr:rowOff>95250</xdr:rowOff>
    </xdr:from>
    <xdr:to>
      <xdr:col>0</xdr:col>
      <xdr:colOff>2381249</xdr:colOff>
      <xdr:row>34</xdr:row>
      <xdr:rowOff>57150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75926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676275</xdr:colOff>
      <xdr:row>49</xdr:row>
      <xdr:rowOff>57150</xdr:rowOff>
    </xdr:from>
    <xdr:to>
      <xdr:col>0</xdr:col>
      <xdr:colOff>2143125</xdr:colOff>
      <xdr:row>53</xdr:row>
      <xdr:rowOff>85725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31689675"/>
          <a:ext cx="146685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31</xdr:row>
      <xdr:rowOff>47625</xdr:rowOff>
    </xdr:from>
    <xdr:to>
      <xdr:col>0</xdr:col>
      <xdr:colOff>2390774</xdr:colOff>
      <xdr:row>34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77641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18</xdr:row>
      <xdr:rowOff>47625</xdr:rowOff>
    </xdr:from>
    <xdr:to>
      <xdr:col>0</xdr:col>
      <xdr:colOff>2390774</xdr:colOff>
      <xdr:row>21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8685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866775</xdr:colOff>
      <xdr:row>49</xdr:row>
      <xdr:rowOff>104775</xdr:rowOff>
    </xdr:from>
    <xdr:to>
      <xdr:col>0</xdr:col>
      <xdr:colOff>2266949</xdr:colOff>
      <xdr:row>52</xdr:row>
      <xdr:rowOff>66675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173730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1019175</xdr:colOff>
      <xdr:row>39</xdr:row>
      <xdr:rowOff>104775</xdr:rowOff>
    </xdr:from>
    <xdr:to>
      <xdr:col>0</xdr:col>
      <xdr:colOff>2419349</xdr:colOff>
      <xdr:row>42</xdr:row>
      <xdr:rowOff>66675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373630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933450</xdr:colOff>
      <xdr:row>47</xdr:row>
      <xdr:rowOff>123825</xdr:rowOff>
    </xdr:from>
    <xdr:to>
      <xdr:col>0</xdr:col>
      <xdr:colOff>2333624</xdr:colOff>
      <xdr:row>50</xdr:row>
      <xdr:rowOff>85725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3027045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40</xdr:row>
      <xdr:rowOff>47625</xdr:rowOff>
    </xdr:from>
    <xdr:to>
      <xdr:col>0</xdr:col>
      <xdr:colOff>2390774</xdr:colOff>
      <xdr:row>43</xdr:row>
      <xdr:rowOff>9525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758315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1133475</xdr:colOff>
      <xdr:row>66</xdr:row>
      <xdr:rowOff>104775</xdr:rowOff>
    </xdr:from>
    <xdr:to>
      <xdr:col>0</xdr:col>
      <xdr:colOff>2533649</xdr:colOff>
      <xdr:row>69</xdr:row>
      <xdr:rowOff>66675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3802380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15</xdr:row>
      <xdr:rowOff>47625</xdr:rowOff>
    </xdr:from>
    <xdr:to>
      <xdr:col>0</xdr:col>
      <xdr:colOff>2390774</xdr:colOff>
      <xdr:row>18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329815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34</xdr:row>
      <xdr:rowOff>47625</xdr:rowOff>
    </xdr:from>
    <xdr:to>
      <xdr:col>0</xdr:col>
      <xdr:colOff>2390774</xdr:colOff>
      <xdr:row>37</xdr:row>
      <xdr:rowOff>9525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611505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38</xdr:row>
      <xdr:rowOff>47625</xdr:rowOff>
    </xdr:from>
    <xdr:to>
      <xdr:col>0</xdr:col>
      <xdr:colOff>2390774</xdr:colOff>
      <xdr:row>41</xdr:row>
      <xdr:rowOff>9525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06755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24</xdr:row>
      <xdr:rowOff>47625</xdr:rowOff>
    </xdr:from>
    <xdr:to>
      <xdr:col>0</xdr:col>
      <xdr:colOff>2390774</xdr:colOff>
      <xdr:row>27</xdr:row>
      <xdr:rowOff>9525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139315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13</xdr:row>
      <xdr:rowOff>47625</xdr:rowOff>
    </xdr:from>
    <xdr:to>
      <xdr:col>0</xdr:col>
      <xdr:colOff>2390774</xdr:colOff>
      <xdr:row>16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139315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19</xdr:row>
      <xdr:rowOff>47625</xdr:rowOff>
    </xdr:from>
    <xdr:to>
      <xdr:col>0</xdr:col>
      <xdr:colOff>2390774</xdr:colOff>
      <xdr:row>22</xdr:row>
      <xdr:rowOff>9525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92455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32</xdr:row>
      <xdr:rowOff>47625</xdr:rowOff>
    </xdr:from>
    <xdr:to>
      <xdr:col>0</xdr:col>
      <xdr:colOff>2390774</xdr:colOff>
      <xdr:row>35</xdr:row>
      <xdr:rowOff>9525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16255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14</xdr:row>
      <xdr:rowOff>47625</xdr:rowOff>
    </xdr:from>
    <xdr:to>
      <xdr:col>0</xdr:col>
      <xdr:colOff>2390774</xdr:colOff>
      <xdr:row>17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8685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19</xdr:row>
      <xdr:rowOff>47625</xdr:rowOff>
    </xdr:from>
    <xdr:to>
      <xdr:col>0</xdr:col>
      <xdr:colOff>2390774</xdr:colOff>
      <xdr:row>22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996315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971550</xdr:colOff>
      <xdr:row>99</xdr:row>
      <xdr:rowOff>95250</xdr:rowOff>
    </xdr:from>
    <xdr:to>
      <xdr:col>0</xdr:col>
      <xdr:colOff>2371724</xdr:colOff>
      <xdr:row>102</xdr:row>
      <xdr:rowOff>57150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8173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1028700</xdr:colOff>
      <xdr:row>123</xdr:row>
      <xdr:rowOff>28575</xdr:rowOff>
    </xdr:from>
    <xdr:to>
      <xdr:col>0</xdr:col>
      <xdr:colOff>2428874</xdr:colOff>
      <xdr:row>125</xdr:row>
      <xdr:rowOff>180975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7242810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971550</xdr:colOff>
      <xdr:row>49</xdr:row>
      <xdr:rowOff>95250</xdr:rowOff>
    </xdr:from>
    <xdr:to>
      <xdr:col>0</xdr:col>
      <xdr:colOff>2371724</xdr:colOff>
      <xdr:row>52</xdr:row>
      <xdr:rowOff>57150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582453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87</xdr:row>
      <xdr:rowOff>47625</xdr:rowOff>
    </xdr:from>
    <xdr:to>
      <xdr:col>0</xdr:col>
      <xdr:colOff>2390774</xdr:colOff>
      <xdr:row>90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130165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23</xdr:row>
      <xdr:rowOff>47625</xdr:rowOff>
    </xdr:from>
    <xdr:to>
      <xdr:col>0</xdr:col>
      <xdr:colOff>2390774</xdr:colOff>
      <xdr:row>26</xdr:row>
      <xdr:rowOff>9525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130165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971550</xdr:colOff>
      <xdr:row>27</xdr:row>
      <xdr:rowOff>95250</xdr:rowOff>
    </xdr:from>
    <xdr:to>
      <xdr:col>0</xdr:col>
      <xdr:colOff>2371724</xdr:colOff>
      <xdr:row>30</xdr:row>
      <xdr:rowOff>57150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265461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19050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87</xdr:row>
      <xdr:rowOff>47625</xdr:rowOff>
    </xdr:from>
    <xdr:to>
      <xdr:col>0</xdr:col>
      <xdr:colOff>2390774</xdr:colOff>
      <xdr:row>90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577465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28</xdr:row>
      <xdr:rowOff>47625</xdr:rowOff>
    </xdr:from>
    <xdr:to>
      <xdr:col>0</xdr:col>
      <xdr:colOff>2390774</xdr:colOff>
      <xdr:row>31</xdr:row>
      <xdr:rowOff>9525</xdr:rowOff>
    </xdr:to>
    <xdr:pic>
      <xdr:nvPicPr>
        <xdr:cNvPr id="5" name="Imagem 4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297305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19050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85</xdr:row>
      <xdr:rowOff>47625</xdr:rowOff>
    </xdr:from>
    <xdr:to>
      <xdr:col>0</xdr:col>
      <xdr:colOff>2390774</xdr:colOff>
      <xdr:row>88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61270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850232</xdr:colOff>
      <xdr:row>32</xdr:row>
      <xdr:rowOff>107782</xdr:rowOff>
    </xdr:from>
    <xdr:to>
      <xdr:col>0</xdr:col>
      <xdr:colOff>2250406</xdr:colOff>
      <xdr:row>35</xdr:row>
      <xdr:rowOff>69682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232" y="18004756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19050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1400174</xdr:colOff>
      <xdr:row>66</xdr:row>
      <xdr:rowOff>152400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57460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723900</xdr:colOff>
      <xdr:row>15</xdr:row>
      <xdr:rowOff>142875</xdr:rowOff>
    </xdr:from>
    <xdr:to>
      <xdr:col>0</xdr:col>
      <xdr:colOff>2124074</xdr:colOff>
      <xdr:row>18</xdr:row>
      <xdr:rowOff>104775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83153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19050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59</xdr:row>
      <xdr:rowOff>47625</xdr:rowOff>
    </xdr:from>
    <xdr:to>
      <xdr:col>0</xdr:col>
      <xdr:colOff>2390774</xdr:colOff>
      <xdr:row>62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64115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19050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847725</xdr:colOff>
      <xdr:row>39</xdr:row>
      <xdr:rowOff>104775</xdr:rowOff>
    </xdr:from>
    <xdr:to>
      <xdr:col>0</xdr:col>
      <xdr:colOff>2247899</xdr:colOff>
      <xdr:row>42</xdr:row>
      <xdr:rowOff>66675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21837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847725</xdr:colOff>
      <xdr:row>66</xdr:row>
      <xdr:rowOff>104775</xdr:rowOff>
    </xdr:from>
    <xdr:to>
      <xdr:col>0</xdr:col>
      <xdr:colOff>2247899</xdr:colOff>
      <xdr:row>69</xdr:row>
      <xdr:rowOff>66675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33267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19050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866775</xdr:colOff>
      <xdr:row>38</xdr:row>
      <xdr:rowOff>104775</xdr:rowOff>
    </xdr:from>
    <xdr:to>
      <xdr:col>0</xdr:col>
      <xdr:colOff>2266949</xdr:colOff>
      <xdr:row>41</xdr:row>
      <xdr:rowOff>66675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16122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1114425</xdr:colOff>
      <xdr:row>70</xdr:row>
      <xdr:rowOff>152400</xdr:rowOff>
    </xdr:from>
    <xdr:to>
      <xdr:col>0</xdr:col>
      <xdr:colOff>2514599</xdr:colOff>
      <xdr:row>73</xdr:row>
      <xdr:rowOff>114300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413099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19050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58</xdr:row>
      <xdr:rowOff>47625</xdr:rowOff>
    </xdr:from>
    <xdr:to>
      <xdr:col>0</xdr:col>
      <xdr:colOff>2390774</xdr:colOff>
      <xdr:row>61</xdr:row>
      <xdr:rowOff>9525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21265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28</xdr:row>
      <xdr:rowOff>47625</xdr:rowOff>
    </xdr:from>
    <xdr:to>
      <xdr:col>0</xdr:col>
      <xdr:colOff>2390774</xdr:colOff>
      <xdr:row>31</xdr:row>
      <xdr:rowOff>9525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58019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12</xdr:row>
      <xdr:rowOff>47625</xdr:rowOff>
    </xdr:from>
    <xdr:to>
      <xdr:col>0</xdr:col>
      <xdr:colOff>2390774</xdr:colOff>
      <xdr:row>15</xdr:row>
      <xdr:rowOff>9525</xdr:rowOff>
    </xdr:to>
    <xdr:pic>
      <xdr:nvPicPr>
        <xdr:cNvPr id="5" name="Imagem 4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58019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19050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819150</xdr:colOff>
      <xdr:row>58</xdr:row>
      <xdr:rowOff>152400</xdr:rowOff>
    </xdr:from>
    <xdr:to>
      <xdr:col>0</xdr:col>
      <xdr:colOff>2219324</xdr:colOff>
      <xdr:row>61</xdr:row>
      <xdr:rowOff>114300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3461385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19050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20</xdr:row>
      <xdr:rowOff>47625</xdr:rowOff>
    </xdr:from>
    <xdr:to>
      <xdr:col>0</xdr:col>
      <xdr:colOff>2390774</xdr:colOff>
      <xdr:row>23</xdr:row>
      <xdr:rowOff>9525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31171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971550</xdr:colOff>
      <xdr:row>21</xdr:row>
      <xdr:rowOff>95250</xdr:rowOff>
    </xdr:from>
    <xdr:to>
      <xdr:col>0</xdr:col>
      <xdr:colOff>2371724</xdr:colOff>
      <xdr:row>24</xdr:row>
      <xdr:rowOff>57150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265461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971550</xdr:colOff>
      <xdr:row>35</xdr:row>
      <xdr:rowOff>95250</xdr:rowOff>
    </xdr:from>
    <xdr:to>
      <xdr:col>0</xdr:col>
      <xdr:colOff>2371724</xdr:colOff>
      <xdr:row>38</xdr:row>
      <xdr:rowOff>57150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265461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971550</xdr:colOff>
      <xdr:row>34</xdr:row>
      <xdr:rowOff>95250</xdr:rowOff>
    </xdr:from>
    <xdr:to>
      <xdr:col>0</xdr:col>
      <xdr:colOff>2371724</xdr:colOff>
      <xdr:row>37</xdr:row>
      <xdr:rowOff>57150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265461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190500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971550</xdr:colOff>
      <xdr:row>20</xdr:row>
      <xdr:rowOff>95250</xdr:rowOff>
    </xdr:from>
    <xdr:to>
      <xdr:col>0</xdr:col>
      <xdr:colOff>2371724</xdr:colOff>
      <xdr:row>23</xdr:row>
      <xdr:rowOff>57150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265461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971550</xdr:colOff>
      <xdr:row>20</xdr:row>
      <xdr:rowOff>95250</xdr:rowOff>
    </xdr:from>
    <xdr:to>
      <xdr:col>0</xdr:col>
      <xdr:colOff>2371724</xdr:colOff>
      <xdr:row>23</xdr:row>
      <xdr:rowOff>57150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265461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19050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25</xdr:row>
      <xdr:rowOff>47625</xdr:rowOff>
    </xdr:from>
    <xdr:to>
      <xdr:col>0</xdr:col>
      <xdr:colOff>2390774</xdr:colOff>
      <xdr:row>28</xdr:row>
      <xdr:rowOff>9525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00869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19050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105</xdr:row>
      <xdr:rowOff>123825</xdr:rowOff>
    </xdr:from>
    <xdr:to>
      <xdr:col>0</xdr:col>
      <xdr:colOff>2390774</xdr:colOff>
      <xdr:row>108</xdr:row>
      <xdr:rowOff>85725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614457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1133475</xdr:colOff>
      <xdr:row>56</xdr:row>
      <xdr:rowOff>85725</xdr:rowOff>
    </xdr:from>
    <xdr:to>
      <xdr:col>0</xdr:col>
      <xdr:colOff>2533649</xdr:colOff>
      <xdr:row>59</xdr:row>
      <xdr:rowOff>47625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3110865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19050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885825</xdr:colOff>
      <xdr:row>56</xdr:row>
      <xdr:rowOff>104775</xdr:rowOff>
    </xdr:from>
    <xdr:to>
      <xdr:col>0</xdr:col>
      <xdr:colOff>2285999</xdr:colOff>
      <xdr:row>59</xdr:row>
      <xdr:rowOff>66675</xdr:rowOff>
    </xdr:to>
    <xdr:pic>
      <xdr:nvPicPr>
        <xdr:cNvPr id="4" name="Imagem 3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360902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19050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971550</xdr:colOff>
      <xdr:row>69</xdr:row>
      <xdr:rowOff>85725</xdr:rowOff>
    </xdr:from>
    <xdr:to>
      <xdr:col>0</xdr:col>
      <xdr:colOff>2371724</xdr:colOff>
      <xdr:row>72</xdr:row>
      <xdr:rowOff>47625</xdr:rowOff>
    </xdr:to>
    <xdr:pic>
      <xdr:nvPicPr>
        <xdr:cNvPr id="5" name="Imagem 4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55961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971550</xdr:colOff>
      <xdr:row>18</xdr:row>
      <xdr:rowOff>95250</xdr:rowOff>
    </xdr:from>
    <xdr:to>
      <xdr:col>0</xdr:col>
      <xdr:colOff>2371724</xdr:colOff>
      <xdr:row>21</xdr:row>
      <xdr:rowOff>57150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265842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19050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990600</xdr:colOff>
      <xdr:row>79</xdr:row>
      <xdr:rowOff>47625</xdr:rowOff>
    </xdr:from>
    <xdr:to>
      <xdr:col>0</xdr:col>
      <xdr:colOff>2390774</xdr:colOff>
      <xdr:row>82</xdr:row>
      <xdr:rowOff>9525</xdr:rowOff>
    </xdr:to>
    <xdr:pic>
      <xdr:nvPicPr>
        <xdr:cNvPr id="5" name="Imagem 4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321367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1257300</xdr:colOff>
      <xdr:row>15</xdr:row>
      <xdr:rowOff>28575</xdr:rowOff>
    </xdr:from>
    <xdr:to>
      <xdr:col>0</xdr:col>
      <xdr:colOff>2657474</xdr:colOff>
      <xdr:row>17</xdr:row>
      <xdr:rowOff>180975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8983325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28575</xdr:rowOff>
    </xdr:from>
    <xdr:to>
      <xdr:col>3</xdr:col>
      <xdr:colOff>1190624</xdr:colOff>
      <xdr:row>2</xdr:row>
      <xdr:rowOff>180975</xdr:rowOff>
    </xdr:to>
    <xdr:pic>
      <xdr:nvPicPr>
        <xdr:cNvPr id="2" name="Imagem 1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8575"/>
          <a:ext cx="140017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1085850</xdr:colOff>
      <xdr:row>40</xdr:row>
      <xdr:rowOff>123825</xdr:rowOff>
    </xdr:from>
    <xdr:to>
      <xdr:col>0</xdr:col>
      <xdr:colOff>2486024</xdr:colOff>
      <xdr:row>43</xdr:row>
      <xdr:rowOff>85725</xdr:rowOff>
    </xdr:to>
    <xdr:pic>
      <xdr:nvPicPr>
        <xdr:cNvPr id="3" name="Imagem 2" descr="http://socorro.sp.gov.br/botao_voltar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20897850"/>
          <a:ext cx="140017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rijhanses" refreshedDate="43123.441865046298" createdVersion="5" refreshedVersion="5" minRefreshableVersion="3" recordCount="2364">
  <cacheSource type="worksheet">
    <worksheetSource ref="A1:R2365" sheet="2016"/>
  </cacheSource>
  <cacheFields count="18">
    <cacheField name="PROCESSO" numFmtId="0">
      <sharedItems containsBlank="1"/>
    </cacheField>
    <cacheField name="PREGÃO" numFmtId="0">
      <sharedItems containsBlank="1"/>
    </cacheField>
    <cacheField name="VIGÊNCIA" numFmtId="0">
      <sharedItems containsNonDate="0" containsDate="1" containsString="0" containsBlank="1" minDate="2016-10-21T00:00:00" maxDate="2016-10-22T00:00:00"/>
    </cacheField>
    <cacheField name="CENTRO DE CUSTO" numFmtId="3">
      <sharedItems containsSemiMixedTypes="0" containsString="0" containsNumber="1" containsInteger="1" minValue="100000" maxValue="600000" count="70">
        <n v="130100"/>
        <n v="110200"/>
        <n v="100000"/>
        <n v="100070"/>
        <n v="100500"/>
        <n v="110000"/>
        <n v="110300"/>
        <n v="120000"/>
        <n v="120100"/>
        <n v="120200"/>
        <n v="130000"/>
        <n v="140000"/>
        <n v="140103"/>
        <n v="140105"/>
        <n v="140107"/>
        <n v="140115"/>
        <n v="140116"/>
        <n v="140117"/>
        <n v="140120"/>
        <n v="150000"/>
        <n v="150100"/>
        <n v="150200"/>
        <n v="160000"/>
        <n v="160010"/>
        <n v="160050"/>
        <n v="180000"/>
        <n v="190000"/>
        <n v="200200"/>
        <n v="210100"/>
        <n v="210200"/>
        <n v="210300"/>
        <n v="220100"/>
        <n v="220300"/>
        <n v="220500"/>
        <n v="220600"/>
        <n v="230300"/>
        <n v="240000"/>
        <n v="250100"/>
        <n v="250400"/>
        <n v="260000"/>
        <n v="260100"/>
        <n v="260200"/>
        <n v="260300"/>
        <n v="270200"/>
        <n v="270300"/>
        <n v="270400"/>
        <n v="280000"/>
        <n v="280500"/>
        <n v="290000"/>
        <n v="310000"/>
        <n v="400000"/>
        <n v="600000"/>
        <n v="140108"/>
        <n v="140131"/>
        <n v="140132"/>
        <n v="200100"/>
        <n v="220200"/>
        <n v="220400"/>
        <n v="220700"/>
        <n v="230200"/>
        <n v="250000"/>
        <n v="270000"/>
        <n v="280010"/>
        <n v="280100"/>
        <n v="140020"/>
        <n v="170000"/>
        <n v="250200"/>
        <n v="280200"/>
        <n v="280300"/>
        <n v="280400"/>
      </sharedItems>
    </cacheField>
    <cacheField name="DESCRIÇÃO DO CENTRO DE CUSTO" numFmtId="0">
      <sharedItems/>
    </cacheField>
    <cacheField name="ITEM" numFmtId="0">
      <sharedItems containsSemiMixedTypes="0" containsString="0" containsNumber="1" containsInteger="1" minValue="3" maxValue="175"/>
    </cacheField>
    <cacheField name="DESCRIÇÃO DO PRODUTO" numFmtId="0">
      <sharedItems count="131" longText="1">
        <s v="COPO DESCARTÁVEL, MATERIAL POLIESTIRENO, CAPACIDADE 300 ML, APLICAÇÃO LÍQUIDOSFRIOS E QUENTES, CARACTERÍSTICAS ADICIONAIS SEM TAMPA/NORMA NBR 14865, COR BRANCO. PACOTE COM 100 UNIDADES"/>
        <s v="COPO DESCARTÁVEL, MATERIAL POLIPROPILENO, CAPACIDADE 50 ML, APLICAÇÃO CAFÉ, CARACTERÍSTICAS ADICIONAIS ATÓXICO, DE ACORDO C/ NORMA ABNT, NBR 14865, COR CREME. PACOTE COM 100 UNIDADES"/>
        <s v="GUARDANAPO DE PAPEL, MATERIAL CELULOSE, LARGURA 32,50 CM, COMPRIMENTO 32,50 CM, COR BRANCA, TIPO FOLHAS DUPLA, CARACTERÍSTICAS ADICIONAIS MACIO. PACOTE COM 50 UNIDADES"/>
        <s v="COLA, COMPOSIÇÃO POLIVINIL ACETATO- PVA, COR BRANCA, APLICAÇÃO ESCOLAR, CARACTERÍSTICAS ADICIONAIS LAVÁVEL, NÃO TÓXICA, VALIDADE MÍNIMA 18 MESES, TIPOLÍQUIDO. TUDO DE 40G"/>
        <s v="GRAMPO GRAMPEADOR, MATERIAL METAL, TRATAMENTO SUPERFICIAL GALVANIZADO, TAMANHO26/6. CAIXA COM 5.000 UNIDADES"/>
        <s v="CANETA ESFEROGRÁFICA, MATERIAL PLÁSTICO, QUANTIDADE CARGAS 1 UN, MATERIAL PONTA AÇO INOXIDÁVEL COM ESFERA DE TUNGSTÊNIO, TIPO ESCRITA FINA, COR TINTA AZUL, CARACTERÍSTICAS ADICIONAIS CORPO SEXTAVADO, TRANSPARENTE E ORIFÍCIO LATERAL."/>
        <s v="CANETA ESFEROGRÁFICA, MATERIAL PLÁSTICO, QUANTIDADE CARGAS 1 UN, MATERIAL PONTA LATÃO COM ESFERA DE TUNGSTÊNIO, TIPO ESCRITA MÉDIA, COR TINTA AZUL, CARACTERÍSTICAS ADICIONAIS MATERIAL TRANSPARENTE E COM ORIFÍCIO LATERAL"/>
        <s v="CANETA HIDROGRÁFICA, MATERIAL PLÁSTICO, COR CARGA AZUL, APLICAÇÃO RETROPROJETOR"/>
        <s v="CANETA HIDROGRÁFICA, MATERIAL PLÁSTICO, COR CARGA VERMELHA, APLICAÇÃO RETROPROJETOR"/>
        <s v="CANETA MARCA-TEXTO, MATERIAL PLÁSTICO, TIPO PONTA POROSA, COR FLUORESCENTE AMARELA, TIPO NÃO RECARREGÁVEL, DIMENSÕES 4 MM"/>
        <s v="CANETA MARCA-TEXTO, MATERIAL PLÁSTICO, TIPO PONTA FACETADA, COR FLUORESCENTE AZUL, TIPO NÃO RECARREGÁVEL, CARACTERÍSTICAS ADICIONAIS TRAÇO 1 A 4 MM E BASE D´ÁGUA"/>
        <s v="CANETA MARCA-TEXTO, MATERIAL PLÁSTICO, TIPO PONTA FLUORESCENTE, COR ROSA, TIPONÃO RECARREGÁVEL"/>
        <s v="CANETA MARCA-TEXTO, MATERIAL PLÁSTICO, TIPO PONTA FLUORESCENTE, COR VERDE, TIPO NÃO RECARREGÁVEL"/>
        <s v="CAPA, MATERIAL PLÁSTICO PVC UN, COR INCOLOR UN, LARGURA 210 MM, ALTURA 297, CARACTERÍSTICAS ADICIONAIS A4"/>
        <s v="CAPA, MATERIAL PLÁSTICO PVC UN, COR INCOLOR UN, LARGURA 220 MM, ALTURA 330, CARACTERÍSTICAS ADICIONAIS OFÍCIO II"/>
        <s v="CLIPE, TRATAMENTO SUPERFICIAL NIQUELADO, TAMANHO 1/0, MATERIAL METAL, FORMATO TRANÇADO. CAIXA COM 12 UNIDADES"/>
        <s v="ETIQUETA ADESIVA, MATERIAL PAPEL, COR BRANCA, LARGURA 74,60 MM, COMPRIMENTO 128 MM, APLICAÇÃO IMPRESSORA MATRICIAL, FORMATO RETANGULAR, CARACTERÍSTICAS ADICIONAIS FOLHA COM 4 ETIQUETAS AUTO-ADESIVA/FORMULÁRIO COM. CIXA COM 2.000 UNIDADES"/>
        <s v="FLANELA, MATERIAL FLANELA, COMPRIMENTO 60 CM, LARGURA 40 CM, COR AMARELA"/>
        <s v="GARRAFA TÉRMICA, MATERIAL PLÁSTICO, CAPACIDADE 1 L, FORMATO CILÍNDRICO, CARACTERÍSTICAS ADICIONAIS COM TAMPA ROSCÁVEL E AMPOLA EM VIDRO"/>
        <s v="GRAMPEADOR, TRATAMENTO SUPERFICIAL PINTADO, MATERIAL METAL, TIPO MESA, CAPACIDADE 50 FL, TAMANHO GRAMPO 26/6"/>
        <s v="GRAMPEADOR, TRATAMENTO SUPERFICIAL PINTADO, MATERIAL METAL, TIPO MESA, CAPACIDADE 100 FL, APLICAÇÃO PAPEL, TAMANHO GRAMPO 23/10"/>
        <s v="GRAMPEADOR, TRATAMENTO SUPERFICIAL PINTADO, MATERIAL METAL, TIPO MESA, CAPACIDADE 20 FL, APLICAÇÃO PAPEL, TAMANHO GRAMPO 26/6"/>
        <s v="GRAMPO GRAMPEADOR, MATERIAL METAL, TRATAMENTO SUPERFICIAL GALVANIZADO, TAMANHO23/10, USO GRAMPEADOR DE MESA. CAIXA COM 5.000 UNIDADES"/>
        <s v="GRAMPO GRAMPEADOR, MATERIAL METAL, TRATAMENTO SUPERFICIAL NIQUELADO, TAMANHO 23/6. CAIXA COM 5.000 UNIDADES"/>
        <s v="MOLHA-DEDOS, MATERIAL BASE PLÁSTICO, MATERIAL TAMPA PLÁSTICO, MATERIAL CARGA MASSA ACONDICIONADA E ESPUMA NO FUNDO PARA ADERÊN-, TAMANHO ÚNICO, VALIDADE CARGA 2 ANOS, CARACTERÍSTICAS ADICIONAIS NÃO CONTÉM GLICERINA E NÃO MANCHA"/>
        <s v="PILHA, TAMANHO PALITO, MODELO AAA, CARACTERÍSTICAS ADICIONAIS NÃO CONTÉM MERCÚRIO E CÁDMIO, SISTEMA ELETROQUÍMICO ALCALINA, TENSÃO NOMINAL 1,5 V"/>
        <s v="PILHA, TAMANHO PEQUENA, MODELO AA, CARACTERÍSTICAS ADICIONAIS CARTELA C/2 UNIDADES/NÃO CONTÉM MERCÚRIO E CÁDMIO, SISTEMA ELETROQUÍMICO ALCALINA, TENSÃO NOMINAL 1,5 V"/>
        <s v="PRANCHETA PORTÁTIL, MATERIAL ACRÍLICO, COMPRIMENTO 233 MM, LARGURA 320 MM, ESPESSURA 3 MM, COR FUMÊ, CARACTERÍSTICAS ADICIONAIS COM PRENDEDOR NIQUELADO"/>
        <s v="ALFINETE MAPA, MATERIAL METAL, TRATAMENTO SUPERFICIAL NIQUELADO, MATERIAL CABEÇA PLÁSTICO, FORMATO CABEÇA REDONDO, COR VERMELHA, COMPRIMENTO 10 MM, APLICAÇÃO MAPA. CAIXA COM 100 UNIDADES"/>
        <s v="ALFINETE MAPA, MATERIAL METAL, TRATAMENTO SUPERFICIAL NIQUELADO, MATERIAL CABEÇA PLÁSTICO, FORMATO CABEÇA REDONDO, COR PRETA, COMPRIMENTO 10 MM, APLICAÇÃO MAPA. CAIXA COM 100 UNIDADES"/>
        <s v="ALFINETE MAPA, MATERIAL METAL, TRATAMENTO SUPERFICIAL NIQUELADO, MATERIAL CABEÇA PLÁSTICO, FORMATO CABEÇA REDONDO, COR AZUL, COMPRIMENTO 10 MM, APLICAÇÃO MAPA. CAIXA COM 100 UNIDADES"/>
        <s v="ALMOFADA CARIMBO, MATERIAL CAIXA PLÁSTICO, MATERIAL ALMOFADA ESPONJA ABSORVENTE REVESTIDA DE TECIDO G/M2, COR AZUL MM, TIPO NÃO ENTINTADA, COMPRIMENTO 12 CM, LARGURA 8 CM"/>
        <s v="APONTADOR LÁPIS, MATERIAL METAL, TIPO ESCOLAR, COR PRATEADO, TAMANHO PEQUENO, QUANTIDADE FUROS 1, CARACTERÍSTICAS ADICIONAIS SEM DEPÓSITO"/>
        <s v="BARBANTE ALGODÃO, QUANTIDADE FIOS 8 UN, ACABAMENTO SUPERFICIAL CRÚ. ROLO DE 250G"/>
        <s v="BLOCO PAUTADO, MATERIAL PAPEL APERGAMINHADO, GRAMATURA 56 G/M2, COR BRANCA, COMPRIMENTO 155 MM, LARGURA 205 MM, QUANTIDADE FOLHAS 50 FL"/>
        <s v="BLOCO RECADO, MATERIAL PAPEL, COR AMARELO, LARGURA 38 MM, COMPRIMENTO 50 MM, TIPO REMOVÍVEL, CARACTERÍSTICAS ADICIONAIS AUTO-ADESIVO"/>
        <s v="BORRACHA APAGADORA ESCRITA, MATERIAL BORRACHA, COMPRIMENTO 45 MM, LARGURA 23 MM, ALTURA 12 MM, COR BRANCA"/>
        <s v="BORRACHA APAGADORA ESCRITA, MATERIAL PLÁSTICO DE VINIL, COMPRIMENTO 60 MM, LARGURA 20 MM, ALTURA 10 MM, COR VERDE, TIPO MACIA"/>
        <s v="CAIXA ARQUIVO, MATERIAL PLÁSTICO, DIMENSÕES 135 X 240 X 360 MM, COR AZUL"/>
        <s v="CAIXA ARQUIVO, MATERIAL PLÁSTICO CORRUGADO FLEXÍVEL, DIMENSÕES 135 X 250 X 360MM, COR CINZA"/>
        <s v="CANETA ESFEROGRÁFICA, MATERIAL PLÁSTICO, QUANTIDADE CARGAS 1 UN, MATERIAL PONTA LATÃO COM ESFERA DE TUNGSTÊNIO, TIPO ESCRITA MÉDIA, COR TINTA PRETA, CARACTERÍSTICAS ADICIONAIS MATERIAL TRANSPARENTE E COM ORIFÍCIO LATERAL"/>
        <s v="CANETA ESFEROGRÁFICA, MATERIAL PLÁSTICO, QUANTIDADE CARGAS 1 UN, MATERIAL PONTA LATÃO COM ESFERA DE TUNGSTÊNIO, TIPO ESCRITA MÉDIA, COR TINTA VERMELHA, CARACTERÍSTICAS ADICIONAIS MATERIAL TRANSPARENTE E COM ORIFÍCIO LATERAL"/>
        <s v="CLIPE, TAMANHO 6/0, MATERIAL METAL, FORMATO PARALELO. CAIXA COM 50 UNIDADES"/>
        <s v="COLA, COMPOSIÇÃO CIANIACRILATO, APLICAÇÃO MATERIAIS POROSOS, CARACTERÍSTICAS ADICIONAIS BICO APLICADOR, TIPO INSTANTÂNEA. TUBO DE 3G"/>
        <s v="COLA, COR BRANCA, APLICAÇÃO PAPEL, CARACTERÍSTICAS ADICIONAIS ATÓXICA, TIPO BASTÃO. TUBO DE 20G"/>
        <s v="COLCHETE FIXAÇÃO, MATERIAL AÇO, TRATAMENTO SUPERFICIAL LATONADO, TAMANHO Nº 08. CAIXA COM 72 UNIDADES"/>
        <s v="COLCHETE FIXAÇÃO, MATERIAL METAL, TRATAMENTO SUPERFICIAL LATONADO, TAMANHO Nº 12, APLICAÇÃO PROCESSOS. CAIXA COM 72 UNIDADES"/>
        <s v="CORRETIVO LÍQUIDO, MATERIAL BASE D´ÁGUA- SECAGEM RÁPIDA, APRESENTAÇÃO FRASCO, APLICAÇÃO PAPEL COMUM ML, VOLUME 18 ML"/>
        <s v="ENVELOPE, MATERIAL PAPEL KRAFT, GRAMATURA 110 G/M2, TIPO SACO COMUM, COMPRIMENTO 360 MM, COR BRANCA, LARGURA 260 MM"/>
        <s v="ESTILETE DESENHO, MATERIAL CORPO PLÁSTICO RESISTENTE, LARGURA LÂMINA 22 MM, TIPO LÂMINA RETRÁTIL, TIPO FIXAÇÃO LÂMINA ENCAIXE DE PRESSÃO"/>
        <s v="FITA ADESIVA, MATERIAL CELOFANE TRANSPARENTE, TIPO MONOFACE, LARGURA 19 MM, COMPRIMENTO 30 M, COR INCOLOR, APLICAÇÃO MULTIUSO"/>
        <s v="FITA ADESIVA EMBALAGEM, MATERIAL POLIPROPILENO, COMPRIMENTO 50 M, LARGURA 50 MM, APLICAÇÃO EMPACOTAMENTO EM GERAL, COR MARROM. ROLO DE 50 METROS"/>
        <s v="FITA ADESIVA, MATERIAL CREPE, TIPO MONOFACE, LARGURA 50 MM, COMPRIMENTO 50 M, COR BEGE, APLICAÇÃO MULTIUSO. ROLO DE 50 METROS"/>
        <s v="FITA ADESIVA, MATERIAL POLIPROPILENO TRANSPARENTE, TIPO MONOFACE, LARGURA 50 MM, COMPRIMENTO 50 M, COR INCOLOR, APLICAÇÃO MULTIUSO. ROLO DE 50 METROS"/>
        <s v="LAPISEIRA, MATERIAL PLÁSTICO, DIÂMETRO CARGA 0,7 MM, CARACTERÍSTICAS ADICIONAIS PRENDEDOR E PONTEIRA DE METAL"/>
        <s v="LIVRO ATA, MATERIAL PAPEL OFF-SET, QUANTIDADE FOLHAS 100, GRAMATURA 75 G/M2, COMPRIMENTO 320 MM, LARGURA 220 MM, CARACTERÍSTICAS ADICIONAIS COM ÍNDICE, TIPO CAPA CARTONADO"/>
        <s v="LÁPIS PRETO, MATERIAL CORPO MADEIRA, DUREZA CARGA HB, FORMATO CORPO SEXTAVADO,CARACTERÍSTICAS ADICIONAIS ENVERNIZADO E APONTADO, MATERIAL CARGA GRAFITE Nº 2"/>
        <s v="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"/>
        <s v="LUVA PARA PROCEDIMENTO NÃO CIRÚRGICO, MATERIAL LÁTEX NATURAL ÍNTEGRO E UNIFORME, TAMANHO GRANDE, CARACTERÍSTICAS ADICIONAIS LUBRIFICADA COM PÓ BIOABSORVÍVEL, DESCARTÁVEL, APRESENTAÇÃO ATÓXICA, TIPO AMBIDESTRA, TIPO USO DESCARTÁVEL, MODELO FORMATO ANATÔMICO, FINALIDADE RESISTENTE À TRAÇÃO"/>
        <s v="MINA GRAFITE, MATERIAL GRAFITA, DIÂMETRO 0,70 MM, COMPRIMENTO 100 MM, DUREZA HB"/>
        <s v="MÁSCARA MULTIUSO, TIPO USO DESCARTÁVEL, FINALIDADE PROTEÇÃO CONTRA PÓ, CARACTERÍSTICAS ADICIONAIS SEMIFACIAL"/>
        <s v="PAPEL ALMAÇO, MATERIAL CELULOSE VEGETAL, GRAMATURA 75 G/M2, COMPRIMENTO 310 MM, TIPO COM PAUTA E MARGEM. PACOTE COM 5 FOLHAS"/>
        <s v="PASTA ARQUIVO, MATERIAL CARTÃO KRAFT, TIPO SUSPENSA, LARGURA 360 MM, ALTURA 235 MM, COR CASTANHA, CARACTERÍSTICAS ADICIONAIS COM ACETATO, ETIQUETA BRANCA,GRAMPO TRILHO PLÁST I, GRAMATURA 210 G/M2, APLICAÇÃO ARQUIVO DE DOCUMENTO"/>
        <s v="PERFURADOR PAPEL, MATERIAL FERRO FUNDIDO, TIPO MESA, CAPACIDADE PERFURAÇÃO 100FL, FUNCIONAMENTO MANUAL, CARACTERÍSTICAS ADICIONAIS FURO REDONDO, MARGEADOR, REGULAGEM DE PROFUNDIDAD E, QUANTIDADE FUROS 2 UN"/>
        <s v="RÉGUA COMUM, MATERIAL PLÁSTICO CRISTAL, COMPRIMENTO 50 CM, GRADUAÇÃO CENTÍMETRO, TIPO MATERIAL RÍGIDO"/>
        <s v="TESOURA, MATERIAL AÇO INOXIDÁVEL, MATERIAL CABO PLÁSTICO, COMPRIMENTO 16 CM"/>
        <s v="TESOURA, MATERIAL AÇO INOXIDÁVEL, MATERIAL CABO POLIPROPILENO, COMPRIMENTO 20 CM"/>
        <s v="TINTA PARA CARIMBO, COR AZUL, COMPONENTES ÁGUA, PIGMENTOS, ASPECTO FÍSICO LÍQUIDO, APLICAÇÃO ALMOFADA, CAPACIDADE FRASCO 40 ML"/>
        <s v="PASTA ARQUIVO, MATERIAL PLÁSTICO CORRUGADO FLEXÍVEL, TIPO COM ABAS, LARGURA 250 MM, ALTURA 340 MM, LOMBADA 35 MM, COR AMARELA, CARACTERÍSTICAS ADICIONAIS COM ELÁSTICO"/>
        <s v="PASTA ARQUIVO, MATERIAL PLÁSTICO CORRUGADO FLEXÍVEL, TIPO COM ABAS, LARGURA 250 MM, ALTURA 340 MM, LOMBADA 35 MM, COR AZUL, CARACTERÍSTICAS ADICIONAIS COMELÁSTICO"/>
        <s v="PINCEL ATÔMICO, MATERIAL PLÁSTICO, TIPO PONTA FELTRO, TIPO CARGA DESCARTÁVEL, COR TINTA VERDE"/>
        <s v="PINCEL ATÔMICO, MATERIAL PLÁSTICO, TIPO PONTA FELTRO, TIPO CARGA DESCARTÁVEL, COR TINTA VERMELHA"/>
        <s v="APAGADOR QUADRO MAGNÉTICO, MATERIAL CORPO PLÁSTICO, COMPRIMENTO 15 CM, LARGURA6 CM, ALTURA 4 CM, MATERIAL BASE FELTRO, ENCAIXE PINCEL SEM ENCAIXE"/>
        <s v="BLOCO FLIP CHART, COR BRANCA, FORMATO 66 X 96 CM, APLICAÇÃO FLIP CHART COM FUROS, CARACTERÍSTICAS ADICIONAIS SEM PAUTA"/>
        <s v="CARTOLINA, MATERIAL CELULOSE VEGETAL, GRAMATURA 180 G/M2, COMPRIMENTO 730 MM, LARGURA 550 MM, COR BRANCA"/>
        <s v="CLIPE, TRATAMENTO SUPERFICIAL NIQUELADO, TAMANHO 2/0, MATERIAL METAL, FORMATO TRANÇADO. CAIXA COM 50 UNIDADES"/>
        <s v="CLIPE, TAMANHO 2, MATERIAL METAL, FORMATO PARALELO. CAIXA COM 100 UNIDADES"/>
        <s v="CLIPE, TAMANHO 3, MATERIAL METAL, FORMATO PARALELO. CAIXA COM 50 UNIDADES"/>
        <s v="ENVELOPE, MATERIAL PAPEL KRAFT, GRAMATURA 110 G/M2, TIPO SACO COMUM, COMPRIMENTO 390 MM, COR PARDA, LARGURA 260 MM"/>
        <s v="ENVELOPE, MATERIAL PAPEL KRAFT FL, GRAMATURA 90 G/M2, TIPO SACO COMUM, COMPRIMENTO 280 MM, COR PARDA, IMPRESSÃO BAIXO-RELEVO, LARGURA 200 MM"/>
        <s v="ENVELOPE, MATERIAL PAPEL OFF-SET, GRAMATURA 90, TIPO SEM TIMBRE, COMPRIMENTO 280 MM, COR BRANCA, LARGURA 200 MM"/>
        <s v="FITA ADESIVA, MATERIAL POLIPROPILENO TRANSPARENTE, TIPO MONOFACE, LARGURA 19 MM, COMPRIMENTO 50 M, COR INCOLOR, APLICAÇÃO MULTIUSO. ROLO DE 50 METROS"/>
        <s v="FORMULÁRIO CONTÍNUO, MATERIAL PAPEL ALCALINO, NÚMERO VIAS 1 VIA SEM CARBONO, GRAMATURA 63 G/M2, NÚMERO COLUNAS 132, COR BRANCA, LARGURA 280 MM, COMPRIMENTO375 MM, CARACTERÍSTICAS ADICIONAIS MICROSSERRILHADO. CAIXA COM 3.000 FOLHAS"/>
        <s v="LÂMINA ESTILETE, MATERIAL AÇO, LARGURA 18 MM, TIPO USO DESCARTÁVEL, APLICAÇÃO ESTILETE RETRÁTIL"/>
        <s v="PASTA ARQUIVO, MATERIAL CARTOLINA PLASTIFICADA, LARGURA 240 MM, ALTURA 345 MM,COR AZUL, CARACTERÍSTICAS ADICIONAIS COM ABA E ELÁSTICO, GRAMATURA 480 G/M2"/>
        <s v="PASTA ARQUIVO, MATERIAL CARTOLINA PLASTIFICADA, TIPO COM GRAMPO, LARGURA 230 MM, ALTURA 335 MM, COR AZUL, PRENDEDOR INTERNO TRILHO, GRAMATURA 480 G/M2"/>
        <s v="PASTA ARQUIVO, MATERIAL CARTÃO PRENSADO, TIPO AZ, LARGURA 280 MM, ALTURA 350 MM, LOMBADA 80 MM, PRENDEDOR INTERNO MOLA COM ALAVANCA, TAMANHO OFÍCIO, CARACTERÍSTICAS ADICIONAIS 1 REVESTIDA EM PAPEL E VISOR DE PVC CRISTAL(55X115)"/>
        <s v="PASTA ARQUIVO, MATERIAL PLÁSTICO CORRUGADO FLEXÍVEL, TIPO COM ABAS, LARGURA 250 MM, ALTURA 335 MM, LOMBADA 20 MM, COR AZUL, CARACTERÍSTICAS ADICIONAIS COMELÁSTICO"/>
        <s v="PASTA ARQUIVO, MATERIAL PLÁSTICO CORRUGADO FLEXÍVEL, TIPO COM ABAS, LARGURA 250 MM, ALTURA 340 MM, LOMBADA 20 MM, COR AMARELA, CARACTERÍSTICAS ADICIONAIS COM ELÁSTICO"/>
        <s v="PASTA ARQUIVO, MATERIAL PLÁSTICO CORRUGADO FLEXÍVEL, LARGURA 250 MM, ALTURA 345 MM, LOMBADA 60 MM, COR AMARELA, CARACTERÍSTICAS ADICIONAIS COM ABA E ELÁSTICO"/>
        <s v="PASTA ARQUIVO, MATERIAL PLÁSTICO CORRUGADO FLEXÍVEL, TIPO COM ABAS, LARGURA 250 MM, ALTURA 335 MM, LOMBADA 55 MM, COR AZUL, CARACTERÍSTICAS ADICIONAIS COMELÁSTICO"/>
        <s v="CANETA HIDROGRÁFICA, MATERIAL PLÁSTICO, COR CARGA PRETA, APLICAÇÃO RETROPROJETOR"/>
        <s v="CANETA HIDROGRÁFICA, MATERIAL PLÁSTICO, COR CARGA VERDE, APLICAÇÃO RETROPROJETOR"/>
        <s v="COLCHETE FIXAÇÃO, MATERIAL METAL, TRATAMENTO SUPERFICIAL LATONADO, TAMANHO Nº 10, APLICAÇÃO PROCESSOS. CAIXA COM 72 UNIDADES"/>
        <s v="FITA ADESIVA, MATERIAL CREPE, TIPO MONOFACE, LARGURA 25 MM, COMPRIMENTO 50 M, COR BEGE, APLICAÇÃO MULTIUSO. ROLO DE 50 METROS"/>
        <s v="PAPEL OFÍCIO, MATERIAL PAPEL ALCALINO, COMPRIMENTO 330 MM, LARGURA 216 MM, GRAMATURA 75 G/M2, COR BRANCA, TIPO 2. RESMA"/>
        <s v="PINCEL ATÔMICO, MATERIAL PLÁSTICO, TIPO PONTA FELTRO, TIPO CARGA DESCARTÁVEL, COR TINTA AZUL"/>
        <s v="PINCEL ATÔMICO, MATERIAL PLÁSTICO, TIPO PONTA FELTRO, TIPO CARGA DESCARTÁVEL, COR TINTA PRETA"/>
        <s v="EXTRATOR GRAMPO, MATERIAL AÇO INOXIDÁVEL, TIPO ESPÁTULA, CARACTERÍSTICAS ADICIONAIS DIMENSÕES 150 X 5 MM"/>
        <s v="PINCEL MARCADOR PERMANENTE CD, MATERIAL PLÁSTICO, TIPO PONTA FELTRO, COR TINTAAZUL"/>
        <s v="COLCHETE FIXAÇÃO, MATERIAL METAL, TRATAMENTO SUPERFICIAL LATONADO, TAMANHO Nº 15. CAIXA COM 72 UNIDADES"/>
        <s v="LIVRO ATA, MATERIAL PAPEL OFF-SET, QUANTIDADE FOLHAS 200 FL, GRAMATURA 75 G/ M2, COMPRIMENTO 320 MM, LARGURA 220 MM"/>
        <s v="RÉGUA COMUM, MATERIAL PLÁSTICO CRISTAL, COMPRIMENTO 30 CM, GRADUAÇÃO CENTÍMETRO, TIPO MATERIAL RÍGIDO"/>
        <s v="SACO DOCUMENTO, MATERIAL PLÁSTICO TRANSPARENTE, CAPACIDADE FOLHAS 40 FL, COMPRIMENTO 330 MM, LARGURA 240 MM, NÚMERO FUROS 4 FUROS"/>
        <s v="PINCEL MARCADOR PERMANENTE CD, MATERIAL PLÁSTICO, TIPO PONTA FELTRO, COR TINTAPRETA"/>
        <s v="PERCEVEJO, MATERIAL METAL, TRATAMENTO SUPERFICIAL LATONADO, TAMANHO 10 MM. CAIXA COM 100 UNIDADES"/>
        <s v="PINCEL QUADRO BRANCO / MAGNÉTICO, MATERIAL PLÁSTICO, MATERIAL PONTA FELTRO, TIPO CARGA DESCARTÁVEL, COR AZUL"/>
        <s v="PINCEL QUADRO BRANCO / MAGNÉTICO, MATERIAL PLÁSTICO, MATERIAL PONTA FELTRO, TIPO CARGA DESCARTÁVEL, COR PRETO"/>
        <s v="PINCEL QUADRO BRANCO / MAGNÉTICO, MATERIAL PLÁSTICO, MATERIAL PONTA FELTRO, TIPO CARGA DESCARTÁVEL, COR VERDE"/>
        <s v="PINCEL QUADRO BRANCO / MAGNÉTICO, MATERIAL PLÁSTICO, MATERIAL PONTA FELTRO, TIPO CARGA DESCARTÁVEL, COR VERMELHO"/>
        <s v="ESPIRAL ENCADERNAÇÃO, MATERIAL PLÁSTICO, DIÂMETRO 12 MM, COMPRIMENTO 320 MM, COR INCOLOR"/>
        <s v="ESPIRAL ENCADERNAÇÃO, MATERIAL PLÁSTICO, DIÂMETRO 15 MM, COMPRIMENTO 320 MM, COR INCOLOR"/>
        <s v="ESPIRAL ENCADERNAÇÃO, MATERIAL PLÁSTICO, DIÂMETRO 20 MM, COMPRIMENTO 320 MM, COR INCOLOR"/>
        <s v="ESPIRAL ENCADERNAÇÃO, MATERIAL PLÁSTICO, DIÂMETRO 9 MM, COMPRIMENTO 330 MM, NÚMERO ANÉIS 56, COR INCOLOR"/>
        <s v="ESPIRAL ENCADERNAÇÃO, MATERIAL PLÁSTICO, DIÂMETRO 25 MM, COMPRIMENTO 330 MM, COR INCOLOR, QUANTIDADE FOLHAS 160"/>
        <s v="LIVRO PROTOCOLO, MATERIAL PAPEL OFF-SET, QUANTIDADE FOLHAS 100 FL, COMPRIMENTO230 MM, LARGURA 170 MM, TIPO CAPA DURA, CARACTERÍSTICAS ADICIONAIS COM FOLHAS PAUTADAS E NUMERADAS SEQÜENCIALMENTE, MATERIAL CAPA PAPELÃO, GRAMATURA FOLHAS 54 G/M2"/>
        <s v="FITA ADESIVA, MATERIAL CREPE, TIPO MONOFACE, LARGURA 19 MM, COMPRIMENTO 50 M, COR BEGE, APLICAÇÃO MULTIUSO. ROLO DE 50 METROS"/>
        <s v="LUVA PARA PROCEDIMENTO NÃO CIRÚRGICO, MATERIAL LÁTEX NATURAL ÍNTEGRO E UNIFORME, TAMANHO PEQUENO, CARACTERÍSTICAS ADICIONAIS LUBRIFICADA COM PÓ BIOABSORVÍVEL, DESCARTÁVEL, APRESENTAÇÃO ATÓXICA, TIPO AMBIDESTRA, TIPO USO DESCARTÁVEL, MODELO FORMATO ANATÔMICO, FINALIDADE RESISTENTE À TRAÇÃO"/>
        <s v="CAPA ENCADERNAÇÃO, MATERIAL PVC- CLORETO DE POLIVINILA, TIPO A4, COR AZUL, FORMATO 210 X 297 MM, ESPESSURA 3 MM, CARACTERÍSTICAS ADICIONAIS CONTRACAPA"/>
        <s v="LÁPIS PRETO, MATERIAL CORPO MADEIRA, DIÂMETRO CARGA 2 MM, DUREZA CARGA 2B, CARACTERÍSTICAS ADICIONAIS SEM BORRACHA APAGADORA, MATERIAL CARGA GRAFITE"/>
        <s v="ESPIRAL ENCADERNAÇÃO, MATERIAL PLÁSTICO, DIÂMETRO 40 MM, COMPRIMENTO 320 MM, NÚMERO ANÉIS 45, COR PRETA, QUANTIDADE FOLHAS 250"/>
        <s v="ESPIRAL ENCADERNAÇÃO, MATERIAL PLÁSTICO, DIÂMETRO 33 MM, COMPRIMENTO 320 MM, NÚMERO ANÉIS 45, COR PRETA, QUANTIDADE FOLHAS 250"/>
        <s v="ETIQUETA ADESIVA, MATERIAL PAPEL, COR BRANCA, LARGURA 215,9 MM, APLICAÇÃO IMPRESSORA INKJET LASER, FORMATO CARTA, APRESENTAÇÃO 1 ETIQUETAS POR FOLHA, ALTURA II 279,4 MM. CAIXA COM 100 UNIDADES"/>
        <s v="PAPEL A3, MATERIAL PAPEL ALCALINO, LARGURA 297 MM, COMPRIMENTO 420 MM, GRAMATURA 75 G/M2. RESMA"/>
        <s v="PAPEL KRAFT, MATERIAL CELULOSE VEGETAL, GRAMATURA 110 G/M2, COMPRIMENTO 96 CM,LARGURA 66 CM, COR NATURAL/PARDO, APLICAÇÃO EMBALAGENS"/>
        <s v="PAPEL A4, MATERIAL PAPEL ALCALINO, GRAMATURA 75 G/M2, COR BRANCA. RESMA"/>
        <s v="CAPA ENCADERNAÇÃO, MATERIAL PVC- CLORETO DE POLIVINILA, TIPO OFÍCIO 2, COR PRETA, FORMATO 210 X 330 MM, ESPESSURA 3 MM, CARACTERÍSTICAS ADICIONAIS CONTRACAPA"/>
        <s v="PINCEL MARCADOR PERMANENTE CD, MATERIAL PLÁSTICO, TIPO PONTA FELTRO, COR TINTAVERMELHA"/>
        <s v="PAPEL A4, MATERIAL PAPEL ALCALINO, GRAMATURA 90 G/M2, COR BRANCA. RESMA"/>
        <s v="COLCHETE FIXAÇÃO, MATERIAL METAL, TRATAMENTO SUPERFICIAL LATONADO, TAMANHO Nº 10, APLICAÇÃO PROCESSOS. CAIXA COM 72 "/>
        <s v="PAPEL A4, MATERIAL PAPEL RECICLADO, GRAMATURA 75 G/M2. RESMA. RESMA"/>
      </sharedItems>
    </cacheField>
    <cacheField name="Nº ENTRADA NO DMSA" numFmtId="0">
      <sharedItems containsBlank="1" count="113">
        <s v="-"/>
        <s v="161/2016"/>
        <s v="204/2016"/>
        <s v="328/2016"/>
        <s v="316/2016"/>
        <s v="307/2016"/>
        <s v="181/2016"/>
        <s v="175/2016"/>
        <s v="176/2016"/>
        <s v="146/2016"/>
        <s v="153/2016"/>
        <s v="189/2016"/>
        <s v="171/2016"/>
        <s v="296/2016"/>
        <s v="314/2016"/>
        <s v="249/2016"/>
        <s v="195/2016"/>
        <s v="300/2016"/>
        <s v="299/2016"/>
        <s v="310/2016"/>
        <s v="212/2016"/>
        <s v="223/2016"/>
        <s v="167/2016"/>
        <s v="261/2016"/>
        <s v="277/2016"/>
        <s v="281/2016"/>
        <s v="220/2016"/>
        <s v="190/2016"/>
        <s v="259/2016"/>
        <s v="241/2016"/>
        <s v="198/2016"/>
        <s v="280/2016"/>
        <s v="256/2016"/>
        <s v="233/2016"/>
        <s v="274/2016"/>
        <s v="214/2016"/>
        <s v="183/2016"/>
        <s v="151/2016"/>
        <s v="134/2016"/>
        <s v="163/2016"/>
        <s v="265/2016"/>
        <s v="290/2016"/>
        <s v="269/2016"/>
        <s v="289/2016"/>
        <s v="303/2016"/>
        <s v="293/2016"/>
        <s v="210/2016"/>
        <s v="245/2016"/>
        <s v="203/2016"/>
        <s v="311/2016"/>
        <s v="227/2016"/>
        <s v="253/2016"/>
        <s v="263/2016"/>
        <s v="235/2016"/>
        <s v="475/2016"/>
        <s v="521/2016"/>
        <s v="493/2016"/>
        <s v="478/2016"/>
        <s v="516/2016"/>
        <s v="558/2016"/>
        <s v="490/2016"/>
        <s v="518/2016"/>
        <s v="485/2016"/>
        <s v="504/2016"/>
        <s v="512/2016"/>
        <s v="533/2016"/>
        <s v="494/2016"/>
        <s v="549/2016"/>
        <m/>
        <s v="508/2016"/>
        <s v="465/2016"/>
        <s v="467/2016"/>
        <s v="499/2016"/>
        <s v="501/2016"/>
        <s v="539/2016"/>
        <s v="482/2016"/>
        <s v="496/2016"/>
        <s v="519/2016"/>
        <s v="488/2016"/>
        <s v="530/2016"/>
        <s v="502/2016"/>
        <s v="505/2016"/>
        <s v="462/2016"/>
        <s v="541/2016"/>
        <s v="553/2016"/>
        <s v="528/2016"/>
        <s v="377/2016"/>
        <s v="663/2016"/>
        <s v="814/2016"/>
        <s v="722/2016"/>
        <s v="779/2016"/>
        <s v="689/2016"/>
        <s v="828/2016"/>
        <s v="786/2016"/>
        <s v="703/2016"/>
        <s v="716/2016"/>
        <s v="686/2016"/>
        <s v="705/2016"/>
        <s v="712/2016"/>
        <s v="781/2016"/>
        <s v="65/2016"/>
        <s v="655/2016"/>
        <s v="805/2016"/>
        <s v="683/2016"/>
        <s v="671/2016"/>
        <s v="742/2016"/>
        <s v="749/2016"/>
        <s v="795/2016"/>
        <s v="800/2016"/>
        <s v="790/2016"/>
        <s v="695/2016"/>
        <s v="760/2016"/>
        <s v="761/2016"/>
      </sharedItems>
    </cacheField>
    <cacheField name="QUANTID. SOLICITADA" numFmtId="0">
      <sharedItems containsSemiMixedTypes="0" containsString="0" containsNumber="1" containsInteger="1" minValue="1" maxValue="6200" count="69">
        <n v="6000"/>
        <n v="3600"/>
        <n v="480"/>
        <n v="800"/>
        <n v="300"/>
        <n v="1000"/>
        <n v="20"/>
        <n v="40"/>
        <n v="100"/>
        <n v="50"/>
        <n v="3"/>
        <n v="1"/>
        <n v="6"/>
        <n v="30"/>
        <n v="10"/>
        <n v="5"/>
        <n v="15"/>
        <n v="72"/>
        <n v="4"/>
        <n v="8"/>
        <n v="150"/>
        <n v="400"/>
        <n v="130"/>
        <n v="60"/>
        <n v="200"/>
        <n v="2"/>
        <n v="12"/>
        <n v="500"/>
        <n v="25"/>
        <n v="144"/>
        <n v="3000"/>
        <n v="7"/>
        <n v="35"/>
        <n v="80"/>
        <n v="1100"/>
        <n v="2000"/>
        <n v="250"/>
        <n v="360"/>
        <n v="600"/>
        <n v="90"/>
        <n v="11"/>
        <n v="70"/>
        <n v="27"/>
        <n v="62"/>
        <n v="9"/>
        <n v="22"/>
        <n v="16"/>
        <n v="1500"/>
        <n v="120"/>
        <n v="18"/>
        <n v="14"/>
        <n v="13"/>
        <n v="650"/>
        <n v="26"/>
        <n v="24"/>
        <n v="45"/>
        <n v="33"/>
        <n v="75"/>
        <n v="750"/>
        <n v="115"/>
        <n v="6200"/>
        <n v="65"/>
        <n v="5800"/>
        <n v="1200"/>
        <n v="1360"/>
        <n v="17"/>
        <n v="38"/>
        <n v="42"/>
        <n v="31"/>
      </sharedItems>
    </cacheField>
    <cacheField name="VALOR UNITÁRIO" numFmtId="0">
      <sharedItems containsSemiMixedTypes="0" containsString="0" containsNumber="1" minValue="0.05" maxValue="95.72"/>
    </cacheField>
    <cacheField name="VALOR TOTAL" numFmtId="0">
      <sharedItems containsSemiMixedTypes="0" containsString="0" containsNumber="1" minValue="0.1" maxValue="56358"/>
    </cacheField>
    <cacheField name="DATA DO EMPENHO" numFmtId="0">
      <sharedItems containsDate="1" containsMixedTypes="1" minDate="2015-06-06T00:00:00" maxDate="2016-10-21T00:00:00" count="9">
        <d v="2016-03-02T00:00:00"/>
        <d v="2016-03-24T00:00:00"/>
        <d v="2016-06-03T00:00:00"/>
        <d v="2016-06-06T00:00:00"/>
        <s v="-"/>
        <d v="2015-06-06T00:00:00"/>
        <d v="2016-08-09T00:00:00"/>
        <d v="2016-10-10T00:00:00"/>
        <d v="2016-10-20T00:00:00"/>
      </sharedItems>
    </cacheField>
    <cacheField name="Nº  NOTA DE EMPENHO" numFmtId="0">
      <sharedItems count="130">
        <s v="2016NE800109"/>
        <s v="2016NE800214"/>
        <s v="2016NE800215"/>
        <s v="2016NE800691"/>
        <s v="2016NE800708"/>
        <s v="2016NE800697"/>
        <s v="2016NE800696"/>
        <s v="2016NE800701"/>
        <s v="2016NE800685"/>
        <s v="2016NE800690"/>
        <s v="2016NE800695"/>
        <s v="2016NE800694"/>
        <s v="-"/>
        <s v="2016NE800704"/>
        <s v="2016NE800709"/>
        <s v="2016NE800711"/>
        <s v="2016NE800687"/>
        <s v="2016NE800692"/>
        <s v="2016NE800693"/>
        <s v="2016NE800686"/>
        <s v="2016NE800689"/>
        <s v="2016NE800703"/>
        <s v="2016NE800707"/>
        <s v="2016NE800710"/>
        <s v="2016NE800705"/>
        <s v="2016NE800754"/>
        <s v="2016NE800739"/>
        <s v="2016NE800746"/>
        <s v="2016NE800742"/>
        <s v="2016NE800752"/>
        <s v="2016NE800748"/>
        <s v="2016NE800738"/>
        <s v="2016NE800744"/>
        <s v="2016NE800741"/>
        <s v="2016NE800745"/>
        <s v="2016NE800750"/>
        <s v="2016NE800751"/>
        <s v="2016NE800749"/>
        <s v="2016NE800753"/>
        <s v="2016NE800743"/>
        <s v="2016NE800728"/>
        <s v="2016NE800722"/>
        <s v="2016NE800733"/>
        <s v="2016NE800716"/>
        <s v="2016NE800727"/>
        <s v="2016NE800732"/>
        <s v="2016NE800717"/>
        <s v="2016NE800726"/>
        <s v="2016NE800719"/>
        <s v="2016NE800731"/>
        <s v="2016NE800730"/>
        <s v="2016NE800729"/>
        <s v="2016NE800737"/>
        <s v="2016NE800714"/>
        <s v="2016NE800718"/>
        <s v="2016NE800735"/>
        <s v="2016NE800713"/>
        <s v="2016NE800720"/>
        <s v="2016NE800736"/>
        <s v="2016NE800702"/>
        <s v="2016NE800761"/>
        <s v="2016NE800760"/>
        <s v="2016NE800757"/>
        <s v="2016NE800762"/>
        <s v="2016NE801105"/>
        <s v="2016NE800758"/>
        <s v="2016NE800755"/>
        <s v="2016NE800759"/>
        <s v="2016NE800756"/>
        <s v="2016NE801097"/>
        <s v="2016NE801092"/>
        <s v="2016NE801081"/>
        <s v="2016NE801086"/>
        <s v="2016NE801100"/>
        <s v="2016NE801094"/>
        <s v="2016NE801080"/>
        <s v="2016NE801095"/>
        <s v="2016NE801082"/>
        <s v="2016NE801090"/>
        <s v="2016NE801088"/>
        <s v="2016NE801096"/>
        <s v="2016NE801085"/>
        <s v="2016NE801102"/>
        <s v="2016NE801103"/>
        <s v="2016NE801108"/>
        <s v="2016NE801111"/>
        <s v="2016NE801110"/>
        <s v="2016NE801109"/>
        <s v="2016NE801107"/>
        <s v="2016NE801106"/>
        <s v="2016NE801104"/>
        <s v="2016NE801098"/>
        <s v="2016NE801532"/>
        <s v="2016NE801535"/>
        <s v="2016NE801531"/>
        <s v="2016NE801590"/>
        <s v="2016NE801528"/>
        <s v="2016NE801534"/>
        <s v="2016NE801589"/>
        <s v="2016NE801529"/>
        <s v="2016NE801533"/>
        <s v="2016NE801592"/>
        <s v="2016NE801587"/>
        <s v="2016NE801530"/>
        <s v="2016NE801588"/>
        <s v="2016NE801586"/>
        <s v="2016NE801527"/>
        <s v="2016NE801591"/>
        <s v="2016NE801536"/>
        <s v="2016NE801595"/>
        <s v="2016NE801596"/>
        <s v="2016NE801547"/>
        <s v="2016NE801545"/>
        <s v="2016NE801543"/>
        <s v="2016NE801544"/>
        <s v="2016NE801546"/>
        <s v="2016NE801598"/>
        <s v="2016NE801599"/>
        <s v="2016NE801541"/>
        <s v="2016NE801540"/>
        <s v="2016NE801539"/>
        <s v="2016NE801542"/>
        <s v="2016NE801597"/>
        <s v="2016NE801537"/>
        <s v="2016NE801538"/>
        <s v="2016NE801593"/>
        <s v="2016NE801548"/>
        <s v="2016NE801549"/>
        <s v="2016NE801600"/>
        <s v="2016NE801550"/>
      </sharedItems>
    </cacheField>
    <cacheField name="QUANTID. EMPENHADA" numFmtId="0">
      <sharedItems containsMixedTypes="1" containsNumber="1" containsInteger="1" minValue="1" maxValue="6200" count="88">
        <n v="6000"/>
        <n v="3600"/>
        <n v="480"/>
        <n v="800"/>
        <n v="300"/>
        <n v="587"/>
        <n v="1000"/>
        <n v="20"/>
        <n v="40"/>
        <n v="100"/>
        <n v="85"/>
        <n v="50"/>
        <n v="3"/>
        <n v="1"/>
        <n v="6"/>
        <n v="30"/>
        <n v="10"/>
        <s v="-"/>
        <n v="5"/>
        <n v="15"/>
        <n v="4"/>
        <n v="8"/>
        <n v="150"/>
        <n v="400"/>
        <n v="60"/>
        <n v="200"/>
        <n v="2"/>
        <n v="12"/>
        <n v="222"/>
        <n v="90"/>
        <n v="156"/>
        <n v="25"/>
        <n v="88"/>
        <n v="149"/>
        <n v="70"/>
        <n v="7"/>
        <n v="35"/>
        <n v="80"/>
        <n v="250"/>
        <n v="240"/>
        <n v="140"/>
        <n v="120"/>
        <n v="575"/>
        <n v="360"/>
        <n v="190"/>
        <n v="758"/>
        <n v="42"/>
        <n v="230"/>
        <n v="265"/>
        <n v="194"/>
        <n v="195"/>
        <n v="500"/>
        <n v="710"/>
        <n v="600"/>
        <n v="14"/>
        <n v="11"/>
        <n v="48"/>
        <n v="27"/>
        <n v="9"/>
        <n v="22"/>
        <n v="16"/>
        <n v="1105"/>
        <n v="18"/>
        <n v="13"/>
        <n v="650"/>
        <n v="180"/>
        <n v="26"/>
        <n v="125"/>
        <n v="59"/>
        <n v="75"/>
        <n v="227"/>
        <n v="98"/>
        <n v="239"/>
        <n v="24"/>
        <n v="45"/>
        <n v="1148"/>
        <n v="235"/>
        <n v="33"/>
        <n v="73"/>
        <n v="115"/>
        <n v="6200"/>
        <n v="65"/>
        <n v="5800"/>
        <n v="1200"/>
        <n v="162"/>
        <n v="47"/>
        <n v="34"/>
        <n v="38"/>
      </sharedItems>
    </cacheField>
    <cacheField name="VALOR EMPENHADO" numFmtId="0">
      <sharedItems containsMixedTypes="1" containsNumber="1" minValue="0.1" maxValue="56358" count="665">
        <n v="20400"/>
        <n v="3780"/>
        <n v="566.4"/>
        <n v="392"/>
        <n v="600"/>
        <n v="293.5"/>
        <n v="320"/>
        <n v="26"/>
        <n v="34"/>
        <n v="20"/>
        <n v="18.7"/>
        <n v="60"/>
        <n v="224.54999999999998"/>
        <n v="1.22"/>
        <n v="119.94"/>
        <n v="524.69999999999993"/>
        <n v="332"/>
        <n v="175.2"/>
        <n v="77.5"/>
        <s v="-"/>
        <n v="100"/>
        <n v="15.1"/>
        <n v="14.9"/>
        <n v="75.400000000000006"/>
        <n v="14.75"/>
        <n v="17.5"/>
        <n v="15"/>
        <n v="9.75"/>
        <n v="8"/>
        <n v="69.800000000000011"/>
        <n v="17"/>
        <n v="11.399999999999999"/>
        <n v="18"/>
        <n v="25.5"/>
        <n v="25.2"/>
        <n v="25"/>
        <n v="16"/>
        <n v="1.29"/>
        <n v="32.299999999999997"/>
        <n v="9.3999999999999986"/>
        <n v="4.9000000000000004"/>
        <n v="13.25"/>
        <n v="23"/>
        <n v="19.8"/>
        <n v="11"/>
        <n v="5"/>
        <n v="74.849999999999994"/>
        <n v="14.549999999999999"/>
        <n v="26.25"/>
        <n v="27"/>
        <n v="36.6"/>
        <n v="87.449999999999989"/>
        <n v="33.200000000000003"/>
        <n v="30"/>
        <n v="36.5"/>
        <n v="57.1"/>
        <n v="63.6"/>
        <n v="12"/>
        <n v="35"/>
        <n v="180"/>
        <n v="64.5"/>
        <n v="37.700000000000003"/>
        <n v="18.799999999999997"/>
        <n v="26.9"/>
        <n v="28"/>
        <n v="6.4"/>
        <n v="87.5"/>
        <n v="199.89999999999998"/>
        <n v="139.91999999999999"/>
        <n v="254.4"/>
        <n v="228.4"/>
        <n v="94.5"/>
        <n v="92.5"/>
        <n v="21"/>
        <n v="12.5"/>
        <n v="10.47"/>
        <n v="398"/>
        <n v="76.5"/>
        <n v="75.599999999999994"/>
        <n v="128"/>
        <n v="1.9"/>
        <n v="9.5"/>
        <n v="9.9"/>
        <n v="12.9"/>
        <n v="323"/>
        <n v="49"/>
        <n v="99"/>
        <n v="7.1999999999999993"/>
        <n v="1.4000000000000001"/>
        <n v="10"/>
        <n v="149.69999999999999"/>
        <n v="9.6999999999999993"/>
        <n v="15.450000000000001"/>
        <n v="54"/>
        <n v="24.4"/>
        <n v="191.44"/>
        <n v="239.88"/>
        <n v="349.79999999999995"/>
        <n v="24"/>
        <n v="37.5"/>
        <n v="51"/>
        <n v="126.8"/>
        <n v="34.6"/>
        <n v="37.799999999999997"/>
        <n v="40.4"/>
        <n v="448.44"/>
        <n v="37"/>
        <n v="1290"/>
        <n v="113.1"/>
        <n v="52.35"/>
        <n v="45"/>
        <n v="64"/>
        <n v="202.8"/>
        <n v="150"/>
        <n v="85"/>
        <n v="29.7"/>
        <n v="38.700000000000003"/>
        <n v="96.9"/>
        <n v="14.7"/>
        <n v="265"/>
        <n v="315"/>
        <n v="459.99999999999994"/>
        <n v="5.5"/>
        <n v="19.399999999999999"/>
        <n v="20.6"/>
        <n v="36"/>
        <n v="29.2"/>
        <n v="116.25"/>
        <n v="114.2"/>
        <n v="10.5"/>
        <n v="259.40000000000003"/>
        <n v="105"/>
        <n v="14"/>
        <n v="6.98"/>
        <n v="6"/>
        <n v="50"/>
        <n v="7.0000000000000009"/>
        <n v="26.4"/>
        <n v="12.2"/>
        <n v="209.88"/>
        <n v="4"/>
        <n v="645"/>
        <n v="1.51"/>
        <n v="15.08"/>
        <n v="32.28"/>
        <n v="1.7"/>
        <n v="5.6999999999999993"/>
        <n v="2.5499999999999998"/>
        <n v="0.85"/>
        <n v="4.95"/>
        <n v="19.989999999999998"/>
        <n v="7.8"/>
        <n v="127.49999999999999"/>
        <n v="32"/>
        <n v="38"/>
        <n v="10.6"/>
        <n v="27.2"/>
        <n v="116.8"/>
        <n v="40"/>
        <n v="10.49"/>
        <n v="8.5"/>
        <n v="4.2"/>
        <n v="30.16"/>
        <n v="7.5"/>
        <n v="151.19999999999999"/>
        <n v="12.25"/>
        <n v="350"/>
        <n v="79.959999999999994"/>
        <n v="12.1"/>
        <n v="45.24"/>
        <n v="11.2"/>
        <n v="19.5"/>
        <n v="34.900000000000006"/>
        <n v="42.5"/>
        <n v="13"/>
        <n v="9.1999999999999993"/>
        <n v="13.6"/>
        <n v="8.8000000000000007"/>
        <n v="59.97"/>
        <n v="69.959999999999994"/>
        <n v="22.84"/>
        <n v="18.899999999999999"/>
        <n v="20.2"/>
        <n v="18.5"/>
        <n v="5.4"/>
        <n v="12.08"/>
        <n v="5.25"/>
        <n v="4.6999999999999993"/>
        <n v="6.5"/>
        <n v="6.35"/>
        <n v="44.25"/>
        <n v="0.8"/>
        <n v="28.499999999999996"/>
        <n v="254.99999999999997"/>
        <n v="252"/>
        <n v="25.8"/>
        <n v="64.599999999999994"/>
        <n v="9.8000000000000007"/>
        <n v="53"/>
        <n v="63"/>
        <n v="87.12"/>
        <n v="2.5"/>
        <n v="39.979999999999997"/>
        <n v="174.89999999999998"/>
        <n v="166"/>
        <n v="292"/>
        <n v="12.75"/>
        <n v="12.6"/>
        <n v="4.8"/>
        <n v="2.6"/>
        <n v="2.8499999999999996"/>
        <n v="2.9699999999999998"/>
        <n v="2.58"/>
        <n v="2.65"/>
        <n v="3.15"/>
        <n v="3.96"/>
        <n v="1.03"/>
        <n v="1.8"/>
        <n v="4.88"/>
        <n v="17.489999999999998"/>
        <n v="17.52"/>
        <n v="3.65"/>
        <n v="6.25"/>
        <n v="9.4499999999999993"/>
        <n v="9.25"/>
        <n v="14.249999999999998"/>
        <n v="21.25"/>
        <n v="14.000000000000002"/>
        <n v="1.76"/>
        <n v="66.400000000000006"/>
        <n v="65"/>
        <n v="63.5"/>
        <n v="22.349999999999998"/>
        <n v="2.95"/>
        <n v="3.9"/>
        <n v="1.6"/>
        <n v="1.2"/>
        <n v="1.98"/>
        <n v="0.88"/>
        <n v="2.06"/>
        <n v="3.6"/>
        <n v="5.84"/>
        <n v="7.3"/>
        <n v="4.25"/>
        <n v="8.65"/>
        <n v="1.08"/>
        <n v="6.45"/>
        <n v="7.9499999999999993"/>
        <n v="7.7"/>
        <n v="3.52"/>
        <n v="23.36"/>
        <n v="3.5"/>
        <n v="64.850000000000009"/>
        <n v="30.3"/>
        <n v="129"/>
        <n v="19.599999999999998"/>
        <n v="7"/>
        <n v="75"/>
        <n v="3.9000000000000004"/>
        <n v="4.4000000000000004"/>
        <n v="5.15"/>
        <n v="52.47"/>
        <n v="25.44"/>
        <n v="70.7"/>
        <n v="48"/>
        <n v="2.16"/>
        <n v="32.5"/>
        <n v="31.75"/>
        <n v="4.8000000000000007"/>
        <n v="199"/>
        <n v="0.1"/>
        <n v="4.8499999999999996"/>
        <n v="8.75"/>
        <n v="9"/>
        <n v="62.5"/>
        <n v="37.599999999999994"/>
        <n v="50.4"/>
        <n v="2.94"/>
        <n v="6.18"/>
        <n v="3.66"/>
        <n v="11.28"/>
        <n v="3.2"/>
        <n v="125"/>
        <n v="96"/>
        <n v="19"/>
        <n v="14.1"/>
        <n v="7.35"/>
        <n v="18.25"/>
        <n v="104.9"/>
        <n v="187.5"/>
        <n v="29.8"/>
        <n v="42"/>
        <n v="130"/>
        <n v="150.80000000000001"/>
        <n v="24.5"/>
        <n v="59.699999999999996"/>
        <n v="0.6"/>
        <n v="10.199999999999999"/>
        <n v="10.08"/>
        <n v="1.5"/>
        <n v="0.96"/>
        <n v="0.64"/>
        <n v="0.32"/>
        <n v="1.3"/>
        <n v="1.1000000000000001"/>
        <n v="6.8"/>
        <n v="9.69"/>
        <n v="1.88"/>
        <n v="0.98"/>
        <n v="7.92"/>
        <n v="0.22"/>
        <n v="0.2"/>
        <n v="3"/>
        <n v="3.88"/>
        <n v="9.6"/>
        <n v="4.5"/>
        <n v="6.1"/>
        <n v="20.98"/>
        <n v="11.42"/>
        <n v="12.72"/>
        <n v="0.24"/>
        <n v="1.75"/>
        <n v="31.7"/>
        <n v="193.5"/>
        <n v="22.62"/>
        <n v="0.15"/>
        <n v="56"/>
        <n v="9.6000000000000014"/>
        <n v="2"/>
        <n v="17.450000000000003"/>
        <n v="40.800000000000004"/>
        <n v="27.5"/>
        <n v="69.599999999999994"/>
        <n v="112.2"/>
        <n v="374.25"/>
        <n v="9947.5"/>
        <n v="93.600000000000009"/>
        <n v="9.06"/>
        <n v="8.94"/>
        <n v="2.1"/>
        <n v="5.38"/>
        <n v="5.6"/>
        <n v="0.4"/>
        <n v="2.52"/>
        <n v="28.5"/>
        <n v="6.3"/>
        <n v="10.3"/>
        <n v="58.4"/>
        <n v="6.05"/>
        <n v="2.2799999999999998"/>
        <n v="3.4"/>
        <n v="4.75"/>
        <n v="3.5999999999999996"/>
        <n v="7.2"/>
        <n v="132.80000000000001"/>
        <n v="31"/>
        <n v="8.08"/>
        <n v="7.4"/>
        <n v="3.76"/>
        <n v="5.2"/>
        <n v="5.08"/>
        <n v="5.12"/>
        <n v="16.149999999999999"/>
        <n v="60.6"/>
        <n v="29.5"/>
        <n v="95"/>
        <n v="83.38"/>
        <n v="14.399999999999999"/>
        <n v="399.79999999999995"/>
        <n v="2727"/>
        <n v="544.74"/>
        <n v="195.5"/>
        <n v="458.45"/>
        <n v="203.70000000000002"/>
        <n v="204.75"/>
        <n v="390"/>
        <n v="226.2"/>
        <n v="84"/>
        <n v="55"/>
        <n v="18.3"/>
        <n v="15.5"/>
        <n v="141"/>
        <n v="85.2"/>
        <n v="19.899999999999999"/>
        <n v="44"/>
        <n v="52.45"/>
        <n v="10.1"/>
        <n v="5.8999999999999995"/>
        <n v="2.4500000000000002"/>
        <n v="8.07"/>
        <n v="8.3999999999999986"/>
        <n v="99.600000000000009"/>
        <n v="342.6"/>
        <n v="210"/>
        <n v="8.5499999999999989"/>
        <n v="38.25"/>
        <n v="14.6"/>
        <n v="12.97"/>
        <n v="20.86"/>
        <n v="2.8"/>
        <n v="127.2"/>
        <n v="175"/>
        <n v="129.70000000000002"/>
        <n v="15.75"/>
        <n v="1.47"/>
        <n v="3.8"/>
        <n v="34.979999999999997"/>
        <n v="1.95"/>
        <n v="456.8"/>
        <n v="18.12"/>
        <n v="24.2"/>
        <n v="23.599999999999998"/>
        <n v="35.04"/>
        <n v="14.3"/>
        <n v="14.08"/>
        <n v="1"/>
        <n v="7.55"/>
        <n v="12.7"/>
        <n v="1.28"/>
        <n v="40.799999999999997"/>
        <n v="56.999999999999993"/>
        <n v="39"/>
        <n v="47.5"/>
        <n v="49.5"/>
        <n v="106"/>
        <n v="157.5"/>
        <n v="79.2"/>
        <n v="183"/>
        <n v="11.25"/>
        <n v="22.65"/>
        <n v="60.5"/>
        <n v="59"/>
        <n v="47"/>
        <n v="14.85"/>
        <n v="498.00000000000006"/>
        <n v="28.2"/>
        <n v="432.5"/>
        <n v="267.5"/>
        <n v="227.25"/>
        <n v="10.8"/>
        <n v="52.5"/>
        <n v="26.5"/>
        <n v="47.25"/>
        <n v="22"/>
        <n v="299.84999999999997"/>
        <n v="262.34999999999997"/>
        <n v="146"/>
        <n v="51.9"/>
        <n v="19.05"/>
        <n v="19.2"/>
        <n v="17.099999999999998"/>
        <n v="0.95"/>
        <n v="0.99"/>
        <n v="17.3"/>
        <n v="2.69"/>
        <n v="2.91"/>
        <n v="63.4"/>
        <n v="0.38"/>
        <n v="19.350000000000001"/>
        <n v="0.94"/>
        <n v="0.97"/>
        <n v="32.94"/>
        <n v="34.26"/>
        <n v="1.89"/>
        <n v="3.7"/>
        <n v="7.3500000000000005"/>
        <n v="6.58"/>
        <n v="9.68"/>
        <n v="3.54"/>
        <n v="3.81"/>
        <n v="3.84"/>
        <n v="67.86"/>
        <n v="5.64"/>
        <n v="33.599999999999994"/>
        <n v="1.96"/>
        <n v="43.199999999999996"/>
        <n v="22.66"/>
        <n v="28.8"/>
        <n v="14.64"/>
        <n v="11.68"/>
        <n v="137.04"/>
        <n v="152.64000000000001"/>
        <n v="12.96"/>
        <n v="13.16"/>
        <n v="70"/>
        <n v="194.55"/>
        <n v="386.75"/>
        <n v="156"/>
        <n v="78"/>
        <n v="13.58"/>
        <n v="98.7"/>
        <n v="89.04"/>
        <n v="11.799999999999999"/>
        <n v="1.1399999999999999"/>
        <n v="7.54"/>
        <n v="29.099999999999998"/>
        <n v="423"/>
        <n v="39.799999999999997"/>
        <n v="12.8"/>
        <n v="3.5000000000000004"/>
        <n v="22.75"/>
        <n v="2.4"/>
        <n v="25.4"/>
        <n v="25.6"/>
        <n v="165.88"/>
        <n v="13.45"/>
        <n v="21.000000000000004"/>
        <n v="250"/>
        <n v="22.799999999999997"/>
        <n v="80"/>
        <n v="39.6"/>
        <n v="33"/>
        <n v="499.74999999999994"/>
        <n v="56.25"/>
        <n v="38.160000000000004"/>
        <n v="0.36"/>
        <n v="227.49999999999997"/>
        <n v="520"/>
        <n v="234"/>
        <n v="101.6"/>
        <n v="102.4"/>
        <n v="3.49"/>
        <n v="31.5"/>
        <n v="46"/>
        <n v="68"/>
        <n v="13.2"/>
        <n v="99.949999999999989"/>
        <n v="38.75"/>
        <n v="518.80000000000007"/>
        <n v="322.5"/>
        <n v="16.48"/>
        <n v="52"/>
        <n v="298.5"/>
        <n v="7.6"/>
        <n v="36.050000000000004"/>
        <n v="87.6"/>
        <n v="23.25"/>
        <n v="252.5"/>
        <n v="11.7"/>
        <n v="185.85"/>
        <n v="25.75"/>
        <n v="9.76"/>
        <n v="75.199999999999989"/>
        <n v="67.25"/>
        <n v="93.75"/>
        <n v="3.75"/>
        <n v="7.6499999999999995"/>
        <n v="7.5600000000000005"/>
        <n v="5.0999999999999996"/>
        <n v="22.44"/>
        <n v="3.09"/>
        <n v="2.44"/>
        <n v="5.9399999999999995"/>
        <n v="7.74"/>
        <n v="1.21"/>
        <n v="375"/>
        <n v="509.99999999999994"/>
        <n v="72.64"/>
        <n v="31.36"/>
        <n v="206"/>
        <n v="3040.08"/>
        <n v="188.5"/>
        <n v="27.92"/>
        <n v="89.76"/>
        <n v="8.24"/>
        <n v="274.08"/>
        <n v="338.4"/>
        <n v="16.799999999999997"/>
        <n v="22.400000000000002"/>
        <n v="2.4000000000000004"/>
        <n v="41.88"/>
        <n v="100.8"/>
        <n v="0.14000000000000001"/>
        <n v="134.64000000000001"/>
        <n v="10.799999999999999"/>
        <n v="7.52"/>
        <n v="21.6"/>
        <n v="14.4"/>
        <n v="42.75"/>
        <n v="44.55"/>
        <n v="58.050000000000004"/>
        <n v="80.360000000000014"/>
        <n v="23.5"/>
        <n v="336.6"/>
        <n v="141.4"/>
        <n v="16.200000000000003"/>
        <n v="21.78"/>
        <n v="248.82"/>
        <n v="664"/>
        <n v="53.8"/>
        <n v="7.32"/>
        <n v="18.75"/>
        <n v="2.82"/>
        <n v="3.63"/>
        <n v="7.75"/>
        <n v="200"/>
        <n v="20.399999999999999"/>
        <n v="42.8"/>
        <n v="6.34"/>
        <n v="2.02"/>
        <n v="10.76"/>
        <n v="340"/>
        <n v="41.96"/>
        <n v="79.599999999999994"/>
        <n v="564"/>
        <n v="5.85"/>
        <n v="45.36"/>
        <n v="44.88"/>
        <n v="190.2"/>
        <n v="52.78"/>
        <n v="136"/>
        <n v="68.61999999999999"/>
        <n v="468"/>
        <n v="40.35"/>
        <n v="671.6"/>
        <n v="56358"/>
        <n v="30.900000000000002"/>
        <n v="99.5"/>
        <n v="37.049999999999997"/>
        <n v="126"/>
        <n v="24.25"/>
        <n v="265.60000000000002"/>
        <n v="46.72"/>
        <n v="68.52"/>
        <n v="507.2"/>
        <n v="138.75"/>
        <n v="15.04"/>
        <n v="22.4"/>
        <n v="52722"/>
        <n v="11400"/>
        <n v="51.84"/>
        <n v="61.1"/>
        <n v="7.8000000000000007"/>
        <n v="7.04"/>
        <n v="104.94"/>
        <n v="74"/>
        <n v="27.75"/>
        <n v="4.12"/>
        <n v="86.699999999999989"/>
        <n v="9.44"/>
        <n v="10.16"/>
        <n v="10.24"/>
        <n v="6.46"/>
        <n v="104.7"/>
        <n v="30.240000000000002"/>
        <n v="15.600000000000001"/>
        <n v="14.16"/>
        <n v="5.88"/>
        <n v="45.68"/>
        <n v="4.72"/>
        <n v="104"/>
        <n v="5.67"/>
        <n v="7.4099999999999993"/>
        <n v="91.36"/>
        <n v="1.18"/>
        <n v="48.26"/>
        <n v="54.6"/>
        <n v="17.55"/>
        <n v="20.94"/>
        <n v="218.89999999999998"/>
        <n v="13.68"/>
        <n v="27.599999999999998"/>
        <n v="47.6"/>
        <n v="159.91999999999999"/>
        <n v="69"/>
      </sharedItems>
    </cacheField>
    <cacheField name="DATA ENTREGA ALMOXARIFADO" numFmtId="14">
      <sharedItems containsDate="1" containsMixedTypes="1" minDate="2016-05-23T00:00:00" maxDate="2017-11-17T00:00:00" count="51">
        <s v="31/03/2016_x000a_31/03/2016"/>
        <d v="2016-06-02T00:00:00"/>
        <d v="2016-05-23T00:00:00"/>
        <d v="2016-08-01T00:00:00"/>
        <d v="2016-08-31T00:00:00"/>
        <d v="2016-07-28T00:00:00"/>
        <d v="2016-07-25T00:00:00"/>
        <d v="2016-07-26T00:00:00"/>
        <d v="2016-08-08T00:00:00"/>
        <d v="2017-01-31T00:00:00"/>
        <s v="-"/>
        <d v="2016-09-26T00:00:00"/>
        <d v="2016-07-11T00:00:00"/>
        <d v="2016-08-10T00:00:00"/>
        <d v="2016-07-13T00:00:00"/>
        <d v="2016-07-12T00:00:00"/>
        <d v="2016-08-30T00:00:00"/>
        <d v="2016-08-15T00:00:00"/>
        <s v="Cancelado"/>
        <d v="2016-07-19T00:00:00"/>
        <d v="2016-07-18T00:00:00"/>
        <d v="2016-08-03T00:00:00"/>
        <d v="2016-09-20T00:00:00"/>
        <d v="2016-07-07T00:00:00"/>
        <d v="2016-10-10T00:00:00"/>
        <d v="2016-10-17T00:00:00"/>
        <d v="2016-10-24T00:00:00"/>
        <d v="2017-02-06T00:00:00"/>
        <d v="2016-09-27T00:00:00"/>
        <d v="2016-10-04T00:00:00"/>
        <d v="2016-09-28T00:00:00"/>
        <d v="2016-10-03T00:00:00"/>
        <d v="2016-12-13T00:00:00"/>
        <d v="2016-11-21T00:00:00"/>
        <d v="2016-12-21T00:00:00"/>
        <d v="2017-02-03T00:00:00"/>
        <d v="2017-01-23T00:00:00"/>
        <d v="2017-11-16T00:00:00"/>
        <d v="2016-11-29T00:00:00"/>
        <d v="2016-12-14T00:00:00"/>
        <d v="2016-12-20T00:00:00"/>
        <d v="2017-01-11T00:00:00"/>
        <d v="2016-11-04T00:00:00"/>
        <d v="2017-01-12T00:00:00"/>
        <d v="2017-01-24T00:00:00"/>
        <d v="2017-02-01T00:00:00"/>
        <d v="2017-01-18T00:00:00"/>
        <d v="2016-10-25T00:00:00"/>
        <d v="2017-01-19T00:00:00"/>
        <d v="2017-01-10T00:00:00"/>
        <d v="2017-01-30T00:00:00"/>
      </sharedItems>
    </cacheField>
    <cacheField name="Nº NOTA FISCAL/RECIBO" numFmtId="0">
      <sharedItems containsMixedTypes="1" containsNumber="1" containsInteger="1" minValue="5" maxValue="17908"/>
    </cacheField>
    <cacheField name="STATUS" numFmtId="0">
      <sharedItems count="15">
        <s v="Concluído"/>
        <s v="Empenhado em menor quantidade por não haver saldo suficiente na ata. _x000a_Concluído"/>
        <s v="Ficou impedida de licitar em Âmbito Federal."/>
        <s v="Cancelado através da nota nº 2017NE800455."/>
        <s v=" Cancelado através da nota nº 2017NE800456."/>
        <s v="Cancelado através da nota nº 2017NE800559"/>
        <s v="O almoxarifado fará a distribuição em toda UFRRJ."/>
        <s v="Não empenhado por falta de saldo na ata vigente."/>
        <s v=" Cancelado através da nota nº 2017NE800455."/>
        <s v=" Cancelado através da nota nº 2017NE800697."/>
        <s v=" Cancelado através da nota nº 2017NE800924."/>
        <s v="Cancelado pelo solicitante"/>
        <s v="Não empenhado pois o solicitante não confirmou se o pedido está correto."/>
        <s v="Cancelado através da nota nº 2017NE800923"/>
        <s v="Concluído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orijhanses" refreshedDate="43123.55921550926" createdVersion="5" refreshedVersion="5" minRefreshableVersion="3" recordCount="2390">
  <cacheSource type="worksheet">
    <worksheetSource ref="A1:R2391" sheet="2016"/>
  </cacheSource>
  <cacheFields count="18">
    <cacheField name="PROCESSO" numFmtId="0">
      <sharedItems containsBlank="1"/>
    </cacheField>
    <cacheField name="PREGÃO" numFmtId="0">
      <sharedItems containsBlank="1"/>
    </cacheField>
    <cacheField name="VIGÊNCIA" numFmtId="0">
      <sharedItems containsNonDate="0" containsDate="1" containsString="0" containsBlank="1" minDate="2016-10-21T00:00:00" maxDate="2017-07-21T00:00:00"/>
    </cacheField>
    <cacheField name="CENTRO DE CUSTO" numFmtId="3">
      <sharedItems containsSemiMixedTypes="0" containsString="0" containsNumber="1" containsInteger="1" minValue="100000" maxValue="600000" count="72">
        <n v="130100"/>
        <n v="110200"/>
        <n v="100000"/>
        <n v="100070"/>
        <n v="100500"/>
        <n v="110000"/>
        <n v="110300"/>
        <n v="120000"/>
        <n v="120100"/>
        <n v="120200"/>
        <n v="130000"/>
        <n v="140000"/>
        <n v="140103"/>
        <n v="140105"/>
        <n v="140107"/>
        <n v="140115"/>
        <n v="140116"/>
        <n v="140117"/>
        <n v="140120"/>
        <n v="150000"/>
        <n v="150100"/>
        <n v="150200"/>
        <n v="160000"/>
        <n v="160010"/>
        <n v="160050"/>
        <n v="180000"/>
        <n v="190000"/>
        <n v="200200"/>
        <n v="210100"/>
        <n v="210200"/>
        <n v="210300"/>
        <n v="220100"/>
        <n v="220300"/>
        <n v="220500"/>
        <n v="220600"/>
        <n v="230300"/>
        <n v="240000"/>
        <n v="250100"/>
        <n v="250400"/>
        <n v="260000"/>
        <n v="260100"/>
        <n v="260200"/>
        <n v="260300"/>
        <n v="270200"/>
        <n v="270300"/>
        <n v="270400"/>
        <n v="280000"/>
        <n v="280500"/>
        <n v="290000"/>
        <n v="310000"/>
        <n v="400000"/>
        <n v="600000"/>
        <n v="140108"/>
        <n v="140131"/>
        <n v="140132"/>
        <n v="200100"/>
        <n v="220200"/>
        <n v="220400"/>
        <n v="220700"/>
        <n v="230200"/>
        <n v="250000"/>
        <n v="270000"/>
        <n v="280010"/>
        <n v="280100"/>
        <n v="140020"/>
        <n v="170000"/>
        <n v="250200"/>
        <n v="280200"/>
        <n v="280300"/>
        <n v="280400"/>
        <n v="500030"/>
        <n v="150800"/>
      </sharedItems>
    </cacheField>
    <cacheField name="DESCRIÇÃO DO CENTRO DE CUSTO" numFmtId="0">
      <sharedItems/>
    </cacheField>
    <cacheField name="ITEM" numFmtId="0">
      <sharedItems containsSemiMixedTypes="0" containsString="0" containsNumber="1" containsInteger="1" minValue="3" maxValue="175"/>
    </cacheField>
    <cacheField name="DESCRIÇÃO DO PRODUTO" numFmtId="0">
      <sharedItems count="144" longText="1">
        <s v="COPO DESCARTÁVEL, MATERIAL POLIESTIRENO, CAPACIDADE 300 ML, APLICAÇÃO LÍQUIDOSFRIOS E QUENTES, CARACTERÍSTICAS ADICIONAIS SEM TAMPA/NORMA NBR 14865, COR BRANCO. PACOTE COM 100 UNIDADES"/>
        <s v="COPO DESCARTÁVEL, MATERIAL POLIPROPILENO, CAPACIDADE 50 ML, APLICAÇÃO CAFÉ, CARACTERÍSTICAS ADICIONAIS ATÓXICO, DE ACORDO C/ NORMA ABNT, NBR 14865, COR CREME. PACOTE COM 100 UNIDADES"/>
        <s v="GUARDANAPO DE PAPEL, MATERIAL CELULOSE, LARGURA 32,50 CM, COMPRIMENTO 32,50 CM, COR BRANCA, TIPO FOLHAS DUPLA, CARACTERÍSTICAS ADICIONAIS MACIO. PACOTE COM 50 UNIDADES"/>
        <s v="COLA, COMPOSIÇÃO POLIVINIL ACETATO- PVA, COR BRANCA, APLICAÇÃO ESCOLAR, CARACTERÍSTICAS ADICIONAIS LAVÁVEL, NÃO TÓXICA, VALIDADE MÍNIMA 18 MESES, TIPOLÍQUIDO. TUDO DE 40G"/>
        <s v="GRAMPO GRAMPEADOR, MATERIAL METAL, TRATAMENTO SUPERFICIAL GALVANIZADO, TAMANHO26/6. CAIXA COM 5.000 UNIDADES"/>
        <s v="CANETA ESFEROGRÁFICA, MATERIAL PLÁSTICO, QUANTIDADE CARGAS 1 UN, MATERIAL PONTA AÇO INOXIDÁVEL COM ESFERA DE TUNGSTÊNIO, TIPO ESCRITA FINA, COR TINTA AZUL, CARACTERÍSTICAS ADICIONAIS CORPO SEXTAVADO, TRANSPARENTE E ORIFÍCIO LATERAL."/>
        <s v="CANETA ESFEROGRÁFICA, MATERIAL PLÁSTICO, QUANTIDADE CARGAS 1 UN, MATERIAL PONTA LATÃO COM ESFERA DE TUNGSTÊNIO, TIPO ESCRITA MÉDIA, COR TINTA AZUL, CARACTERÍSTICAS ADICIONAIS MATERIAL TRANSPARENTE E COM ORIFÍCIO LATERAL"/>
        <s v="CANETA HIDROGRÁFICA, MATERIAL PLÁSTICO, COR CARGA AZUL, APLICAÇÃO RETROPROJETOR"/>
        <s v="CANETA HIDROGRÁFICA, MATERIAL PLÁSTICO, COR CARGA VERMELHA, APLICAÇÃO RETROPROJETOR"/>
        <s v="CANETA MARCA-TEXTO, MATERIAL PLÁSTICO, TIPO PONTA POROSA, COR FLUORESCENTE AMARELA, TIPO NÃO RECARREGÁVEL, DIMENSÕES 4 MM"/>
        <s v="CANETA MARCA-TEXTO, MATERIAL PLÁSTICO, TIPO PONTA FACETADA, COR FLUORESCENTE AZUL, TIPO NÃO RECARREGÁVEL, CARACTERÍSTICAS ADICIONAIS TRAÇO 1 A 4 MM E BASE D´ÁGUA"/>
        <s v="CANETA MARCA-TEXTO, MATERIAL PLÁSTICO, TIPO PONTA FLUORESCENTE, COR ROSA, TIPONÃO RECARREGÁVEL"/>
        <s v="CANETA MARCA-TEXTO, MATERIAL PLÁSTICO, TIPO PONTA FLUORESCENTE, COR VERDE, TIPO NÃO RECARREGÁVEL"/>
        <s v="CAPA, MATERIAL PLÁSTICO PVC UN, COR INCOLOR UN, LARGURA 210 MM, ALTURA 297, CARACTERÍSTICAS ADICIONAIS A4"/>
        <s v="CAPA, MATERIAL PLÁSTICO PVC UN, COR INCOLOR UN, LARGURA 220 MM, ALTURA 330, CARACTERÍSTICAS ADICIONAIS OFÍCIO II"/>
        <s v="CLIPE, TRATAMENTO SUPERFICIAL NIQUELADO, TAMANHO 1/0, MATERIAL METAL, FORMATO TRANÇADO. CAIXA COM 12 UNIDADES"/>
        <s v="ETIQUETA ADESIVA, MATERIAL PAPEL, COR BRANCA, LARGURA 74,60 MM, COMPRIMENTO 128 MM, APLICAÇÃO IMPRESSORA MATRICIAL, FORMATO RETANGULAR, CARACTERÍSTICAS ADICIONAIS FOLHA COM 4 ETIQUETAS AUTO-ADESIVA/FORMULÁRIO COM. CIXA COM 2.000 UNIDADES"/>
        <s v="FLANELA, MATERIAL FLANELA, COMPRIMENTO 60 CM, LARGURA 40 CM, COR AMARELA"/>
        <s v="GARRAFA TÉRMICA, MATERIAL PLÁSTICO, CAPACIDADE 1 L, FORMATO CILÍNDRICO, CARACTERÍSTICAS ADICIONAIS COM TAMPA ROSCÁVEL E AMPOLA EM VIDRO"/>
        <s v="GRAMPEADOR, TRATAMENTO SUPERFICIAL PINTADO, MATERIAL METAL, TIPO MESA, CAPACIDADE 50 FL, TAMANHO GRAMPO 26/6"/>
        <s v="GRAMPEADOR, TRATAMENTO SUPERFICIAL PINTADO, MATERIAL METAL, TIPO MESA, CAPACIDADE 100 FL, APLICAÇÃO PAPEL, TAMANHO GRAMPO 23/10"/>
        <s v="GRAMPEADOR, TRATAMENTO SUPERFICIAL PINTADO, MATERIAL METAL, TIPO MESA, CAPACIDADE 20 FL, APLICAÇÃO PAPEL, TAMANHO GRAMPO 26/6"/>
        <s v="GRAMPO GRAMPEADOR, MATERIAL METAL, TRATAMENTO SUPERFICIAL GALVANIZADO, TAMANHO23/10, USO GRAMPEADOR DE MESA. CAIXA COM 5.000 UNIDADES"/>
        <s v="GRAMPO GRAMPEADOR, MATERIAL METAL, TRATAMENTO SUPERFICIAL NIQUELADO, TAMANHO 23/6. CAIXA COM 5.000 UNIDADES"/>
        <s v="MOLHA-DEDOS, MATERIAL BASE PLÁSTICO, MATERIAL TAMPA PLÁSTICO, MATERIAL CARGA MASSA ACONDICIONADA E ESPUMA NO FUNDO PARA ADERÊN-, TAMANHO ÚNICO, VALIDADE CARGA 2 ANOS, CARACTERÍSTICAS ADICIONAIS NÃO CONTÉM GLICERINA E NÃO MANCHA"/>
        <s v="PILHA, TAMANHO PALITO, MODELO AAA, CARACTERÍSTICAS ADICIONAIS NÃO CONTÉM MERCÚRIO E CÁDMIO, SISTEMA ELETROQUÍMICO ALCALINA, TENSÃO NOMINAL 1,5 V"/>
        <s v="PILHA, TAMANHO PEQUENA, MODELO AA, CARACTERÍSTICAS ADICIONAIS CARTELA C/2 UNIDADES/NÃO CONTÉM MERCÚRIO E CÁDMIO, SISTEMA ELETROQUÍMICO ALCALINA, TENSÃO NOMINAL 1,5 V"/>
        <s v="PRANCHETA PORTÁTIL, MATERIAL ACRÍLICO, COMPRIMENTO 233 MM, LARGURA 320 MM, ESPESSURA 3 MM, COR FUMÊ, CARACTERÍSTICAS ADICIONAIS COM PRENDEDOR NIQUELADO"/>
        <s v="ALFINETE MAPA, MATERIAL METAL, TRATAMENTO SUPERFICIAL NIQUELADO, MATERIAL CABEÇA PLÁSTICO, FORMATO CABEÇA REDONDO, COR VERMELHA, COMPRIMENTO 10 MM, APLICAÇÃO MAPA. CAIXA COM 100 UNIDADES"/>
        <s v="ALFINETE MAPA, MATERIAL METAL, TRATAMENTO SUPERFICIAL NIQUELADO, MATERIAL CABEÇA PLÁSTICO, FORMATO CABEÇA REDONDO, COR PRETA, COMPRIMENTO 10 MM, APLICAÇÃO MAPA. CAIXA COM 100 UNIDADES"/>
        <s v="ALFINETE MAPA, MATERIAL METAL, TRATAMENTO SUPERFICIAL NIQUELADO, MATERIAL CABEÇA PLÁSTICO, FORMATO CABEÇA REDONDO, COR AZUL, COMPRIMENTO 10 MM, APLICAÇÃO MAPA. CAIXA COM 100 UNIDADES"/>
        <s v="ALMOFADA CARIMBO, MATERIAL CAIXA PLÁSTICO, MATERIAL ALMOFADA ESPONJA ABSORVENTE REVESTIDA DE TECIDO G/M2, COR AZUL MM, TIPO NÃO ENTINTADA, COMPRIMENTO 12 CM, LARGURA 8 CM"/>
        <s v="APONTADOR LÁPIS, MATERIAL METAL, TIPO ESCOLAR, COR PRATEADO, TAMANHO PEQUENO, QUANTIDADE FUROS 1, CARACTERÍSTICAS ADICIONAIS SEM DEPÓSITO"/>
        <s v="BARBANTE ALGODÃO, QUANTIDADE FIOS 8 UN, ACABAMENTO SUPERFICIAL CRÚ. ROLO DE 250G"/>
        <s v="BLOCO PAUTADO, MATERIAL PAPEL APERGAMINHADO, GRAMATURA 56 G/M2, COR BRANCA, COMPRIMENTO 155 MM, LARGURA 205 MM, QUANTIDADE FOLHAS 50 FL"/>
        <s v="BLOCO RECADO, MATERIAL PAPEL, COR AMARELO, LARGURA 38 MM, COMPRIMENTO 50 MM, TIPO REMOVÍVEL, CARACTERÍSTICAS ADICIONAIS AUTO-ADESIVO"/>
        <s v="BORRACHA APAGADORA ESCRITA, MATERIAL BORRACHA, COMPRIMENTO 45 MM, LARGURA 23 MM, ALTURA 12 MM, COR BRANCA"/>
        <s v="BORRACHA APAGADORA ESCRITA, MATERIAL PLÁSTICO DE VINIL, COMPRIMENTO 60 MM, LARGURA 20 MM, ALTURA 10 MM, COR VERDE, TIPO MACIA"/>
        <s v="CAIXA ARQUIVO, MATERIAL PLÁSTICO, DIMENSÕES 135 X 240 X 360 MM, COR AZUL"/>
        <s v="CAIXA ARQUIVO, MATERIAL PLÁSTICO CORRUGADO FLEXÍVEL, DIMENSÕES 135 X 250 X 360MM, COR CINZA"/>
        <s v="CANETA ESFEROGRÁFICA, MATERIAL PLÁSTICO, QUANTIDADE CARGAS 1 UN, MATERIAL PONTA LATÃO COM ESFERA DE TUNGSTÊNIO, TIPO ESCRITA MÉDIA, COR TINTA PRETA, CARACTERÍSTICAS ADICIONAIS MATERIAL TRANSPARENTE E COM ORIFÍCIO LATERAL"/>
        <s v="CANETA ESFEROGRÁFICA, MATERIAL PLÁSTICO, QUANTIDADE CARGAS 1 UN, MATERIAL PONTA LATÃO COM ESFERA DE TUNGSTÊNIO, TIPO ESCRITA MÉDIA, COR TINTA VERMELHA, CARACTERÍSTICAS ADICIONAIS MATERIAL TRANSPARENTE E COM ORIFÍCIO LATERAL"/>
        <s v="CLIPE, TAMANHO 6/0, MATERIAL METAL, FORMATO PARALELO. CAIXA COM 50 UNIDADES"/>
        <s v="COLA, COMPOSIÇÃO CIANIACRILATO, APLICAÇÃO MATERIAIS POROSOS, CARACTERÍSTICAS ADICIONAIS BICO APLICADOR, TIPO INSTANTÂNEA. TUBO DE 3G"/>
        <s v="COLA, COR BRANCA, APLICAÇÃO PAPEL, CARACTERÍSTICAS ADICIONAIS ATÓXICA, TIPO BASTÃO. TUBO DE 20G"/>
        <s v="COLCHETE FIXAÇÃO, MATERIAL AÇO, TRATAMENTO SUPERFICIAL LATONADO, TAMANHO Nº 08. CAIXA COM 72 UNIDADES"/>
        <s v="COLCHETE FIXAÇÃO, MATERIAL METAL, TRATAMENTO SUPERFICIAL LATONADO, TAMANHO Nº 12, APLICAÇÃO PROCESSOS. CAIXA COM 72 UNIDADES"/>
        <s v="CORRETIVO LÍQUIDO, MATERIAL BASE D´ÁGUA- SECAGEM RÁPIDA, APRESENTAÇÃO FRASCO, APLICAÇÃO PAPEL COMUM ML, VOLUME 18 ML"/>
        <s v="ENVELOPE, MATERIAL PAPEL KRAFT, GRAMATURA 110 G/M2, TIPO SACO COMUM, COMPRIMENTO 360 MM, COR BRANCA, LARGURA 260 MM"/>
        <s v="ESTILETE DESENHO, MATERIAL CORPO PLÁSTICO RESISTENTE, LARGURA LÂMINA 22 MM, TIPO LÂMINA RETRÁTIL, TIPO FIXAÇÃO LÂMINA ENCAIXE DE PRESSÃO"/>
        <s v="FITA ADESIVA, MATERIAL CELOFANE TRANSPARENTE, TIPO MONOFACE, LARGURA 19 MM, COMPRIMENTO 30 M, COR INCOLOR, APLICAÇÃO MULTIUSO"/>
        <s v="FITA ADESIVA EMBALAGEM, MATERIAL POLIPROPILENO, COMPRIMENTO 50 M, LARGURA 50 MM, APLICAÇÃO EMPACOTAMENTO EM GERAL, COR MARROM. ROLO DE 50 METROS"/>
        <s v="FITA ADESIVA, MATERIAL CREPE, TIPO MONOFACE, LARGURA 50 MM, COMPRIMENTO 50 M, COR BEGE, APLICAÇÃO MULTIUSO. ROLO DE 50 METROS"/>
        <s v="FITA ADESIVA, MATERIAL POLIPROPILENO TRANSPARENTE, TIPO MONOFACE, LARGURA 50 MM, COMPRIMENTO 50 M, COR INCOLOR, APLICAÇÃO MULTIUSO. ROLO DE 50 METROS"/>
        <s v="LAPISEIRA, MATERIAL PLÁSTICO, DIÂMETRO CARGA 0,7 MM, CARACTERÍSTICAS ADICIONAIS PRENDEDOR E PONTEIRA DE METAL"/>
        <s v="LIVRO ATA, MATERIAL PAPEL OFF-SET, QUANTIDADE FOLHAS 100, GRAMATURA 75 G/M2, COMPRIMENTO 320 MM, LARGURA 220 MM, CARACTERÍSTICAS ADICIONAIS COM ÍNDICE, TIPO CAPA CARTONADO"/>
        <s v="LÁPIS PRETO, MATERIAL CORPO MADEIRA, DUREZA CARGA HB, FORMATO CORPO SEXTAVADO,CARACTERÍSTICAS ADICIONAIS ENVERNIZADO E APONTADO, MATERIAL CARGA GRAFITE Nº 2"/>
        <s v="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"/>
        <s v="LUVA PARA PROCEDIMENTO NÃO CIRÚRGICO, MATERIAL LÁTEX NATURAL ÍNTEGRO E UNIFORME, TAMANHO GRANDE, CARACTERÍSTICAS ADICIONAIS LUBRIFICADA COM PÓ BIOABSORVÍVEL, DESCARTÁVEL, APRESENTAÇÃO ATÓXICA, TIPO AMBIDESTRA, TIPO USO DESCARTÁVEL, MODELO FORMATO ANATÔMICO, FINALIDADE RESISTENTE À TRAÇÃO"/>
        <s v="MINA GRAFITE, MATERIAL GRAFITA, DIÂMETRO 0,70 MM, COMPRIMENTO 100 MM, DUREZA HB"/>
        <s v="MÁSCARA MULTIUSO, TIPO USO DESCARTÁVEL, FINALIDADE PROTEÇÃO CONTRA PÓ, CARACTERÍSTICAS ADICIONAIS SEMIFACIAL"/>
        <s v="PAPEL ALMAÇO, MATERIAL CELULOSE VEGETAL, GRAMATURA 75 G/M2, COMPRIMENTO 310 MM, TIPO COM PAUTA E MARGEM. PACOTE COM 5 FOLHAS"/>
        <s v="PASTA ARQUIVO, MATERIAL CARTÃO KRAFT, TIPO SUSPENSA, LARGURA 360 MM, ALTURA 235 MM, COR CASTANHA, CARACTERÍSTICAS ADICIONAIS COM ACETATO, ETIQUETA BRANCA,GRAMPO TRILHO PLÁST I, GRAMATURA 210 G/M2, APLICAÇÃO ARQUIVO DE DOCUMENTO"/>
        <s v="PERFURADOR PAPEL, MATERIAL FERRO FUNDIDO, TIPO MESA, CAPACIDADE PERFURAÇÃO 100FL, FUNCIONAMENTO MANUAL, CARACTERÍSTICAS ADICIONAIS FURO REDONDO, MARGEADOR, REGULAGEM DE PROFUNDIDAD E, QUANTIDADE FUROS 2 UN"/>
        <s v="RÉGUA COMUM, MATERIAL PLÁSTICO CRISTAL, COMPRIMENTO 50 CM, GRADUAÇÃO CENTÍMETRO, TIPO MATERIAL RÍGIDO"/>
        <s v="TESOURA, MATERIAL AÇO INOXIDÁVEL, MATERIAL CABO PLÁSTICO, COMPRIMENTO 16 CM"/>
        <s v="TESOURA, MATERIAL AÇO INOXIDÁVEL, MATERIAL CABO POLIPROPILENO, COMPRIMENTO 20 CM"/>
        <s v="TINTA PARA CARIMBO, COR AZUL, COMPONENTES ÁGUA, PIGMENTOS, ASPECTO FÍSICO LÍQUIDO, APLICAÇÃO ALMOFADA, CAPACIDADE FRASCO 40 ML"/>
        <s v="PASTA ARQUIVO, MATERIAL PLÁSTICO CORRUGADO FLEXÍVEL, TIPO COM ABAS, LARGURA 250 MM, ALTURA 340 MM, LOMBADA 35 MM, COR AMARELA, CARACTERÍSTICAS ADICIONAIS COM ELÁSTICO"/>
        <s v="PASTA ARQUIVO, MATERIAL PLÁSTICO CORRUGADO FLEXÍVEL, TIPO COM ABAS, LARGURA 250 MM, ALTURA 340 MM, LOMBADA 35 MM, COR AZUL, CARACTERÍSTICAS ADICIONAIS COMELÁSTICO"/>
        <s v="PINCEL ATÔMICO, MATERIAL PLÁSTICO, TIPO PONTA FELTRO, TIPO CARGA DESCARTÁVEL, COR TINTA VERDE"/>
        <s v="PINCEL ATÔMICO, MATERIAL PLÁSTICO, TIPO PONTA FELTRO, TIPO CARGA DESCARTÁVEL, COR TINTA VERMELHA"/>
        <s v="APAGADOR QUADRO MAGNÉTICO, MATERIAL CORPO PLÁSTICO, COMPRIMENTO 15 CM, LARGURA6 CM, ALTURA 4 CM, MATERIAL BASE FELTRO, ENCAIXE PINCEL SEM ENCAIXE"/>
        <s v="BLOCO FLIP CHART, COR BRANCA, FORMATO 66 X 96 CM, APLICAÇÃO FLIP CHART COM FUROS, CARACTERÍSTICAS ADICIONAIS SEM PAUTA"/>
        <s v="CARTOLINA, MATERIAL CELULOSE VEGETAL, GRAMATURA 180 G/M2, COMPRIMENTO 730 MM, LARGURA 550 MM, COR BRANCA"/>
        <s v="CLIPE, TRATAMENTO SUPERFICIAL NIQUELADO, TAMANHO 2/0, MATERIAL METAL, FORMATO TRANÇADO. CAIXA COM 50 UNIDADES"/>
        <s v="CLIPE, TAMANHO 2, MATERIAL METAL, FORMATO PARALELO. CAIXA COM 100 UNIDADES"/>
        <s v="CLIPE, TAMANHO 3, MATERIAL METAL, FORMATO PARALELO. CAIXA COM 50 UNIDADES"/>
        <s v="ENVELOPE, MATERIAL PAPEL KRAFT, GRAMATURA 110 G/M2, TIPO SACO COMUM, COMPRIMENTO 390 MM, COR PARDA, LARGURA 260 MM"/>
        <s v="ENVELOPE, MATERIAL PAPEL KRAFT FL, GRAMATURA 90 G/M2, TIPO SACO COMUM, COMPRIMENTO 280 MM, COR PARDA, IMPRESSÃO BAIXO-RELEVO, LARGURA 200 MM"/>
        <s v="ENVELOPE, MATERIAL PAPEL OFF-SET, GRAMATURA 90, TIPO SEM TIMBRE, COMPRIMENTO 280 MM, COR BRANCA, LARGURA 200 MM"/>
        <s v="FITA ADESIVA, MATERIAL POLIPROPILENO TRANSPARENTE, TIPO MONOFACE, LARGURA 19 MM, COMPRIMENTO 50 M, COR INCOLOR, APLICAÇÃO MULTIUSO. ROLO DE 50 METROS"/>
        <s v="FORMULÁRIO CONTÍNUO, MATERIAL PAPEL ALCALINO, NÚMERO VIAS 1 VIA SEM CARBONO, GRAMATURA 63 G/M2, NÚMERO COLUNAS 132, COR BRANCA, LARGURA 280 MM, COMPRIMENTO375 MM, CARACTERÍSTICAS ADICIONAIS MICROSSERRILHADO. CAIXA COM 3.000 FOLHAS"/>
        <s v="LÂMINA ESTILETE, MATERIAL AÇO, LARGURA 18 MM, TIPO USO DESCARTÁVEL, APLICAÇÃO ESTILETE RETRÁTIL"/>
        <s v="PASTA ARQUIVO, MATERIAL CARTOLINA PLASTIFICADA, LARGURA 240 MM, ALTURA 345 MM,COR AZUL, CARACTERÍSTICAS ADICIONAIS COM ABA E ELÁSTICO, GRAMATURA 480 G/M2"/>
        <s v="PASTA ARQUIVO, MATERIAL CARTOLINA PLASTIFICADA, TIPO COM GRAMPO, LARGURA 230 MM, ALTURA 335 MM, COR AZUL, PRENDEDOR INTERNO TRILHO, GRAMATURA 480 G/M2"/>
        <s v="PASTA ARQUIVO, MATERIAL CARTÃO PRENSADO, TIPO AZ, LARGURA 280 MM, ALTURA 350 MM, LOMBADA 80 MM, PRENDEDOR INTERNO MOLA COM ALAVANCA, TAMANHO OFÍCIO, CARACTERÍSTICAS ADICIONAIS 1 REVESTIDA EM PAPEL E VISOR DE PVC CRISTAL(55X115)"/>
        <s v="PASTA ARQUIVO, MATERIAL PLÁSTICO CORRUGADO FLEXÍVEL, TIPO COM ABAS, LARGURA 250 MM, ALTURA 335 MM, LOMBADA 20 MM, COR AZUL, CARACTERÍSTICAS ADICIONAIS COMELÁSTICO"/>
        <s v="PASTA ARQUIVO, MATERIAL PLÁSTICO CORRUGADO FLEXÍVEL, TIPO COM ABAS, LARGURA 250 MM, ALTURA 340 MM, LOMBADA 20 MM, COR AMARELA, CARACTERÍSTICAS ADICIONAIS COM ELÁSTICO"/>
        <s v="PASTA ARQUIVO, MATERIAL PLÁSTICO CORRUGADO FLEXÍVEL, LARGURA 250 MM, ALTURA 345 MM, LOMBADA 60 MM, COR AMARELA, CARACTERÍSTICAS ADICIONAIS COM ABA E ELÁSTICO"/>
        <s v="PASTA ARQUIVO, MATERIAL PLÁSTICO CORRUGADO FLEXÍVEL, TIPO COM ABAS, LARGURA 250 MM, ALTURA 335 MM, LOMBADA 55 MM, COR AZUL, CARACTERÍSTICAS ADICIONAIS COMELÁSTICO"/>
        <s v="CANETA HIDROGRÁFICA, MATERIAL PLÁSTICO, COR CARGA PRETA, APLICAÇÃO RETROPROJETOR"/>
        <s v="CANETA HIDROGRÁFICA, MATERIAL PLÁSTICO, COR CARGA VERDE, APLICAÇÃO RETROPROJETOR"/>
        <s v="COLCHETE FIXAÇÃO, MATERIAL METAL, TRATAMENTO SUPERFICIAL LATONADO, TAMANHO Nº 10, APLICAÇÃO PROCESSOS. CAIXA COM 72 UNIDADES"/>
        <s v="FITA ADESIVA, MATERIAL CREPE, TIPO MONOFACE, LARGURA 25 MM, COMPRIMENTO 50 M, COR BEGE, APLICAÇÃO MULTIUSO. ROLO DE 50 METROS"/>
        <s v="PAPEL OFÍCIO, MATERIAL PAPEL ALCALINO, COMPRIMENTO 330 MM, LARGURA 216 MM, GRAMATURA 75 G/M2, COR BRANCA, TIPO 2. RESMA"/>
        <s v="PINCEL ATÔMICO, MATERIAL PLÁSTICO, TIPO PONTA FELTRO, TIPO CARGA DESCARTÁVEL, COR TINTA AZUL"/>
        <s v="PINCEL ATÔMICO, MATERIAL PLÁSTICO, TIPO PONTA FELTRO, TIPO CARGA DESCARTÁVEL, COR TINTA PRETA"/>
        <s v="EXTRATOR GRAMPO, MATERIAL AÇO INOXIDÁVEL, TIPO ESPÁTULA, CARACTERÍSTICAS ADICIONAIS DIMENSÕES 150 X 5 MM"/>
        <s v="PINCEL MARCADOR PERMANENTE CD, MATERIAL PLÁSTICO, TIPO PONTA FELTRO, COR TINTAAZUL"/>
        <s v="COLCHETE FIXAÇÃO, MATERIAL METAL, TRATAMENTO SUPERFICIAL LATONADO, TAMANHO Nº 15. CAIXA COM 72 UNIDADES"/>
        <s v="LIVRO ATA, MATERIAL PAPEL OFF-SET, QUANTIDADE FOLHAS 200 FL, GRAMATURA 75 G/ M2, COMPRIMENTO 320 MM, LARGURA 220 MM"/>
        <s v="RÉGUA COMUM, MATERIAL PLÁSTICO CRISTAL, COMPRIMENTO 30 CM, GRADUAÇÃO CENTÍMETRO, TIPO MATERIAL RÍGIDO"/>
        <s v="SACO DOCUMENTO, MATERIAL PLÁSTICO TRANSPARENTE, CAPACIDADE FOLHAS 40 FL, COMPRIMENTO 330 MM, LARGURA 240 MM, NÚMERO FUROS 4 FUROS"/>
        <s v="PINCEL MARCADOR PERMANENTE CD, MATERIAL PLÁSTICO, TIPO PONTA FELTRO, COR TINTAPRETA"/>
        <s v="PERCEVEJO, MATERIAL METAL, TRATAMENTO SUPERFICIAL LATONADO, TAMANHO 10 MM. CAIXA COM 100 UNIDADES"/>
        <s v="PINCEL QUADRO BRANCO / MAGNÉTICO, MATERIAL PLÁSTICO, MATERIAL PONTA FELTRO, TIPO CARGA DESCARTÁVEL, COR AZUL"/>
        <s v="PINCEL QUADRO BRANCO / MAGNÉTICO, MATERIAL PLÁSTICO, MATERIAL PONTA FELTRO, TIPO CARGA DESCARTÁVEL, COR PRETO"/>
        <s v="PINCEL QUADRO BRANCO / MAGNÉTICO, MATERIAL PLÁSTICO, MATERIAL PONTA FELTRO, TIPO CARGA DESCARTÁVEL, COR VERDE"/>
        <s v="PINCEL QUADRO BRANCO / MAGNÉTICO, MATERIAL PLÁSTICO, MATERIAL PONTA FELTRO, TIPO CARGA DESCARTÁVEL, COR VERMELHO"/>
        <s v="ESPIRAL ENCADERNAÇÃO, MATERIAL PLÁSTICO, DIÂMETRO 12 MM, COMPRIMENTO 320 MM, COR INCOLOR"/>
        <s v="ESPIRAL ENCADERNAÇÃO, MATERIAL PLÁSTICO, DIÂMETRO 15 MM, COMPRIMENTO 320 MM, COR INCOLOR"/>
        <s v="ESPIRAL ENCADERNAÇÃO, MATERIAL PLÁSTICO, DIÂMETRO 20 MM, COMPRIMENTO 320 MM, COR INCOLOR"/>
        <s v="ESPIRAL ENCADERNAÇÃO, MATERIAL PLÁSTICO, DIÂMETRO 9 MM, COMPRIMENTO 330 MM, NÚMERO ANÉIS 56, COR INCOLOR"/>
        <s v="ESPIRAL ENCADERNAÇÃO, MATERIAL PLÁSTICO, DIÂMETRO 25 MM, COMPRIMENTO 330 MM, COR INCOLOR, QUANTIDADE FOLHAS 160"/>
        <s v="LIVRO PROTOCOLO, MATERIAL PAPEL OFF-SET, QUANTIDADE FOLHAS 100 FL, COMPRIMENTO230 MM, LARGURA 170 MM, TIPO CAPA DURA, CARACTERÍSTICAS ADICIONAIS COM FOLHAS PAUTADAS E NUMERADAS SEQÜENCIALMENTE, MATERIAL CAPA PAPELÃO, GRAMATURA FOLHAS 54 G/M2"/>
        <s v="FITA ADESIVA, MATERIAL CREPE, TIPO MONOFACE, LARGURA 19 MM, COMPRIMENTO 50 M, COR BEGE, APLICAÇÃO MULTIUSO. ROLO DE 50 METROS"/>
        <s v="LUVA PARA PROCEDIMENTO NÃO CIRÚRGICO, MATERIAL LÁTEX NATURAL ÍNTEGRO E UNIFORME, TAMANHO PEQUENO, CARACTERÍSTICAS ADICIONAIS LUBRIFICADA COM PÓ BIOABSORVÍVEL, DESCARTÁVEL, APRESENTAÇÃO ATÓXICA, TIPO AMBIDESTRA, TIPO USO DESCARTÁVEL, MODELO FORMATO ANATÔMICO, FINALIDADE RESISTENTE À TRAÇÃO"/>
        <s v="CAPA ENCADERNAÇÃO, MATERIAL PVC- CLORETO DE POLIVINILA, TIPO A4, COR AZUL, FORMATO 210 X 297 MM, ESPESSURA 3 MM, CARACTERÍSTICAS ADICIONAIS CONTRACAPA"/>
        <s v="LÁPIS PRETO, MATERIAL CORPO MADEIRA, DIÂMETRO CARGA 2 MM, DUREZA CARGA 2B, CARACTERÍSTICAS ADICIONAIS SEM BORRACHA APAGADORA, MATERIAL CARGA GRAFITE"/>
        <s v="ESPIRAL ENCADERNAÇÃO, MATERIAL PLÁSTICO, DIÂMETRO 40 MM, COMPRIMENTO 320 MM, NÚMERO ANÉIS 45, COR PRETA, QUANTIDADE FOLHAS 250"/>
        <s v="ESPIRAL ENCADERNAÇÃO, MATERIAL PLÁSTICO, DIÂMETRO 33 MM, COMPRIMENTO 320 MM, NÚMERO ANÉIS 45, COR PRETA, QUANTIDADE FOLHAS 250"/>
        <s v="ETIQUETA ADESIVA, MATERIAL PAPEL, COR BRANCA, LARGURA 215,9 MM, APLICAÇÃO IMPRESSORA INKJET LASER, FORMATO CARTA, APRESENTAÇÃO 1 ETIQUETAS POR FOLHA, ALTURA II 279,4 MM. CAIXA COM 100 UNIDADES"/>
        <s v="PAPEL A3, MATERIAL PAPEL ALCALINO, LARGURA 297 MM, COMPRIMENTO 420 MM, GRAMATURA 75 G/M2. RESMA"/>
        <s v="PAPEL KRAFT, MATERIAL CELULOSE VEGETAL, GRAMATURA 110 G/M2, COMPRIMENTO 96 CM,LARGURA 66 CM, COR NATURAL/PARDO, APLICAÇÃO EMBALAGENS"/>
        <s v="PAPEL A4, MATERIAL PAPEL ALCALINO, GRAMATURA 75 G/M2, COR BRANCA. RESMA"/>
        <s v="CAPA ENCADERNAÇÃO, MATERIAL PVC- CLORETO DE POLIVINILA, TIPO OFÍCIO 2, COR PRETA, FORMATO 210 X 330 MM, ESPESSURA 3 MM, CARACTERÍSTICAS ADICIONAIS CONTRACAPA"/>
        <s v="PINCEL MARCADOR PERMANENTE CD, MATERIAL PLÁSTICO, TIPO PONTA FELTRO, COR TINTAVERMELHA"/>
        <s v="PAPEL A4, MATERIAL PAPEL ALCALINO, GRAMATURA 90 G/M2, COR BRANCA. RESMA"/>
        <s v="COLCHETE FIXAÇÃO, MATERIAL METAL, TRATAMENTO SUPERFICIAL LATONADO, TAMANHO Nº 10, APLICAÇÃO PROCESSOS. CAIXA COM 72 "/>
        <s v="PAPEL A4, MATERIAL PAPEL RECICLADO, GRAMATURA 75 G/M2. RESMA. RESMA"/>
        <s v="CANETA ESFEROGRÁFICA, MATERIAL PLÁSTICO, QUANTIDADE CARGAS 1 UN, MATERIAL PONTA LATÃO COM ESFERA DE TUNGSTÊNIO, TIPO ESCRITA FINA, COR TINTA AZUL, CARACTERÍSTICAS ADICIONAIS MATERIAL TRANSPARENTE E COM ORIFÍCIO LATERAL"/>
        <s v="CANETA ESFEROGRÁFICA, MATERIAL PLÁSTICO, QUANTIDADE CARGAS 1 UN, MATERIAL PONTA LATÃO COM ESFERA DE TUNGSTÊNIO, TIPO ESCRITA FINA, COR TINTA PRETA, CARACTERÍSTICAS ADICIONAIS MATERIAL TRANSPARENTE E COM ORIFÍCIO LATERAL"/>
        <s v="CANETA ESFEROGRÁFICA, MATERIAL PLÁSTICO, QUANTIDADE CARGAS 1 UN, MATERIAL PONTA LATÃO COM ESFERA DE TUNGSTÊNIO, TIPO ESCRITA FINA, COR TINTA VERMELHA, CARACTERÍSTICAS ADICIONAIS MATERIAL TRANSPARENTE E COM ORIFÍCIO LATERAL"/>
        <s v="CLIPE, TAMANHO 0, MATERIAL METAL, FORMATO PARALELO"/>
        <s v="CLIPE, TAMANHO 2/0, MATERIAL METAL, FORMATO PARALELO"/>
        <s v="ENVELOPE, MATERIAL PAPEL APERGAMINHADO, GRAMATURA 75 G/M2, TIPO SACO COMUM, COMPRIMENTO 360 MM, COR PARDA, LARGURA 260 MM"/>
        <s v="FITA ADESIVA, MATERIAL POLIPROPILENO TRANSPARENTE, TIPO MONOFACE, LARGURA 19 MM, COMPRIMENTO 33 M, COR INCOLOR, APLICAÇÃO MULTIUSO"/>
        <s v="GRAMPEADOR, MATERIAL METAL, TIPO MESA, CAPACIDADE 20 FL, TAMANHO GRAMPO 26/6, CARACTERÍSTICAS ADICIONAIS TAMANHO MÉDIO, ALFINETAR 8 FOLHAS"/>
        <s v="GRAMPO GRAMPEADOR, MATERIAL METAL, TRATAMENTO SUPERFICIAL GALVANIZADO, TAMANHO26/6"/>
        <s v="PERCEVEJO, MATERIAL CHAPA DE AÇO, TRATAMENTO SUPERFICIAL LATONADO, TAMANHO 7 MM"/>
        <s v="PERFURADOR PAPEL, MATERIAL METAL, TIPO GRANDE, TRATAMENTO SUPERFICIAL NIQUELADO, CAPACIDADE PERFURAÇÃO 20 FL, FUNCIONAMENTO MANUAL"/>
        <s v="PAPEL SULFITE, MATERIAL CELULOSE VEGETAL, COR BRANCA, GRAMATURA 75 G/M2, COMPRIMENTO 420 MM, LARGURA 297 MM, FORMATO A3"/>
        <s v="CAPA ENCADERNAÇÃO, MATERIAL PVC- CLORETO DE POLIVINILA, TIPO A4, COR PRETA, FORMATO 210 X 297 MM, ESPESSURA 3 MM, CARACTERÍSTICAS ADICIONAIS CONTRACAPA" u="1"/>
      </sharedItems>
    </cacheField>
    <cacheField name="Nº ENTRADA NO DMSA" numFmtId="0">
      <sharedItems containsBlank="1" count="115">
        <s v="-"/>
        <s v="161/2016"/>
        <s v="204/2016"/>
        <s v="328/2016"/>
        <s v="316/2016"/>
        <s v="307/2016"/>
        <s v="181/2016"/>
        <s v="175/2016"/>
        <s v="176/2016"/>
        <s v="146/2016"/>
        <s v="153/2016"/>
        <s v="189/2016"/>
        <s v="171/2016"/>
        <s v="296/2016"/>
        <s v="314/2016"/>
        <s v="249/2016"/>
        <s v="195/2016"/>
        <s v="300/2016"/>
        <s v="299/2016"/>
        <s v="310/2016"/>
        <s v="212/2016"/>
        <s v="223/2016"/>
        <s v="167/2016"/>
        <s v="261/2016"/>
        <s v="277/2016"/>
        <s v="281/2016"/>
        <s v="220/2016"/>
        <s v="190/2016"/>
        <s v="259/2016"/>
        <s v="241/2016"/>
        <s v="198/2016"/>
        <s v="280/2016"/>
        <s v="256/2016"/>
        <s v="233/2016"/>
        <s v="274/2016"/>
        <s v="214/2016"/>
        <s v="183/2016"/>
        <s v="151/2016"/>
        <s v="134/2016"/>
        <s v="163/2016"/>
        <s v="265/2016"/>
        <s v="290/2016"/>
        <s v="269/2016"/>
        <s v="289/2016"/>
        <s v="303/2016"/>
        <s v="293/2016"/>
        <s v="210/2016"/>
        <s v="245/2016"/>
        <s v="203/2016"/>
        <s v="311/2016"/>
        <s v="227/2016"/>
        <s v="253/2016"/>
        <s v="263/2016"/>
        <s v="235/2016"/>
        <s v="475/2016"/>
        <s v="521/2016"/>
        <s v="493/2016"/>
        <s v="478/2016"/>
        <s v="516/2016"/>
        <s v="558/2016"/>
        <s v="490/2016"/>
        <s v="518/2016"/>
        <s v="485/2016"/>
        <s v="504/2016"/>
        <s v="512/2016"/>
        <s v="533/2016"/>
        <s v="494/2016"/>
        <s v="549/2016"/>
        <m/>
        <s v="508/2016"/>
        <s v="465/2016"/>
        <s v="467/2016"/>
        <s v="499/2016"/>
        <s v="501/2016"/>
        <s v="539/2016"/>
        <s v="482/2016"/>
        <s v="496/2016"/>
        <s v="519/2016"/>
        <s v="488/2016"/>
        <s v="530/2016"/>
        <s v="502/2016"/>
        <s v="505/2016"/>
        <s v="462/2016"/>
        <s v="541/2016"/>
        <s v="553/2016"/>
        <s v="528/2016"/>
        <s v="377/2016"/>
        <s v="663/2016"/>
        <s v="814/2016"/>
        <s v="722/2016"/>
        <s v="779/2016"/>
        <s v="689/2016"/>
        <s v="828/2016"/>
        <s v="786/2016"/>
        <s v="703/2016"/>
        <s v="716/2016"/>
        <s v="686/2016"/>
        <s v="705/2016"/>
        <s v="712/2016"/>
        <s v="781/2016"/>
        <s v="65/2016"/>
        <s v="655/2016"/>
        <s v="805/2016"/>
        <s v="683/2016"/>
        <s v="671/2016"/>
        <s v="742/2016"/>
        <s v="749/2016"/>
        <s v="795/2016"/>
        <s v="800/2016"/>
        <s v="790/2016"/>
        <s v="695/2016"/>
        <s v="760/2016"/>
        <s v="761/2016"/>
        <s v="960/2016"/>
        <s v="980/2016"/>
      </sharedItems>
    </cacheField>
    <cacheField name="QUANTID. SOLICITADA" numFmtId="0">
      <sharedItems containsSemiMixedTypes="0" containsString="0" containsNumber="1" containsInteger="1" minValue="1" maxValue="6200" count="72">
        <n v="6000"/>
        <n v="3600"/>
        <n v="480"/>
        <n v="800"/>
        <n v="300"/>
        <n v="1000"/>
        <n v="20"/>
        <n v="40"/>
        <n v="100"/>
        <n v="50"/>
        <n v="3"/>
        <n v="1"/>
        <n v="6"/>
        <n v="30"/>
        <n v="10"/>
        <n v="5"/>
        <n v="15"/>
        <n v="72"/>
        <n v="4"/>
        <n v="8"/>
        <n v="150"/>
        <n v="400"/>
        <n v="130"/>
        <n v="60"/>
        <n v="200"/>
        <n v="2"/>
        <n v="12"/>
        <n v="500"/>
        <n v="25"/>
        <n v="144"/>
        <n v="3000"/>
        <n v="7"/>
        <n v="35"/>
        <n v="80"/>
        <n v="1100"/>
        <n v="2000"/>
        <n v="250"/>
        <n v="360"/>
        <n v="600"/>
        <n v="90"/>
        <n v="11"/>
        <n v="70"/>
        <n v="27"/>
        <n v="62"/>
        <n v="9"/>
        <n v="22"/>
        <n v="16"/>
        <n v="1500"/>
        <n v="120"/>
        <n v="18"/>
        <n v="14"/>
        <n v="13"/>
        <n v="650"/>
        <n v="26"/>
        <n v="24"/>
        <n v="45"/>
        <n v="33"/>
        <n v="75"/>
        <n v="750"/>
        <n v="115"/>
        <n v="6200"/>
        <n v="65"/>
        <n v="5800"/>
        <n v="1200"/>
        <n v="1360"/>
        <n v="17"/>
        <n v="38"/>
        <n v="42"/>
        <n v="31"/>
        <n v="700"/>
        <n v="198"/>
        <n v="118"/>
      </sharedItems>
    </cacheField>
    <cacheField name="VALOR UNITÁRIO" numFmtId="0">
      <sharedItems containsSemiMixedTypes="0" containsString="0" containsNumber="1" minValue="0.05" maxValue="95.72"/>
    </cacheField>
    <cacheField name="VALOR TOTAL" numFmtId="0">
      <sharedItems containsSemiMixedTypes="0" containsString="0" containsNumber="1" minValue="0.1" maxValue="56358"/>
    </cacheField>
    <cacheField name="DATA DO EMPENHO" numFmtId="0">
      <sharedItems containsDate="1" containsMixedTypes="1" minDate="2015-06-06T00:00:00" maxDate="2016-11-30T00:00:00" count="12">
        <d v="2016-03-02T00:00:00"/>
        <d v="2016-03-24T00:00:00"/>
        <d v="2016-06-03T00:00:00"/>
        <d v="2016-06-06T00:00:00"/>
        <s v="-"/>
        <d v="2015-06-06T00:00:00"/>
        <d v="2016-08-09T00:00:00"/>
        <d v="2016-10-10T00:00:00"/>
        <d v="2016-10-20T00:00:00"/>
        <d v="2016-10-21T00:00:00"/>
        <d v="2016-11-17T00:00:00"/>
        <d v="2016-11-29T00:00:00"/>
      </sharedItems>
    </cacheField>
    <cacheField name="Nº  NOTA DE EMPENHO" numFmtId="0">
      <sharedItems count="144">
        <s v="2016NE800109"/>
        <s v="2016NE800214"/>
        <s v="2016NE800215"/>
        <s v="2016NE800691"/>
        <s v="2016NE800708"/>
        <s v="2016NE800697"/>
        <s v="2016NE800696"/>
        <s v="2016NE800701"/>
        <s v="2016NE800685"/>
        <s v="2016NE800690"/>
        <s v="2016NE800695"/>
        <s v="2016NE800694"/>
        <s v="-"/>
        <s v="2016NE800704"/>
        <s v="2016NE800709"/>
        <s v="2016NE800711"/>
        <s v="2016NE800687"/>
        <s v="2016NE800692"/>
        <s v="2016NE800693"/>
        <s v="2016NE800686"/>
        <s v="2016NE800689"/>
        <s v="2016NE800703"/>
        <s v="2016NE800707"/>
        <s v="2016NE800710"/>
        <s v="2016NE800705"/>
        <s v="2016NE800754"/>
        <s v="2016NE800739"/>
        <s v="2016NE800746"/>
        <s v="2016NE800742"/>
        <s v="2016NE800752"/>
        <s v="2016NE800748"/>
        <s v="2016NE800738"/>
        <s v="2016NE800744"/>
        <s v="2016NE800741"/>
        <s v="2016NE800745"/>
        <s v="2016NE800750"/>
        <s v="2016NE800751"/>
        <s v="2016NE800749"/>
        <s v="2016NE800753"/>
        <s v="2016NE800743"/>
        <s v="2016NE800728"/>
        <s v="2016NE800722"/>
        <s v="2016NE800733"/>
        <s v="2016NE800716"/>
        <s v="2016NE800727"/>
        <s v="2016NE800732"/>
        <s v="2016NE800717"/>
        <s v="2016NE800726"/>
        <s v="2016NE800719"/>
        <s v="2016NE800731"/>
        <s v="2016NE800730"/>
        <s v="2016NE800729"/>
        <s v="2016NE800737"/>
        <s v="2016NE800714"/>
        <s v="2016NE800718"/>
        <s v="2016NE800735"/>
        <s v="2016NE800713"/>
        <s v="2016NE800720"/>
        <s v="2016NE800736"/>
        <s v="2016NE800702"/>
        <s v="2016NE800761"/>
        <s v="2016NE800760"/>
        <s v="2016NE800757"/>
        <s v="2016NE800762"/>
        <s v="2016NE801105"/>
        <s v="2016NE800758"/>
        <s v="2016NE800755"/>
        <s v="2016NE800759"/>
        <s v="2016NE800756"/>
        <s v="2016NE801097"/>
        <s v="2016NE801092"/>
        <s v="2016NE801081"/>
        <s v="2016NE801086"/>
        <s v="2016NE801100"/>
        <s v="2016NE801094"/>
        <s v="2016NE801080"/>
        <s v="2016NE801095"/>
        <s v="2016NE801082"/>
        <s v="2016NE801090"/>
        <s v="2016NE801088"/>
        <s v="2016NE801096"/>
        <s v="2016NE801085"/>
        <s v="2016NE801102"/>
        <s v="2016NE801103"/>
        <s v="2016NE801108"/>
        <s v="2016NE801111"/>
        <s v="2016NE801110"/>
        <s v="2016NE801109"/>
        <s v="2016NE801107"/>
        <s v="2016NE801106"/>
        <s v="2016NE801104"/>
        <s v="2016NE801098"/>
        <s v="2016NE801532"/>
        <s v="2016NE801535"/>
        <s v="2016NE801531"/>
        <s v="2016NE801590"/>
        <s v="2016NE801528"/>
        <s v="2016NE801534"/>
        <s v="2016NE801589"/>
        <s v="2016NE801529"/>
        <s v="2016NE801533"/>
        <s v="2016NE801592"/>
        <s v="2016NE801587"/>
        <s v="2016NE801530"/>
        <s v="2016NE801588"/>
        <s v="2016NE801586"/>
        <s v="2016NE801527"/>
        <s v="2016NE801591"/>
        <s v="2016NE801536"/>
        <s v="2016NE801595"/>
        <s v="2016NE801596"/>
        <s v="2016NE801547"/>
        <s v="2016NE801545"/>
        <s v="2016NE801543"/>
        <s v="2016NE801544"/>
        <s v="2016NE801546"/>
        <s v="2016NE801598"/>
        <s v="2016NE801599"/>
        <s v="2016NE801541"/>
        <s v="2016NE801540"/>
        <s v="2016NE801539"/>
        <s v="2016NE801542"/>
        <s v="2016NE801597"/>
        <s v="2016NE801537"/>
        <s v="2016NE801538"/>
        <s v="2016NE801593"/>
        <s v="2016NE801548"/>
        <s v="2016NE801549"/>
        <s v="2016NE801600"/>
        <s v="2016NE801550"/>
        <s v="2016NE801604"/>
        <s v="2016NE801605"/>
        <s v="2016NE801606"/>
        <s v="2016NE801607"/>
        <s v="2016NE801609"/>
        <s v="2016NE801610"/>
        <s v="2016NE801909"/>
        <s v="2016NE801913"/>
        <s v="2016NE801912"/>
        <s v="2016NE801911"/>
        <s v="2016NE801908"/>
        <s v="2016NE801910"/>
        <s v="2016NE802058"/>
        <s v="2016NE802059"/>
      </sharedItems>
    </cacheField>
    <cacheField name="QUANTID. EMPENHADA" numFmtId="0">
      <sharedItems containsMixedTypes="1" containsNumber="1" containsInteger="1" minValue="1" maxValue="6200" count="92">
        <n v="6000"/>
        <n v="3600"/>
        <n v="480"/>
        <n v="800"/>
        <n v="300"/>
        <n v="587"/>
        <n v="1000"/>
        <n v="20"/>
        <n v="40"/>
        <n v="100"/>
        <n v="85"/>
        <n v="50"/>
        <n v="3"/>
        <n v="1"/>
        <n v="6"/>
        <n v="30"/>
        <n v="10"/>
        <s v="-"/>
        <n v="5"/>
        <n v="15"/>
        <n v="4"/>
        <n v="8"/>
        <n v="150"/>
        <n v="400"/>
        <n v="60"/>
        <n v="200"/>
        <n v="2"/>
        <n v="12"/>
        <n v="222"/>
        <n v="90"/>
        <n v="156"/>
        <n v="25"/>
        <n v="88"/>
        <n v="149"/>
        <n v="70"/>
        <n v="7"/>
        <n v="35"/>
        <n v="80"/>
        <n v="250"/>
        <n v="240"/>
        <n v="140"/>
        <n v="120"/>
        <n v="575"/>
        <n v="360"/>
        <n v="190"/>
        <n v="758"/>
        <n v="42"/>
        <n v="230"/>
        <n v="265"/>
        <n v="194"/>
        <n v="195"/>
        <n v="500"/>
        <n v="710"/>
        <n v="600"/>
        <n v="14"/>
        <n v="11"/>
        <n v="48"/>
        <n v="27"/>
        <n v="9"/>
        <n v="22"/>
        <n v="16"/>
        <n v="1105"/>
        <n v="18"/>
        <n v="13"/>
        <n v="650"/>
        <n v="180"/>
        <n v="26"/>
        <n v="125"/>
        <n v="59"/>
        <n v="75"/>
        <n v="227"/>
        <n v="98"/>
        <n v="239"/>
        <n v="24"/>
        <n v="45"/>
        <n v="1148"/>
        <n v="235"/>
        <n v="33"/>
        <n v="73"/>
        <n v="115"/>
        <n v="6200"/>
        <n v="65"/>
        <n v="5800"/>
        <n v="1200"/>
        <n v="162"/>
        <n v="47"/>
        <n v="34"/>
        <n v="38"/>
        <n v="700"/>
        <n v="198"/>
        <n v="118"/>
        <n v="2000"/>
      </sharedItems>
    </cacheField>
    <cacheField name="VALOR EMPENHADO" numFmtId="0">
      <sharedItems containsMixedTypes="1" containsNumber="1" minValue="0.1" maxValue="56358"/>
    </cacheField>
    <cacheField name="DATA ENTREGA ALMOXARIFADO" numFmtId="14">
      <sharedItems containsDate="1" containsBlank="1" containsMixedTypes="1" minDate="2016-05-23T00:00:00" maxDate="2017-11-17T00:00:00" count="63">
        <s v="31/03/2016_x000a_31/03/2016"/>
        <d v="2016-06-02T00:00:00"/>
        <d v="2016-05-23T00:00:00"/>
        <d v="2016-08-01T00:00:00"/>
        <d v="2016-08-31T00:00:00"/>
        <d v="2016-07-28T00:00:00"/>
        <d v="2016-07-25T00:00:00"/>
        <d v="2016-07-26T00:00:00"/>
        <d v="2016-08-08T00:00:00"/>
        <d v="2017-01-31T00:00:00"/>
        <s v="-"/>
        <d v="2016-09-26T00:00:00"/>
        <d v="2016-07-11T00:00:00"/>
        <d v="2016-08-10T00:00:00"/>
        <d v="2016-07-13T00:00:00"/>
        <d v="2016-07-12T00:00:00"/>
        <d v="2016-08-30T00:00:00"/>
        <d v="2016-08-15T00:00:00"/>
        <s v="Cancelado"/>
        <d v="2016-07-19T00:00:00"/>
        <d v="2016-07-18T00:00:00"/>
        <d v="2016-08-03T00:00:00"/>
        <d v="2016-09-20T00:00:00"/>
        <d v="2016-07-07T00:00:00"/>
        <d v="2016-10-10T00:00:00"/>
        <d v="2016-10-17T00:00:00"/>
        <d v="2016-10-24T00:00:00"/>
        <d v="2017-02-06T00:00:00"/>
        <d v="2016-09-27T00:00:00"/>
        <d v="2016-10-04T00:00:00"/>
        <d v="2016-09-28T00:00:00"/>
        <d v="2016-10-03T00:00:00"/>
        <d v="2016-12-13T00:00:00"/>
        <d v="2016-11-21T00:00:00"/>
        <d v="2016-12-21T00:00:00"/>
        <d v="2017-02-03T00:00:00"/>
        <d v="2017-01-23T00:00:00"/>
        <d v="2017-11-16T00:00:00"/>
        <d v="2016-11-29T00:00:00"/>
        <d v="2016-12-14T00:00:00"/>
        <d v="2016-12-20T00:00:00"/>
        <d v="2017-01-11T00:00:00"/>
        <d v="2016-11-04T00:00:00"/>
        <d v="2017-01-12T00:00:00"/>
        <d v="2017-01-24T00:00:00"/>
        <d v="2017-02-01T00:00:00"/>
        <d v="2017-01-18T00:00:00"/>
        <d v="2016-10-25T00:00:00"/>
        <d v="2017-01-19T00:00:00"/>
        <d v="2017-01-10T00:00:00"/>
        <d v="2017-01-30T00:00:00"/>
        <d v="2016-10-27T00:00:00"/>
        <d v="2016-11-10T00:00:00"/>
        <d v="2016-11-09T00:00:00"/>
        <s v="02/02/2017_x000a_02/03/2017"/>
        <d v="2017-03-14T00:00:00"/>
        <d v="2017-02-13T00:00:00"/>
        <d v="2017-03-06T00:00:00"/>
        <d v="2017-02-22T00:00:00"/>
        <d v="2017-02-02T00:00:00"/>
        <m u="1"/>
        <s v="Em andamento" u="1"/>
        <s v="Vencida" u="1"/>
      </sharedItems>
    </cacheField>
    <cacheField name="Nº NOTA FISCAL/RECIBO" numFmtId="0">
      <sharedItems containsMixedTypes="1" containsNumber="1" containsInteger="1" minValue="5" maxValue="352945"/>
    </cacheField>
    <cacheField name="STATUS" numFmtId="0">
      <sharedItems containsBlank="1" count="65">
        <s v="Concluído"/>
        <s v="Empenhado em menor quantidade por não haver saldo suficiente na ata. _x000a_Concluído"/>
        <s v="Ficou impedida de licitar em Âmbito Federal."/>
        <s v="Cancelado através da nota nº 2017NE800455."/>
        <s v=" Cancelado através da nota nº 2017NE800456."/>
        <s v="Cancelado através da nota nº 2017NE800559"/>
        <s v="O almoxarifado fará a distribuição em toda UFRRJ."/>
        <s v="Não empenhado por falta de saldo na ata vigente."/>
        <s v=" Cancelado através da nota nº 2017NE800455."/>
        <s v=" Cancelado através da nota nº 2017NE800697."/>
        <s v=" Cancelado através da nota nº 2017NE800924."/>
        <s v="Cancelado pelo solicitante"/>
        <s v="Não empenhado pois o solicitante não confirmou se o pedido está correto."/>
        <s v="Cancelado através da nota nº 2017NE800923"/>
        <s v="Concluído "/>
        <m u="1"/>
        <s v="Empenhado em menor quantidade por não haver saldo suficiente na ata. Ofício de Cobrança nº 359/16 enviado em 17/10/2016." u="1"/>
        <s v="Empenhado em menor quantidade por não haver saldo suficiente na ata, entrega vencida desde 13/10/2016, foi enviado ofício de cobrança 359/16 para empresa em 17/10/2016." u="1"/>
        <s v="Ofício de Cobrança nº 332/16 enviado em 02/09/2016." u="1"/>
        <s v="Entrega vencida desde 13/10/2016 . Processo de Penalidade nº 23083.007932/2016-81" u="1"/>
        <s v="Empenhado em menor quantidade por não haver saldo suficiente na ata. Entrega prevista para 01/03/2017." u="1"/>
        <s v="Empenhado em menor quantidade por não haver saldo suficiente na ata. Entrega vencida desde 01/03/2017." u="1"/>
        <s v="Empenho de cancelamento nº 2017NE800456." u="1"/>
        <s v="Empenhado em menor quantidade por não haver saldo suficiente na ata. CONCLUÍDO" u="1"/>
        <s v="Entrega vencida desde 13/10/2016, foi enviado ofício de cobrança 359/16 para empresa em 17/10/2016." u="1"/>
        <s v="Entrega prevista  para 01/03/2017." u="1"/>
        <s v="Ofício de Cobrança nº 400/16 enviado em 15/03/2017. Processo de Penalidade 23083.010938/2017-17" u="1"/>
        <s v="Empenho de cancelamento nº 2017NE800697." u="1"/>
        <s v="Enviado ofício de cobrança nº 334/16 em 02/09/2016. ofício de Advertência  367/16 enviado em 16/11/2016." u="1"/>
        <s v="Entrega prevista para 03/02/2017." u="1"/>
        <s v="Entrega prevista para 19/02/2017." u="1"/>
        <s v="Entrega vencida desde 03/02/2017." u="1"/>
        <s v="Enviado ofício de cobrança nº 332/16 enviado em 02/09/2016." u="1"/>
        <s v="Enviado ofício de cobrança nº 333/16 enviado em 02/09/2016." u="1"/>
        <s v="Empenhdo de Cancelamento nº 2017NE800559" u="1"/>
        <s v="Ofício de Cobrança nº 332/16 enviado em 02/09/2016. Processo de Penalidade 23083.009977/2016-22" u="1"/>
        <s v="Empenho de cancelamento nº 2017NE800924." u="1"/>
        <s v="Ofício de Cobrança nº 332/16 enviado em 02/09/2016. Processo de Penalidade 23083.009977/2016-22." u="1"/>
        <s v="Ofício de Cobrança nº 370/16 enviado em 05/01/2017. Processo de Penalidade nº 23083.010891/2017-91" u="1"/>
        <s v="Ofício de Cobrança nº 370/16 enviado em 05/01/2017" u="1"/>
        <s v="-" u="1"/>
        <s v="Ofício de Cobrança nº 378/16 enviado em 09/01/2017. Processo de Penalidade 23083.004338/2017-10" u="1"/>
        <s v="Empenhado em menor quantidade por não haver saldo suficiente na ata. Entrega vencida desde  20/11/2016." u="1"/>
        <s v=" Empenho de cancelamento nº 2017NE800455." u="1"/>
        <s v="Entrega prevista para 01/03/2017." u="1"/>
        <s v="Entrega vencida desde 01/03/2017." u="1"/>
        <s v="Ofício de Cobrança nº 371/16 enviado em 05/01/2017." u="1"/>
        <s v="Ofício de Cobrança nº 372/16 enviado em 05/01/2017." u="1"/>
        <s v="Ofício de Cobrança nº 377/16 enviado em 05/01/2017." u="1"/>
        <s v="Ofício de Cobrança nº 378/16 enviado em 09/01/2017." u="1"/>
        <s v="Ofício de Cobrança nº 379/19 enviado em 09/01/2017." u="1"/>
        <s v="Empenhado, data prevista para entrega, 13/10/2016" u="1"/>
        <s v="Ofício de Cobrança nº 400/16 enviado em 15/03/2017." u="1"/>
        <s v="Empenhado em menor quantidade por não haver saldo suficiente na ata. Ofício de Cobrança nº 400/16 enviado em 15/03/2017." u="1"/>
        <s v="Nota de Cancelamento nº 2017NE800923" u="1"/>
        <s v="Emtrega prevista para 01/03/2017." u="1"/>
        <s v="Enviado ofício de cobrança nº 332/16 em 02/09/2016." u="1"/>
        <s v="Enviado ofício de cobrança nº 333/16 em 02/09/2016." u="1"/>
        <s v="Ofício de Cobrança nº 334/16 enviado em 02/09/2016 e Ofício de Advertência  nº 367/16 enviado em 16/11/2016. Processo de Penalidade 23083.008176/2016-16" u="1"/>
        <s v="Ofício de Cobrança nº 332/16 enviado em 02/09/2016. Processo de Penalidade 23083.009977/2016-22. Nota de Cancelamento 2017NE800455." u="1"/>
        <s v="Ofício de Cobrança nº 334/16 enviado em 02/09/2016 e Ofício de Advertência  nº 367/16 enviado em 16/11/2016." u="1"/>
        <s v="Empenhado em menor quantidade por não haver saldo suficiente na ata. Entrega vencida desde  05/01/2017." u="1"/>
        <s v="Enviado ofício de cobrança nº 334/16 enviado em 02/09/2016 e Ofício de Advertência  nº 367/16 enviado em 16/11/2016." u="1"/>
        <s v="Empenhado em menor quantidade por não haver saldo suficiente na ata." u="1"/>
        <s v="Entrega vencida desde 05/01/2017.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64">
  <r>
    <s v="23083.007972/2015-42"/>
    <s v="UASG 153115 - Pregão 25/2015"/>
    <d v="2016-10-21T00:00:00"/>
    <x v="0"/>
    <s v="Restaurante Universitário"/>
    <n v="54"/>
    <x v="0"/>
    <x v="0"/>
    <x v="0"/>
    <n v="3.4"/>
    <n v="20400"/>
    <x v="0"/>
    <x v="0"/>
    <x v="0"/>
    <x v="0"/>
    <x v="0"/>
    <s v="4322_x000a_4344"/>
    <x v="0"/>
  </r>
  <r>
    <s v="23083.007972/2015-42"/>
    <s v="UASG 153115 - Pregão 25/2015"/>
    <d v="2016-10-21T00:00:00"/>
    <x v="0"/>
    <s v="Restaurante Universitário"/>
    <n v="56"/>
    <x v="1"/>
    <x v="0"/>
    <x v="1"/>
    <n v="1.05"/>
    <n v="3780"/>
    <x v="0"/>
    <x v="0"/>
    <x v="1"/>
    <x v="1"/>
    <x v="0"/>
    <s v="4322_x000a_4344"/>
    <x v="0"/>
  </r>
  <r>
    <s v="23083.007972/2015-42"/>
    <s v="UASG 153115 - Pregão 25/2015"/>
    <d v="2016-10-21T00:00:00"/>
    <x v="0"/>
    <s v="Restaurante Universitário"/>
    <n v="106"/>
    <x v="2"/>
    <x v="0"/>
    <x v="2"/>
    <n v="1.18"/>
    <n v="566.4"/>
    <x v="0"/>
    <x v="0"/>
    <x v="2"/>
    <x v="2"/>
    <x v="0"/>
    <s v="4322_x000a_4344"/>
    <x v="0"/>
  </r>
  <r>
    <s v="23083.007972/2015-42"/>
    <s v="UASG 153115 - Pregão 25/2015"/>
    <d v="2016-10-21T00:00:00"/>
    <x v="1"/>
    <s v="Seção de Arquivo e Protocolo Geral"/>
    <n v="47"/>
    <x v="3"/>
    <x v="0"/>
    <x v="3"/>
    <n v="0.49"/>
    <n v="392"/>
    <x v="1"/>
    <x v="1"/>
    <x v="3"/>
    <x v="3"/>
    <x v="1"/>
    <n v="883"/>
    <x v="0"/>
  </r>
  <r>
    <s v="23083.007972/2015-42"/>
    <s v="UASG 153115 - Pregão 25/2015"/>
    <d v="2016-10-21T00:00:00"/>
    <x v="1"/>
    <s v="Seção de Arquivo e Protocolo Geral"/>
    <n v="104"/>
    <x v="4"/>
    <x v="0"/>
    <x v="4"/>
    <n v="2"/>
    <n v="600"/>
    <x v="1"/>
    <x v="2"/>
    <x v="4"/>
    <x v="4"/>
    <x v="2"/>
    <n v="199"/>
    <x v="0"/>
  </r>
  <r>
    <s v="23083.007972/2015-42"/>
    <s v="UASG 153115 - Pregão 25/2015"/>
    <d v="2016-10-21T00:00:00"/>
    <x v="2"/>
    <s v="Reitoria"/>
    <n v="18"/>
    <x v="5"/>
    <x v="1"/>
    <x v="5"/>
    <n v="0.5"/>
    <n v="500"/>
    <x v="2"/>
    <x v="3"/>
    <x v="5"/>
    <x v="5"/>
    <x v="3"/>
    <n v="4227"/>
    <x v="1"/>
  </r>
  <r>
    <s v="23083.007972/2015-42"/>
    <s v="UASG 153115 - Pregão 25/2015"/>
    <d v="2016-10-21T00:00:00"/>
    <x v="2"/>
    <s v="Reitoria"/>
    <n v="19"/>
    <x v="6"/>
    <x v="1"/>
    <x v="5"/>
    <n v="0.32"/>
    <n v="320"/>
    <x v="3"/>
    <x v="4"/>
    <x v="6"/>
    <x v="6"/>
    <x v="4"/>
    <n v="1089"/>
    <x v="0"/>
  </r>
  <r>
    <s v="23083.007972/2015-42"/>
    <s v="UASG 153115 - Pregão 25/2015"/>
    <d v="2016-10-21T00:00:00"/>
    <x v="2"/>
    <s v="Reitoria"/>
    <n v="22"/>
    <x v="7"/>
    <x v="1"/>
    <x v="6"/>
    <n v="1.3"/>
    <n v="26"/>
    <x v="2"/>
    <x v="5"/>
    <x v="7"/>
    <x v="7"/>
    <x v="5"/>
    <n v="938"/>
    <x v="0"/>
  </r>
  <r>
    <s v="23083.007972/2015-42"/>
    <s v="UASG 153115 - Pregão 25/2015"/>
    <d v="2016-10-21T00:00:00"/>
    <x v="2"/>
    <s v="Reitoria"/>
    <n v="25"/>
    <x v="8"/>
    <x v="1"/>
    <x v="6"/>
    <n v="1.3"/>
    <n v="26"/>
    <x v="2"/>
    <x v="5"/>
    <x v="7"/>
    <x v="7"/>
    <x v="5"/>
    <n v="938"/>
    <x v="0"/>
  </r>
  <r>
    <s v="23083.007972/2015-42"/>
    <s v="UASG 153115 - Pregão 25/2015"/>
    <d v="2016-10-21T00:00:00"/>
    <x v="2"/>
    <s v="Reitoria"/>
    <n v="28"/>
    <x v="9"/>
    <x v="1"/>
    <x v="7"/>
    <n v="0.85"/>
    <n v="34"/>
    <x v="2"/>
    <x v="5"/>
    <x v="8"/>
    <x v="8"/>
    <x v="5"/>
    <n v="938"/>
    <x v="0"/>
  </r>
  <r>
    <s v="23083.007972/2015-42"/>
    <s v="UASG 153115 - Pregão 25/2015"/>
    <d v="2016-10-21T00:00:00"/>
    <x v="2"/>
    <s v="Reitoria"/>
    <n v="29"/>
    <x v="10"/>
    <x v="1"/>
    <x v="7"/>
    <n v="0.85"/>
    <n v="34"/>
    <x v="2"/>
    <x v="5"/>
    <x v="8"/>
    <x v="8"/>
    <x v="5"/>
    <n v="938"/>
    <x v="0"/>
  </r>
  <r>
    <s v="23083.007972/2015-42"/>
    <s v="UASG 153115 - Pregão 25/2015"/>
    <d v="2016-10-21T00:00:00"/>
    <x v="2"/>
    <s v="Reitoria"/>
    <n v="26"/>
    <x v="11"/>
    <x v="1"/>
    <x v="7"/>
    <n v="0.85"/>
    <n v="34"/>
    <x v="2"/>
    <x v="5"/>
    <x v="8"/>
    <x v="8"/>
    <x v="5"/>
    <n v="938"/>
    <x v="0"/>
  </r>
  <r>
    <s v="23083.007972/2015-42"/>
    <s v="UASG 153115 - Pregão 25/2015"/>
    <d v="2016-10-21T00:00:00"/>
    <x v="2"/>
    <s v="Reitoria"/>
    <n v="27"/>
    <x v="12"/>
    <x v="1"/>
    <x v="7"/>
    <n v="0.85"/>
    <n v="34"/>
    <x v="2"/>
    <x v="6"/>
    <x v="8"/>
    <x v="8"/>
    <x v="6"/>
    <n v="348"/>
    <x v="0"/>
  </r>
  <r>
    <s v="23083.007972/2015-42"/>
    <s v="UASG 153115 - Pregão 25/2015"/>
    <d v="2016-10-21T00:00:00"/>
    <x v="2"/>
    <s v="Reitoria"/>
    <n v="35"/>
    <x v="13"/>
    <x v="1"/>
    <x v="8"/>
    <n v="0.2"/>
    <n v="20"/>
    <x v="3"/>
    <x v="7"/>
    <x v="9"/>
    <x v="9"/>
    <x v="5"/>
    <n v="1400"/>
    <x v="0"/>
  </r>
  <r>
    <s v="23083.007972/2015-42"/>
    <s v="UASG 153115 - Pregão 25/2015"/>
    <d v="2016-10-21T00:00:00"/>
    <x v="2"/>
    <s v="Reitoria"/>
    <n v="36"/>
    <x v="14"/>
    <x v="1"/>
    <x v="8"/>
    <n v="0.22"/>
    <n v="22"/>
    <x v="2"/>
    <x v="8"/>
    <x v="10"/>
    <x v="10"/>
    <x v="5"/>
    <n v="4949"/>
    <x v="1"/>
  </r>
  <r>
    <s v="23083.007972/2015-42"/>
    <s v="UASG 153115 - Pregão 25/2015"/>
    <d v="2016-10-21T00:00:00"/>
    <x v="2"/>
    <s v="Reitoria"/>
    <n v="42"/>
    <x v="15"/>
    <x v="1"/>
    <x v="9"/>
    <n v="1.2"/>
    <n v="60"/>
    <x v="2"/>
    <x v="5"/>
    <x v="11"/>
    <x v="11"/>
    <x v="5"/>
    <n v="938"/>
    <x v="0"/>
  </r>
  <r>
    <s v="23083.007972/2015-42"/>
    <s v="UASG 153115 - Pregão 25/2015"/>
    <d v="2016-10-21T00:00:00"/>
    <x v="2"/>
    <s v="Reitoria"/>
    <n v="84"/>
    <x v="16"/>
    <x v="1"/>
    <x v="10"/>
    <n v="74.849999999999994"/>
    <n v="224.54999999999998"/>
    <x v="2"/>
    <x v="9"/>
    <x v="12"/>
    <x v="12"/>
    <x v="7"/>
    <n v="6468"/>
    <x v="0"/>
  </r>
  <r>
    <s v="23083.007972/2015-42"/>
    <s v="UASG 153115 - Pregão 25/2015"/>
    <d v="2016-10-21T00:00:00"/>
    <x v="2"/>
    <s v="Reitoria"/>
    <n v="94"/>
    <x v="17"/>
    <x v="1"/>
    <x v="11"/>
    <n v="1.22"/>
    <n v="1.22"/>
    <x v="2"/>
    <x v="10"/>
    <x v="13"/>
    <x v="13"/>
    <x v="8"/>
    <n v="544"/>
    <x v="0"/>
  </r>
  <r>
    <s v="23083.007972/2015-42"/>
    <s v="UASG 153115 - Pregão 25/2015"/>
    <d v="2016-10-21T00:00:00"/>
    <x v="2"/>
    <s v="Reitoria"/>
    <n v="99"/>
    <x v="18"/>
    <x v="1"/>
    <x v="12"/>
    <n v="19.989999999999998"/>
    <n v="119.94"/>
    <x v="2"/>
    <x v="10"/>
    <x v="14"/>
    <x v="14"/>
    <x v="8"/>
    <n v="544"/>
    <x v="0"/>
  </r>
  <r>
    <s v="23083.007972/2015-42"/>
    <s v="UASG 153115 - Pregão 25/2015"/>
    <d v="2016-10-21T00:00:00"/>
    <x v="2"/>
    <s v="Reitoria"/>
    <n v="102"/>
    <x v="19"/>
    <x v="1"/>
    <x v="13"/>
    <n v="17.489999999999998"/>
    <n v="524.69999999999993"/>
    <x v="2"/>
    <x v="3"/>
    <x v="15"/>
    <x v="15"/>
    <x v="3"/>
    <n v="4227"/>
    <x v="0"/>
  </r>
  <r>
    <s v="23083.007972/2015-42"/>
    <s v="UASG 153115 - Pregão 25/2015"/>
    <d v="2016-10-21T00:00:00"/>
    <x v="2"/>
    <s v="Reitoria"/>
    <n v="100"/>
    <x v="20"/>
    <x v="1"/>
    <x v="14"/>
    <n v="33.200000000000003"/>
    <n v="332"/>
    <x v="2"/>
    <x v="9"/>
    <x v="16"/>
    <x v="16"/>
    <x v="7"/>
    <n v="6468"/>
    <x v="0"/>
  </r>
  <r>
    <s v="23083.007972/2015-42"/>
    <s v="UASG 153115 - Pregão 25/2015"/>
    <d v="2016-10-21T00:00:00"/>
    <x v="2"/>
    <s v="Reitoria"/>
    <n v="101"/>
    <x v="21"/>
    <x v="1"/>
    <x v="13"/>
    <n v="5.84"/>
    <n v="175.2"/>
    <x v="3"/>
    <x v="4"/>
    <x v="15"/>
    <x v="17"/>
    <x v="4"/>
    <n v="1089"/>
    <x v="0"/>
  </r>
  <r>
    <s v="23083.007972/2015-42"/>
    <s v="UASG 153115 - Pregão 25/2015"/>
    <d v="2016-10-21T00:00:00"/>
    <x v="2"/>
    <s v="Reitoria"/>
    <n v="103"/>
    <x v="22"/>
    <x v="1"/>
    <x v="14"/>
    <n v="7.75"/>
    <n v="77.5"/>
    <x v="2"/>
    <x v="11"/>
    <x v="16"/>
    <x v="18"/>
    <x v="9"/>
    <n v="6"/>
    <x v="0"/>
  </r>
  <r>
    <s v="23083.007972/2015-42"/>
    <s v="UASG 153115 - Pregão 25/2015"/>
    <d v="2016-10-21T00:00:00"/>
    <x v="2"/>
    <s v="Reitoria"/>
    <n v="105"/>
    <x v="23"/>
    <x v="1"/>
    <x v="14"/>
    <n v="7.9"/>
    <n v="79"/>
    <x v="4"/>
    <x v="12"/>
    <x v="17"/>
    <x v="19"/>
    <x v="10"/>
    <s v="-"/>
    <x v="2"/>
  </r>
  <r>
    <s v="23083.007972/2015-42"/>
    <s v="UASG 153115 - Pregão 25/2015"/>
    <d v="2016-10-21T00:00:00"/>
    <x v="2"/>
    <s v="Reitoria"/>
    <n v="104"/>
    <x v="4"/>
    <x v="1"/>
    <x v="9"/>
    <n v="2"/>
    <n v="100"/>
    <x v="3"/>
    <x v="13"/>
    <x v="11"/>
    <x v="20"/>
    <x v="11"/>
    <n v="309"/>
    <x v="0"/>
  </r>
  <r>
    <s v="23083.007972/2015-42"/>
    <s v="UASG 153115 - Pregão 25/2015"/>
    <d v="2016-10-21T00:00:00"/>
    <x v="2"/>
    <s v="Reitoria"/>
    <n v="118"/>
    <x v="24"/>
    <x v="1"/>
    <x v="14"/>
    <n v="1.75"/>
    <n v="17.5"/>
    <x v="4"/>
    <x v="12"/>
    <x v="17"/>
    <x v="19"/>
    <x v="10"/>
    <s v="-"/>
    <x v="2"/>
  </r>
  <r>
    <s v="23083.007972/2015-42"/>
    <s v="UASG 153115 - Pregão 25/2015"/>
    <d v="2016-10-21T00:00:00"/>
    <x v="2"/>
    <s v="Reitoria"/>
    <n v="147"/>
    <x v="25"/>
    <x v="1"/>
    <x v="6"/>
    <n v="1.51"/>
    <n v="30.2"/>
    <x v="3"/>
    <x v="14"/>
    <x v="16"/>
    <x v="21"/>
    <x v="12"/>
    <n v="489"/>
    <x v="1"/>
  </r>
  <r>
    <s v="23083.007972/2015-42"/>
    <s v="UASG 153115 - Pregão 25/2015"/>
    <d v="2016-10-21T00:00:00"/>
    <x v="2"/>
    <s v="Reitoria"/>
    <n v="148"/>
    <x v="26"/>
    <x v="1"/>
    <x v="6"/>
    <n v="1.49"/>
    <n v="29.8"/>
    <x v="3"/>
    <x v="14"/>
    <x v="16"/>
    <x v="22"/>
    <x v="12"/>
    <n v="489"/>
    <x v="1"/>
  </r>
  <r>
    <s v="23083.007972/2015-42"/>
    <s v="UASG 153115 - Pregão 25/2015"/>
    <d v="2016-10-21T00:00:00"/>
    <x v="2"/>
    <s v="Reitoria"/>
    <n v="160"/>
    <x v="27"/>
    <x v="1"/>
    <x v="14"/>
    <n v="7.54"/>
    <n v="75.400000000000006"/>
    <x v="2"/>
    <x v="3"/>
    <x v="16"/>
    <x v="23"/>
    <x v="3"/>
    <n v="4227"/>
    <x v="0"/>
  </r>
  <r>
    <s v="23083.007972/2015-42"/>
    <s v="UASG 153115 - Pregão 25/2015"/>
    <d v="2016-10-21T00:00:00"/>
    <x v="3"/>
    <s v="Posto Médico"/>
    <n v="5"/>
    <x v="28"/>
    <x v="2"/>
    <x v="15"/>
    <n v="2.95"/>
    <n v="14.75"/>
    <x v="2"/>
    <x v="5"/>
    <x v="18"/>
    <x v="24"/>
    <x v="5"/>
    <n v="938"/>
    <x v="0"/>
  </r>
  <r>
    <s v="23083.007972/2015-42"/>
    <s v="UASG 153115 - Pregão 25/2015"/>
    <d v="2016-10-21T00:00:00"/>
    <x v="3"/>
    <s v="Posto Médico"/>
    <n v="4"/>
    <x v="29"/>
    <x v="2"/>
    <x v="15"/>
    <n v="3.5"/>
    <n v="17.5"/>
    <x v="2"/>
    <x v="6"/>
    <x v="18"/>
    <x v="25"/>
    <x v="6"/>
    <n v="348"/>
    <x v="0"/>
  </r>
  <r>
    <s v="23083.007972/2015-42"/>
    <s v="UASG 153115 - Pregão 25/2015"/>
    <d v="2016-10-21T00:00:00"/>
    <x v="3"/>
    <s v="Posto Médico"/>
    <n v="3"/>
    <x v="30"/>
    <x v="2"/>
    <x v="15"/>
    <n v="3"/>
    <n v="15"/>
    <x v="2"/>
    <x v="5"/>
    <x v="18"/>
    <x v="26"/>
    <x v="5"/>
    <n v="938"/>
    <x v="0"/>
  </r>
  <r>
    <s v="23083.007972/2015-42"/>
    <s v="UASG 153115 - Pregão 25/2015"/>
    <d v="2016-10-21T00:00:00"/>
    <x v="3"/>
    <s v="Posto Médico"/>
    <n v="6"/>
    <x v="31"/>
    <x v="2"/>
    <x v="15"/>
    <n v="1.95"/>
    <n v="9.75"/>
    <x v="3"/>
    <x v="15"/>
    <x v="18"/>
    <x v="27"/>
    <x v="13"/>
    <n v="16807"/>
    <x v="0"/>
  </r>
  <r>
    <s v="23083.007972/2015-42"/>
    <s v="UASG 153115 - Pregão 25/2015"/>
    <d v="2016-10-21T00:00:00"/>
    <x v="3"/>
    <s v="Posto Médico"/>
    <n v="8"/>
    <x v="32"/>
    <x v="2"/>
    <x v="6"/>
    <n v="0.4"/>
    <n v="8"/>
    <x v="3"/>
    <x v="7"/>
    <x v="7"/>
    <x v="28"/>
    <x v="5"/>
    <n v="1400"/>
    <x v="0"/>
  </r>
  <r>
    <s v="23083.007972/2015-42"/>
    <s v="UASG 153115 - Pregão 25/2015"/>
    <d v="2016-10-21T00:00:00"/>
    <x v="3"/>
    <s v="Posto Médico"/>
    <n v="9"/>
    <x v="33"/>
    <x v="2"/>
    <x v="6"/>
    <n v="3.49"/>
    <n v="69.800000000000011"/>
    <x v="2"/>
    <x v="16"/>
    <x v="7"/>
    <x v="29"/>
    <x v="14"/>
    <n v="1281"/>
    <x v="0"/>
  </r>
  <r>
    <s v="23083.007972/2015-42"/>
    <s v="UASG 153115 - Pregão 25/2015"/>
    <d v="2016-10-21T00:00:00"/>
    <x v="3"/>
    <s v="Posto Médico"/>
    <n v="11"/>
    <x v="34"/>
    <x v="2"/>
    <x v="6"/>
    <n v="0.85"/>
    <n v="17"/>
    <x v="2"/>
    <x v="6"/>
    <x v="7"/>
    <x v="30"/>
    <x v="6"/>
    <n v="348"/>
    <x v="0"/>
  </r>
  <r>
    <s v="23083.007972/2015-42"/>
    <s v="UASG 153115 - Pregão 25/2015"/>
    <d v="2016-10-21T00:00:00"/>
    <x v="3"/>
    <s v="Posto Médico"/>
    <n v="12"/>
    <x v="35"/>
    <x v="2"/>
    <x v="6"/>
    <n v="0.56999999999999995"/>
    <n v="11.399999999999999"/>
    <x v="2"/>
    <x v="5"/>
    <x v="7"/>
    <x v="31"/>
    <x v="5"/>
    <n v="938"/>
    <x v="0"/>
  </r>
  <r>
    <s v="23083.007972/2015-42"/>
    <s v="UASG 153115 - Pregão 25/2015"/>
    <d v="2016-10-21T00:00:00"/>
    <x v="3"/>
    <s v="Posto Médico"/>
    <n v="14"/>
    <x v="36"/>
    <x v="2"/>
    <x v="13"/>
    <n v="0.25"/>
    <n v="7.5"/>
    <x v="4"/>
    <x v="12"/>
    <x v="17"/>
    <x v="19"/>
    <x v="10"/>
    <s v="-"/>
    <x v="2"/>
  </r>
  <r>
    <s v="23083.007972/2015-42"/>
    <s v="UASG 153115 - Pregão 25/2015"/>
    <d v="2016-10-21T00:00:00"/>
    <x v="3"/>
    <s v="Posto Médico"/>
    <n v="15"/>
    <x v="37"/>
    <x v="2"/>
    <x v="13"/>
    <n v="0.6"/>
    <n v="18"/>
    <x v="2"/>
    <x v="17"/>
    <x v="15"/>
    <x v="32"/>
    <x v="15"/>
    <n v="13408"/>
    <x v="0"/>
  </r>
  <r>
    <s v="23083.007972/2015-42"/>
    <s v="UASG 153115 - Pregão 25/2015"/>
    <d v="2016-10-21T00:00:00"/>
    <x v="3"/>
    <s v="Posto Médico"/>
    <n v="17"/>
    <x v="38"/>
    <x v="2"/>
    <x v="14"/>
    <n v="2.5499999999999998"/>
    <n v="25.5"/>
    <x v="2"/>
    <x v="18"/>
    <x v="16"/>
    <x v="33"/>
    <x v="5"/>
    <n v="4544"/>
    <x v="0"/>
  </r>
  <r>
    <s v="23083.007972/2015-42"/>
    <s v="UASG 153115 - Pregão 25/2015"/>
    <d v="2016-10-21T00:00:00"/>
    <x v="3"/>
    <s v="Posto Médico"/>
    <n v="16"/>
    <x v="39"/>
    <x v="2"/>
    <x v="14"/>
    <n v="2.52"/>
    <n v="25.2"/>
    <x v="2"/>
    <x v="18"/>
    <x v="16"/>
    <x v="34"/>
    <x v="5"/>
    <n v="4544"/>
    <x v="0"/>
  </r>
  <r>
    <s v="23083.007972/2015-42"/>
    <s v="UASG 153115 - Pregão 25/2015"/>
    <d v="2016-10-21T00:00:00"/>
    <x v="3"/>
    <s v="Posto Médico"/>
    <n v="18"/>
    <x v="5"/>
    <x v="2"/>
    <x v="9"/>
    <n v="0.5"/>
    <n v="25"/>
    <x v="2"/>
    <x v="3"/>
    <x v="11"/>
    <x v="35"/>
    <x v="3"/>
    <n v="4227"/>
    <x v="0"/>
  </r>
  <r>
    <s v="23083.007972/2015-42"/>
    <s v="UASG 153115 - Pregão 25/2015"/>
    <d v="2016-10-21T00:00:00"/>
    <x v="3"/>
    <s v="Posto Médico"/>
    <n v="19"/>
    <x v="6"/>
    <x v="2"/>
    <x v="9"/>
    <n v="0.32"/>
    <n v="16"/>
    <x v="3"/>
    <x v="4"/>
    <x v="11"/>
    <x v="36"/>
    <x v="4"/>
    <n v="1089"/>
    <x v="0"/>
  </r>
  <r>
    <s v="23083.007972/2015-42"/>
    <s v="UASG 153115 - Pregão 25/2015"/>
    <d v="2016-10-21T00:00:00"/>
    <x v="3"/>
    <s v="Posto Médico"/>
    <n v="20"/>
    <x v="40"/>
    <x v="2"/>
    <x v="9"/>
    <n v="0.32"/>
    <n v="16"/>
    <x v="3"/>
    <x v="4"/>
    <x v="11"/>
    <x v="36"/>
    <x v="4"/>
    <n v="1089"/>
    <x v="0"/>
  </r>
  <r>
    <s v="23083.007972/2015-42"/>
    <s v="UASG 153115 - Pregão 25/2015"/>
    <d v="2016-10-21T00:00:00"/>
    <x v="3"/>
    <s v="Posto Médico"/>
    <n v="21"/>
    <x v="41"/>
    <x v="2"/>
    <x v="9"/>
    <n v="0.32"/>
    <n v="16"/>
    <x v="3"/>
    <x v="4"/>
    <x v="11"/>
    <x v="36"/>
    <x v="4"/>
    <n v="1089"/>
    <x v="0"/>
  </r>
  <r>
    <s v="23083.007972/2015-42"/>
    <s v="UASG 153115 - Pregão 25/2015"/>
    <d v="2016-10-21T00:00:00"/>
    <x v="3"/>
    <s v="Posto Médico"/>
    <n v="41"/>
    <x v="42"/>
    <x v="2"/>
    <x v="11"/>
    <n v="1.29"/>
    <n v="1.29"/>
    <x v="3"/>
    <x v="4"/>
    <x v="13"/>
    <x v="37"/>
    <x v="4"/>
    <n v="1089"/>
    <x v="0"/>
  </r>
  <r>
    <s v="23083.007972/2015-42"/>
    <s v="UASG 153115 - Pregão 25/2015"/>
    <d v="2016-10-21T00:00:00"/>
    <x v="3"/>
    <s v="Posto Médico"/>
    <n v="46"/>
    <x v="43"/>
    <x v="2"/>
    <x v="14"/>
    <n v="3.23"/>
    <n v="32.299999999999997"/>
    <x v="2"/>
    <x v="17"/>
    <x v="16"/>
    <x v="38"/>
    <x v="15"/>
    <n v="13408"/>
    <x v="0"/>
  </r>
  <r>
    <s v="23083.007972/2015-42"/>
    <s v="UASG 153115 - Pregão 25/2015"/>
    <d v="2016-10-21T00:00:00"/>
    <x v="3"/>
    <s v="Posto Médico"/>
    <n v="48"/>
    <x v="44"/>
    <x v="2"/>
    <x v="14"/>
    <n v="0.94"/>
    <n v="9.3999999999999986"/>
    <x v="2"/>
    <x v="17"/>
    <x v="16"/>
    <x v="39"/>
    <x v="15"/>
    <n v="13408"/>
    <x v="0"/>
  </r>
  <r>
    <s v="23083.007972/2015-42"/>
    <s v="UASG 153115 - Pregão 25/2015"/>
    <d v="2016-10-21T00:00:00"/>
    <x v="3"/>
    <s v="Posto Médico"/>
    <n v="47"/>
    <x v="3"/>
    <x v="2"/>
    <x v="14"/>
    <n v="0.49"/>
    <n v="4.9000000000000004"/>
    <x v="2"/>
    <x v="5"/>
    <x v="16"/>
    <x v="40"/>
    <x v="5"/>
    <n v="938"/>
    <x v="0"/>
  </r>
  <r>
    <s v="23083.007972/2015-42"/>
    <s v="UASG 153115 - Pregão 25/2015"/>
    <d v="2016-10-21T00:00:00"/>
    <x v="3"/>
    <s v="Posto Médico"/>
    <n v="49"/>
    <x v="45"/>
    <x v="2"/>
    <x v="15"/>
    <n v="2.65"/>
    <n v="13.25"/>
    <x v="2"/>
    <x v="6"/>
    <x v="18"/>
    <x v="41"/>
    <x v="6"/>
    <n v="348"/>
    <x v="0"/>
  </r>
  <r>
    <s v="23083.007972/2015-42"/>
    <s v="UASG 153115 - Pregão 25/2015"/>
    <d v="2016-10-21T00:00:00"/>
    <x v="3"/>
    <s v="Posto Médico"/>
    <n v="51"/>
    <x v="46"/>
    <x v="2"/>
    <x v="15"/>
    <n v="4.5999999999999996"/>
    <n v="23"/>
    <x v="2"/>
    <x v="19"/>
    <x v="18"/>
    <x v="42"/>
    <x v="16"/>
    <n v="1489"/>
    <x v="0"/>
  </r>
  <r>
    <s v="23083.007972/2015-42"/>
    <s v="UASG 153115 - Pregão 25/2015"/>
    <d v="2016-10-21T00:00:00"/>
    <x v="3"/>
    <s v="Posto Médico"/>
    <n v="57"/>
    <x v="47"/>
    <x v="2"/>
    <x v="6"/>
    <n v="0.99"/>
    <n v="19.8"/>
    <x v="3"/>
    <x v="4"/>
    <x v="7"/>
    <x v="43"/>
    <x v="4"/>
    <n v="1089"/>
    <x v="0"/>
  </r>
  <r>
    <s v="23083.007972/2015-42"/>
    <s v="UASG 153115 - Pregão 25/2015"/>
    <d v="2016-10-21T00:00:00"/>
    <x v="3"/>
    <s v="Posto Médico"/>
    <n v="65"/>
    <x v="48"/>
    <x v="2"/>
    <x v="5"/>
    <n v="0.11"/>
    <n v="110"/>
    <x v="2"/>
    <x v="18"/>
    <x v="9"/>
    <x v="44"/>
    <x v="5"/>
    <n v="4544"/>
    <x v="1"/>
  </r>
  <r>
    <s v="23083.007972/2015-42"/>
    <s v="UASG 153115 - Pregão 25/2015"/>
    <d v="2016-10-21T00:00:00"/>
    <x v="3"/>
    <s v="Posto Médico"/>
    <n v="82"/>
    <x v="49"/>
    <x v="2"/>
    <x v="15"/>
    <n v="1"/>
    <n v="5"/>
    <x v="2"/>
    <x v="5"/>
    <x v="18"/>
    <x v="45"/>
    <x v="5"/>
    <n v="938"/>
    <x v="0"/>
  </r>
  <r>
    <s v="23083.007972/2015-42"/>
    <s v="UASG 153115 - Pregão 25/2015"/>
    <d v="2016-10-21T00:00:00"/>
    <x v="3"/>
    <s v="Posto Médico"/>
    <n v="84"/>
    <x v="16"/>
    <x v="2"/>
    <x v="11"/>
    <n v="74.849999999999994"/>
    <n v="74.849999999999994"/>
    <x v="2"/>
    <x v="9"/>
    <x v="13"/>
    <x v="46"/>
    <x v="7"/>
    <n v="6468"/>
    <x v="0"/>
  </r>
  <r>
    <s v="23083.007972/2015-42"/>
    <s v="UASG 153115 - Pregão 25/2015"/>
    <d v="2016-10-21T00:00:00"/>
    <x v="3"/>
    <s v="Posto Médico"/>
    <n v="87"/>
    <x v="50"/>
    <x v="2"/>
    <x v="16"/>
    <n v="0.97"/>
    <n v="14.549999999999999"/>
    <x v="2"/>
    <x v="19"/>
    <x v="19"/>
    <x v="47"/>
    <x v="16"/>
    <n v="1489"/>
    <x v="0"/>
  </r>
  <r>
    <s v="23083.007972/2015-42"/>
    <s v="UASG 153115 - Pregão 25/2015"/>
    <d v="2016-10-21T00:00:00"/>
    <x v="3"/>
    <s v="Posto Médico"/>
    <n v="86"/>
    <x v="51"/>
    <x v="2"/>
    <x v="16"/>
    <n v="1.75"/>
    <n v="26.25"/>
    <x v="2"/>
    <x v="20"/>
    <x v="19"/>
    <x v="48"/>
    <x v="17"/>
    <n v="3048"/>
    <x v="0"/>
  </r>
  <r>
    <s v="23083.007972/2015-42"/>
    <s v="UASG 153115 - Pregão 25/2015"/>
    <d v="2016-10-21T00:00:00"/>
    <x v="3"/>
    <s v="Posto Médico"/>
    <n v="90"/>
    <x v="52"/>
    <x v="2"/>
    <x v="16"/>
    <n v="5"/>
    <n v="75"/>
    <x v="2"/>
    <x v="20"/>
    <x v="18"/>
    <x v="35"/>
    <x v="17"/>
    <n v="3048"/>
    <x v="0"/>
  </r>
  <r>
    <s v="23083.007972/2015-42"/>
    <s v="UASG 153115 - Pregão 25/2015"/>
    <d v="2016-10-21T00:00:00"/>
    <x v="3"/>
    <s v="Posto Médico"/>
    <n v="92"/>
    <x v="53"/>
    <x v="2"/>
    <x v="16"/>
    <n v="1.8"/>
    <n v="27"/>
    <x v="2"/>
    <x v="20"/>
    <x v="19"/>
    <x v="49"/>
    <x v="17"/>
    <n v="3048"/>
    <x v="0"/>
  </r>
  <r>
    <s v="23083.007972/2015-42"/>
    <s v="UASG 153115 - Pregão 25/2015"/>
    <d v="2016-10-21T00:00:00"/>
    <x v="3"/>
    <s v="Posto Médico"/>
    <n v="94"/>
    <x v="17"/>
    <x v="2"/>
    <x v="13"/>
    <n v="1.22"/>
    <n v="36.6"/>
    <x v="2"/>
    <x v="10"/>
    <x v="15"/>
    <x v="50"/>
    <x v="8"/>
    <n v="544"/>
    <x v="0"/>
  </r>
  <r>
    <s v="23083.007972/2015-42"/>
    <s v="UASG 153115 - Pregão 25/2015"/>
    <d v="2016-10-21T00:00:00"/>
    <x v="3"/>
    <s v="Posto Médico"/>
    <n v="99"/>
    <x v="18"/>
    <x v="2"/>
    <x v="12"/>
    <n v="19.989999999999998"/>
    <n v="119.94"/>
    <x v="2"/>
    <x v="10"/>
    <x v="14"/>
    <x v="14"/>
    <x v="8"/>
    <n v="544"/>
    <x v="0"/>
  </r>
  <r>
    <s v="23083.007972/2015-42"/>
    <s v="UASG 153115 - Pregão 25/2015"/>
    <d v="2016-10-21T00:00:00"/>
    <x v="3"/>
    <s v="Posto Médico"/>
    <n v="102"/>
    <x v="19"/>
    <x v="2"/>
    <x v="15"/>
    <n v="17.489999999999998"/>
    <n v="87.449999999999989"/>
    <x v="2"/>
    <x v="3"/>
    <x v="18"/>
    <x v="51"/>
    <x v="3"/>
    <n v="4227"/>
    <x v="0"/>
  </r>
  <r>
    <s v="23083.007972/2015-42"/>
    <s v="UASG 153115 - Pregão 25/2015"/>
    <d v="2016-10-21T00:00:00"/>
    <x v="3"/>
    <s v="Posto Médico"/>
    <n v="100"/>
    <x v="20"/>
    <x v="2"/>
    <x v="11"/>
    <n v="33.200000000000003"/>
    <n v="33.200000000000003"/>
    <x v="2"/>
    <x v="9"/>
    <x v="13"/>
    <x v="52"/>
    <x v="7"/>
    <n v="6468"/>
    <x v="0"/>
  </r>
  <r>
    <s v="23083.007972/2015-42"/>
    <s v="UASG 153115 - Pregão 25/2015"/>
    <d v="2016-10-21T00:00:00"/>
    <x v="3"/>
    <s v="Posto Médico"/>
    <n v="103"/>
    <x v="22"/>
    <x v="2"/>
    <x v="14"/>
    <n v="7.75"/>
    <n v="77.5"/>
    <x v="2"/>
    <x v="11"/>
    <x v="16"/>
    <x v="18"/>
    <x v="9"/>
    <n v="6"/>
    <x v="0"/>
  </r>
  <r>
    <s v="23083.007972/2015-42"/>
    <s v="UASG 153115 - Pregão 25/2015"/>
    <d v="2016-10-21T00:00:00"/>
    <x v="3"/>
    <s v="Posto Médico"/>
    <n v="105"/>
    <x v="23"/>
    <x v="2"/>
    <x v="14"/>
    <n v="7.9"/>
    <n v="79"/>
    <x v="4"/>
    <x v="12"/>
    <x v="17"/>
    <x v="19"/>
    <x v="10"/>
    <s v="-"/>
    <x v="2"/>
  </r>
  <r>
    <s v="23083.007972/2015-42"/>
    <s v="UASG 153115 - Pregão 25/2015"/>
    <d v="2016-10-21T00:00:00"/>
    <x v="3"/>
    <s v="Posto Médico"/>
    <n v="104"/>
    <x v="4"/>
    <x v="2"/>
    <x v="14"/>
    <n v="2"/>
    <n v="20"/>
    <x v="3"/>
    <x v="13"/>
    <x v="16"/>
    <x v="9"/>
    <x v="11"/>
    <n v="309"/>
    <x v="0"/>
  </r>
  <r>
    <s v="23083.007972/2015-42"/>
    <s v="UASG 153115 - Pregão 25/2015"/>
    <d v="2016-10-21T00:00:00"/>
    <x v="3"/>
    <s v="Posto Médico"/>
    <n v="109"/>
    <x v="54"/>
    <x v="2"/>
    <x v="16"/>
    <n v="2"/>
    <n v="30"/>
    <x v="2"/>
    <x v="6"/>
    <x v="19"/>
    <x v="53"/>
    <x v="6"/>
    <n v="348"/>
    <x v="0"/>
  </r>
  <r>
    <s v="23083.007972/2015-42"/>
    <s v="UASG 153115 - Pregão 25/2015"/>
    <d v="2016-10-21T00:00:00"/>
    <x v="3"/>
    <s v="Posto Médico"/>
    <n v="110"/>
    <x v="55"/>
    <x v="2"/>
    <x v="14"/>
    <n v="3.65"/>
    <n v="36.5"/>
    <x v="3"/>
    <x v="21"/>
    <x v="16"/>
    <x v="54"/>
    <x v="18"/>
    <s v="-"/>
    <x v="3"/>
  </r>
  <r>
    <s v="23083.007972/2015-42"/>
    <s v="UASG 153115 - Pregão 25/2015"/>
    <d v="2016-10-21T00:00:00"/>
    <x v="3"/>
    <s v="Posto Médico"/>
    <n v="108"/>
    <x v="56"/>
    <x v="2"/>
    <x v="17"/>
    <n v="0.16"/>
    <n v="11.52"/>
    <x v="4"/>
    <x v="12"/>
    <x v="17"/>
    <x v="19"/>
    <x v="10"/>
    <s v="-"/>
    <x v="2"/>
  </r>
  <r>
    <s v="23083.007972/2015-42"/>
    <s v="UASG 153115 - Pregão 25/2015"/>
    <d v="2016-10-21T00:00:00"/>
    <x v="3"/>
    <s v="Posto Médico"/>
    <n v="114"/>
    <x v="57"/>
    <x v="2"/>
    <x v="15"/>
    <n v="11.42"/>
    <n v="57.1"/>
    <x v="2"/>
    <x v="18"/>
    <x v="18"/>
    <x v="55"/>
    <x v="5"/>
    <n v="4544"/>
    <x v="0"/>
  </r>
  <r>
    <s v="23083.007972/2015-42"/>
    <s v="UASG 153115 - Pregão 25/2015"/>
    <d v="2016-10-21T00:00:00"/>
    <x v="3"/>
    <s v="Posto Médico"/>
    <n v="113"/>
    <x v="58"/>
    <x v="2"/>
    <x v="15"/>
    <n v="12.72"/>
    <n v="63.6"/>
    <x v="2"/>
    <x v="18"/>
    <x v="18"/>
    <x v="56"/>
    <x v="5"/>
    <n v="4544"/>
    <x v="0"/>
  </r>
  <r>
    <s v="23083.007972/2015-42"/>
    <s v="UASG 153115 - Pregão 25/2015"/>
    <d v="2016-10-21T00:00:00"/>
    <x v="3"/>
    <s v="Posto Médico"/>
    <n v="117"/>
    <x v="59"/>
    <x v="2"/>
    <x v="6"/>
    <n v="0.39"/>
    <n v="7.8000000000000007"/>
    <x v="4"/>
    <x v="12"/>
    <x v="17"/>
    <x v="19"/>
    <x v="10"/>
    <s v="-"/>
    <x v="2"/>
  </r>
  <r>
    <s v="23083.007972/2015-42"/>
    <s v="UASG 153115 - Pregão 25/2015"/>
    <d v="2016-10-21T00:00:00"/>
    <x v="3"/>
    <s v="Posto Médico"/>
    <n v="118"/>
    <x v="24"/>
    <x v="2"/>
    <x v="10"/>
    <n v="1.75"/>
    <n v="5.25"/>
    <x v="4"/>
    <x v="12"/>
    <x v="17"/>
    <x v="19"/>
    <x v="10"/>
    <s v="-"/>
    <x v="2"/>
  </r>
  <r>
    <s v="23083.007972/2015-42"/>
    <s v="UASG 153115 - Pregão 25/2015"/>
    <d v="2016-10-21T00:00:00"/>
    <x v="3"/>
    <s v="Posto Médico"/>
    <n v="116"/>
    <x v="60"/>
    <x v="2"/>
    <x v="8"/>
    <n v="0.12"/>
    <n v="12"/>
    <x v="3"/>
    <x v="22"/>
    <x v="9"/>
    <x v="57"/>
    <x v="19"/>
    <n v="1327"/>
    <x v="0"/>
  </r>
  <r>
    <s v="23083.007972/2015-42"/>
    <s v="UASG 153115 - Pregão 25/2015"/>
    <d v="2016-10-21T00:00:00"/>
    <x v="3"/>
    <s v="Posto Médico"/>
    <n v="126"/>
    <x v="61"/>
    <x v="2"/>
    <x v="8"/>
    <n v="0.35"/>
    <n v="35"/>
    <x v="2"/>
    <x v="5"/>
    <x v="9"/>
    <x v="58"/>
    <x v="5"/>
    <n v="938"/>
    <x v="0"/>
  </r>
  <r>
    <s v="23083.007972/2015-42"/>
    <s v="UASG 153115 - Pregão 25/2015"/>
    <d v="2016-10-21T00:00:00"/>
    <x v="3"/>
    <s v="Posto Médico"/>
    <n v="135"/>
    <x v="62"/>
    <x v="2"/>
    <x v="4"/>
    <n v="0.6"/>
    <n v="180"/>
    <x v="2"/>
    <x v="18"/>
    <x v="4"/>
    <x v="59"/>
    <x v="5"/>
    <n v="4544"/>
    <x v="0"/>
  </r>
  <r>
    <s v="23083.007972/2015-42"/>
    <s v="UASG 153115 - Pregão 25/2015"/>
    <d v="2016-10-21T00:00:00"/>
    <x v="3"/>
    <s v="Posto Médico"/>
    <n v="146"/>
    <x v="63"/>
    <x v="2"/>
    <x v="11"/>
    <n v="64.5"/>
    <n v="64.5"/>
    <x v="2"/>
    <x v="18"/>
    <x v="13"/>
    <x v="60"/>
    <x v="5"/>
    <n v="4544"/>
    <x v="0"/>
  </r>
  <r>
    <s v="23083.007972/2015-42"/>
    <s v="UASG 153115 - Pregão 25/2015"/>
    <d v="2016-10-21T00:00:00"/>
    <x v="3"/>
    <s v="Posto Médico"/>
    <n v="147"/>
    <x v="25"/>
    <x v="2"/>
    <x v="9"/>
    <n v="1.51"/>
    <n v="75.5"/>
    <x v="3"/>
    <x v="14"/>
    <x v="16"/>
    <x v="21"/>
    <x v="12"/>
    <n v="489"/>
    <x v="1"/>
  </r>
  <r>
    <s v="23083.007972/2015-42"/>
    <s v="UASG 153115 - Pregão 25/2015"/>
    <d v="2016-10-21T00:00:00"/>
    <x v="3"/>
    <s v="Posto Médico"/>
    <n v="148"/>
    <x v="26"/>
    <x v="2"/>
    <x v="9"/>
    <n v="1.49"/>
    <n v="74.5"/>
    <x v="3"/>
    <x v="14"/>
    <x v="16"/>
    <x v="22"/>
    <x v="12"/>
    <n v="489"/>
    <x v="1"/>
  </r>
  <r>
    <s v="23083.007972/2015-42"/>
    <s v="UASG 153115 - Pregão 25/2015"/>
    <d v="2016-10-21T00:00:00"/>
    <x v="3"/>
    <s v="Posto Médico"/>
    <n v="160"/>
    <x v="27"/>
    <x v="2"/>
    <x v="15"/>
    <n v="7.54"/>
    <n v="37.700000000000003"/>
    <x v="2"/>
    <x v="3"/>
    <x v="18"/>
    <x v="61"/>
    <x v="3"/>
    <n v="4227"/>
    <x v="0"/>
  </r>
  <r>
    <s v="23083.007972/2015-42"/>
    <s v="UASG 153115 - Pregão 25/2015"/>
    <d v="2016-10-21T00:00:00"/>
    <x v="3"/>
    <s v="Posto Médico"/>
    <n v="164"/>
    <x v="64"/>
    <x v="2"/>
    <x v="14"/>
    <n v="1.88"/>
    <n v="18.799999999999997"/>
    <x v="3"/>
    <x v="23"/>
    <x v="16"/>
    <x v="62"/>
    <x v="19"/>
    <n v="7570"/>
    <x v="0"/>
  </r>
  <r>
    <s v="23083.007972/2015-42"/>
    <s v="UASG 153115 - Pregão 25/2015"/>
    <d v="2016-10-21T00:00:00"/>
    <x v="3"/>
    <s v="Posto Médico"/>
    <n v="173"/>
    <x v="65"/>
    <x v="2"/>
    <x v="14"/>
    <n v="2.69"/>
    <n v="26.9"/>
    <x v="3"/>
    <x v="4"/>
    <x v="16"/>
    <x v="63"/>
    <x v="4"/>
    <n v="1089"/>
    <x v="0"/>
  </r>
  <r>
    <s v="23083.007972/2015-42"/>
    <s v="UASG 153115 - Pregão 25/2015"/>
    <d v="2016-10-21T00:00:00"/>
    <x v="3"/>
    <s v="Posto Médico"/>
    <n v="174"/>
    <x v="66"/>
    <x v="2"/>
    <x v="14"/>
    <n v="2.8"/>
    <n v="28"/>
    <x v="2"/>
    <x v="6"/>
    <x v="16"/>
    <x v="64"/>
    <x v="6"/>
    <n v="348"/>
    <x v="0"/>
  </r>
  <r>
    <s v="23083.007972/2015-42"/>
    <s v="UASG 153115 - Pregão 25/2015"/>
    <d v="2016-10-21T00:00:00"/>
    <x v="3"/>
    <s v="Posto Médico"/>
    <n v="175"/>
    <x v="67"/>
    <x v="2"/>
    <x v="18"/>
    <n v="1.6"/>
    <n v="6.4"/>
    <x v="2"/>
    <x v="5"/>
    <x v="20"/>
    <x v="65"/>
    <x v="5"/>
    <n v="938"/>
    <x v="0"/>
  </r>
  <r>
    <s v="23083.007972/2015-42"/>
    <s v="UASG 153115 - Pregão 25/2015"/>
    <d v="2016-10-21T00:00:00"/>
    <x v="4"/>
    <s v="CIPIEPE"/>
    <n v="86"/>
    <x v="51"/>
    <x v="3"/>
    <x v="9"/>
    <n v="1.75"/>
    <n v="87.5"/>
    <x v="2"/>
    <x v="20"/>
    <x v="11"/>
    <x v="66"/>
    <x v="17"/>
    <n v="3048"/>
    <x v="0"/>
  </r>
  <r>
    <s v="23083.007972/2015-42"/>
    <s v="UASG 153115 - Pregão 25/2015"/>
    <d v="2016-10-21T00:00:00"/>
    <x v="4"/>
    <s v="CIPIEPE"/>
    <n v="94"/>
    <x v="17"/>
    <x v="3"/>
    <x v="13"/>
    <n v="1.22"/>
    <n v="36.6"/>
    <x v="2"/>
    <x v="10"/>
    <x v="15"/>
    <x v="50"/>
    <x v="8"/>
    <n v="544"/>
    <x v="0"/>
  </r>
  <r>
    <s v="23083.007972/2015-42"/>
    <s v="UASG 153115 - Pregão 25/2015"/>
    <d v="2016-10-21T00:00:00"/>
    <x v="4"/>
    <s v="CIPIEPE"/>
    <n v="99"/>
    <x v="18"/>
    <x v="3"/>
    <x v="14"/>
    <n v="19.989999999999998"/>
    <n v="199.89999999999998"/>
    <x v="2"/>
    <x v="10"/>
    <x v="16"/>
    <x v="67"/>
    <x v="8"/>
    <n v="544"/>
    <x v="0"/>
  </r>
  <r>
    <s v="23083.007972/2015-42"/>
    <s v="UASG 153115 - Pregão 25/2015"/>
    <d v="2016-10-21T00:00:00"/>
    <x v="4"/>
    <s v="CIPIEPE"/>
    <n v="102"/>
    <x v="19"/>
    <x v="3"/>
    <x v="19"/>
    <n v="17.489999999999998"/>
    <n v="139.91999999999999"/>
    <x v="2"/>
    <x v="3"/>
    <x v="21"/>
    <x v="68"/>
    <x v="3"/>
    <n v="4227"/>
    <x v="0"/>
  </r>
  <r>
    <s v="23083.007972/2015-42"/>
    <s v="UASG 153115 - Pregão 25/2015"/>
    <d v="2016-10-21T00:00:00"/>
    <x v="4"/>
    <s v="CIPIEPE"/>
    <n v="104"/>
    <x v="4"/>
    <x v="3"/>
    <x v="13"/>
    <n v="2"/>
    <n v="60"/>
    <x v="3"/>
    <x v="13"/>
    <x v="15"/>
    <x v="11"/>
    <x v="11"/>
    <n v="309"/>
    <x v="0"/>
  </r>
  <r>
    <s v="23083.007972/2015-42"/>
    <s v="UASG 153115 - Pregão 25/2015"/>
    <d v="2016-10-21T00:00:00"/>
    <x v="4"/>
    <s v="CIPIEPE"/>
    <n v="113"/>
    <x v="58"/>
    <x v="3"/>
    <x v="6"/>
    <n v="12.72"/>
    <n v="254.4"/>
    <x v="2"/>
    <x v="18"/>
    <x v="7"/>
    <x v="69"/>
    <x v="5"/>
    <n v="4544"/>
    <x v="0"/>
  </r>
  <r>
    <s v="23083.007972/2015-42"/>
    <s v="UASG 153115 - Pregão 25/2015"/>
    <d v="2016-10-21T00:00:00"/>
    <x v="4"/>
    <s v="CIPIEPE"/>
    <n v="114"/>
    <x v="57"/>
    <x v="3"/>
    <x v="6"/>
    <n v="11.42"/>
    <n v="228.4"/>
    <x v="2"/>
    <x v="18"/>
    <x v="7"/>
    <x v="70"/>
    <x v="5"/>
    <n v="4544"/>
    <x v="0"/>
  </r>
  <r>
    <s v="23083.007972/2015-42"/>
    <s v="UASG 153115 - Pregão 25/2015"/>
    <d v="2016-10-21T00:00:00"/>
    <x v="4"/>
    <s v="CIPIEPE"/>
    <n v="142"/>
    <x v="68"/>
    <x v="3"/>
    <x v="9"/>
    <n v="1.89"/>
    <n v="94.5"/>
    <x v="3"/>
    <x v="7"/>
    <x v="11"/>
    <x v="71"/>
    <x v="5"/>
    <n v="1400"/>
    <x v="0"/>
  </r>
  <r>
    <s v="23083.007972/2015-42"/>
    <s v="UASG 153115 - Pregão 25/2015"/>
    <d v="2016-10-21T00:00:00"/>
    <x v="4"/>
    <s v="CIPIEPE"/>
    <n v="143"/>
    <x v="69"/>
    <x v="3"/>
    <x v="9"/>
    <n v="1.85"/>
    <n v="92.5"/>
    <x v="2"/>
    <x v="5"/>
    <x v="11"/>
    <x v="72"/>
    <x v="5"/>
    <n v="938"/>
    <x v="0"/>
  </r>
  <r>
    <s v="23083.007972/2015-42"/>
    <s v="UASG 153115 - Pregão 25/2015"/>
    <d v="2016-10-21T00:00:00"/>
    <x v="4"/>
    <s v="CIPIEPE"/>
    <n v="151"/>
    <x v="70"/>
    <x v="3"/>
    <x v="6"/>
    <n v="1.05"/>
    <n v="21"/>
    <x v="2"/>
    <x v="5"/>
    <x v="7"/>
    <x v="73"/>
    <x v="5"/>
    <n v="938"/>
    <x v="0"/>
  </r>
  <r>
    <s v="23083.007972/2015-42"/>
    <s v="UASG 153115 - Pregão 25/2015"/>
    <d v="2016-10-21T00:00:00"/>
    <x v="4"/>
    <s v="CIPIEPE"/>
    <n v="152"/>
    <x v="71"/>
    <x v="3"/>
    <x v="6"/>
    <n v="0.94"/>
    <n v="18.799999999999997"/>
    <x v="3"/>
    <x v="7"/>
    <x v="7"/>
    <x v="62"/>
    <x v="5"/>
    <n v="1400"/>
    <x v="0"/>
  </r>
  <r>
    <s v="23083.007972/2015-42"/>
    <s v="UASG 153115 - Pregão 25/2015"/>
    <d v="2016-10-21T00:00:00"/>
    <x v="5"/>
    <s v="Pró-Reitoria de Assuntos Administrativos"/>
    <n v="7"/>
    <x v="72"/>
    <x v="4"/>
    <x v="15"/>
    <n v="2.5"/>
    <n v="12.5"/>
    <x v="3"/>
    <x v="15"/>
    <x v="18"/>
    <x v="74"/>
    <x v="13"/>
    <n v="16807"/>
    <x v="0"/>
  </r>
  <r>
    <s v="23083.007972/2015-42"/>
    <s v="UASG 153115 - Pregão 25/2015"/>
    <d v="2016-10-21T00:00:00"/>
    <x v="5"/>
    <s v="Pró-Reitoria de Assuntos Administrativos"/>
    <n v="8"/>
    <x v="32"/>
    <x v="4"/>
    <x v="20"/>
    <n v="0.4"/>
    <n v="60"/>
    <x v="3"/>
    <x v="7"/>
    <x v="22"/>
    <x v="11"/>
    <x v="5"/>
    <n v="1400"/>
    <x v="0"/>
  </r>
  <r>
    <s v="23083.007972/2015-42"/>
    <s v="UASG 153115 - Pregão 25/2015"/>
    <d v="2016-10-21T00:00:00"/>
    <x v="5"/>
    <s v="Pró-Reitoria de Assuntos Administrativos"/>
    <n v="9"/>
    <x v="33"/>
    <x v="4"/>
    <x v="10"/>
    <n v="3.49"/>
    <n v="10.47"/>
    <x v="2"/>
    <x v="16"/>
    <x v="12"/>
    <x v="75"/>
    <x v="14"/>
    <n v="1281"/>
    <x v="0"/>
  </r>
  <r>
    <s v="23083.007972/2015-42"/>
    <s v="UASG 153115 - Pregão 25/2015"/>
    <d v="2016-10-21T00:00:00"/>
    <x v="5"/>
    <s v="Pró-Reitoria de Assuntos Administrativos"/>
    <n v="10"/>
    <x v="73"/>
    <x v="4"/>
    <x v="6"/>
    <n v="19.899999999999999"/>
    <n v="398"/>
    <x v="2"/>
    <x v="6"/>
    <x v="7"/>
    <x v="76"/>
    <x v="6"/>
    <n v="348"/>
    <x v="0"/>
  </r>
  <r>
    <s v="23083.007972/2015-42"/>
    <s v="UASG 153115 - Pregão 25/2015"/>
    <d v="2016-10-21T00:00:00"/>
    <x v="5"/>
    <s v="Pró-Reitoria de Assuntos Administrativos"/>
    <n v="12"/>
    <x v="35"/>
    <x v="4"/>
    <x v="6"/>
    <n v="0.56999999999999995"/>
    <n v="11.399999999999999"/>
    <x v="2"/>
    <x v="5"/>
    <x v="7"/>
    <x v="31"/>
    <x v="5"/>
    <n v="938"/>
    <x v="0"/>
  </r>
  <r>
    <s v="23083.007972/2015-42"/>
    <s v="UASG 153115 - Pregão 25/2015"/>
    <d v="2016-10-21T00:00:00"/>
    <x v="5"/>
    <s v="Pró-Reitoria de Assuntos Administrativos"/>
    <n v="14"/>
    <x v="36"/>
    <x v="4"/>
    <x v="6"/>
    <n v="0.25"/>
    <n v="5"/>
    <x v="4"/>
    <x v="12"/>
    <x v="17"/>
    <x v="19"/>
    <x v="10"/>
    <s v="-"/>
    <x v="2"/>
  </r>
  <r>
    <s v="23083.007972/2015-42"/>
    <s v="UASG 153115 - Pregão 25/2015"/>
    <d v="2016-10-21T00:00:00"/>
    <x v="5"/>
    <s v="Pró-Reitoria de Assuntos Administrativos"/>
    <n v="17"/>
    <x v="38"/>
    <x v="4"/>
    <x v="13"/>
    <n v="2.5499999999999998"/>
    <n v="76.5"/>
    <x v="2"/>
    <x v="18"/>
    <x v="15"/>
    <x v="77"/>
    <x v="5"/>
    <n v="4544"/>
    <x v="0"/>
  </r>
  <r>
    <s v="23083.007972/2015-42"/>
    <s v="UASG 153115 - Pregão 25/2015"/>
    <d v="2016-10-21T00:00:00"/>
    <x v="5"/>
    <s v="Pró-Reitoria de Assuntos Administrativos"/>
    <n v="16"/>
    <x v="39"/>
    <x v="4"/>
    <x v="13"/>
    <n v="2.52"/>
    <n v="75.599999999999994"/>
    <x v="2"/>
    <x v="18"/>
    <x v="15"/>
    <x v="78"/>
    <x v="5"/>
    <n v="4544"/>
    <x v="0"/>
  </r>
  <r>
    <s v="23083.007972/2015-42"/>
    <s v="UASG 153115 - Pregão 25/2015"/>
    <d v="2016-10-21T00:00:00"/>
    <x v="5"/>
    <s v="Pró-Reitoria de Assuntos Administrativos"/>
    <n v="19"/>
    <x v="6"/>
    <x v="4"/>
    <x v="21"/>
    <n v="0.32"/>
    <n v="128"/>
    <x v="3"/>
    <x v="4"/>
    <x v="23"/>
    <x v="79"/>
    <x v="4"/>
    <n v="1089"/>
    <x v="0"/>
  </r>
  <r>
    <s v="23083.007972/2015-42"/>
    <s v="UASG 153115 - Pregão 25/2015"/>
    <d v="2016-10-21T00:00:00"/>
    <x v="5"/>
    <s v="Pró-Reitoria de Assuntos Administrativos"/>
    <n v="20"/>
    <x v="40"/>
    <x v="4"/>
    <x v="21"/>
    <n v="0.32"/>
    <n v="128"/>
    <x v="3"/>
    <x v="4"/>
    <x v="23"/>
    <x v="79"/>
    <x v="4"/>
    <n v="1089"/>
    <x v="0"/>
  </r>
  <r>
    <s v="23083.007972/2015-42"/>
    <s v="UASG 153115 - Pregão 25/2015"/>
    <d v="2016-10-21T00:00:00"/>
    <x v="5"/>
    <s v="Pró-Reitoria de Assuntos Administrativos"/>
    <n v="28"/>
    <x v="9"/>
    <x v="4"/>
    <x v="6"/>
    <n v="0.85"/>
    <n v="17"/>
    <x v="2"/>
    <x v="5"/>
    <x v="7"/>
    <x v="30"/>
    <x v="5"/>
    <n v="938"/>
    <x v="0"/>
  </r>
  <r>
    <s v="23083.007972/2015-42"/>
    <s v="UASG 153115 - Pregão 25/2015"/>
    <d v="2016-10-21T00:00:00"/>
    <x v="5"/>
    <s v="Pró-Reitoria de Assuntos Administrativos"/>
    <n v="29"/>
    <x v="10"/>
    <x v="4"/>
    <x v="6"/>
    <n v="0.85"/>
    <n v="17"/>
    <x v="2"/>
    <x v="5"/>
    <x v="7"/>
    <x v="30"/>
    <x v="5"/>
    <n v="938"/>
    <x v="0"/>
  </r>
  <r>
    <s v="23083.007972/2015-42"/>
    <s v="UASG 153115 - Pregão 25/2015"/>
    <d v="2016-10-21T00:00:00"/>
    <x v="5"/>
    <s v="Pró-Reitoria de Assuntos Administrativos"/>
    <n v="26"/>
    <x v="11"/>
    <x v="4"/>
    <x v="6"/>
    <n v="0.85"/>
    <n v="17"/>
    <x v="2"/>
    <x v="5"/>
    <x v="7"/>
    <x v="30"/>
    <x v="5"/>
    <n v="938"/>
    <x v="0"/>
  </r>
  <r>
    <s v="23083.007972/2015-42"/>
    <s v="UASG 153115 - Pregão 25/2015"/>
    <d v="2016-10-21T00:00:00"/>
    <x v="5"/>
    <s v="Pró-Reitoria de Assuntos Administrativos"/>
    <n v="37"/>
    <x v="74"/>
    <x v="4"/>
    <x v="15"/>
    <n v="0.38"/>
    <n v="1.9"/>
    <x v="3"/>
    <x v="7"/>
    <x v="18"/>
    <x v="80"/>
    <x v="5"/>
    <n v="1400"/>
    <x v="0"/>
  </r>
  <r>
    <s v="23083.007972/2015-42"/>
    <s v="UASG 153115 - Pregão 25/2015"/>
    <d v="2016-10-21T00:00:00"/>
    <x v="5"/>
    <s v="Pró-Reitoria de Assuntos Administrativos"/>
    <n v="42"/>
    <x v="15"/>
    <x v="4"/>
    <x v="14"/>
    <n v="1.2"/>
    <n v="12"/>
    <x v="2"/>
    <x v="5"/>
    <x v="16"/>
    <x v="57"/>
    <x v="5"/>
    <n v="938"/>
    <x v="0"/>
  </r>
  <r>
    <s v="23083.007972/2015-42"/>
    <s v="UASG 153115 - Pregão 25/2015"/>
    <d v="2016-10-21T00:00:00"/>
    <x v="5"/>
    <s v="Pró-Reitoria de Assuntos Administrativos"/>
    <n v="43"/>
    <x v="75"/>
    <x v="4"/>
    <x v="14"/>
    <n v="1.7"/>
    <n v="17"/>
    <x v="2"/>
    <x v="8"/>
    <x v="16"/>
    <x v="30"/>
    <x v="5"/>
    <n v="4949"/>
    <x v="0"/>
  </r>
  <r>
    <s v="23083.007972/2015-42"/>
    <s v="UASG 153115 - Pregão 25/2015"/>
    <d v="2016-10-21T00:00:00"/>
    <x v="5"/>
    <s v="Pró-Reitoria de Assuntos Administrativos"/>
    <n v="39"/>
    <x v="76"/>
    <x v="4"/>
    <x v="14"/>
    <n v="0.95"/>
    <n v="9.5"/>
    <x v="2"/>
    <x v="16"/>
    <x v="16"/>
    <x v="81"/>
    <x v="14"/>
    <n v="1281"/>
    <x v="0"/>
  </r>
  <r>
    <s v="23083.007972/2015-42"/>
    <s v="UASG 153115 - Pregão 25/2015"/>
    <d v="2016-10-21T00:00:00"/>
    <x v="5"/>
    <s v="Pró-Reitoria de Assuntos Administrativos"/>
    <n v="40"/>
    <x v="77"/>
    <x v="4"/>
    <x v="14"/>
    <n v="0.99"/>
    <n v="9.9"/>
    <x v="2"/>
    <x v="16"/>
    <x v="16"/>
    <x v="82"/>
    <x v="14"/>
    <n v="1281"/>
    <x v="0"/>
  </r>
  <r>
    <s v="23083.007972/2015-42"/>
    <s v="UASG 153115 - Pregão 25/2015"/>
    <d v="2016-10-21T00:00:00"/>
    <x v="5"/>
    <s v="Pró-Reitoria de Assuntos Administrativos"/>
    <n v="41"/>
    <x v="42"/>
    <x v="4"/>
    <x v="14"/>
    <n v="1.29"/>
    <n v="12.9"/>
    <x v="3"/>
    <x v="4"/>
    <x v="16"/>
    <x v="83"/>
    <x v="4"/>
    <n v="1089"/>
    <x v="0"/>
  </r>
  <r>
    <s v="23083.007972/2015-42"/>
    <s v="UASG 153115 - Pregão 25/2015"/>
    <d v="2016-10-21T00:00:00"/>
    <x v="5"/>
    <s v="Pró-Reitoria de Assuntos Administrativos"/>
    <n v="46"/>
    <x v="43"/>
    <x v="4"/>
    <x v="8"/>
    <n v="3.23"/>
    <n v="323"/>
    <x v="2"/>
    <x v="17"/>
    <x v="9"/>
    <x v="84"/>
    <x v="15"/>
    <n v="13408"/>
    <x v="0"/>
  </r>
  <r>
    <s v="23083.007972/2015-42"/>
    <s v="UASG 153115 - Pregão 25/2015"/>
    <d v="2016-10-21T00:00:00"/>
    <x v="5"/>
    <s v="Pró-Reitoria de Assuntos Administrativos"/>
    <n v="47"/>
    <x v="3"/>
    <x v="4"/>
    <x v="8"/>
    <n v="0.49"/>
    <n v="49"/>
    <x v="2"/>
    <x v="5"/>
    <x v="9"/>
    <x v="85"/>
    <x v="5"/>
    <n v="938"/>
    <x v="0"/>
  </r>
  <r>
    <s v="23083.007972/2015-42"/>
    <s v="UASG 153115 - Pregão 25/2015"/>
    <d v="2016-10-21T00:00:00"/>
    <x v="5"/>
    <s v="Pró-Reitoria de Assuntos Administrativos"/>
    <n v="49"/>
    <x v="45"/>
    <x v="4"/>
    <x v="15"/>
    <n v="2.65"/>
    <n v="13.25"/>
    <x v="2"/>
    <x v="6"/>
    <x v="18"/>
    <x v="41"/>
    <x v="6"/>
    <n v="348"/>
    <x v="0"/>
  </r>
  <r>
    <s v="23083.007972/2015-42"/>
    <s v="UASG 153115 - Pregão 25/2015"/>
    <d v="2016-10-21T00:00:00"/>
    <x v="5"/>
    <s v="Pró-Reitoria de Assuntos Administrativos"/>
    <n v="57"/>
    <x v="47"/>
    <x v="4"/>
    <x v="22"/>
    <n v="0.99"/>
    <n v="128.69999999999999"/>
    <x v="3"/>
    <x v="4"/>
    <x v="9"/>
    <x v="86"/>
    <x v="4"/>
    <n v="1089"/>
    <x v="1"/>
  </r>
  <r>
    <s v="23083.007972/2015-42"/>
    <s v="UASG 153115 - Pregão 25/2015"/>
    <d v="2016-10-21T00:00:00"/>
    <x v="5"/>
    <s v="Pró-Reitoria de Assuntos Administrativos"/>
    <n v="66"/>
    <x v="78"/>
    <x v="4"/>
    <x v="23"/>
    <n v="0.12"/>
    <n v="7.1999999999999993"/>
    <x v="2"/>
    <x v="18"/>
    <x v="24"/>
    <x v="87"/>
    <x v="5"/>
    <n v="4544"/>
    <x v="0"/>
  </r>
  <r>
    <s v="23083.007972/2015-42"/>
    <s v="UASG 153115 - Pregão 25/2015"/>
    <d v="2016-10-21T00:00:00"/>
    <x v="5"/>
    <s v="Pró-Reitoria de Assuntos Administrativos"/>
    <n v="68"/>
    <x v="79"/>
    <x v="4"/>
    <x v="6"/>
    <n v="7.0000000000000007E-2"/>
    <n v="1.4000000000000001"/>
    <x v="2"/>
    <x v="18"/>
    <x v="7"/>
    <x v="88"/>
    <x v="5"/>
    <n v="4544"/>
    <x v="0"/>
  </r>
  <r>
    <s v="23083.007972/2015-42"/>
    <s v="UASG 153115 - Pregão 25/2015"/>
    <d v="2016-10-21T00:00:00"/>
    <x v="5"/>
    <s v="Pró-Reitoria de Assuntos Administrativos"/>
    <n v="67"/>
    <x v="80"/>
    <x v="4"/>
    <x v="24"/>
    <n v="0.1"/>
    <n v="20"/>
    <x v="2"/>
    <x v="18"/>
    <x v="25"/>
    <x v="9"/>
    <x v="5"/>
    <n v="4544"/>
    <x v="0"/>
  </r>
  <r>
    <s v="23083.007972/2015-42"/>
    <s v="UASG 153115 - Pregão 25/2015"/>
    <d v="2016-10-21T00:00:00"/>
    <x v="5"/>
    <s v="Pró-Reitoria de Assuntos Administrativos"/>
    <n v="82"/>
    <x v="49"/>
    <x v="4"/>
    <x v="14"/>
    <n v="1"/>
    <n v="10"/>
    <x v="2"/>
    <x v="5"/>
    <x v="16"/>
    <x v="89"/>
    <x v="5"/>
    <n v="938"/>
    <x v="0"/>
  </r>
  <r>
    <s v="23083.007972/2015-42"/>
    <s v="UASG 153115 - Pregão 25/2015"/>
    <d v="2016-10-21T00:00:00"/>
    <x v="5"/>
    <s v="Pró-Reitoria de Assuntos Administrativos"/>
    <n v="84"/>
    <x v="16"/>
    <x v="4"/>
    <x v="25"/>
    <n v="74.849999999999994"/>
    <n v="149.69999999999999"/>
    <x v="2"/>
    <x v="9"/>
    <x v="26"/>
    <x v="90"/>
    <x v="7"/>
    <n v="6468"/>
    <x v="0"/>
  </r>
  <r>
    <s v="23083.007972/2015-42"/>
    <s v="UASG 153115 - Pregão 25/2015"/>
    <d v="2016-10-21T00:00:00"/>
    <x v="5"/>
    <s v="Pró-Reitoria de Assuntos Administrativos"/>
    <n v="87"/>
    <x v="50"/>
    <x v="4"/>
    <x v="14"/>
    <n v="0.97"/>
    <n v="9.6999999999999993"/>
    <x v="2"/>
    <x v="19"/>
    <x v="16"/>
    <x v="91"/>
    <x v="16"/>
    <n v="1489"/>
    <x v="0"/>
  </r>
  <r>
    <s v="23083.007972/2015-42"/>
    <s v="UASG 153115 - Pregão 25/2015"/>
    <d v="2016-10-21T00:00:00"/>
    <x v="5"/>
    <s v="Pró-Reitoria de Assuntos Administrativos"/>
    <n v="91"/>
    <x v="81"/>
    <x v="4"/>
    <x v="16"/>
    <n v="1.03"/>
    <n v="15.450000000000001"/>
    <x v="3"/>
    <x v="24"/>
    <x v="19"/>
    <x v="92"/>
    <x v="20"/>
    <n v="2792"/>
    <x v="0"/>
  </r>
  <r>
    <s v="23083.007972/2015-42"/>
    <s v="UASG 153115 - Pregão 25/2015"/>
    <d v="2016-10-21T00:00:00"/>
    <x v="5"/>
    <s v="Pró-Reitoria de Assuntos Administrativos"/>
    <n v="92"/>
    <x v="53"/>
    <x v="4"/>
    <x v="13"/>
    <n v="1.8"/>
    <n v="54"/>
    <x v="2"/>
    <x v="20"/>
    <x v="15"/>
    <x v="93"/>
    <x v="17"/>
    <n v="3048"/>
    <x v="0"/>
  </r>
  <r>
    <s v="23083.007972/2015-42"/>
    <s v="UASG 153115 - Pregão 25/2015"/>
    <d v="2016-10-21T00:00:00"/>
    <x v="5"/>
    <s v="Pró-Reitoria de Assuntos Administrativos"/>
    <n v="94"/>
    <x v="17"/>
    <x v="4"/>
    <x v="6"/>
    <n v="1.22"/>
    <n v="24.4"/>
    <x v="2"/>
    <x v="10"/>
    <x v="7"/>
    <x v="94"/>
    <x v="8"/>
    <n v="544"/>
    <x v="0"/>
  </r>
  <r>
    <s v="23083.007972/2015-42"/>
    <s v="UASG 153115 - Pregão 25/2015"/>
    <d v="2016-10-21T00:00:00"/>
    <x v="5"/>
    <s v="Pró-Reitoria de Assuntos Administrativos"/>
    <n v="96"/>
    <x v="82"/>
    <x v="4"/>
    <x v="25"/>
    <n v="95.72"/>
    <n v="191.44"/>
    <x v="2"/>
    <x v="18"/>
    <x v="26"/>
    <x v="95"/>
    <x v="5"/>
    <n v="4544"/>
    <x v="0"/>
  </r>
  <r>
    <s v="23083.007972/2015-42"/>
    <s v="UASG 153115 - Pregão 25/2015"/>
    <d v="2016-10-21T00:00:00"/>
    <x v="5"/>
    <s v="Pró-Reitoria de Assuntos Administrativos"/>
    <n v="99"/>
    <x v="18"/>
    <x v="4"/>
    <x v="26"/>
    <n v="19.989999999999998"/>
    <n v="239.88"/>
    <x v="2"/>
    <x v="10"/>
    <x v="27"/>
    <x v="96"/>
    <x v="8"/>
    <n v="544"/>
    <x v="0"/>
  </r>
  <r>
    <s v="23083.007972/2015-42"/>
    <s v="UASG 153115 - Pregão 25/2015"/>
    <d v="2016-10-21T00:00:00"/>
    <x v="5"/>
    <s v="Pró-Reitoria de Assuntos Administrativos"/>
    <n v="102"/>
    <x v="19"/>
    <x v="4"/>
    <x v="6"/>
    <n v="17.489999999999998"/>
    <n v="349.79999999999995"/>
    <x v="2"/>
    <x v="3"/>
    <x v="7"/>
    <x v="97"/>
    <x v="3"/>
    <n v="4227"/>
    <x v="0"/>
  </r>
  <r>
    <s v="23083.007972/2015-42"/>
    <s v="UASG 153115 - Pregão 25/2015"/>
    <d v="2016-10-21T00:00:00"/>
    <x v="5"/>
    <s v="Pró-Reitoria de Assuntos Administrativos"/>
    <n v="104"/>
    <x v="4"/>
    <x v="4"/>
    <x v="14"/>
    <n v="2"/>
    <n v="20"/>
    <x v="3"/>
    <x v="13"/>
    <x v="16"/>
    <x v="9"/>
    <x v="11"/>
    <n v="309"/>
    <x v="0"/>
  </r>
  <r>
    <s v="23083.007972/2015-42"/>
    <s v="UASG 153115 - Pregão 25/2015"/>
    <d v="2016-10-21T00:00:00"/>
    <x v="5"/>
    <s v="Pró-Reitoria de Assuntos Administrativos"/>
    <n v="109"/>
    <x v="54"/>
    <x v="4"/>
    <x v="26"/>
    <n v="2"/>
    <n v="24"/>
    <x v="2"/>
    <x v="6"/>
    <x v="27"/>
    <x v="98"/>
    <x v="6"/>
    <n v="348"/>
    <x v="0"/>
  </r>
  <r>
    <s v="23083.007972/2015-42"/>
    <s v="UASG 153115 - Pregão 25/2015"/>
    <d v="2016-10-21T00:00:00"/>
    <x v="5"/>
    <s v="Pró-Reitoria de Assuntos Administrativos"/>
    <n v="107"/>
    <x v="83"/>
    <x v="4"/>
    <x v="12"/>
    <n v="0.2"/>
    <n v="1.2000000000000002"/>
    <x v="4"/>
    <x v="12"/>
    <x v="17"/>
    <x v="19"/>
    <x v="10"/>
    <s v="-"/>
    <x v="2"/>
  </r>
  <r>
    <s v="23083.007972/2015-42"/>
    <s v="UASG 153115 - Pregão 25/2015"/>
    <d v="2016-10-21T00:00:00"/>
    <x v="5"/>
    <s v="Pró-Reitoria de Assuntos Administrativos"/>
    <n v="108"/>
    <x v="56"/>
    <x v="4"/>
    <x v="8"/>
    <n v="0.16"/>
    <n v="16"/>
    <x v="4"/>
    <x v="12"/>
    <x v="17"/>
    <x v="19"/>
    <x v="10"/>
    <s v="-"/>
    <x v="2"/>
  </r>
  <r>
    <s v="23083.007972/2015-42"/>
    <s v="UASG 153115 - Pregão 25/2015"/>
    <d v="2016-10-21T00:00:00"/>
    <x v="5"/>
    <s v="Pró-Reitoria de Assuntos Administrativos"/>
    <n v="137"/>
    <x v="84"/>
    <x v="4"/>
    <x v="13"/>
    <n v="1.25"/>
    <n v="37.5"/>
    <x v="3"/>
    <x v="4"/>
    <x v="15"/>
    <x v="99"/>
    <x v="4"/>
    <n v="1089"/>
    <x v="0"/>
  </r>
  <r>
    <s v="23083.007972/2015-42"/>
    <s v="UASG 153115 - Pregão 25/2015"/>
    <d v="2016-10-21T00:00:00"/>
    <x v="5"/>
    <s v="Pró-Reitoria de Assuntos Administrativos"/>
    <n v="138"/>
    <x v="85"/>
    <x v="4"/>
    <x v="23"/>
    <n v="0.85"/>
    <n v="51"/>
    <x v="2"/>
    <x v="18"/>
    <x v="24"/>
    <x v="100"/>
    <x v="5"/>
    <n v="4544"/>
    <x v="0"/>
  </r>
  <r>
    <s v="23083.007972/2015-42"/>
    <s v="UASG 153115 - Pregão 25/2015"/>
    <d v="2016-10-21T00:00:00"/>
    <x v="5"/>
    <s v="Pró-Reitoria de Assuntos Administrativos"/>
    <n v="136"/>
    <x v="86"/>
    <x v="4"/>
    <x v="6"/>
    <n v="6.34"/>
    <n v="126.8"/>
    <x v="2"/>
    <x v="18"/>
    <x v="7"/>
    <x v="101"/>
    <x v="5"/>
    <n v="4544"/>
    <x v="0"/>
  </r>
  <r>
    <s v="23083.007972/2015-42"/>
    <s v="UASG 153115 - Pregão 25/2015"/>
    <d v="2016-10-21T00:00:00"/>
    <x v="5"/>
    <s v="Pró-Reitoria de Assuntos Administrativos"/>
    <n v="139"/>
    <x v="87"/>
    <x v="4"/>
    <x v="6"/>
    <n v="1.73"/>
    <n v="34.6"/>
    <x v="2"/>
    <x v="5"/>
    <x v="7"/>
    <x v="102"/>
    <x v="5"/>
    <n v="938"/>
    <x v="0"/>
  </r>
  <r>
    <s v="23083.007972/2015-42"/>
    <s v="UASG 153115 - Pregão 25/2015"/>
    <d v="2016-10-21T00:00:00"/>
    <x v="5"/>
    <s v="Pró-Reitoria de Assuntos Administrativos"/>
    <n v="141"/>
    <x v="88"/>
    <x v="4"/>
    <x v="6"/>
    <n v="1.73"/>
    <n v="34.6"/>
    <x v="2"/>
    <x v="5"/>
    <x v="7"/>
    <x v="102"/>
    <x v="5"/>
    <n v="938"/>
    <x v="0"/>
  </r>
  <r>
    <s v="23083.007972/2015-42"/>
    <s v="UASG 153115 - Pregão 25/2015"/>
    <d v="2016-10-21T00:00:00"/>
    <x v="5"/>
    <s v="Pró-Reitoria de Assuntos Administrativos"/>
    <n v="142"/>
    <x v="68"/>
    <x v="4"/>
    <x v="6"/>
    <n v="1.89"/>
    <n v="37.799999999999997"/>
    <x v="3"/>
    <x v="7"/>
    <x v="7"/>
    <x v="103"/>
    <x v="5"/>
    <n v="1400"/>
    <x v="0"/>
  </r>
  <r>
    <s v="23083.007972/2015-42"/>
    <s v="UASG 153115 - Pregão 25/2015"/>
    <d v="2016-10-21T00:00:00"/>
    <x v="5"/>
    <s v="Pró-Reitoria de Assuntos Administrativos"/>
    <n v="144"/>
    <x v="89"/>
    <x v="4"/>
    <x v="6"/>
    <n v="2.02"/>
    <n v="40.4"/>
    <x v="3"/>
    <x v="7"/>
    <x v="7"/>
    <x v="104"/>
    <x v="5"/>
    <n v="1400"/>
    <x v="0"/>
  </r>
  <r>
    <s v="23083.007972/2015-42"/>
    <s v="UASG 153115 - Pregão 25/2015"/>
    <d v="2016-10-21T00:00:00"/>
    <x v="5"/>
    <s v="Pró-Reitoria de Assuntos Administrativos"/>
    <n v="140"/>
    <x v="90"/>
    <x v="4"/>
    <x v="27"/>
    <n v="2.02"/>
    <n v="1010"/>
    <x v="3"/>
    <x v="7"/>
    <x v="28"/>
    <x v="105"/>
    <x v="5"/>
    <n v="1400"/>
    <x v="1"/>
  </r>
  <r>
    <s v="23083.007972/2015-42"/>
    <s v="UASG 153115 - Pregão 25/2015"/>
    <d v="2016-10-21T00:00:00"/>
    <x v="5"/>
    <s v="Pró-Reitoria de Assuntos Administrativos"/>
    <n v="143"/>
    <x v="69"/>
    <x v="4"/>
    <x v="6"/>
    <n v="1.85"/>
    <n v="37"/>
    <x v="2"/>
    <x v="5"/>
    <x v="7"/>
    <x v="106"/>
    <x v="5"/>
    <n v="938"/>
    <x v="0"/>
  </r>
  <r>
    <s v="23083.007972/2015-42"/>
    <s v="UASG 153115 - Pregão 25/2015"/>
    <d v="2016-10-21T00:00:00"/>
    <x v="5"/>
    <s v="Pró-Reitoria de Assuntos Administrativos"/>
    <n v="146"/>
    <x v="63"/>
    <x v="4"/>
    <x v="6"/>
    <n v="64.5"/>
    <n v="1290"/>
    <x v="2"/>
    <x v="18"/>
    <x v="7"/>
    <x v="107"/>
    <x v="5"/>
    <n v="4544"/>
    <x v="0"/>
  </r>
  <r>
    <s v="23083.007972/2015-42"/>
    <s v="UASG 153115 - Pregão 25/2015"/>
    <d v="2016-10-21T00:00:00"/>
    <x v="5"/>
    <s v="Pró-Reitoria de Assuntos Administrativos"/>
    <n v="160"/>
    <x v="27"/>
    <x v="4"/>
    <x v="16"/>
    <n v="7.54"/>
    <n v="113.1"/>
    <x v="2"/>
    <x v="3"/>
    <x v="19"/>
    <x v="108"/>
    <x v="3"/>
    <n v="4227"/>
    <x v="0"/>
  </r>
  <r>
    <s v="23083.007972/2015-42"/>
    <s v="UASG 153115 - Pregão 25/2015"/>
    <d v="2016-10-21T00:00:00"/>
    <x v="5"/>
    <s v="Pró-Reitoria de Assuntos Administrativos"/>
    <n v="173"/>
    <x v="65"/>
    <x v="4"/>
    <x v="14"/>
    <n v="2.69"/>
    <n v="26.9"/>
    <x v="3"/>
    <x v="4"/>
    <x v="16"/>
    <x v="63"/>
    <x v="4"/>
    <n v="1089"/>
    <x v="0"/>
  </r>
  <r>
    <s v="23083.007972/2015-42"/>
    <s v="UASG 153115 - Pregão 25/2015"/>
    <d v="2016-10-21T00:00:00"/>
    <x v="5"/>
    <s v="Pró-Reitoria de Assuntos Administrativos"/>
    <n v="175"/>
    <x v="67"/>
    <x v="4"/>
    <x v="14"/>
    <n v="1.6"/>
    <n v="16"/>
    <x v="2"/>
    <x v="5"/>
    <x v="16"/>
    <x v="36"/>
    <x v="5"/>
    <n v="938"/>
    <x v="0"/>
  </r>
  <r>
    <s v="23083.007972/2015-42"/>
    <s v="UASG 153115 - Pregão 25/2015"/>
    <d v="2016-10-21T00:00:00"/>
    <x v="1"/>
    <s v="Seção de Arquivo e Protocolo Geral"/>
    <n v="9"/>
    <x v="33"/>
    <x v="5"/>
    <x v="16"/>
    <n v="3.49"/>
    <n v="52.35"/>
    <x v="2"/>
    <x v="16"/>
    <x v="19"/>
    <x v="109"/>
    <x v="14"/>
    <n v="1281"/>
    <x v="0"/>
  </r>
  <r>
    <s v="23083.007972/2015-42"/>
    <s v="UASG 153115 - Pregão 25/2015"/>
    <d v="2016-10-21T00:00:00"/>
    <x v="1"/>
    <s v="Seção de Arquivo e Protocolo Geral"/>
    <n v="14"/>
    <x v="36"/>
    <x v="5"/>
    <x v="6"/>
    <n v="0.25"/>
    <n v="5"/>
    <x v="4"/>
    <x v="12"/>
    <x v="17"/>
    <x v="19"/>
    <x v="10"/>
    <s v="-"/>
    <x v="2"/>
  </r>
  <r>
    <s v="23083.007972/2015-42"/>
    <s v="UASG 153115 - Pregão 25/2015"/>
    <d v="2016-10-21T00:00:00"/>
    <x v="1"/>
    <s v="Seção de Arquivo e Protocolo Geral"/>
    <n v="15"/>
    <x v="37"/>
    <x v="5"/>
    <x v="6"/>
    <n v="0.6"/>
    <n v="12"/>
    <x v="2"/>
    <x v="17"/>
    <x v="7"/>
    <x v="57"/>
    <x v="15"/>
    <n v="13408"/>
    <x v="0"/>
  </r>
  <r>
    <s v="23083.007972/2015-42"/>
    <s v="UASG 153115 - Pregão 25/2015"/>
    <d v="2016-10-21T00:00:00"/>
    <x v="1"/>
    <s v="Seção de Arquivo e Protocolo Geral"/>
    <n v="18"/>
    <x v="5"/>
    <x v="5"/>
    <x v="24"/>
    <n v="0.5"/>
    <n v="100"/>
    <x v="2"/>
    <x v="3"/>
    <x v="29"/>
    <x v="110"/>
    <x v="3"/>
    <n v="4227"/>
    <x v="1"/>
  </r>
  <r>
    <s v="23083.007972/2015-42"/>
    <s v="UASG 153115 - Pregão 25/2015"/>
    <d v="2016-10-21T00:00:00"/>
    <x v="1"/>
    <s v="Seção de Arquivo e Protocolo Geral"/>
    <n v="20"/>
    <x v="40"/>
    <x v="5"/>
    <x v="24"/>
    <n v="0.32"/>
    <n v="64"/>
    <x v="3"/>
    <x v="4"/>
    <x v="25"/>
    <x v="111"/>
    <x v="4"/>
    <n v="1089"/>
    <x v="0"/>
  </r>
  <r>
    <s v="23083.007972/2015-42"/>
    <s v="UASG 153115 - Pregão 25/2015"/>
    <d v="2016-10-21T00:00:00"/>
    <x v="1"/>
    <s v="Seção de Arquivo e Protocolo Geral"/>
    <n v="21"/>
    <x v="41"/>
    <x v="5"/>
    <x v="24"/>
    <n v="0.32"/>
    <n v="64"/>
    <x v="3"/>
    <x v="4"/>
    <x v="25"/>
    <x v="111"/>
    <x v="4"/>
    <n v="1089"/>
    <x v="0"/>
  </r>
  <r>
    <s v="23083.007972/2015-42"/>
    <s v="UASG 153115 - Pregão 25/2015"/>
    <d v="2016-10-21T00:00:00"/>
    <x v="1"/>
    <s v="Seção de Arquivo e Protocolo Geral"/>
    <n v="23"/>
    <x v="91"/>
    <x v="5"/>
    <x v="24"/>
    <n v="1.3"/>
    <n v="260"/>
    <x v="2"/>
    <x v="5"/>
    <x v="30"/>
    <x v="112"/>
    <x v="5"/>
    <n v="938"/>
    <x v="1"/>
  </r>
  <r>
    <s v="23083.007972/2015-42"/>
    <s v="UASG 153115 - Pregão 25/2015"/>
    <d v="2016-10-21T00:00:00"/>
    <x v="1"/>
    <s v="Seção de Arquivo e Protocolo Geral"/>
    <n v="24"/>
    <x v="92"/>
    <x v="5"/>
    <x v="8"/>
    <n v="1.5"/>
    <n v="150"/>
    <x v="2"/>
    <x v="5"/>
    <x v="9"/>
    <x v="113"/>
    <x v="5"/>
    <n v="938"/>
    <x v="0"/>
  </r>
  <r>
    <s v="23083.007972/2015-42"/>
    <s v="UASG 153115 - Pregão 25/2015"/>
    <d v="2016-10-21T00:00:00"/>
    <x v="1"/>
    <s v="Seção de Arquivo e Protocolo Geral"/>
    <n v="28"/>
    <x v="9"/>
    <x v="5"/>
    <x v="8"/>
    <n v="0.85"/>
    <n v="85"/>
    <x v="2"/>
    <x v="5"/>
    <x v="9"/>
    <x v="114"/>
    <x v="5"/>
    <n v="938"/>
    <x v="0"/>
  </r>
  <r>
    <s v="23083.007972/2015-42"/>
    <s v="UASG 153115 - Pregão 25/2015"/>
    <d v="2016-10-21T00:00:00"/>
    <x v="1"/>
    <s v="Seção de Arquivo e Protocolo Geral"/>
    <n v="26"/>
    <x v="11"/>
    <x v="5"/>
    <x v="8"/>
    <n v="0.85"/>
    <n v="85"/>
    <x v="2"/>
    <x v="5"/>
    <x v="9"/>
    <x v="114"/>
    <x v="5"/>
    <n v="938"/>
    <x v="0"/>
  </r>
  <r>
    <s v="23083.007972/2015-42"/>
    <s v="UASG 153115 - Pregão 25/2015"/>
    <d v="2016-10-21T00:00:00"/>
    <x v="1"/>
    <s v="Seção de Arquivo e Protocolo Geral"/>
    <n v="27"/>
    <x v="12"/>
    <x v="5"/>
    <x v="8"/>
    <n v="0.85"/>
    <n v="85"/>
    <x v="2"/>
    <x v="6"/>
    <x v="9"/>
    <x v="114"/>
    <x v="6"/>
    <n v="348"/>
    <x v="0"/>
  </r>
  <r>
    <s v="23083.007972/2015-42"/>
    <s v="UASG 153115 - Pregão 25/2015"/>
    <d v="2016-10-21T00:00:00"/>
    <x v="1"/>
    <s v="Seção de Arquivo e Protocolo Geral"/>
    <n v="40"/>
    <x v="77"/>
    <x v="5"/>
    <x v="13"/>
    <n v="0.99"/>
    <n v="29.7"/>
    <x v="2"/>
    <x v="16"/>
    <x v="15"/>
    <x v="115"/>
    <x v="14"/>
    <n v="1281"/>
    <x v="0"/>
  </r>
  <r>
    <s v="23083.007972/2015-42"/>
    <s v="UASG 153115 - Pregão 25/2015"/>
    <d v="2016-10-21T00:00:00"/>
    <x v="1"/>
    <s v="Seção de Arquivo e Protocolo Geral"/>
    <n v="41"/>
    <x v="42"/>
    <x v="5"/>
    <x v="13"/>
    <n v="1.29"/>
    <n v="38.700000000000003"/>
    <x v="3"/>
    <x v="4"/>
    <x v="15"/>
    <x v="116"/>
    <x v="4"/>
    <n v="1089"/>
    <x v="0"/>
  </r>
  <r>
    <s v="23083.007972/2015-42"/>
    <s v="UASG 153115 - Pregão 25/2015"/>
    <d v="2016-10-21T00:00:00"/>
    <x v="1"/>
    <s v="Seção de Arquivo e Protocolo Geral"/>
    <n v="46"/>
    <x v="43"/>
    <x v="5"/>
    <x v="13"/>
    <n v="3.23"/>
    <n v="96.9"/>
    <x v="2"/>
    <x v="17"/>
    <x v="15"/>
    <x v="117"/>
    <x v="15"/>
    <n v="13408"/>
    <x v="0"/>
  </r>
  <r>
    <s v="23083.007972/2015-42"/>
    <s v="UASG 153115 - Pregão 25/2015"/>
    <d v="2016-10-21T00:00:00"/>
    <x v="1"/>
    <s v="Seção de Arquivo e Protocolo Geral"/>
    <n v="47"/>
    <x v="3"/>
    <x v="5"/>
    <x v="13"/>
    <n v="0.49"/>
    <n v="14.7"/>
    <x v="2"/>
    <x v="5"/>
    <x v="15"/>
    <x v="118"/>
    <x v="5"/>
    <n v="938"/>
    <x v="0"/>
  </r>
  <r>
    <s v="23083.007972/2015-42"/>
    <s v="UASG 153115 - Pregão 25/2015"/>
    <d v="2016-10-21T00:00:00"/>
    <x v="1"/>
    <s v="Seção de Arquivo e Protocolo Geral"/>
    <n v="49"/>
    <x v="45"/>
    <x v="5"/>
    <x v="8"/>
    <n v="2.65"/>
    <n v="265"/>
    <x v="2"/>
    <x v="6"/>
    <x v="9"/>
    <x v="119"/>
    <x v="6"/>
    <n v="348"/>
    <x v="0"/>
  </r>
  <r>
    <s v="23083.007972/2015-42"/>
    <s v="UASG 153115 - Pregão 25/2015"/>
    <d v="2016-10-21T00:00:00"/>
    <x v="1"/>
    <s v="Seção de Arquivo e Protocolo Geral"/>
    <n v="50"/>
    <x v="93"/>
    <x v="5"/>
    <x v="8"/>
    <n v="3.15"/>
    <n v="315"/>
    <x v="2"/>
    <x v="6"/>
    <x v="9"/>
    <x v="120"/>
    <x v="6"/>
    <n v="348"/>
    <x v="0"/>
  </r>
  <r>
    <s v="23083.007972/2015-42"/>
    <s v="UASG 153115 - Pregão 25/2015"/>
    <d v="2016-10-21T00:00:00"/>
    <x v="1"/>
    <s v="Seção de Arquivo e Protocolo Geral"/>
    <n v="51"/>
    <x v="46"/>
    <x v="5"/>
    <x v="8"/>
    <n v="4.5999999999999996"/>
    <n v="459.99999999999994"/>
    <x v="2"/>
    <x v="19"/>
    <x v="9"/>
    <x v="121"/>
    <x v="16"/>
    <n v="1489"/>
    <x v="0"/>
  </r>
  <r>
    <s v="23083.007972/2015-42"/>
    <s v="UASG 153115 - Pregão 25/2015"/>
    <d v="2016-10-21T00:00:00"/>
    <x v="1"/>
    <s v="Seção de Arquivo e Protocolo Geral"/>
    <n v="57"/>
    <x v="47"/>
    <x v="5"/>
    <x v="6"/>
    <n v="0.99"/>
    <n v="19.8"/>
    <x v="3"/>
    <x v="4"/>
    <x v="7"/>
    <x v="43"/>
    <x v="4"/>
    <n v="1089"/>
    <x v="0"/>
  </r>
  <r>
    <s v="23083.007972/2015-42"/>
    <s v="UASG 153115 - Pregão 25/2015"/>
    <d v="2016-10-21T00:00:00"/>
    <x v="1"/>
    <s v="Seção de Arquivo e Protocolo Geral"/>
    <n v="65"/>
    <x v="48"/>
    <x v="5"/>
    <x v="8"/>
    <n v="0.11"/>
    <n v="11"/>
    <x v="2"/>
    <x v="18"/>
    <x v="11"/>
    <x v="122"/>
    <x v="5"/>
    <n v="4544"/>
    <x v="1"/>
  </r>
  <r>
    <s v="23083.007972/2015-42"/>
    <s v="UASG 153115 - Pregão 25/2015"/>
    <d v="2016-10-21T00:00:00"/>
    <x v="1"/>
    <s v="Seção de Arquivo e Protocolo Geral"/>
    <n v="82"/>
    <x v="49"/>
    <x v="5"/>
    <x v="14"/>
    <n v="1"/>
    <n v="10"/>
    <x v="2"/>
    <x v="5"/>
    <x v="16"/>
    <x v="89"/>
    <x v="5"/>
    <n v="938"/>
    <x v="0"/>
  </r>
  <r>
    <s v="23083.007972/2015-42"/>
    <s v="UASG 153115 - Pregão 25/2015"/>
    <d v="2016-10-21T00:00:00"/>
    <x v="1"/>
    <s v="Seção de Arquivo e Protocolo Geral"/>
    <n v="87"/>
    <x v="50"/>
    <x v="5"/>
    <x v="6"/>
    <n v="0.97"/>
    <n v="19.399999999999999"/>
    <x v="2"/>
    <x v="19"/>
    <x v="7"/>
    <x v="123"/>
    <x v="16"/>
    <n v="1489"/>
    <x v="0"/>
  </r>
  <r>
    <s v="23083.007972/2015-42"/>
    <s v="UASG 153115 - Pregão 25/2015"/>
    <d v="2016-10-21T00:00:00"/>
    <x v="1"/>
    <s v="Seção de Arquivo e Protocolo Geral"/>
    <n v="86"/>
    <x v="51"/>
    <x v="5"/>
    <x v="6"/>
    <n v="1.75"/>
    <n v="35"/>
    <x v="2"/>
    <x v="20"/>
    <x v="7"/>
    <x v="58"/>
    <x v="17"/>
    <n v="3048"/>
    <x v="0"/>
  </r>
  <r>
    <s v="23083.007972/2015-42"/>
    <s v="UASG 153115 - Pregão 25/2015"/>
    <d v="2016-10-21T00:00:00"/>
    <x v="1"/>
    <s v="Seção de Arquivo e Protocolo Geral"/>
    <n v="89"/>
    <x v="94"/>
    <x v="5"/>
    <x v="6"/>
    <n v="2.4"/>
    <n v="48"/>
    <x v="2"/>
    <x v="20"/>
    <x v="18"/>
    <x v="57"/>
    <x v="17"/>
    <n v="3048"/>
    <x v="1"/>
  </r>
  <r>
    <s v="23083.007972/2015-42"/>
    <s v="UASG 153115 - Pregão 25/2015"/>
    <d v="2016-10-21T00:00:00"/>
    <x v="1"/>
    <s v="Seção de Arquivo e Protocolo Geral"/>
    <n v="90"/>
    <x v="52"/>
    <x v="5"/>
    <x v="6"/>
    <n v="5"/>
    <n v="100"/>
    <x v="2"/>
    <x v="20"/>
    <x v="18"/>
    <x v="35"/>
    <x v="17"/>
    <n v="3048"/>
    <x v="1"/>
  </r>
  <r>
    <s v="23083.007972/2015-42"/>
    <s v="UASG 153115 - Pregão 25/2015"/>
    <d v="2016-10-21T00:00:00"/>
    <x v="1"/>
    <s v="Seção de Arquivo e Protocolo Geral"/>
    <n v="91"/>
    <x v="81"/>
    <x v="5"/>
    <x v="6"/>
    <n v="1.03"/>
    <n v="20.6"/>
    <x v="3"/>
    <x v="24"/>
    <x v="7"/>
    <x v="124"/>
    <x v="20"/>
    <n v="2792"/>
    <x v="0"/>
  </r>
  <r>
    <s v="23083.007972/2015-42"/>
    <s v="UASG 153115 - Pregão 25/2015"/>
    <d v="2016-10-21T00:00:00"/>
    <x v="1"/>
    <s v="Seção de Arquivo e Protocolo Geral"/>
    <n v="92"/>
    <x v="53"/>
    <x v="5"/>
    <x v="6"/>
    <n v="1.8"/>
    <n v="36"/>
    <x v="2"/>
    <x v="20"/>
    <x v="7"/>
    <x v="125"/>
    <x v="17"/>
    <n v="3048"/>
    <x v="0"/>
  </r>
  <r>
    <s v="23083.007972/2015-42"/>
    <s v="UASG 153115 - Pregão 25/2015"/>
    <d v="2016-10-21T00:00:00"/>
    <x v="1"/>
    <s v="Seção de Arquivo e Protocolo Geral"/>
    <n v="102"/>
    <x v="19"/>
    <x v="5"/>
    <x v="15"/>
    <n v="17.489999999999998"/>
    <n v="87.449999999999989"/>
    <x v="2"/>
    <x v="3"/>
    <x v="18"/>
    <x v="51"/>
    <x v="3"/>
    <n v="4227"/>
    <x v="0"/>
  </r>
  <r>
    <s v="23083.007972/2015-42"/>
    <s v="UASG 153115 - Pregão 25/2015"/>
    <d v="2016-10-21T00:00:00"/>
    <x v="1"/>
    <s v="Seção de Arquivo e Protocolo Geral"/>
    <n v="101"/>
    <x v="21"/>
    <x v="5"/>
    <x v="15"/>
    <n v="5.84"/>
    <n v="29.2"/>
    <x v="3"/>
    <x v="4"/>
    <x v="18"/>
    <x v="126"/>
    <x v="4"/>
    <n v="1089"/>
    <x v="0"/>
  </r>
  <r>
    <s v="23083.007972/2015-42"/>
    <s v="UASG 153115 - Pregão 25/2015"/>
    <d v="2016-10-21T00:00:00"/>
    <x v="1"/>
    <s v="Seção de Arquivo e Protocolo Geral"/>
    <n v="103"/>
    <x v="22"/>
    <x v="5"/>
    <x v="16"/>
    <n v="7.75"/>
    <n v="116.25"/>
    <x v="2"/>
    <x v="11"/>
    <x v="19"/>
    <x v="127"/>
    <x v="9"/>
    <n v="6"/>
    <x v="0"/>
  </r>
  <r>
    <s v="23083.007972/2015-42"/>
    <s v="UASG 153115 - Pregão 25/2015"/>
    <d v="2016-10-21T00:00:00"/>
    <x v="1"/>
    <s v="Seção de Arquivo e Protocolo Geral"/>
    <n v="105"/>
    <x v="23"/>
    <x v="5"/>
    <x v="16"/>
    <n v="7.9"/>
    <n v="118.5"/>
    <x v="4"/>
    <x v="12"/>
    <x v="17"/>
    <x v="19"/>
    <x v="10"/>
    <s v="-"/>
    <x v="2"/>
  </r>
  <r>
    <s v="23083.007972/2015-42"/>
    <s v="UASG 153115 - Pregão 25/2015"/>
    <d v="2016-10-21T00:00:00"/>
    <x v="1"/>
    <s v="Seção de Arquivo e Protocolo Geral"/>
    <n v="104"/>
    <x v="4"/>
    <x v="5"/>
    <x v="16"/>
    <n v="2"/>
    <n v="30"/>
    <x v="3"/>
    <x v="13"/>
    <x v="19"/>
    <x v="53"/>
    <x v="11"/>
    <n v="309"/>
    <x v="0"/>
  </r>
  <r>
    <s v="23083.007972/2015-42"/>
    <s v="UASG 153115 - Pregão 25/2015"/>
    <d v="2016-10-21T00:00:00"/>
    <x v="1"/>
    <s v="Seção de Arquivo e Protocolo Geral"/>
    <n v="109"/>
    <x v="54"/>
    <x v="5"/>
    <x v="16"/>
    <n v="2"/>
    <n v="30"/>
    <x v="2"/>
    <x v="6"/>
    <x v="19"/>
    <x v="53"/>
    <x v="6"/>
    <n v="348"/>
    <x v="0"/>
  </r>
  <r>
    <s v="23083.007972/2015-42"/>
    <s v="UASG 153115 - Pregão 25/2015"/>
    <d v="2016-10-21T00:00:00"/>
    <x v="1"/>
    <s v="Seção de Arquivo e Protocolo Geral"/>
    <n v="108"/>
    <x v="56"/>
    <x v="5"/>
    <x v="24"/>
    <n v="0.16"/>
    <n v="32"/>
    <x v="4"/>
    <x v="12"/>
    <x v="17"/>
    <x v="19"/>
    <x v="10"/>
    <s v="-"/>
    <x v="2"/>
  </r>
  <r>
    <s v="23083.007972/2015-42"/>
    <s v="UASG 153115 - Pregão 25/2015"/>
    <d v="2016-10-21T00:00:00"/>
    <x v="1"/>
    <s v="Seção de Arquivo e Protocolo Geral"/>
    <n v="114"/>
    <x v="57"/>
    <x v="5"/>
    <x v="14"/>
    <n v="11.42"/>
    <n v="114.2"/>
    <x v="2"/>
    <x v="18"/>
    <x v="16"/>
    <x v="128"/>
    <x v="5"/>
    <n v="4544"/>
    <x v="0"/>
  </r>
  <r>
    <s v="23083.007972/2015-42"/>
    <s v="UASG 153115 - Pregão 25/2015"/>
    <d v="2016-10-21T00:00:00"/>
    <x v="1"/>
    <s v="Seção de Arquivo e Protocolo Geral"/>
    <n v="113"/>
    <x v="58"/>
    <x v="5"/>
    <x v="6"/>
    <n v="12.72"/>
    <n v="254.4"/>
    <x v="2"/>
    <x v="18"/>
    <x v="7"/>
    <x v="69"/>
    <x v="5"/>
    <n v="4544"/>
    <x v="0"/>
  </r>
  <r>
    <s v="23083.007972/2015-42"/>
    <s v="UASG 153115 - Pregão 25/2015"/>
    <d v="2016-10-21T00:00:00"/>
    <x v="1"/>
    <s v="Seção de Arquivo e Protocolo Geral"/>
    <n v="116"/>
    <x v="60"/>
    <x v="5"/>
    <x v="8"/>
    <n v="0.12"/>
    <n v="12"/>
    <x v="3"/>
    <x v="22"/>
    <x v="9"/>
    <x v="57"/>
    <x v="19"/>
    <n v="1327"/>
    <x v="0"/>
  </r>
  <r>
    <s v="23083.007972/2015-42"/>
    <s v="UASG 153115 - Pregão 25/2015"/>
    <d v="2016-10-21T00:00:00"/>
    <x v="1"/>
    <s v="Seção de Arquivo e Protocolo Geral"/>
    <n v="126"/>
    <x v="61"/>
    <x v="5"/>
    <x v="13"/>
    <n v="0.35"/>
    <n v="10.5"/>
    <x v="2"/>
    <x v="5"/>
    <x v="15"/>
    <x v="129"/>
    <x v="5"/>
    <n v="938"/>
    <x v="0"/>
  </r>
  <r>
    <s v="23083.007972/2015-42"/>
    <s v="UASG 153115 - Pregão 25/2015"/>
    <d v="2016-10-21T00:00:00"/>
    <x v="1"/>
    <s v="Seção de Arquivo e Protocolo Geral"/>
    <n v="134"/>
    <x v="95"/>
    <x v="5"/>
    <x v="9"/>
    <n v="12.97"/>
    <n v="648.5"/>
    <x v="2"/>
    <x v="18"/>
    <x v="7"/>
    <x v="130"/>
    <x v="5"/>
    <n v="4544"/>
    <x v="1"/>
  </r>
  <r>
    <s v="23083.007972/2015-42"/>
    <s v="UASG 153115 - Pregão 25/2015"/>
    <d v="2016-10-21T00:00:00"/>
    <x v="1"/>
    <s v="Seção de Arquivo e Protocolo Geral"/>
    <n v="147"/>
    <x v="25"/>
    <x v="5"/>
    <x v="6"/>
    <n v="1.51"/>
    <n v="30.2"/>
    <x v="3"/>
    <x v="14"/>
    <x v="16"/>
    <x v="21"/>
    <x v="12"/>
    <n v="489"/>
    <x v="1"/>
  </r>
  <r>
    <s v="23083.007972/2015-42"/>
    <s v="UASG 153115 - Pregão 25/2015"/>
    <d v="2016-10-21T00:00:00"/>
    <x v="1"/>
    <s v="Seção de Arquivo e Protocolo Geral"/>
    <n v="148"/>
    <x v="26"/>
    <x v="5"/>
    <x v="6"/>
    <n v="1.49"/>
    <n v="29.8"/>
    <x v="3"/>
    <x v="14"/>
    <x v="16"/>
    <x v="22"/>
    <x v="12"/>
    <n v="489"/>
    <x v="1"/>
  </r>
  <r>
    <s v="23083.007972/2015-42"/>
    <s v="UASG 153115 - Pregão 25/2015"/>
    <d v="2016-10-21T00:00:00"/>
    <x v="1"/>
    <s v="Seção de Arquivo e Protocolo Geral"/>
    <n v="149"/>
    <x v="96"/>
    <x v="5"/>
    <x v="8"/>
    <n v="1.05"/>
    <n v="105"/>
    <x v="2"/>
    <x v="5"/>
    <x v="16"/>
    <x v="129"/>
    <x v="5"/>
    <n v="938"/>
    <x v="1"/>
  </r>
  <r>
    <s v="23083.007972/2015-42"/>
    <s v="UASG 153115 - Pregão 25/2015"/>
    <d v="2016-10-21T00:00:00"/>
    <x v="1"/>
    <s v="Seção de Arquivo e Protocolo Geral"/>
    <n v="150"/>
    <x v="97"/>
    <x v="5"/>
    <x v="8"/>
    <n v="1.05"/>
    <n v="105"/>
    <x v="2"/>
    <x v="5"/>
    <x v="16"/>
    <x v="129"/>
    <x v="5"/>
    <n v="938"/>
    <x v="1"/>
  </r>
  <r>
    <s v="23083.007972/2015-42"/>
    <s v="UASG 153115 - Pregão 25/2015"/>
    <d v="2016-10-21T00:00:00"/>
    <x v="1"/>
    <s v="Seção de Arquivo e Protocolo Geral"/>
    <n v="151"/>
    <x v="70"/>
    <x v="5"/>
    <x v="8"/>
    <n v="1.05"/>
    <n v="105"/>
    <x v="2"/>
    <x v="5"/>
    <x v="9"/>
    <x v="131"/>
    <x v="5"/>
    <n v="938"/>
    <x v="0"/>
  </r>
  <r>
    <s v="23083.007972/2015-42"/>
    <s v="UASG 153115 - Pregão 25/2015"/>
    <d v="2016-10-21T00:00:00"/>
    <x v="1"/>
    <s v="Seção de Arquivo e Protocolo Geral"/>
    <n v="160"/>
    <x v="27"/>
    <x v="5"/>
    <x v="14"/>
    <n v="7.54"/>
    <n v="75.400000000000006"/>
    <x v="2"/>
    <x v="3"/>
    <x v="16"/>
    <x v="23"/>
    <x v="3"/>
    <n v="4227"/>
    <x v="0"/>
  </r>
  <r>
    <s v="23083.007972/2015-42"/>
    <s v="UASG 153115 - Pregão 25/2015"/>
    <d v="2016-10-21T00:00:00"/>
    <x v="1"/>
    <s v="Seção de Arquivo e Protocolo Geral"/>
    <n v="164"/>
    <x v="64"/>
    <x v="5"/>
    <x v="14"/>
    <n v="1.88"/>
    <n v="18.799999999999997"/>
    <x v="3"/>
    <x v="23"/>
    <x v="16"/>
    <x v="62"/>
    <x v="19"/>
    <n v="7570"/>
    <x v="0"/>
  </r>
  <r>
    <s v="23083.007972/2015-42"/>
    <s v="UASG 153115 - Pregão 25/2015"/>
    <d v="2016-10-21T00:00:00"/>
    <x v="1"/>
    <s v="Seção de Arquivo e Protocolo Geral"/>
    <n v="174"/>
    <x v="66"/>
    <x v="5"/>
    <x v="15"/>
    <n v="2.8"/>
    <n v="14"/>
    <x v="2"/>
    <x v="6"/>
    <x v="18"/>
    <x v="132"/>
    <x v="6"/>
    <n v="348"/>
    <x v="0"/>
  </r>
  <r>
    <s v="23083.007972/2015-42"/>
    <s v="UASG 153115 - Pregão 25/2015"/>
    <d v="2016-10-21T00:00:00"/>
    <x v="6"/>
    <s v="Departamento Pessoal"/>
    <n v="9"/>
    <x v="33"/>
    <x v="6"/>
    <x v="25"/>
    <n v="3.49"/>
    <n v="6.98"/>
    <x v="2"/>
    <x v="16"/>
    <x v="26"/>
    <x v="133"/>
    <x v="14"/>
    <n v="1281"/>
    <x v="0"/>
  </r>
  <r>
    <s v="23083.007972/2015-42"/>
    <s v="UASG 153115 - Pregão 25/2015"/>
    <d v="2016-10-21T00:00:00"/>
    <x v="6"/>
    <s v="Departamento Pessoal"/>
    <n v="12"/>
    <x v="35"/>
    <x v="6"/>
    <x v="6"/>
    <n v="0.56999999999999995"/>
    <n v="11.399999999999999"/>
    <x v="2"/>
    <x v="5"/>
    <x v="7"/>
    <x v="31"/>
    <x v="5"/>
    <n v="938"/>
    <x v="0"/>
  </r>
  <r>
    <s v="23083.007972/2015-42"/>
    <s v="UASG 153115 - Pregão 25/2015"/>
    <d v="2016-10-21T00:00:00"/>
    <x v="6"/>
    <s v="Departamento Pessoal"/>
    <n v="14"/>
    <x v="36"/>
    <x v="6"/>
    <x v="14"/>
    <n v="0.25"/>
    <n v="2.5"/>
    <x v="4"/>
    <x v="12"/>
    <x v="17"/>
    <x v="19"/>
    <x v="10"/>
    <s v="-"/>
    <x v="2"/>
  </r>
  <r>
    <s v="23083.007972/2015-42"/>
    <s v="UASG 153115 - Pregão 25/2015"/>
    <d v="2016-10-21T00:00:00"/>
    <x v="6"/>
    <s v="Departamento Pessoal"/>
    <n v="15"/>
    <x v="37"/>
    <x v="6"/>
    <x v="14"/>
    <n v="0.6"/>
    <n v="6"/>
    <x v="2"/>
    <x v="17"/>
    <x v="16"/>
    <x v="134"/>
    <x v="15"/>
    <n v="13408"/>
    <x v="0"/>
  </r>
  <r>
    <s v="23083.007972/2015-42"/>
    <s v="UASG 153115 - Pregão 25/2015"/>
    <d v="2016-10-21T00:00:00"/>
    <x v="6"/>
    <s v="Departamento Pessoal"/>
    <n v="18"/>
    <x v="5"/>
    <x v="6"/>
    <x v="8"/>
    <n v="0.5"/>
    <n v="50"/>
    <x v="2"/>
    <x v="3"/>
    <x v="9"/>
    <x v="135"/>
    <x v="3"/>
    <n v="4227"/>
    <x v="0"/>
  </r>
  <r>
    <s v="23083.007972/2015-42"/>
    <s v="UASG 153115 - Pregão 25/2015"/>
    <d v="2016-10-21T00:00:00"/>
    <x v="6"/>
    <s v="Departamento Pessoal"/>
    <n v="19"/>
    <x v="6"/>
    <x v="6"/>
    <x v="9"/>
    <n v="0.32"/>
    <n v="16"/>
    <x v="3"/>
    <x v="4"/>
    <x v="11"/>
    <x v="36"/>
    <x v="4"/>
    <n v="1089"/>
    <x v="0"/>
  </r>
  <r>
    <s v="23083.007972/2015-42"/>
    <s v="UASG 153115 - Pregão 25/2015"/>
    <d v="2016-10-21T00:00:00"/>
    <x v="6"/>
    <s v="Departamento Pessoal"/>
    <n v="26"/>
    <x v="11"/>
    <x v="6"/>
    <x v="6"/>
    <n v="0.85"/>
    <n v="17"/>
    <x v="2"/>
    <x v="5"/>
    <x v="7"/>
    <x v="30"/>
    <x v="5"/>
    <n v="938"/>
    <x v="0"/>
  </r>
  <r>
    <s v="23083.007972/2015-42"/>
    <s v="UASG 153115 - Pregão 25/2015"/>
    <d v="2016-10-21T00:00:00"/>
    <x v="6"/>
    <s v="Departamento Pessoal"/>
    <n v="48"/>
    <x v="44"/>
    <x v="6"/>
    <x v="14"/>
    <n v="0.94"/>
    <n v="9.3999999999999986"/>
    <x v="2"/>
    <x v="17"/>
    <x v="16"/>
    <x v="39"/>
    <x v="15"/>
    <n v="13408"/>
    <x v="0"/>
  </r>
  <r>
    <s v="23083.007972/2015-42"/>
    <s v="UASG 153115 - Pregão 25/2015"/>
    <d v="2016-10-21T00:00:00"/>
    <x v="6"/>
    <s v="Departamento Pessoal"/>
    <n v="47"/>
    <x v="3"/>
    <x v="6"/>
    <x v="14"/>
    <n v="0.49"/>
    <n v="4.9000000000000004"/>
    <x v="2"/>
    <x v="5"/>
    <x v="16"/>
    <x v="40"/>
    <x v="5"/>
    <n v="938"/>
    <x v="0"/>
  </r>
  <r>
    <s v="23083.007972/2015-42"/>
    <s v="UASG 153115 - Pregão 25/2015"/>
    <d v="2016-10-21T00:00:00"/>
    <x v="6"/>
    <s v="Departamento Pessoal"/>
    <n v="57"/>
    <x v="47"/>
    <x v="6"/>
    <x v="13"/>
    <n v="0.99"/>
    <n v="29.7"/>
    <x v="3"/>
    <x v="4"/>
    <x v="15"/>
    <x v="115"/>
    <x v="4"/>
    <n v="1089"/>
    <x v="0"/>
  </r>
  <r>
    <s v="23083.007972/2015-42"/>
    <s v="UASG 153115 - Pregão 25/2015"/>
    <d v="2016-10-21T00:00:00"/>
    <x v="6"/>
    <s v="Departamento Pessoal"/>
    <n v="65"/>
    <x v="48"/>
    <x v="6"/>
    <x v="8"/>
    <n v="0.11"/>
    <n v="11"/>
    <x v="2"/>
    <x v="18"/>
    <x v="9"/>
    <x v="44"/>
    <x v="5"/>
    <n v="4544"/>
    <x v="0"/>
  </r>
  <r>
    <s v="23083.007972/2015-42"/>
    <s v="UASG 153115 - Pregão 25/2015"/>
    <d v="2016-10-21T00:00:00"/>
    <x v="6"/>
    <s v="Departamento Pessoal"/>
    <n v="66"/>
    <x v="78"/>
    <x v="6"/>
    <x v="8"/>
    <n v="0.12"/>
    <n v="12"/>
    <x v="2"/>
    <x v="18"/>
    <x v="9"/>
    <x v="57"/>
    <x v="5"/>
    <n v="4544"/>
    <x v="0"/>
  </r>
  <r>
    <s v="23083.007972/2015-42"/>
    <s v="UASG 153115 - Pregão 25/2015"/>
    <d v="2016-10-21T00:00:00"/>
    <x v="6"/>
    <s v="Departamento Pessoal"/>
    <n v="68"/>
    <x v="79"/>
    <x v="6"/>
    <x v="8"/>
    <n v="7.0000000000000007E-2"/>
    <n v="7.0000000000000009"/>
    <x v="2"/>
    <x v="18"/>
    <x v="9"/>
    <x v="136"/>
    <x v="5"/>
    <n v="4544"/>
    <x v="0"/>
  </r>
  <r>
    <s v="23083.007972/2015-42"/>
    <s v="UASG 153115 - Pregão 25/2015"/>
    <d v="2016-10-21T00:00:00"/>
    <x v="6"/>
    <s v="Departamento Pessoal"/>
    <n v="67"/>
    <x v="80"/>
    <x v="6"/>
    <x v="8"/>
    <n v="0.1"/>
    <n v="10"/>
    <x v="2"/>
    <x v="18"/>
    <x v="9"/>
    <x v="89"/>
    <x v="5"/>
    <n v="4544"/>
    <x v="0"/>
  </r>
  <r>
    <s v="23083.007972/2015-42"/>
    <s v="UASG 153115 - Pregão 25/2015"/>
    <d v="2016-10-21T00:00:00"/>
    <x v="6"/>
    <s v="Departamento Pessoal"/>
    <n v="84"/>
    <x v="16"/>
    <x v="6"/>
    <x v="11"/>
    <n v="74.849999999999994"/>
    <n v="74.849999999999994"/>
    <x v="2"/>
    <x v="9"/>
    <x v="13"/>
    <x v="46"/>
    <x v="7"/>
    <n v="6468"/>
    <x v="0"/>
  </r>
  <r>
    <s v="23083.007972/2015-42"/>
    <s v="UASG 153115 - Pregão 25/2015"/>
    <d v="2016-10-21T00:00:00"/>
    <x v="6"/>
    <s v="Departamento Pessoal"/>
    <n v="85"/>
    <x v="98"/>
    <x v="6"/>
    <x v="13"/>
    <n v="0.88"/>
    <n v="26.4"/>
    <x v="2"/>
    <x v="5"/>
    <x v="15"/>
    <x v="137"/>
    <x v="5"/>
    <n v="938"/>
    <x v="0"/>
  </r>
  <r>
    <s v="23083.007972/2015-42"/>
    <s v="UASG 153115 - Pregão 25/2015"/>
    <d v="2016-10-21T00:00:00"/>
    <x v="6"/>
    <s v="Departamento Pessoal"/>
    <n v="94"/>
    <x v="17"/>
    <x v="6"/>
    <x v="14"/>
    <n v="1.22"/>
    <n v="12.2"/>
    <x v="2"/>
    <x v="10"/>
    <x v="16"/>
    <x v="138"/>
    <x v="8"/>
    <n v="544"/>
    <x v="0"/>
  </r>
  <r>
    <s v="23083.007972/2015-42"/>
    <s v="UASG 153115 - Pregão 25/2015"/>
    <d v="2016-10-21T00:00:00"/>
    <x v="6"/>
    <s v="Departamento Pessoal"/>
    <n v="99"/>
    <x v="18"/>
    <x v="6"/>
    <x v="26"/>
    <n v="19.989999999999998"/>
    <n v="239.88"/>
    <x v="2"/>
    <x v="10"/>
    <x v="27"/>
    <x v="96"/>
    <x v="8"/>
    <n v="544"/>
    <x v="0"/>
  </r>
  <r>
    <s v="23083.007972/2015-42"/>
    <s v="UASG 153115 - Pregão 25/2015"/>
    <d v="2016-10-21T00:00:00"/>
    <x v="6"/>
    <s v="Departamento Pessoal"/>
    <n v="102"/>
    <x v="19"/>
    <x v="6"/>
    <x v="26"/>
    <n v="17.489999999999998"/>
    <n v="209.88"/>
    <x v="2"/>
    <x v="3"/>
    <x v="27"/>
    <x v="139"/>
    <x v="3"/>
    <n v="4227"/>
    <x v="0"/>
  </r>
  <r>
    <s v="23083.007972/2015-42"/>
    <s v="UASG 153115 - Pregão 25/2015"/>
    <d v="2016-10-21T00:00:00"/>
    <x v="6"/>
    <s v="Departamento Pessoal"/>
    <n v="104"/>
    <x v="4"/>
    <x v="6"/>
    <x v="26"/>
    <n v="2"/>
    <n v="24"/>
    <x v="3"/>
    <x v="13"/>
    <x v="27"/>
    <x v="98"/>
    <x v="11"/>
    <n v="309"/>
    <x v="0"/>
  </r>
  <r>
    <s v="23083.007972/2015-42"/>
    <s v="UASG 153115 - Pregão 25/2015"/>
    <d v="2016-10-21T00:00:00"/>
    <x v="6"/>
    <s v="Departamento Pessoal"/>
    <n v="109"/>
    <x v="54"/>
    <x v="6"/>
    <x v="25"/>
    <n v="2"/>
    <n v="4"/>
    <x v="2"/>
    <x v="6"/>
    <x v="26"/>
    <x v="140"/>
    <x v="6"/>
    <n v="348"/>
    <x v="0"/>
  </r>
  <r>
    <s v="23083.007972/2015-42"/>
    <s v="UASG 153115 - Pregão 25/2015"/>
    <d v="2016-10-21T00:00:00"/>
    <x v="6"/>
    <s v="Departamento Pessoal"/>
    <n v="110"/>
    <x v="55"/>
    <x v="6"/>
    <x v="14"/>
    <n v="3.65"/>
    <n v="36.5"/>
    <x v="3"/>
    <x v="21"/>
    <x v="16"/>
    <x v="54"/>
    <x v="18"/>
    <s v="-"/>
    <x v="3"/>
  </r>
  <r>
    <s v="23083.007972/2015-42"/>
    <s v="UASG 153115 - Pregão 25/2015"/>
    <d v="2016-10-21T00:00:00"/>
    <x v="6"/>
    <s v="Departamento Pessoal"/>
    <n v="146"/>
    <x v="63"/>
    <x v="6"/>
    <x v="14"/>
    <n v="64.5"/>
    <n v="645"/>
    <x v="2"/>
    <x v="18"/>
    <x v="16"/>
    <x v="141"/>
    <x v="5"/>
    <n v="4544"/>
    <x v="0"/>
  </r>
  <r>
    <s v="23083.007972/2015-42"/>
    <s v="UASG 153115 - Pregão 25/2015"/>
    <d v="2016-10-21T00:00:00"/>
    <x v="6"/>
    <s v="Departamento Pessoal"/>
    <n v="147"/>
    <x v="25"/>
    <x v="6"/>
    <x v="11"/>
    <n v="1.51"/>
    <n v="1.51"/>
    <x v="3"/>
    <x v="14"/>
    <x v="13"/>
    <x v="142"/>
    <x v="12"/>
    <n v="489"/>
    <x v="0"/>
  </r>
  <r>
    <s v="23083.007972/2015-42"/>
    <s v="UASG 153115 - Pregão 25/2015"/>
    <d v="2016-10-21T00:00:00"/>
    <x v="6"/>
    <s v="Departamento Pessoal"/>
    <n v="148"/>
    <x v="26"/>
    <x v="6"/>
    <x v="14"/>
    <n v="1.49"/>
    <n v="14.9"/>
    <x v="3"/>
    <x v="14"/>
    <x v="16"/>
    <x v="22"/>
    <x v="12"/>
    <n v="489"/>
    <x v="0"/>
  </r>
  <r>
    <s v="23083.007972/2015-42"/>
    <s v="UASG 153115 - Pregão 25/2015"/>
    <d v="2016-10-21T00:00:00"/>
    <x v="6"/>
    <s v="Departamento Pessoal"/>
    <n v="153"/>
    <x v="99"/>
    <x v="6"/>
    <x v="14"/>
    <n v="0.94"/>
    <n v="9.3999999999999986"/>
    <x v="3"/>
    <x v="7"/>
    <x v="16"/>
    <x v="39"/>
    <x v="5"/>
    <n v="1400"/>
    <x v="0"/>
  </r>
  <r>
    <s v="23083.007972/2015-42"/>
    <s v="UASG 153115 - Pregão 25/2015"/>
    <d v="2016-10-21T00:00:00"/>
    <x v="6"/>
    <s v="Departamento Pessoal"/>
    <n v="160"/>
    <x v="27"/>
    <x v="6"/>
    <x v="25"/>
    <n v="7.54"/>
    <n v="15.08"/>
    <x v="2"/>
    <x v="3"/>
    <x v="26"/>
    <x v="143"/>
    <x v="3"/>
    <n v="4227"/>
    <x v="0"/>
  </r>
  <r>
    <s v="23083.007972/2015-42"/>
    <s v="UASG 153115 - Pregão 25/2015"/>
    <d v="2016-10-21T00:00:00"/>
    <x v="6"/>
    <s v="Departamento Pessoal"/>
    <n v="173"/>
    <x v="65"/>
    <x v="6"/>
    <x v="26"/>
    <n v="2.69"/>
    <n v="32.28"/>
    <x v="3"/>
    <x v="4"/>
    <x v="27"/>
    <x v="144"/>
    <x v="4"/>
    <n v="1089"/>
    <x v="0"/>
  </r>
  <r>
    <s v="23083.007972/2015-42"/>
    <s v="UASG 153115 - Pregão 25/2015"/>
    <d v="2016-10-21T00:00:00"/>
    <x v="7"/>
    <s v="Pró-Reitoria de Assuntos Financeiros"/>
    <n v="11"/>
    <x v="34"/>
    <x v="7"/>
    <x v="25"/>
    <n v="0.85"/>
    <n v="1.7"/>
    <x v="2"/>
    <x v="6"/>
    <x v="26"/>
    <x v="145"/>
    <x v="6"/>
    <n v="348"/>
    <x v="0"/>
  </r>
  <r>
    <s v="23083.007972/2015-42"/>
    <s v="UASG 153115 - Pregão 25/2015"/>
    <d v="2016-10-21T00:00:00"/>
    <x v="7"/>
    <s v="Pró-Reitoria de Assuntos Financeiros"/>
    <n v="12"/>
    <x v="35"/>
    <x v="7"/>
    <x v="14"/>
    <n v="0.56999999999999995"/>
    <n v="5.6999999999999993"/>
    <x v="2"/>
    <x v="5"/>
    <x v="16"/>
    <x v="146"/>
    <x v="5"/>
    <n v="938"/>
    <x v="0"/>
  </r>
  <r>
    <s v="23083.007972/2015-42"/>
    <s v="UASG 153115 - Pregão 25/2015"/>
    <d v="2016-10-21T00:00:00"/>
    <x v="7"/>
    <s v="Pró-Reitoria de Assuntos Financeiros"/>
    <n v="28"/>
    <x v="9"/>
    <x v="7"/>
    <x v="10"/>
    <n v="0.85"/>
    <n v="2.5499999999999998"/>
    <x v="2"/>
    <x v="5"/>
    <x v="12"/>
    <x v="147"/>
    <x v="5"/>
    <n v="938"/>
    <x v="0"/>
  </r>
  <r>
    <s v="23083.007972/2015-42"/>
    <s v="UASG 153115 - Pregão 25/2015"/>
    <d v="2016-10-21T00:00:00"/>
    <x v="7"/>
    <s v="Pró-Reitoria de Assuntos Financeiros"/>
    <n v="29"/>
    <x v="10"/>
    <x v="7"/>
    <x v="11"/>
    <n v="0.85"/>
    <n v="0.85"/>
    <x v="2"/>
    <x v="5"/>
    <x v="13"/>
    <x v="148"/>
    <x v="5"/>
    <n v="938"/>
    <x v="0"/>
  </r>
  <r>
    <s v="23083.007972/2015-42"/>
    <s v="UASG 153115 - Pregão 25/2015"/>
    <d v="2016-10-21T00:00:00"/>
    <x v="7"/>
    <s v="Pró-Reitoria de Assuntos Financeiros"/>
    <n v="57"/>
    <x v="47"/>
    <x v="7"/>
    <x v="15"/>
    <n v="0.99"/>
    <n v="4.95"/>
    <x v="3"/>
    <x v="4"/>
    <x v="18"/>
    <x v="149"/>
    <x v="4"/>
    <n v="1089"/>
    <x v="0"/>
  </r>
  <r>
    <s v="23083.007972/2015-42"/>
    <s v="UASG 153115 - Pregão 25/2015"/>
    <d v="2016-10-21T00:00:00"/>
    <x v="7"/>
    <s v="Pró-Reitoria de Assuntos Financeiros"/>
    <n v="94"/>
    <x v="17"/>
    <x v="7"/>
    <x v="11"/>
    <n v="1.22"/>
    <n v="1.22"/>
    <x v="2"/>
    <x v="10"/>
    <x v="13"/>
    <x v="13"/>
    <x v="8"/>
    <n v="544"/>
    <x v="0"/>
  </r>
  <r>
    <s v="23083.007972/2015-42"/>
    <s v="UASG 153115 - Pregão 25/2015"/>
    <d v="2016-10-21T00:00:00"/>
    <x v="7"/>
    <s v="Pró-Reitoria de Assuntos Financeiros"/>
    <n v="99"/>
    <x v="18"/>
    <x v="7"/>
    <x v="11"/>
    <n v="19.989999999999998"/>
    <n v="19.989999999999998"/>
    <x v="2"/>
    <x v="10"/>
    <x v="13"/>
    <x v="150"/>
    <x v="8"/>
    <n v="544"/>
    <x v="0"/>
  </r>
  <r>
    <s v="23083.007972/2015-42"/>
    <s v="UASG 153115 - Pregão 25/2015"/>
    <d v="2016-10-21T00:00:00"/>
    <x v="8"/>
    <s v="Departamento de Contabilidade e Finanças"/>
    <n v="6"/>
    <x v="31"/>
    <x v="8"/>
    <x v="18"/>
    <n v="1.95"/>
    <n v="7.8"/>
    <x v="3"/>
    <x v="15"/>
    <x v="20"/>
    <x v="151"/>
    <x v="13"/>
    <n v="16807"/>
    <x v="0"/>
  </r>
  <r>
    <s v="23083.007972/2015-42"/>
    <s v="UASG 153115 - Pregão 25/2015"/>
    <d v="2016-10-21T00:00:00"/>
    <x v="8"/>
    <s v="Departamento de Contabilidade e Finanças"/>
    <n v="8"/>
    <x v="32"/>
    <x v="8"/>
    <x v="14"/>
    <n v="0.4"/>
    <n v="4"/>
    <x v="3"/>
    <x v="7"/>
    <x v="16"/>
    <x v="140"/>
    <x v="5"/>
    <n v="1400"/>
    <x v="0"/>
  </r>
  <r>
    <s v="23083.007972/2015-42"/>
    <s v="UASG 153115 - Pregão 25/2015"/>
    <d v="2016-10-21T00:00:00"/>
    <x v="8"/>
    <s v="Departamento de Contabilidade e Finanças"/>
    <n v="12"/>
    <x v="35"/>
    <x v="8"/>
    <x v="14"/>
    <n v="0.56999999999999995"/>
    <n v="5.6999999999999993"/>
    <x v="2"/>
    <x v="5"/>
    <x v="16"/>
    <x v="146"/>
    <x v="5"/>
    <n v="938"/>
    <x v="0"/>
  </r>
  <r>
    <s v="23083.007972/2015-42"/>
    <s v="UASG 153115 - Pregão 25/2015"/>
    <d v="2016-10-21T00:00:00"/>
    <x v="8"/>
    <s v="Departamento de Contabilidade e Finanças"/>
    <n v="17"/>
    <x v="38"/>
    <x v="8"/>
    <x v="9"/>
    <n v="2.5499999999999998"/>
    <n v="127.49999999999999"/>
    <x v="2"/>
    <x v="18"/>
    <x v="11"/>
    <x v="152"/>
    <x v="5"/>
    <n v="4544"/>
    <x v="0"/>
  </r>
  <r>
    <s v="23083.007972/2015-42"/>
    <s v="UASG 153115 - Pregão 25/2015"/>
    <d v="2016-10-21T00:00:00"/>
    <x v="8"/>
    <s v="Departamento de Contabilidade e Finanças"/>
    <n v="18"/>
    <x v="5"/>
    <x v="8"/>
    <x v="8"/>
    <n v="0.5"/>
    <n v="50"/>
    <x v="2"/>
    <x v="3"/>
    <x v="9"/>
    <x v="135"/>
    <x v="3"/>
    <n v="4227"/>
    <x v="0"/>
  </r>
  <r>
    <s v="23083.007972/2015-42"/>
    <s v="UASG 153115 - Pregão 25/2015"/>
    <d v="2016-10-21T00:00:00"/>
    <x v="8"/>
    <s v="Departamento de Contabilidade e Finanças"/>
    <n v="19"/>
    <x v="6"/>
    <x v="8"/>
    <x v="8"/>
    <n v="0.32"/>
    <n v="32"/>
    <x v="3"/>
    <x v="4"/>
    <x v="9"/>
    <x v="153"/>
    <x v="4"/>
    <n v="1089"/>
    <x v="0"/>
  </r>
  <r>
    <s v="23083.007972/2015-42"/>
    <s v="UASG 153115 - Pregão 25/2015"/>
    <d v="2016-10-21T00:00:00"/>
    <x v="8"/>
    <s v="Departamento de Contabilidade e Finanças"/>
    <n v="20"/>
    <x v="40"/>
    <x v="8"/>
    <x v="8"/>
    <n v="0.32"/>
    <n v="32"/>
    <x v="3"/>
    <x v="4"/>
    <x v="9"/>
    <x v="153"/>
    <x v="4"/>
    <n v="1089"/>
    <x v="0"/>
  </r>
  <r>
    <s v="23083.007972/2015-42"/>
    <s v="UASG 153115 - Pregão 25/2015"/>
    <d v="2016-10-21T00:00:00"/>
    <x v="8"/>
    <s v="Departamento de Contabilidade e Finanças"/>
    <n v="37"/>
    <x v="74"/>
    <x v="8"/>
    <x v="8"/>
    <n v="0.38"/>
    <n v="38"/>
    <x v="3"/>
    <x v="7"/>
    <x v="9"/>
    <x v="154"/>
    <x v="5"/>
    <n v="1400"/>
    <x v="0"/>
  </r>
  <r>
    <s v="23083.007972/2015-42"/>
    <s v="UASG 153115 - Pregão 25/2015"/>
    <d v="2016-10-21T00:00:00"/>
    <x v="8"/>
    <s v="Departamento de Contabilidade e Finanças"/>
    <n v="42"/>
    <x v="15"/>
    <x v="8"/>
    <x v="14"/>
    <n v="1.2"/>
    <n v="12"/>
    <x v="2"/>
    <x v="5"/>
    <x v="16"/>
    <x v="57"/>
    <x v="5"/>
    <n v="938"/>
    <x v="0"/>
  </r>
  <r>
    <s v="23083.007972/2015-42"/>
    <s v="UASG 153115 - Pregão 25/2015"/>
    <d v="2016-10-21T00:00:00"/>
    <x v="8"/>
    <s v="Departamento de Contabilidade e Finanças"/>
    <n v="40"/>
    <x v="77"/>
    <x v="8"/>
    <x v="14"/>
    <n v="0.99"/>
    <n v="9.9"/>
    <x v="2"/>
    <x v="16"/>
    <x v="16"/>
    <x v="82"/>
    <x v="14"/>
    <n v="1281"/>
    <x v="0"/>
  </r>
  <r>
    <s v="23083.007972/2015-42"/>
    <s v="UASG 153115 - Pregão 25/2015"/>
    <d v="2016-10-21T00:00:00"/>
    <x v="8"/>
    <s v="Departamento de Contabilidade e Finanças"/>
    <n v="41"/>
    <x v="42"/>
    <x v="8"/>
    <x v="14"/>
    <n v="1.29"/>
    <n v="12.9"/>
    <x v="3"/>
    <x v="4"/>
    <x v="16"/>
    <x v="83"/>
    <x v="4"/>
    <n v="1089"/>
    <x v="0"/>
  </r>
  <r>
    <s v="23083.007972/2015-42"/>
    <s v="UASG 153115 - Pregão 25/2015"/>
    <d v="2016-10-21T00:00:00"/>
    <x v="8"/>
    <s v="Departamento de Contabilidade e Finanças"/>
    <n v="49"/>
    <x v="45"/>
    <x v="8"/>
    <x v="18"/>
    <n v="2.65"/>
    <n v="10.6"/>
    <x v="2"/>
    <x v="6"/>
    <x v="20"/>
    <x v="155"/>
    <x v="6"/>
    <n v="348"/>
    <x v="0"/>
  </r>
  <r>
    <s v="23083.007972/2015-42"/>
    <s v="UASG 153115 - Pregão 25/2015"/>
    <d v="2016-10-21T00:00:00"/>
    <x v="8"/>
    <s v="Departamento de Contabilidade e Finanças"/>
    <n v="52"/>
    <x v="100"/>
    <x v="8"/>
    <x v="18"/>
    <n v="6.8"/>
    <n v="27.2"/>
    <x v="2"/>
    <x v="6"/>
    <x v="20"/>
    <x v="156"/>
    <x v="6"/>
    <n v="348"/>
    <x v="0"/>
  </r>
  <r>
    <s v="23083.007972/2015-42"/>
    <s v="UASG 153115 - Pregão 25/2015"/>
    <d v="2016-10-21T00:00:00"/>
    <x v="8"/>
    <s v="Departamento de Contabilidade e Finanças"/>
    <n v="84"/>
    <x v="16"/>
    <x v="8"/>
    <x v="11"/>
    <n v="74.849999999999994"/>
    <n v="74.849999999999994"/>
    <x v="2"/>
    <x v="9"/>
    <x v="13"/>
    <x v="46"/>
    <x v="7"/>
    <n v="6468"/>
    <x v="0"/>
  </r>
  <r>
    <s v="23083.007972/2015-42"/>
    <s v="UASG 153115 - Pregão 25/2015"/>
    <d v="2016-10-21T00:00:00"/>
    <x v="8"/>
    <s v="Departamento de Contabilidade e Finanças"/>
    <n v="90"/>
    <x v="52"/>
    <x v="8"/>
    <x v="15"/>
    <n v="5"/>
    <n v="25"/>
    <x v="2"/>
    <x v="20"/>
    <x v="18"/>
    <x v="35"/>
    <x v="17"/>
    <n v="3048"/>
    <x v="0"/>
  </r>
  <r>
    <s v="23083.007972/2015-42"/>
    <s v="UASG 153115 - Pregão 25/2015"/>
    <d v="2016-10-21T00:00:00"/>
    <x v="8"/>
    <s v="Departamento de Contabilidade e Finanças"/>
    <n v="94"/>
    <x v="17"/>
    <x v="8"/>
    <x v="6"/>
    <n v="1.22"/>
    <n v="24.4"/>
    <x v="2"/>
    <x v="10"/>
    <x v="7"/>
    <x v="94"/>
    <x v="8"/>
    <n v="544"/>
    <x v="0"/>
  </r>
  <r>
    <s v="23083.007972/2015-42"/>
    <s v="UASG 153115 - Pregão 25/2015"/>
    <d v="2016-10-21T00:00:00"/>
    <x v="8"/>
    <s v="Departamento de Contabilidade e Finanças"/>
    <n v="101"/>
    <x v="21"/>
    <x v="8"/>
    <x v="6"/>
    <n v="5.84"/>
    <n v="116.8"/>
    <x v="3"/>
    <x v="4"/>
    <x v="7"/>
    <x v="157"/>
    <x v="4"/>
    <n v="1089"/>
    <x v="0"/>
  </r>
  <r>
    <s v="23083.007972/2015-42"/>
    <s v="UASG 153115 - Pregão 25/2015"/>
    <d v="2016-10-21T00:00:00"/>
    <x v="8"/>
    <s v="Departamento de Contabilidade e Finanças"/>
    <n v="104"/>
    <x v="4"/>
    <x v="8"/>
    <x v="6"/>
    <n v="2"/>
    <n v="40"/>
    <x v="3"/>
    <x v="13"/>
    <x v="7"/>
    <x v="158"/>
    <x v="11"/>
    <n v="309"/>
    <x v="0"/>
  </r>
  <r>
    <s v="23083.007972/2015-42"/>
    <s v="UASG 153115 - Pregão 25/2015"/>
    <d v="2016-10-21T00:00:00"/>
    <x v="8"/>
    <s v="Departamento de Contabilidade e Finanças"/>
    <n v="111"/>
    <x v="101"/>
    <x v="8"/>
    <x v="11"/>
    <n v="10.49"/>
    <n v="10.49"/>
    <x v="3"/>
    <x v="22"/>
    <x v="13"/>
    <x v="159"/>
    <x v="19"/>
    <n v="1327"/>
    <x v="0"/>
  </r>
  <r>
    <s v="23083.007972/2015-42"/>
    <s v="UASG 153115 - Pregão 25/2015"/>
    <d v="2016-10-21T00:00:00"/>
    <x v="8"/>
    <s v="Departamento de Contabilidade e Finanças"/>
    <n v="118"/>
    <x v="24"/>
    <x v="8"/>
    <x v="6"/>
    <n v="1.75"/>
    <n v="35"/>
    <x v="4"/>
    <x v="12"/>
    <x v="17"/>
    <x v="19"/>
    <x v="10"/>
    <s v="-"/>
    <x v="2"/>
  </r>
  <r>
    <s v="23083.007972/2015-42"/>
    <s v="UASG 153115 - Pregão 25/2015"/>
    <d v="2016-10-21T00:00:00"/>
    <x v="8"/>
    <s v="Departamento de Contabilidade e Finanças"/>
    <n v="138"/>
    <x v="85"/>
    <x v="8"/>
    <x v="14"/>
    <n v="0.85"/>
    <n v="8.5"/>
    <x v="2"/>
    <x v="18"/>
    <x v="16"/>
    <x v="160"/>
    <x v="5"/>
    <n v="4544"/>
    <x v="0"/>
  </r>
  <r>
    <s v="23083.007972/2015-42"/>
    <s v="UASG 153115 - Pregão 25/2015"/>
    <d v="2016-10-21T00:00:00"/>
    <x v="8"/>
    <s v="Departamento de Contabilidade e Finanças"/>
    <n v="149"/>
    <x v="96"/>
    <x v="8"/>
    <x v="18"/>
    <n v="1.05"/>
    <n v="4.2"/>
    <x v="2"/>
    <x v="5"/>
    <x v="20"/>
    <x v="161"/>
    <x v="5"/>
    <n v="938"/>
    <x v="0"/>
  </r>
  <r>
    <s v="23083.007972/2015-42"/>
    <s v="UASG 153115 - Pregão 25/2015"/>
    <d v="2016-10-21T00:00:00"/>
    <x v="8"/>
    <s v="Departamento de Contabilidade e Finanças"/>
    <n v="160"/>
    <x v="27"/>
    <x v="8"/>
    <x v="18"/>
    <n v="7.54"/>
    <n v="30.16"/>
    <x v="2"/>
    <x v="3"/>
    <x v="20"/>
    <x v="162"/>
    <x v="3"/>
    <n v="4227"/>
    <x v="0"/>
  </r>
  <r>
    <s v="23083.007972/2015-42"/>
    <s v="UASG 153115 - Pregão 25/2015"/>
    <d v="2016-10-21T00:00:00"/>
    <x v="8"/>
    <s v="Departamento de Contabilidade e Finanças"/>
    <n v="163"/>
    <x v="102"/>
    <x v="8"/>
    <x v="14"/>
    <n v="0.49"/>
    <n v="4.9000000000000004"/>
    <x v="2"/>
    <x v="17"/>
    <x v="16"/>
    <x v="40"/>
    <x v="15"/>
    <n v="13408"/>
    <x v="0"/>
  </r>
  <r>
    <s v="23083.007972/2015-42"/>
    <s v="UASG 153115 - Pregão 25/2015"/>
    <d v="2016-10-21T00:00:00"/>
    <x v="8"/>
    <s v="Departamento de Contabilidade e Finanças"/>
    <n v="168"/>
    <x v="103"/>
    <x v="8"/>
    <x v="9"/>
    <n v="0.15"/>
    <n v="7.5"/>
    <x v="2"/>
    <x v="5"/>
    <x v="11"/>
    <x v="163"/>
    <x v="5"/>
    <n v="938"/>
    <x v="0"/>
  </r>
  <r>
    <s v="23083.007972/2015-42"/>
    <s v="UASG 153115 - Pregão 25/2015"/>
    <d v="2016-10-21T00:00:00"/>
    <x v="8"/>
    <s v="Departamento de Contabilidade e Finanças"/>
    <n v="174"/>
    <x v="66"/>
    <x v="8"/>
    <x v="15"/>
    <n v="2.8"/>
    <n v="14"/>
    <x v="2"/>
    <x v="6"/>
    <x v="18"/>
    <x v="132"/>
    <x v="6"/>
    <n v="348"/>
    <x v="0"/>
  </r>
  <r>
    <s v="23083.007972/2015-42"/>
    <s v="UASG 153115 - Pregão 25/2015"/>
    <d v="2016-10-21T00:00:00"/>
    <x v="8"/>
    <s v="Departamento de Contabilidade e Finanças"/>
    <n v="175"/>
    <x v="67"/>
    <x v="8"/>
    <x v="18"/>
    <n v="1.6"/>
    <n v="6.4"/>
    <x v="2"/>
    <x v="5"/>
    <x v="20"/>
    <x v="65"/>
    <x v="5"/>
    <n v="938"/>
    <x v="0"/>
  </r>
  <r>
    <s v="23083.007972/2015-42"/>
    <s v="UASG 153115 - Pregão 25/2015"/>
    <d v="2016-10-21T00:00:00"/>
    <x v="9"/>
    <s v="Departamento de Material e Serviços Auxiliares"/>
    <n v="11"/>
    <x v="34"/>
    <x v="9"/>
    <x v="6"/>
    <n v="0.85"/>
    <n v="17"/>
    <x v="2"/>
    <x v="6"/>
    <x v="7"/>
    <x v="30"/>
    <x v="6"/>
    <n v="348"/>
    <x v="0"/>
  </r>
  <r>
    <s v="23083.007972/2015-42"/>
    <s v="UASG 153115 - Pregão 25/2015"/>
    <d v="2016-10-21T00:00:00"/>
    <x v="9"/>
    <s v="Departamento de Material e Serviços Auxiliares"/>
    <n v="12"/>
    <x v="35"/>
    <x v="9"/>
    <x v="6"/>
    <n v="0.56999999999999995"/>
    <n v="11.399999999999999"/>
    <x v="2"/>
    <x v="5"/>
    <x v="7"/>
    <x v="31"/>
    <x v="5"/>
    <n v="938"/>
    <x v="0"/>
  </r>
  <r>
    <s v="23083.007972/2015-42"/>
    <s v="UASG 153115 - Pregão 25/2015"/>
    <d v="2016-10-21T00:00:00"/>
    <x v="9"/>
    <s v="Departamento de Material e Serviços Auxiliares"/>
    <n v="16"/>
    <x v="39"/>
    <x v="9"/>
    <x v="23"/>
    <n v="2.52"/>
    <n v="151.19999999999999"/>
    <x v="2"/>
    <x v="18"/>
    <x v="24"/>
    <x v="164"/>
    <x v="5"/>
    <n v="4544"/>
    <x v="0"/>
  </r>
  <r>
    <s v="23083.007972/2015-42"/>
    <s v="UASG 153115 - Pregão 25/2015"/>
    <d v="2016-10-21T00:00:00"/>
    <x v="9"/>
    <s v="Departamento de Material e Serviços Auxiliares"/>
    <n v="28"/>
    <x v="9"/>
    <x v="9"/>
    <x v="23"/>
    <n v="0.85"/>
    <n v="51"/>
    <x v="2"/>
    <x v="5"/>
    <x v="24"/>
    <x v="100"/>
    <x v="5"/>
    <n v="938"/>
    <x v="0"/>
  </r>
  <r>
    <s v="23083.007972/2015-42"/>
    <s v="UASG 153115 - Pregão 25/2015"/>
    <d v="2016-10-21T00:00:00"/>
    <x v="9"/>
    <s v="Departamento de Material e Serviços Auxiliares"/>
    <n v="47"/>
    <x v="3"/>
    <x v="9"/>
    <x v="28"/>
    <n v="0.49"/>
    <n v="12.25"/>
    <x v="2"/>
    <x v="5"/>
    <x v="31"/>
    <x v="165"/>
    <x v="5"/>
    <n v="938"/>
    <x v="0"/>
  </r>
  <r>
    <s v="23083.007972/2015-42"/>
    <s v="UASG 153115 - Pregão 25/2015"/>
    <d v="2016-10-21T00:00:00"/>
    <x v="9"/>
    <s v="Departamento de Material e Serviços Auxiliares"/>
    <n v="82"/>
    <x v="49"/>
    <x v="9"/>
    <x v="6"/>
    <n v="1"/>
    <n v="20"/>
    <x v="2"/>
    <x v="5"/>
    <x v="7"/>
    <x v="9"/>
    <x v="5"/>
    <n v="938"/>
    <x v="0"/>
  </r>
  <r>
    <s v="23083.007972/2015-42"/>
    <s v="UASG 153115 - Pregão 25/2015"/>
    <d v="2016-10-21T00:00:00"/>
    <x v="9"/>
    <s v="Departamento de Material e Serviços Auxiliares"/>
    <n v="86"/>
    <x v="51"/>
    <x v="9"/>
    <x v="24"/>
    <n v="1.75"/>
    <n v="350"/>
    <x v="2"/>
    <x v="20"/>
    <x v="25"/>
    <x v="166"/>
    <x v="17"/>
    <n v="3048"/>
    <x v="0"/>
  </r>
  <r>
    <s v="23083.007972/2015-42"/>
    <s v="UASG 153115 - Pregão 25/2015"/>
    <d v="2016-10-21T00:00:00"/>
    <x v="9"/>
    <s v="Departamento de Material e Serviços Auxiliares"/>
    <n v="99"/>
    <x v="18"/>
    <x v="9"/>
    <x v="18"/>
    <n v="19.989999999999998"/>
    <n v="79.959999999999994"/>
    <x v="2"/>
    <x v="10"/>
    <x v="20"/>
    <x v="167"/>
    <x v="8"/>
    <n v="544"/>
    <x v="0"/>
  </r>
  <r>
    <s v="23083.007972/2015-42"/>
    <s v="UASG 153115 - Pregão 25/2015"/>
    <d v="2016-10-21T00:00:00"/>
    <x v="9"/>
    <s v="Departamento de Material e Serviços Auxiliares"/>
    <n v="105"/>
    <x v="23"/>
    <x v="9"/>
    <x v="15"/>
    <n v="7.9"/>
    <n v="39.5"/>
    <x v="4"/>
    <x v="12"/>
    <x v="17"/>
    <x v="19"/>
    <x v="10"/>
    <s v="-"/>
    <x v="2"/>
  </r>
  <r>
    <s v="23083.007972/2015-42"/>
    <s v="UASG 153115 - Pregão 25/2015"/>
    <d v="2016-10-21T00:00:00"/>
    <x v="9"/>
    <s v="Departamento de Material e Serviços Auxiliares"/>
    <n v="147"/>
    <x v="25"/>
    <x v="9"/>
    <x v="14"/>
    <n v="1.51"/>
    <n v="15.1"/>
    <x v="3"/>
    <x v="14"/>
    <x v="16"/>
    <x v="21"/>
    <x v="12"/>
    <n v="489"/>
    <x v="0"/>
  </r>
  <r>
    <s v="23083.007972/2015-42"/>
    <s v="UASG 153115 - Pregão 25/2015"/>
    <d v="2016-10-21T00:00:00"/>
    <x v="9"/>
    <s v="Departamento de Material e Serviços Auxiliares"/>
    <n v="148"/>
    <x v="26"/>
    <x v="9"/>
    <x v="14"/>
    <n v="1.49"/>
    <n v="14.9"/>
    <x v="3"/>
    <x v="14"/>
    <x v="16"/>
    <x v="22"/>
    <x v="12"/>
    <n v="489"/>
    <x v="0"/>
  </r>
  <r>
    <s v="23083.007972/2015-42"/>
    <s v="UASG 153115 - Pregão 25/2015"/>
    <d v="2016-10-21T00:00:00"/>
    <x v="9"/>
    <s v="Departamento de Material e Serviços Auxiliares"/>
    <n v="154"/>
    <x v="104"/>
    <x v="9"/>
    <x v="14"/>
    <n v="1.21"/>
    <n v="12.1"/>
    <x v="3"/>
    <x v="4"/>
    <x v="16"/>
    <x v="168"/>
    <x v="4"/>
    <n v="1089"/>
    <x v="0"/>
  </r>
  <r>
    <s v="23083.007972/2015-42"/>
    <s v="UASG 153115 - Pregão 25/2015"/>
    <d v="2016-10-21T00:00:00"/>
    <x v="9"/>
    <s v="Departamento de Material e Serviços Auxiliares"/>
    <n v="160"/>
    <x v="27"/>
    <x v="9"/>
    <x v="12"/>
    <n v="7.54"/>
    <n v="45.24"/>
    <x v="2"/>
    <x v="3"/>
    <x v="14"/>
    <x v="169"/>
    <x v="3"/>
    <n v="4227"/>
    <x v="0"/>
  </r>
  <r>
    <s v="23083.007972/2015-42"/>
    <s v="UASG 153115 - Pregão 25/2015"/>
    <d v="2016-10-21T00:00:00"/>
    <x v="9"/>
    <s v="Departamento de Material e Serviços Auxiliares"/>
    <n v="174"/>
    <x v="66"/>
    <x v="9"/>
    <x v="18"/>
    <n v="2.8"/>
    <n v="11.2"/>
    <x v="2"/>
    <x v="6"/>
    <x v="20"/>
    <x v="170"/>
    <x v="6"/>
    <n v="348"/>
    <x v="0"/>
  </r>
  <r>
    <s v="23083.007972/2015-42"/>
    <s v="UASG 153115 - Pregão 25/2015"/>
    <d v="2016-10-21T00:00:00"/>
    <x v="9"/>
    <s v="Departamento de Material e Serviços Auxiliares"/>
    <n v="18"/>
    <x v="5"/>
    <x v="10"/>
    <x v="24"/>
    <n v="0.5"/>
    <n v="100"/>
    <x v="2"/>
    <x v="3"/>
    <x v="25"/>
    <x v="20"/>
    <x v="3"/>
    <n v="4227"/>
    <x v="0"/>
  </r>
  <r>
    <s v="23083.007972/2015-42"/>
    <s v="UASG 153115 - Pregão 25/2015"/>
    <d v="2016-10-21T00:00:00"/>
    <x v="9"/>
    <s v="Departamento de Material e Serviços Auxiliares"/>
    <n v="40"/>
    <x v="77"/>
    <x v="10"/>
    <x v="14"/>
    <n v="0.99"/>
    <n v="9.9"/>
    <x v="2"/>
    <x v="16"/>
    <x v="16"/>
    <x v="82"/>
    <x v="14"/>
    <n v="1281"/>
    <x v="0"/>
  </r>
  <r>
    <s v="23083.007972/2015-42"/>
    <s v="UASG 153115 - Pregão 25/2015"/>
    <d v="2016-10-21T00:00:00"/>
    <x v="10"/>
    <s v="Pró-Reitoria de Assuntos Edudantis"/>
    <n v="6"/>
    <x v="31"/>
    <x v="11"/>
    <x v="14"/>
    <n v="1.95"/>
    <n v="19.5"/>
    <x v="3"/>
    <x v="25"/>
    <x v="16"/>
    <x v="171"/>
    <x v="13"/>
    <n v="16809"/>
    <x v="0"/>
  </r>
  <r>
    <s v="23083.007972/2015-42"/>
    <s v="UASG 153115 - Pregão 25/2015"/>
    <d v="2016-10-21T00:00:00"/>
    <x v="10"/>
    <s v="Pró-Reitoria de Assuntos Edudantis"/>
    <n v="9"/>
    <x v="33"/>
    <x v="11"/>
    <x v="14"/>
    <n v="3.49"/>
    <n v="34.900000000000006"/>
    <x v="3"/>
    <x v="26"/>
    <x v="16"/>
    <x v="172"/>
    <x v="14"/>
    <n v="1283"/>
    <x v="0"/>
  </r>
  <r>
    <s v="23083.007972/2015-42"/>
    <s v="UASG 153115 - Pregão 25/2015"/>
    <d v="2016-10-21T00:00:00"/>
    <x v="10"/>
    <s v="Pró-Reitoria de Assuntos Edudantis"/>
    <n v="11"/>
    <x v="34"/>
    <x v="11"/>
    <x v="9"/>
    <n v="0.85"/>
    <n v="42.5"/>
    <x v="3"/>
    <x v="27"/>
    <x v="11"/>
    <x v="173"/>
    <x v="6"/>
    <n v="349"/>
    <x v="0"/>
  </r>
  <r>
    <s v="23083.007972/2015-42"/>
    <s v="UASG 153115 - Pregão 25/2015"/>
    <d v="2016-10-21T00:00:00"/>
    <x v="10"/>
    <s v="Pró-Reitoria de Assuntos Edudantis"/>
    <n v="18"/>
    <x v="5"/>
    <x v="11"/>
    <x v="8"/>
    <n v="0.5"/>
    <n v="50"/>
    <x v="3"/>
    <x v="28"/>
    <x v="9"/>
    <x v="135"/>
    <x v="21"/>
    <n v="4229"/>
    <x v="0"/>
  </r>
  <r>
    <s v="23083.007972/2015-42"/>
    <s v="UASG 153115 - Pregão 25/2015"/>
    <d v="2016-10-21T00:00:00"/>
    <x v="10"/>
    <s v="Pró-Reitoria de Assuntos Edudantis"/>
    <n v="19"/>
    <x v="6"/>
    <x v="11"/>
    <x v="8"/>
    <n v="0.32"/>
    <n v="32"/>
    <x v="3"/>
    <x v="29"/>
    <x v="9"/>
    <x v="153"/>
    <x v="4"/>
    <n v="1087"/>
    <x v="0"/>
  </r>
  <r>
    <s v="23083.007972/2015-42"/>
    <s v="UASG 153115 - Pregão 25/2015"/>
    <d v="2016-10-21T00:00:00"/>
    <x v="10"/>
    <s v="Pró-Reitoria de Assuntos Edudantis"/>
    <n v="20"/>
    <x v="40"/>
    <x v="11"/>
    <x v="8"/>
    <n v="0.32"/>
    <n v="32"/>
    <x v="3"/>
    <x v="29"/>
    <x v="9"/>
    <x v="153"/>
    <x v="4"/>
    <n v="1087"/>
    <x v="0"/>
  </r>
  <r>
    <s v="23083.007972/2015-42"/>
    <s v="UASG 153115 - Pregão 25/2015"/>
    <d v="2016-10-21T00:00:00"/>
    <x v="10"/>
    <s v="Pró-Reitoria de Assuntos Edudantis"/>
    <n v="21"/>
    <x v="41"/>
    <x v="11"/>
    <x v="8"/>
    <n v="0.32"/>
    <n v="32"/>
    <x v="3"/>
    <x v="29"/>
    <x v="9"/>
    <x v="153"/>
    <x v="4"/>
    <n v="1087"/>
    <x v="0"/>
  </r>
  <r>
    <s v="23083.007972/2015-42"/>
    <s v="UASG 153115 - Pregão 25/2015"/>
    <d v="2016-10-21T00:00:00"/>
    <x v="10"/>
    <s v="Pró-Reitoria de Assuntos Edudantis"/>
    <n v="23"/>
    <x v="91"/>
    <x v="11"/>
    <x v="14"/>
    <n v="1.3"/>
    <n v="13"/>
    <x v="3"/>
    <x v="30"/>
    <x v="16"/>
    <x v="174"/>
    <x v="5"/>
    <n v="989"/>
    <x v="0"/>
  </r>
  <r>
    <s v="23083.007972/2015-42"/>
    <s v="UASG 153115 - Pregão 25/2015"/>
    <d v="2016-10-21T00:00:00"/>
    <x v="10"/>
    <s v="Pró-Reitoria de Assuntos Edudantis"/>
    <n v="24"/>
    <x v="92"/>
    <x v="11"/>
    <x v="14"/>
    <n v="1.5"/>
    <n v="15"/>
    <x v="3"/>
    <x v="30"/>
    <x v="16"/>
    <x v="26"/>
    <x v="5"/>
    <n v="989"/>
    <x v="0"/>
  </r>
  <r>
    <s v="23083.007972/2015-42"/>
    <s v="UASG 153115 - Pregão 25/2015"/>
    <d v="2016-10-21T00:00:00"/>
    <x v="10"/>
    <s v="Pró-Reitoria de Assuntos Edudantis"/>
    <n v="25"/>
    <x v="8"/>
    <x v="11"/>
    <x v="14"/>
    <n v="1.3"/>
    <n v="13"/>
    <x v="3"/>
    <x v="30"/>
    <x v="16"/>
    <x v="174"/>
    <x v="5"/>
    <n v="989"/>
    <x v="0"/>
  </r>
  <r>
    <s v="23083.007972/2015-42"/>
    <s v="UASG 153115 - Pregão 25/2015"/>
    <d v="2016-10-21T00:00:00"/>
    <x v="10"/>
    <s v="Pró-Reitoria de Assuntos Edudantis"/>
    <n v="28"/>
    <x v="9"/>
    <x v="11"/>
    <x v="14"/>
    <n v="0.85"/>
    <n v="8.5"/>
    <x v="3"/>
    <x v="30"/>
    <x v="16"/>
    <x v="160"/>
    <x v="5"/>
    <n v="989"/>
    <x v="0"/>
  </r>
  <r>
    <s v="23083.007972/2015-42"/>
    <s v="UASG 153115 - Pregão 25/2015"/>
    <d v="2016-10-21T00:00:00"/>
    <x v="10"/>
    <s v="Pró-Reitoria de Assuntos Edudantis"/>
    <n v="51"/>
    <x v="46"/>
    <x v="11"/>
    <x v="25"/>
    <n v="4.5999999999999996"/>
    <n v="9.1999999999999993"/>
    <x v="3"/>
    <x v="31"/>
    <x v="26"/>
    <x v="175"/>
    <x v="16"/>
    <n v="1488"/>
    <x v="0"/>
  </r>
  <r>
    <s v="23083.007972/2015-42"/>
    <s v="UASG 153115 - Pregão 25/2015"/>
    <d v="2016-10-21T00:00:00"/>
    <x v="10"/>
    <s v="Pró-Reitoria de Assuntos Edudantis"/>
    <n v="52"/>
    <x v="100"/>
    <x v="11"/>
    <x v="25"/>
    <n v="6.8"/>
    <n v="13.6"/>
    <x v="3"/>
    <x v="27"/>
    <x v="26"/>
    <x v="176"/>
    <x v="6"/>
    <n v="349"/>
    <x v="0"/>
  </r>
  <r>
    <s v="23083.007972/2015-42"/>
    <s v="UASG 153115 - Pregão 25/2015"/>
    <d v="2016-10-21T00:00:00"/>
    <x v="10"/>
    <s v="Pró-Reitoria de Assuntos Edudantis"/>
    <n v="57"/>
    <x v="47"/>
    <x v="11"/>
    <x v="14"/>
    <n v="0.99"/>
    <n v="9.9"/>
    <x v="3"/>
    <x v="29"/>
    <x v="16"/>
    <x v="82"/>
    <x v="4"/>
    <n v="1087"/>
    <x v="0"/>
  </r>
  <r>
    <s v="23083.007972/2015-42"/>
    <s v="UASG 153115 - Pregão 25/2015"/>
    <d v="2016-10-21T00:00:00"/>
    <x v="10"/>
    <s v="Pró-Reitoria de Assuntos Edudantis"/>
    <n v="65"/>
    <x v="48"/>
    <x v="11"/>
    <x v="8"/>
    <n v="0.11"/>
    <n v="11"/>
    <x v="3"/>
    <x v="32"/>
    <x v="9"/>
    <x v="44"/>
    <x v="5"/>
    <n v="4542"/>
    <x v="0"/>
  </r>
  <r>
    <s v="23083.007972/2015-42"/>
    <s v="UASG 153115 - Pregão 25/2015"/>
    <d v="2016-10-21T00:00:00"/>
    <x v="10"/>
    <s v="Pró-Reitoria de Assuntos Edudantis"/>
    <n v="66"/>
    <x v="78"/>
    <x v="11"/>
    <x v="8"/>
    <n v="0.12"/>
    <n v="12"/>
    <x v="3"/>
    <x v="32"/>
    <x v="9"/>
    <x v="57"/>
    <x v="5"/>
    <n v="4542"/>
    <x v="0"/>
  </r>
  <r>
    <s v="23083.007972/2015-42"/>
    <s v="UASG 153115 - Pregão 25/2015"/>
    <d v="2016-10-21T00:00:00"/>
    <x v="10"/>
    <s v="Pró-Reitoria de Assuntos Edudantis"/>
    <n v="68"/>
    <x v="79"/>
    <x v="11"/>
    <x v="8"/>
    <n v="7.0000000000000007E-2"/>
    <n v="7.0000000000000009"/>
    <x v="3"/>
    <x v="32"/>
    <x v="9"/>
    <x v="136"/>
    <x v="5"/>
    <n v="4542"/>
    <x v="0"/>
  </r>
  <r>
    <s v="23083.007972/2015-42"/>
    <s v="UASG 153115 - Pregão 25/2015"/>
    <d v="2016-10-21T00:00:00"/>
    <x v="10"/>
    <s v="Pró-Reitoria de Assuntos Edudantis"/>
    <n v="85"/>
    <x v="98"/>
    <x v="11"/>
    <x v="14"/>
    <n v="0.88"/>
    <n v="8.8000000000000007"/>
    <x v="3"/>
    <x v="30"/>
    <x v="16"/>
    <x v="177"/>
    <x v="5"/>
    <n v="989"/>
    <x v="0"/>
  </r>
  <r>
    <s v="23083.007972/2015-42"/>
    <s v="UASG 153115 - Pregão 25/2015"/>
    <d v="2016-10-21T00:00:00"/>
    <x v="10"/>
    <s v="Pró-Reitoria de Assuntos Edudantis"/>
    <n v="89"/>
    <x v="94"/>
    <x v="11"/>
    <x v="14"/>
    <n v="2.4"/>
    <n v="24"/>
    <x v="3"/>
    <x v="33"/>
    <x v="18"/>
    <x v="57"/>
    <x v="17"/>
    <n v="3046"/>
    <x v="0"/>
  </r>
  <r>
    <s v="23083.007972/2015-42"/>
    <s v="UASG 153115 - Pregão 25/2015"/>
    <d v="2016-10-21T00:00:00"/>
    <x v="10"/>
    <s v="Pró-Reitoria de Assuntos Edudantis"/>
    <n v="94"/>
    <x v="17"/>
    <x v="11"/>
    <x v="14"/>
    <n v="1.22"/>
    <n v="12.2"/>
    <x v="3"/>
    <x v="34"/>
    <x v="16"/>
    <x v="138"/>
    <x v="8"/>
    <n v="547"/>
    <x v="0"/>
  </r>
  <r>
    <s v="23083.007972/2015-42"/>
    <s v="UASG 153115 - Pregão 25/2015"/>
    <d v="2016-10-21T00:00:00"/>
    <x v="10"/>
    <s v="Pró-Reitoria de Assuntos Edudantis"/>
    <n v="99"/>
    <x v="18"/>
    <x v="11"/>
    <x v="10"/>
    <n v="19.989999999999998"/>
    <n v="59.97"/>
    <x v="3"/>
    <x v="34"/>
    <x v="12"/>
    <x v="178"/>
    <x v="8"/>
    <n v="547"/>
    <x v="0"/>
  </r>
  <r>
    <s v="23083.007972/2015-42"/>
    <s v="UASG 153115 - Pregão 25/2015"/>
    <d v="2016-10-21T00:00:00"/>
    <x v="10"/>
    <s v="Pró-Reitoria de Assuntos Edudantis"/>
    <n v="102"/>
    <x v="19"/>
    <x v="11"/>
    <x v="18"/>
    <n v="17.489999999999998"/>
    <n v="69.959999999999994"/>
    <x v="3"/>
    <x v="28"/>
    <x v="20"/>
    <x v="179"/>
    <x v="21"/>
    <n v="4229"/>
    <x v="0"/>
  </r>
  <r>
    <s v="23083.007972/2015-42"/>
    <s v="UASG 153115 - Pregão 25/2015"/>
    <d v="2016-10-21T00:00:00"/>
    <x v="10"/>
    <s v="Pró-Reitoria de Assuntos Edudantis"/>
    <n v="104"/>
    <x v="4"/>
    <x v="11"/>
    <x v="14"/>
    <n v="2"/>
    <n v="20"/>
    <x v="3"/>
    <x v="35"/>
    <x v="16"/>
    <x v="9"/>
    <x v="11"/>
    <n v="310"/>
    <x v="0"/>
  </r>
  <r>
    <s v="23083.007972/2015-42"/>
    <s v="UASG 153115 - Pregão 25/2015"/>
    <d v="2016-10-21T00:00:00"/>
    <x v="10"/>
    <s v="Pró-Reitoria de Assuntos Edudantis"/>
    <n v="108"/>
    <x v="56"/>
    <x v="11"/>
    <x v="29"/>
    <n v="0.16"/>
    <n v="23.04"/>
    <x v="4"/>
    <x v="12"/>
    <x v="17"/>
    <x v="19"/>
    <x v="10"/>
    <s v="-"/>
    <x v="2"/>
  </r>
  <r>
    <s v="23083.007972/2015-42"/>
    <s v="UASG 153115 - Pregão 25/2015"/>
    <d v="2016-10-21T00:00:00"/>
    <x v="10"/>
    <s v="Pró-Reitoria de Assuntos Edudantis"/>
    <n v="114"/>
    <x v="57"/>
    <x v="11"/>
    <x v="25"/>
    <n v="11.42"/>
    <n v="22.84"/>
    <x v="3"/>
    <x v="32"/>
    <x v="26"/>
    <x v="180"/>
    <x v="5"/>
    <n v="4542"/>
    <x v="0"/>
  </r>
  <r>
    <s v="23083.007972/2015-42"/>
    <s v="UASG 153115 - Pregão 25/2015"/>
    <d v="2016-10-21T00:00:00"/>
    <x v="10"/>
    <s v="Pró-Reitoria de Assuntos Edudantis"/>
    <n v="118"/>
    <x v="24"/>
    <x v="11"/>
    <x v="18"/>
    <n v="1.75"/>
    <n v="7"/>
    <x v="4"/>
    <x v="12"/>
    <x v="17"/>
    <x v="19"/>
    <x v="10"/>
    <s v="-"/>
    <x v="2"/>
  </r>
  <r>
    <s v="23083.007972/2015-42"/>
    <s v="UASG 153115 - Pregão 25/2015"/>
    <d v="2016-10-21T00:00:00"/>
    <x v="10"/>
    <s v="Pró-Reitoria de Assuntos Edudantis"/>
    <n v="116"/>
    <x v="60"/>
    <x v="11"/>
    <x v="9"/>
    <n v="0.12"/>
    <n v="6"/>
    <x v="3"/>
    <x v="36"/>
    <x v="11"/>
    <x v="134"/>
    <x v="19"/>
    <n v="1328"/>
    <x v="0"/>
  </r>
  <r>
    <s v="23083.007972/2015-42"/>
    <s v="UASG 153115 - Pregão 25/2015"/>
    <d v="2016-10-21T00:00:00"/>
    <x v="10"/>
    <s v="Pró-Reitoria de Assuntos Edudantis"/>
    <n v="126"/>
    <x v="61"/>
    <x v="11"/>
    <x v="8"/>
    <n v="0.35"/>
    <n v="35"/>
    <x v="3"/>
    <x v="30"/>
    <x v="9"/>
    <x v="58"/>
    <x v="5"/>
    <n v="989"/>
    <x v="0"/>
  </r>
  <r>
    <s v="23083.007972/2015-42"/>
    <s v="UASG 153115 - Pregão 25/2015"/>
    <d v="2016-10-21T00:00:00"/>
    <x v="10"/>
    <s v="Pró-Reitoria de Assuntos Edudantis"/>
    <n v="138"/>
    <x v="85"/>
    <x v="11"/>
    <x v="14"/>
    <n v="0.85"/>
    <n v="8.5"/>
    <x v="3"/>
    <x v="32"/>
    <x v="16"/>
    <x v="160"/>
    <x v="5"/>
    <n v="4542"/>
    <x v="0"/>
  </r>
  <r>
    <s v="23083.007972/2015-42"/>
    <s v="UASG 153115 - Pregão 25/2015"/>
    <d v="2016-10-21T00:00:00"/>
    <x v="10"/>
    <s v="Pró-Reitoria de Assuntos Edudantis"/>
    <n v="142"/>
    <x v="68"/>
    <x v="11"/>
    <x v="14"/>
    <n v="1.89"/>
    <n v="18.899999999999999"/>
    <x v="3"/>
    <x v="37"/>
    <x v="16"/>
    <x v="181"/>
    <x v="5"/>
    <n v="1402"/>
    <x v="0"/>
  </r>
  <r>
    <s v="23083.007972/2015-42"/>
    <s v="UASG 153115 - Pregão 25/2015"/>
    <d v="2016-10-21T00:00:00"/>
    <x v="10"/>
    <s v="Pró-Reitoria de Assuntos Edudantis"/>
    <n v="144"/>
    <x v="89"/>
    <x v="11"/>
    <x v="14"/>
    <n v="2.02"/>
    <n v="20.2"/>
    <x v="3"/>
    <x v="37"/>
    <x v="16"/>
    <x v="182"/>
    <x v="5"/>
    <n v="1402"/>
    <x v="0"/>
  </r>
  <r>
    <s v="23083.007972/2015-42"/>
    <s v="UASG 153115 - Pregão 25/2015"/>
    <d v="2016-10-21T00:00:00"/>
    <x v="10"/>
    <s v="Pró-Reitoria de Assuntos Edudantis"/>
    <n v="140"/>
    <x v="90"/>
    <x v="11"/>
    <x v="14"/>
    <n v="2.02"/>
    <n v="20.2"/>
    <x v="3"/>
    <x v="37"/>
    <x v="16"/>
    <x v="182"/>
    <x v="5"/>
    <n v="1402"/>
    <x v="0"/>
  </r>
  <r>
    <s v="23083.007972/2015-42"/>
    <s v="UASG 153115 - Pregão 25/2015"/>
    <d v="2016-10-21T00:00:00"/>
    <x v="10"/>
    <s v="Pró-Reitoria de Assuntos Edudantis"/>
    <n v="143"/>
    <x v="69"/>
    <x v="11"/>
    <x v="14"/>
    <n v="1.85"/>
    <n v="18.5"/>
    <x v="3"/>
    <x v="30"/>
    <x v="16"/>
    <x v="183"/>
    <x v="5"/>
    <n v="989"/>
    <x v="0"/>
  </r>
  <r>
    <s v="23083.007972/2015-42"/>
    <s v="UASG 153115 - Pregão 25/2015"/>
    <d v="2016-10-21T00:00:00"/>
    <x v="10"/>
    <s v="Pró-Reitoria de Assuntos Edudantis"/>
    <n v="145"/>
    <x v="105"/>
    <x v="11"/>
    <x v="15"/>
    <n v="1.08"/>
    <n v="5.4"/>
    <x v="3"/>
    <x v="37"/>
    <x v="18"/>
    <x v="184"/>
    <x v="5"/>
    <n v="1402"/>
    <x v="0"/>
  </r>
  <r>
    <s v="23083.007972/2015-42"/>
    <s v="UASG 153115 - Pregão 25/2015"/>
    <d v="2016-10-21T00:00:00"/>
    <x v="10"/>
    <s v="Pró-Reitoria de Assuntos Edudantis"/>
    <n v="147"/>
    <x v="25"/>
    <x v="11"/>
    <x v="19"/>
    <n v="1.51"/>
    <n v="12.08"/>
    <x v="3"/>
    <x v="38"/>
    <x v="21"/>
    <x v="185"/>
    <x v="12"/>
    <n v="491"/>
    <x v="0"/>
  </r>
  <r>
    <s v="23083.007972/2015-42"/>
    <s v="UASG 153115 - Pregão 25/2015"/>
    <d v="2016-10-21T00:00:00"/>
    <x v="10"/>
    <s v="Pró-Reitoria de Assuntos Edudantis"/>
    <n v="149"/>
    <x v="96"/>
    <x v="11"/>
    <x v="15"/>
    <n v="1.05"/>
    <n v="5.25"/>
    <x v="3"/>
    <x v="30"/>
    <x v="18"/>
    <x v="186"/>
    <x v="5"/>
    <n v="989"/>
    <x v="0"/>
  </r>
  <r>
    <s v="23083.007972/2015-42"/>
    <s v="UASG 153115 - Pregão 25/2015"/>
    <d v="2016-10-21T00:00:00"/>
    <x v="10"/>
    <s v="Pró-Reitoria de Assuntos Edudantis"/>
    <n v="150"/>
    <x v="97"/>
    <x v="11"/>
    <x v="15"/>
    <n v="1.05"/>
    <n v="5.25"/>
    <x v="3"/>
    <x v="30"/>
    <x v="18"/>
    <x v="186"/>
    <x v="5"/>
    <n v="989"/>
    <x v="0"/>
  </r>
  <r>
    <s v="23083.007972/2015-42"/>
    <s v="UASG 153115 - Pregão 25/2015"/>
    <d v="2016-10-21T00:00:00"/>
    <x v="10"/>
    <s v="Pró-Reitoria de Assuntos Edudantis"/>
    <n v="151"/>
    <x v="70"/>
    <x v="11"/>
    <x v="15"/>
    <n v="1.05"/>
    <n v="5.25"/>
    <x v="3"/>
    <x v="30"/>
    <x v="18"/>
    <x v="186"/>
    <x v="5"/>
    <n v="989"/>
    <x v="0"/>
  </r>
  <r>
    <s v="23083.007972/2015-42"/>
    <s v="UASG 153115 - Pregão 25/2015"/>
    <d v="2016-10-21T00:00:00"/>
    <x v="10"/>
    <s v="Pró-Reitoria de Assuntos Edudantis"/>
    <n v="152"/>
    <x v="71"/>
    <x v="11"/>
    <x v="15"/>
    <n v="0.94"/>
    <n v="4.6999999999999993"/>
    <x v="3"/>
    <x v="37"/>
    <x v="18"/>
    <x v="187"/>
    <x v="5"/>
    <n v="1402"/>
    <x v="0"/>
  </r>
  <r>
    <s v="23083.007972/2015-42"/>
    <s v="UASG 153115 - Pregão 25/2015"/>
    <d v="2016-10-21T00:00:00"/>
    <x v="10"/>
    <s v="Pró-Reitoria de Assuntos Edudantis"/>
    <n v="156"/>
    <x v="106"/>
    <x v="11"/>
    <x v="15"/>
    <n v="1.3"/>
    <n v="6.5"/>
    <x v="3"/>
    <x v="27"/>
    <x v="18"/>
    <x v="188"/>
    <x v="6"/>
    <n v="349"/>
    <x v="0"/>
  </r>
  <r>
    <s v="23083.007972/2015-42"/>
    <s v="UASG 153115 - Pregão 25/2015"/>
    <d v="2016-10-21T00:00:00"/>
    <x v="10"/>
    <s v="Pró-Reitoria de Assuntos Edudantis"/>
    <n v="157"/>
    <x v="107"/>
    <x v="11"/>
    <x v="15"/>
    <n v="1.3"/>
    <n v="6.5"/>
    <x v="3"/>
    <x v="27"/>
    <x v="18"/>
    <x v="188"/>
    <x v="6"/>
    <n v="349"/>
    <x v="0"/>
  </r>
  <r>
    <s v="23083.007972/2015-42"/>
    <s v="UASG 153115 - Pregão 25/2015"/>
    <d v="2016-10-21T00:00:00"/>
    <x v="10"/>
    <s v="Pró-Reitoria de Assuntos Edudantis"/>
    <n v="158"/>
    <x v="108"/>
    <x v="11"/>
    <x v="15"/>
    <n v="1.27"/>
    <n v="6.35"/>
    <x v="3"/>
    <x v="30"/>
    <x v="18"/>
    <x v="189"/>
    <x v="5"/>
    <n v="989"/>
    <x v="0"/>
  </r>
  <r>
    <s v="23083.007972/2015-42"/>
    <s v="UASG 153115 - Pregão 25/2015"/>
    <d v="2016-10-21T00:00:00"/>
    <x v="10"/>
    <s v="Pró-Reitoria de Assuntos Edudantis"/>
    <n v="159"/>
    <x v="109"/>
    <x v="11"/>
    <x v="15"/>
    <n v="1.28"/>
    <n v="6.4"/>
    <x v="3"/>
    <x v="30"/>
    <x v="18"/>
    <x v="65"/>
    <x v="5"/>
    <n v="989"/>
    <x v="0"/>
  </r>
  <r>
    <s v="23083.007972/2015-42"/>
    <s v="UASG 153115 - Pregão 25/2015"/>
    <d v="2016-10-21T00:00:00"/>
    <x v="10"/>
    <s v="Pró-Reitoria de Assuntos Edudantis"/>
    <n v="160"/>
    <x v="27"/>
    <x v="11"/>
    <x v="14"/>
    <n v="7.54"/>
    <n v="75.400000000000006"/>
    <x v="3"/>
    <x v="28"/>
    <x v="16"/>
    <x v="23"/>
    <x v="21"/>
    <n v="4229"/>
    <x v="0"/>
  </r>
  <r>
    <s v="23083.007972/2015-42"/>
    <s v="UASG 153115 - Pregão 25/2015"/>
    <d v="2016-10-21T00:00:00"/>
    <x v="10"/>
    <s v="Pró-Reitoria de Assuntos Edudantis"/>
    <n v="163"/>
    <x v="102"/>
    <x v="11"/>
    <x v="14"/>
    <n v="0.49"/>
    <n v="4.9000000000000004"/>
    <x v="3"/>
    <x v="39"/>
    <x v="16"/>
    <x v="40"/>
    <x v="15"/>
    <n v="13410"/>
    <x v="0"/>
  </r>
  <r>
    <s v="23083.007972/2015-42"/>
    <s v="UASG 153115 - Pregão 25/2015"/>
    <d v="2016-10-21T00:00:00"/>
    <x v="10"/>
    <s v="Pró-Reitoria de Assuntos Edudantis"/>
    <n v="168"/>
    <x v="103"/>
    <x v="11"/>
    <x v="8"/>
    <n v="0.15"/>
    <n v="15"/>
    <x v="3"/>
    <x v="30"/>
    <x v="9"/>
    <x v="26"/>
    <x v="5"/>
    <n v="989"/>
    <x v="0"/>
  </r>
  <r>
    <s v="23083.007972/2015-42"/>
    <s v="UASG 153115 - Pregão 25/2015"/>
    <d v="2016-10-21T00:00:00"/>
    <x v="10"/>
    <s v="Pró-Reitoria de Assuntos Edudantis"/>
    <n v="174"/>
    <x v="66"/>
    <x v="11"/>
    <x v="15"/>
    <n v="2.8"/>
    <n v="14"/>
    <x v="3"/>
    <x v="27"/>
    <x v="18"/>
    <x v="132"/>
    <x v="6"/>
    <n v="349"/>
    <x v="0"/>
  </r>
  <r>
    <s v="23083.007972/2015-42"/>
    <s v="UASG 153115 - Pregão 25/2015"/>
    <d v="2016-10-21T00:00:00"/>
    <x v="11"/>
    <s v="Pró-Reitoria de Ensino e Graduação"/>
    <n v="5"/>
    <x v="28"/>
    <x v="12"/>
    <x v="16"/>
    <n v="2.95"/>
    <n v="44.25"/>
    <x v="2"/>
    <x v="5"/>
    <x v="19"/>
    <x v="190"/>
    <x v="5"/>
    <n v="938"/>
    <x v="0"/>
  </r>
  <r>
    <s v="23083.007972/2015-42"/>
    <s v="UASG 153115 - Pregão 25/2015"/>
    <d v="2016-10-21T00:00:00"/>
    <x v="11"/>
    <s v="Pró-Reitoria de Ensino e Graduação"/>
    <n v="7"/>
    <x v="72"/>
    <x v="12"/>
    <x v="6"/>
    <n v="2.5"/>
    <n v="50"/>
    <x v="3"/>
    <x v="15"/>
    <x v="7"/>
    <x v="135"/>
    <x v="13"/>
    <n v="16807"/>
    <x v="0"/>
  </r>
  <r>
    <s v="23083.007972/2015-42"/>
    <s v="UASG 153115 - Pregão 25/2015"/>
    <d v="2016-10-21T00:00:00"/>
    <x v="11"/>
    <s v="Pró-Reitoria de Ensino e Graduação"/>
    <n v="8"/>
    <x v="32"/>
    <x v="12"/>
    <x v="25"/>
    <n v="0.4"/>
    <n v="0.8"/>
    <x v="3"/>
    <x v="7"/>
    <x v="26"/>
    <x v="191"/>
    <x v="5"/>
    <n v="1400"/>
    <x v="0"/>
  </r>
  <r>
    <s v="23083.007972/2015-42"/>
    <s v="UASG 153115 - Pregão 25/2015"/>
    <d v="2016-10-21T00:00:00"/>
    <x v="11"/>
    <s v="Pró-Reitoria de Ensino e Graduação"/>
    <n v="12"/>
    <x v="35"/>
    <x v="12"/>
    <x v="9"/>
    <n v="0.56999999999999995"/>
    <n v="28.499999999999996"/>
    <x v="2"/>
    <x v="5"/>
    <x v="11"/>
    <x v="192"/>
    <x v="5"/>
    <n v="938"/>
    <x v="0"/>
  </r>
  <r>
    <s v="23083.007972/2015-42"/>
    <s v="UASG 153115 - Pregão 25/2015"/>
    <d v="2016-10-21T00:00:00"/>
    <x v="11"/>
    <s v="Pró-Reitoria de Ensino e Graduação"/>
    <n v="17"/>
    <x v="38"/>
    <x v="12"/>
    <x v="8"/>
    <n v="2.5499999999999998"/>
    <n v="254.99999999999997"/>
    <x v="2"/>
    <x v="18"/>
    <x v="9"/>
    <x v="193"/>
    <x v="5"/>
    <n v="4544"/>
    <x v="0"/>
  </r>
  <r>
    <s v="23083.007972/2015-42"/>
    <s v="UASG 153115 - Pregão 25/2015"/>
    <d v="2016-10-21T00:00:00"/>
    <x v="11"/>
    <s v="Pró-Reitoria de Ensino e Graduação"/>
    <n v="16"/>
    <x v="39"/>
    <x v="12"/>
    <x v="8"/>
    <n v="2.52"/>
    <n v="252"/>
    <x v="2"/>
    <x v="18"/>
    <x v="9"/>
    <x v="194"/>
    <x v="5"/>
    <n v="4544"/>
    <x v="0"/>
  </r>
  <r>
    <s v="23083.007972/2015-42"/>
    <s v="UASG 153115 - Pregão 25/2015"/>
    <d v="2016-10-21T00:00:00"/>
    <x v="11"/>
    <s v="Pró-Reitoria de Ensino e Graduação"/>
    <n v="42"/>
    <x v="15"/>
    <x v="12"/>
    <x v="9"/>
    <n v="1.2"/>
    <n v="60"/>
    <x v="2"/>
    <x v="5"/>
    <x v="11"/>
    <x v="11"/>
    <x v="5"/>
    <n v="938"/>
    <x v="0"/>
  </r>
  <r>
    <s v="23083.007972/2015-42"/>
    <s v="UASG 153115 - Pregão 25/2015"/>
    <d v="2016-10-21T00:00:00"/>
    <x v="11"/>
    <s v="Pró-Reitoria de Ensino e Graduação"/>
    <n v="43"/>
    <x v="75"/>
    <x v="12"/>
    <x v="9"/>
    <n v="1.7"/>
    <n v="85"/>
    <x v="2"/>
    <x v="8"/>
    <x v="11"/>
    <x v="114"/>
    <x v="5"/>
    <n v="4949"/>
    <x v="0"/>
  </r>
  <r>
    <s v="23083.007972/2015-42"/>
    <s v="UASG 153115 - Pregão 25/2015"/>
    <d v="2016-10-21T00:00:00"/>
    <x v="11"/>
    <s v="Pró-Reitoria de Ensino e Graduação"/>
    <n v="41"/>
    <x v="42"/>
    <x v="12"/>
    <x v="6"/>
    <n v="1.29"/>
    <n v="25.8"/>
    <x v="3"/>
    <x v="4"/>
    <x v="7"/>
    <x v="195"/>
    <x v="4"/>
    <n v="1089"/>
    <x v="0"/>
  </r>
  <r>
    <s v="23083.007972/2015-42"/>
    <s v="UASG 153115 - Pregão 25/2015"/>
    <d v="2016-10-21T00:00:00"/>
    <x v="11"/>
    <s v="Pró-Reitoria de Ensino e Graduação"/>
    <n v="46"/>
    <x v="43"/>
    <x v="12"/>
    <x v="6"/>
    <n v="3.23"/>
    <n v="64.599999999999994"/>
    <x v="2"/>
    <x v="17"/>
    <x v="7"/>
    <x v="196"/>
    <x v="15"/>
    <n v="13408"/>
    <x v="0"/>
  </r>
  <r>
    <s v="23083.007972/2015-42"/>
    <s v="UASG 153115 - Pregão 25/2015"/>
    <d v="2016-10-21T00:00:00"/>
    <x v="11"/>
    <s v="Pró-Reitoria de Ensino e Graduação"/>
    <n v="48"/>
    <x v="44"/>
    <x v="12"/>
    <x v="6"/>
    <n v="0.94"/>
    <n v="18.799999999999997"/>
    <x v="2"/>
    <x v="17"/>
    <x v="7"/>
    <x v="62"/>
    <x v="15"/>
    <n v="13408"/>
    <x v="0"/>
  </r>
  <r>
    <s v="23083.007972/2015-42"/>
    <s v="UASG 153115 - Pregão 25/2015"/>
    <d v="2016-10-21T00:00:00"/>
    <x v="11"/>
    <s v="Pró-Reitoria de Ensino e Graduação"/>
    <n v="47"/>
    <x v="3"/>
    <x v="12"/>
    <x v="6"/>
    <n v="0.49"/>
    <n v="9.8000000000000007"/>
    <x v="2"/>
    <x v="5"/>
    <x v="7"/>
    <x v="197"/>
    <x v="5"/>
    <n v="938"/>
    <x v="0"/>
  </r>
  <r>
    <s v="23083.007972/2015-42"/>
    <s v="UASG 153115 - Pregão 25/2015"/>
    <d v="2016-10-21T00:00:00"/>
    <x v="11"/>
    <s v="Pró-Reitoria de Ensino e Graduação"/>
    <n v="49"/>
    <x v="45"/>
    <x v="12"/>
    <x v="6"/>
    <n v="2.65"/>
    <n v="53"/>
    <x v="2"/>
    <x v="6"/>
    <x v="7"/>
    <x v="198"/>
    <x v="6"/>
    <n v="348"/>
    <x v="0"/>
  </r>
  <r>
    <s v="23083.007972/2015-42"/>
    <s v="UASG 153115 - Pregão 25/2015"/>
    <d v="2016-10-21T00:00:00"/>
    <x v="11"/>
    <s v="Pró-Reitoria de Ensino e Graduação"/>
    <n v="50"/>
    <x v="93"/>
    <x v="12"/>
    <x v="6"/>
    <n v="3.15"/>
    <n v="63"/>
    <x v="2"/>
    <x v="6"/>
    <x v="7"/>
    <x v="199"/>
    <x v="6"/>
    <n v="348"/>
    <x v="0"/>
  </r>
  <r>
    <s v="23083.007972/2015-42"/>
    <s v="UASG 153115 - Pregão 25/2015"/>
    <d v="2016-10-21T00:00:00"/>
    <x v="11"/>
    <s v="Pró-Reitoria de Ensino e Graduação"/>
    <n v="57"/>
    <x v="47"/>
    <x v="12"/>
    <x v="8"/>
    <n v="0.99"/>
    <n v="99"/>
    <x v="3"/>
    <x v="4"/>
    <x v="32"/>
    <x v="200"/>
    <x v="4"/>
    <n v="1089"/>
    <x v="1"/>
  </r>
  <r>
    <s v="23083.007972/2015-42"/>
    <s v="UASG 153115 - Pregão 25/2015"/>
    <d v="2016-10-21T00:00:00"/>
    <x v="11"/>
    <s v="Pró-Reitoria de Ensino e Graduação"/>
    <n v="69"/>
    <x v="110"/>
    <x v="12"/>
    <x v="9"/>
    <n v="0.08"/>
    <n v="4"/>
    <x v="2"/>
    <x v="16"/>
    <x v="11"/>
    <x v="140"/>
    <x v="14"/>
    <n v="1281"/>
    <x v="0"/>
  </r>
  <r>
    <s v="23083.007972/2015-42"/>
    <s v="UASG 153115 - Pregão 25/2015"/>
    <d v="2016-10-21T00:00:00"/>
    <x v="11"/>
    <s v="Pró-Reitoria de Ensino e Graduação"/>
    <n v="71"/>
    <x v="111"/>
    <x v="12"/>
    <x v="9"/>
    <n v="0.11"/>
    <n v="5.5"/>
    <x v="3"/>
    <x v="7"/>
    <x v="11"/>
    <x v="122"/>
    <x v="5"/>
    <n v="1400"/>
    <x v="0"/>
  </r>
  <r>
    <s v="23083.007972/2015-42"/>
    <s v="UASG 153115 - Pregão 25/2015"/>
    <d v="2016-10-21T00:00:00"/>
    <x v="11"/>
    <s v="Pró-Reitoria de Ensino e Graduação"/>
    <n v="73"/>
    <x v="112"/>
    <x v="12"/>
    <x v="9"/>
    <n v="0.16"/>
    <n v="8"/>
    <x v="2"/>
    <x v="16"/>
    <x v="11"/>
    <x v="28"/>
    <x v="14"/>
    <n v="1281"/>
    <x v="0"/>
  </r>
  <r>
    <s v="23083.007972/2015-42"/>
    <s v="UASG 153115 - Pregão 25/2015"/>
    <d v="2016-10-21T00:00:00"/>
    <x v="11"/>
    <s v="Pró-Reitoria de Ensino e Graduação"/>
    <n v="79"/>
    <x v="113"/>
    <x v="12"/>
    <x v="9"/>
    <n v="0.05"/>
    <n v="2.5"/>
    <x v="2"/>
    <x v="16"/>
    <x v="11"/>
    <x v="201"/>
    <x v="14"/>
    <n v="1281"/>
    <x v="0"/>
  </r>
  <r>
    <s v="23083.007972/2015-42"/>
    <s v="UASG 153115 - Pregão 25/2015"/>
    <d v="2016-10-21T00:00:00"/>
    <x v="11"/>
    <s v="Pró-Reitoria de Ensino e Graduação"/>
    <n v="75"/>
    <x v="114"/>
    <x v="12"/>
    <x v="9"/>
    <n v="0.26"/>
    <n v="13"/>
    <x v="3"/>
    <x v="7"/>
    <x v="11"/>
    <x v="174"/>
    <x v="5"/>
    <n v="1400"/>
    <x v="0"/>
  </r>
  <r>
    <s v="23083.007972/2015-42"/>
    <s v="UASG 153115 - Pregão 25/2015"/>
    <d v="2016-10-21T00:00:00"/>
    <x v="11"/>
    <s v="Pró-Reitoria de Ensino e Graduação"/>
    <n v="87"/>
    <x v="50"/>
    <x v="12"/>
    <x v="14"/>
    <n v="0.97"/>
    <n v="9.6999999999999993"/>
    <x v="2"/>
    <x v="19"/>
    <x v="16"/>
    <x v="91"/>
    <x v="16"/>
    <n v="1489"/>
    <x v="0"/>
  </r>
  <r>
    <s v="23083.007972/2015-42"/>
    <s v="UASG 153115 - Pregão 25/2015"/>
    <d v="2016-10-21T00:00:00"/>
    <x v="11"/>
    <s v="Pró-Reitoria de Ensino e Graduação"/>
    <n v="86"/>
    <x v="51"/>
    <x v="12"/>
    <x v="14"/>
    <n v="1.75"/>
    <n v="17.5"/>
    <x v="2"/>
    <x v="20"/>
    <x v="16"/>
    <x v="25"/>
    <x v="17"/>
    <n v="3048"/>
    <x v="0"/>
  </r>
  <r>
    <s v="23083.007972/2015-42"/>
    <s v="UASG 153115 - Pregão 25/2015"/>
    <d v="2016-10-21T00:00:00"/>
    <x v="11"/>
    <s v="Pró-Reitoria de Ensino e Graduação"/>
    <n v="89"/>
    <x v="94"/>
    <x v="12"/>
    <x v="14"/>
    <n v="2.4"/>
    <n v="24"/>
    <x v="2"/>
    <x v="20"/>
    <x v="18"/>
    <x v="57"/>
    <x v="17"/>
    <n v="3048"/>
    <x v="1"/>
  </r>
  <r>
    <s v="23083.007972/2015-42"/>
    <s v="UASG 153115 - Pregão 25/2015"/>
    <d v="2016-10-21T00:00:00"/>
    <x v="11"/>
    <s v="Pró-Reitoria de Ensino e Graduação"/>
    <n v="94"/>
    <x v="17"/>
    <x v="12"/>
    <x v="14"/>
    <n v="1.22"/>
    <n v="12.2"/>
    <x v="2"/>
    <x v="10"/>
    <x v="16"/>
    <x v="138"/>
    <x v="8"/>
    <n v="544"/>
    <x v="0"/>
  </r>
  <r>
    <s v="23083.007972/2015-42"/>
    <s v="UASG 153115 - Pregão 25/2015"/>
    <d v="2016-10-21T00:00:00"/>
    <x v="11"/>
    <s v="Pró-Reitoria de Ensino e Graduação"/>
    <n v="99"/>
    <x v="18"/>
    <x v="12"/>
    <x v="25"/>
    <n v="19.989999999999998"/>
    <n v="39.979999999999997"/>
    <x v="2"/>
    <x v="10"/>
    <x v="26"/>
    <x v="202"/>
    <x v="8"/>
    <n v="544"/>
    <x v="0"/>
  </r>
  <r>
    <s v="23083.007972/2015-42"/>
    <s v="UASG 153115 - Pregão 25/2015"/>
    <d v="2016-10-21T00:00:00"/>
    <x v="11"/>
    <s v="Pró-Reitoria de Ensino e Graduação"/>
    <n v="102"/>
    <x v="19"/>
    <x v="12"/>
    <x v="14"/>
    <n v="17.489999999999998"/>
    <n v="174.89999999999998"/>
    <x v="2"/>
    <x v="3"/>
    <x v="16"/>
    <x v="203"/>
    <x v="3"/>
    <n v="4227"/>
    <x v="0"/>
  </r>
  <r>
    <s v="23083.007972/2015-42"/>
    <s v="UASG 153115 - Pregão 25/2015"/>
    <d v="2016-10-21T00:00:00"/>
    <x v="11"/>
    <s v="Pró-Reitoria de Ensino e Graduação"/>
    <n v="100"/>
    <x v="20"/>
    <x v="12"/>
    <x v="15"/>
    <n v="33.200000000000003"/>
    <n v="166"/>
    <x v="2"/>
    <x v="9"/>
    <x v="18"/>
    <x v="204"/>
    <x v="7"/>
    <n v="6468"/>
    <x v="0"/>
  </r>
  <r>
    <s v="23083.007972/2015-42"/>
    <s v="UASG 153115 - Pregão 25/2015"/>
    <d v="2016-10-21T00:00:00"/>
    <x v="11"/>
    <s v="Pró-Reitoria de Ensino e Graduação"/>
    <n v="101"/>
    <x v="21"/>
    <x v="12"/>
    <x v="9"/>
    <n v="5.84"/>
    <n v="292"/>
    <x v="3"/>
    <x v="4"/>
    <x v="11"/>
    <x v="205"/>
    <x v="4"/>
    <n v="1089"/>
    <x v="0"/>
  </r>
  <r>
    <s v="23083.007972/2015-42"/>
    <s v="UASG 153115 - Pregão 25/2015"/>
    <d v="2016-10-21T00:00:00"/>
    <x v="11"/>
    <s v="Pró-Reitoria de Ensino e Graduação"/>
    <n v="105"/>
    <x v="23"/>
    <x v="12"/>
    <x v="6"/>
    <n v="7.9"/>
    <n v="158"/>
    <x v="4"/>
    <x v="12"/>
    <x v="17"/>
    <x v="19"/>
    <x v="10"/>
    <s v="-"/>
    <x v="2"/>
  </r>
  <r>
    <s v="23083.007972/2015-42"/>
    <s v="UASG 153115 - Pregão 25/2015"/>
    <d v="2016-10-21T00:00:00"/>
    <x v="11"/>
    <s v="Pró-Reitoria de Ensino e Graduação"/>
    <n v="104"/>
    <x v="4"/>
    <x v="12"/>
    <x v="13"/>
    <n v="2"/>
    <n v="60"/>
    <x v="3"/>
    <x v="13"/>
    <x v="15"/>
    <x v="11"/>
    <x v="11"/>
    <n v="309"/>
    <x v="0"/>
  </r>
  <r>
    <s v="23083.007972/2015-42"/>
    <s v="UASG 153115 - Pregão 25/2015"/>
    <d v="2016-10-21T00:00:00"/>
    <x v="11"/>
    <s v="Pró-Reitoria de Ensino e Graduação"/>
    <n v="108"/>
    <x v="56"/>
    <x v="12"/>
    <x v="5"/>
    <n v="0.16"/>
    <n v="160"/>
    <x v="4"/>
    <x v="12"/>
    <x v="17"/>
    <x v="19"/>
    <x v="10"/>
    <s v="-"/>
    <x v="2"/>
  </r>
  <r>
    <s v="23083.007972/2015-42"/>
    <s v="UASG 153115 - Pregão 25/2015"/>
    <d v="2016-10-21T00:00:00"/>
    <x v="11"/>
    <s v="Pró-Reitoria de Ensino e Graduação"/>
    <n v="118"/>
    <x v="24"/>
    <x v="12"/>
    <x v="14"/>
    <n v="1.75"/>
    <n v="17.5"/>
    <x v="4"/>
    <x v="12"/>
    <x v="17"/>
    <x v="19"/>
    <x v="10"/>
    <s v="-"/>
    <x v="2"/>
  </r>
  <r>
    <s v="23083.007972/2015-42"/>
    <s v="UASG 153115 - Pregão 25/2015"/>
    <d v="2016-10-21T00:00:00"/>
    <x v="11"/>
    <s v="Pró-Reitoria de Ensino e Graduação"/>
    <n v="147"/>
    <x v="25"/>
    <x v="12"/>
    <x v="13"/>
    <n v="1.51"/>
    <n v="45.3"/>
    <x v="3"/>
    <x v="14"/>
    <x v="16"/>
    <x v="21"/>
    <x v="12"/>
    <n v="489"/>
    <x v="1"/>
  </r>
  <r>
    <s v="23083.007972/2015-42"/>
    <s v="UASG 153115 - Pregão 25/2015"/>
    <d v="2016-10-21T00:00:00"/>
    <x v="11"/>
    <s v="Pró-Reitoria de Ensino e Graduação"/>
    <n v="148"/>
    <x v="26"/>
    <x v="12"/>
    <x v="13"/>
    <n v="1.49"/>
    <n v="44.7"/>
    <x v="3"/>
    <x v="14"/>
    <x v="16"/>
    <x v="22"/>
    <x v="12"/>
    <n v="489"/>
    <x v="1"/>
  </r>
  <r>
    <s v="23083.007972/2015-42"/>
    <s v="UASG 153115 - Pregão 25/2015"/>
    <d v="2016-10-21T00:00:00"/>
    <x v="11"/>
    <s v="Pró-Reitoria de Ensino e Graduação"/>
    <n v="160"/>
    <x v="27"/>
    <x v="12"/>
    <x v="14"/>
    <n v="7.54"/>
    <n v="75.400000000000006"/>
    <x v="2"/>
    <x v="3"/>
    <x v="16"/>
    <x v="23"/>
    <x v="3"/>
    <n v="4227"/>
    <x v="0"/>
  </r>
  <r>
    <s v="23083.007972/2015-42"/>
    <s v="UASG 153115 - Pregão 25/2015"/>
    <d v="2016-10-21T00:00:00"/>
    <x v="11"/>
    <s v="Pró-Reitoria de Ensino e Graduação"/>
    <n v="175"/>
    <x v="67"/>
    <x v="12"/>
    <x v="6"/>
    <n v="1.6"/>
    <n v="32"/>
    <x v="2"/>
    <x v="5"/>
    <x v="7"/>
    <x v="153"/>
    <x v="5"/>
    <n v="938"/>
    <x v="0"/>
  </r>
  <r>
    <s v="23083.007972/2015-42"/>
    <s v="UASG 153115 - Pregão 25/2015"/>
    <d v="2016-10-21T00:00:00"/>
    <x v="12"/>
    <s v="Administração Pública"/>
    <n v="12"/>
    <x v="35"/>
    <x v="13"/>
    <x v="14"/>
    <n v="0.56999999999999995"/>
    <n v="5.6999999999999993"/>
    <x v="3"/>
    <x v="40"/>
    <x v="16"/>
    <x v="146"/>
    <x v="5"/>
    <n v="988"/>
    <x v="0"/>
  </r>
  <r>
    <s v="23083.007972/2015-42"/>
    <s v="UASG 153115 - Pregão 25/2015"/>
    <d v="2016-10-21T00:00:00"/>
    <x v="12"/>
    <s v="Administração Pública"/>
    <n v="17"/>
    <x v="38"/>
    <x v="13"/>
    <x v="15"/>
    <n v="2.5499999999999998"/>
    <n v="12.75"/>
    <x v="3"/>
    <x v="41"/>
    <x v="18"/>
    <x v="206"/>
    <x v="5"/>
    <n v="4543"/>
    <x v="0"/>
  </r>
  <r>
    <s v="23083.007972/2015-42"/>
    <s v="UASG 153115 - Pregão 25/2015"/>
    <d v="2016-10-21T00:00:00"/>
    <x v="12"/>
    <s v="Administração Pública"/>
    <n v="16"/>
    <x v="39"/>
    <x v="13"/>
    <x v="15"/>
    <n v="2.52"/>
    <n v="12.6"/>
    <x v="3"/>
    <x v="41"/>
    <x v="18"/>
    <x v="207"/>
    <x v="5"/>
    <n v="4543"/>
    <x v="0"/>
  </r>
  <r>
    <s v="23083.007972/2015-42"/>
    <s v="UASG 153115 - Pregão 25/2015"/>
    <d v="2016-10-21T00:00:00"/>
    <x v="12"/>
    <s v="Administração Pública"/>
    <n v="19"/>
    <x v="6"/>
    <x v="13"/>
    <x v="16"/>
    <n v="0.32"/>
    <n v="4.8"/>
    <x v="3"/>
    <x v="42"/>
    <x v="19"/>
    <x v="208"/>
    <x v="4"/>
    <n v="1088"/>
    <x v="0"/>
  </r>
  <r>
    <s v="23083.007972/2015-42"/>
    <s v="UASG 153115 - Pregão 25/2015"/>
    <d v="2016-10-21T00:00:00"/>
    <x v="12"/>
    <s v="Administração Pública"/>
    <n v="22"/>
    <x v="7"/>
    <x v="13"/>
    <x v="25"/>
    <n v="1.3"/>
    <n v="2.6"/>
    <x v="3"/>
    <x v="40"/>
    <x v="26"/>
    <x v="209"/>
    <x v="5"/>
    <n v="988"/>
    <x v="0"/>
  </r>
  <r>
    <s v="23083.007972/2015-42"/>
    <s v="UASG 153115 - Pregão 25/2015"/>
    <d v="2016-10-21T00:00:00"/>
    <x v="12"/>
    <s v="Administração Pública"/>
    <n v="39"/>
    <x v="76"/>
    <x v="13"/>
    <x v="10"/>
    <n v="0.95"/>
    <n v="2.8499999999999996"/>
    <x v="3"/>
    <x v="43"/>
    <x v="12"/>
    <x v="210"/>
    <x v="14"/>
    <n v="1282"/>
    <x v="0"/>
  </r>
  <r>
    <s v="23083.007972/2015-42"/>
    <s v="UASG 153115 - Pregão 25/2015"/>
    <d v="2016-10-21T00:00:00"/>
    <x v="12"/>
    <s v="Administração Pública"/>
    <n v="40"/>
    <x v="77"/>
    <x v="13"/>
    <x v="10"/>
    <n v="0.99"/>
    <n v="2.9699999999999998"/>
    <x v="3"/>
    <x v="43"/>
    <x v="12"/>
    <x v="211"/>
    <x v="14"/>
    <n v="1282"/>
    <x v="0"/>
  </r>
  <r>
    <s v="23083.007972/2015-42"/>
    <s v="UASG 153115 - Pregão 25/2015"/>
    <d v="2016-10-21T00:00:00"/>
    <x v="12"/>
    <s v="Administração Pública"/>
    <n v="41"/>
    <x v="42"/>
    <x v="13"/>
    <x v="25"/>
    <n v="1.29"/>
    <n v="2.58"/>
    <x v="3"/>
    <x v="42"/>
    <x v="26"/>
    <x v="212"/>
    <x v="4"/>
    <n v="1088"/>
    <x v="0"/>
  </r>
  <r>
    <s v="23083.007972/2015-42"/>
    <s v="UASG 153115 - Pregão 25/2015"/>
    <d v="2016-10-21T00:00:00"/>
    <x v="12"/>
    <s v="Administração Pública"/>
    <n v="49"/>
    <x v="45"/>
    <x v="13"/>
    <x v="11"/>
    <n v="2.65"/>
    <n v="2.65"/>
    <x v="3"/>
    <x v="44"/>
    <x v="13"/>
    <x v="213"/>
    <x v="6"/>
    <n v="346"/>
    <x v="0"/>
  </r>
  <r>
    <s v="23083.007972/2015-42"/>
    <s v="UASG 153115 - Pregão 25/2015"/>
    <d v="2016-10-21T00:00:00"/>
    <x v="12"/>
    <s v="Administração Pública"/>
    <n v="50"/>
    <x v="93"/>
    <x v="13"/>
    <x v="11"/>
    <n v="3.15"/>
    <n v="3.15"/>
    <x v="3"/>
    <x v="44"/>
    <x v="13"/>
    <x v="214"/>
    <x v="6"/>
    <n v="346"/>
    <x v="0"/>
  </r>
  <r>
    <s v="23083.007972/2015-42"/>
    <s v="UASG 153115 - Pregão 25/2015"/>
    <d v="2016-10-21T00:00:00"/>
    <x v="12"/>
    <s v="Administração Pública"/>
    <n v="57"/>
    <x v="47"/>
    <x v="13"/>
    <x v="18"/>
    <n v="0.99"/>
    <n v="3.96"/>
    <x v="3"/>
    <x v="42"/>
    <x v="20"/>
    <x v="215"/>
    <x v="4"/>
    <n v="1088"/>
    <x v="0"/>
  </r>
  <r>
    <s v="23083.007972/2015-42"/>
    <s v="UASG 153115 - Pregão 25/2015"/>
    <d v="2016-10-21T00:00:00"/>
    <x v="12"/>
    <s v="Administração Pública"/>
    <n v="91"/>
    <x v="81"/>
    <x v="13"/>
    <x v="11"/>
    <n v="1.03"/>
    <n v="1.03"/>
    <x v="3"/>
    <x v="45"/>
    <x v="13"/>
    <x v="216"/>
    <x v="20"/>
    <n v="2793"/>
    <x v="0"/>
  </r>
  <r>
    <s v="23083.007972/2015-42"/>
    <s v="UASG 153115 - Pregão 25/2015"/>
    <d v="2016-10-21T00:00:00"/>
    <x v="12"/>
    <s v="Administração Pública"/>
    <n v="92"/>
    <x v="53"/>
    <x v="13"/>
    <x v="11"/>
    <n v="1.8"/>
    <n v="1.8"/>
    <x v="3"/>
    <x v="46"/>
    <x v="13"/>
    <x v="217"/>
    <x v="3"/>
    <n v="3045"/>
    <x v="0"/>
  </r>
  <r>
    <s v="23083.007972/2015-42"/>
    <s v="UASG 153115 - Pregão 25/2015"/>
    <d v="2016-10-21T00:00:00"/>
    <x v="12"/>
    <s v="Administração Pública"/>
    <n v="94"/>
    <x v="17"/>
    <x v="13"/>
    <x v="18"/>
    <n v="1.22"/>
    <n v="4.88"/>
    <x v="3"/>
    <x v="47"/>
    <x v="20"/>
    <x v="218"/>
    <x v="8"/>
    <n v="546"/>
    <x v="0"/>
  </r>
  <r>
    <s v="23083.007972/2015-42"/>
    <s v="UASG 153115 - Pregão 25/2015"/>
    <d v="2016-10-21T00:00:00"/>
    <x v="12"/>
    <s v="Administração Pública"/>
    <n v="99"/>
    <x v="18"/>
    <x v="13"/>
    <x v="11"/>
    <n v="19.989999999999998"/>
    <n v="19.989999999999998"/>
    <x v="3"/>
    <x v="47"/>
    <x v="13"/>
    <x v="150"/>
    <x v="8"/>
    <n v="546"/>
    <x v="0"/>
  </r>
  <r>
    <s v="23083.007972/2015-42"/>
    <s v="UASG 153115 - Pregão 25/2015"/>
    <d v="2016-10-21T00:00:00"/>
    <x v="12"/>
    <s v="Administração Pública"/>
    <n v="102"/>
    <x v="19"/>
    <x v="13"/>
    <x v="11"/>
    <n v="17.489999999999998"/>
    <n v="17.489999999999998"/>
    <x v="3"/>
    <x v="48"/>
    <x v="13"/>
    <x v="219"/>
    <x v="21"/>
    <n v="4230"/>
    <x v="0"/>
  </r>
  <r>
    <s v="23083.007972/2015-42"/>
    <s v="UASG 153115 - Pregão 25/2015"/>
    <d v="2016-10-21T00:00:00"/>
    <x v="12"/>
    <s v="Administração Pública"/>
    <n v="101"/>
    <x v="21"/>
    <x v="13"/>
    <x v="10"/>
    <n v="5.84"/>
    <n v="17.52"/>
    <x v="3"/>
    <x v="42"/>
    <x v="12"/>
    <x v="220"/>
    <x v="4"/>
    <n v="1088"/>
    <x v="0"/>
  </r>
  <r>
    <s v="23083.007972/2015-42"/>
    <s v="UASG 153115 - Pregão 25/2015"/>
    <d v="2016-10-21T00:00:00"/>
    <x v="12"/>
    <s v="Administração Pública"/>
    <n v="104"/>
    <x v="4"/>
    <x v="13"/>
    <x v="10"/>
    <n v="2"/>
    <n v="6"/>
    <x v="3"/>
    <x v="49"/>
    <x v="12"/>
    <x v="134"/>
    <x v="11"/>
    <n v="308"/>
    <x v="0"/>
  </r>
  <r>
    <s v="23083.007972/2015-42"/>
    <s v="UASG 153115 - Pregão 25/2015"/>
    <d v="2016-10-21T00:00:00"/>
    <x v="12"/>
    <s v="Administração Pública"/>
    <n v="109"/>
    <x v="54"/>
    <x v="13"/>
    <x v="10"/>
    <n v="2"/>
    <n v="6"/>
    <x v="3"/>
    <x v="44"/>
    <x v="12"/>
    <x v="134"/>
    <x v="6"/>
    <n v="346"/>
    <x v="0"/>
  </r>
  <r>
    <s v="23083.007972/2015-42"/>
    <s v="UASG 153115 - Pregão 25/2015"/>
    <d v="2016-10-21T00:00:00"/>
    <x v="12"/>
    <s v="Administração Pública"/>
    <n v="110"/>
    <x v="55"/>
    <x v="13"/>
    <x v="11"/>
    <n v="3.65"/>
    <n v="3.65"/>
    <x v="3"/>
    <x v="50"/>
    <x v="13"/>
    <x v="221"/>
    <x v="18"/>
    <s v="-"/>
    <x v="4"/>
  </r>
  <r>
    <s v="23083.007972/2015-42"/>
    <s v="UASG 153115 - Pregão 25/2015"/>
    <d v="2016-10-21T00:00:00"/>
    <x v="12"/>
    <s v="Administração Pública"/>
    <n v="112"/>
    <x v="115"/>
    <x v="13"/>
    <x v="18"/>
    <n v="3.75"/>
    <n v="15"/>
    <x v="3"/>
    <x v="50"/>
    <x v="20"/>
    <x v="26"/>
    <x v="18"/>
    <s v="-"/>
    <x v="4"/>
  </r>
  <r>
    <s v="23083.007972/2015-42"/>
    <s v="UASG 153115 - Pregão 25/2015"/>
    <d v="2016-10-21T00:00:00"/>
    <x v="12"/>
    <s v="Administração Pública"/>
    <n v="108"/>
    <x v="56"/>
    <x v="13"/>
    <x v="18"/>
    <n v="0.16"/>
    <n v="0.64"/>
    <x v="4"/>
    <x v="12"/>
    <x v="17"/>
    <x v="19"/>
    <x v="10"/>
    <s v="-"/>
    <x v="2"/>
  </r>
  <r>
    <s v="23083.007972/2015-42"/>
    <s v="UASG 153115 - Pregão 25/2015"/>
    <d v="2016-10-21T00:00:00"/>
    <x v="12"/>
    <s v="Administração Pública"/>
    <n v="118"/>
    <x v="24"/>
    <x v="13"/>
    <x v="18"/>
    <n v="1.75"/>
    <n v="7"/>
    <x v="4"/>
    <x v="12"/>
    <x v="17"/>
    <x v="19"/>
    <x v="10"/>
    <s v="-"/>
    <x v="2"/>
  </r>
  <r>
    <s v="23083.007972/2015-42"/>
    <s v="UASG 153115 - Pregão 25/2015"/>
    <d v="2016-10-21T00:00:00"/>
    <x v="12"/>
    <s v="Administração Pública"/>
    <n v="137"/>
    <x v="84"/>
    <x v="13"/>
    <x v="15"/>
    <n v="1.25"/>
    <n v="6.25"/>
    <x v="3"/>
    <x v="42"/>
    <x v="18"/>
    <x v="222"/>
    <x v="4"/>
    <n v="1088"/>
    <x v="0"/>
  </r>
  <r>
    <s v="23083.007972/2015-42"/>
    <s v="UASG 153115 - Pregão 25/2015"/>
    <d v="2016-10-21T00:00:00"/>
    <x v="12"/>
    <s v="Administração Pública"/>
    <n v="142"/>
    <x v="68"/>
    <x v="13"/>
    <x v="15"/>
    <n v="1.89"/>
    <n v="9.4499999999999993"/>
    <x v="3"/>
    <x v="51"/>
    <x v="18"/>
    <x v="223"/>
    <x v="5"/>
    <n v="1401"/>
    <x v="0"/>
  </r>
  <r>
    <s v="23083.007972/2015-42"/>
    <s v="UASG 153115 - Pregão 25/2015"/>
    <d v="2016-10-21T00:00:00"/>
    <x v="12"/>
    <s v="Administração Pública"/>
    <n v="143"/>
    <x v="69"/>
    <x v="13"/>
    <x v="15"/>
    <n v="1.85"/>
    <n v="9.25"/>
    <x v="3"/>
    <x v="40"/>
    <x v="18"/>
    <x v="224"/>
    <x v="5"/>
    <n v="988"/>
    <x v="0"/>
  </r>
  <r>
    <s v="23083.007972/2015-42"/>
    <s v="UASG 153115 - Pregão 25/2015"/>
    <d v="2016-10-21T00:00:00"/>
    <x v="12"/>
    <s v="Administração Pública"/>
    <n v="135"/>
    <x v="62"/>
    <x v="13"/>
    <x v="9"/>
    <n v="0.6"/>
    <n v="30"/>
    <x v="3"/>
    <x v="41"/>
    <x v="11"/>
    <x v="53"/>
    <x v="5"/>
    <n v="4543"/>
    <x v="0"/>
  </r>
  <r>
    <s v="23083.007972/2015-42"/>
    <s v="UASG 153115 - Pregão 25/2015"/>
    <d v="2016-10-21T00:00:00"/>
    <x v="12"/>
    <s v="Administração Pública"/>
    <n v="160"/>
    <x v="27"/>
    <x v="13"/>
    <x v="25"/>
    <n v="7.54"/>
    <n v="15.08"/>
    <x v="3"/>
    <x v="48"/>
    <x v="26"/>
    <x v="143"/>
    <x v="21"/>
    <n v="4230"/>
    <x v="0"/>
  </r>
  <r>
    <s v="23083.007972/2015-42"/>
    <s v="UASG 153115 - Pregão 25/2015"/>
    <d v="2016-10-21T00:00:00"/>
    <x v="13"/>
    <s v="Arquitetura e Urbanismo"/>
    <n v="7"/>
    <x v="72"/>
    <x v="14"/>
    <x v="6"/>
    <n v="2.5"/>
    <n v="50"/>
    <x v="3"/>
    <x v="52"/>
    <x v="7"/>
    <x v="135"/>
    <x v="13"/>
    <n v="16808"/>
    <x v="0"/>
  </r>
  <r>
    <s v="23083.007972/2015-42"/>
    <s v="UASG 153115 - Pregão 25/2015"/>
    <d v="2016-10-21T00:00:00"/>
    <x v="13"/>
    <s v="Arquitetura e Urbanismo"/>
    <n v="11"/>
    <x v="34"/>
    <x v="14"/>
    <x v="14"/>
    <n v="0.85"/>
    <n v="8.5"/>
    <x v="3"/>
    <x v="44"/>
    <x v="16"/>
    <x v="160"/>
    <x v="6"/>
    <n v="346"/>
    <x v="0"/>
  </r>
  <r>
    <s v="23083.007972/2015-42"/>
    <s v="UASG 153115 - Pregão 25/2015"/>
    <d v="2016-10-21T00:00:00"/>
    <x v="13"/>
    <s v="Arquitetura e Urbanismo"/>
    <n v="12"/>
    <x v="35"/>
    <x v="14"/>
    <x v="28"/>
    <n v="0.56999999999999995"/>
    <n v="14.249999999999998"/>
    <x v="3"/>
    <x v="40"/>
    <x v="31"/>
    <x v="225"/>
    <x v="5"/>
    <n v="988"/>
    <x v="0"/>
  </r>
  <r>
    <s v="23083.007972/2015-42"/>
    <s v="UASG 153115 - Pregão 25/2015"/>
    <d v="2016-10-21T00:00:00"/>
    <x v="13"/>
    <s v="Arquitetura e Urbanismo"/>
    <n v="17"/>
    <x v="38"/>
    <x v="14"/>
    <x v="6"/>
    <n v="2.5499999999999998"/>
    <n v="51"/>
    <x v="3"/>
    <x v="41"/>
    <x v="7"/>
    <x v="100"/>
    <x v="5"/>
    <n v="4543"/>
    <x v="0"/>
  </r>
  <r>
    <s v="23083.007972/2015-42"/>
    <s v="UASG 153115 - Pregão 25/2015"/>
    <d v="2016-10-21T00:00:00"/>
    <x v="13"/>
    <s v="Arquitetura e Urbanismo"/>
    <n v="18"/>
    <x v="5"/>
    <x v="14"/>
    <x v="9"/>
    <n v="0.5"/>
    <n v="25"/>
    <x v="3"/>
    <x v="48"/>
    <x v="11"/>
    <x v="35"/>
    <x v="21"/>
    <n v="4230"/>
    <x v="0"/>
  </r>
  <r>
    <s v="23083.007972/2015-42"/>
    <s v="UASG 153115 - Pregão 25/2015"/>
    <d v="2016-10-21T00:00:00"/>
    <x v="13"/>
    <s v="Arquitetura e Urbanismo"/>
    <n v="20"/>
    <x v="40"/>
    <x v="14"/>
    <x v="9"/>
    <n v="0.32"/>
    <n v="16"/>
    <x v="3"/>
    <x v="42"/>
    <x v="11"/>
    <x v="36"/>
    <x v="4"/>
    <n v="1088"/>
    <x v="0"/>
  </r>
  <r>
    <s v="23083.007972/2015-42"/>
    <s v="UASG 153115 - Pregão 25/2015"/>
    <d v="2016-10-21T00:00:00"/>
    <x v="13"/>
    <s v="Arquitetura e Urbanismo"/>
    <n v="21"/>
    <x v="41"/>
    <x v="14"/>
    <x v="9"/>
    <n v="0.32"/>
    <n v="16"/>
    <x v="3"/>
    <x v="42"/>
    <x v="11"/>
    <x v="36"/>
    <x v="4"/>
    <n v="1088"/>
    <x v="0"/>
  </r>
  <r>
    <s v="23083.007972/2015-42"/>
    <s v="UASG 153115 - Pregão 25/2015"/>
    <d v="2016-10-21T00:00:00"/>
    <x v="13"/>
    <s v="Arquitetura e Urbanismo"/>
    <n v="28"/>
    <x v="9"/>
    <x v="14"/>
    <x v="28"/>
    <n v="0.85"/>
    <n v="21.25"/>
    <x v="3"/>
    <x v="40"/>
    <x v="31"/>
    <x v="226"/>
    <x v="5"/>
    <n v="988"/>
    <x v="0"/>
  </r>
  <r>
    <s v="23083.007972/2015-42"/>
    <s v="UASG 153115 - Pregão 25/2015"/>
    <d v="2016-10-21T00:00:00"/>
    <x v="13"/>
    <s v="Arquitetura e Urbanismo"/>
    <n v="41"/>
    <x v="42"/>
    <x v="14"/>
    <x v="14"/>
    <n v="1.29"/>
    <n v="12.9"/>
    <x v="3"/>
    <x v="42"/>
    <x v="16"/>
    <x v="83"/>
    <x v="4"/>
    <n v="1088"/>
    <x v="0"/>
  </r>
  <r>
    <s v="23083.007972/2015-42"/>
    <s v="UASG 153115 - Pregão 25/2015"/>
    <d v="2016-10-21T00:00:00"/>
    <x v="13"/>
    <s v="Arquitetura e Urbanismo"/>
    <n v="65"/>
    <x v="48"/>
    <x v="14"/>
    <x v="8"/>
    <n v="0.11"/>
    <n v="11"/>
    <x v="3"/>
    <x v="41"/>
    <x v="9"/>
    <x v="44"/>
    <x v="5"/>
    <n v="4543"/>
    <x v="0"/>
  </r>
  <r>
    <s v="23083.007972/2015-42"/>
    <s v="UASG 153115 - Pregão 25/2015"/>
    <d v="2016-10-21T00:00:00"/>
    <x v="13"/>
    <s v="Arquitetura e Urbanismo"/>
    <n v="66"/>
    <x v="78"/>
    <x v="14"/>
    <x v="8"/>
    <n v="0.12"/>
    <n v="12"/>
    <x v="3"/>
    <x v="41"/>
    <x v="9"/>
    <x v="57"/>
    <x v="5"/>
    <n v="4543"/>
    <x v="0"/>
  </r>
  <r>
    <s v="23083.007972/2015-42"/>
    <s v="UASG 153115 - Pregão 25/2015"/>
    <d v="2016-10-21T00:00:00"/>
    <x v="13"/>
    <s v="Arquitetura e Urbanismo"/>
    <n v="68"/>
    <x v="79"/>
    <x v="14"/>
    <x v="24"/>
    <n v="7.0000000000000007E-2"/>
    <n v="14.000000000000002"/>
    <x v="3"/>
    <x v="41"/>
    <x v="25"/>
    <x v="227"/>
    <x v="5"/>
    <n v="4543"/>
    <x v="0"/>
  </r>
  <r>
    <s v="23083.007972/2015-42"/>
    <s v="UASG 153115 - Pregão 25/2015"/>
    <d v="2016-10-21T00:00:00"/>
    <x v="13"/>
    <s v="Arquitetura e Urbanismo"/>
    <n v="85"/>
    <x v="98"/>
    <x v="14"/>
    <x v="25"/>
    <n v="0.88"/>
    <n v="1.76"/>
    <x v="3"/>
    <x v="40"/>
    <x v="26"/>
    <x v="228"/>
    <x v="5"/>
    <n v="988"/>
    <x v="0"/>
  </r>
  <r>
    <s v="23083.007972/2015-42"/>
    <s v="UASG 153115 - Pregão 25/2015"/>
    <d v="2016-10-21T00:00:00"/>
    <x v="13"/>
    <s v="Arquitetura e Urbanismo"/>
    <n v="87"/>
    <x v="50"/>
    <x v="14"/>
    <x v="14"/>
    <n v="0.97"/>
    <n v="9.6999999999999993"/>
    <x v="3"/>
    <x v="53"/>
    <x v="16"/>
    <x v="91"/>
    <x v="16"/>
    <n v="1487"/>
    <x v="0"/>
  </r>
  <r>
    <s v="23083.007972/2015-42"/>
    <s v="UASG 153115 - Pregão 25/2015"/>
    <d v="2016-10-21T00:00:00"/>
    <x v="13"/>
    <s v="Arquitetura e Urbanismo"/>
    <n v="90"/>
    <x v="52"/>
    <x v="14"/>
    <x v="14"/>
    <n v="5"/>
    <n v="50"/>
    <x v="3"/>
    <x v="46"/>
    <x v="18"/>
    <x v="35"/>
    <x v="3"/>
    <n v="3045"/>
    <x v="1"/>
  </r>
  <r>
    <s v="23083.007972/2015-42"/>
    <s v="UASG 153115 - Pregão 25/2015"/>
    <d v="2016-10-21T00:00:00"/>
    <x v="13"/>
    <s v="Arquitetura e Urbanismo"/>
    <n v="92"/>
    <x v="53"/>
    <x v="14"/>
    <x v="14"/>
    <n v="1.8"/>
    <n v="18"/>
    <x v="3"/>
    <x v="46"/>
    <x v="16"/>
    <x v="32"/>
    <x v="3"/>
    <n v="3045"/>
    <x v="0"/>
  </r>
  <r>
    <s v="23083.007972/2015-42"/>
    <s v="UASG 153115 - Pregão 25/2015"/>
    <d v="2016-10-21T00:00:00"/>
    <x v="13"/>
    <s v="Arquitetura e Urbanismo"/>
    <n v="99"/>
    <x v="18"/>
    <x v="14"/>
    <x v="25"/>
    <n v="19.989999999999998"/>
    <n v="39.979999999999997"/>
    <x v="3"/>
    <x v="47"/>
    <x v="26"/>
    <x v="202"/>
    <x v="8"/>
    <n v="546"/>
    <x v="0"/>
  </r>
  <r>
    <s v="23083.007972/2015-42"/>
    <s v="UASG 153115 - Pregão 25/2015"/>
    <d v="2016-10-21T00:00:00"/>
    <x v="13"/>
    <s v="Arquitetura e Urbanismo"/>
    <n v="100"/>
    <x v="20"/>
    <x v="14"/>
    <x v="25"/>
    <n v="33.200000000000003"/>
    <n v="66.400000000000006"/>
    <x v="3"/>
    <x v="54"/>
    <x v="26"/>
    <x v="229"/>
    <x v="7"/>
    <n v="6467"/>
    <x v="0"/>
  </r>
  <r>
    <s v="23083.007972/2015-42"/>
    <s v="UASG 153115 - Pregão 25/2015"/>
    <d v="2016-10-21T00:00:00"/>
    <x v="13"/>
    <s v="Arquitetura e Urbanismo"/>
    <n v="104"/>
    <x v="4"/>
    <x v="14"/>
    <x v="14"/>
    <n v="2"/>
    <n v="20"/>
    <x v="3"/>
    <x v="49"/>
    <x v="16"/>
    <x v="9"/>
    <x v="11"/>
    <n v="308"/>
    <x v="0"/>
  </r>
  <r>
    <s v="23083.007972/2015-42"/>
    <s v="UASG 153115 - Pregão 25/2015"/>
    <d v="2016-10-21T00:00:00"/>
    <x v="13"/>
    <s v="Arquitetura e Urbanismo"/>
    <n v="126"/>
    <x v="61"/>
    <x v="14"/>
    <x v="8"/>
    <n v="0.35"/>
    <n v="35"/>
    <x v="3"/>
    <x v="40"/>
    <x v="9"/>
    <x v="58"/>
    <x v="5"/>
    <n v="988"/>
    <x v="0"/>
  </r>
  <r>
    <s v="23083.007972/2015-42"/>
    <s v="UASG 153115 - Pregão 25/2015"/>
    <d v="2016-10-21T00:00:00"/>
    <x v="13"/>
    <s v="Arquitetura e Urbanismo"/>
    <n v="147"/>
    <x v="25"/>
    <x v="14"/>
    <x v="6"/>
    <n v="1.51"/>
    <n v="30.2"/>
    <x v="3"/>
    <x v="55"/>
    <x v="16"/>
    <x v="21"/>
    <x v="12"/>
    <n v="490"/>
    <x v="1"/>
  </r>
  <r>
    <s v="23083.007972/2015-42"/>
    <s v="UASG 153115 - Pregão 25/2015"/>
    <d v="2016-10-21T00:00:00"/>
    <x v="13"/>
    <s v="Arquitetura e Urbanismo"/>
    <n v="148"/>
    <x v="26"/>
    <x v="14"/>
    <x v="6"/>
    <n v="1.49"/>
    <n v="29.8"/>
    <x v="3"/>
    <x v="55"/>
    <x v="16"/>
    <x v="22"/>
    <x v="12"/>
    <n v="490"/>
    <x v="1"/>
  </r>
  <r>
    <s v="23083.007972/2015-42"/>
    <s v="UASG 153115 - Pregão 25/2015"/>
    <d v="2016-10-21T00:00:00"/>
    <x v="13"/>
    <s v="Arquitetura e Urbanismo"/>
    <n v="156"/>
    <x v="106"/>
    <x v="14"/>
    <x v="9"/>
    <n v="1.3"/>
    <n v="65"/>
    <x v="3"/>
    <x v="44"/>
    <x v="11"/>
    <x v="230"/>
    <x v="6"/>
    <n v="346"/>
    <x v="0"/>
  </r>
  <r>
    <s v="23083.007972/2015-42"/>
    <s v="UASG 153115 - Pregão 25/2015"/>
    <d v="2016-10-21T00:00:00"/>
    <x v="13"/>
    <s v="Arquitetura e Urbanismo"/>
    <n v="157"/>
    <x v="107"/>
    <x v="14"/>
    <x v="9"/>
    <n v="1.3"/>
    <n v="65"/>
    <x v="3"/>
    <x v="44"/>
    <x v="11"/>
    <x v="230"/>
    <x v="6"/>
    <n v="346"/>
    <x v="0"/>
  </r>
  <r>
    <s v="23083.007972/2015-42"/>
    <s v="UASG 153115 - Pregão 25/2015"/>
    <d v="2016-10-21T00:00:00"/>
    <x v="13"/>
    <s v="Arquitetura e Urbanismo"/>
    <n v="158"/>
    <x v="108"/>
    <x v="14"/>
    <x v="9"/>
    <n v="1.27"/>
    <n v="63.5"/>
    <x v="3"/>
    <x v="40"/>
    <x v="11"/>
    <x v="231"/>
    <x v="5"/>
    <n v="988"/>
    <x v="0"/>
  </r>
  <r>
    <s v="23083.007972/2015-42"/>
    <s v="UASG 153115 - Pregão 25/2015"/>
    <d v="2016-10-21T00:00:00"/>
    <x v="13"/>
    <s v="Arquitetura e Urbanismo"/>
    <n v="159"/>
    <x v="109"/>
    <x v="14"/>
    <x v="9"/>
    <n v="1.28"/>
    <n v="64"/>
    <x v="3"/>
    <x v="40"/>
    <x v="11"/>
    <x v="111"/>
    <x v="5"/>
    <n v="988"/>
    <x v="0"/>
  </r>
  <r>
    <s v="23083.007972/2015-42"/>
    <s v="UASG 153115 - Pregão 25/2015"/>
    <d v="2016-10-21T00:00:00"/>
    <x v="13"/>
    <s v="Arquitetura e Urbanismo"/>
    <n v="168"/>
    <x v="103"/>
    <x v="14"/>
    <x v="24"/>
    <n v="0.15"/>
    <n v="30"/>
    <x v="3"/>
    <x v="40"/>
    <x v="33"/>
    <x v="232"/>
    <x v="5"/>
    <n v="988"/>
    <x v="1"/>
  </r>
  <r>
    <s v="23083.007972/2015-42"/>
    <s v="UASG 153115 - Pregão 25/2015"/>
    <d v="2016-10-21T00:00:00"/>
    <x v="14"/>
    <s v="Ciências Agrícolas (LICA)"/>
    <n v="5"/>
    <x v="28"/>
    <x v="15"/>
    <x v="11"/>
    <n v="2.95"/>
    <n v="2.95"/>
    <x v="3"/>
    <x v="40"/>
    <x v="13"/>
    <x v="233"/>
    <x v="5"/>
    <n v="988"/>
    <x v="0"/>
  </r>
  <r>
    <s v="23083.007972/2015-42"/>
    <s v="UASG 153115 - Pregão 25/2015"/>
    <d v="2016-10-21T00:00:00"/>
    <x v="14"/>
    <s v="Ciências Agrícolas (LICA)"/>
    <n v="6"/>
    <x v="31"/>
    <x v="15"/>
    <x v="25"/>
    <n v="1.95"/>
    <n v="3.9"/>
    <x v="3"/>
    <x v="52"/>
    <x v="26"/>
    <x v="234"/>
    <x v="13"/>
    <n v="16808"/>
    <x v="0"/>
  </r>
  <r>
    <s v="23083.007972/2015-42"/>
    <s v="UASG 153115 - Pregão 25/2015"/>
    <d v="2016-10-21T00:00:00"/>
    <x v="14"/>
    <s v="Ciências Agrícolas (LICA)"/>
    <n v="17"/>
    <x v="38"/>
    <x v="15"/>
    <x v="15"/>
    <n v="2.5499999999999998"/>
    <n v="12.75"/>
    <x v="3"/>
    <x v="41"/>
    <x v="18"/>
    <x v="206"/>
    <x v="5"/>
    <n v="4543"/>
    <x v="0"/>
  </r>
  <r>
    <s v="23083.007972/2015-42"/>
    <s v="UASG 153115 - Pregão 25/2015"/>
    <d v="2016-10-21T00:00:00"/>
    <x v="14"/>
    <s v="Ciências Agrícolas (LICA)"/>
    <n v="16"/>
    <x v="39"/>
    <x v="15"/>
    <x v="15"/>
    <n v="2.52"/>
    <n v="12.6"/>
    <x v="3"/>
    <x v="41"/>
    <x v="18"/>
    <x v="207"/>
    <x v="5"/>
    <n v="4543"/>
    <x v="0"/>
  </r>
  <r>
    <s v="23083.007972/2015-42"/>
    <s v="UASG 153115 - Pregão 25/2015"/>
    <d v="2016-10-21T00:00:00"/>
    <x v="14"/>
    <s v="Ciências Agrícolas (LICA)"/>
    <n v="18"/>
    <x v="5"/>
    <x v="15"/>
    <x v="15"/>
    <n v="0.5"/>
    <n v="2.5"/>
    <x v="3"/>
    <x v="48"/>
    <x v="18"/>
    <x v="201"/>
    <x v="21"/>
    <n v="4230"/>
    <x v="0"/>
  </r>
  <r>
    <s v="23083.007972/2015-42"/>
    <s v="UASG 153115 - Pregão 25/2015"/>
    <d v="2016-10-21T00:00:00"/>
    <x v="14"/>
    <s v="Ciências Agrícolas (LICA)"/>
    <n v="19"/>
    <x v="6"/>
    <x v="15"/>
    <x v="15"/>
    <n v="0.32"/>
    <n v="1.6"/>
    <x v="3"/>
    <x v="42"/>
    <x v="18"/>
    <x v="235"/>
    <x v="4"/>
    <n v="1088"/>
    <x v="0"/>
  </r>
  <r>
    <s v="23083.007972/2015-42"/>
    <s v="UASG 153115 - Pregão 25/2015"/>
    <d v="2016-10-21T00:00:00"/>
    <x v="14"/>
    <s v="Ciências Agrícolas (LICA)"/>
    <n v="20"/>
    <x v="40"/>
    <x v="15"/>
    <x v="15"/>
    <n v="0.32"/>
    <n v="1.6"/>
    <x v="3"/>
    <x v="42"/>
    <x v="18"/>
    <x v="235"/>
    <x v="4"/>
    <n v="1088"/>
    <x v="0"/>
  </r>
  <r>
    <s v="23083.007972/2015-42"/>
    <s v="UASG 153115 - Pregão 25/2015"/>
    <d v="2016-10-21T00:00:00"/>
    <x v="14"/>
    <s v="Ciências Agrícolas (LICA)"/>
    <n v="28"/>
    <x v="9"/>
    <x v="15"/>
    <x v="25"/>
    <n v="0.85"/>
    <n v="1.7"/>
    <x v="3"/>
    <x v="40"/>
    <x v="26"/>
    <x v="145"/>
    <x v="5"/>
    <n v="988"/>
    <x v="0"/>
  </r>
  <r>
    <s v="23083.007972/2015-42"/>
    <s v="UASG 153115 - Pregão 25/2015"/>
    <d v="2016-10-21T00:00:00"/>
    <x v="14"/>
    <s v="Ciências Agrícolas (LICA)"/>
    <n v="29"/>
    <x v="10"/>
    <x v="15"/>
    <x v="25"/>
    <n v="0.85"/>
    <n v="1.7"/>
    <x v="3"/>
    <x v="40"/>
    <x v="26"/>
    <x v="145"/>
    <x v="5"/>
    <n v="988"/>
    <x v="0"/>
  </r>
  <r>
    <s v="23083.007972/2015-42"/>
    <s v="UASG 153115 - Pregão 25/2015"/>
    <d v="2016-10-21T00:00:00"/>
    <x v="14"/>
    <s v="Ciências Agrícolas (LICA)"/>
    <n v="42"/>
    <x v="15"/>
    <x v="15"/>
    <x v="11"/>
    <n v="1.2"/>
    <n v="1.2"/>
    <x v="3"/>
    <x v="40"/>
    <x v="13"/>
    <x v="236"/>
    <x v="5"/>
    <n v="988"/>
    <x v="0"/>
  </r>
  <r>
    <s v="23083.007972/2015-42"/>
    <s v="UASG 153115 - Pregão 25/2015"/>
    <d v="2016-10-21T00:00:00"/>
    <x v="14"/>
    <s v="Ciências Agrícolas (LICA)"/>
    <n v="43"/>
    <x v="75"/>
    <x v="15"/>
    <x v="11"/>
    <n v="1.7"/>
    <n v="1.7"/>
    <x v="3"/>
    <x v="56"/>
    <x v="13"/>
    <x v="145"/>
    <x v="5"/>
    <n v="4950"/>
    <x v="0"/>
  </r>
  <r>
    <s v="23083.007972/2015-42"/>
    <s v="UASG 153115 - Pregão 25/2015"/>
    <d v="2016-10-21T00:00:00"/>
    <x v="14"/>
    <s v="Ciências Agrícolas (LICA)"/>
    <n v="41"/>
    <x v="42"/>
    <x v="15"/>
    <x v="11"/>
    <n v="1.29"/>
    <n v="1.29"/>
    <x v="3"/>
    <x v="42"/>
    <x v="13"/>
    <x v="37"/>
    <x v="4"/>
    <n v="1088"/>
    <x v="0"/>
  </r>
  <r>
    <s v="23083.007972/2015-42"/>
    <s v="UASG 153115 - Pregão 25/2015"/>
    <d v="2016-10-21T00:00:00"/>
    <x v="14"/>
    <s v="Ciências Agrícolas (LICA)"/>
    <n v="49"/>
    <x v="45"/>
    <x v="15"/>
    <x v="11"/>
    <n v="2.65"/>
    <n v="2.65"/>
    <x v="3"/>
    <x v="44"/>
    <x v="13"/>
    <x v="213"/>
    <x v="6"/>
    <n v="346"/>
    <x v="0"/>
  </r>
  <r>
    <s v="23083.007972/2015-42"/>
    <s v="UASG 153115 - Pregão 25/2015"/>
    <d v="2016-10-21T00:00:00"/>
    <x v="14"/>
    <s v="Ciências Agrícolas (LICA)"/>
    <n v="50"/>
    <x v="93"/>
    <x v="15"/>
    <x v="11"/>
    <n v="3.15"/>
    <n v="3.15"/>
    <x v="3"/>
    <x v="44"/>
    <x v="13"/>
    <x v="214"/>
    <x v="6"/>
    <n v="346"/>
    <x v="0"/>
  </r>
  <r>
    <s v="23083.007972/2015-42"/>
    <s v="UASG 153115 - Pregão 25/2015"/>
    <d v="2016-10-21T00:00:00"/>
    <x v="14"/>
    <s v="Ciências Agrícolas (LICA)"/>
    <n v="57"/>
    <x v="47"/>
    <x v="15"/>
    <x v="25"/>
    <n v="0.99"/>
    <n v="1.98"/>
    <x v="3"/>
    <x v="42"/>
    <x v="26"/>
    <x v="237"/>
    <x v="4"/>
    <n v="1088"/>
    <x v="0"/>
  </r>
  <r>
    <s v="23083.007972/2015-42"/>
    <s v="UASG 153115 - Pregão 25/2015"/>
    <d v="2016-10-21T00:00:00"/>
    <x v="14"/>
    <s v="Ciências Agrícolas (LICA)"/>
    <n v="65"/>
    <x v="48"/>
    <x v="15"/>
    <x v="8"/>
    <n v="0.11"/>
    <n v="11"/>
    <x v="3"/>
    <x v="41"/>
    <x v="9"/>
    <x v="44"/>
    <x v="5"/>
    <n v="4543"/>
    <x v="0"/>
  </r>
  <r>
    <s v="23083.007972/2015-42"/>
    <s v="UASG 153115 - Pregão 25/2015"/>
    <d v="2016-10-21T00:00:00"/>
    <x v="14"/>
    <s v="Ciências Agrícolas (LICA)"/>
    <n v="66"/>
    <x v="78"/>
    <x v="15"/>
    <x v="8"/>
    <n v="0.12"/>
    <n v="12"/>
    <x v="3"/>
    <x v="41"/>
    <x v="9"/>
    <x v="57"/>
    <x v="5"/>
    <n v="4543"/>
    <x v="0"/>
  </r>
  <r>
    <s v="23083.007972/2015-42"/>
    <s v="UASG 153115 - Pregão 25/2015"/>
    <d v="2016-10-21T00:00:00"/>
    <x v="14"/>
    <s v="Ciências Agrícolas (LICA)"/>
    <n v="84"/>
    <x v="16"/>
    <x v="15"/>
    <x v="11"/>
    <n v="74.849999999999994"/>
    <n v="74.849999999999994"/>
    <x v="3"/>
    <x v="54"/>
    <x v="13"/>
    <x v="46"/>
    <x v="7"/>
    <n v="6467"/>
    <x v="0"/>
  </r>
  <r>
    <s v="23083.007972/2015-42"/>
    <s v="UASG 153115 - Pregão 25/2015"/>
    <d v="2016-10-21T00:00:00"/>
    <x v="14"/>
    <s v="Ciências Agrícolas (LICA)"/>
    <n v="85"/>
    <x v="98"/>
    <x v="15"/>
    <x v="11"/>
    <n v="0.88"/>
    <n v="0.88"/>
    <x v="3"/>
    <x v="40"/>
    <x v="13"/>
    <x v="238"/>
    <x v="5"/>
    <n v="988"/>
    <x v="0"/>
  </r>
  <r>
    <s v="23083.007972/2015-42"/>
    <s v="UASG 153115 - Pregão 25/2015"/>
    <d v="2016-10-21T00:00:00"/>
    <x v="14"/>
    <s v="Ciências Agrícolas (LICA)"/>
    <n v="89"/>
    <x v="94"/>
    <x v="15"/>
    <x v="25"/>
    <n v="2.4"/>
    <n v="4.8"/>
    <x v="3"/>
    <x v="46"/>
    <x v="26"/>
    <x v="208"/>
    <x v="3"/>
    <n v="3045"/>
    <x v="0"/>
  </r>
  <r>
    <s v="23083.007972/2015-42"/>
    <s v="UASG 153115 - Pregão 25/2015"/>
    <d v="2016-10-21T00:00:00"/>
    <x v="14"/>
    <s v="Ciências Agrícolas (LICA)"/>
    <n v="91"/>
    <x v="81"/>
    <x v="15"/>
    <x v="25"/>
    <n v="1.03"/>
    <n v="2.06"/>
    <x v="3"/>
    <x v="45"/>
    <x v="26"/>
    <x v="239"/>
    <x v="20"/>
    <n v="2793"/>
    <x v="0"/>
  </r>
  <r>
    <s v="23083.007972/2015-42"/>
    <s v="UASG 153115 - Pregão 25/2015"/>
    <d v="2016-10-21T00:00:00"/>
    <x v="14"/>
    <s v="Ciências Agrícolas (LICA)"/>
    <n v="92"/>
    <x v="53"/>
    <x v="15"/>
    <x v="25"/>
    <n v="1.8"/>
    <n v="3.6"/>
    <x v="3"/>
    <x v="46"/>
    <x v="26"/>
    <x v="240"/>
    <x v="3"/>
    <n v="3045"/>
    <x v="0"/>
  </r>
  <r>
    <s v="23083.007972/2015-42"/>
    <s v="UASG 153115 - Pregão 25/2015"/>
    <d v="2016-10-21T00:00:00"/>
    <x v="14"/>
    <s v="Ciências Agrícolas (LICA)"/>
    <n v="100"/>
    <x v="20"/>
    <x v="15"/>
    <x v="11"/>
    <n v="33.200000000000003"/>
    <n v="33.200000000000003"/>
    <x v="3"/>
    <x v="54"/>
    <x v="13"/>
    <x v="52"/>
    <x v="7"/>
    <n v="6467"/>
    <x v="0"/>
  </r>
  <r>
    <s v="23083.007972/2015-42"/>
    <s v="UASG 153115 - Pregão 25/2015"/>
    <d v="2016-10-21T00:00:00"/>
    <x v="14"/>
    <s v="Ciências Agrícolas (LICA)"/>
    <n v="101"/>
    <x v="21"/>
    <x v="15"/>
    <x v="11"/>
    <n v="5.84"/>
    <n v="5.84"/>
    <x v="3"/>
    <x v="42"/>
    <x v="13"/>
    <x v="241"/>
    <x v="4"/>
    <n v="1088"/>
    <x v="0"/>
  </r>
  <r>
    <s v="23083.007972/2015-42"/>
    <s v="UASG 153115 - Pregão 25/2015"/>
    <d v="2016-10-21T00:00:00"/>
    <x v="14"/>
    <s v="Ciências Agrícolas (LICA)"/>
    <n v="110"/>
    <x v="55"/>
    <x v="15"/>
    <x v="25"/>
    <n v="3.65"/>
    <n v="7.3"/>
    <x v="3"/>
    <x v="50"/>
    <x v="26"/>
    <x v="242"/>
    <x v="18"/>
    <s v="-"/>
    <x v="4"/>
  </r>
  <r>
    <s v="23083.007972/2015-42"/>
    <s v="UASG 153115 - Pregão 25/2015"/>
    <d v="2016-10-21T00:00:00"/>
    <x v="14"/>
    <s v="Ciências Agrícolas (LICA)"/>
    <n v="138"/>
    <x v="85"/>
    <x v="15"/>
    <x v="15"/>
    <n v="0.85"/>
    <n v="4.25"/>
    <x v="3"/>
    <x v="41"/>
    <x v="18"/>
    <x v="243"/>
    <x v="5"/>
    <n v="4543"/>
    <x v="0"/>
  </r>
  <r>
    <s v="23083.007972/2015-42"/>
    <s v="UASG 153115 - Pregão 25/2015"/>
    <d v="2016-10-21T00:00:00"/>
    <x v="14"/>
    <s v="Ciências Agrícolas (LICA)"/>
    <n v="139"/>
    <x v="87"/>
    <x v="15"/>
    <x v="15"/>
    <n v="1.73"/>
    <n v="8.65"/>
    <x v="3"/>
    <x v="40"/>
    <x v="18"/>
    <x v="244"/>
    <x v="5"/>
    <n v="988"/>
    <x v="0"/>
  </r>
  <r>
    <s v="23083.007972/2015-42"/>
    <s v="UASG 153115 - Pregão 25/2015"/>
    <d v="2016-10-21T00:00:00"/>
    <x v="14"/>
    <s v="Ciências Agrícolas (LICA)"/>
    <n v="141"/>
    <x v="88"/>
    <x v="15"/>
    <x v="15"/>
    <n v="1.73"/>
    <n v="8.65"/>
    <x v="3"/>
    <x v="40"/>
    <x v="18"/>
    <x v="244"/>
    <x v="5"/>
    <n v="988"/>
    <x v="0"/>
  </r>
  <r>
    <s v="23083.007972/2015-42"/>
    <s v="UASG 153115 - Pregão 25/2015"/>
    <d v="2016-10-21T00:00:00"/>
    <x v="14"/>
    <s v="Ciências Agrícolas (LICA)"/>
    <n v="145"/>
    <x v="105"/>
    <x v="15"/>
    <x v="11"/>
    <n v="1.08"/>
    <n v="1.08"/>
    <x v="3"/>
    <x v="51"/>
    <x v="13"/>
    <x v="245"/>
    <x v="5"/>
    <n v="1401"/>
    <x v="0"/>
  </r>
  <r>
    <s v="23083.007972/2015-42"/>
    <s v="UASG 153115 - Pregão 25/2015"/>
    <d v="2016-10-21T00:00:00"/>
    <x v="15"/>
    <s v="Educação Física"/>
    <n v="11"/>
    <x v="34"/>
    <x v="16"/>
    <x v="15"/>
    <n v="0.85"/>
    <n v="4.25"/>
    <x v="3"/>
    <x v="44"/>
    <x v="18"/>
    <x v="243"/>
    <x v="6"/>
    <n v="346"/>
    <x v="0"/>
  </r>
  <r>
    <s v="23083.007972/2015-42"/>
    <s v="UASG 153115 - Pregão 25/2015"/>
    <d v="2016-10-21T00:00:00"/>
    <x v="15"/>
    <s v="Educação Física"/>
    <n v="12"/>
    <x v="35"/>
    <x v="16"/>
    <x v="15"/>
    <n v="0.56999999999999995"/>
    <n v="2.8499999999999996"/>
    <x v="3"/>
    <x v="40"/>
    <x v="18"/>
    <x v="210"/>
    <x v="5"/>
    <n v="988"/>
    <x v="0"/>
  </r>
  <r>
    <s v="23083.007972/2015-42"/>
    <s v="UASG 153115 - Pregão 25/2015"/>
    <d v="2016-10-21T00:00:00"/>
    <x v="15"/>
    <s v="Educação Física"/>
    <n v="14"/>
    <x v="36"/>
    <x v="16"/>
    <x v="14"/>
    <n v="0.25"/>
    <n v="2.5"/>
    <x v="4"/>
    <x v="12"/>
    <x v="17"/>
    <x v="19"/>
    <x v="10"/>
    <s v="-"/>
    <x v="2"/>
  </r>
  <r>
    <s v="23083.007972/2015-42"/>
    <s v="UASG 153115 - Pregão 25/2015"/>
    <d v="2016-10-21T00:00:00"/>
    <x v="15"/>
    <s v="Educação Física"/>
    <n v="17"/>
    <x v="38"/>
    <x v="16"/>
    <x v="14"/>
    <n v="2.5499999999999998"/>
    <n v="25.5"/>
    <x v="3"/>
    <x v="41"/>
    <x v="16"/>
    <x v="33"/>
    <x v="5"/>
    <n v="4543"/>
    <x v="0"/>
  </r>
  <r>
    <s v="23083.007972/2015-42"/>
    <s v="UASG 153115 - Pregão 25/2015"/>
    <d v="2016-10-21T00:00:00"/>
    <x v="15"/>
    <s v="Educação Física"/>
    <n v="18"/>
    <x v="5"/>
    <x v="16"/>
    <x v="16"/>
    <n v="0.5"/>
    <n v="7.5"/>
    <x v="3"/>
    <x v="48"/>
    <x v="19"/>
    <x v="163"/>
    <x v="21"/>
    <n v="4230"/>
    <x v="0"/>
  </r>
  <r>
    <s v="23083.007972/2015-42"/>
    <s v="UASG 153115 - Pregão 25/2015"/>
    <d v="2016-10-21T00:00:00"/>
    <x v="15"/>
    <s v="Educação Física"/>
    <n v="22"/>
    <x v="7"/>
    <x v="16"/>
    <x v="15"/>
    <n v="1.3"/>
    <n v="6.5"/>
    <x v="3"/>
    <x v="40"/>
    <x v="18"/>
    <x v="188"/>
    <x v="5"/>
    <n v="988"/>
    <x v="0"/>
  </r>
  <r>
    <s v="23083.007972/2015-42"/>
    <s v="UASG 153115 - Pregão 25/2015"/>
    <d v="2016-10-21T00:00:00"/>
    <x v="15"/>
    <s v="Educação Física"/>
    <n v="28"/>
    <x v="9"/>
    <x v="16"/>
    <x v="14"/>
    <n v="0.85"/>
    <n v="8.5"/>
    <x v="3"/>
    <x v="40"/>
    <x v="16"/>
    <x v="160"/>
    <x v="5"/>
    <n v="988"/>
    <x v="0"/>
  </r>
  <r>
    <s v="23083.007972/2015-42"/>
    <s v="UASG 153115 - Pregão 25/2015"/>
    <d v="2016-10-21T00:00:00"/>
    <x v="15"/>
    <s v="Educação Física"/>
    <n v="26"/>
    <x v="11"/>
    <x v="16"/>
    <x v="14"/>
    <n v="0.85"/>
    <n v="8.5"/>
    <x v="3"/>
    <x v="40"/>
    <x v="16"/>
    <x v="160"/>
    <x v="5"/>
    <n v="988"/>
    <x v="0"/>
  </r>
  <r>
    <s v="23083.007972/2015-42"/>
    <s v="UASG 153115 - Pregão 25/2015"/>
    <d v="2016-10-21T00:00:00"/>
    <x v="15"/>
    <s v="Educação Física"/>
    <n v="39"/>
    <x v="76"/>
    <x v="16"/>
    <x v="10"/>
    <n v="0.95"/>
    <n v="2.8499999999999996"/>
    <x v="3"/>
    <x v="43"/>
    <x v="12"/>
    <x v="210"/>
    <x v="14"/>
    <n v="1282"/>
    <x v="0"/>
  </r>
  <r>
    <s v="23083.007972/2015-42"/>
    <s v="UASG 153115 - Pregão 25/2015"/>
    <d v="2016-10-21T00:00:00"/>
    <x v="15"/>
    <s v="Educação Física"/>
    <n v="41"/>
    <x v="42"/>
    <x v="16"/>
    <x v="15"/>
    <n v="1.29"/>
    <n v="6.45"/>
    <x v="3"/>
    <x v="42"/>
    <x v="18"/>
    <x v="246"/>
    <x v="4"/>
    <n v="1088"/>
    <x v="0"/>
  </r>
  <r>
    <s v="23083.007972/2015-42"/>
    <s v="UASG 153115 - Pregão 25/2015"/>
    <d v="2016-10-21T00:00:00"/>
    <x v="15"/>
    <s v="Educação Física"/>
    <n v="49"/>
    <x v="45"/>
    <x v="16"/>
    <x v="10"/>
    <n v="2.65"/>
    <n v="7.9499999999999993"/>
    <x v="3"/>
    <x v="44"/>
    <x v="12"/>
    <x v="247"/>
    <x v="6"/>
    <n v="346"/>
    <x v="0"/>
  </r>
  <r>
    <s v="23083.007972/2015-42"/>
    <s v="UASG 153115 - Pregão 25/2015"/>
    <d v="2016-10-21T00:00:00"/>
    <x v="15"/>
    <s v="Educação Física"/>
    <n v="65"/>
    <x v="48"/>
    <x v="16"/>
    <x v="20"/>
    <n v="0.11"/>
    <n v="16.5"/>
    <x v="3"/>
    <x v="41"/>
    <x v="34"/>
    <x v="248"/>
    <x v="5"/>
    <n v="4543"/>
    <x v="1"/>
  </r>
  <r>
    <s v="23083.007972/2015-42"/>
    <s v="UASG 153115 - Pregão 25/2015"/>
    <d v="2016-10-21T00:00:00"/>
    <x v="15"/>
    <s v="Educação Física"/>
    <n v="66"/>
    <x v="78"/>
    <x v="16"/>
    <x v="20"/>
    <n v="0.12"/>
    <n v="18"/>
    <x v="3"/>
    <x v="41"/>
    <x v="9"/>
    <x v="57"/>
    <x v="5"/>
    <n v="4543"/>
    <x v="1"/>
  </r>
  <r>
    <s v="23083.007972/2015-42"/>
    <s v="UASG 153115 - Pregão 25/2015"/>
    <d v="2016-10-21T00:00:00"/>
    <x v="15"/>
    <s v="Educação Física"/>
    <n v="85"/>
    <x v="98"/>
    <x v="16"/>
    <x v="18"/>
    <n v="0.88"/>
    <n v="3.52"/>
    <x v="3"/>
    <x v="40"/>
    <x v="20"/>
    <x v="249"/>
    <x v="5"/>
    <n v="988"/>
    <x v="0"/>
  </r>
  <r>
    <s v="23083.007972/2015-42"/>
    <s v="UASG 153115 - Pregão 25/2015"/>
    <d v="2016-10-21T00:00:00"/>
    <x v="15"/>
    <s v="Educação Física"/>
    <n v="101"/>
    <x v="21"/>
    <x v="16"/>
    <x v="18"/>
    <n v="5.84"/>
    <n v="23.36"/>
    <x v="3"/>
    <x v="42"/>
    <x v="20"/>
    <x v="250"/>
    <x v="4"/>
    <n v="1088"/>
    <x v="0"/>
  </r>
  <r>
    <s v="23083.007972/2015-42"/>
    <s v="UASG 153115 - Pregão 25/2015"/>
    <d v="2016-10-21T00:00:00"/>
    <x v="15"/>
    <s v="Educação Física"/>
    <n v="109"/>
    <x v="54"/>
    <x v="16"/>
    <x v="16"/>
    <n v="2"/>
    <n v="30"/>
    <x v="3"/>
    <x v="44"/>
    <x v="19"/>
    <x v="53"/>
    <x v="6"/>
    <n v="346"/>
    <x v="0"/>
  </r>
  <r>
    <s v="23083.007972/2015-42"/>
    <s v="UASG 153115 - Pregão 25/2015"/>
    <d v="2016-10-21T00:00:00"/>
    <x v="15"/>
    <s v="Educação Física"/>
    <n v="117"/>
    <x v="59"/>
    <x v="16"/>
    <x v="15"/>
    <n v="0.39"/>
    <n v="1.9500000000000002"/>
    <x v="4"/>
    <x v="12"/>
    <x v="17"/>
    <x v="19"/>
    <x v="10"/>
    <s v="-"/>
    <x v="2"/>
  </r>
  <r>
    <s v="23083.007972/2015-42"/>
    <s v="UASG 153115 - Pregão 25/2015"/>
    <d v="2016-10-21T00:00:00"/>
    <x v="15"/>
    <s v="Educação Física"/>
    <n v="126"/>
    <x v="61"/>
    <x v="16"/>
    <x v="14"/>
    <n v="0.35"/>
    <n v="3.5"/>
    <x v="3"/>
    <x v="40"/>
    <x v="16"/>
    <x v="251"/>
    <x v="5"/>
    <n v="988"/>
    <x v="0"/>
  </r>
  <r>
    <s v="23083.007972/2015-42"/>
    <s v="UASG 153115 - Pregão 25/2015"/>
    <d v="2016-10-21T00:00:00"/>
    <x v="15"/>
    <s v="Educação Física"/>
    <n v="134"/>
    <x v="95"/>
    <x v="16"/>
    <x v="14"/>
    <n v="12.97"/>
    <n v="129.70000000000002"/>
    <x v="3"/>
    <x v="41"/>
    <x v="18"/>
    <x v="252"/>
    <x v="5"/>
    <n v="4543"/>
    <x v="1"/>
  </r>
  <r>
    <s v="23083.007972/2015-42"/>
    <s v="UASG 153115 - Pregão 25/2015"/>
    <d v="2016-10-21T00:00:00"/>
    <x v="15"/>
    <s v="Educação Física"/>
    <n v="140"/>
    <x v="90"/>
    <x v="16"/>
    <x v="16"/>
    <n v="2.02"/>
    <n v="30.3"/>
    <x v="3"/>
    <x v="51"/>
    <x v="19"/>
    <x v="253"/>
    <x v="5"/>
    <n v="1401"/>
    <x v="0"/>
  </r>
  <r>
    <s v="23083.007972/2015-42"/>
    <s v="UASG 153115 - Pregão 25/2015"/>
    <d v="2016-10-21T00:00:00"/>
    <x v="15"/>
    <s v="Educação Física"/>
    <n v="145"/>
    <x v="105"/>
    <x v="16"/>
    <x v="15"/>
    <n v="1.08"/>
    <n v="5.4"/>
    <x v="3"/>
    <x v="51"/>
    <x v="18"/>
    <x v="184"/>
    <x v="5"/>
    <n v="1401"/>
    <x v="0"/>
  </r>
  <r>
    <s v="23083.007972/2015-42"/>
    <s v="UASG 153115 - Pregão 25/2015"/>
    <d v="2016-10-21T00:00:00"/>
    <x v="15"/>
    <s v="Educação Física"/>
    <n v="146"/>
    <x v="63"/>
    <x v="16"/>
    <x v="25"/>
    <n v="64.5"/>
    <n v="129"/>
    <x v="3"/>
    <x v="41"/>
    <x v="26"/>
    <x v="254"/>
    <x v="5"/>
    <n v="4543"/>
    <x v="0"/>
  </r>
  <r>
    <s v="23083.007972/2015-42"/>
    <s v="UASG 153115 - Pregão 25/2015"/>
    <d v="2016-10-21T00:00:00"/>
    <x v="15"/>
    <s v="Educação Física"/>
    <n v="147"/>
    <x v="25"/>
    <x v="16"/>
    <x v="14"/>
    <n v="1.51"/>
    <n v="15.1"/>
    <x v="3"/>
    <x v="55"/>
    <x v="16"/>
    <x v="21"/>
    <x v="12"/>
    <n v="490"/>
    <x v="0"/>
  </r>
  <r>
    <s v="23083.007972/2015-42"/>
    <s v="UASG 153115 - Pregão 25/2015"/>
    <d v="2016-10-21T00:00:00"/>
    <x v="15"/>
    <s v="Educação Física"/>
    <n v="148"/>
    <x v="26"/>
    <x v="16"/>
    <x v="14"/>
    <n v="1.49"/>
    <n v="14.9"/>
    <x v="3"/>
    <x v="55"/>
    <x v="16"/>
    <x v="22"/>
    <x v="12"/>
    <n v="490"/>
    <x v="0"/>
  </r>
  <r>
    <s v="23083.007972/2015-42"/>
    <s v="UASG 153115 - Pregão 25/2015"/>
    <d v="2016-10-21T00:00:00"/>
    <x v="15"/>
    <s v="Educação Física"/>
    <n v="160"/>
    <x v="27"/>
    <x v="16"/>
    <x v="12"/>
    <n v="7.54"/>
    <n v="45.24"/>
    <x v="3"/>
    <x v="48"/>
    <x v="14"/>
    <x v="169"/>
    <x v="21"/>
    <n v="4230"/>
    <x v="0"/>
  </r>
  <r>
    <s v="23083.007972/2015-42"/>
    <s v="UASG 153115 - Pregão 25/2015"/>
    <d v="2016-10-21T00:00:00"/>
    <x v="15"/>
    <s v="Educação Física"/>
    <n v="168"/>
    <x v="103"/>
    <x v="16"/>
    <x v="30"/>
    <n v="0.15"/>
    <n v="450"/>
    <x v="3"/>
    <x v="40"/>
    <x v="9"/>
    <x v="26"/>
    <x v="5"/>
    <n v="988"/>
    <x v="1"/>
  </r>
  <r>
    <s v="23083.007972/2015-42"/>
    <s v="UASG 153115 - Pregão 25/2015"/>
    <d v="2016-10-21T00:00:00"/>
    <x v="15"/>
    <s v="Educação Física"/>
    <n v="174"/>
    <x v="66"/>
    <x v="16"/>
    <x v="31"/>
    <n v="2.8"/>
    <n v="19.599999999999998"/>
    <x v="3"/>
    <x v="44"/>
    <x v="35"/>
    <x v="255"/>
    <x v="6"/>
    <n v="346"/>
    <x v="0"/>
  </r>
  <r>
    <s v="23083.007972/2015-42"/>
    <s v="UASG 153115 - Pregão 25/2015"/>
    <d v="2016-10-21T00:00:00"/>
    <x v="16"/>
    <s v="Engenharia agrícola e Ambiental"/>
    <n v="4"/>
    <x v="29"/>
    <x v="17"/>
    <x v="25"/>
    <n v="3.5"/>
    <n v="7"/>
    <x v="3"/>
    <x v="44"/>
    <x v="26"/>
    <x v="256"/>
    <x v="6"/>
    <n v="346"/>
    <x v="0"/>
  </r>
  <r>
    <s v="23083.007972/2015-42"/>
    <s v="UASG 153115 - Pregão 25/2015"/>
    <d v="2016-10-21T00:00:00"/>
    <x v="16"/>
    <s v="Engenharia agrícola e Ambiental"/>
    <n v="6"/>
    <x v="31"/>
    <x v="17"/>
    <x v="25"/>
    <n v="1.95"/>
    <n v="3.9"/>
    <x v="3"/>
    <x v="52"/>
    <x v="26"/>
    <x v="234"/>
    <x v="13"/>
    <n v="16808"/>
    <x v="0"/>
  </r>
  <r>
    <s v="23083.007972/2015-42"/>
    <s v="UASG 153115 - Pregão 25/2015"/>
    <d v="2016-10-21T00:00:00"/>
    <x v="16"/>
    <s v="Engenharia agrícola e Ambiental"/>
    <n v="7"/>
    <x v="72"/>
    <x v="17"/>
    <x v="13"/>
    <n v="2.5"/>
    <n v="75"/>
    <x v="3"/>
    <x v="52"/>
    <x v="15"/>
    <x v="257"/>
    <x v="13"/>
    <n v="16808"/>
    <x v="0"/>
  </r>
  <r>
    <s v="23083.007972/2015-42"/>
    <s v="UASG 153115 - Pregão 25/2015"/>
    <d v="2016-10-21T00:00:00"/>
    <x v="16"/>
    <s v="Engenharia agrícola e Ambiental"/>
    <n v="8"/>
    <x v="32"/>
    <x v="17"/>
    <x v="13"/>
    <n v="0.4"/>
    <n v="12"/>
    <x v="3"/>
    <x v="51"/>
    <x v="15"/>
    <x v="57"/>
    <x v="5"/>
    <n v="1401"/>
    <x v="0"/>
  </r>
  <r>
    <s v="23083.007972/2015-42"/>
    <s v="UASG 153115 - Pregão 25/2015"/>
    <d v="2016-10-21T00:00:00"/>
    <x v="16"/>
    <s v="Engenharia agrícola e Ambiental"/>
    <n v="9"/>
    <x v="33"/>
    <x v="17"/>
    <x v="25"/>
    <n v="3.49"/>
    <n v="6.98"/>
    <x v="3"/>
    <x v="43"/>
    <x v="26"/>
    <x v="133"/>
    <x v="14"/>
    <n v="1282"/>
    <x v="0"/>
  </r>
  <r>
    <s v="23083.007972/2015-42"/>
    <s v="UASG 153115 - Pregão 25/2015"/>
    <d v="2016-10-21T00:00:00"/>
    <x v="16"/>
    <s v="Engenharia agrícola e Ambiental"/>
    <n v="10"/>
    <x v="73"/>
    <x v="17"/>
    <x v="6"/>
    <n v="19.899999999999999"/>
    <n v="398"/>
    <x v="3"/>
    <x v="44"/>
    <x v="7"/>
    <x v="76"/>
    <x v="6"/>
    <n v="346"/>
    <x v="0"/>
  </r>
  <r>
    <s v="23083.007972/2015-42"/>
    <s v="UASG 153115 - Pregão 25/2015"/>
    <d v="2016-10-21T00:00:00"/>
    <x v="16"/>
    <s v="Engenharia agrícola e Ambiental"/>
    <n v="12"/>
    <x v="35"/>
    <x v="17"/>
    <x v="6"/>
    <n v="0.56999999999999995"/>
    <n v="11.399999999999999"/>
    <x v="3"/>
    <x v="40"/>
    <x v="7"/>
    <x v="31"/>
    <x v="5"/>
    <n v="988"/>
    <x v="0"/>
  </r>
  <r>
    <s v="23083.007972/2015-42"/>
    <s v="UASG 153115 - Pregão 25/2015"/>
    <d v="2016-10-21T00:00:00"/>
    <x v="16"/>
    <s v="Engenharia agrícola e Ambiental"/>
    <n v="15"/>
    <x v="37"/>
    <x v="17"/>
    <x v="32"/>
    <n v="0.6"/>
    <n v="21"/>
    <x v="3"/>
    <x v="57"/>
    <x v="36"/>
    <x v="73"/>
    <x v="15"/>
    <n v="1340"/>
    <x v="0"/>
  </r>
  <r>
    <s v="23083.007972/2015-42"/>
    <s v="UASG 153115 - Pregão 25/2015"/>
    <d v="2016-10-21T00:00:00"/>
    <x v="16"/>
    <s v="Engenharia agrícola e Ambiental"/>
    <n v="17"/>
    <x v="38"/>
    <x v="17"/>
    <x v="13"/>
    <n v="2.5499999999999998"/>
    <n v="76.5"/>
    <x v="3"/>
    <x v="41"/>
    <x v="15"/>
    <x v="77"/>
    <x v="5"/>
    <n v="4543"/>
    <x v="0"/>
  </r>
  <r>
    <s v="23083.007972/2015-42"/>
    <s v="UASG 153115 - Pregão 25/2015"/>
    <d v="2016-10-21T00:00:00"/>
    <x v="16"/>
    <s v="Engenharia agrícola e Ambiental"/>
    <n v="19"/>
    <x v="6"/>
    <x v="17"/>
    <x v="8"/>
    <n v="0.32"/>
    <n v="32"/>
    <x v="3"/>
    <x v="42"/>
    <x v="9"/>
    <x v="153"/>
    <x v="4"/>
    <n v="1088"/>
    <x v="0"/>
  </r>
  <r>
    <s v="23083.007972/2015-42"/>
    <s v="UASG 153115 - Pregão 25/2015"/>
    <d v="2016-10-21T00:00:00"/>
    <x v="16"/>
    <s v="Engenharia agrícola e Ambiental"/>
    <n v="20"/>
    <x v="40"/>
    <x v="17"/>
    <x v="8"/>
    <n v="0.32"/>
    <n v="32"/>
    <x v="3"/>
    <x v="42"/>
    <x v="9"/>
    <x v="153"/>
    <x v="4"/>
    <n v="1088"/>
    <x v="0"/>
  </r>
  <r>
    <s v="23083.007972/2015-42"/>
    <s v="UASG 153115 - Pregão 25/2015"/>
    <d v="2016-10-21T00:00:00"/>
    <x v="16"/>
    <s v="Engenharia agrícola e Ambiental"/>
    <n v="21"/>
    <x v="41"/>
    <x v="17"/>
    <x v="8"/>
    <n v="0.32"/>
    <n v="32"/>
    <x v="3"/>
    <x v="42"/>
    <x v="9"/>
    <x v="153"/>
    <x v="4"/>
    <n v="1088"/>
    <x v="0"/>
  </r>
  <r>
    <s v="23083.007972/2015-42"/>
    <s v="UASG 153115 - Pregão 25/2015"/>
    <d v="2016-10-21T00:00:00"/>
    <x v="16"/>
    <s v="Engenharia agrícola e Ambiental"/>
    <n v="23"/>
    <x v="91"/>
    <x v="17"/>
    <x v="10"/>
    <n v="1.3"/>
    <n v="3.9000000000000004"/>
    <x v="3"/>
    <x v="40"/>
    <x v="12"/>
    <x v="258"/>
    <x v="5"/>
    <n v="988"/>
    <x v="0"/>
  </r>
  <r>
    <s v="23083.007972/2015-42"/>
    <s v="UASG 153115 - Pregão 25/2015"/>
    <d v="2016-10-21T00:00:00"/>
    <x v="16"/>
    <s v="Engenharia agrícola e Ambiental"/>
    <n v="25"/>
    <x v="8"/>
    <x v="17"/>
    <x v="10"/>
    <n v="1.3"/>
    <n v="3.9000000000000004"/>
    <x v="3"/>
    <x v="40"/>
    <x v="12"/>
    <x v="258"/>
    <x v="5"/>
    <n v="988"/>
    <x v="0"/>
  </r>
  <r>
    <s v="23083.007972/2015-42"/>
    <s v="UASG 153115 - Pregão 25/2015"/>
    <d v="2016-10-21T00:00:00"/>
    <x v="16"/>
    <s v="Engenharia agrícola e Ambiental"/>
    <n v="28"/>
    <x v="9"/>
    <x v="17"/>
    <x v="9"/>
    <n v="0.85"/>
    <n v="42.5"/>
    <x v="3"/>
    <x v="40"/>
    <x v="11"/>
    <x v="173"/>
    <x v="5"/>
    <n v="988"/>
    <x v="0"/>
  </r>
  <r>
    <s v="23083.007972/2015-42"/>
    <s v="UASG 153115 - Pregão 25/2015"/>
    <d v="2016-10-21T00:00:00"/>
    <x v="16"/>
    <s v="Engenharia agrícola e Ambiental"/>
    <n v="39"/>
    <x v="76"/>
    <x v="17"/>
    <x v="14"/>
    <n v="0.95"/>
    <n v="9.5"/>
    <x v="3"/>
    <x v="43"/>
    <x v="16"/>
    <x v="81"/>
    <x v="14"/>
    <n v="1282"/>
    <x v="0"/>
  </r>
  <r>
    <s v="23083.007972/2015-42"/>
    <s v="UASG 153115 - Pregão 25/2015"/>
    <d v="2016-10-21T00:00:00"/>
    <x v="16"/>
    <s v="Engenharia agrícola e Ambiental"/>
    <n v="41"/>
    <x v="42"/>
    <x v="17"/>
    <x v="6"/>
    <n v="1.29"/>
    <n v="25.8"/>
    <x v="3"/>
    <x v="42"/>
    <x v="7"/>
    <x v="195"/>
    <x v="4"/>
    <n v="1088"/>
    <x v="0"/>
  </r>
  <r>
    <s v="23083.007972/2015-42"/>
    <s v="UASG 153115 - Pregão 25/2015"/>
    <d v="2016-10-21T00:00:00"/>
    <x v="16"/>
    <s v="Engenharia agrícola e Ambiental"/>
    <n v="47"/>
    <x v="3"/>
    <x v="17"/>
    <x v="14"/>
    <n v="0.49"/>
    <n v="4.9000000000000004"/>
    <x v="3"/>
    <x v="40"/>
    <x v="16"/>
    <x v="40"/>
    <x v="5"/>
    <n v="988"/>
    <x v="0"/>
  </r>
  <r>
    <s v="23083.007972/2015-42"/>
    <s v="UASG 153115 - Pregão 25/2015"/>
    <d v="2016-10-21T00:00:00"/>
    <x v="16"/>
    <s v="Engenharia agrícola e Ambiental"/>
    <n v="57"/>
    <x v="47"/>
    <x v="17"/>
    <x v="6"/>
    <n v="0.99"/>
    <n v="19.8"/>
    <x v="3"/>
    <x v="42"/>
    <x v="7"/>
    <x v="43"/>
    <x v="4"/>
    <n v="1088"/>
    <x v="0"/>
  </r>
  <r>
    <s v="23083.007972/2015-42"/>
    <s v="UASG 153115 - Pregão 25/2015"/>
    <d v="2016-10-21T00:00:00"/>
    <x v="16"/>
    <s v="Engenharia agrícola e Ambiental"/>
    <n v="67"/>
    <x v="80"/>
    <x v="17"/>
    <x v="4"/>
    <n v="0.1"/>
    <n v="30"/>
    <x v="3"/>
    <x v="41"/>
    <x v="4"/>
    <x v="53"/>
    <x v="5"/>
    <n v="4543"/>
    <x v="0"/>
  </r>
  <r>
    <s v="23083.007972/2015-42"/>
    <s v="UASG 153115 - Pregão 25/2015"/>
    <d v="2016-10-21T00:00:00"/>
    <x v="16"/>
    <s v="Engenharia agrícola e Ambiental"/>
    <n v="82"/>
    <x v="49"/>
    <x v="17"/>
    <x v="15"/>
    <n v="1"/>
    <n v="5"/>
    <x v="3"/>
    <x v="40"/>
    <x v="18"/>
    <x v="45"/>
    <x v="5"/>
    <n v="988"/>
    <x v="0"/>
  </r>
  <r>
    <s v="23083.007972/2015-42"/>
    <s v="UASG 153115 - Pregão 25/2015"/>
    <d v="2016-10-21T00:00:00"/>
    <x v="16"/>
    <s v="Engenharia agrícola e Ambiental"/>
    <n v="84"/>
    <x v="16"/>
    <x v="17"/>
    <x v="11"/>
    <n v="74.849999999999994"/>
    <n v="74.849999999999994"/>
    <x v="3"/>
    <x v="54"/>
    <x v="13"/>
    <x v="46"/>
    <x v="7"/>
    <n v="6467"/>
    <x v="0"/>
  </r>
  <r>
    <s v="23083.007972/2015-42"/>
    <s v="UASG 153115 - Pregão 25/2015"/>
    <d v="2016-10-21T00:00:00"/>
    <x v="16"/>
    <s v="Engenharia agrícola e Ambiental"/>
    <n v="85"/>
    <x v="98"/>
    <x v="17"/>
    <x v="15"/>
    <n v="0.88"/>
    <n v="4.4000000000000004"/>
    <x v="3"/>
    <x v="40"/>
    <x v="18"/>
    <x v="259"/>
    <x v="5"/>
    <n v="988"/>
    <x v="0"/>
  </r>
  <r>
    <s v="23083.007972/2015-42"/>
    <s v="UASG 153115 - Pregão 25/2015"/>
    <d v="2016-10-21T00:00:00"/>
    <x v="16"/>
    <s v="Engenharia agrícola e Ambiental"/>
    <n v="87"/>
    <x v="50"/>
    <x v="17"/>
    <x v="14"/>
    <n v="0.97"/>
    <n v="9.6999999999999993"/>
    <x v="3"/>
    <x v="53"/>
    <x v="16"/>
    <x v="91"/>
    <x v="16"/>
    <n v="1487"/>
    <x v="0"/>
  </r>
  <r>
    <s v="23083.007972/2015-42"/>
    <s v="UASG 153115 - Pregão 25/2015"/>
    <d v="2016-10-21T00:00:00"/>
    <x v="16"/>
    <s v="Engenharia agrícola e Ambiental"/>
    <n v="86"/>
    <x v="51"/>
    <x v="17"/>
    <x v="14"/>
    <n v="1.75"/>
    <n v="17.5"/>
    <x v="3"/>
    <x v="46"/>
    <x v="16"/>
    <x v="25"/>
    <x v="3"/>
    <n v="3045"/>
    <x v="0"/>
  </r>
  <r>
    <s v="23083.007972/2015-42"/>
    <s v="UASG 153115 - Pregão 25/2015"/>
    <d v="2016-10-21T00:00:00"/>
    <x v="16"/>
    <s v="Engenharia agrícola e Ambiental"/>
    <n v="88"/>
    <x v="116"/>
    <x v="17"/>
    <x v="15"/>
    <n v="1.5"/>
    <n v="7.5"/>
    <x v="3"/>
    <x v="46"/>
    <x v="18"/>
    <x v="163"/>
    <x v="3"/>
    <n v="3045"/>
    <x v="0"/>
  </r>
  <r>
    <s v="23083.007972/2015-42"/>
    <s v="UASG 153115 - Pregão 25/2015"/>
    <d v="2016-10-21T00:00:00"/>
    <x v="16"/>
    <s v="Engenharia agrícola e Ambiental"/>
    <n v="91"/>
    <x v="81"/>
    <x v="17"/>
    <x v="15"/>
    <n v="1.03"/>
    <n v="5.15"/>
    <x v="3"/>
    <x v="45"/>
    <x v="18"/>
    <x v="260"/>
    <x v="20"/>
    <n v="2793"/>
    <x v="0"/>
  </r>
  <r>
    <s v="23083.007972/2015-42"/>
    <s v="UASG 153115 - Pregão 25/2015"/>
    <d v="2016-10-21T00:00:00"/>
    <x v="16"/>
    <s v="Engenharia agrícola e Ambiental"/>
    <n v="92"/>
    <x v="53"/>
    <x v="17"/>
    <x v="14"/>
    <n v="1.8"/>
    <n v="18"/>
    <x v="3"/>
    <x v="46"/>
    <x v="16"/>
    <x v="32"/>
    <x v="3"/>
    <n v="3045"/>
    <x v="0"/>
  </r>
  <r>
    <s v="23083.007972/2015-42"/>
    <s v="UASG 153115 - Pregão 25/2015"/>
    <d v="2016-10-21T00:00:00"/>
    <x v="16"/>
    <s v="Engenharia agrícola e Ambiental"/>
    <n v="94"/>
    <x v="17"/>
    <x v="17"/>
    <x v="14"/>
    <n v="1.22"/>
    <n v="12.2"/>
    <x v="3"/>
    <x v="47"/>
    <x v="16"/>
    <x v="138"/>
    <x v="8"/>
    <n v="546"/>
    <x v="0"/>
  </r>
  <r>
    <s v="23083.007972/2015-42"/>
    <s v="UASG 153115 - Pregão 25/2015"/>
    <d v="2016-10-21T00:00:00"/>
    <x v="16"/>
    <s v="Engenharia agrícola e Ambiental"/>
    <n v="99"/>
    <x v="18"/>
    <x v="17"/>
    <x v="10"/>
    <n v="19.989999999999998"/>
    <n v="59.97"/>
    <x v="3"/>
    <x v="47"/>
    <x v="12"/>
    <x v="178"/>
    <x v="8"/>
    <n v="546"/>
    <x v="0"/>
  </r>
  <r>
    <s v="23083.007972/2015-42"/>
    <s v="UASG 153115 - Pregão 25/2015"/>
    <d v="2016-10-21T00:00:00"/>
    <x v="16"/>
    <s v="Engenharia agrícola e Ambiental"/>
    <n v="102"/>
    <x v="19"/>
    <x v="17"/>
    <x v="10"/>
    <n v="17.489999999999998"/>
    <n v="52.47"/>
    <x v="3"/>
    <x v="48"/>
    <x v="12"/>
    <x v="261"/>
    <x v="21"/>
    <n v="4230"/>
    <x v="0"/>
  </r>
  <r>
    <s v="23083.007972/2015-42"/>
    <s v="UASG 153115 - Pregão 25/2015"/>
    <d v="2016-10-21T00:00:00"/>
    <x v="16"/>
    <s v="Engenharia agrícola e Ambiental"/>
    <n v="100"/>
    <x v="20"/>
    <x v="17"/>
    <x v="11"/>
    <n v="33.200000000000003"/>
    <n v="33.200000000000003"/>
    <x v="3"/>
    <x v="54"/>
    <x v="13"/>
    <x v="52"/>
    <x v="7"/>
    <n v="6467"/>
    <x v="0"/>
  </r>
  <r>
    <s v="23083.007972/2015-42"/>
    <s v="UASG 153115 - Pregão 25/2015"/>
    <d v="2016-10-21T00:00:00"/>
    <x v="16"/>
    <s v="Engenharia agrícola e Ambiental"/>
    <n v="105"/>
    <x v="23"/>
    <x v="17"/>
    <x v="10"/>
    <n v="7.9"/>
    <n v="23.700000000000003"/>
    <x v="4"/>
    <x v="12"/>
    <x v="17"/>
    <x v="19"/>
    <x v="10"/>
    <s v="-"/>
    <x v="2"/>
  </r>
  <r>
    <s v="23083.007972/2015-42"/>
    <s v="UASG 153115 - Pregão 25/2015"/>
    <d v="2016-10-21T00:00:00"/>
    <x v="16"/>
    <s v="Engenharia agrícola e Ambiental"/>
    <n v="104"/>
    <x v="4"/>
    <x v="17"/>
    <x v="15"/>
    <n v="2"/>
    <n v="10"/>
    <x v="3"/>
    <x v="49"/>
    <x v="18"/>
    <x v="89"/>
    <x v="11"/>
    <n v="308"/>
    <x v="0"/>
  </r>
  <r>
    <s v="23083.007972/2015-42"/>
    <s v="UASG 153115 - Pregão 25/2015"/>
    <d v="2016-10-21T00:00:00"/>
    <x v="16"/>
    <s v="Engenharia agrícola e Ambiental"/>
    <n v="110"/>
    <x v="55"/>
    <x v="17"/>
    <x v="14"/>
    <n v="3.65"/>
    <n v="36.5"/>
    <x v="3"/>
    <x v="50"/>
    <x v="16"/>
    <x v="54"/>
    <x v="18"/>
    <s v="-"/>
    <x v="4"/>
  </r>
  <r>
    <s v="23083.007972/2015-42"/>
    <s v="UASG 153115 - Pregão 25/2015"/>
    <d v="2016-10-21T00:00:00"/>
    <x v="16"/>
    <s v="Engenharia agrícola e Ambiental"/>
    <n v="108"/>
    <x v="56"/>
    <x v="17"/>
    <x v="24"/>
    <n v="0.16"/>
    <n v="32"/>
    <x v="4"/>
    <x v="12"/>
    <x v="17"/>
    <x v="19"/>
    <x v="10"/>
    <s v="-"/>
    <x v="2"/>
  </r>
  <r>
    <s v="23083.007972/2015-42"/>
    <s v="UASG 153115 - Pregão 25/2015"/>
    <d v="2016-10-21T00:00:00"/>
    <x v="16"/>
    <s v="Engenharia agrícola e Ambiental"/>
    <n v="114"/>
    <x v="57"/>
    <x v="17"/>
    <x v="25"/>
    <n v="11.42"/>
    <n v="22.84"/>
    <x v="3"/>
    <x v="41"/>
    <x v="26"/>
    <x v="180"/>
    <x v="5"/>
    <n v="4543"/>
    <x v="0"/>
  </r>
  <r>
    <s v="23083.007972/2015-42"/>
    <s v="UASG 153115 - Pregão 25/2015"/>
    <d v="2016-10-21T00:00:00"/>
    <x v="16"/>
    <s v="Engenharia agrícola e Ambiental"/>
    <n v="113"/>
    <x v="58"/>
    <x v="17"/>
    <x v="25"/>
    <n v="12.72"/>
    <n v="25.44"/>
    <x v="3"/>
    <x v="41"/>
    <x v="26"/>
    <x v="262"/>
    <x v="5"/>
    <n v="4543"/>
    <x v="0"/>
  </r>
  <r>
    <s v="23083.007972/2015-42"/>
    <s v="UASG 153115 - Pregão 25/2015"/>
    <d v="2016-10-21T00:00:00"/>
    <x v="16"/>
    <s v="Engenharia agrícola e Ambiental"/>
    <n v="138"/>
    <x v="85"/>
    <x v="17"/>
    <x v="23"/>
    <n v="0.85"/>
    <n v="51"/>
    <x v="3"/>
    <x v="41"/>
    <x v="24"/>
    <x v="100"/>
    <x v="5"/>
    <n v="4543"/>
    <x v="0"/>
  </r>
  <r>
    <s v="23083.007972/2015-42"/>
    <s v="UASG 153115 - Pregão 25/2015"/>
    <d v="2016-10-21T00:00:00"/>
    <x v="16"/>
    <s v="Engenharia agrícola e Ambiental"/>
    <n v="140"/>
    <x v="90"/>
    <x v="17"/>
    <x v="32"/>
    <n v="2.02"/>
    <n v="70.7"/>
    <x v="3"/>
    <x v="51"/>
    <x v="36"/>
    <x v="263"/>
    <x v="5"/>
    <n v="1401"/>
    <x v="0"/>
  </r>
  <r>
    <s v="23083.007972/2015-42"/>
    <s v="UASG 153115 - Pregão 25/2015"/>
    <d v="2016-10-21T00:00:00"/>
    <x v="16"/>
    <s v="Engenharia agrícola e Ambiental"/>
    <n v="135"/>
    <x v="62"/>
    <x v="17"/>
    <x v="33"/>
    <n v="0.6"/>
    <n v="48"/>
    <x v="3"/>
    <x v="41"/>
    <x v="37"/>
    <x v="264"/>
    <x v="5"/>
    <n v="4543"/>
    <x v="0"/>
  </r>
  <r>
    <s v="23083.007972/2015-42"/>
    <s v="UASG 153115 - Pregão 25/2015"/>
    <d v="2016-10-21T00:00:00"/>
    <x v="16"/>
    <s v="Engenharia agrícola e Ambiental"/>
    <n v="145"/>
    <x v="105"/>
    <x v="17"/>
    <x v="25"/>
    <n v="1.08"/>
    <n v="2.16"/>
    <x v="3"/>
    <x v="51"/>
    <x v="26"/>
    <x v="265"/>
    <x v="5"/>
    <n v="1401"/>
    <x v="0"/>
  </r>
  <r>
    <s v="23083.007972/2015-42"/>
    <s v="UASG 153115 - Pregão 25/2015"/>
    <d v="2016-10-21T00:00:00"/>
    <x v="16"/>
    <s v="Engenharia agrícola e Ambiental"/>
    <n v="153"/>
    <x v="99"/>
    <x v="17"/>
    <x v="15"/>
    <n v="0.94"/>
    <n v="4.6999999999999993"/>
    <x v="3"/>
    <x v="51"/>
    <x v="18"/>
    <x v="187"/>
    <x v="5"/>
    <n v="1401"/>
    <x v="0"/>
  </r>
  <r>
    <s v="23083.007972/2015-42"/>
    <s v="UASG 153115 - Pregão 25/2015"/>
    <d v="2016-10-21T00:00:00"/>
    <x v="16"/>
    <s v="Engenharia agrícola e Ambiental"/>
    <n v="156"/>
    <x v="106"/>
    <x v="17"/>
    <x v="28"/>
    <n v="1.3"/>
    <n v="32.5"/>
    <x v="3"/>
    <x v="44"/>
    <x v="31"/>
    <x v="266"/>
    <x v="6"/>
    <n v="346"/>
    <x v="0"/>
  </r>
  <r>
    <s v="23083.007972/2015-42"/>
    <s v="UASG 153115 - Pregão 25/2015"/>
    <d v="2016-10-21T00:00:00"/>
    <x v="16"/>
    <s v="Engenharia agrícola e Ambiental"/>
    <n v="158"/>
    <x v="108"/>
    <x v="17"/>
    <x v="28"/>
    <n v="1.27"/>
    <n v="31.75"/>
    <x v="3"/>
    <x v="40"/>
    <x v="31"/>
    <x v="267"/>
    <x v="5"/>
    <n v="988"/>
    <x v="0"/>
  </r>
  <r>
    <s v="23083.007972/2015-42"/>
    <s v="UASG 153115 - Pregão 25/2015"/>
    <d v="2016-10-21T00:00:00"/>
    <x v="16"/>
    <s v="Engenharia agrícola e Ambiental"/>
    <n v="159"/>
    <x v="109"/>
    <x v="17"/>
    <x v="28"/>
    <n v="1.28"/>
    <n v="32"/>
    <x v="3"/>
    <x v="40"/>
    <x v="31"/>
    <x v="153"/>
    <x v="5"/>
    <n v="988"/>
    <x v="0"/>
  </r>
  <r>
    <s v="23083.007972/2015-42"/>
    <s v="UASG 153115 - Pregão 25/2015"/>
    <d v="2016-10-21T00:00:00"/>
    <x v="16"/>
    <s v="Engenharia agrícola e Ambiental"/>
    <n v="160"/>
    <x v="27"/>
    <x v="17"/>
    <x v="15"/>
    <n v="7.54"/>
    <n v="37.700000000000003"/>
    <x v="3"/>
    <x v="48"/>
    <x v="18"/>
    <x v="61"/>
    <x v="21"/>
    <n v="4230"/>
    <x v="0"/>
  </r>
  <r>
    <s v="23083.007972/2015-42"/>
    <s v="UASG 153115 - Pregão 25/2015"/>
    <d v="2016-10-21T00:00:00"/>
    <x v="16"/>
    <s v="Engenharia agrícola e Ambiental"/>
    <n v="164"/>
    <x v="64"/>
    <x v="17"/>
    <x v="14"/>
    <n v="1.88"/>
    <n v="18.799999999999997"/>
    <x v="3"/>
    <x v="58"/>
    <x v="16"/>
    <x v="62"/>
    <x v="5"/>
    <n v="7571"/>
    <x v="0"/>
  </r>
  <r>
    <s v="23083.007972/2015-42"/>
    <s v="UASG 153115 - Pregão 25/2015"/>
    <d v="2016-10-21T00:00:00"/>
    <x v="16"/>
    <s v="Engenharia agrícola e Ambiental"/>
    <n v="174"/>
    <x v="66"/>
    <x v="17"/>
    <x v="15"/>
    <n v="2.8"/>
    <n v="14"/>
    <x v="3"/>
    <x v="44"/>
    <x v="18"/>
    <x v="132"/>
    <x v="6"/>
    <n v="346"/>
    <x v="0"/>
  </r>
  <r>
    <s v="23083.007972/2015-42"/>
    <s v="UASG 153115 - Pregão 25/2015"/>
    <d v="2016-10-21T00:00:00"/>
    <x v="16"/>
    <s v="Engenharia agrícola e Ambiental"/>
    <n v="175"/>
    <x v="67"/>
    <x v="17"/>
    <x v="10"/>
    <n v="1.6"/>
    <n v="4.8000000000000007"/>
    <x v="3"/>
    <x v="40"/>
    <x v="12"/>
    <x v="268"/>
    <x v="5"/>
    <n v="988"/>
    <x v="0"/>
  </r>
  <r>
    <s v="23083.007972/2015-42"/>
    <s v="UASG 153115 - Pregão 25/2015"/>
    <d v="2016-10-21T00:00:00"/>
    <x v="17"/>
    <s v="Engenharia de Agrimensura e Cartográfica"/>
    <n v="7"/>
    <x v="72"/>
    <x v="18"/>
    <x v="6"/>
    <n v="2.5"/>
    <n v="50"/>
    <x v="3"/>
    <x v="52"/>
    <x v="7"/>
    <x v="135"/>
    <x v="13"/>
    <n v="16808"/>
    <x v="0"/>
  </r>
  <r>
    <s v="23083.007972/2015-42"/>
    <s v="UASG 153115 - Pregão 25/2015"/>
    <d v="2016-10-21T00:00:00"/>
    <x v="17"/>
    <s v="Engenharia de Agrimensura e Cartográfica"/>
    <n v="8"/>
    <x v="32"/>
    <x v="18"/>
    <x v="13"/>
    <n v="0.4"/>
    <n v="12"/>
    <x v="3"/>
    <x v="51"/>
    <x v="15"/>
    <x v="57"/>
    <x v="5"/>
    <n v="1401"/>
    <x v="0"/>
  </r>
  <r>
    <s v="23083.007972/2015-42"/>
    <s v="UASG 153115 - Pregão 25/2015"/>
    <d v="2016-10-21T00:00:00"/>
    <x v="17"/>
    <s v="Engenharia de Agrimensura e Cartográfica"/>
    <n v="9"/>
    <x v="33"/>
    <x v="18"/>
    <x v="14"/>
    <n v="3.49"/>
    <n v="34.900000000000006"/>
    <x v="3"/>
    <x v="43"/>
    <x v="16"/>
    <x v="172"/>
    <x v="14"/>
    <n v="1282"/>
    <x v="0"/>
  </r>
  <r>
    <s v="23083.007972/2015-42"/>
    <s v="UASG 153115 - Pregão 25/2015"/>
    <d v="2016-10-21T00:00:00"/>
    <x v="17"/>
    <s v="Engenharia de Agrimensura e Cartográfica"/>
    <n v="10"/>
    <x v="73"/>
    <x v="18"/>
    <x v="14"/>
    <n v="19.899999999999999"/>
    <n v="199"/>
    <x v="3"/>
    <x v="44"/>
    <x v="16"/>
    <x v="269"/>
    <x v="6"/>
    <n v="346"/>
    <x v="0"/>
  </r>
  <r>
    <s v="23083.007972/2015-42"/>
    <s v="UASG 153115 - Pregão 25/2015"/>
    <d v="2016-10-21T00:00:00"/>
    <x v="17"/>
    <s v="Engenharia de Agrimensura e Cartográfica"/>
    <n v="12"/>
    <x v="35"/>
    <x v="18"/>
    <x v="14"/>
    <n v="0.56999999999999995"/>
    <n v="5.6999999999999993"/>
    <x v="3"/>
    <x v="40"/>
    <x v="16"/>
    <x v="146"/>
    <x v="5"/>
    <n v="988"/>
    <x v="0"/>
  </r>
  <r>
    <s v="23083.007972/2015-42"/>
    <s v="UASG 153115 - Pregão 25/2015"/>
    <d v="2016-10-21T00:00:00"/>
    <x v="17"/>
    <s v="Engenharia de Agrimensura e Cartográfica"/>
    <n v="15"/>
    <x v="37"/>
    <x v="18"/>
    <x v="13"/>
    <n v="0.6"/>
    <n v="18"/>
    <x v="3"/>
    <x v="57"/>
    <x v="15"/>
    <x v="32"/>
    <x v="15"/>
    <n v="1340"/>
    <x v="0"/>
  </r>
  <r>
    <s v="23083.007972/2015-42"/>
    <s v="UASG 153115 - Pregão 25/2015"/>
    <d v="2016-10-21T00:00:00"/>
    <x v="17"/>
    <s v="Engenharia de Agrimensura e Cartográfica"/>
    <n v="16"/>
    <x v="39"/>
    <x v="18"/>
    <x v="14"/>
    <n v="2.52"/>
    <n v="25.2"/>
    <x v="3"/>
    <x v="41"/>
    <x v="16"/>
    <x v="34"/>
    <x v="5"/>
    <n v="4543"/>
    <x v="0"/>
  </r>
  <r>
    <s v="23083.007972/2015-42"/>
    <s v="UASG 153115 - Pregão 25/2015"/>
    <d v="2016-10-21T00:00:00"/>
    <x v="17"/>
    <s v="Engenharia de Agrimensura e Cartográfica"/>
    <n v="19"/>
    <x v="6"/>
    <x v="18"/>
    <x v="8"/>
    <n v="0.32"/>
    <n v="32"/>
    <x v="3"/>
    <x v="42"/>
    <x v="9"/>
    <x v="153"/>
    <x v="4"/>
    <n v="1088"/>
    <x v="0"/>
  </r>
  <r>
    <s v="23083.007972/2015-42"/>
    <s v="UASG 153115 - Pregão 25/2015"/>
    <d v="2016-10-21T00:00:00"/>
    <x v="17"/>
    <s v="Engenharia de Agrimensura e Cartográfica"/>
    <n v="20"/>
    <x v="40"/>
    <x v="18"/>
    <x v="8"/>
    <n v="0.32"/>
    <n v="32"/>
    <x v="3"/>
    <x v="42"/>
    <x v="9"/>
    <x v="153"/>
    <x v="4"/>
    <n v="1088"/>
    <x v="0"/>
  </r>
  <r>
    <s v="23083.007972/2015-42"/>
    <s v="UASG 153115 - Pregão 25/2015"/>
    <d v="2016-10-21T00:00:00"/>
    <x v="17"/>
    <s v="Engenharia de Agrimensura e Cartográfica"/>
    <n v="21"/>
    <x v="41"/>
    <x v="18"/>
    <x v="8"/>
    <n v="0.32"/>
    <n v="32"/>
    <x v="3"/>
    <x v="42"/>
    <x v="9"/>
    <x v="153"/>
    <x v="4"/>
    <n v="1088"/>
    <x v="0"/>
  </r>
  <r>
    <s v="23083.007972/2015-42"/>
    <s v="UASG 153115 - Pregão 25/2015"/>
    <d v="2016-10-21T00:00:00"/>
    <x v="17"/>
    <s v="Engenharia de Agrimensura e Cartográfica"/>
    <n v="28"/>
    <x v="9"/>
    <x v="18"/>
    <x v="11"/>
    <n v="0.85"/>
    <n v="0.85"/>
    <x v="3"/>
    <x v="40"/>
    <x v="13"/>
    <x v="148"/>
    <x v="5"/>
    <n v="988"/>
    <x v="0"/>
  </r>
  <r>
    <s v="23083.007972/2015-42"/>
    <s v="UASG 153115 - Pregão 25/2015"/>
    <d v="2016-10-21T00:00:00"/>
    <x v="17"/>
    <s v="Engenharia de Agrimensura e Cartográfica"/>
    <n v="39"/>
    <x v="76"/>
    <x v="18"/>
    <x v="14"/>
    <n v="0.95"/>
    <n v="9.5"/>
    <x v="3"/>
    <x v="43"/>
    <x v="16"/>
    <x v="81"/>
    <x v="14"/>
    <n v="1282"/>
    <x v="0"/>
  </r>
  <r>
    <s v="23083.007972/2015-42"/>
    <s v="UASG 153115 - Pregão 25/2015"/>
    <d v="2016-10-21T00:00:00"/>
    <x v="17"/>
    <s v="Engenharia de Agrimensura e Cartográfica"/>
    <n v="41"/>
    <x v="42"/>
    <x v="18"/>
    <x v="14"/>
    <n v="1.29"/>
    <n v="12.9"/>
    <x v="3"/>
    <x v="42"/>
    <x v="16"/>
    <x v="83"/>
    <x v="4"/>
    <n v="1088"/>
    <x v="0"/>
  </r>
  <r>
    <s v="23083.007972/2015-42"/>
    <s v="UASG 153115 - Pregão 25/2015"/>
    <d v="2016-10-21T00:00:00"/>
    <x v="17"/>
    <s v="Engenharia de Agrimensura e Cartográfica"/>
    <n v="47"/>
    <x v="3"/>
    <x v="18"/>
    <x v="14"/>
    <n v="0.49"/>
    <n v="4.9000000000000004"/>
    <x v="3"/>
    <x v="40"/>
    <x v="16"/>
    <x v="40"/>
    <x v="5"/>
    <n v="988"/>
    <x v="0"/>
  </r>
  <r>
    <s v="23083.007972/2015-42"/>
    <s v="UASG 153115 - Pregão 25/2015"/>
    <d v="2016-10-21T00:00:00"/>
    <x v="17"/>
    <s v="Engenharia de Agrimensura e Cartográfica"/>
    <n v="57"/>
    <x v="47"/>
    <x v="18"/>
    <x v="6"/>
    <n v="0.99"/>
    <n v="19.8"/>
    <x v="3"/>
    <x v="42"/>
    <x v="7"/>
    <x v="43"/>
    <x v="4"/>
    <n v="1088"/>
    <x v="0"/>
  </r>
  <r>
    <s v="23083.007972/2015-42"/>
    <s v="UASG 153115 - Pregão 25/2015"/>
    <d v="2016-10-21T00:00:00"/>
    <x v="17"/>
    <s v="Engenharia de Agrimensura e Cartográfica"/>
    <n v="67"/>
    <x v="80"/>
    <x v="18"/>
    <x v="11"/>
    <n v="0.1"/>
    <n v="0.1"/>
    <x v="3"/>
    <x v="41"/>
    <x v="13"/>
    <x v="270"/>
    <x v="5"/>
    <n v="4543"/>
    <x v="0"/>
  </r>
  <r>
    <s v="23083.007972/2015-42"/>
    <s v="UASG 153115 - Pregão 25/2015"/>
    <d v="2016-10-21T00:00:00"/>
    <x v="17"/>
    <s v="Engenharia de Agrimensura e Cartográfica"/>
    <n v="87"/>
    <x v="50"/>
    <x v="18"/>
    <x v="15"/>
    <n v="0.97"/>
    <n v="4.8499999999999996"/>
    <x v="3"/>
    <x v="53"/>
    <x v="18"/>
    <x v="271"/>
    <x v="16"/>
    <n v="1487"/>
    <x v="0"/>
  </r>
  <r>
    <s v="23083.007972/2015-42"/>
    <s v="UASG 153115 - Pregão 25/2015"/>
    <d v="2016-10-21T00:00:00"/>
    <x v="17"/>
    <s v="Engenharia de Agrimensura e Cartográfica"/>
    <n v="86"/>
    <x v="51"/>
    <x v="18"/>
    <x v="15"/>
    <n v="1.75"/>
    <n v="8.75"/>
    <x v="3"/>
    <x v="46"/>
    <x v="18"/>
    <x v="272"/>
    <x v="3"/>
    <n v="3045"/>
    <x v="0"/>
  </r>
  <r>
    <s v="23083.007972/2015-42"/>
    <s v="UASG 153115 - Pregão 25/2015"/>
    <d v="2016-10-21T00:00:00"/>
    <x v="17"/>
    <s v="Engenharia de Agrimensura e Cartográfica"/>
    <n v="88"/>
    <x v="116"/>
    <x v="18"/>
    <x v="15"/>
    <n v="1.5"/>
    <n v="7.5"/>
    <x v="3"/>
    <x v="46"/>
    <x v="20"/>
    <x v="134"/>
    <x v="3"/>
    <n v="3045"/>
    <x v="1"/>
  </r>
  <r>
    <s v="23083.007972/2015-42"/>
    <s v="UASG 153115 - Pregão 25/2015"/>
    <d v="2016-10-21T00:00:00"/>
    <x v="17"/>
    <s v="Engenharia de Agrimensura e Cartográfica"/>
    <n v="91"/>
    <x v="81"/>
    <x v="18"/>
    <x v="15"/>
    <n v="1.03"/>
    <n v="5.15"/>
    <x v="3"/>
    <x v="45"/>
    <x v="18"/>
    <x v="260"/>
    <x v="20"/>
    <n v="2793"/>
    <x v="0"/>
  </r>
  <r>
    <s v="23083.007972/2015-42"/>
    <s v="UASG 153115 - Pregão 25/2015"/>
    <d v="2016-10-21T00:00:00"/>
    <x v="17"/>
    <s v="Engenharia de Agrimensura e Cartográfica"/>
    <n v="92"/>
    <x v="53"/>
    <x v="18"/>
    <x v="15"/>
    <n v="1.8"/>
    <n v="9"/>
    <x v="3"/>
    <x v="46"/>
    <x v="18"/>
    <x v="273"/>
    <x v="3"/>
    <n v="3045"/>
    <x v="0"/>
  </r>
  <r>
    <s v="23083.007972/2015-42"/>
    <s v="UASG 153115 - Pregão 25/2015"/>
    <d v="2016-10-21T00:00:00"/>
    <x v="17"/>
    <s v="Engenharia de Agrimensura e Cartográfica"/>
    <n v="94"/>
    <x v="17"/>
    <x v="18"/>
    <x v="14"/>
    <n v="1.22"/>
    <n v="12.2"/>
    <x v="3"/>
    <x v="47"/>
    <x v="16"/>
    <x v="138"/>
    <x v="8"/>
    <n v="546"/>
    <x v="0"/>
  </r>
  <r>
    <s v="23083.007972/2015-42"/>
    <s v="UASG 153115 - Pregão 25/2015"/>
    <d v="2016-10-21T00:00:00"/>
    <x v="17"/>
    <s v="Engenharia de Agrimensura e Cartográfica"/>
    <n v="99"/>
    <x v="18"/>
    <x v="18"/>
    <x v="10"/>
    <n v="19.989999999999998"/>
    <n v="59.97"/>
    <x v="3"/>
    <x v="47"/>
    <x v="12"/>
    <x v="178"/>
    <x v="8"/>
    <n v="546"/>
    <x v="0"/>
  </r>
  <r>
    <s v="23083.007972/2015-42"/>
    <s v="UASG 153115 - Pregão 25/2015"/>
    <d v="2016-10-21T00:00:00"/>
    <x v="17"/>
    <s v="Engenharia de Agrimensura e Cartográfica"/>
    <n v="102"/>
    <x v="19"/>
    <x v="18"/>
    <x v="11"/>
    <n v="17.489999999999998"/>
    <n v="17.489999999999998"/>
    <x v="3"/>
    <x v="48"/>
    <x v="13"/>
    <x v="219"/>
    <x v="21"/>
    <n v="4230"/>
    <x v="0"/>
  </r>
  <r>
    <s v="23083.007972/2015-42"/>
    <s v="UASG 153115 - Pregão 25/2015"/>
    <d v="2016-10-21T00:00:00"/>
    <x v="17"/>
    <s v="Engenharia de Agrimensura e Cartográfica"/>
    <n v="101"/>
    <x v="21"/>
    <x v="18"/>
    <x v="10"/>
    <n v="5.84"/>
    <n v="17.52"/>
    <x v="3"/>
    <x v="42"/>
    <x v="12"/>
    <x v="220"/>
    <x v="4"/>
    <n v="1088"/>
    <x v="0"/>
  </r>
  <r>
    <s v="23083.007972/2015-42"/>
    <s v="UASG 153115 - Pregão 25/2015"/>
    <d v="2016-10-21T00:00:00"/>
    <x v="17"/>
    <s v="Engenharia de Agrimensura e Cartográfica"/>
    <n v="104"/>
    <x v="4"/>
    <x v="18"/>
    <x v="14"/>
    <n v="2"/>
    <n v="20"/>
    <x v="3"/>
    <x v="49"/>
    <x v="16"/>
    <x v="9"/>
    <x v="11"/>
    <n v="308"/>
    <x v="0"/>
  </r>
  <r>
    <s v="23083.007972/2015-42"/>
    <s v="UASG 153115 - Pregão 25/2015"/>
    <d v="2016-10-21T00:00:00"/>
    <x v="17"/>
    <s v="Engenharia de Agrimensura e Cartográfica"/>
    <n v="108"/>
    <x v="56"/>
    <x v="18"/>
    <x v="8"/>
    <n v="0.16"/>
    <n v="16"/>
    <x v="4"/>
    <x v="12"/>
    <x v="17"/>
    <x v="19"/>
    <x v="10"/>
    <s v="-"/>
    <x v="2"/>
  </r>
  <r>
    <s v="23083.007972/2015-42"/>
    <s v="UASG 153115 - Pregão 25/2015"/>
    <d v="2016-10-21T00:00:00"/>
    <x v="17"/>
    <s v="Engenharia de Agrimensura e Cartográfica"/>
    <n v="137"/>
    <x v="84"/>
    <x v="18"/>
    <x v="9"/>
    <n v="1.25"/>
    <n v="62.5"/>
    <x v="3"/>
    <x v="42"/>
    <x v="11"/>
    <x v="274"/>
    <x v="4"/>
    <n v="1088"/>
    <x v="0"/>
  </r>
  <r>
    <s v="23083.007972/2015-42"/>
    <s v="UASG 153115 - Pregão 25/2015"/>
    <d v="2016-10-21T00:00:00"/>
    <x v="17"/>
    <s v="Engenharia de Agrimensura e Cartográfica"/>
    <n v="160"/>
    <x v="27"/>
    <x v="18"/>
    <x v="15"/>
    <n v="7.54"/>
    <n v="37.700000000000003"/>
    <x v="3"/>
    <x v="48"/>
    <x v="18"/>
    <x v="61"/>
    <x v="21"/>
    <n v="4230"/>
    <x v="0"/>
  </r>
  <r>
    <s v="23083.007972/2015-42"/>
    <s v="UASG 153115 - Pregão 25/2015"/>
    <d v="2016-10-21T00:00:00"/>
    <x v="17"/>
    <s v="Engenharia de Agrimensura e Cartográfica"/>
    <n v="164"/>
    <x v="64"/>
    <x v="18"/>
    <x v="6"/>
    <n v="1.88"/>
    <n v="37.599999999999994"/>
    <x v="3"/>
    <x v="58"/>
    <x v="7"/>
    <x v="275"/>
    <x v="5"/>
    <n v="7571"/>
    <x v="0"/>
  </r>
  <r>
    <s v="23083.007972/2015-42"/>
    <s v="UASG 153115 - Pregão 25/2015"/>
    <d v="2016-10-21T00:00:00"/>
    <x v="17"/>
    <s v="Engenharia de Agrimensura e Cartográfica"/>
    <n v="174"/>
    <x v="66"/>
    <x v="18"/>
    <x v="15"/>
    <n v="2.8"/>
    <n v="14"/>
    <x v="3"/>
    <x v="44"/>
    <x v="18"/>
    <x v="132"/>
    <x v="6"/>
    <n v="346"/>
    <x v="0"/>
  </r>
  <r>
    <s v="23083.007972/2015-42"/>
    <s v="UASG 153115 - Pregão 25/2015"/>
    <d v="2016-10-21T00:00:00"/>
    <x v="18"/>
    <s v="Engenharia Florestal"/>
    <n v="16"/>
    <x v="39"/>
    <x v="19"/>
    <x v="6"/>
    <n v="2.52"/>
    <n v="50.4"/>
    <x v="3"/>
    <x v="41"/>
    <x v="7"/>
    <x v="276"/>
    <x v="5"/>
    <n v="4543"/>
    <x v="0"/>
  </r>
  <r>
    <s v="23083.007972/2015-42"/>
    <s v="UASG 153115 - Pregão 25/2015"/>
    <d v="2016-10-21T00:00:00"/>
    <x v="18"/>
    <s v="Engenharia Florestal"/>
    <n v="19"/>
    <x v="6"/>
    <x v="19"/>
    <x v="9"/>
    <n v="0.32"/>
    <n v="16"/>
    <x v="3"/>
    <x v="42"/>
    <x v="11"/>
    <x v="36"/>
    <x v="4"/>
    <n v="1088"/>
    <x v="0"/>
  </r>
  <r>
    <s v="23083.007972/2015-42"/>
    <s v="UASG 153115 - Pregão 25/2015"/>
    <d v="2016-10-21T00:00:00"/>
    <x v="18"/>
    <s v="Engenharia Florestal"/>
    <n v="20"/>
    <x v="40"/>
    <x v="19"/>
    <x v="9"/>
    <n v="0.32"/>
    <n v="16"/>
    <x v="3"/>
    <x v="42"/>
    <x v="11"/>
    <x v="36"/>
    <x v="4"/>
    <n v="1088"/>
    <x v="0"/>
  </r>
  <r>
    <s v="23083.007972/2015-42"/>
    <s v="UASG 153115 - Pregão 25/2015"/>
    <d v="2016-10-21T00:00:00"/>
    <x v="18"/>
    <s v="Engenharia Florestal"/>
    <n v="21"/>
    <x v="41"/>
    <x v="19"/>
    <x v="28"/>
    <n v="0.32"/>
    <n v="8"/>
    <x v="3"/>
    <x v="42"/>
    <x v="31"/>
    <x v="28"/>
    <x v="4"/>
    <n v="1088"/>
    <x v="0"/>
  </r>
  <r>
    <s v="23083.007972/2015-42"/>
    <s v="UASG 153115 - Pregão 25/2015"/>
    <d v="2016-10-21T00:00:00"/>
    <x v="18"/>
    <s v="Engenharia Florestal"/>
    <n v="28"/>
    <x v="9"/>
    <x v="19"/>
    <x v="14"/>
    <n v="0.85"/>
    <n v="8.5"/>
    <x v="3"/>
    <x v="40"/>
    <x v="16"/>
    <x v="160"/>
    <x v="5"/>
    <n v="988"/>
    <x v="0"/>
  </r>
  <r>
    <s v="23083.007972/2015-42"/>
    <s v="UASG 153115 - Pregão 25/2015"/>
    <d v="2016-10-21T00:00:00"/>
    <x v="18"/>
    <s v="Engenharia Florestal"/>
    <n v="43"/>
    <x v="75"/>
    <x v="19"/>
    <x v="14"/>
    <n v="1.7"/>
    <n v="17"/>
    <x v="3"/>
    <x v="56"/>
    <x v="16"/>
    <x v="30"/>
    <x v="5"/>
    <n v="4950"/>
    <x v="0"/>
  </r>
  <r>
    <s v="23083.007972/2015-42"/>
    <s v="UASG 153115 - Pregão 25/2015"/>
    <d v="2016-10-21T00:00:00"/>
    <x v="18"/>
    <s v="Engenharia Florestal"/>
    <n v="47"/>
    <x v="3"/>
    <x v="19"/>
    <x v="12"/>
    <n v="0.49"/>
    <n v="2.94"/>
    <x v="3"/>
    <x v="40"/>
    <x v="14"/>
    <x v="277"/>
    <x v="5"/>
    <n v="988"/>
    <x v="0"/>
  </r>
  <r>
    <s v="23083.007972/2015-42"/>
    <s v="UASG 153115 - Pregão 25/2015"/>
    <d v="2016-10-21T00:00:00"/>
    <x v="18"/>
    <s v="Engenharia Florestal"/>
    <n v="66"/>
    <x v="78"/>
    <x v="19"/>
    <x v="4"/>
    <n v="0.12"/>
    <n v="36"/>
    <x v="3"/>
    <x v="41"/>
    <x v="25"/>
    <x v="98"/>
    <x v="5"/>
    <n v="4543"/>
    <x v="1"/>
  </r>
  <r>
    <s v="23083.007972/2015-42"/>
    <s v="UASG 153115 - Pregão 25/2015"/>
    <d v="2016-10-21T00:00:00"/>
    <x v="18"/>
    <s v="Engenharia Florestal"/>
    <n v="82"/>
    <x v="49"/>
    <x v="19"/>
    <x v="18"/>
    <n v="1"/>
    <n v="4"/>
    <x v="3"/>
    <x v="40"/>
    <x v="20"/>
    <x v="140"/>
    <x v="5"/>
    <n v="988"/>
    <x v="0"/>
  </r>
  <r>
    <s v="23083.007972/2015-42"/>
    <s v="UASG 153115 - Pregão 25/2015"/>
    <d v="2016-10-21T00:00:00"/>
    <x v="18"/>
    <s v="Engenharia Florestal"/>
    <n v="85"/>
    <x v="98"/>
    <x v="19"/>
    <x v="18"/>
    <n v="0.88"/>
    <n v="3.52"/>
    <x v="3"/>
    <x v="40"/>
    <x v="20"/>
    <x v="249"/>
    <x v="5"/>
    <n v="988"/>
    <x v="0"/>
  </r>
  <r>
    <s v="23083.007972/2015-42"/>
    <s v="UASG 153115 - Pregão 25/2015"/>
    <d v="2016-10-21T00:00:00"/>
    <x v="18"/>
    <s v="Engenharia Florestal"/>
    <n v="91"/>
    <x v="81"/>
    <x v="19"/>
    <x v="12"/>
    <n v="1.03"/>
    <n v="6.18"/>
    <x v="3"/>
    <x v="45"/>
    <x v="14"/>
    <x v="278"/>
    <x v="20"/>
    <n v="2793"/>
    <x v="0"/>
  </r>
  <r>
    <s v="23083.007972/2015-42"/>
    <s v="UASG 153115 - Pregão 25/2015"/>
    <d v="2016-10-21T00:00:00"/>
    <x v="18"/>
    <s v="Engenharia Florestal"/>
    <n v="94"/>
    <x v="17"/>
    <x v="19"/>
    <x v="10"/>
    <n v="1.22"/>
    <n v="3.66"/>
    <x v="3"/>
    <x v="47"/>
    <x v="12"/>
    <x v="279"/>
    <x v="8"/>
    <n v="546"/>
    <x v="0"/>
  </r>
  <r>
    <s v="23083.007972/2015-42"/>
    <s v="UASG 153115 - Pregão 25/2015"/>
    <d v="2016-10-21T00:00:00"/>
    <x v="18"/>
    <s v="Engenharia Florestal"/>
    <n v="108"/>
    <x v="56"/>
    <x v="19"/>
    <x v="9"/>
    <n v="0.16"/>
    <n v="8"/>
    <x v="4"/>
    <x v="12"/>
    <x v="17"/>
    <x v="19"/>
    <x v="10"/>
    <s v="-"/>
    <x v="2"/>
  </r>
  <r>
    <s v="23083.007972/2015-42"/>
    <s v="UASG 153115 - Pregão 25/2015"/>
    <d v="2016-10-21T00:00:00"/>
    <x v="18"/>
    <s v="Engenharia Florestal"/>
    <n v="164"/>
    <x v="64"/>
    <x v="19"/>
    <x v="12"/>
    <n v="1.88"/>
    <n v="11.28"/>
    <x v="3"/>
    <x v="58"/>
    <x v="14"/>
    <x v="280"/>
    <x v="5"/>
    <n v="7571"/>
    <x v="0"/>
  </r>
  <r>
    <s v="23083.007972/2015-42"/>
    <s v="UASG 153115 - Pregão 25/2015"/>
    <d v="2016-10-21T00:00:00"/>
    <x v="18"/>
    <s v="Engenharia Florestal"/>
    <n v="174"/>
    <x v="66"/>
    <x v="19"/>
    <x v="18"/>
    <n v="2.8"/>
    <n v="11.2"/>
    <x v="3"/>
    <x v="44"/>
    <x v="20"/>
    <x v="170"/>
    <x v="6"/>
    <n v="346"/>
    <x v="0"/>
  </r>
  <r>
    <s v="23083.007972/2015-42"/>
    <s v="UASG 153115 - Pregão 25/2015"/>
    <d v="2016-10-21T00:00:00"/>
    <x v="18"/>
    <s v="Engenharia Florestal"/>
    <n v="175"/>
    <x v="67"/>
    <x v="19"/>
    <x v="25"/>
    <n v="1.6"/>
    <n v="3.2"/>
    <x v="3"/>
    <x v="40"/>
    <x v="26"/>
    <x v="281"/>
    <x v="5"/>
    <n v="988"/>
    <x v="0"/>
  </r>
  <r>
    <s v="23083.007972/2015-42"/>
    <s v="UASG 153115 - Pregão 25/2015"/>
    <d v="2016-10-21T00:00:00"/>
    <x v="19"/>
    <s v="Pró-Reitoria de Extensão"/>
    <n v="4"/>
    <x v="29"/>
    <x v="20"/>
    <x v="10"/>
    <n v="3.5"/>
    <n v="10.5"/>
    <x v="2"/>
    <x v="6"/>
    <x v="12"/>
    <x v="129"/>
    <x v="6"/>
    <n v="348"/>
    <x v="0"/>
  </r>
  <r>
    <s v="23083.007972/2015-42"/>
    <s v="UASG 153115 - Pregão 25/2015"/>
    <d v="2016-10-21T00:00:00"/>
    <x v="19"/>
    <s v="Pró-Reitoria de Extensão"/>
    <n v="7"/>
    <x v="72"/>
    <x v="20"/>
    <x v="6"/>
    <n v="2.5"/>
    <n v="50"/>
    <x v="3"/>
    <x v="15"/>
    <x v="7"/>
    <x v="135"/>
    <x v="13"/>
    <n v="16807"/>
    <x v="0"/>
  </r>
  <r>
    <s v="23083.007972/2015-42"/>
    <s v="UASG 153115 - Pregão 25/2015"/>
    <d v="2016-10-21T00:00:00"/>
    <x v="19"/>
    <s v="Pró-Reitoria de Extensão"/>
    <n v="8"/>
    <x v="32"/>
    <x v="20"/>
    <x v="9"/>
    <n v="0.4"/>
    <n v="20"/>
    <x v="3"/>
    <x v="7"/>
    <x v="11"/>
    <x v="9"/>
    <x v="5"/>
    <n v="1400"/>
    <x v="0"/>
  </r>
  <r>
    <s v="23083.007972/2015-42"/>
    <s v="UASG 153115 - Pregão 25/2015"/>
    <d v="2016-10-21T00:00:00"/>
    <x v="19"/>
    <s v="Pró-Reitoria de Extensão"/>
    <n v="9"/>
    <x v="33"/>
    <x v="20"/>
    <x v="6"/>
    <n v="3.49"/>
    <n v="69.800000000000011"/>
    <x v="2"/>
    <x v="16"/>
    <x v="7"/>
    <x v="29"/>
    <x v="14"/>
    <n v="1281"/>
    <x v="0"/>
  </r>
  <r>
    <s v="23083.007972/2015-42"/>
    <s v="UASG 153115 - Pregão 25/2015"/>
    <d v="2016-10-21T00:00:00"/>
    <x v="19"/>
    <s v="Pró-Reitoria de Extensão"/>
    <n v="10"/>
    <x v="73"/>
    <x v="20"/>
    <x v="14"/>
    <n v="19.899999999999999"/>
    <n v="199"/>
    <x v="2"/>
    <x v="6"/>
    <x v="16"/>
    <x v="269"/>
    <x v="6"/>
    <n v="348"/>
    <x v="0"/>
  </r>
  <r>
    <s v="23083.007972/2015-42"/>
    <s v="UASG 153115 - Pregão 25/2015"/>
    <d v="2016-10-21T00:00:00"/>
    <x v="19"/>
    <s v="Pró-Reitoria de Extensão"/>
    <n v="12"/>
    <x v="35"/>
    <x v="20"/>
    <x v="9"/>
    <n v="0.56999999999999995"/>
    <n v="28.499999999999996"/>
    <x v="2"/>
    <x v="5"/>
    <x v="11"/>
    <x v="192"/>
    <x v="5"/>
    <n v="938"/>
    <x v="0"/>
  </r>
  <r>
    <s v="23083.007972/2015-42"/>
    <s v="UASG 153115 - Pregão 25/2015"/>
    <d v="2016-10-21T00:00:00"/>
    <x v="19"/>
    <s v="Pró-Reitoria de Extensão"/>
    <n v="14"/>
    <x v="36"/>
    <x v="20"/>
    <x v="9"/>
    <n v="0.25"/>
    <n v="12.5"/>
    <x v="4"/>
    <x v="12"/>
    <x v="17"/>
    <x v="19"/>
    <x v="10"/>
    <s v="-"/>
    <x v="2"/>
  </r>
  <r>
    <s v="23083.007972/2015-42"/>
    <s v="UASG 153115 - Pregão 25/2015"/>
    <d v="2016-10-21T00:00:00"/>
    <x v="19"/>
    <s v="Pró-Reitoria de Extensão"/>
    <n v="17"/>
    <x v="38"/>
    <x v="20"/>
    <x v="9"/>
    <n v="2.5499999999999998"/>
    <n v="127.49999999999999"/>
    <x v="2"/>
    <x v="18"/>
    <x v="11"/>
    <x v="152"/>
    <x v="5"/>
    <n v="4544"/>
    <x v="0"/>
  </r>
  <r>
    <s v="23083.007972/2015-42"/>
    <s v="UASG 153115 - Pregão 25/2015"/>
    <d v="2016-10-21T00:00:00"/>
    <x v="19"/>
    <s v="Pró-Reitoria de Extensão"/>
    <n v="18"/>
    <x v="5"/>
    <x v="20"/>
    <x v="21"/>
    <n v="0.5"/>
    <n v="200"/>
    <x v="2"/>
    <x v="3"/>
    <x v="38"/>
    <x v="282"/>
    <x v="3"/>
    <n v="4227"/>
    <x v="1"/>
  </r>
  <r>
    <s v="23083.007972/2015-42"/>
    <s v="UASG 153115 - Pregão 25/2015"/>
    <d v="2016-10-21T00:00:00"/>
    <x v="19"/>
    <s v="Pró-Reitoria de Extensão"/>
    <n v="20"/>
    <x v="40"/>
    <x v="20"/>
    <x v="4"/>
    <n v="0.32"/>
    <n v="96"/>
    <x v="3"/>
    <x v="4"/>
    <x v="4"/>
    <x v="283"/>
    <x v="4"/>
    <n v="1089"/>
    <x v="0"/>
  </r>
  <r>
    <s v="23083.007972/2015-42"/>
    <s v="UASG 153115 - Pregão 25/2015"/>
    <d v="2016-10-21T00:00:00"/>
    <x v="19"/>
    <s v="Pró-Reitoria de Extensão"/>
    <n v="21"/>
    <x v="41"/>
    <x v="20"/>
    <x v="24"/>
    <n v="0.32"/>
    <n v="64"/>
    <x v="3"/>
    <x v="4"/>
    <x v="25"/>
    <x v="111"/>
    <x v="4"/>
    <n v="1089"/>
    <x v="0"/>
  </r>
  <r>
    <s v="23083.007972/2015-42"/>
    <s v="UASG 153115 - Pregão 25/2015"/>
    <d v="2016-10-21T00:00:00"/>
    <x v="19"/>
    <s v="Pró-Reitoria de Extensão"/>
    <n v="28"/>
    <x v="9"/>
    <x v="20"/>
    <x v="9"/>
    <n v="0.85"/>
    <n v="42.5"/>
    <x v="2"/>
    <x v="5"/>
    <x v="11"/>
    <x v="173"/>
    <x v="5"/>
    <n v="938"/>
    <x v="0"/>
  </r>
  <r>
    <s v="23083.007972/2015-42"/>
    <s v="UASG 153115 - Pregão 25/2015"/>
    <d v="2016-10-21T00:00:00"/>
    <x v="19"/>
    <s v="Pró-Reitoria de Extensão"/>
    <n v="27"/>
    <x v="12"/>
    <x v="20"/>
    <x v="8"/>
    <n v="0.85"/>
    <n v="85"/>
    <x v="2"/>
    <x v="6"/>
    <x v="9"/>
    <x v="114"/>
    <x v="6"/>
    <n v="348"/>
    <x v="0"/>
  </r>
  <r>
    <s v="23083.007972/2015-42"/>
    <s v="UASG 153115 - Pregão 25/2015"/>
    <d v="2016-10-21T00:00:00"/>
    <x v="19"/>
    <s v="Pró-Reitoria de Extensão"/>
    <n v="37"/>
    <x v="74"/>
    <x v="20"/>
    <x v="9"/>
    <n v="0.38"/>
    <n v="19"/>
    <x v="3"/>
    <x v="7"/>
    <x v="11"/>
    <x v="284"/>
    <x v="5"/>
    <n v="1400"/>
    <x v="0"/>
  </r>
  <r>
    <s v="23083.007972/2015-42"/>
    <s v="UASG 153115 - Pregão 25/2015"/>
    <d v="2016-10-21T00:00:00"/>
    <x v="19"/>
    <s v="Pró-Reitoria de Extensão"/>
    <n v="46"/>
    <x v="43"/>
    <x v="20"/>
    <x v="14"/>
    <n v="3.23"/>
    <n v="32.299999999999997"/>
    <x v="2"/>
    <x v="17"/>
    <x v="16"/>
    <x v="38"/>
    <x v="15"/>
    <n v="13408"/>
    <x v="0"/>
  </r>
  <r>
    <s v="23083.007972/2015-42"/>
    <s v="UASG 153115 - Pregão 25/2015"/>
    <d v="2016-10-21T00:00:00"/>
    <x v="19"/>
    <s v="Pró-Reitoria de Extensão"/>
    <n v="48"/>
    <x v="44"/>
    <x v="20"/>
    <x v="16"/>
    <n v="0.94"/>
    <n v="14.1"/>
    <x v="2"/>
    <x v="17"/>
    <x v="19"/>
    <x v="285"/>
    <x v="15"/>
    <n v="13408"/>
    <x v="0"/>
  </r>
  <r>
    <s v="23083.007972/2015-42"/>
    <s v="UASG 153115 - Pregão 25/2015"/>
    <d v="2016-10-21T00:00:00"/>
    <x v="19"/>
    <s v="Pró-Reitoria de Extensão"/>
    <n v="47"/>
    <x v="3"/>
    <x v="20"/>
    <x v="16"/>
    <n v="0.49"/>
    <n v="7.35"/>
    <x v="2"/>
    <x v="5"/>
    <x v="19"/>
    <x v="286"/>
    <x v="5"/>
    <n v="938"/>
    <x v="0"/>
  </r>
  <r>
    <s v="23083.007972/2015-42"/>
    <s v="UASG 153115 - Pregão 25/2015"/>
    <d v="2016-10-21T00:00:00"/>
    <x v="19"/>
    <s v="Pró-Reitoria de Extensão"/>
    <n v="57"/>
    <x v="47"/>
    <x v="20"/>
    <x v="13"/>
    <n v="0.99"/>
    <n v="29.7"/>
    <x v="3"/>
    <x v="4"/>
    <x v="15"/>
    <x v="115"/>
    <x v="4"/>
    <n v="1089"/>
    <x v="0"/>
  </r>
  <r>
    <s v="23083.007972/2015-42"/>
    <s v="UASG 153115 - Pregão 25/2015"/>
    <d v="2016-10-21T00:00:00"/>
    <x v="19"/>
    <s v="Pró-Reitoria de Extensão"/>
    <n v="82"/>
    <x v="49"/>
    <x v="20"/>
    <x v="6"/>
    <n v="1"/>
    <n v="20"/>
    <x v="2"/>
    <x v="5"/>
    <x v="7"/>
    <x v="9"/>
    <x v="5"/>
    <n v="938"/>
    <x v="0"/>
  </r>
  <r>
    <s v="23083.007972/2015-42"/>
    <s v="UASG 153115 - Pregão 25/2015"/>
    <d v="2016-10-21T00:00:00"/>
    <x v="19"/>
    <s v="Pró-Reitoria de Extensão"/>
    <n v="85"/>
    <x v="98"/>
    <x v="20"/>
    <x v="13"/>
    <n v="0.88"/>
    <n v="26.4"/>
    <x v="2"/>
    <x v="5"/>
    <x v="15"/>
    <x v="137"/>
    <x v="5"/>
    <n v="938"/>
    <x v="0"/>
  </r>
  <r>
    <s v="23083.007972/2015-42"/>
    <s v="UASG 153115 - Pregão 25/2015"/>
    <d v="2016-10-21T00:00:00"/>
    <x v="19"/>
    <s v="Pró-Reitoria de Extensão"/>
    <n v="89"/>
    <x v="94"/>
    <x v="20"/>
    <x v="6"/>
    <n v="2.4"/>
    <n v="48"/>
    <x v="2"/>
    <x v="20"/>
    <x v="18"/>
    <x v="57"/>
    <x v="17"/>
    <n v="3048"/>
    <x v="1"/>
  </r>
  <r>
    <s v="23083.007972/2015-42"/>
    <s v="UASG 153115 - Pregão 25/2015"/>
    <d v="2016-10-21T00:00:00"/>
    <x v="19"/>
    <s v="Pró-Reitoria de Extensão"/>
    <n v="90"/>
    <x v="52"/>
    <x v="20"/>
    <x v="6"/>
    <n v="5"/>
    <n v="100"/>
    <x v="2"/>
    <x v="20"/>
    <x v="18"/>
    <x v="35"/>
    <x v="17"/>
    <n v="3048"/>
    <x v="1"/>
  </r>
  <r>
    <s v="23083.007972/2015-42"/>
    <s v="UASG 153115 - Pregão 25/2015"/>
    <d v="2016-10-21T00:00:00"/>
    <x v="19"/>
    <s v="Pró-Reitoria de Extensão"/>
    <n v="88"/>
    <x v="116"/>
    <x v="20"/>
    <x v="6"/>
    <n v="1.5"/>
    <n v="30"/>
    <x v="2"/>
    <x v="20"/>
    <x v="16"/>
    <x v="26"/>
    <x v="17"/>
    <n v="3048"/>
    <x v="1"/>
  </r>
  <r>
    <s v="23083.007972/2015-42"/>
    <s v="UASG 153115 - Pregão 25/2015"/>
    <d v="2016-10-21T00:00:00"/>
    <x v="19"/>
    <s v="Pró-Reitoria de Extensão"/>
    <n v="91"/>
    <x v="81"/>
    <x v="20"/>
    <x v="6"/>
    <n v="1.03"/>
    <n v="20.6"/>
    <x v="3"/>
    <x v="24"/>
    <x v="7"/>
    <x v="124"/>
    <x v="20"/>
    <n v="2792"/>
    <x v="0"/>
  </r>
  <r>
    <s v="23083.007972/2015-42"/>
    <s v="UASG 153115 - Pregão 25/2015"/>
    <d v="2016-10-21T00:00:00"/>
    <x v="19"/>
    <s v="Pró-Reitoria de Extensão"/>
    <n v="92"/>
    <x v="53"/>
    <x v="20"/>
    <x v="6"/>
    <n v="1.8"/>
    <n v="36"/>
    <x v="2"/>
    <x v="20"/>
    <x v="7"/>
    <x v="125"/>
    <x v="17"/>
    <n v="3048"/>
    <x v="0"/>
  </r>
  <r>
    <s v="23083.007972/2015-42"/>
    <s v="UASG 153115 - Pregão 25/2015"/>
    <d v="2016-10-21T00:00:00"/>
    <x v="19"/>
    <s v="Pró-Reitoria de Extensão"/>
    <n v="94"/>
    <x v="17"/>
    <x v="20"/>
    <x v="6"/>
    <n v="1.22"/>
    <n v="24.4"/>
    <x v="2"/>
    <x v="10"/>
    <x v="7"/>
    <x v="94"/>
    <x v="8"/>
    <n v="544"/>
    <x v="0"/>
  </r>
  <r>
    <s v="23083.007972/2015-42"/>
    <s v="UASG 153115 - Pregão 25/2015"/>
    <d v="2016-10-21T00:00:00"/>
    <x v="19"/>
    <s v="Pró-Reitoria de Extensão"/>
    <n v="99"/>
    <x v="18"/>
    <x v="20"/>
    <x v="18"/>
    <n v="19.989999999999998"/>
    <n v="79.959999999999994"/>
    <x v="2"/>
    <x v="10"/>
    <x v="20"/>
    <x v="167"/>
    <x v="8"/>
    <n v="544"/>
    <x v="0"/>
  </r>
  <r>
    <s v="23083.007972/2015-42"/>
    <s v="UASG 153115 - Pregão 25/2015"/>
    <d v="2016-10-21T00:00:00"/>
    <x v="19"/>
    <s v="Pró-Reitoria de Extensão"/>
    <n v="102"/>
    <x v="19"/>
    <x v="20"/>
    <x v="6"/>
    <n v="17.489999999999998"/>
    <n v="349.79999999999995"/>
    <x v="2"/>
    <x v="3"/>
    <x v="7"/>
    <x v="97"/>
    <x v="3"/>
    <n v="4227"/>
    <x v="0"/>
  </r>
  <r>
    <s v="23083.007972/2015-42"/>
    <s v="UASG 153115 - Pregão 25/2015"/>
    <d v="2016-10-21T00:00:00"/>
    <x v="19"/>
    <s v="Pró-Reitoria de Extensão"/>
    <n v="100"/>
    <x v="20"/>
    <x v="20"/>
    <x v="14"/>
    <n v="33.200000000000003"/>
    <n v="332"/>
    <x v="2"/>
    <x v="9"/>
    <x v="16"/>
    <x v="16"/>
    <x v="7"/>
    <n v="6468"/>
    <x v="0"/>
  </r>
  <r>
    <s v="23083.007972/2015-42"/>
    <s v="UASG 153115 - Pregão 25/2015"/>
    <d v="2016-10-21T00:00:00"/>
    <x v="19"/>
    <s v="Pró-Reitoria de Extensão"/>
    <n v="101"/>
    <x v="21"/>
    <x v="20"/>
    <x v="15"/>
    <n v="5.84"/>
    <n v="29.2"/>
    <x v="3"/>
    <x v="4"/>
    <x v="18"/>
    <x v="126"/>
    <x v="4"/>
    <n v="1089"/>
    <x v="0"/>
  </r>
  <r>
    <s v="23083.007972/2015-42"/>
    <s v="UASG 153115 - Pregão 25/2015"/>
    <d v="2016-10-21T00:00:00"/>
    <x v="19"/>
    <s v="Pró-Reitoria de Extensão"/>
    <n v="103"/>
    <x v="22"/>
    <x v="20"/>
    <x v="14"/>
    <n v="7.75"/>
    <n v="77.5"/>
    <x v="2"/>
    <x v="11"/>
    <x v="16"/>
    <x v="18"/>
    <x v="9"/>
    <n v="6"/>
    <x v="0"/>
  </r>
  <r>
    <s v="23083.007972/2015-42"/>
    <s v="UASG 153115 - Pregão 25/2015"/>
    <d v="2016-10-21T00:00:00"/>
    <x v="19"/>
    <s v="Pró-Reitoria de Extensão"/>
    <n v="104"/>
    <x v="4"/>
    <x v="20"/>
    <x v="13"/>
    <n v="2"/>
    <n v="60"/>
    <x v="3"/>
    <x v="13"/>
    <x v="15"/>
    <x v="11"/>
    <x v="11"/>
    <n v="309"/>
    <x v="0"/>
  </r>
  <r>
    <s v="23083.007972/2015-42"/>
    <s v="UASG 153115 - Pregão 25/2015"/>
    <d v="2016-10-21T00:00:00"/>
    <x v="19"/>
    <s v="Pró-Reitoria de Extensão"/>
    <n v="110"/>
    <x v="55"/>
    <x v="20"/>
    <x v="15"/>
    <n v="3.65"/>
    <n v="18.25"/>
    <x v="3"/>
    <x v="21"/>
    <x v="18"/>
    <x v="287"/>
    <x v="18"/>
    <s v="-"/>
    <x v="3"/>
  </r>
  <r>
    <s v="23083.007972/2015-42"/>
    <s v="UASG 153115 - Pregão 25/2015"/>
    <d v="2016-10-21T00:00:00"/>
    <x v="19"/>
    <s v="Pró-Reitoria de Extensão"/>
    <n v="111"/>
    <x v="101"/>
    <x v="20"/>
    <x v="14"/>
    <n v="10.49"/>
    <n v="104.9"/>
    <x v="3"/>
    <x v="22"/>
    <x v="16"/>
    <x v="288"/>
    <x v="19"/>
    <n v="1327"/>
    <x v="0"/>
  </r>
  <r>
    <s v="23083.007972/2015-42"/>
    <s v="UASG 153115 - Pregão 25/2015"/>
    <d v="2016-10-21T00:00:00"/>
    <x v="19"/>
    <s v="Pró-Reitoria de Extensão"/>
    <n v="112"/>
    <x v="115"/>
    <x v="20"/>
    <x v="18"/>
    <n v="3.75"/>
    <n v="15"/>
    <x v="3"/>
    <x v="21"/>
    <x v="20"/>
    <x v="26"/>
    <x v="18"/>
    <s v="-"/>
    <x v="3"/>
  </r>
  <r>
    <s v="23083.007972/2015-42"/>
    <s v="UASG 153115 - Pregão 25/2015"/>
    <d v="2016-10-21T00:00:00"/>
    <x v="19"/>
    <s v="Pró-Reitoria de Extensão"/>
    <n v="114"/>
    <x v="57"/>
    <x v="20"/>
    <x v="25"/>
    <n v="11.42"/>
    <n v="22.84"/>
    <x v="2"/>
    <x v="18"/>
    <x v="26"/>
    <x v="180"/>
    <x v="5"/>
    <n v="4544"/>
    <x v="0"/>
  </r>
  <r>
    <s v="23083.007972/2015-42"/>
    <s v="UASG 153115 - Pregão 25/2015"/>
    <d v="2016-10-21T00:00:00"/>
    <x v="19"/>
    <s v="Pró-Reitoria de Extensão"/>
    <n v="118"/>
    <x v="24"/>
    <x v="20"/>
    <x v="25"/>
    <n v="1.75"/>
    <n v="3.5"/>
    <x v="4"/>
    <x v="12"/>
    <x v="17"/>
    <x v="19"/>
    <x v="10"/>
    <s v="-"/>
    <x v="2"/>
  </r>
  <r>
    <s v="23083.007972/2015-42"/>
    <s v="UASG 153115 - Pregão 25/2015"/>
    <d v="2016-10-21T00:00:00"/>
    <x v="19"/>
    <s v="Pró-Reitoria de Extensão"/>
    <n v="137"/>
    <x v="84"/>
    <x v="20"/>
    <x v="20"/>
    <n v="1.25"/>
    <n v="187.5"/>
    <x v="3"/>
    <x v="4"/>
    <x v="22"/>
    <x v="289"/>
    <x v="4"/>
    <n v="1089"/>
    <x v="0"/>
  </r>
  <r>
    <s v="23083.007972/2015-42"/>
    <s v="UASG 153115 - Pregão 25/2015"/>
    <d v="2016-10-21T00:00:00"/>
    <x v="19"/>
    <s v="Pró-Reitoria de Extensão"/>
    <n v="138"/>
    <x v="85"/>
    <x v="20"/>
    <x v="6"/>
    <n v="0.85"/>
    <n v="17"/>
    <x v="2"/>
    <x v="18"/>
    <x v="7"/>
    <x v="30"/>
    <x v="5"/>
    <n v="4544"/>
    <x v="0"/>
  </r>
  <r>
    <s v="23083.007972/2015-42"/>
    <s v="UASG 153115 - Pregão 25/2015"/>
    <d v="2016-10-21T00:00:00"/>
    <x v="19"/>
    <s v="Pró-Reitoria de Extensão"/>
    <n v="139"/>
    <x v="87"/>
    <x v="20"/>
    <x v="6"/>
    <n v="1.73"/>
    <n v="34.6"/>
    <x v="2"/>
    <x v="5"/>
    <x v="7"/>
    <x v="102"/>
    <x v="5"/>
    <n v="938"/>
    <x v="0"/>
  </r>
  <r>
    <s v="23083.007972/2015-42"/>
    <s v="UASG 153115 - Pregão 25/2015"/>
    <d v="2016-10-21T00:00:00"/>
    <x v="19"/>
    <s v="Pró-Reitoria de Extensão"/>
    <n v="141"/>
    <x v="88"/>
    <x v="20"/>
    <x v="6"/>
    <n v="1.73"/>
    <n v="34.6"/>
    <x v="2"/>
    <x v="5"/>
    <x v="7"/>
    <x v="102"/>
    <x v="5"/>
    <n v="938"/>
    <x v="0"/>
  </r>
  <r>
    <s v="23083.007972/2015-42"/>
    <s v="UASG 153115 - Pregão 25/2015"/>
    <d v="2016-10-21T00:00:00"/>
    <x v="19"/>
    <s v="Pró-Reitoria de Extensão"/>
    <n v="142"/>
    <x v="68"/>
    <x v="20"/>
    <x v="6"/>
    <n v="1.89"/>
    <n v="37.799999999999997"/>
    <x v="3"/>
    <x v="7"/>
    <x v="7"/>
    <x v="103"/>
    <x v="5"/>
    <n v="1400"/>
    <x v="0"/>
  </r>
  <r>
    <s v="23083.007972/2015-42"/>
    <s v="UASG 153115 - Pregão 25/2015"/>
    <d v="2016-10-21T00:00:00"/>
    <x v="19"/>
    <s v="Pró-Reitoria de Extensão"/>
    <n v="144"/>
    <x v="89"/>
    <x v="20"/>
    <x v="6"/>
    <n v="2.02"/>
    <n v="40.4"/>
    <x v="3"/>
    <x v="7"/>
    <x v="7"/>
    <x v="104"/>
    <x v="5"/>
    <n v="1400"/>
    <x v="0"/>
  </r>
  <r>
    <s v="23083.007972/2015-42"/>
    <s v="UASG 153115 - Pregão 25/2015"/>
    <d v="2016-10-21T00:00:00"/>
    <x v="19"/>
    <s v="Pró-Reitoria de Extensão"/>
    <n v="140"/>
    <x v="90"/>
    <x v="20"/>
    <x v="6"/>
    <n v="2.02"/>
    <n v="40.4"/>
    <x v="3"/>
    <x v="7"/>
    <x v="7"/>
    <x v="104"/>
    <x v="5"/>
    <n v="1400"/>
    <x v="0"/>
  </r>
  <r>
    <s v="23083.007972/2015-42"/>
    <s v="UASG 153115 - Pregão 25/2015"/>
    <d v="2016-10-21T00:00:00"/>
    <x v="19"/>
    <s v="Pró-Reitoria de Extensão"/>
    <n v="143"/>
    <x v="69"/>
    <x v="20"/>
    <x v="6"/>
    <n v="1.85"/>
    <n v="37"/>
    <x v="2"/>
    <x v="5"/>
    <x v="7"/>
    <x v="106"/>
    <x v="5"/>
    <n v="938"/>
    <x v="0"/>
  </r>
  <r>
    <s v="23083.007972/2015-42"/>
    <s v="UASG 153115 - Pregão 25/2015"/>
    <d v="2016-10-21T00:00:00"/>
    <x v="19"/>
    <s v="Pró-Reitoria de Extensão"/>
    <n v="147"/>
    <x v="25"/>
    <x v="20"/>
    <x v="9"/>
    <n v="1.51"/>
    <n v="75.5"/>
    <x v="3"/>
    <x v="14"/>
    <x v="16"/>
    <x v="21"/>
    <x v="12"/>
    <n v="489"/>
    <x v="1"/>
  </r>
  <r>
    <s v="23083.007972/2015-42"/>
    <s v="UASG 153115 - Pregão 25/2015"/>
    <d v="2016-10-21T00:00:00"/>
    <x v="19"/>
    <s v="Pró-Reitoria de Extensão"/>
    <n v="148"/>
    <x v="26"/>
    <x v="20"/>
    <x v="9"/>
    <n v="1.49"/>
    <n v="74.5"/>
    <x v="3"/>
    <x v="14"/>
    <x v="7"/>
    <x v="290"/>
    <x v="12"/>
    <n v="489"/>
    <x v="1"/>
  </r>
  <r>
    <s v="23083.007972/2015-42"/>
    <s v="UASG 153115 - Pregão 25/2015"/>
    <d v="2016-10-21T00:00:00"/>
    <x v="19"/>
    <s v="Pró-Reitoria de Extensão"/>
    <n v="149"/>
    <x v="96"/>
    <x v="20"/>
    <x v="7"/>
    <n v="1.05"/>
    <n v="42"/>
    <x v="2"/>
    <x v="5"/>
    <x v="8"/>
    <x v="291"/>
    <x v="5"/>
    <n v="938"/>
    <x v="0"/>
  </r>
  <r>
    <s v="23083.007972/2015-42"/>
    <s v="UASG 153115 - Pregão 25/2015"/>
    <d v="2016-10-21T00:00:00"/>
    <x v="19"/>
    <s v="Pró-Reitoria de Extensão"/>
    <n v="150"/>
    <x v="97"/>
    <x v="20"/>
    <x v="7"/>
    <n v="1.05"/>
    <n v="42"/>
    <x v="2"/>
    <x v="5"/>
    <x v="8"/>
    <x v="291"/>
    <x v="5"/>
    <n v="938"/>
    <x v="0"/>
  </r>
  <r>
    <s v="23083.007972/2015-42"/>
    <s v="UASG 153115 - Pregão 25/2015"/>
    <d v="2016-10-21T00:00:00"/>
    <x v="19"/>
    <s v="Pró-Reitoria de Extensão"/>
    <n v="151"/>
    <x v="70"/>
    <x v="20"/>
    <x v="7"/>
    <n v="1.05"/>
    <n v="42"/>
    <x v="2"/>
    <x v="5"/>
    <x v="8"/>
    <x v="291"/>
    <x v="5"/>
    <n v="938"/>
    <x v="0"/>
  </r>
  <r>
    <s v="23083.007972/2015-42"/>
    <s v="UASG 153115 - Pregão 25/2015"/>
    <d v="2016-10-21T00:00:00"/>
    <x v="19"/>
    <s v="Pró-Reitoria de Extensão"/>
    <n v="152"/>
    <x v="71"/>
    <x v="20"/>
    <x v="7"/>
    <n v="0.94"/>
    <n v="37.599999999999994"/>
    <x v="3"/>
    <x v="7"/>
    <x v="8"/>
    <x v="275"/>
    <x v="5"/>
    <n v="1400"/>
    <x v="0"/>
  </r>
  <r>
    <s v="23083.007972/2015-42"/>
    <s v="UASG 153115 - Pregão 25/2015"/>
    <d v="2016-10-21T00:00:00"/>
    <x v="19"/>
    <s v="Pró-Reitoria de Extensão"/>
    <n v="154"/>
    <x v="104"/>
    <x v="20"/>
    <x v="14"/>
    <n v="1.21"/>
    <n v="12.1"/>
    <x v="3"/>
    <x v="4"/>
    <x v="16"/>
    <x v="168"/>
    <x v="4"/>
    <n v="1089"/>
    <x v="0"/>
  </r>
  <r>
    <s v="23083.007972/2015-42"/>
    <s v="UASG 153115 - Pregão 25/2015"/>
    <d v="2016-10-21T00:00:00"/>
    <x v="19"/>
    <s v="Pró-Reitoria de Extensão"/>
    <n v="153"/>
    <x v="99"/>
    <x v="20"/>
    <x v="15"/>
    <n v="0.94"/>
    <n v="4.6999999999999993"/>
    <x v="3"/>
    <x v="7"/>
    <x v="18"/>
    <x v="187"/>
    <x v="5"/>
    <n v="1400"/>
    <x v="0"/>
  </r>
  <r>
    <s v="23083.007972/2015-42"/>
    <s v="UASG 153115 - Pregão 25/2015"/>
    <d v="2016-10-21T00:00:00"/>
    <x v="19"/>
    <s v="Pró-Reitoria de Extensão"/>
    <n v="157"/>
    <x v="107"/>
    <x v="20"/>
    <x v="4"/>
    <n v="1.3"/>
    <n v="390"/>
    <x v="2"/>
    <x v="6"/>
    <x v="9"/>
    <x v="292"/>
    <x v="6"/>
    <n v="348"/>
    <x v="1"/>
  </r>
  <r>
    <s v="23083.007972/2015-42"/>
    <s v="UASG 153115 - Pregão 25/2015"/>
    <d v="2016-10-21T00:00:00"/>
    <x v="19"/>
    <s v="Pró-Reitoria de Extensão"/>
    <n v="159"/>
    <x v="109"/>
    <x v="20"/>
    <x v="8"/>
    <n v="1.28"/>
    <n v="128"/>
    <x v="2"/>
    <x v="5"/>
    <x v="9"/>
    <x v="79"/>
    <x v="5"/>
    <n v="938"/>
    <x v="0"/>
  </r>
  <r>
    <s v="23083.007972/2015-42"/>
    <s v="UASG 153115 - Pregão 25/2015"/>
    <d v="2016-10-21T00:00:00"/>
    <x v="19"/>
    <s v="Pró-Reitoria de Extensão"/>
    <n v="160"/>
    <x v="27"/>
    <x v="20"/>
    <x v="6"/>
    <n v="7.54"/>
    <n v="150.80000000000001"/>
    <x v="2"/>
    <x v="3"/>
    <x v="7"/>
    <x v="293"/>
    <x v="3"/>
    <n v="4227"/>
    <x v="0"/>
  </r>
  <r>
    <s v="23083.007972/2015-42"/>
    <s v="UASG 153115 - Pregão 25/2015"/>
    <d v="2016-10-21T00:00:00"/>
    <x v="19"/>
    <s v="Pró-Reitoria de Extensão"/>
    <n v="163"/>
    <x v="102"/>
    <x v="20"/>
    <x v="9"/>
    <n v="0.49"/>
    <n v="24.5"/>
    <x v="2"/>
    <x v="17"/>
    <x v="11"/>
    <x v="294"/>
    <x v="15"/>
    <n v="13408"/>
    <x v="0"/>
  </r>
  <r>
    <s v="23083.007972/2015-42"/>
    <s v="UASG 153115 - Pregão 25/2015"/>
    <d v="2016-10-21T00:00:00"/>
    <x v="19"/>
    <s v="Pró-Reitoria de Extensão"/>
    <n v="164"/>
    <x v="64"/>
    <x v="20"/>
    <x v="14"/>
    <n v="1.88"/>
    <n v="18.799999999999997"/>
    <x v="3"/>
    <x v="23"/>
    <x v="16"/>
    <x v="62"/>
    <x v="19"/>
    <n v="7570"/>
    <x v="0"/>
  </r>
  <r>
    <s v="23083.007972/2015-42"/>
    <s v="UASG 153115 - Pregão 25/2015"/>
    <d v="2016-10-21T00:00:00"/>
    <x v="19"/>
    <s v="Pró-Reitoria de Extensão"/>
    <n v="173"/>
    <x v="65"/>
    <x v="20"/>
    <x v="14"/>
    <n v="2.69"/>
    <n v="26.9"/>
    <x v="3"/>
    <x v="4"/>
    <x v="16"/>
    <x v="63"/>
    <x v="4"/>
    <n v="1089"/>
    <x v="0"/>
  </r>
  <r>
    <s v="23083.007972/2015-42"/>
    <s v="UASG 153115 - Pregão 25/2015"/>
    <d v="2016-10-21T00:00:00"/>
    <x v="20"/>
    <s v="Praça de Desportos"/>
    <n v="4"/>
    <x v="29"/>
    <x v="21"/>
    <x v="10"/>
    <n v="3.5"/>
    <n v="10.5"/>
    <x v="2"/>
    <x v="6"/>
    <x v="12"/>
    <x v="129"/>
    <x v="6"/>
    <n v="348"/>
    <x v="0"/>
  </r>
  <r>
    <s v="23083.007972/2015-42"/>
    <s v="UASG 153115 - Pregão 25/2015"/>
    <d v="2016-10-21T00:00:00"/>
    <x v="20"/>
    <s v="Praça de Desportos"/>
    <n v="3"/>
    <x v="30"/>
    <x v="21"/>
    <x v="25"/>
    <n v="3"/>
    <n v="6"/>
    <x v="2"/>
    <x v="5"/>
    <x v="26"/>
    <x v="134"/>
    <x v="5"/>
    <n v="938"/>
    <x v="0"/>
  </r>
  <r>
    <s v="23083.007972/2015-42"/>
    <s v="UASG 153115 - Pregão 25/2015"/>
    <d v="2016-10-21T00:00:00"/>
    <x v="20"/>
    <s v="Praça de Desportos"/>
    <n v="6"/>
    <x v="31"/>
    <x v="21"/>
    <x v="25"/>
    <n v="1.95"/>
    <n v="3.9"/>
    <x v="3"/>
    <x v="15"/>
    <x v="26"/>
    <x v="234"/>
    <x v="13"/>
    <n v="16807"/>
    <x v="0"/>
  </r>
  <r>
    <s v="23083.007972/2015-42"/>
    <s v="UASG 153115 - Pregão 25/2015"/>
    <d v="2016-10-21T00:00:00"/>
    <x v="20"/>
    <s v="Praça de Desportos"/>
    <n v="9"/>
    <x v="33"/>
    <x v="21"/>
    <x v="25"/>
    <n v="3.49"/>
    <n v="6.98"/>
    <x v="2"/>
    <x v="16"/>
    <x v="26"/>
    <x v="133"/>
    <x v="14"/>
    <n v="1281"/>
    <x v="0"/>
  </r>
  <r>
    <s v="23083.007972/2015-42"/>
    <s v="UASG 153115 - Pregão 25/2015"/>
    <d v="2016-10-21T00:00:00"/>
    <x v="20"/>
    <s v="Praça de Desportos"/>
    <n v="10"/>
    <x v="73"/>
    <x v="21"/>
    <x v="10"/>
    <n v="19.899999999999999"/>
    <n v="59.699999999999996"/>
    <x v="2"/>
    <x v="6"/>
    <x v="12"/>
    <x v="295"/>
    <x v="6"/>
    <n v="348"/>
    <x v="0"/>
  </r>
  <r>
    <s v="23083.007972/2015-42"/>
    <s v="UASG 153115 - Pregão 25/2015"/>
    <d v="2016-10-21T00:00:00"/>
    <x v="20"/>
    <s v="Praça de Desportos"/>
    <n v="11"/>
    <x v="34"/>
    <x v="21"/>
    <x v="15"/>
    <n v="0.85"/>
    <n v="4.25"/>
    <x v="2"/>
    <x v="6"/>
    <x v="18"/>
    <x v="243"/>
    <x v="6"/>
    <n v="348"/>
    <x v="0"/>
  </r>
  <r>
    <s v="23083.007972/2015-42"/>
    <s v="UASG 153115 - Pregão 25/2015"/>
    <d v="2016-10-21T00:00:00"/>
    <x v="20"/>
    <s v="Praça de Desportos"/>
    <n v="12"/>
    <x v="35"/>
    <x v="21"/>
    <x v="15"/>
    <n v="0.56999999999999995"/>
    <n v="2.8499999999999996"/>
    <x v="2"/>
    <x v="5"/>
    <x v="18"/>
    <x v="210"/>
    <x v="5"/>
    <n v="938"/>
    <x v="0"/>
  </r>
  <r>
    <s v="23083.007972/2015-42"/>
    <s v="UASG 153115 - Pregão 25/2015"/>
    <d v="2016-10-21T00:00:00"/>
    <x v="20"/>
    <s v="Praça de Desportos"/>
    <n v="14"/>
    <x v="36"/>
    <x v="21"/>
    <x v="25"/>
    <n v="0.25"/>
    <n v="0.5"/>
    <x v="4"/>
    <x v="12"/>
    <x v="17"/>
    <x v="19"/>
    <x v="10"/>
    <s v="-"/>
    <x v="2"/>
  </r>
  <r>
    <s v="23083.007972/2015-42"/>
    <s v="UASG 153115 - Pregão 25/2015"/>
    <d v="2016-10-21T00:00:00"/>
    <x v="20"/>
    <s v="Praça de Desportos"/>
    <n v="15"/>
    <x v="37"/>
    <x v="21"/>
    <x v="11"/>
    <n v="0.6"/>
    <n v="0.6"/>
    <x v="2"/>
    <x v="17"/>
    <x v="13"/>
    <x v="296"/>
    <x v="15"/>
    <n v="13408"/>
    <x v="0"/>
  </r>
  <r>
    <s v="23083.007972/2015-42"/>
    <s v="UASG 153115 - Pregão 25/2015"/>
    <d v="2016-10-21T00:00:00"/>
    <x v="20"/>
    <s v="Praça de Desportos"/>
    <n v="17"/>
    <x v="38"/>
    <x v="21"/>
    <x v="18"/>
    <n v="2.5499999999999998"/>
    <n v="10.199999999999999"/>
    <x v="2"/>
    <x v="18"/>
    <x v="20"/>
    <x v="297"/>
    <x v="5"/>
    <n v="4544"/>
    <x v="0"/>
  </r>
  <r>
    <s v="23083.007972/2015-42"/>
    <s v="UASG 153115 - Pregão 25/2015"/>
    <d v="2016-10-21T00:00:00"/>
    <x v="20"/>
    <s v="Praça de Desportos"/>
    <n v="16"/>
    <x v="39"/>
    <x v="21"/>
    <x v="18"/>
    <n v="2.52"/>
    <n v="10.08"/>
    <x v="2"/>
    <x v="18"/>
    <x v="20"/>
    <x v="298"/>
    <x v="5"/>
    <n v="4544"/>
    <x v="0"/>
  </r>
  <r>
    <s v="23083.007972/2015-42"/>
    <s v="UASG 153115 - Pregão 25/2015"/>
    <d v="2016-10-21T00:00:00"/>
    <x v="20"/>
    <s v="Praça de Desportos"/>
    <n v="18"/>
    <x v="5"/>
    <x v="21"/>
    <x v="10"/>
    <n v="0.5"/>
    <n v="1.5"/>
    <x v="2"/>
    <x v="3"/>
    <x v="12"/>
    <x v="299"/>
    <x v="3"/>
    <n v="4227"/>
    <x v="0"/>
  </r>
  <r>
    <s v="23083.007972/2015-42"/>
    <s v="UASG 153115 - Pregão 25/2015"/>
    <d v="2016-10-21T00:00:00"/>
    <x v="20"/>
    <s v="Praça de Desportos"/>
    <n v="19"/>
    <x v="6"/>
    <x v="21"/>
    <x v="10"/>
    <n v="0.32"/>
    <n v="0.96"/>
    <x v="3"/>
    <x v="4"/>
    <x v="12"/>
    <x v="300"/>
    <x v="4"/>
    <n v="1089"/>
    <x v="0"/>
  </r>
  <r>
    <s v="23083.007972/2015-42"/>
    <s v="UASG 153115 - Pregão 25/2015"/>
    <d v="2016-10-21T00:00:00"/>
    <x v="20"/>
    <s v="Praça de Desportos"/>
    <n v="20"/>
    <x v="40"/>
    <x v="21"/>
    <x v="25"/>
    <n v="0.32"/>
    <n v="0.64"/>
    <x v="3"/>
    <x v="4"/>
    <x v="26"/>
    <x v="301"/>
    <x v="4"/>
    <n v="1089"/>
    <x v="0"/>
  </r>
  <r>
    <s v="23083.007972/2015-42"/>
    <s v="UASG 153115 - Pregão 25/2015"/>
    <d v="2016-10-21T00:00:00"/>
    <x v="20"/>
    <s v="Praça de Desportos"/>
    <n v="21"/>
    <x v="41"/>
    <x v="21"/>
    <x v="11"/>
    <n v="0.32"/>
    <n v="0.32"/>
    <x v="3"/>
    <x v="4"/>
    <x v="13"/>
    <x v="302"/>
    <x v="4"/>
    <n v="1089"/>
    <x v="0"/>
  </r>
  <r>
    <s v="23083.007972/2015-42"/>
    <s v="UASG 153115 - Pregão 25/2015"/>
    <d v="2016-10-21T00:00:00"/>
    <x v="20"/>
    <s v="Praça de Desportos"/>
    <n v="23"/>
    <x v="91"/>
    <x v="21"/>
    <x v="11"/>
    <n v="1.3"/>
    <n v="1.3"/>
    <x v="2"/>
    <x v="5"/>
    <x v="13"/>
    <x v="303"/>
    <x v="5"/>
    <n v="938"/>
    <x v="0"/>
  </r>
  <r>
    <s v="23083.007972/2015-42"/>
    <s v="UASG 153115 - Pregão 25/2015"/>
    <d v="2016-10-21T00:00:00"/>
    <x v="20"/>
    <s v="Praça de Desportos"/>
    <n v="28"/>
    <x v="9"/>
    <x v="21"/>
    <x v="11"/>
    <n v="0.85"/>
    <n v="0.85"/>
    <x v="2"/>
    <x v="5"/>
    <x v="13"/>
    <x v="148"/>
    <x v="5"/>
    <n v="938"/>
    <x v="0"/>
  </r>
  <r>
    <s v="23083.007972/2015-42"/>
    <s v="UASG 153115 - Pregão 25/2015"/>
    <d v="2016-10-21T00:00:00"/>
    <x v="20"/>
    <s v="Praça de Desportos"/>
    <n v="36"/>
    <x v="14"/>
    <x v="21"/>
    <x v="15"/>
    <n v="0.22"/>
    <n v="1.1000000000000001"/>
    <x v="2"/>
    <x v="8"/>
    <x v="18"/>
    <x v="304"/>
    <x v="5"/>
    <n v="4949"/>
    <x v="0"/>
  </r>
  <r>
    <s v="23083.007972/2015-42"/>
    <s v="UASG 153115 - Pregão 25/2015"/>
    <d v="2016-10-21T00:00:00"/>
    <x v="20"/>
    <s v="Praça de Desportos"/>
    <n v="42"/>
    <x v="15"/>
    <x v="21"/>
    <x v="18"/>
    <n v="1.2"/>
    <n v="4.8"/>
    <x v="2"/>
    <x v="5"/>
    <x v="20"/>
    <x v="208"/>
    <x v="5"/>
    <n v="938"/>
    <x v="0"/>
  </r>
  <r>
    <s v="23083.007972/2015-42"/>
    <s v="UASG 153115 - Pregão 25/2015"/>
    <d v="2016-10-21T00:00:00"/>
    <x v="20"/>
    <s v="Praça de Desportos"/>
    <n v="43"/>
    <x v="75"/>
    <x v="21"/>
    <x v="18"/>
    <n v="1.7"/>
    <n v="6.8"/>
    <x v="2"/>
    <x v="8"/>
    <x v="20"/>
    <x v="305"/>
    <x v="5"/>
    <n v="4949"/>
    <x v="0"/>
  </r>
  <r>
    <s v="23083.007972/2015-42"/>
    <s v="UASG 153115 - Pregão 25/2015"/>
    <d v="2016-10-21T00:00:00"/>
    <x v="20"/>
    <s v="Praça de Desportos"/>
    <n v="39"/>
    <x v="76"/>
    <x v="21"/>
    <x v="14"/>
    <n v="0.95"/>
    <n v="9.5"/>
    <x v="2"/>
    <x v="16"/>
    <x v="16"/>
    <x v="81"/>
    <x v="14"/>
    <n v="1281"/>
    <x v="0"/>
  </r>
  <r>
    <s v="23083.007972/2015-42"/>
    <s v="UASG 153115 - Pregão 25/2015"/>
    <d v="2016-10-21T00:00:00"/>
    <x v="20"/>
    <s v="Praça de Desportos"/>
    <n v="41"/>
    <x v="42"/>
    <x v="21"/>
    <x v="14"/>
    <n v="1.29"/>
    <n v="12.9"/>
    <x v="3"/>
    <x v="4"/>
    <x v="16"/>
    <x v="83"/>
    <x v="4"/>
    <n v="1089"/>
    <x v="0"/>
  </r>
  <r>
    <s v="23083.007972/2015-42"/>
    <s v="UASG 153115 - Pregão 25/2015"/>
    <d v="2016-10-21T00:00:00"/>
    <x v="20"/>
    <s v="Praça de Desportos"/>
    <n v="46"/>
    <x v="43"/>
    <x v="21"/>
    <x v="10"/>
    <n v="3.23"/>
    <n v="9.69"/>
    <x v="2"/>
    <x v="17"/>
    <x v="12"/>
    <x v="306"/>
    <x v="15"/>
    <n v="13408"/>
    <x v="0"/>
  </r>
  <r>
    <s v="23083.007972/2015-42"/>
    <s v="UASG 153115 - Pregão 25/2015"/>
    <d v="2016-10-21T00:00:00"/>
    <x v="20"/>
    <s v="Praça de Desportos"/>
    <n v="48"/>
    <x v="44"/>
    <x v="21"/>
    <x v="25"/>
    <n v="0.94"/>
    <n v="1.88"/>
    <x v="2"/>
    <x v="17"/>
    <x v="26"/>
    <x v="307"/>
    <x v="15"/>
    <n v="13408"/>
    <x v="0"/>
  </r>
  <r>
    <s v="23083.007972/2015-42"/>
    <s v="UASG 153115 - Pregão 25/2015"/>
    <d v="2016-10-21T00:00:00"/>
    <x v="20"/>
    <s v="Praça de Desportos"/>
    <n v="47"/>
    <x v="3"/>
    <x v="21"/>
    <x v="25"/>
    <n v="0.49"/>
    <n v="0.98"/>
    <x v="2"/>
    <x v="5"/>
    <x v="26"/>
    <x v="308"/>
    <x v="5"/>
    <n v="938"/>
    <x v="0"/>
  </r>
  <r>
    <s v="23083.007972/2015-42"/>
    <s v="UASG 153115 - Pregão 25/2015"/>
    <d v="2016-10-21T00:00:00"/>
    <x v="20"/>
    <s v="Praça de Desportos"/>
    <n v="57"/>
    <x v="47"/>
    <x v="21"/>
    <x v="19"/>
    <n v="0.99"/>
    <n v="7.92"/>
    <x v="3"/>
    <x v="4"/>
    <x v="21"/>
    <x v="309"/>
    <x v="4"/>
    <n v="1089"/>
    <x v="0"/>
  </r>
  <r>
    <s v="23083.007972/2015-42"/>
    <s v="UASG 153115 - Pregão 25/2015"/>
    <d v="2016-10-21T00:00:00"/>
    <x v="20"/>
    <s v="Praça de Desportos"/>
    <n v="65"/>
    <x v="48"/>
    <x v="21"/>
    <x v="25"/>
    <n v="0.11"/>
    <n v="0.22"/>
    <x v="2"/>
    <x v="18"/>
    <x v="26"/>
    <x v="310"/>
    <x v="5"/>
    <n v="4544"/>
    <x v="0"/>
  </r>
  <r>
    <s v="23083.007972/2015-42"/>
    <s v="UASG 153115 - Pregão 25/2015"/>
    <d v="2016-10-21T00:00:00"/>
    <x v="20"/>
    <s v="Praça de Desportos"/>
    <n v="67"/>
    <x v="80"/>
    <x v="21"/>
    <x v="25"/>
    <n v="0.1"/>
    <n v="0.2"/>
    <x v="2"/>
    <x v="18"/>
    <x v="26"/>
    <x v="311"/>
    <x v="5"/>
    <n v="4544"/>
    <x v="0"/>
  </r>
  <r>
    <s v="23083.007972/2015-42"/>
    <s v="UASG 153115 - Pregão 25/2015"/>
    <d v="2016-10-21T00:00:00"/>
    <x v="20"/>
    <s v="Praça de Desportos"/>
    <n v="82"/>
    <x v="49"/>
    <x v="21"/>
    <x v="10"/>
    <n v="1"/>
    <n v="3"/>
    <x v="2"/>
    <x v="5"/>
    <x v="12"/>
    <x v="312"/>
    <x v="5"/>
    <n v="938"/>
    <x v="0"/>
  </r>
  <r>
    <s v="23083.007972/2015-42"/>
    <s v="UASG 153115 - Pregão 25/2015"/>
    <d v="2016-10-21T00:00:00"/>
    <x v="20"/>
    <s v="Praça de Desportos"/>
    <n v="84"/>
    <x v="16"/>
    <x v="21"/>
    <x v="11"/>
    <n v="74.849999999999994"/>
    <n v="74.849999999999994"/>
    <x v="2"/>
    <x v="9"/>
    <x v="13"/>
    <x v="46"/>
    <x v="7"/>
    <n v="6468"/>
    <x v="0"/>
  </r>
  <r>
    <s v="23083.007972/2015-42"/>
    <s v="UASG 153115 - Pregão 25/2015"/>
    <d v="2016-10-21T00:00:00"/>
    <x v="20"/>
    <s v="Praça de Desportos"/>
    <n v="87"/>
    <x v="50"/>
    <x v="21"/>
    <x v="18"/>
    <n v="0.97"/>
    <n v="3.88"/>
    <x v="2"/>
    <x v="19"/>
    <x v="20"/>
    <x v="313"/>
    <x v="16"/>
    <n v="1489"/>
    <x v="0"/>
  </r>
  <r>
    <s v="23083.007972/2015-42"/>
    <s v="UASG 153115 - Pregão 25/2015"/>
    <d v="2016-10-21T00:00:00"/>
    <x v="20"/>
    <s v="Praça de Desportos"/>
    <n v="86"/>
    <x v="51"/>
    <x v="21"/>
    <x v="18"/>
    <n v="1.75"/>
    <n v="7"/>
    <x v="2"/>
    <x v="20"/>
    <x v="20"/>
    <x v="256"/>
    <x v="17"/>
    <n v="3048"/>
    <x v="0"/>
  </r>
  <r>
    <s v="23083.007972/2015-42"/>
    <s v="UASG 153115 - Pregão 25/2015"/>
    <d v="2016-10-21T00:00:00"/>
    <x v="20"/>
    <s v="Praça de Desportos"/>
    <n v="89"/>
    <x v="94"/>
    <x v="21"/>
    <x v="18"/>
    <n v="2.4"/>
    <n v="9.6"/>
    <x v="2"/>
    <x v="20"/>
    <x v="20"/>
    <x v="314"/>
    <x v="17"/>
    <n v="3048"/>
    <x v="0"/>
  </r>
  <r>
    <s v="23083.007972/2015-42"/>
    <s v="UASG 153115 - Pregão 25/2015"/>
    <d v="2016-10-21T00:00:00"/>
    <x v="20"/>
    <s v="Praça de Desportos"/>
    <n v="90"/>
    <x v="52"/>
    <x v="21"/>
    <x v="18"/>
    <n v="5"/>
    <n v="20"/>
    <x v="2"/>
    <x v="20"/>
    <x v="20"/>
    <x v="9"/>
    <x v="17"/>
    <n v="3048"/>
    <x v="0"/>
  </r>
  <r>
    <s v="23083.007972/2015-42"/>
    <s v="UASG 153115 - Pregão 25/2015"/>
    <d v="2016-10-21T00:00:00"/>
    <x v="20"/>
    <s v="Praça de Desportos"/>
    <n v="88"/>
    <x v="116"/>
    <x v="21"/>
    <x v="10"/>
    <n v="1.5"/>
    <n v="4.5"/>
    <x v="2"/>
    <x v="20"/>
    <x v="12"/>
    <x v="315"/>
    <x v="17"/>
    <n v="3048"/>
    <x v="0"/>
  </r>
  <r>
    <s v="23083.007972/2015-42"/>
    <s v="UASG 153115 - Pregão 25/2015"/>
    <d v="2016-10-21T00:00:00"/>
    <x v="20"/>
    <s v="Praça de Desportos"/>
    <n v="91"/>
    <x v="81"/>
    <x v="21"/>
    <x v="11"/>
    <n v="1.03"/>
    <n v="1.03"/>
    <x v="3"/>
    <x v="24"/>
    <x v="13"/>
    <x v="216"/>
    <x v="20"/>
    <n v="2792"/>
    <x v="0"/>
  </r>
  <r>
    <s v="23083.007972/2015-42"/>
    <s v="UASG 153115 - Pregão 25/2015"/>
    <d v="2016-10-21T00:00:00"/>
    <x v="20"/>
    <s v="Praça de Desportos"/>
    <n v="92"/>
    <x v="53"/>
    <x v="21"/>
    <x v="11"/>
    <n v="1.8"/>
    <n v="1.8"/>
    <x v="2"/>
    <x v="20"/>
    <x v="13"/>
    <x v="217"/>
    <x v="17"/>
    <n v="3048"/>
    <x v="0"/>
  </r>
  <r>
    <s v="23083.007972/2015-42"/>
    <s v="UASG 153115 - Pregão 25/2015"/>
    <d v="2016-10-21T00:00:00"/>
    <x v="20"/>
    <s v="Praça de Desportos"/>
    <n v="94"/>
    <x v="17"/>
    <x v="21"/>
    <x v="15"/>
    <n v="1.22"/>
    <n v="6.1"/>
    <x v="2"/>
    <x v="10"/>
    <x v="18"/>
    <x v="316"/>
    <x v="8"/>
    <n v="544"/>
    <x v="0"/>
  </r>
  <r>
    <s v="23083.007972/2015-42"/>
    <s v="UASG 153115 - Pregão 25/2015"/>
    <d v="2016-10-21T00:00:00"/>
    <x v="20"/>
    <s v="Praça de Desportos"/>
    <n v="99"/>
    <x v="18"/>
    <x v="21"/>
    <x v="11"/>
    <n v="19.989999999999998"/>
    <n v="19.989999999999998"/>
    <x v="2"/>
    <x v="10"/>
    <x v="13"/>
    <x v="150"/>
    <x v="8"/>
    <n v="544"/>
    <x v="0"/>
  </r>
  <r>
    <s v="23083.007972/2015-42"/>
    <s v="UASG 153115 - Pregão 25/2015"/>
    <d v="2016-10-21T00:00:00"/>
    <x v="20"/>
    <s v="Praça de Desportos"/>
    <n v="109"/>
    <x v="54"/>
    <x v="21"/>
    <x v="15"/>
    <n v="2"/>
    <n v="10"/>
    <x v="2"/>
    <x v="6"/>
    <x v="18"/>
    <x v="89"/>
    <x v="6"/>
    <n v="348"/>
    <x v="0"/>
  </r>
  <r>
    <s v="23083.007972/2015-42"/>
    <s v="UASG 153115 - Pregão 25/2015"/>
    <d v="2016-10-21T00:00:00"/>
    <x v="20"/>
    <s v="Praça de Desportos"/>
    <n v="110"/>
    <x v="55"/>
    <x v="21"/>
    <x v="25"/>
    <n v="3.65"/>
    <n v="7.3"/>
    <x v="3"/>
    <x v="21"/>
    <x v="26"/>
    <x v="242"/>
    <x v="18"/>
    <s v="-"/>
    <x v="3"/>
  </r>
  <r>
    <s v="23083.007972/2015-42"/>
    <s v="UASG 153115 - Pregão 25/2015"/>
    <d v="2016-10-21T00:00:00"/>
    <x v="20"/>
    <s v="Praça de Desportos"/>
    <n v="111"/>
    <x v="101"/>
    <x v="21"/>
    <x v="25"/>
    <n v="10.49"/>
    <n v="20.98"/>
    <x v="3"/>
    <x v="22"/>
    <x v="26"/>
    <x v="317"/>
    <x v="19"/>
    <n v="1327"/>
    <x v="0"/>
  </r>
  <r>
    <s v="23083.007972/2015-42"/>
    <s v="UASG 153115 - Pregão 25/2015"/>
    <d v="2016-10-21T00:00:00"/>
    <x v="20"/>
    <s v="Praça de Desportos"/>
    <n v="112"/>
    <x v="115"/>
    <x v="21"/>
    <x v="25"/>
    <n v="3.75"/>
    <n v="7.5"/>
    <x v="3"/>
    <x v="21"/>
    <x v="26"/>
    <x v="163"/>
    <x v="18"/>
    <s v="-"/>
    <x v="3"/>
  </r>
  <r>
    <s v="23083.007972/2015-42"/>
    <s v="UASG 153115 - Pregão 25/2015"/>
    <d v="2016-10-21T00:00:00"/>
    <x v="20"/>
    <s v="Praça de Desportos"/>
    <n v="108"/>
    <x v="56"/>
    <x v="21"/>
    <x v="14"/>
    <n v="0.16"/>
    <n v="1.6"/>
    <x v="4"/>
    <x v="12"/>
    <x v="17"/>
    <x v="19"/>
    <x v="10"/>
    <s v="-"/>
    <x v="2"/>
  </r>
  <r>
    <s v="23083.007972/2015-42"/>
    <s v="UASG 153115 - Pregão 25/2015"/>
    <d v="2016-10-21T00:00:00"/>
    <x v="20"/>
    <s v="Praça de Desportos"/>
    <n v="115"/>
    <x v="117"/>
    <x v="21"/>
    <x v="11"/>
    <n v="14.1"/>
    <n v="14.1"/>
    <x v="2"/>
    <x v="11"/>
    <x v="13"/>
    <x v="285"/>
    <x v="9"/>
    <n v="6"/>
    <x v="0"/>
  </r>
  <r>
    <s v="23083.007972/2015-42"/>
    <s v="UASG 153115 - Pregão 25/2015"/>
    <d v="2016-10-21T00:00:00"/>
    <x v="20"/>
    <s v="Praça de Desportos"/>
    <n v="114"/>
    <x v="57"/>
    <x v="21"/>
    <x v="11"/>
    <n v="11.42"/>
    <n v="11.42"/>
    <x v="2"/>
    <x v="18"/>
    <x v="13"/>
    <x v="318"/>
    <x v="5"/>
    <n v="4544"/>
    <x v="0"/>
  </r>
  <r>
    <s v="23083.007972/2015-42"/>
    <s v="UASG 153115 - Pregão 25/2015"/>
    <d v="2016-10-21T00:00:00"/>
    <x v="20"/>
    <s v="Praça de Desportos"/>
    <n v="113"/>
    <x v="58"/>
    <x v="21"/>
    <x v="11"/>
    <n v="12.72"/>
    <n v="12.72"/>
    <x v="2"/>
    <x v="18"/>
    <x v="13"/>
    <x v="319"/>
    <x v="5"/>
    <n v="4544"/>
    <x v="0"/>
  </r>
  <r>
    <s v="23083.007972/2015-42"/>
    <s v="UASG 153115 - Pregão 25/2015"/>
    <d v="2016-10-21T00:00:00"/>
    <x v="20"/>
    <s v="Praça de Desportos"/>
    <n v="117"/>
    <x v="59"/>
    <x v="21"/>
    <x v="14"/>
    <n v="0.39"/>
    <n v="3.9000000000000004"/>
    <x v="4"/>
    <x v="12"/>
    <x v="17"/>
    <x v="19"/>
    <x v="10"/>
    <s v="-"/>
    <x v="2"/>
  </r>
  <r>
    <s v="23083.007972/2015-42"/>
    <s v="UASG 153115 - Pregão 25/2015"/>
    <d v="2016-10-21T00:00:00"/>
    <x v="20"/>
    <s v="Praça de Desportos"/>
    <n v="116"/>
    <x v="60"/>
    <x v="21"/>
    <x v="25"/>
    <n v="0.12"/>
    <n v="0.24"/>
    <x v="3"/>
    <x v="22"/>
    <x v="26"/>
    <x v="320"/>
    <x v="19"/>
    <n v="1327"/>
    <x v="0"/>
  </r>
  <r>
    <s v="23083.007972/2015-42"/>
    <s v="UASG 153115 - Pregão 25/2015"/>
    <d v="2016-10-21T00:00:00"/>
    <x v="20"/>
    <s v="Praça de Desportos"/>
    <n v="126"/>
    <x v="61"/>
    <x v="21"/>
    <x v="15"/>
    <n v="0.35"/>
    <n v="1.75"/>
    <x v="2"/>
    <x v="5"/>
    <x v="18"/>
    <x v="321"/>
    <x v="5"/>
    <n v="938"/>
    <x v="0"/>
  </r>
  <r>
    <s v="23083.007972/2015-42"/>
    <s v="UASG 153115 - Pregão 25/2015"/>
    <d v="2016-10-21T00:00:00"/>
    <x v="20"/>
    <s v="Praça de Desportos"/>
    <n v="134"/>
    <x v="95"/>
    <x v="21"/>
    <x v="14"/>
    <n v="12.97"/>
    <n v="129.70000000000002"/>
    <x v="2"/>
    <x v="18"/>
    <x v="18"/>
    <x v="252"/>
    <x v="5"/>
    <n v="4544"/>
    <x v="1"/>
  </r>
  <r>
    <s v="23083.007972/2015-42"/>
    <s v="UASG 153115 - Pregão 25/2015"/>
    <d v="2016-10-21T00:00:00"/>
    <x v="20"/>
    <s v="Praça de Desportos"/>
    <n v="137"/>
    <x v="84"/>
    <x v="21"/>
    <x v="15"/>
    <n v="1.25"/>
    <n v="6.25"/>
    <x v="3"/>
    <x v="4"/>
    <x v="18"/>
    <x v="222"/>
    <x v="4"/>
    <n v="1089"/>
    <x v="0"/>
  </r>
  <r>
    <s v="23083.007972/2015-42"/>
    <s v="UASG 153115 - Pregão 25/2015"/>
    <d v="2016-10-21T00:00:00"/>
    <x v="20"/>
    <s v="Praça de Desportos"/>
    <n v="136"/>
    <x v="86"/>
    <x v="21"/>
    <x v="15"/>
    <n v="6.34"/>
    <n v="31.7"/>
    <x v="2"/>
    <x v="18"/>
    <x v="18"/>
    <x v="322"/>
    <x v="5"/>
    <n v="4544"/>
    <x v="0"/>
  </r>
  <r>
    <s v="23083.007972/2015-42"/>
    <s v="UASG 153115 - Pregão 25/2015"/>
    <d v="2016-10-21T00:00:00"/>
    <x v="20"/>
    <s v="Praça de Desportos"/>
    <n v="139"/>
    <x v="87"/>
    <x v="21"/>
    <x v="15"/>
    <n v="1.73"/>
    <n v="8.65"/>
    <x v="2"/>
    <x v="5"/>
    <x v="18"/>
    <x v="244"/>
    <x v="5"/>
    <n v="938"/>
    <x v="0"/>
  </r>
  <r>
    <s v="23083.007972/2015-42"/>
    <s v="UASG 153115 - Pregão 25/2015"/>
    <d v="2016-10-21T00:00:00"/>
    <x v="20"/>
    <s v="Praça de Desportos"/>
    <n v="141"/>
    <x v="88"/>
    <x v="21"/>
    <x v="15"/>
    <n v="1.73"/>
    <n v="8.65"/>
    <x v="2"/>
    <x v="5"/>
    <x v="18"/>
    <x v="244"/>
    <x v="5"/>
    <n v="938"/>
    <x v="0"/>
  </r>
  <r>
    <s v="23083.007972/2015-42"/>
    <s v="UASG 153115 - Pregão 25/2015"/>
    <d v="2016-10-21T00:00:00"/>
    <x v="20"/>
    <s v="Praça de Desportos"/>
    <n v="145"/>
    <x v="105"/>
    <x v="21"/>
    <x v="15"/>
    <n v="1.08"/>
    <n v="5.4"/>
    <x v="3"/>
    <x v="7"/>
    <x v="18"/>
    <x v="184"/>
    <x v="5"/>
    <n v="1400"/>
    <x v="0"/>
  </r>
  <r>
    <s v="23083.007972/2015-42"/>
    <s v="UASG 153115 - Pregão 25/2015"/>
    <d v="2016-10-21T00:00:00"/>
    <x v="20"/>
    <s v="Praça de Desportos"/>
    <n v="146"/>
    <x v="63"/>
    <x v="21"/>
    <x v="10"/>
    <n v="64.5"/>
    <n v="193.5"/>
    <x v="2"/>
    <x v="18"/>
    <x v="12"/>
    <x v="323"/>
    <x v="5"/>
    <n v="4544"/>
    <x v="0"/>
  </r>
  <r>
    <s v="23083.007972/2015-42"/>
    <s v="UASG 153115 - Pregão 25/2015"/>
    <d v="2016-10-21T00:00:00"/>
    <x v="20"/>
    <s v="Praça de Desportos"/>
    <n v="149"/>
    <x v="96"/>
    <x v="21"/>
    <x v="15"/>
    <n v="1.05"/>
    <n v="5.25"/>
    <x v="2"/>
    <x v="5"/>
    <x v="18"/>
    <x v="186"/>
    <x v="5"/>
    <n v="938"/>
    <x v="0"/>
  </r>
  <r>
    <s v="23083.007972/2015-42"/>
    <s v="UASG 153115 - Pregão 25/2015"/>
    <d v="2016-10-21T00:00:00"/>
    <x v="20"/>
    <s v="Praça de Desportos"/>
    <n v="150"/>
    <x v="97"/>
    <x v="21"/>
    <x v="15"/>
    <n v="1.05"/>
    <n v="5.25"/>
    <x v="2"/>
    <x v="5"/>
    <x v="18"/>
    <x v="186"/>
    <x v="5"/>
    <n v="938"/>
    <x v="0"/>
  </r>
  <r>
    <s v="23083.007972/2015-42"/>
    <s v="UASG 153115 - Pregão 25/2015"/>
    <d v="2016-10-21T00:00:00"/>
    <x v="20"/>
    <s v="Praça de Desportos"/>
    <n v="160"/>
    <x v="27"/>
    <x v="21"/>
    <x v="10"/>
    <n v="7.54"/>
    <n v="22.62"/>
    <x v="2"/>
    <x v="3"/>
    <x v="12"/>
    <x v="324"/>
    <x v="3"/>
    <n v="4227"/>
    <x v="0"/>
  </r>
  <r>
    <s v="23083.007972/2015-42"/>
    <s v="UASG 153115 - Pregão 25/2015"/>
    <d v="2016-10-21T00:00:00"/>
    <x v="20"/>
    <s v="Praça de Desportos"/>
    <n v="163"/>
    <x v="102"/>
    <x v="21"/>
    <x v="14"/>
    <n v="0.49"/>
    <n v="4.9000000000000004"/>
    <x v="2"/>
    <x v="17"/>
    <x v="16"/>
    <x v="40"/>
    <x v="15"/>
    <n v="13408"/>
    <x v="0"/>
  </r>
  <r>
    <s v="23083.007972/2015-42"/>
    <s v="UASG 153115 - Pregão 25/2015"/>
    <d v="2016-10-21T00:00:00"/>
    <x v="20"/>
    <s v="Praça de Desportos"/>
    <n v="164"/>
    <x v="64"/>
    <x v="21"/>
    <x v="14"/>
    <n v="1.88"/>
    <n v="18.799999999999997"/>
    <x v="3"/>
    <x v="23"/>
    <x v="16"/>
    <x v="62"/>
    <x v="19"/>
    <n v="7570"/>
    <x v="0"/>
  </r>
  <r>
    <s v="23083.007972/2015-42"/>
    <s v="UASG 153115 - Pregão 25/2015"/>
    <d v="2016-10-21T00:00:00"/>
    <x v="20"/>
    <s v="Praça de Desportos"/>
    <n v="168"/>
    <x v="103"/>
    <x v="21"/>
    <x v="11"/>
    <n v="0.15"/>
    <n v="0.15"/>
    <x v="2"/>
    <x v="5"/>
    <x v="13"/>
    <x v="325"/>
    <x v="5"/>
    <n v="938"/>
    <x v="0"/>
  </r>
  <r>
    <s v="23083.007972/2015-42"/>
    <s v="UASG 153115 - Pregão 25/2015"/>
    <d v="2016-10-21T00:00:00"/>
    <x v="20"/>
    <s v="Praça de Desportos"/>
    <n v="174"/>
    <x v="66"/>
    <x v="21"/>
    <x v="6"/>
    <n v="2.8"/>
    <n v="56"/>
    <x v="2"/>
    <x v="6"/>
    <x v="7"/>
    <x v="326"/>
    <x v="6"/>
    <n v="348"/>
    <x v="0"/>
  </r>
  <r>
    <s v="23083.007972/2015-42"/>
    <s v="UASG 153115 - Pregão 25/2015"/>
    <d v="2016-10-21T00:00:00"/>
    <x v="20"/>
    <s v="Praça de Desportos"/>
    <n v="175"/>
    <x v="67"/>
    <x v="21"/>
    <x v="12"/>
    <n v="1.6"/>
    <n v="9.6000000000000014"/>
    <x v="2"/>
    <x v="5"/>
    <x v="14"/>
    <x v="327"/>
    <x v="5"/>
    <n v="938"/>
    <x v="0"/>
  </r>
  <r>
    <s v="23083.007972/2015-42"/>
    <s v="UASG 153115 - Pregão 25/2015"/>
    <d v="2016-10-21T00:00:00"/>
    <x v="21"/>
    <s v="Imprensa Universitária"/>
    <n v="8"/>
    <x v="32"/>
    <x v="22"/>
    <x v="15"/>
    <n v="0.4"/>
    <n v="2"/>
    <x v="3"/>
    <x v="7"/>
    <x v="18"/>
    <x v="328"/>
    <x v="5"/>
    <n v="1400"/>
    <x v="0"/>
  </r>
  <r>
    <s v="23083.007972/2015-42"/>
    <s v="UASG 153115 - Pregão 25/2015"/>
    <d v="2016-10-21T00:00:00"/>
    <x v="21"/>
    <s v="Imprensa Universitária"/>
    <n v="9"/>
    <x v="33"/>
    <x v="22"/>
    <x v="15"/>
    <n v="3.49"/>
    <n v="17.450000000000003"/>
    <x v="2"/>
    <x v="16"/>
    <x v="18"/>
    <x v="329"/>
    <x v="14"/>
    <n v="1281"/>
    <x v="0"/>
  </r>
  <r>
    <s v="23083.007972/2015-42"/>
    <s v="UASG 153115 - Pregão 25/2015"/>
    <d v="2016-10-21T00:00:00"/>
    <x v="21"/>
    <s v="Imprensa Universitária"/>
    <n v="14"/>
    <x v="36"/>
    <x v="22"/>
    <x v="15"/>
    <n v="0.25"/>
    <n v="1.25"/>
    <x v="4"/>
    <x v="12"/>
    <x v="17"/>
    <x v="19"/>
    <x v="10"/>
    <s v="-"/>
    <x v="2"/>
  </r>
  <r>
    <s v="23083.007972/2015-42"/>
    <s v="UASG 153115 - Pregão 25/2015"/>
    <d v="2016-10-21T00:00:00"/>
    <x v="21"/>
    <s v="Imprensa Universitária"/>
    <n v="18"/>
    <x v="5"/>
    <x v="22"/>
    <x v="28"/>
    <n v="0.5"/>
    <n v="12.5"/>
    <x v="2"/>
    <x v="3"/>
    <x v="31"/>
    <x v="74"/>
    <x v="3"/>
    <n v="4227"/>
    <x v="0"/>
  </r>
  <r>
    <s v="23083.007972/2015-42"/>
    <s v="UASG 153115 - Pregão 25/2015"/>
    <d v="2016-10-21T00:00:00"/>
    <x v="21"/>
    <s v="Imprensa Universitária"/>
    <n v="28"/>
    <x v="9"/>
    <x v="22"/>
    <x v="15"/>
    <n v="0.85"/>
    <n v="4.25"/>
    <x v="2"/>
    <x v="5"/>
    <x v="18"/>
    <x v="243"/>
    <x v="5"/>
    <n v="938"/>
    <x v="0"/>
  </r>
  <r>
    <s v="23083.007972/2015-42"/>
    <s v="UASG 153115 - Pregão 25/2015"/>
    <d v="2016-10-21T00:00:00"/>
    <x v="21"/>
    <s v="Imprensa Universitária"/>
    <n v="30"/>
    <x v="118"/>
    <x v="22"/>
    <x v="30"/>
    <n v="0.2"/>
    <n v="600"/>
    <x v="3"/>
    <x v="7"/>
    <x v="39"/>
    <x v="264"/>
    <x v="5"/>
    <n v="1400"/>
    <x v="1"/>
  </r>
  <r>
    <s v="23083.007972/2015-42"/>
    <s v="UASG 153115 - Pregão 25/2015"/>
    <d v="2016-10-21T00:00:00"/>
    <x v="21"/>
    <s v="Imprensa Universitária"/>
    <n v="31"/>
    <x v="119"/>
    <x v="22"/>
    <x v="30"/>
    <n v="0.17"/>
    <n v="510.00000000000006"/>
    <x v="2"/>
    <x v="17"/>
    <x v="39"/>
    <x v="330"/>
    <x v="15"/>
    <n v="13408"/>
    <x v="1"/>
  </r>
  <r>
    <s v="23083.007972/2015-42"/>
    <s v="UASG 153115 - Pregão 25/2015"/>
    <d v="2016-10-21T00:00:00"/>
    <x v="21"/>
    <s v="Imprensa Universitária"/>
    <n v="35"/>
    <x v="13"/>
    <x v="22"/>
    <x v="0"/>
    <n v="0.2"/>
    <n v="1200"/>
    <x v="3"/>
    <x v="7"/>
    <x v="40"/>
    <x v="64"/>
    <x v="5"/>
    <n v="1400"/>
    <x v="1"/>
  </r>
  <r>
    <s v="23083.007972/2015-42"/>
    <s v="UASG 153115 - Pregão 25/2015"/>
    <d v="2016-10-21T00:00:00"/>
    <x v="21"/>
    <s v="Imprensa Universitária"/>
    <n v="48"/>
    <x v="44"/>
    <x v="22"/>
    <x v="15"/>
    <n v="0.94"/>
    <n v="4.6999999999999993"/>
    <x v="2"/>
    <x v="17"/>
    <x v="18"/>
    <x v="187"/>
    <x v="15"/>
    <n v="13408"/>
    <x v="0"/>
  </r>
  <r>
    <s v="23083.007972/2015-42"/>
    <s v="UASG 153115 - Pregão 25/2015"/>
    <d v="2016-10-21T00:00:00"/>
    <x v="21"/>
    <s v="Imprensa Universitária"/>
    <n v="47"/>
    <x v="3"/>
    <x v="22"/>
    <x v="14"/>
    <n v="0.49"/>
    <n v="4.9000000000000004"/>
    <x v="2"/>
    <x v="5"/>
    <x v="16"/>
    <x v="40"/>
    <x v="5"/>
    <n v="938"/>
    <x v="0"/>
  </r>
  <r>
    <s v="23083.007972/2015-42"/>
    <s v="UASG 153115 - Pregão 25/2015"/>
    <d v="2016-10-21T00:00:00"/>
    <x v="21"/>
    <s v="Imprensa Universitária"/>
    <n v="57"/>
    <x v="47"/>
    <x v="22"/>
    <x v="15"/>
    <n v="0.99"/>
    <n v="4.95"/>
    <x v="3"/>
    <x v="4"/>
    <x v="18"/>
    <x v="149"/>
    <x v="4"/>
    <n v="1089"/>
    <x v="0"/>
  </r>
  <r>
    <s v="23083.007972/2015-42"/>
    <s v="UASG 153115 - Pregão 25/2015"/>
    <d v="2016-10-21T00:00:00"/>
    <x v="21"/>
    <s v="Imprensa Universitária"/>
    <n v="69"/>
    <x v="110"/>
    <x v="22"/>
    <x v="30"/>
    <n v="0.08"/>
    <n v="240"/>
    <x v="2"/>
    <x v="16"/>
    <x v="38"/>
    <x v="9"/>
    <x v="14"/>
    <n v="1281"/>
    <x v="0"/>
  </r>
  <r>
    <s v="23083.007972/2015-42"/>
    <s v="UASG 153115 - Pregão 25/2015"/>
    <d v="2016-10-21T00:00:00"/>
    <x v="21"/>
    <s v="Imprensa Universitária"/>
    <n v="71"/>
    <x v="111"/>
    <x v="22"/>
    <x v="30"/>
    <n v="0.11"/>
    <n v="330"/>
    <x v="3"/>
    <x v="7"/>
    <x v="38"/>
    <x v="331"/>
    <x v="5"/>
    <n v="1400"/>
    <x v="1"/>
  </r>
  <r>
    <s v="23083.007972/2015-42"/>
    <s v="UASG 153115 - Pregão 25/2015"/>
    <d v="2016-10-21T00:00:00"/>
    <x v="21"/>
    <s v="Imprensa Universitária"/>
    <n v="73"/>
    <x v="112"/>
    <x v="22"/>
    <x v="5"/>
    <n v="0.16"/>
    <n v="160"/>
    <x v="2"/>
    <x v="16"/>
    <x v="38"/>
    <x v="158"/>
    <x v="14"/>
    <n v="1281"/>
    <x v="0"/>
  </r>
  <r>
    <s v="23083.007972/2015-42"/>
    <s v="UASG 153115 - Pregão 25/2015"/>
    <d v="2016-10-21T00:00:00"/>
    <x v="21"/>
    <s v="Imprensa Universitária"/>
    <n v="79"/>
    <x v="113"/>
    <x v="22"/>
    <x v="30"/>
    <n v="0.05"/>
    <n v="150"/>
    <x v="2"/>
    <x v="16"/>
    <x v="22"/>
    <x v="163"/>
    <x v="14"/>
    <n v="1281"/>
    <x v="0"/>
  </r>
  <r>
    <s v="23083.007972/2015-42"/>
    <s v="UASG 153115 - Pregão 25/2015"/>
    <d v="2016-10-21T00:00:00"/>
    <x v="21"/>
    <s v="Imprensa Universitária"/>
    <n v="75"/>
    <x v="114"/>
    <x v="22"/>
    <x v="5"/>
    <n v="0.26"/>
    <n v="260"/>
    <x v="3"/>
    <x v="7"/>
    <x v="38"/>
    <x v="230"/>
    <x v="5"/>
    <n v="1400"/>
    <x v="1"/>
  </r>
  <r>
    <s v="23083.007972/2015-42"/>
    <s v="UASG 153115 - Pregão 25/2015"/>
    <d v="2016-10-21T00:00:00"/>
    <x v="21"/>
    <s v="Imprensa Universitária"/>
    <n v="77"/>
    <x v="120"/>
    <x v="22"/>
    <x v="27"/>
    <n v="0.57999999999999996"/>
    <n v="290"/>
    <x v="2"/>
    <x v="16"/>
    <x v="41"/>
    <x v="332"/>
    <x v="14"/>
    <n v="1281"/>
    <x v="0"/>
  </r>
  <r>
    <s v="23083.007972/2015-42"/>
    <s v="UASG 153115 - Pregão 25/2015"/>
    <d v="2016-10-21T00:00:00"/>
    <x v="21"/>
    <s v="Imprensa Universitária"/>
    <n v="76"/>
    <x v="121"/>
    <x v="22"/>
    <x v="27"/>
    <n v="0.33"/>
    <n v="165"/>
    <x v="3"/>
    <x v="7"/>
    <x v="4"/>
    <x v="86"/>
    <x v="5"/>
    <n v="1400"/>
    <x v="1"/>
  </r>
  <r>
    <s v="23083.007972/2015-42"/>
    <s v="UASG 153115 - Pregão 25/2015"/>
    <d v="2016-10-21T00:00:00"/>
    <x v="21"/>
    <s v="Imprensa Universitária"/>
    <n v="83"/>
    <x v="122"/>
    <x v="22"/>
    <x v="15"/>
    <n v="22.44"/>
    <n v="112.2"/>
    <x v="3"/>
    <x v="59"/>
    <x v="18"/>
    <x v="333"/>
    <x v="10"/>
    <s v="-"/>
    <x v="5"/>
  </r>
  <r>
    <s v="23083.007972/2015-42"/>
    <s v="UASG 153115 - Pregão 25/2015"/>
    <d v="2016-10-21T00:00:00"/>
    <x v="21"/>
    <s v="Imprensa Universitária"/>
    <n v="84"/>
    <x v="16"/>
    <x v="22"/>
    <x v="15"/>
    <n v="74.849999999999994"/>
    <n v="374.25"/>
    <x v="2"/>
    <x v="9"/>
    <x v="18"/>
    <x v="334"/>
    <x v="7"/>
    <n v="6468"/>
    <x v="0"/>
  </r>
  <r>
    <s v="23083.007972/2015-42"/>
    <s v="UASG 153115 - Pregão 25/2015"/>
    <d v="2016-10-21T00:00:00"/>
    <x v="21"/>
    <s v="Imprensa Universitária"/>
    <n v="94"/>
    <x v="17"/>
    <x v="22"/>
    <x v="15"/>
    <n v="1.22"/>
    <n v="6.1"/>
    <x v="2"/>
    <x v="10"/>
    <x v="18"/>
    <x v="316"/>
    <x v="8"/>
    <n v="544"/>
    <x v="0"/>
  </r>
  <r>
    <s v="23083.007972/2015-42"/>
    <s v="UASG 153115 - Pregão 25/2015"/>
    <d v="2016-10-21T00:00:00"/>
    <x v="21"/>
    <s v="Imprensa Universitária"/>
    <n v="99"/>
    <x v="18"/>
    <x v="22"/>
    <x v="10"/>
    <n v="19.989999999999998"/>
    <n v="59.97"/>
    <x v="2"/>
    <x v="10"/>
    <x v="12"/>
    <x v="178"/>
    <x v="8"/>
    <n v="544"/>
    <x v="0"/>
  </r>
  <r>
    <s v="23083.007972/2015-42"/>
    <s v="UASG 153115 - Pregão 25/2015"/>
    <d v="2016-10-21T00:00:00"/>
    <x v="21"/>
    <s v="Imprensa Universitária"/>
    <n v="102"/>
    <x v="19"/>
    <x v="22"/>
    <x v="10"/>
    <n v="17.489999999999998"/>
    <n v="52.47"/>
    <x v="2"/>
    <x v="3"/>
    <x v="12"/>
    <x v="261"/>
    <x v="3"/>
    <n v="4227"/>
    <x v="0"/>
  </r>
  <r>
    <s v="23083.007972/2015-42"/>
    <s v="UASG 153115 - Pregão 25/2015"/>
    <d v="2016-10-21T00:00:00"/>
    <x v="21"/>
    <s v="Imprensa Universitária"/>
    <n v="101"/>
    <x v="21"/>
    <x v="22"/>
    <x v="15"/>
    <n v="5.84"/>
    <n v="29.2"/>
    <x v="3"/>
    <x v="4"/>
    <x v="18"/>
    <x v="126"/>
    <x v="4"/>
    <n v="1089"/>
    <x v="0"/>
  </r>
  <r>
    <s v="23083.007972/2015-42"/>
    <s v="UASG 153115 - Pregão 25/2015"/>
    <d v="2016-10-21T00:00:00"/>
    <x v="21"/>
    <s v="Imprensa Universitária"/>
    <n v="104"/>
    <x v="4"/>
    <x v="22"/>
    <x v="25"/>
    <n v="2"/>
    <n v="4"/>
    <x v="3"/>
    <x v="13"/>
    <x v="26"/>
    <x v="140"/>
    <x v="11"/>
    <n v="309"/>
    <x v="0"/>
  </r>
  <r>
    <s v="23083.007972/2015-42"/>
    <s v="UASG 153115 - Pregão 25/2015"/>
    <d v="2016-10-21T00:00:00"/>
    <x v="21"/>
    <s v="Imprensa Universitária"/>
    <n v="118"/>
    <x v="24"/>
    <x v="22"/>
    <x v="10"/>
    <n v="1.75"/>
    <n v="5.25"/>
    <x v="4"/>
    <x v="12"/>
    <x v="17"/>
    <x v="19"/>
    <x v="10"/>
    <s v="-"/>
    <x v="2"/>
  </r>
  <r>
    <s v="23083.007972/2015-42"/>
    <s v="UASG 153115 - Pregão 25/2015"/>
    <d v="2016-10-21T00:00:00"/>
    <x v="21"/>
    <s v="Imprensa Universitária"/>
    <n v="122"/>
    <x v="123"/>
    <x v="22"/>
    <x v="5"/>
    <n v="17.3"/>
    <n v="17300"/>
    <x v="2"/>
    <x v="18"/>
    <x v="42"/>
    <x v="335"/>
    <x v="5"/>
    <n v="4544"/>
    <x v="1"/>
  </r>
  <r>
    <s v="23083.007972/2015-42"/>
    <s v="UASG 153115 - Pregão 25/2015"/>
    <d v="2016-10-21T00:00:00"/>
    <x v="21"/>
    <s v="Imprensa Universitária"/>
    <n v="133"/>
    <x v="124"/>
    <x v="22"/>
    <x v="34"/>
    <n v="0.26"/>
    <n v="286"/>
    <x v="2"/>
    <x v="18"/>
    <x v="43"/>
    <x v="336"/>
    <x v="5"/>
    <n v="4544"/>
    <x v="1"/>
  </r>
  <r>
    <s v="23083.007972/2015-42"/>
    <s v="UASG 153115 - Pregão 25/2015"/>
    <d v="2016-10-21T00:00:00"/>
    <x v="21"/>
    <s v="Imprensa Universitária"/>
    <n v="147"/>
    <x v="25"/>
    <x v="22"/>
    <x v="12"/>
    <n v="1.51"/>
    <n v="9.06"/>
    <x v="3"/>
    <x v="14"/>
    <x v="14"/>
    <x v="337"/>
    <x v="12"/>
    <n v="489"/>
    <x v="0"/>
  </r>
  <r>
    <s v="23083.007972/2015-42"/>
    <s v="UASG 153115 - Pregão 25/2015"/>
    <d v="2016-10-21T00:00:00"/>
    <x v="21"/>
    <s v="Imprensa Universitária"/>
    <n v="148"/>
    <x v="26"/>
    <x v="22"/>
    <x v="12"/>
    <n v="1.49"/>
    <n v="8.94"/>
    <x v="3"/>
    <x v="14"/>
    <x v="14"/>
    <x v="338"/>
    <x v="12"/>
    <n v="489"/>
    <x v="0"/>
  </r>
  <r>
    <s v="23083.007972/2015-42"/>
    <s v="UASG 153115 - Pregão 25/2015"/>
    <d v="2016-10-21T00:00:00"/>
    <x v="21"/>
    <s v="Imprensa Universitária"/>
    <n v="149"/>
    <x v="96"/>
    <x v="22"/>
    <x v="25"/>
    <n v="1.05"/>
    <n v="2.1"/>
    <x v="2"/>
    <x v="5"/>
    <x v="26"/>
    <x v="339"/>
    <x v="5"/>
    <n v="938"/>
    <x v="0"/>
  </r>
  <r>
    <s v="23083.007972/2015-42"/>
    <s v="UASG 153115 - Pregão 25/2015"/>
    <d v="2016-10-21T00:00:00"/>
    <x v="21"/>
    <s v="Imprensa Universitária"/>
    <n v="152"/>
    <x v="71"/>
    <x v="22"/>
    <x v="25"/>
    <n v="0.94"/>
    <n v="1.88"/>
    <x v="3"/>
    <x v="7"/>
    <x v="26"/>
    <x v="307"/>
    <x v="5"/>
    <n v="1400"/>
    <x v="0"/>
  </r>
  <r>
    <s v="23083.007972/2015-42"/>
    <s v="UASG 153115 - Pregão 25/2015"/>
    <d v="2016-10-21T00:00:00"/>
    <x v="21"/>
    <s v="Imprensa Universitária"/>
    <n v="173"/>
    <x v="65"/>
    <x v="22"/>
    <x v="25"/>
    <n v="2.69"/>
    <n v="5.38"/>
    <x v="3"/>
    <x v="4"/>
    <x v="26"/>
    <x v="340"/>
    <x v="4"/>
    <n v="1089"/>
    <x v="0"/>
  </r>
  <r>
    <s v="23083.007972/2015-42"/>
    <s v="UASG 153115 - Pregão 25/2015"/>
    <d v="2016-10-21T00:00:00"/>
    <x v="21"/>
    <s v="Imprensa Universitária"/>
    <n v="174"/>
    <x v="66"/>
    <x v="22"/>
    <x v="25"/>
    <n v="2.8"/>
    <n v="5.6"/>
    <x v="2"/>
    <x v="6"/>
    <x v="26"/>
    <x v="341"/>
    <x v="6"/>
    <n v="348"/>
    <x v="0"/>
  </r>
  <r>
    <s v="23083.007972/2015-42"/>
    <s v="UASG 153115 - Pregão 25/2015"/>
    <d v="2016-10-21T00:00:00"/>
    <x v="22"/>
    <s v="Pró-Reitoria de Pesquisa e Pós Graduação"/>
    <n v="5"/>
    <x v="28"/>
    <x v="23"/>
    <x v="15"/>
    <n v="2.95"/>
    <n v="14.75"/>
    <x v="2"/>
    <x v="5"/>
    <x v="18"/>
    <x v="24"/>
    <x v="5"/>
    <n v="938"/>
    <x v="0"/>
  </r>
  <r>
    <s v="23083.007972/2015-42"/>
    <s v="UASG 153115 - Pregão 25/2015"/>
    <d v="2016-10-21T00:00:00"/>
    <x v="22"/>
    <s v="Pró-Reitoria de Pesquisa e Pós Graduação"/>
    <n v="8"/>
    <x v="32"/>
    <x v="23"/>
    <x v="11"/>
    <n v="0.4"/>
    <n v="0.4"/>
    <x v="3"/>
    <x v="7"/>
    <x v="13"/>
    <x v="342"/>
    <x v="5"/>
    <n v="1400"/>
    <x v="0"/>
  </r>
  <r>
    <s v="23083.007972/2015-42"/>
    <s v="UASG 153115 - Pregão 25/2015"/>
    <d v="2016-10-21T00:00:00"/>
    <x v="22"/>
    <s v="Pró-Reitoria de Pesquisa e Pós Graduação"/>
    <n v="9"/>
    <x v="33"/>
    <x v="23"/>
    <x v="6"/>
    <n v="3.49"/>
    <n v="69.800000000000011"/>
    <x v="2"/>
    <x v="16"/>
    <x v="7"/>
    <x v="29"/>
    <x v="14"/>
    <n v="1281"/>
    <x v="0"/>
  </r>
  <r>
    <s v="23083.007972/2015-42"/>
    <s v="UASG 153115 - Pregão 25/2015"/>
    <d v="2016-10-21T00:00:00"/>
    <x v="22"/>
    <s v="Pró-Reitoria de Pesquisa e Pós Graduação"/>
    <n v="10"/>
    <x v="73"/>
    <x v="23"/>
    <x v="6"/>
    <n v="19.899999999999999"/>
    <n v="398"/>
    <x v="2"/>
    <x v="6"/>
    <x v="7"/>
    <x v="76"/>
    <x v="6"/>
    <n v="348"/>
    <x v="0"/>
  </r>
  <r>
    <s v="23083.007972/2015-42"/>
    <s v="UASG 153115 - Pregão 25/2015"/>
    <d v="2016-10-21T00:00:00"/>
    <x v="22"/>
    <s v="Pró-Reitoria de Pesquisa e Pós Graduação"/>
    <n v="12"/>
    <x v="35"/>
    <x v="23"/>
    <x v="6"/>
    <n v="0.56999999999999995"/>
    <n v="11.399999999999999"/>
    <x v="2"/>
    <x v="5"/>
    <x v="7"/>
    <x v="31"/>
    <x v="5"/>
    <n v="938"/>
    <x v="0"/>
  </r>
  <r>
    <s v="23083.007972/2015-42"/>
    <s v="UASG 153115 - Pregão 25/2015"/>
    <d v="2016-10-21T00:00:00"/>
    <x v="22"/>
    <s v="Pró-Reitoria de Pesquisa e Pós Graduação"/>
    <n v="17"/>
    <x v="38"/>
    <x v="23"/>
    <x v="11"/>
    <n v="2.5499999999999998"/>
    <n v="2.5499999999999998"/>
    <x v="2"/>
    <x v="18"/>
    <x v="13"/>
    <x v="147"/>
    <x v="5"/>
    <n v="4544"/>
    <x v="0"/>
  </r>
  <r>
    <s v="23083.007972/2015-42"/>
    <s v="UASG 153115 - Pregão 25/2015"/>
    <d v="2016-10-21T00:00:00"/>
    <x v="22"/>
    <s v="Pró-Reitoria de Pesquisa e Pós Graduação"/>
    <n v="16"/>
    <x v="39"/>
    <x v="23"/>
    <x v="11"/>
    <n v="2.52"/>
    <n v="2.52"/>
    <x v="2"/>
    <x v="18"/>
    <x v="13"/>
    <x v="343"/>
    <x v="5"/>
    <n v="4544"/>
    <x v="0"/>
  </r>
  <r>
    <s v="23083.007972/2015-42"/>
    <s v="UASG 153115 - Pregão 25/2015"/>
    <d v="2016-10-21T00:00:00"/>
    <x v="22"/>
    <s v="Pró-Reitoria de Pesquisa e Pós Graduação"/>
    <n v="18"/>
    <x v="5"/>
    <x v="23"/>
    <x v="8"/>
    <n v="0.5"/>
    <n v="50"/>
    <x v="2"/>
    <x v="3"/>
    <x v="9"/>
    <x v="135"/>
    <x v="3"/>
    <n v="4227"/>
    <x v="0"/>
  </r>
  <r>
    <s v="23083.007972/2015-42"/>
    <s v="UASG 153115 - Pregão 25/2015"/>
    <d v="2016-10-21T00:00:00"/>
    <x v="22"/>
    <s v="Pró-Reitoria de Pesquisa e Pós Graduação"/>
    <n v="20"/>
    <x v="40"/>
    <x v="23"/>
    <x v="9"/>
    <n v="0.32"/>
    <n v="16"/>
    <x v="3"/>
    <x v="4"/>
    <x v="11"/>
    <x v="36"/>
    <x v="4"/>
    <n v="1089"/>
    <x v="0"/>
  </r>
  <r>
    <s v="23083.007972/2015-42"/>
    <s v="UASG 153115 - Pregão 25/2015"/>
    <d v="2016-10-21T00:00:00"/>
    <x v="22"/>
    <s v="Pró-Reitoria de Pesquisa e Pós Graduação"/>
    <n v="28"/>
    <x v="9"/>
    <x v="23"/>
    <x v="14"/>
    <n v="0.85"/>
    <n v="8.5"/>
    <x v="2"/>
    <x v="5"/>
    <x v="16"/>
    <x v="160"/>
    <x v="5"/>
    <n v="938"/>
    <x v="0"/>
  </r>
  <r>
    <s v="23083.007972/2015-42"/>
    <s v="UASG 153115 - Pregão 25/2015"/>
    <d v="2016-10-21T00:00:00"/>
    <x v="22"/>
    <s v="Pró-Reitoria de Pesquisa e Pós Graduação"/>
    <n v="43"/>
    <x v="75"/>
    <x v="23"/>
    <x v="13"/>
    <n v="1.7"/>
    <n v="51"/>
    <x v="2"/>
    <x v="8"/>
    <x v="15"/>
    <x v="100"/>
    <x v="5"/>
    <n v="4949"/>
    <x v="0"/>
  </r>
  <r>
    <s v="23083.007972/2015-42"/>
    <s v="UASG 153115 - Pregão 25/2015"/>
    <d v="2016-10-21T00:00:00"/>
    <x v="22"/>
    <s v="Pró-Reitoria de Pesquisa e Pós Graduação"/>
    <n v="39"/>
    <x v="76"/>
    <x v="23"/>
    <x v="13"/>
    <n v="0.95"/>
    <n v="28.5"/>
    <x v="2"/>
    <x v="16"/>
    <x v="15"/>
    <x v="344"/>
    <x v="14"/>
    <n v="1281"/>
    <x v="0"/>
  </r>
  <r>
    <s v="23083.007972/2015-42"/>
    <s v="UASG 153115 - Pregão 25/2015"/>
    <d v="2016-10-21T00:00:00"/>
    <x v="22"/>
    <s v="Pró-Reitoria de Pesquisa e Pós Graduação"/>
    <n v="40"/>
    <x v="77"/>
    <x v="23"/>
    <x v="13"/>
    <n v="0.99"/>
    <n v="29.7"/>
    <x v="2"/>
    <x v="16"/>
    <x v="15"/>
    <x v="115"/>
    <x v="14"/>
    <n v="1281"/>
    <x v="0"/>
  </r>
  <r>
    <s v="23083.007972/2015-42"/>
    <s v="UASG 153115 - Pregão 25/2015"/>
    <d v="2016-10-21T00:00:00"/>
    <x v="22"/>
    <s v="Pró-Reitoria de Pesquisa e Pós Graduação"/>
    <n v="41"/>
    <x v="42"/>
    <x v="23"/>
    <x v="14"/>
    <n v="1.29"/>
    <n v="12.9"/>
    <x v="3"/>
    <x v="4"/>
    <x v="16"/>
    <x v="83"/>
    <x v="4"/>
    <n v="1089"/>
    <x v="0"/>
  </r>
  <r>
    <s v="23083.007972/2015-42"/>
    <s v="UASG 153115 - Pregão 25/2015"/>
    <d v="2016-10-21T00:00:00"/>
    <x v="22"/>
    <s v="Pró-Reitoria de Pesquisa e Pós Graduação"/>
    <n v="46"/>
    <x v="43"/>
    <x v="23"/>
    <x v="14"/>
    <n v="3.23"/>
    <n v="32.299999999999997"/>
    <x v="2"/>
    <x v="17"/>
    <x v="16"/>
    <x v="38"/>
    <x v="15"/>
    <n v="13408"/>
    <x v="0"/>
  </r>
  <r>
    <s v="23083.007972/2015-42"/>
    <s v="UASG 153115 - Pregão 25/2015"/>
    <d v="2016-10-21T00:00:00"/>
    <x v="22"/>
    <s v="Pró-Reitoria de Pesquisa e Pós Graduação"/>
    <n v="48"/>
    <x v="44"/>
    <x v="23"/>
    <x v="14"/>
    <n v="0.94"/>
    <n v="9.3999999999999986"/>
    <x v="2"/>
    <x v="17"/>
    <x v="16"/>
    <x v="39"/>
    <x v="15"/>
    <n v="13408"/>
    <x v="0"/>
  </r>
  <r>
    <s v="23083.007972/2015-42"/>
    <s v="UASG 153115 - Pregão 25/2015"/>
    <d v="2016-10-21T00:00:00"/>
    <x v="22"/>
    <s v="Pró-Reitoria de Pesquisa e Pós Graduação"/>
    <n v="50"/>
    <x v="93"/>
    <x v="23"/>
    <x v="25"/>
    <n v="3.15"/>
    <n v="6.3"/>
    <x v="2"/>
    <x v="6"/>
    <x v="26"/>
    <x v="345"/>
    <x v="6"/>
    <n v="348"/>
    <x v="0"/>
  </r>
  <r>
    <s v="23083.007972/2015-42"/>
    <s v="UASG 153115 - Pregão 25/2015"/>
    <d v="2016-10-21T00:00:00"/>
    <x v="22"/>
    <s v="Pró-Reitoria de Pesquisa e Pós Graduação"/>
    <n v="57"/>
    <x v="47"/>
    <x v="23"/>
    <x v="15"/>
    <n v="0.99"/>
    <n v="4.95"/>
    <x v="3"/>
    <x v="4"/>
    <x v="18"/>
    <x v="149"/>
    <x v="4"/>
    <n v="1089"/>
    <x v="0"/>
  </r>
  <r>
    <s v="23083.007972/2015-42"/>
    <s v="UASG 153115 - Pregão 25/2015"/>
    <d v="2016-10-21T00:00:00"/>
    <x v="22"/>
    <s v="Pró-Reitoria de Pesquisa e Pós Graduação"/>
    <n v="65"/>
    <x v="48"/>
    <x v="23"/>
    <x v="8"/>
    <n v="0.11"/>
    <n v="11"/>
    <x v="2"/>
    <x v="18"/>
    <x v="9"/>
    <x v="44"/>
    <x v="5"/>
    <n v="4544"/>
    <x v="0"/>
  </r>
  <r>
    <s v="23083.007972/2015-42"/>
    <s v="UASG 153115 - Pregão 25/2015"/>
    <d v="2016-10-21T00:00:00"/>
    <x v="22"/>
    <s v="Pró-Reitoria de Pesquisa e Pós Graduação"/>
    <n v="84"/>
    <x v="16"/>
    <x v="23"/>
    <x v="11"/>
    <n v="74.849999999999994"/>
    <n v="74.849999999999994"/>
    <x v="2"/>
    <x v="9"/>
    <x v="13"/>
    <x v="46"/>
    <x v="7"/>
    <n v="6468"/>
    <x v="0"/>
  </r>
  <r>
    <s v="23083.007972/2015-42"/>
    <s v="UASG 153115 - Pregão 25/2015"/>
    <d v="2016-10-21T00:00:00"/>
    <x v="22"/>
    <s v="Pró-Reitoria de Pesquisa e Pós Graduação"/>
    <n v="85"/>
    <x v="98"/>
    <x v="23"/>
    <x v="14"/>
    <n v="0.88"/>
    <n v="8.8000000000000007"/>
    <x v="2"/>
    <x v="5"/>
    <x v="16"/>
    <x v="177"/>
    <x v="5"/>
    <n v="938"/>
    <x v="0"/>
  </r>
  <r>
    <s v="23083.007972/2015-42"/>
    <s v="UASG 153115 - Pregão 25/2015"/>
    <d v="2016-10-21T00:00:00"/>
    <x v="22"/>
    <s v="Pró-Reitoria de Pesquisa e Pós Graduação"/>
    <n v="87"/>
    <x v="50"/>
    <x v="23"/>
    <x v="14"/>
    <n v="0.97"/>
    <n v="9.6999999999999993"/>
    <x v="2"/>
    <x v="19"/>
    <x v="16"/>
    <x v="91"/>
    <x v="16"/>
    <n v="1489"/>
    <x v="0"/>
  </r>
  <r>
    <s v="23083.007972/2015-42"/>
    <s v="UASG 153115 - Pregão 25/2015"/>
    <d v="2016-10-21T00:00:00"/>
    <x v="22"/>
    <s v="Pró-Reitoria de Pesquisa e Pós Graduação"/>
    <n v="86"/>
    <x v="51"/>
    <x v="23"/>
    <x v="6"/>
    <n v="1.75"/>
    <n v="35"/>
    <x v="2"/>
    <x v="20"/>
    <x v="7"/>
    <x v="58"/>
    <x v="17"/>
    <n v="3048"/>
    <x v="0"/>
  </r>
  <r>
    <s v="23083.007972/2015-42"/>
    <s v="UASG 153115 - Pregão 25/2015"/>
    <d v="2016-10-21T00:00:00"/>
    <x v="22"/>
    <s v="Pró-Reitoria de Pesquisa e Pós Graduação"/>
    <n v="89"/>
    <x v="94"/>
    <x v="23"/>
    <x v="14"/>
    <n v="2.4"/>
    <n v="24"/>
    <x v="2"/>
    <x v="20"/>
    <x v="18"/>
    <x v="57"/>
    <x v="17"/>
    <n v="3048"/>
    <x v="1"/>
  </r>
  <r>
    <s v="23083.007972/2015-42"/>
    <s v="UASG 153115 - Pregão 25/2015"/>
    <d v="2016-10-21T00:00:00"/>
    <x v="22"/>
    <s v="Pró-Reitoria de Pesquisa e Pós Graduação"/>
    <n v="90"/>
    <x v="52"/>
    <x v="23"/>
    <x v="6"/>
    <n v="5"/>
    <n v="100"/>
    <x v="2"/>
    <x v="20"/>
    <x v="14"/>
    <x v="53"/>
    <x v="17"/>
    <n v="3048"/>
    <x v="1"/>
  </r>
  <r>
    <s v="23083.007972/2015-42"/>
    <s v="UASG 153115 - Pregão 25/2015"/>
    <d v="2016-10-21T00:00:00"/>
    <x v="22"/>
    <s v="Pró-Reitoria de Pesquisa e Pós Graduação"/>
    <n v="88"/>
    <x v="116"/>
    <x v="23"/>
    <x v="15"/>
    <n v="1.5"/>
    <n v="7.5"/>
    <x v="2"/>
    <x v="20"/>
    <x v="18"/>
    <x v="163"/>
    <x v="17"/>
    <n v="3048"/>
    <x v="0"/>
  </r>
  <r>
    <s v="23083.007972/2015-42"/>
    <s v="UASG 153115 - Pregão 25/2015"/>
    <d v="2016-10-21T00:00:00"/>
    <x v="22"/>
    <s v="Pró-Reitoria de Pesquisa e Pós Graduação"/>
    <n v="91"/>
    <x v="81"/>
    <x v="23"/>
    <x v="14"/>
    <n v="1.03"/>
    <n v="10.3"/>
    <x v="3"/>
    <x v="24"/>
    <x v="16"/>
    <x v="346"/>
    <x v="20"/>
    <n v="2792"/>
    <x v="0"/>
  </r>
  <r>
    <s v="23083.007972/2015-42"/>
    <s v="UASG 153115 - Pregão 25/2015"/>
    <d v="2016-10-21T00:00:00"/>
    <x v="22"/>
    <s v="Pró-Reitoria de Pesquisa e Pós Graduação"/>
    <n v="92"/>
    <x v="53"/>
    <x v="23"/>
    <x v="14"/>
    <n v="1.8"/>
    <n v="18"/>
    <x v="2"/>
    <x v="20"/>
    <x v="16"/>
    <x v="32"/>
    <x v="17"/>
    <n v="3048"/>
    <x v="0"/>
  </r>
  <r>
    <s v="23083.007972/2015-42"/>
    <s v="UASG 153115 - Pregão 25/2015"/>
    <d v="2016-10-21T00:00:00"/>
    <x v="22"/>
    <s v="Pró-Reitoria de Pesquisa e Pós Graduação"/>
    <n v="94"/>
    <x v="17"/>
    <x v="23"/>
    <x v="11"/>
    <n v="1.22"/>
    <n v="1.22"/>
    <x v="2"/>
    <x v="10"/>
    <x v="13"/>
    <x v="13"/>
    <x v="8"/>
    <n v="544"/>
    <x v="0"/>
  </r>
  <r>
    <s v="23083.007972/2015-42"/>
    <s v="UASG 153115 - Pregão 25/2015"/>
    <d v="2016-10-21T00:00:00"/>
    <x v="22"/>
    <s v="Pró-Reitoria de Pesquisa e Pós Graduação"/>
    <n v="102"/>
    <x v="19"/>
    <x v="23"/>
    <x v="14"/>
    <n v="17.489999999999998"/>
    <n v="174.89999999999998"/>
    <x v="2"/>
    <x v="3"/>
    <x v="16"/>
    <x v="203"/>
    <x v="3"/>
    <n v="4227"/>
    <x v="0"/>
  </r>
  <r>
    <s v="23083.007972/2015-42"/>
    <s v="UASG 153115 - Pregão 25/2015"/>
    <d v="2016-10-21T00:00:00"/>
    <x v="22"/>
    <s v="Pró-Reitoria de Pesquisa e Pós Graduação"/>
    <n v="101"/>
    <x v="21"/>
    <x v="23"/>
    <x v="14"/>
    <n v="5.84"/>
    <n v="58.4"/>
    <x v="3"/>
    <x v="4"/>
    <x v="16"/>
    <x v="347"/>
    <x v="4"/>
    <n v="1089"/>
    <x v="0"/>
  </r>
  <r>
    <s v="23083.007972/2015-42"/>
    <s v="UASG 153115 - Pregão 25/2015"/>
    <d v="2016-10-21T00:00:00"/>
    <x v="22"/>
    <s v="Pró-Reitoria de Pesquisa e Pós Graduação"/>
    <n v="110"/>
    <x v="55"/>
    <x v="23"/>
    <x v="11"/>
    <n v="3.65"/>
    <n v="3.65"/>
    <x v="3"/>
    <x v="21"/>
    <x v="13"/>
    <x v="221"/>
    <x v="18"/>
    <s v="-"/>
    <x v="3"/>
  </r>
  <r>
    <s v="23083.007972/2015-42"/>
    <s v="UASG 153115 - Pregão 25/2015"/>
    <d v="2016-10-21T00:00:00"/>
    <x v="22"/>
    <s v="Pró-Reitoria de Pesquisa e Pós Graduação"/>
    <n v="108"/>
    <x v="56"/>
    <x v="23"/>
    <x v="9"/>
    <n v="0.16"/>
    <n v="8"/>
    <x v="4"/>
    <x v="12"/>
    <x v="17"/>
    <x v="19"/>
    <x v="10"/>
    <s v="-"/>
    <x v="2"/>
  </r>
  <r>
    <s v="23083.007972/2015-42"/>
    <s v="UASG 153115 - Pregão 25/2015"/>
    <d v="2016-10-21T00:00:00"/>
    <x v="22"/>
    <s v="Pró-Reitoria de Pesquisa e Pós Graduação"/>
    <n v="134"/>
    <x v="95"/>
    <x v="23"/>
    <x v="14"/>
    <n v="12.97"/>
    <n v="129.70000000000002"/>
    <x v="2"/>
    <x v="18"/>
    <x v="18"/>
    <x v="252"/>
    <x v="5"/>
    <n v="4544"/>
    <x v="1"/>
  </r>
  <r>
    <s v="23083.007972/2015-42"/>
    <s v="UASG 153115 - Pregão 25/2015"/>
    <d v="2016-10-21T00:00:00"/>
    <x v="22"/>
    <s v="Pró-Reitoria de Pesquisa e Pós Graduação"/>
    <n v="135"/>
    <x v="62"/>
    <x v="23"/>
    <x v="8"/>
    <n v="0.6"/>
    <n v="60"/>
    <x v="2"/>
    <x v="18"/>
    <x v="9"/>
    <x v="11"/>
    <x v="5"/>
    <n v="4544"/>
    <x v="0"/>
  </r>
  <r>
    <s v="23083.007972/2015-42"/>
    <s v="UASG 153115 - Pregão 25/2015"/>
    <d v="2016-10-21T00:00:00"/>
    <x v="22"/>
    <s v="Pró-Reitoria de Pesquisa e Pós Graduação"/>
    <n v="146"/>
    <x v="63"/>
    <x v="23"/>
    <x v="25"/>
    <n v="64.5"/>
    <n v="129"/>
    <x v="2"/>
    <x v="18"/>
    <x v="26"/>
    <x v="254"/>
    <x v="5"/>
    <n v="4544"/>
    <x v="0"/>
  </r>
  <r>
    <s v="23083.007972/2015-42"/>
    <s v="UASG 153115 - Pregão 25/2015"/>
    <d v="2016-10-21T00:00:00"/>
    <x v="22"/>
    <s v="Pró-Reitoria de Pesquisa e Pós Graduação"/>
    <n v="154"/>
    <x v="104"/>
    <x v="23"/>
    <x v="15"/>
    <n v="1.21"/>
    <n v="6.05"/>
    <x v="3"/>
    <x v="4"/>
    <x v="18"/>
    <x v="348"/>
    <x v="4"/>
    <n v="1089"/>
    <x v="0"/>
  </r>
  <r>
    <s v="23083.007972/2015-42"/>
    <s v="UASG 153115 - Pregão 25/2015"/>
    <d v="2016-10-21T00:00:00"/>
    <x v="22"/>
    <s v="Pró-Reitoria de Pesquisa e Pós Graduação"/>
    <n v="174"/>
    <x v="66"/>
    <x v="23"/>
    <x v="25"/>
    <n v="2.8"/>
    <n v="5.6"/>
    <x v="2"/>
    <x v="6"/>
    <x v="26"/>
    <x v="341"/>
    <x v="6"/>
    <n v="348"/>
    <x v="0"/>
  </r>
  <r>
    <s v="23083.007972/2015-42"/>
    <s v="UASG 153115 - Pregão 25/2015"/>
    <d v="2016-10-21T00:00:00"/>
    <x v="23"/>
    <s v="Editora Universidade Rural"/>
    <n v="12"/>
    <x v="35"/>
    <x v="24"/>
    <x v="18"/>
    <n v="0.56999999999999995"/>
    <n v="2.2799999999999998"/>
    <x v="2"/>
    <x v="5"/>
    <x v="20"/>
    <x v="349"/>
    <x v="5"/>
    <n v="938"/>
    <x v="0"/>
  </r>
  <r>
    <s v="23083.007972/2015-42"/>
    <s v="UASG 153115 - Pregão 25/2015"/>
    <d v="2016-10-21T00:00:00"/>
    <x v="23"/>
    <s v="Editora Universidade Rural"/>
    <n v="17"/>
    <x v="38"/>
    <x v="24"/>
    <x v="18"/>
    <n v="2.5499999999999998"/>
    <n v="10.199999999999999"/>
    <x v="2"/>
    <x v="18"/>
    <x v="20"/>
    <x v="297"/>
    <x v="5"/>
    <n v="4544"/>
    <x v="0"/>
  </r>
  <r>
    <s v="23083.007972/2015-42"/>
    <s v="UASG 153115 - Pregão 25/2015"/>
    <d v="2016-10-21T00:00:00"/>
    <x v="23"/>
    <s v="Editora Universidade Rural"/>
    <n v="19"/>
    <x v="6"/>
    <x v="24"/>
    <x v="6"/>
    <n v="0.32"/>
    <n v="6.4"/>
    <x v="3"/>
    <x v="4"/>
    <x v="7"/>
    <x v="65"/>
    <x v="4"/>
    <n v="1089"/>
    <x v="0"/>
  </r>
  <r>
    <s v="23083.007972/2015-42"/>
    <s v="UASG 153115 - Pregão 25/2015"/>
    <d v="2016-10-21T00:00:00"/>
    <x v="23"/>
    <s v="Editora Universidade Rural"/>
    <n v="21"/>
    <x v="41"/>
    <x v="24"/>
    <x v="6"/>
    <n v="0.32"/>
    <n v="6.4"/>
    <x v="3"/>
    <x v="4"/>
    <x v="7"/>
    <x v="65"/>
    <x v="4"/>
    <n v="1089"/>
    <x v="0"/>
  </r>
  <r>
    <s v="23083.007972/2015-42"/>
    <s v="UASG 153115 - Pregão 25/2015"/>
    <d v="2016-10-21T00:00:00"/>
    <x v="23"/>
    <s v="Editora Universidade Rural"/>
    <n v="28"/>
    <x v="9"/>
    <x v="24"/>
    <x v="18"/>
    <n v="0.85"/>
    <n v="3.4"/>
    <x v="2"/>
    <x v="5"/>
    <x v="20"/>
    <x v="350"/>
    <x v="5"/>
    <n v="938"/>
    <x v="0"/>
  </r>
  <r>
    <s v="23083.007972/2015-42"/>
    <s v="UASG 153115 - Pregão 25/2015"/>
    <d v="2016-10-21T00:00:00"/>
    <x v="23"/>
    <s v="Editora Universidade Rural"/>
    <n v="29"/>
    <x v="10"/>
    <x v="24"/>
    <x v="18"/>
    <n v="0.85"/>
    <n v="3.4"/>
    <x v="2"/>
    <x v="5"/>
    <x v="20"/>
    <x v="350"/>
    <x v="5"/>
    <n v="938"/>
    <x v="0"/>
  </r>
  <r>
    <s v="23083.007972/2015-42"/>
    <s v="UASG 153115 - Pregão 25/2015"/>
    <d v="2016-10-21T00:00:00"/>
    <x v="23"/>
    <s v="Editora Universidade Rural"/>
    <n v="26"/>
    <x v="11"/>
    <x v="24"/>
    <x v="18"/>
    <n v="0.85"/>
    <n v="3.4"/>
    <x v="2"/>
    <x v="5"/>
    <x v="20"/>
    <x v="350"/>
    <x v="5"/>
    <n v="938"/>
    <x v="0"/>
  </r>
  <r>
    <s v="23083.007972/2015-42"/>
    <s v="UASG 153115 - Pregão 25/2015"/>
    <d v="2016-10-21T00:00:00"/>
    <x v="23"/>
    <s v="Editora Universidade Rural"/>
    <n v="27"/>
    <x v="12"/>
    <x v="24"/>
    <x v="18"/>
    <n v="0.85"/>
    <n v="3.4"/>
    <x v="2"/>
    <x v="6"/>
    <x v="20"/>
    <x v="350"/>
    <x v="6"/>
    <n v="348"/>
    <x v="0"/>
  </r>
  <r>
    <s v="23083.007972/2015-42"/>
    <s v="UASG 153115 - Pregão 25/2015"/>
    <d v="2016-10-21T00:00:00"/>
    <x v="23"/>
    <s v="Editora Universidade Rural"/>
    <n v="39"/>
    <x v="76"/>
    <x v="24"/>
    <x v="15"/>
    <n v="0.95"/>
    <n v="4.75"/>
    <x v="2"/>
    <x v="16"/>
    <x v="18"/>
    <x v="351"/>
    <x v="14"/>
    <n v="1281"/>
    <x v="0"/>
  </r>
  <r>
    <s v="23083.007972/2015-42"/>
    <s v="UASG 153115 - Pregão 25/2015"/>
    <d v="2016-10-21T00:00:00"/>
    <x v="23"/>
    <s v="Editora Universidade Rural"/>
    <n v="41"/>
    <x v="42"/>
    <x v="24"/>
    <x v="15"/>
    <n v="1.29"/>
    <n v="6.45"/>
    <x v="3"/>
    <x v="4"/>
    <x v="18"/>
    <x v="246"/>
    <x v="4"/>
    <n v="1089"/>
    <x v="0"/>
  </r>
  <r>
    <s v="23083.007972/2015-42"/>
    <s v="UASG 153115 - Pregão 25/2015"/>
    <d v="2016-10-21T00:00:00"/>
    <x v="23"/>
    <s v="Editora Universidade Rural"/>
    <n v="57"/>
    <x v="47"/>
    <x v="24"/>
    <x v="25"/>
    <n v="0.99"/>
    <n v="1.98"/>
    <x v="3"/>
    <x v="4"/>
    <x v="26"/>
    <x v="237"/>
    <x v="4"/>
    <n v="1089"/>
    <x v="0"/>
  </r>
  <r>
    <s v="23083.007972/2015-42"/>
    <s v="UASG 153115 - Pregão 25/2015"/>
    <d v="2016-10-21T00:00:00"/>
    <x v="23"/>
    <s v="Editora Universidade Rural"/>
    <n v="66"/>
    <x v="78"/>
    <x v="24"/>
    <x v="13"/>
    <n v="0.12"/>
    <n v="3.5999999999999996"/>
    <x v="2"/>
    <x v="18"/>
    <x v="15"/>
    <x v="352"/>
    <x v="5"/>
    <n v="4544"/>
    <x v="0"/>
  </r>
  <r>
    <s v="23083.007972/2015-42"/>
    <s v="UASG 153115 - Pregão 25/2015"/>
    <d v="2016-10-21T00:00:00"/>
    <x v="23"/>
    <s v="Editora Universidade Rural"/>
    <n v="68"/>
    <x v="79"/>
    <x v="24"/>
    <x v="13"/>
    <n v="7.0000000000000007E-2"/>
    <n v="2.1"/>
    <x v="2"/>
    <x v="18"/>
    <x v="15"/>
    <x v="339"/>
    <x v="5"/>
    <n v="4544"/>
    <x v="0"/>
  </r>
  <r>
    <s v="23083.007972/2015-42"/>
    <s v="UASG 153115 - Pregão 25/2015"/>
    <d v="2016-10-21T00:00:00"/>
    <x v="23"/>
    <s v="Editora Universidade Rural"/>
    <n v="67"/>
    <x v="80"/>
    <x v="24"/>
    <x v="13"/>
    <n v="0.1"/>
    <n v="3"/>
    <x v="2"/>
    <x v="18"/>
    <x v="15"/>
    <x v="312"/>
    <x v="5"/>
    <n v="4544"/>
    <x v="0"/>
  </r>
  <r>
    <s v="23083.007972/2015-42"/>
    <s v="UASG 153115 - Pregão 25/2015"/>
    <d v="2016-10-21T00:00:00"/>
    <x v="23"/>
    <s v="Editora Universidade Rural"/>
    <n v="86"/>
    <x v="51"/>
    <x v="24"/>
    <x v="18"/>
    <n v="1.75"/>
    <n v="7"/>
    <x v="2"/>
    <x v="20"/>
    <x v="20"/>
    <x v="256"/>
    <x v="17"/>
    <n v="3048"/>
    <x v="0"/>
  </r>
  <r>
    <s v="23083.007972/2015-42"/>
    <s v="UASG 153115 - Pregão 25/2015"/>
    <d v="2016-10-21T00:00:00"/>
    <x v="23"/>
    <s v="Editora Universidade Rural"/>
    <n v="88"/>
    <x v="116"/>
    <x v="24"/>
    <x v="18"/>
    <n v="1.5"/>
    <n v="6"/>
    <x v="2"/>
    <x v="20"/>
    <x v="20"/>
    <x v="134"/>
    <x v="17"/>
    <n v="3048"/>
    <x v="0"/>
  </r>
  <r>
    <s v="23083.007972/2015-42"/>
    <s v="UASG 153115 - Pregão 25/2015"/>
    <d v="2016-10-21T00:00:00"/>
    <x v="23"/>
    <s v="Editora Universidade Rural"/>
    <n v="92"/>
    <x v="53"/>
    <x v="24"/>
    <x v="18"/>
    <n v="1.8"/>
    <n v="7.2"/>
    <x v="2"/>
    <x v="20"/>
    <x v="20"/>
    <x v="353"/>
    <x v="17"/>
    <n v="3048"/>
    <x v="0"/>
  </r>
  <r>
    <s v="23083.007972/2015-42"/>
    <s v="UASG 153115 - Pregão 25/2015"/>
    <d v="2016-10-21T00:00:00"/>
    <x v="23"/>
    <s v="Editora Universidade Rural"/>
    <n v="100"/>
    <x v="20"/>
    <x v="24"/>
    <x v="18"/>
    <n v="33.200000000000003"/>
    <n v="132.80000000000001"/>
    <x v="2"/>
    <x v="9"/>
    <x v="20"/>
    <x v="354"/>
    <x v="7"/>
    <n v="6468"/>
    <x v="0"/>
  </r>
  <r>
    <s v="23083.007972/2015-42"/>
    <s v="UASG 153115 - Pregão 25/2015"/>
    <d v="2016-10-21T00:00:00"/>
    <x v="23"/>
    <s v="Editora Universidade Rural"/>
    <n v="103"/>
    <x v="22"/>
    <x v="24"/>
    <x v="18"/>
    <n v="7.75"/>
    <n v="31"/>
    <x v="2"/>
    <x v="11"/>
    <x v="20"/>
    <x v="355"/>
    <x v="9"/>
    <n v="6"/>
    <x v="0"/>
  </r>
  <r>
    <s v="23083.007972/2015-42"/>
    <s v="UASG 153115 - Pregão 25/2015"/>
    <d v="2016-10-21T00:00:00"/>
    <x v="23"/>
    <s v="Editora Universidade Rural"/>
    <n v="104"/>
    <x v="4"/>
    <x v="24"/>
    <x v="18"/>
    <n v="2"/>
    <n v="8"/>
    <x v="3"/>
    <x v="13"/>
    <x v="20"/>
    <x v="28"/>
    <x v="11"/>
    <n v="309"/>
    <x v="0"/>
  </r>
  <r>
    <s v="23083.007972/2015-42"/>
    <s v="UASG 153115 - Pregão 25/2015"/>
    <d v="2016-10-21T00:00:00"/>
    <x v="23"/>
    <s v="Editora Universidade Rural"/>
    <n v="144"/>
    <x v="89"/>
    <x v="24"/>
    <x v="18"/>
    <n v="2.02"/>
    <n v="8.08"/>
    <x v="3"/>
    <x v="7"/>
    <x v="20"/>
    <x v="356"/>
    <x v="5"/>
    <n v="1400"/>
    <x v="0"/>
  </r>
  <r>
    <s v="23083.007972/2015-42"/>
    <s v="UASG 153115 - Pregão 25/2015"/>
    <d v="2016-10-21T00:00:00"/>
    <x v="23"/>
    <s v="Editora Universidade Rural"/>
    <n v="140"/>
    <x v="90"/>
    <x v="24"/>
    <x v="18"/>
    <n v="2.02"/>
    <n v="8.08"/>
    <x v="3"/>
    <x v="7"/>
    <x v="20"/>
    <x v="356"/>
    <x v="5"/>
    <n v="1400"/>
    <x v="0"/>
  </r>
  <r>
    <s v="23083.007972/2015-42"/>
    <s v="UASG 153115 - Pregão 25/2015"/>
    <d v="2016-10-21T00:00:00"/>
    <x v="23"/>
    <s v="Editora Universidade Rural"/>
    <n v="143"/>
    <x v="69"/>
    <x v="24"/>
    <x v="18"/>
    <n v="1.85"/>
    <n v="7.4"/>
    <x v="2"/>
    <x v="5"/>
    <x v="20"/>
    <x v="357"/>
    <x v="5"/>
    <n v="938"/>
    <x v="0"/>
  </r>
  <r>
    <s v="23083.007972/2015-42"/>
    <s v="UASG 153115 - Pregão 25/2015"/>
    <d v="2016-10-21T00:00:00"/>
    <x v="23"/>
    <s v="Editora Universidade Rural"/>
    <n v="153"/>
    <x v="99"/>
    <x v="24"/>
    <x v="18"/>
    <n v="0.94"/>
    <n v="3.76"/>
    <x v="3"/>
    <x v="7"/>
    <x v="20"/>
    <x v="358"/>
    <x v="5"/>
    <n v="1400"/>
    <x v="0"/>
  </r>
  <r>
    <s v="23083.007972/2015-42"/>
    <s v="UASG 153115 - Pregão 25/2015"/>
    <d v="2016-10-21T00:00:00"/>
    <x v="23"/>
    <s v="Editora Universidade Rural"/>
    <n v="156"/>
    <x v="106"/>
    <x v="24"/>
    <x v="18"/>
    <n v="1.3"/>
    <n v="5.2"/>
    <x v="2"/>
    <x v="6"/>
    <x v="20"/>
    <x v="359"/>
    <x v="6"/>
    <n v="348"/>
    <x v="0"/>
  </r>
  <r>
    <s v="23083.007972/2015-42"/>
    <s v="UASG 153115 - Pregão 25/2015"/>
    <d v="2016-10-21T00:00:00"/>
    <x v="23"/>
    <s v="Editora Universidade Rural"/>
    <n v="158"/>
    <x v="108"/>
    <x v="24"/>
    <x v="18"/>
    <n v="1.27"/>
    <n v="5.08"/>
    <x v="2"/>
    <x v="5"/>
    <x v="20"/>
    <x v="360"/>
    <x v="5"/>
    <n v="938"/>
    <x v="0"/>
  </r>
  <r>
    <s v="23083.007972/2015-42"/>
    <s v="UASG 153115 - Pregão 25/2015"/>
    <d v="2016-10-21T00:00:00"/>
    <x v="23"/>
    <s v="Editora Universidade Rural"/>
    <n v="159"/>
    <x v="109"/>
    <x v="24"/>
    <x v="18"/>
    <n v="1.28"/>
    <n v="5.12"/>
    <x v="2"/>
    <x v="5"/>
    <x v="20"/>
    <x v="361"/>
    <x v="5"/>
    <n v="938"/>
    <x v="0"/>
  </r>
  <r>
    <s v="23083.007972/2015-42"/>
    <s v="UASG 153115 - Pregão 25/2015"/>
    <d v="2016-10-21T00:00:00"/>
    <x v="23"/>
    <s v="Editora Universidade Rural"/>
    <n v="175"/>
    <x v="67"/>
    <x v="24"/>
    <x v="18"/>
    <n v="1.6"/>
    <n v="6.4"/>
    <x v="2"/>
    <x v="5"/>
    <x v="20"/>
    <x v="65"/>
    <x v="5"/>
    <n v="938"/>
    <x v="0"/>
  </r>
  <r>
    <s v="23083.007972/2015-42"/>
    <s v="UASG 153115 - Pregão 25/2015"/>
    <d v="2016-10-21T00:00:00"/>
    <x v="24"/>
    <s v="Jardim Botânico"/>
    <n v="46"/>
    <x v="43"/>
    <x v="25"/>
    <x v="15"/>
    <n v="3.23"/>
    <n v="16.149999999999999"/>
    <x v="2"/>
    <x v="17"/>
    <x v="18"/>
    <x v="362"/>
    <x v="15"/>
    <n v="13408"/>
    <x v="0"/>
  </r>
  <r>
    <s v="23083.007972/2015-42"/>
    <s v="UASG 153115 - Pregão 25/2015"/>
    <d v="2016-10-21T00:00:00"/>
    <x v="24"/>
    <s v="Jardim Botânico"/>
    <n v="57"/>
    <x v="47"/>
    <x v="25"/>
    <x v="15"/>
    <n v="0.99"/>
    <n v="4.95"/>
    <x v="3"/>
    <x v="4"/>
    <x v="18"/>
    <x v="149"/>
    <x v="4"/>
    <n v="1089"/>
    <x v="0"/>
  </r>
  <r>
    <s v="23083.007972/2015-42"/>
    <s v="UASG 153115 - Pregão 25/2015"/>
    <d v="2016-10-21T00:00:00"/>
    <x v="24"/>
    <s v="Jardim Botânico"/>
    <n v="66"/>
    <x v="78"/>
    <x v="25"/>
    <x v="24"/>
    <n v="0.12"/>
    <n v="24"/>
    <x v="2"/>
    <x v="18"/>
    <x v="9"/>
    <x v="57"/>
    <x v="5"/>
    <n v="4544"/>
    <x v="1"/>
  </r>
  <r>
    <s v="23083.007972/2015-42"/>
    <s v="UASG 153115 - Pregão 25/2015"/>
    <d v="2016-10-21T00:00:00"/>
    <x v="24"/>
    <s v="Jardim Botânico"/>
    <n v="68"/>
    <x v="79"/>
    <x v="25"/>
    <x v="24"/>
    <n v="7.0000000000000007E-2"/>
    <n v="14.000000000000002"/>
    <x v="2"/>
    <x v="18"/>
    <x v="25"/>
    <x v="227"/>
    <x v="5"/>
    <n v="4544"/>
    <x v="0"/>
  </r>
  <r>
    <s v="23083.007972/2015-42"/>
    <s v="UASG 153115 - Pregão 25/2015"/>
    <d v="2016-10-21T00:00:00"/>
    <x v="24"/>
    <s v="Jardim Botânico"/>
    <n v="87"/>
    <x v="50"/>
    <x v="25"/>
    <x v="15"/>
    <n v="0.97"/>
    <n v="4.8499999999999996"/>
    <x v="2"/>
    <x v="19"/>
    <x v="18"/>
    <x v="271"/>
    <x v="16"/>
    <n v="1489"/>
    <x v="0"/>
  </r>
  <r>
    <s v="23083.007972/2015-42"/>
    <s v="UASG 153115 - Pregão 25/2015"/>
    <d v="2016-10-21T00:00:00"/>
    <x v="24"/>
    <s v="Jardim Botânico"/>
    <n v="92"/>
    <x v="53"/>
    <x v="25"/>
    <x v="15"/>
    <n v="1.8"/>
    <n v="9"/>
    <x v="2"/>
    <x v="20"/>
    <x v="18"/>
    <x v="273"/>
    <x v="17"/>
    <n v="3048"/>
    <x v="0"/>
  </r>
  <r>
    <s v="23083.007972/2015-42"/>
    <s v="UASG 153115 - Pregão 25/2015"/>
    <d v="2016-10-21T00:00:00"/>
    <x v="24"/>
    <s v="Jardim Botânico"/>
    <n v="101"/>
    <x v="21"/>
    <x v="25"/>
    <x v="11"/>
    <n v="5.84"/>
    <n v="5.84"/>
    <x v="3"/>
    <x v="4"/>
    <x v="13"/>
    <x v="241"/>
    <x v="4"/>
    <n v="1089"/>
    <x v="0"/>
  </r>
  <r>
    <s v="23083.007972/2015-42"/>
    <s v="UASG 153115 - Pregão 25/2015"/>
    <d v="2016-10-21T00:00:00"/>
    <x v="24"/>
    <s v="Jardim Botânico"/>
    <n v="108"/>
    <x v="56"/>
    <x v="25"/>
    <x v="9"/>
    <n v="0.16"/>
    <n v="8"/>
    <x v="4"/>
    <x v="12"/>
    <x v="17"/>
    <x v="19"/>
    <x v="10"/>
    <s v="-"/>
    <x v="2"/>
  </r>
  <r>
    <s v="23083.007972/2015-42"/>
    <s v="UASG 153115 - Pregão 25/2015"/>
    <d v="2016-10-21T00:00:00"/>
    <x v="24"/>
    <s v="Jardim Botânico"/>
    <n v="144"/>
    <x v="89"/>
    <x v="25"/>
    <x v="13"/>
    <n v="2.02"/>
    <n v="60.6"/>
    <x v="3"/>
    <x v="7"/>
    <x v="15"/>
    <x v="363"/>
    <x v="5"/>
    <n v="1400"/>
    <x v="0"/>
  </r>
  <r>
    <s v="23083.007972/2015-42"/>
    <s v="UASG 153115 - Pregão 25/2015"/>
    <d v="2016-10-21T00:00:00"/>
    <x v="25"/>
    <s v="CTUR"/>
    <n v="5"/>
    <x v="28"/>
    <x v="26"/>
    <x v="14"/>
    <n v="2.95"/>
    <n v="29.5"/>
    <x v="3"/>
    <x v="60"/>
    <x v="16"/>
    <x v="364"/>
    <x v="5"/>
    <n v="939"/>
    <x v="0"/>
  </r>
  <r>
    <s v="23083.007972/2015-42"/>
    <s v="UASG 153115 - Pregão 25/2015"/>
    <d v="2016-10-21T00:00:00"/>
    <x v="25"/>
    <s v="CTUR"/>
    <n v="4"/>
    <x v="29"/>
    <x v="26"/>
    <x v="14"/>
    <n v="3.5"/>
    <n v="35"/>
    <x v="3"/>
    <x v="61"/>
    <x v="16"/>
    <x v="58"/>
    <x v="5"/>
    <n v="347"/>
    <x v="0"/>
  </r>
  <r>
    <s v="23083.007972/2015-42"/>
    <s v="UASG 153115 - Pregão 25/2015"/>
    <d v="2016-10-21T00:00:00"/>
    <x v="25"/>
    <s v="CTUR"/>
    <n v="3"/>
    <x v="30"/>
    <x v="26"/>
    <x v="14"/>
    <n v="3"/>
    <n v="30"/>
    <x v="3"/>
    <x v="60"/>
    <x v="16"/>
    <x v="53"/>
    <x v="5"/>
    <n v="939"/>
    <x v="0"/>
  </r>
  <r>
    <s v="23083.007972/2015-42"/>
    <s v="UASG 153115 - Pregão 25/2015"/>
    <d v="2016-10-21T00:00:00"/>
    <x v="25"/>
    <s v="CTUR"/>
    <n v="18"/>
    <x v="5"/>
    <x v="26"/>
    <x v="24"/>
    <n v="0.5"/>
    <n v="100"/>
    <x v="3"/>
    <x v="62"/>
    <x v="44"/>
    <x v="365"/>
    <x v="5"/>
    <n v="4228"/>
    <x v="1"/>
  </r>
  <r>
    <s v="23083.007972/2015-42"/>
    <s v="UASG 153115 - Pregão 25/2015"/>
    <d v="2016-10-21T00:00:00"/>
    <x v="25"/>
    <s v="CTUR"/>
    <n v="19"/>
    <x v="6"/>
    <x v="26"/>
    <x v="24"/>
    <n v="0.32"/>
    <n v="64"/>
    <x v="5"/>
    <x v="63"/>
    <x v="25"/>
    <x v="111"/>
    <x v="4"/>
    <n v="1086"/>
    <x v="0"/>
  </r>
  <r>
    <s v="23083.007972/2015-42"/>
    <s v="UASG 153115 - Pregão 25/2015"/>
    <d v="2016-10-21T00:00:00"/>
    <x v="25"/>
    <s v="CTUR"/>
    <n v="65"/>
    <x v="48"/>
    <x v="26"/>
    <x v="35"/>
    <n v="0.11"/>
    <n v="220"/>
    <x v="6"/>
    <x v="64"/>
    <x v="45"/>
    <x v="366"/>
    <x v="22"/>
    <n v="4606"/>
    <x v="0"/>
  </r>
  <r>
    <s v="23083.007972/2015-42"/>
    <s v="UASG 153115 - Pregão 25/2015"/>
    <d v="2016-10-21T00:00:00"/>
    <x v="25"/>
    <s v="CTUR"/>
    <n v="66"/>
    <x v="78"/>
    <x v="26"/>
    <x v="27"/>
    <n v="0.12"/>
    <n v="60"/>
    <x v="3"/>
    <x v="65"/>
    <x v="23"/>
    <x v="264"/>
    <x v="5"/>
    <n v="4540"/>
    <x v="1"/>
  </r>
  <r>
    <s v="23083.007972/2015-42"/>
    <s v="UASG 153115 - Pregão 25/2015"/>
    <d v="2016-10-21T00:00:00"/>
    <x v="25"/>
    <s v="CTUR"/>
    <n v="89"/>
    <x v="94"/>
    <x v="26"/>
    <x v="36"/>
    <n v="2.4"/>
    <n v="600"/>
    <x v="3"/>
    <x v="66"/>
    <x v="14"/>
    <x v="367"/>
    <x v="17"/>
    <n v="3047"/>
    <x v="1"/>
  </r>
  <r>
    <s v="23083.007972/2015-42"/>
    <s v="UASG 153115 - Pregão 25/2015"/>
    <d v="2016-10-21T00:00:00"/>
    <x v="25"/>
    <s v="CTUR"/>
    <n v="90"/>
    <x v="52"/>
    <x v="26"/>
    <x v="8"/>
    <n v="5"/>
    <n v="500"/>
    <x v="3"/>
    <x v="66"/>
    <x v="18"/>
    <x v="35"/>
    <x v="17"/>
    <n v="3047"/>
    <x v="1"/>
  </r>
  <r>
    <s v="23083.007972/2015-42"/>
    <s v="UASG 153115 - Pregão 25/2015"/>
    <d v="2016-10-21T00:00:00"/>
    <x v="25"/>
    <s v="CTUR"/>
    <n v="99"/>
    <x v="18"/>
    <x v="26"/>
    <x v="6"/>
    <n v="19.989999999999998"/>
    <n v="399.79999999999995"/>
    <x v="3"/>
    <x v="67"/>
    <x v="7"/>
    <x v="368"/>
    <x v="8"/>
    <n v="545"/>
    <x v="0"/>
  </r>
  <r>
    <s v="23083.007972/2015-42"/>
    <s v="UASG 153115 - Pregão 25/2015"/>
    <d v="2016-10-21T00:00:00"/>
    <x v="25"/>
    <s v="CTUR"/>
    <n v="100"/>
    <x v="20"/>
    <x v="26"/>
    <x v="14"/>
    <n v="33.200000000000003"/>
    <n v="332"/>
    <x v="3"/>
    <x v="68"/>
    <x v="16"/>
    <x v="16"/>
    <x v="23"/>
    <n v="6350"/>
    <x v="0"/>
  </r>
  <r>
    <s v="23083.007972/2015-42"/>
    <s v="UASG 153115 - Pregão 25/2015"/>
    <d v="2016-10-21T00:00:00"/>
    <x v="25"/>
    <s v="CTUR"/>
    <n v="108"/>
    <x v="56"/>
    <x v="26"/>
    <x v="8"/>
    <n v="0.16"/>
    <n v="16"/>
    <x v="4"/>
    <x v="12"/>
    <x v="17"/>
    <x v="19"/>
    <x v="10"/>
    <s v="-"/>
    <x v="2"/>
  </r>
  <r>
    <s v="23083.007972/2015-42"/>
    <s v="UASG 153115 - Pregão 25/2015"/>
    <d v="2016-10-21T00:00:00"/>
    <x v="25"/>
    <s v="CTUR"/>
    <n v="114"/>
    <x v="57"/>
    <x v="26"/>
    <x v="6"/>
    <n v="11.42"/>
    <n v="228.4"/>
    <x v="3"/>
    <x v="65"/>
    <x v="7"/>
    <x v="70"/>
    <x v="5"/>
    <n v="4540"/>
    <x v="0"/>
  </r>
  <r>
    <s v="23083.007972/2015-42"/>
    <s v="UASG 153115 - Pregão 25/2015"/>
    <d v="2016-10-21T00:00:00"/>
    <x v="25"/>
    <s v="CTUR"/>
    <n v="123"/>
    <x v="125"/>
    <x v="26"/>
    <x v="4"/>
    <n v="9.09"/>
    <n v="2727"/>
    <x v="4"/>
    <x v="12"/>
    <x v="4"/>
    <x v="369"/>
    <x v="10"/>
    <s v="-"/>
    <x v="6"/>
  </r>
  <r>
    <s v="23083.007972/2015-42"/>
    <s v="UASG 153115 - Pregão 25/2015"/>
    <d v="2016-10-21T00:00:00"/>
    <x v="25"/>
    <s v="CTUR"/>
    <n v="134"/>
    <x v="95"/>
    <x v="26"/>
    <x v="24"/>
    <n v="12.97"/>
    <n v="2594"/>
    <x v="3"/>
    <x v="65"/>
    <x v="46"/>
    <x v="370"/>
    <x v="5"/>
    <n v="4540"/>
    <x v="1"/>
  </r>
  <r>
    <s v="23083.007972/2015-42"/>
    <s v="UASG 153115 - Pregão 25/2015"/>
    <d v="2016-10-21T00:00:00"/>
    <x v="25"/>
    <s v="CTUR"/>
    <n v="138"/>
    <x v="85"/>
    <x v="26"/>
    <x v="4"/>
    <n v="0.85"/>
    <n v="255"/>
    <x v="3"/>
    <x v="65"/>
    <x v="47"/>
    <x v="371"/>
    <x v="5"/>
    <n v="4540"/>
    <x v="1"/>
  </r>
  <r>
    <s v="23083.007972/2015-42"/>
    <s v="UASG 153115 - Pregão 25/2015"/>
    <d v="2016-10-21T00:00:00"/>
    <x v="25"/>
    <s v="CTUR"/>
    <n v="139"/>
    <x v="87"/>
    <x v="26"/>
    <x v="4"/>
    <n v="1.73"/>
    <n v="519"/>
    <x v="3"/>
    <x v="60"/>
    <x v="48"/>
    <x v="372"/>
    <x v="5"/>
    <n v="939"/>
    <x v="1"/>
  </r>
  <r>
    <s v="23083.007972/2015-42"/>
    <s v="UASG 153115 - Pregão 25/2015"/>
    <d v="2016-10-21T00:00:00"/>
    <x v="25"/>
    <s v="CTUR"/>
    <n v="149"/>
    <x v="96"/>
    <x v="26"/>
    <x v="37"/>
    <n v="1.05"/>
    <n v="378"/>
    <x v="3"/>
    <x v="60"/>
    <x v="49"/>
    <x v="373"/>
    <x v="5"/>
    <n v="939"/>
    <x v="1"/>
  </r>
  <r>
    <s v="23083.007972/2015-42"/>
    <s v="UASG 153115 - Pregão 25/2015"/>
    <d v="2016-10-21T00:00:00"/>
    <x v="25"/>
    <s v="CTUR"/>
    <n v="150"/>
    <x v="97"/>
    <x v="26"/>
    <x v="37"/>
    <n v="1.05"/>
    <n v="378"/>
    <x v="3"/>
    <x v="60"/>
    <x v="50"/>
    <x v="374"/>
    <x v="5"/>
    <n v="939"/>
    <x v="1"/>
  </r>
  <r>
    <s v="23083.007972/2015-42"/>
    <s v="UASG 153115 - Pregão 25/2015"/>
    <d v="2016-10-21T00:00:00"/>
    <x v="25"/>
    <s v="CTUR"/>
    <n v="156"/>
    <x v="106"/>
    <x v="26"/>
    <x v="4"/>
    <n v="1.3"/>
    <n v="390"/>
    <x v="3"/>
    <x v="61"/>
    <x v="4"/>
    <x v="375"/>
    <x v="6"/>
    <n v="347"/>
    <x v="0"/>
  </r>
  <r>
    <s v="23083.007972/2015-42"/>
    <s v="UASG 153115 - Pregão 25/2015"/>
    <d v="2016-10-21T00:00:00"/>
    <x v="25"/>
    <s v="CTUR"/>
    <n v="157"/>
    <x v="107"/>
    <x v="26"/>
    <x v="4"/>
    <n v="1.3"/>
    <n v="390"/>
    <x v="3"/>
    <x v="61"/>
    <x v="9"/>
    <x v="292"/>
    <x v="6"/>
    <n v="347"/>
    <x v="1"/>
  </r>
  <r>
    <s v="23083.007972/2015-42"/>
    <s v="UASG 153115 - Pregão 25/2015"/>
    <d v="2016-10-21T00:00:00"/>
    <x v="25"/>
    <s v="CTUR"/>
    <n v="160"/>
    <x v="27"/>
    <x v="26"/>
    <x v="13"/>
    <n v="7.54"/>
    <n v="226.2"/>
    <x v="3"/>
    <x v="62"/>
    <x v="15"/>
    <x v="376"/>
    <x v="21"/>
    <n v="4228"/>
    <x v="0"/>
  </r>
  <r>
    <s v="23083.007972/2015-42"/>
    <s v="UASG 153115 - Pregão 25/2015"/>
    <d v="2016-10-21T00:00:00"/>
    <x v="25"/>
    <s v="CTUR"/>
    <n v="168"/>
    <x v="103"/>
    <x v="26"/>
    <x v="27"/>
    <n v="0.15"/>
    <n v="75"/>
    <x v="3"/>
    <x v="60"/>
    <x v="38"/>
    <x v="99"/>
    <x v="5"/>
    <n v="939"/>
    <x v="1"/>
  </r>
  <r>
    <s v="23083.007972/2015-42"/>
    <s v="UASG 153115 - Pregão 25/2015"/>
    <d v="2016-10-21T00:00:00"/>
    <x v="25"/>
    <s v="CTUR"/>
    <n v="174"/>
    <x v="66"/>
    <x v="26"/>
    <x v="13"/>
    <n v="2.8"/>
    <n v="84"/>
    <x v="3"/>
    <x v="61"/>
    <x v="15"/>
    <x v="377"/>
    <x v="6"/>
    <n v="347"/>
    <x v="0"/>
  </r>
  <r>
    <s v="23083.007972/2015-42"/>
    <s v="UASG 153115 - Pregão 25/2015"/>
    <d v="2016-10-21T00:00:00"/>
    <x v="26"/>
    <s v="Campus Dr. Leonel Miranda"/>
    <n v="17"/>
    <x v="38"/>
    <x v="27"/>
    <x v="13"/>
    <n v="2.5499999999999998"/>
    <n v="76.5"/>
    <x v="2"/>
    <x v="18"/>
    <x v="15"/>
    <x v="77"/>
    <x v="5"/>
    <n v="4544"/>
    <x v="0"/>
  </r>
  <r>
    <s v="23083.007972/2015-42"/>
    <s v="UASG 153115 - Pregão 25/2015"/>
    <d v="2016-10-21T00:00:00"/>
    <x v="26"/>
    <s v="Campus Dr. Leonel Miranda"/>
    <n v="19"/>
    <x v="6"/>
    <x v="27"/>
    <x v="9"/>
    <n v="0.32"/>
    <n v="16"/>
    <x v="3"/>
    <x v="4"/>
    <x v="11"/>
    <x v="36"/>
    <x v="4"/>
    <n v="1089"/>
    <x v="0"/>
  </r>
  <r>
    <s v="23083.007972/2015-42"/>
    <s v="UASG 153115 - Pregão 25/2015"/>
    <d v="2016-10-21T00:00:00"/>
    <x v="26"/>
    <s v="Campus Dr. Leonel Miranda"/>
    <n v="28"/>
    <x v="9"/>
    <x v="27"/>
    <x v="14"/>
    <n v="0.85"/>
    <n v="8.5"/>
    <x v="2"/>
    <x v="5"/>
    <x v="16"/>
    <x v="160"/>
    <x v="5"/>
    <n v="938"/>
    <x v="0"/>
  </r>
  <r>
    <s v="23083.007972/2015-42"/>
    <s v="UASG 153115 - Pregão 25/2015"/>
    <d v="2016-10-21T00:00:00"/>
    <x v="26"/>
    <s v="Campus Dr. Leonel Miranda"/>
    <n v="27"/>
    <x v="12"/>
    <x v="27"/>
    <x v="14"/>
    <n v="0.85"/>
    <n v="8.5"/>
    <x v="2"/>
    <x v="6"/>
    <x v="16"/>
    <x v="160"/>
    <x v="6"/>
    <n v="348"/>
    <x v="0"/>
  </r>
  <r>
    <s v="23083.007972/2015-42"/>
    <s v="UASG 153115 - Pregão 25/2015"/>
    <d v="2016-10-21T00:00:00"/>
    <x v="26"/>
    <s v="Campus Dr. Leonel Miranda"/>
    <n v="43"/>
    <x v="75"/>
    <x v="27"/>
    <x v="14"/>
    <n v="1.7"/>
    <n v="17"/>
    <x v="2"/>
    <x v="8"/>
    <x v="16"/>
    <x v="30"/>
    <x v="5"/>
    <n v="4949"/>
    <x v="0"/>
  </r>
  <r>
    <s v="23083.007972/2015-42"/>
    <s v="UASG 153115 - Pregão 25/2015"/>
    <d v="2016-10-21T00:00:00"/>
    <x v="26"/>
    <s v="Campus Dr. Leonel Miranda"/>
    <n v="39"/>
    <x v="76"/>
    <x v="27"/>
    <x v="14"/>
    <n v="0.95"/>
    <n v="9.5"/>
    <x v="2"/>
    <x v="16"/>
    <x v="16"/>
    <x v="81"/>
    <x v="14"/>
    <n v="1281"/>
    <x v="0"/>
  </r>
  <r>
    <s v="23083.007972/2015-42"/>
    <s v="UASG 153115 - Pregão 25/2015"/>
    <d v="2016-10-21T00:00:00"/>
    <x v="26"/>
    <s v="Campus Dr. Leonel Miranda"/>
    <n v="41"/>
    <x v="42"/>
    <x v="27"/>
    <x v="15"/>
    <n v="1.29"/>
    <n v="6.45"/>
    <x v="3"/>
    <x v="4"/>
    <x v="18"/>
    <x v="246"/>
    <x v="4"/>
    <n v="1089"/>
    <x v="0"/>
  </r>
  <r>
    <s v="23083.007972/2015-42"/>
    <s v="UASG 153115 - Pregão 25/2015"/>
    <d v="2016-10-21T00:00:00"/>
    <x v="26"/>
    <s v="Campus Dr. Leonel Miranda"/>
    <n v="65"/>
    <x v="48"/>
    <x v="27"/>
    <x v="5"/>
    <n v="0.11"/>
    <n v="110"/>
    <x v="2"/>
    <x v="18"/>
    <x v="51"/>
    <x v="378"/>
    <x v="5"/>
    <n v="4544"/>
    <x v="1"/>
  </r>
  <r>
    <s v="23083.007972/2015-42"/>
    <s v="UASG 153115 - Pregão 25/2015"/>
    <d v="2016-10-21T00:00:00"/>
    <x v="26"/>
    <s v="Campus Dr. Leonel Miranda"/>
    <n v="86"/>
    <x v="51"/>
    <x v="27"/>
    <x v="15"/>
    <n v="1.75"/>
    <n v="8.75"/>
    <x v="2"/>
    <x v="20"/>
    <x v="18"/>
    <x v="272"/>
    <x v="17"/>
    <n v="3048"/>
    <x v="0"/>
  </r>
  <r>
    <s v="23083.007972/2015-42"/>
    <s v="UASG 153115 - Pregão 25/2015"/>
    <d v="2016-10-21T00:00:00"/>
    <x v="26"/>
    <s v="Campus Dr. Leonel Miranda"/>
    <n v="91"/>
    <x v="81"/>
    <x v="27"/>
    <x v="14"/>
    <n v="1.03"/>
    <n v="10.3"/>
    <x v="3"/>
    <x v="24"/>
    <x v="16"/>
    <x v="346"/>
    <x v="20"/>
    <n v="2792"/>
    <x v="0"/>
  </r>
  <r>
    <s v="23083.007972/2015-42"/>
    <s v="UASG 153115 - Pregão 25/2015"/>
    <d v="2016-10-21T00:00:00"/>
    <x v="26"/>
    <s v="Campus Dr. Leonel Miranda"/>
    <n v="94"/>
    <x v="17"/>
    <x v="27"/>
    <x v="16"/>
    <n v="1.22"/>
    <n v="18.3"/>
    <x v="2"/>
    <x v="10"/>
    <x v="19"/>
    <x v="379"/>
    <x v="8"/>
    <n v="544"/>
    <x v="0"/>
  </r>
  <r>
    <s v="23083.007972/2015-42"/>
    <s v="UASG 153115 - Pregão 25/2015"/>
    <d v="2016-10-21T00:00:00"/>
    <x v="26"/>
    <s v="Campus Dr. Leonel Miranda"/>
    <n v="100"/>
    <x v="20"/>
    <x v="27"/>
    <x v="25"/>
    <n v="33.200000000000003"/>
    <n v="66.400000000000006"/>
    <x v="2"/>
    <x v="9"/>
    <x v="26"/>
    <x v="229"/>
    <x v="7"/>
    <n v="6468"/>
    <x v="0"/>
  </r>
  <r>
    <s v="23083.007972/2015-42"/>
    <s v="UASG 153115 - Pregão 25/2015"/>
    <d v="2016-10-21T00:00:00"/>
    <x v="26"/>
    <s v="Campus Dr. Leonel Miranda"/>
    <n v="101"/>
    <x v="21"/>
    <x v="27"/>
    <x v="15"/>
    <n v="5.84"/>
    <n v="29.2"/>
    <x v="3"/>
    <x v="4"/>
    <x v="18"/>
    <x v="126"/>
    <x v="4"/>
    <n v="1089"/>
    <x v="0"/>
  </r>
  <r>
    <s v="23083.007972/2015-42"/>
    <s v="UASG 153115 - Pregão 25/2015"/>
    <d v="2016-10-21T00:00:00"/>
    <x v="26"/>
    <s v="Campus Dr. Leonel Miranda"/>
    <n v="103"/>
    <x v="22"/>
    <x v="27"/>
    <x v="25"/>
    <n v="7.75"/>
    <n v="15.5"/>
    <x v="2"/>
    <x v="11"/>
    <x v="26"/>
    <x v="380"/>
    <x v="9"/>
    <n v="6"/>
    <x v="0"/>
  </r>
  <r>
    <s v="23083.007972/2015-42"/>
    <s v="UASG 153115 - Pregão 25/2015"/>
    <d v="2016-10-21T00:00:00"/>
    <x v="26"/>
    <s v="Campus Dr. Leonel Miranda"/>
    <n v="104"/>
    <x v="4"/>
    <x v="27"/>
    <x v="15"/>
    <n v="2"/>
    <n v="10"/>
    <x v="3"/>
    <x v="13"/>
    <x v="18"/>
    <x v="89"/>
    <x v="11"/>
    <n v="309"/>
    <x v="0"/>
  </r>
  <r>
    <s v="23083.007972/2015-42"/>
    <s v="UASG 153115 - Pregão 25/2015"/>
    <d v="2016-10-21T00:00:00"/>
    <x v="26"/>
    <s v="Campus Dr. Leonel Miranda"/>
    <n v="108"/>
    <x v="56"/>
    <x v="27"/>
    <x v="13"/>
    <n v="0.16"/>
    <n v="4.8"/>
    <x v="4"/>
    <x v="12"/>
    <x v="17"/>
    <x v="19"/>
    <x v="10"/>
    <s v="-"/>
    <x v="2"/>
  </r>
  <r>
    <s v="23083.007972/2015-42"/>
    <s v="UASG 153115 - Pregão 25/2015"/>
    <d v="2016-10-21T00:00:00"/>
    <x v="26"/>
    <s v="Campus Dr. Leonel Miranda"/>
    <n v="115"/>
    <x v="117"/>
    <x v="27"/>
    <x v="14"/>
    <n v="14.1"/>
    <n v="141"/>
    <x v="2"/>
    <x v="11"/>
    <x v="16"/>
    <x v="381"/>
    <x v="9"/>
    <n v="6"/>
    <x v="0"/>
  </r>
  <r>
    <s v="23083.007972/2015-42"/>
    <s v="UASG 153115 - Pregão 25/2015"/>
    <d v="2016-10-21T00:00:00"/>
    <x v="26"/>
    <s v="Campus Dr. Leonel Miranda"/>
    <n v="114"/>
    <x v="57"/>
    <x v="27"/>
    <x v="14"/>
    <n v="11.42"/>
    <n v="114.2"/>
    <x v="2"/>
    <x v="18"/>
    <x v="16"/>
    <x v="128"/>
    <x v="5"/>
    <n v="4544"/>
    <x v="0"/>
  </r>
  <r>
    <s v="23083.007972/2015-42"/>
    <s v="UASG 153115 - Pregão 25/2015"/>
    <d v="2016-10-21T00:00:00"/>
    <x v="26"/>
    <s v="Campus Dr. Leonel Miranda"/>
    <n v="113"/>
    <x v="58"/>
    <x v="27"/>
    <x v="15"/>
    <n v="12.72"/>
    <n v="63.6"/>
    <x v="2"/>
    <x v="18"/>
    <x v="18"/>
    <x v="56"/>
    <x v="5"/>
    <n v="4544"/>
    <x v="0"/>
  </r>
  <r>
    <s v="23083.007972/2015-42"/>
    <s v="UASG 153115 - Pregão 25/2015"/>
    <d v="2016-10-21T00:00:00"/>
    <x v="26"/>
    <s v="Campus Dr. Leonel Miranda"/>
    <n v="116"/>
    <x v="60"/>
    <x v="27"/>
    <x v="5"/>
    <n v="0.12"/>
    <n v="120"/>
    <x v="3"/>
    <x v="22"/>
    <x v="52"/>
    <x v="382"/>
    <x v="19"/>
    <n v="1327"/>
    <x v="1"/>
  </r>
  <r>
    <s v="23083.007972/2015-42"/>
    <s v="UASG 153115 - Pregão 25/2015"/>
    <d v="2016-10-21T00:00:00"/>
    <x v="26"/>
    <s v="Campus Dr. Leonel Miranda"/>
    <n v="136"/>
    <x v="86"/>
    <x v="27"/>
    <x v="6"/>
    <n v="6.34"/>
    <n v="126.8"/>
    <x v="2"/>
    <x v="18"/>
    <x v="7"/>
    <x v="101"/>
    <x v="5"/>
    <n v="4544"/>
    <x v="0"/>
  </r>
  <r>
    <s v="23083.007972/2015-42"/>
    <s v="UASG 153115 - Pregão 25/2015"/>
    <d v="2016-10-21T00:00:00"/>
    <x v="26"/>
    <s v="Campus Dr. Leonel Miranda"/>
    <n v="147"/>
    <x v="25"/>
    <x v="27"/>
    <x v="6"/>
    <n v="1.51"/>
    <n v="30.2"/>
    <x v="3"/>
    <x v="14"/>
    <x v="16"/>
    <x v="21"/>
    <x v="12"/>
    <n v="489"/>
    <x v="1"/>
  </r>
  <r>
    <s v="23083.007972/2015-42"/>
    <s v="UASG 153115 - Pregão 25/2015"/>
    <d v="2016-10-21T00:00:00"/>
    <x v="26"/>
    <s v="Campus Dr. Leonel Miranda"/>
    <n v="163"/>
    <x v="102"/>
    <x v="27"/>
    <x v="14"/>
    <n v="0.49"/>
    <n v="4.9000000000000004"/>
    <x v="2"/>
    <x v="17"/>
    <x v="16"/>
    <x v="40"/>
    <x v="15"/>
    <n v="13408"/>
    <x v="0"/>
  </r>
  <r>
    <s v="23083.007972/2015-42"/>
    <s v="UASG 153115 - Pregão 25/2015"/>
    <d v="2016-10-21T00:00:00"/>
    <x v="26"/>
    <s v="Campus Dr. Leonel Miranda"/>
    <n v="164"/>
    <x v="64"/>
    <x v="27"/>
    <x v="15"/>
    <n v="1.88"/>
    <n v="9.3999999999999986"/>
    <x v="3"/>
    <x v="23"/>
    <x v="18"/>
    <x v="39"/>
    <x v="19"/>
    <n v="7570"/>
    <x v="0"/>
  </r>
  <r>
    <s v="23083.007972/2015-42"/>
    <s v="UASG 153115 - Pregão 25/2015"/>
    <d v="2016-10-21T00:00:00"/>
    <x v="27"/>
    <s v="Coordenadoria de tecnologia da Informação e Comunicação"/>
    <n v="5"/>
    <x v="28"/>
    <x v="28"/>
    <x v="11"/>
    <n v="2.95"/>
    <n v="2.95"/>
    <x v="2"/>
    <x v="5"/>
    <x v="13"/>
    <x v="233"/>
    <x v="5"/>
    <n v="938"/>
    <x v="0"/>
  </r>
  <r>
    <s v="23083.007972/2015-42"/>
    <s v="UASG 153115 - Pregão 25/2015"/>
    <d v="2016-10-21T00:00:00"/>
    <x v="27"/>
    <s v="Coordenadoria de tecnologia da Informação e Comunicação"/>
    <n v="8"/>
    <x v="32"/>
    <x v="28"/>
    <x v="14"/>
    <n v="0.4"/>
    <n v="4"/>
    <x v="3"/>
    <x v="7"/>
    <x v="16"/>
    <x v="140"/>
    <x v="5"/>
    <n v="1400"/>
    <x v="0"/>
  </r>
  <r>
    <s v="23083.007972/2015-42"/>
    <s v="UASG 153115 - Pregão 25/2015"/>
    <d v="2016-10-21T00:00:00"/>
    <x v="27"/>
    <s v="Coordenadoria de tecnologia da Informação e Comunicação"/>
    <n v="9"/>
    <x v="33"/>
    <x v="28"/>
    <x v="25"/>
    <n v="3.49"/>
    <n v="6.98"/>
    <x v="2"/>
    <x v="16"/>
    <x v="26"/>
    <x v="133"/>
    <x v="14"/>
    <n v="1281"/>
    <x v="0"/>
  </r>
  <r>
    <s v="23083.007972/2015-42"/>
    <s v="UASG 153115 - Pregão 25/2015"/>
    <d v="2016-10-21T00:00:00"/>
    <x v="27"/>
    <s v="Coordenadoria de tecnologia da Informação e Comunicação"/>
    <n v="10"/>
    <x v="73"/>
    <x v="28"/>
    <x v="11"/>
    <n v="19.899999999999999"/>
    <n v="19.899999999999999"/>
    <x v="2"/>
    <x v="6"/>
    <x v="13"/>
    <x v="383"/>
    <x v="6"/>
    <n v="348"/>
    <x v="0"/>
  </r>
  <r>
    <s v="23083.007972/2015-42"/>
    <s v="UASG 153115 - Pregão 25/2015"/>
    <d v="2016-10-21T00:00:00"/>
    <x v="27"/>
    <s v="Coordenadoria de tecnologia da Informação e Comunicação"/>
    <n v="12"/>
    <x v="35"/>
    <x v="28"/>
    <x v="14"/>
    <n v="0.56999999999999995"/>
    <n v="5.6999999999999993"/>
    <x v="2"/>
    <x v="5"/>
    <x v="16"/>
    <x v="146"/>
    <x v="5"/>
    <n v="938"/>
    <x v="0"/>
  </r>
  <r>
    <s v="23083.007972/2015-42"/>
    <s v="UASG 153115 - Pregão 25/2015"/>
    <d v="2016-10-21T00:00:00"/>
    <x v="27"/>
    <s v="Coordenadoria de tecnologia da Informação e Comunicação"/>
    <n v="14"/>
    <x v="36"/>
    <x v="28"/>
    <x v="14"/>
    <n v="0.25"/>
    <n v="2.5"/>
    <x v="4"/>
    <x v="12"/>
    <x v="17"/>
    <x v="19"/>
    <x v="10"/>
    <s v="-"/>
    <x v="2"/>
  </r>
  <r>
    <s v="23083.007972/2015-42"/>
    <s v="UASG 153115 - Pregão 25/2015"/>
    <d v="2016-10-21T00:00:00"/>
    <x v="27"/>
    <s v="Coordenadoria de tecnologia da Informação e Comunicação"/>
    <n v="17"/>
    <x v="38"/>
    <x v="28"/>
    <x v="15"/>
    <n v="2.5499999999999998"/>
    <n v="12.75"/>
    <x v="2"/>
    <x v="18"/>
    <x v="18"/>
    <x v="206"/>
    <x v="5"/>
    <n v="4544"/>
    <x v="0"/>
  </r>
  <r>
    <s v="23083.007972/2015-42"/>
    <s v="UASG 153115 - Pregão 25/2015"/>
    <d v="2016-10-21T00:00:00"/>
    <x v="27"/>
    <s v="Coordenadoria de tecnologia da Informação e Comunicação"/>
    <n v="16"/>
    <x v="39"/>
    <x v="28"/>
    <x v="15"/>
    <n v="2.52"/>
    <n v="12.6"/>
    <x v="2"/>
    <x v="18"/>
    <x v="18"/>
    <x v="207"/>
    <x v="5"/>
    <n v="4544"/>
    <x v="0"/>
  </r>
  <r>
    <s v="23083.007972/2015-42"/>
    <s v="UASG 153115 - Pregão 25/2015"/>
    <d v="2016-10-21T00:00:00"/>
    <x v="27"/>
    <s v="Coordenadoria de tecnologia da Informação e Comunicação"/>
    <n v="18"/>
    <x v="5"/>
    <x v="28"/>
    <x v="24"/>
    <n v="0.5"/>
    <n v="100"/>
    <x v="2"/>
    <x v="3"/>
    <x v="9"/>
    <x v="135"/>
    <x v="3"/>
    <n v="4227"/>
    <x v="1"/>
  </r>
  <r>
    <s v="23083.007972/2015-42"/>
    <s v="UASG 153115 - Pregão 25/2015"/>
    <d v="2016-10-21T00:00:00"/>
    <x v="27"/>
    <s v="Coordenadoria de tecnologia da Informação e Comunicação"/>
    <n v="19"/>
    <x v="6"/>
    <x v="28"/>
    <x v="24"/>
    <n v="0.32"/>
    <n v="64"/>
    <x v="3"/>
    <x v="4"/>
    <x v="25"/>
    <x v="111"/>
    <x v="4"/>
    <n v="1089"/>
    <x v="0"/>
  </r>
  <r>
    <s v="23083.007972/2015-42"/>
    <s v="UASG 153115 - Pregão 25/2015"/>
    <d v="2016-10-21T00:00:00"/>
    <x v="27"/>
    <s v="Coordenadoria de tecnologia da Informação e Comunicação"/>
    <n v="29"/>
    <x v="10"/>
    <x v="28"/>
    <x v="26"/>
    <n v="0.85"/>
    <n v="10.199999999999999"/>
    <x v="2"/>
    <x v="5"/>
    <x v="27"/>
    <x v="297"/>
    <x v="5"/>
    <n v="938"/>
    <x v="0"/>
  </r>
  <r>
    <s v="23083.007972/2015-42"/>
    <s v="UASG 153115 - Pregão 25/2015"/>
    <d v="2016-10-21T00:00:00"/>
    <x v="27"/>
    <s v="Coordenadoria de tecnologia da Informação e Comunicação"/>
    <n v="26"/>
    <x v="11"/>
    <x v="28"/>
    <x v="26"/>
    <n v="0.85"/>
    <n v="10.199999999999999"/>
    <x v="2"/>
    <x v="5"/>
    <x v="27"/>
    <x v="297"/>
    <x v="5"/>
    <n v="938"/>
    <x v="0"/>
  </r>
  <r>
    <s v="23083.007972/2015-42"/>
    <s v="UASG 153115 - Pregão 25/2015"/>
    <d v="2016-10-21T00:00:00"/>
    <x v="27"/>
    <s v="Coordenadoria de tecnologia da Informação e Comunicação"/>
    <n v="33"/>
    <x v="126"/>
    <x v="28"/>
    <x v="24"/>
    <n v="0.22"/>
    <n v="44"/>
    <x v="3"/>
    <x v="13"/>
    <x v="25"/>
    <x v="384"/>
    <x v="11"/>
    <n v="309"/>
    <x v="0"/>
  </r>
  <r>
    <s v="23083.007972/2015-42"/>
    <s v="UASG 153115 - Pregão 25/2015"/>
    <d v="2016-10-21T00:00:00"/>
    <x v="27"/>
    <s v="Coordenadoria de tecnologia da Informação e Comunicação"/>
    <n v="36"/>
    <x v="14"/>
    <x v="28"/>
    <x v="24"/>
    <n v="0.22"/>
    <n v="44"/>
    <x v="2"/>
    <x v="8"/>
    <x v="11"/>
    <x v="44"/>
    <x v="5"/>
    <n v="4949"/>
    <x v="1"/>
  </r>
  <r>
    <s v="23083.007972/2015-42"/>
    <s v="UASG 153115 - Pregão 25/2015"/>
    <d v="2016-10-21T00:00:00"/>
    <x v="27"/>
    <s v="Coordenadoria de tecnologia da Informação e Comunicação"/>
    <n v="37"/>
    <x v="74"/>
    <x v="28"/>
    <x v="9"/>
    <n v="0.38"/>
    <n v="19"/>
    <x v="3"/>
    <x v="7"/>
    <x v="11"/>
    <x v="284"/>
    <x v="5"/>
    <n v="1400"/>
    <x v="0"/>
  </r>
  <r>
    <s v="23083.007972/2015-42"/>
    <s v="UASG 153115 - Pregão 25/2015"/>
    <d v="2016-10-21T00:00:00"/>
    <x v="27"/>
    <s v="Coordenadoria de tecnologia da Informação e Comunicação"/>
    <n v="39"/>
    <x v="76"/>
    <x v="28"/>
    <x v="15"/>
    <n v="0.95"/>
    <n v="4.75"/>
    <x v="2"/>
    <x v="16"/>
    <x v="18"/>
    <x v="351"/>
    <x v="14"/>
    <n v="1281"/>
    <x v="0"/>
  </r>
  <r>
    <s v="23083.007972/2015-42"/>
    <s v="UASG 153115 - Pregão 25/2015"/>
    <d v="2016-10-21T00:00:00"/>
    <x v="27"/>
    <s v="Coordenadoria de tecnologia da Informação e Comunicação"/>
    <n v="46"/>
    <x v="43"/>
    <x v="28"/>
    <x v="14"/>
    <n v="3.23"/>
    <n v="32.299999999999997"/>
    <x v="2"/>
    <x v="17"/>
    <x v="16"/>
    <x v="38"/>
    <x v="15"/>
    <n v="13408"/>
    <x v="0"/>
  </r>
  <r>
    <s v="23083.007972/2015-42"/>
    <s v="UASG 153115 - Pregão 25/2015"/>
    <d v="2016-10-21T00:00:00"/>
    <x v="27"/>
    <s v="Coordenadoria de tecnologia da Informação e Comunicação"/>
    <n v="48"/>
    <x v="44"/>
    <x v="28"/>
    <x v="14"/>
    <n v="0.94"/>
    <n v="9.3999999999999986"/>
    <x v="2"/>
    <x v="17"/>
    <x v="16"/>
    <x v="39"/>
    <x v="15"/>
    <n v="13408"/>
    <x v="0"/>
  </r>
  <r>
    <s v="23083.007972/2015-42"/>
    <s v="UASG 153115 - Pregão 25/2015"/>
    <d v="2016-10-21T00:00:00"/>
    <x v="27"/>
    <s v="Coordenadoria de tecnologia da Informação e Comunicação"/>
    <n v="47"/>
    <x v="3"/>
    <x v="28"/>
    <x v="14"/>
    <n v="0.49"/>
    <n v="4.9000000000000004"/>
    <x v="2"/>
    <x v="5"/>
    <x v="16"/>
    <x v="40"/>
    <x v="5"/>
    <n v="938"/>
    <x v="0"/>
  </r>
  <r>
    <s v="23083.007972/2015-42"/>
    <s v="UASG 153115 - Pregão 25/2015"/>
    <d v="2016-10-21T00:00:00"/>
    <x v="27"/>
    <s v="Coordenadoria de tecnologia da Informação e Comunicação"/>
    <n v="57"/>
    <x v="47"/>
    <x v="28"/>
    <x v="13"/>
    <n v="0.99"/>
    <n v="29.7"/>
    <x v="3"/>
    <x v="4"/>
    <x v="15"/>
    <x v="115"/>
    <x v="4"/>
    <n v="1089"/>
    <x v="0"/>
  </r>
  <r>
    <s v="23083.007972/2015-42"/>
    <s v="UASG 153115 - Pregão 25/2015"/>
    <d v="2016-10-21T00:00:00"/>
    <x v="27"/>
    <s v="Coordenadoria de tecnologia da Informação e Comunicação"/>
    <n v="66"/>
    <x v="78"/>
    <x v="28"/>
    <x v="8"/>
    <n v="0.12"/>
    <n v="12"/>
    <x v="2"/>
    <x v="18"/>
    <x v="9"/>
    <x v="57"/>
    <x v="5"/>
    <n v="4544"/>
    <x v="0"/>
  </r>
  <r>
    <s v="23083.007972/2015-42"/>
    <s v="UASG 153115 - Pregão 25/2015"/>
    <d v="2016-10-21T00:00:00"/>
    <x v="27"/>
    <s v="Coordenadoria de tecnologia da Informação e Comunicação"/>
    <n v="68"/>
    <x v="79"/>
    <x v="28"/>
    <x v="8"/>
    <n v="7.0000000000000007E-2"/>
    <n v="7.0000000000000009"/>
    <x v="2"/>
    <x v="18"/>
    <x v="9"/>
    <x v="136"/>
    <x v="5"/>
    <n v="4544"/>
    <x v="0"/>
  </r>
  <r>
    <s v="23083.007972/2015-42"/>
    <s v="UASG 153115 - Pregão 25/2015"/>
    <d v="2016-10-21T00:00:00"/>
    <x v="27"/>
    <s v="Coordenadoria de tecnologia da Informação e Comunicação"/>
    <n v="67"/>
    <x v="80"/>
    <x v="28"/>
    <x v="8"/>
    <n v="0.1"/>
    <n v="10"/>
    <x v="2"/>
    <x v="18"/>
    <x v="9"/>
    <x v="89"/>
    <x v="5"/>
    <n v="4544"/>
    <x v="0"/>
  </r>
  <r>
    <s v="23083.007972/2015-42"/>
    <s v="UASG 153115 - Pregão 25/2015"/>
    <d v="2016-10-21T00:00:00"/>
    <x v="27"/>
    <s v="Coordenadoria de tecnologia da Informação e Comunicação"/>
    <n v="82"/>
    <x v="49"/>
    <x v="28"/>
    <x v="14"/>
    <n v="1"/>
    <n v="10"/>
    <x v="2"/>
    <x v="5"/>
    <x v="16"/>
    <x v="89"/>
    <x v="5"/>
    <n v="938"/>
    <x v="0"/>
  </r>
  <r>
    <s v="23083.007972/2015-42"/>
    <s v="UASG 153115 - Pregão 25/2015"/>
    <d v="2016-10-21T00:00:00"/>
    <x v="27"/>
    <s v="Coordenadoria de tecnologia da Informação e Comunicação"/>
    <n v="92"/>
    <x v="53"/>
    <x v="28"/>
    <x v="14"/>
    <n v="1.8"/>
    <n v="18"/>
    <x v="2"/>
    <x v="20"/>
    <x v="16"/>
    <x v="32"/>
    <x v="17"/>
    <n v="3048"/>
    <x v="0"/>
  </r>
  <r>
    <s v="23083.007972/2015-42"/>
    <s v="UASG 153115 - Pregão 25/2015"/>
    <d v="2016-10-21T00:00:00"/>
    <x v="27"/>
    <s v="Coordenadoria de tecnologia da Informação e Comunicação"/>
    <n v="94"/>
    <x v="17"/>
    <x v="28"/>
    <x v="16"/>
    <n v="1.22"/>
    <n v="18.3"/>
    <x v="2"/>
    <x v="10"/>
    <x v="19"/>
    <x v="379"/>
    <x v="8"/>
    <n v="544"/>
    <x v="0"/>
  </r>
  <r>
    <s v="23083.007972/2015-42"/>
    <s v="UASG 153115 - Pregão 25/2015"/>
    <d v="2016-10-21T00:00:00"/>
    <x v="27"/>
    <s v="Coordenadoria de tecnologia da Informação e Comunicação"/>
    <n v="99"/>
    <x v="18"/>
    <x v="28"/>
    <x v="25"/>
    <n v="19.989999999999998"/>
    <n v="39.979999999999997"/>
    <x v="2"/>
    <x v="10"/>
    <x v="26"/>
    <x v="202"/>
    <x v="8"/>
    <n v="544"/>
    <x v="0"/>
  </r>
  <r>
    <s v="23083.007972/2015-42"/>
    <s v="UASG 153115 - Pregão 25/2015"/>
    <d v="2016-10-21T00:00:00"/>
    <x v="27"/>
    <s v="Coordenadoria de tecnologia da Informação e Comunicação"/>
    <n v="101"/>
    <x v="21"/>
    <x v="28"/>
    <x v="15"/>
    <n v="5.84"/>
    <n v="29.2"/>
    <x v="3"/>
    <x v="4"/>
    <x v="18"/>
    <x v="126"/>
    <x v="4"/>
    <n v="1089"/>
    <x v="0"/>
  </r>
  <r>
    <s v="23083.007972/2015-42"/>
    <s v="UASG 153115 - Pregão 25/2015"/>
    <d v="2016-10-21T00:00:00"/>
    <x v="27"/>
    <s v="Coordenadoria de tecnologia da Informação e Comunicação"/>
    <n v="104"/>
    <x v="4"/>
    <x v="28"/>
    <x v="6"/>
    <n v="2"/>
    <n v="40"/>
    <x v="3"/>
    <x v="13"/>
    <x v="7"/>
    <x v="158"/>
    <x v="11"/>
    <n v="309"/>
    <x v="0"/>
  </r>
  <r>
    <s v="23083.007972/2015-42"/>
    <s v="UASG 153115 - Pregão 25/2015"/>
    <d v="2016-10-21T00:00:00"/>
    <x v="27"/>
    <s v="Coordenadoria de tecnologia da Informação e Comunicação"/>
    <n v="110"/>
    <x v="55"/>
    <x v="28"/>
    <x v="15"/>
    <n v="3.65"/>
    <n v="18.25"/>
    <x v="3"/>
    <x v="21"/>
    <x v="18"/>
    <x v="287"/>
    <x v="18"/>
    <s v="-"/>
    <x v="3"/>
  </r>
  <r>
    <s v="23083.007972/2015-42"/>
    <s v="UASG 153115 - Pregão 25/2015"/>
    <d v="2016-10-21T00:00:00"/>
    <x v="27"/>
    <s v="Coordenadoria de tecnologia da Informação e Comunicação"/>
    <n v="111"/>
    <x v="101"/>
    <x v="28"/>
    <x v="15"/>
    <n v="10.49"/>
    <n v="52.45"/>
    <x v="3"/>
    <x v="22"/>
    <x v="18"/>
    <x v="385"/>
    <x v="19"/>
    <n v="1327"/>
    <x v="0"/>
  </r>
  <r>
    <s v="23083.007972/2015-42"/>
    <s v="UASG 153115 - Pregão 25/2015"/>
    <d v="2016-10-21T00:00:00"/>
    <x v="27"/>
    <s v="Coordenadoria de tecnologia da Informação e Comunicação"/>
    <n v="114"/>
    <x v="57"/>
    <x v="28"/>
    <x v="11"/>
    <n v="11.42"/>
    <n v="11.42"/>
    <x v="2"/>
    <x v="18"/>
    <x v="13"/>
    <x v="318"/>
    <x v="5"/>
    <n v="4544"/>
    <x v="0"/>
  </r>
  <r>
    <s v="23083.007972/2015-42"/>
    <s v="UASG 153115 - Pregão 25/2015"/>
    <d v="2016-10-21T00:00:00"/>
    <x v="27"/>
    <s v="Coordenadoria de tecnologia da Informação e Comunicação"/>
    <n v="118"/>
    <x v="24"/>
    <x v="28"/>
    <x v="15"/>
    <n v="1.75"/>
    <n v="8.75"/>
    <x v="4"/>
    <x v="12"/>
    <x v="17"/>
    <x v="19"/>
    <x v="10"/>
    <s v="-"/>
    <x v="2"/>
  </r>
  <r>
    <s v="23083.007972/2015-42"/>
    <s v="UASG 153115 - Pregão 25/2015"/>
    <d v="2016-10-21T00:00:00"/>
    <x v="27"/>
    <s v="Coordenadoria de tecnologia da Informação e Comunicação"/>
    <n v="126"/>
    <x v="61"/>
    <x v="28"/>
    <x v="8"/>
    <n v="0.35"/>
    <n v="35"/>
    <x v="2"/>
    <x v="5"/>
    <x v="9"/>
    <x v="58"/>
    <x v="5"/>
    <n v="938"/>
    <x v="0"/>
  </r>
  <r>
    <s v="23083.007972/2015-42"/>
    <s v="UASG 153115 - Pregão 25/2015"/>
    <d v="2016-10-21T00:00:00"/>
    <x v="27"/>
    <s v="Coordenadoria de tecnologia da Informação e Comunicação"/>
    <n v="139"/>
    <x v="87"/>
    <x v="28"/>
    <x v="15"/>
    <n v="1.73"/>
    <n v="8.65"/>
    <x v="2"/>
    <x v="5"/>
    <x v="18"/>
    <x v="244"/>
    <x v="5"/>
    <n v="938"/>
    <x v="0"/>
  </r>
  <r>
    <s v="23083.007972/2015-42"/>
    <s v="UASG 153115 - Pregão 25/2015"/>
    <d v="2016-10-21T00:00:00"/>
    <x v="27"/>
    <s v="Coordenadoria de tecnologia da Informação e Comunicação"/>
    <n v="141"/>
    <x v="88"/>
    <x v="28"/>
    <x v="15"/>
    <n v="1.73"/>
    <n v="8.65"/>
    <x v="2"/>
    <x v="5"/>
    <x v="18"/>
    <x v="244"/>
    <x v="5"/>
    <n v="938"/>
    <x v="0"/>
  </r>
  <r>
    <s v="23083.007972/2015-42"/>
    <s v="UASG 153115 - Pregão 25/2015"/>
    <d v="2016-10-21T00:00:00"/>
    <x v="27"/>
    <s v="Coordenadoria de tecnologia da Informação e Comunicação"/>
    <n v="142"/>
    <x v="68"/>
    <x v="28"/>
    <x v="15"/>
    <n v="1.89"/>
    <n v="9.4499999999999993"/>
    <x v="3"/>
    <x v="7"/>
    <x v="18"/>
    <x v="223"/>
    <x v="5"/>
    <n v="1400"/>
    <x v="0"/>
  </r>
  <r>
    <s v="23083.007972/2015-42"/>
    <s v="UASG 153115 - Pregão 25/2015"/>
    <d v="2016-10-21T00:00:00"/>
    <x v="27"/>
    <s v="Coordenadoria de tecnologia da Informação e Comunicação"/>
    <n v="144"/>
    <x v="89"/>
    <x v="28"/>
    <x v="15"/>
    <n v="2.02"/>
    <n v="10.1"/>
    <x v="3"/>
    <x v="7"/>
    <x v="18"/>
    <x v="386"/>
    <x v="5"/>
    <n v="1400"/>
    <x v="0"/>
  </r>
  <r>
    <s v="23083.007972/2015-42"/>
    <s v="UASG 153115 - Pregão 25/2015"/>
    <d v="2016-10-21T00:00:00"/>
    <x v="27"/>
    <s v="Coordenadoria de tecnologia da Informação e Comunicação"/>
    <n v="140"/>
    <x v="90"/>
    <x v="28"/>
    <x v="15"/>
    <n v="2.02"/>
    <n v="10.1"/>
    <x v="3"/>
    <x v="7"/>
    <x v="18"/>
    <x v="386"/>
    <x v="5"/>
    <n v="1400"/>
    <x v="0"/>
  </r>
  <r>
    <s v="23083.007972/2015-42"/>
    <s v="UASG 153115 - Pregão 25/2015"/>
    <d v="2016-10-21T00:00:00"/>
    <x v="27"/>
    <s v="Coordenadoria de tecnologia da Informação e Comunicação"/>
    <n v="143"/>
    <x v="69"/>
    <x v="28"/>
    <x v="15"/>
    <n v="1.85"/>
    <n v="9.25"/>
    <x v="2"/>
    <x v="5"/>
    <x v="18"/>
    <x v="224"/>
    <x v="5"/>
    <n v="938"/>
    <x v="0"/>
  </r>
  <r>
    <s v="23083.007972/2015-42"/>
    <s v="UASG 153115 - Pregão 25/2015"/>
    <d v="2016-10-21T00:00:00"/>
    <x v="27"/>
    <s v="Coordenadoria de tecnologia da Informação e Comunicação"/>
    <n v="154"/>
    <x v="104"/>
    <x v="28"/>
    <x v="15"/>
    <n v="1.21"/>
    <n v="6.05"/>
    <x v="3"/>
    <x v="4"/>
    <x v="18"/>
    <x v="348"/>
    <x v="4"/>
    <n v="1089"/>
    <x v="0"/>
  </r>
  <r>
    <s v="23083.007972/2015-42"/>
    <s v="UASG 153115 - Pregão 25/2015"/>
    <d v="2016-10-21T00:00:00"/>
    <x v="27"/>
    <s v="Coordenadoria de tecnologia da Informação e Comunicação"/>
    <n v="155"/>
    <x v="127"/>
    <x v="28"/>
    <x v="15"/>
    <n v="1.18"/>
    <n v="5.8999999999999995"/>
    <x v="2"/>
    <x v="5"/>
    <x v="18"/>
    <x v="387"/>
    <x v="5"/>
    <n v="938"/>
    <x v="0"/>
  </r>
  <r>
    <s v="23083.007972/2015-42"/>
    <s v="UASG 153115 - Pregão 25/2015"/>
    <d v="2016-10-21T00:00:00"/>
    <x v="27"/>
    <s v="Coordenadoria de tecnologia da Informação e Comunicação"/>
    <n v="153"/>
    <x v="99"/>
    <x v="28"/>
    <x v="15"/>
    <n v="0.94"/>
    <n v="4.6999999999999993"/>
    <x v="3"/>
    <x v="7"/>
    <x v="18"/>
    <x v="187"/>
    <x v="5"/>
    <n v="1400"/>
    <x v="0"/>
  </r>
  <r>
    <s v="23083.007972/2015-42"/>
    <s v="UASG 153115 - Pregão 25/2015"/>
    <d v="2016-10-21T00:00:00"/>
    <x v="27"/>
    <s v="Coordenadoria de tecnologia da Informação e Comunicação"/>
    <n v="163"/>
    <x v="102"/>
    <x v="28"/>
    <x v="15"/>
    <n v="0.49"/>
    <n v="2.4500000000000002"/>
    <x v="2"/>
    <x v="17"/>
    <x v="18"/>
    <x v="388"/>
    <x v="15"/>
    <n v="13408"/>
    <x v="0"/>
  </r>
  <r>
    <s v="23083.007972/2015-42"/>
    <s v="UASG 153115 - Pregão 25/2015"/>
    <d v="2016-10-21T00:00:00"/>
    <x v="27"/>
    <s v="Coordenadoria de tecnologia da Informação e Comunicação"/>
    <n v="173"/>
    <x v="65"/>
    <x v="28"/>
    <x v="10"/>
    <n v="2.69"/>
    <n v="8.07"/>
    <x v="3"/>
    <x v="4"/>
    <x v="12"/>
    <x v="389"/>
    <x v="4"/>
    <n v="1089"/>
    <x v="0"/>
  </r>
  <r>
    <s v="23083.007972/2015-42"/>
    <s v="UASG 153115 - Pregão 25/2015"/>
    <d v="2016-10-21T00:00:00"/>
    <x v="27"/>
    <s v="Coordenadoria de tecnologia da Informação e Comunicação"/>
    <n v="174"/>
    <x v="66"/>
    <x v="28"/>
    <x v="10"/>
    <n v="2.8"/>
    <n v="8.3999999999999986"/>
    <x v="2"/>
    <x v="6"/>
    <x v="12"/>
    <x v="390"/>
    <x v="6"/>
    <n v="348"/>
    <x v="0"/>
  </r>
  <r>
    <s v="23083.007972/2015-42"/>
    <s v="UASG 153115 - Pregão 25/2015"/>
    <d v="2016-10-21T00:00:00"/>
    <x v="28"/>
    <s v="Departamento de Fitotecnia"/>
    <n v="92"/>
    <x v="53"/>
    <x v="29"/>
    <x v="15"/>
    <n v="1.8"/>
    <n v="9"/>
    <x v="2"/>
    <x v="20"/>
    <x v="18"/>
    <x v="273"/>
    <x v="17"/>
    <n v="3048"/>
    <x v="0"/>
  </r>
  <r>
    <s v="23083.007972/2015-42"/>
    <s v="UASG 153115 - Pregão 25/2015"/>
    <d v="2016-10-21T00:00:00"/>
    <x v="28"/>
    <s v="Departamento de Fitotecnia"/>
    <n v="102"/>
    <x v="19"/>
    <x v="29"/>
    <x v="10"/>
    <n v="17.489999999999998"/>
    <n v="52.47"/>
    <x v="2"/>
    <x v="3"/>
    <x v="12"/>
    <x v="261"/>
    <x v="3"/>
    <n v="4227"/>
    <x v="0"/>
  </r>
  <r>
    <s v="23083.007972/2015-42"/>
    <s v="UASG 153115 - Pregão 25/2015"/>
    <d v="2016-10-21T00:00:00"/>
    <x v="28"/>
    <s v="Departamento de Fitotecnia"/>
    <n v="100"/>
    <x v="20"/>
    <x v="29"/>
    <x v="10"/>
    <n v="33.200000000000003"/>
    <n v="99.600000000000009"/>
    <x v="2"/>
    <x v="9"/>
    <x v="12"/>
    <x v="391"/>
    <x v="7"/>
    <n v="6468"/>
    <x v="0"/>
  </r>
  <r>
    <s v="23083.007972/2015-42"/>
    <s v="UASG 153115 - Pregão 25/2015"/>
    <d v="2016-10-21T00:00:00"/>
    <x v="28"/>
    <s v="Departamento de Fitotecnia"/>
    <n v="114"/>
    <x v="57"/>
    <x v="29"/>
    <x v="13"/>
    <n v="11.42"/>
    <n v="342.6"/>
    <x v="2"/>
    <x v="18"/>
    <x v="15"/>
    <x v="392"/>
    <x v="5"/>
    <n v="4544"/>
    <x v="0"/>
  </r>
  <r>
    <s v="23083.007972/2015-42"/>
    <s v="UASG 153115 - Pregão 25/2015"/>
    <d v="2016-10-21T00:00:00"/>
    <x v="28"/>
    <s v="Departamento de Fitotecnia"/>
    <n v="126"/>
    <x v="61"/>
    <x v="29"/>
    <x v="38"/>
    <n v="0.35"/>
    <n v="210"/>
    <x v="2"/>
    <x v="5"/>
    <x v="53"/>
    <x v="393"/>
    <x v="5"/>
    <n v="938"/>
    <x v="0"/>
  </r>
  <r>
    <s v="23083.007972/2015-42"/>
    <s v="UASG 153115 - Pregão 25/2015"/>
    <d v="2016-10-21T00:00:00"/>
    <x v="28"/>
    <s v="Departamento de Fitotecnia"/>
    <n v="137"/>
    <x v="84"/>
    <x v="29"/>
    <x v="14"/>
    <n v="1.25"/>
    <n v="12.5"/>
    <x v="3"/>
    <x v="4"/>
    <x v="16"/>
    <x v="74"/>
    <x v="4"/>
    <n v="1089"/>
    <x v="0"/>
  </r>
  <r>
    <s v="23083.007972/2015-42"/>
    <s v="UASG 153115 - Pregão 25/2015"/>
    <d v="2016-10-21T00:00:00"/>
    <x v="28"/>
    <s v="Departamento de Fitotecnia"/>
    <n v="138"/>
    <x v="85"/>
    <x v="29"/>
    <x v="14"/>
    <n v="0.85"/>
    <n v="8.5"/>
    <x v="2"/>
    <x v="18"/>
    <x v="16"/>
    <x v="160"/>
    <x v="5"/>
    <n v="4544"/>
    <x v="0"/>
  </r>
  <r>
    <s v="23083.007972/2015-42"/>
    <s v="UASG 153115 - Pregão 25/2015"/>
    <d v="2016-10-21T00:00:00"/>
    <x v="28"/>
    <s v="Departamento de Fitotecnia"/>
    <n v="135"/>
    <x v="62"/>
    <x v="29"/>
    <x v="14"/>
    <n v="0.6"/>
    <n v="6"/>
    <x v="2"/>
    <x v="18"/>
    <x v="16"/>
    <x v="134"/>
    <x v="5"/>
    <n v="4544"/>
    <x v="0"/>
  </r>
  <r>
    <s v="23083.007972/2015-42"/>
    <s v="UASG 153115 - Pregão 25/2015"/>
    <d v="2016-10-21T00:00:00"/>
    <x v="28"/>
    <s v="Departamento de Fitotecnia"/>
    <n v="17"/>
    <x v="38"/>
    <x v="29"/>
    <x v="14"/>
    <n v="2.5499999999999998"/>
    <n v="25.5"/>
    <x v="2"/>
    <x v="18"/>
    <x v="16"/>
    <x v="33"/>
    <x v="5"/>
    <n v="4544"/>
    <x v="0"/>
  </r>
  <r>
    <s v="23083.007972/2015-42"/>
    <s v="UASG 153115 - Pregão 25/2015"/>
    <d v="2016-10-21T00:00:00"/>
    <x v="28"/>
    <s v="Departamento de Fitotecnia"/>
    <n v="16"/>
    <x v="39"/>
    <x v="29"/>
    <x v="14"/>
    <n v="2.52"/>
    <n v="25.2"/>
    <x v="2"/>
    <x v="18"/>
    <x v="16"/>
    <x v="34"/>
    <x v="5"/>
    <n v="4544"/>
    <x v="0"/>
  </r>
  <r>
    <s v="23083.007972/2015-42"/>
    <s v="UASG 153115 - Pregão 25/2015"/>
    <d v="2016-10-21T00:00:00"/>
    <x v="28"/>
    <s v="Departamento de Fitotecnia"/>
    <n v="18"/>
    <x v="5"/>
    <x v="29"/>
    <x v="13"/>
    <n v="0.5"/>
    <n v="15"/>
    <x v="2"/>
    <x v="3"/>
    <x v="15"/>
    <x v="26"/>
    <x v="3"/>
    <n v="4227"/>
    <x v="0"/>
  </r>
  <r>
    <s v="23083.007972/2015-42"/>
    <s v="UASG 153115 - Pregão 25/2015"/>
    <d v="2016-10-21T00:00:00"/>
    <x v="28"/>
    <s v="Departamento de Fitotecnia"/>
    <n v="19"/>
    <x v="6"/>
    <x v="29"/>
    <x v="13"/>
    <n v="0.32"/>
    <n v="9.6"/>
    <x v="3"/>
    <x v="4"/>
    <x v="15"/>
    <x v="314"/>
    <x v="4"/>
    <n v="1089"/>
    <x v="0"/>
  </r>
  <r>
    <s v="23083.007972/2015-42"/>
    <s v="UASG 153115 - Pregão 25/2015"/>
    <d v="2016-10-21T00:00:00"/>
    <x v="28"/>
    <s v="Departamento de Fitotecnia"/>
    <n v="20"/>
    <x v="40"/>
    <x v="29"/>
    <x v="14"/>
    <n v="0.32"/>
    <n v="3.2"/>
    <x v="3"/>
    <x v="4"/>
    <x v="16"/>
    <x v="281"/>
    <x v="4"/>
    <n v="1089"/>
    <x v="0"/>
  </r>
  <r>
    <s v="23083.007972/2015-42"/>
    <s v="UASG 153115 - Pregão 25/2015"/>
    <d v="2016-10-21T00:00:00"/>
    <x v="28"/>
    <s v="Departamento de Fitotecnia"/>
    <n v="22"/>
    <x v="7"/>
    <x v="29"/>
    <x v="10"/>
    <n v="1.3"/>
    <n v="3.9000000000000004"/>
    <x v="2"/>
    <x v="5"/>
    <x v="12"/>
    <x v="258"/>
    <x v="5"/>
    <n v="938"/>
    <x v="0"/>
  </r>
  <r>
    <s v="23083.007972/2015-42"/>
    <s v="UASG 153115 - Pregão 25/2015"/>
    <d v="2016-10-21T00:00:00"/>
    <x v="28"/>
    <s v="Departamento de Fitotecnia"/>
    <n v="23"/>
    <x v="91"/>
    <x v="29"/>
    <x v="10"/>
    <n v="1.3"/>
    <n v="3.9000000000000004"/>
    <x v="2"/>
    <x v="5"/>
    <x v="12"/>
    <x v="258"/>
    <x v="5"/>
    <n v="938"/>
    <x v="0"/>
  </r>
  <r>
    <s v="23083.007972/2015-42"/>
    <s v="UASG 153115 - Pregão 25/2015"/>
    <d v="2016-10-21T00:00:00"/>
    <x v="28"/>
    <s v="Departamento de Fitotecnia"/>
    <n v="48"/>
    <x v="44"/>
    <x v="29"/>
    <x v="15"/>
    <n v="0.94"/>
    <n v="4.6999999999999993"/>
    <x v="2"/>
    <x v="17"/>
    <x v="18"/>
    <x v="187"/>
    <x v="15"/>
    <n v="13408"/>
    <x v="0"/>
  </r>
  <r>
    <s v="23083.007972/2015-42"/>
    <s v="UASG 153115 - Pregão 25/2015"/>
    <d v="2016-10-21T00:00:00"/>
    <x v="28"/>
    <s v="Departamento de Fitotecnia"/>
    <n v="57"/>
    <x v="47"/>
    <x v="29"/>
    <x v="10"/>
    <n v="0.99"/>
    <n v="2.9699999999999998"/>
    <x v="3"/>
    <x v="4"/>
    <x v="12"/>
    <x v="211"/>
    <x v="4"/>
    <n v="1089"/>
    <x v="0"/>
  </r>
  <r>
    <s v="23083.007972/2015-42"/>
    <s v="UASG 153115 - Pregão 25/2015"/>
    <d v="2016-10-21T00:00:00"/>
    <x v="28"/>
    <s v="Departamento de Fitotecnia"/>
    <n v="91"/>
    <x v="81"/>
    <x v="29"/>
    <x v="15"/>
    <n v="1.03"/>
    <n v="5.15"/>
    <x v="3"/>
    <x v="24"/>
    <x v="18"/>
    <x v="260"/>
    <x v="20"/>
    <n v="2792"/>
    <x v="0"/>
  </r>
  <r>
    <s v="23083.007972/2015-42"/>
    <s v="UASG 153115 - Pregão 25/2015"/>
    <d v="2016-10-21T00:00:00"/>
    <x v="29"/>
    <s v="Departamento de Geociências"/>
    <n v="7"/>
    <x v="72"/>
    <x v="30"/>
    <x v="14"/>
    <n v="2.5"/>
    <n v="25"/>
    <x v="3"/>
    <x v="15"/>
    <x v="16"/>
    <x v="35"/>
    <x v="13"/>
    <n v="16807"/>
    <x v="0"/>
  </r>
  <r>
    <s v="23083.007972/2015-42"/>
    <s v="UASG 153115 - Pregão 25/2015"/>
    <d v="2016-10-21T00:00:00"/>
    <x v="29"/>
    <s v="Departamento de Geociências"/>
    <n v="12"/>
    <x v="35"/>
    <x v="30"/>
    <x v="16"/>
    <n v="0.56999999999999995"/>
    <n v="8.5499999999999989"/>
    <x v="2"/>
    <x v="5"/>
    <x v="19"/>
    <x v="394"/>
    <x v="5"/>
    <n v="938"/>
    <x v="0"/>
  </r>
  <r>
    <s v="23083.007972/2015-42"/>
    <s v="UASG 153115 - Pregão 25/2015"/>
    <d v="2016-10-21T00:00:00"/>
    <x v="29"/>
    <s v="Departamento de Geociências"/>
    <n v="14"/>
    <x v="36"/>
    <x v="30"/>
    <x v="15"/>
    <n v="0.25"/>
    <n v="1.25"/>
    <x v="4"/>
    <x v="12"/>
    <x v="17"/>
    <x v="19"/>
    <x v="10"/>
    <s v="-"/>
    <x v="2"/>
  </r>
  <r>
    <s v="23083.007972/2015-42"/>
    <s v="UASG 153115 - Pregão 25/2015"/>
    <d v="2016-10-21T00:00:00"/>
    <x v="29"/>
    <s v="Departamento de Geociências"/>
    <n v="17"/>
    <x v="38"/>
    <x v="30"/>
    <x v="16"/>
    <n v="2.5499999999999998"/>
    <n v="38.25"/>
    <x v="2"/>
    <x v="18"/>
    <x v="19"/>
    <x v="395"/>
    <x v="5"/>
    <n v="4544"/>
    <x v="0"/>
  </r>
  <r>
    <s v="23083.007972/2015-42"/>
    <s v="UASG 153115 - Pregão 25/2015"/>
    <d v="2016-10-21T00:00:00"/>
    <x v="29"/>
    <s v="Departamento de Geociências"/>
    <n v="18"/>
    <x v="5"/>
    <x v="30"/>
    <x v="13"/>
    <n v="0.5"/>
    <n v="15"/>
    <x v="2"/>
    <x v="3"/>
    <x v="15"/>
    <x v="26"/>
    <x v="3"/>
    <n v="4227"/>
    <x v="0"/>
  </r>
  <r>
    <s v="23083.007972/2015-42"/>
    <s v="UASG 153115 - Pregão 25/2015"/>
    <d v="2016-10-21T00:00:00"/>
    <x v="29"/>
    <s v="Departamento de Geociências"/>
    <n v="21"/>
    <x v="41"/>
    <x v="30"/>
    <x v="16"/>
    <n v="0.32"/>
    <n v="4.8"/>
    <x v="3"/>
    <x v="4"/>
    <x v="19"/>
    <x v="208"/>
    <x v="4"/>
    <n v="1089"/>
    <x v="0"/>
  </r>
  <r>
    <s v="23083.007972/2015-42"/>
    <s v="UASG 153115 - Pregão 25/2015"/>
    <d v="2016-10-21T00:00:00"/>
    <x v="29"/>
    <s v="Departamento de Geociências"/>
    <n v="28"/>
    <x v="9"/>
    <x v="30"/>
    <x v="15"/>
    <n v="0.85"/>
    <n v="4.25"/>
    <x v="2"/>
    <x v="5"/>
    <x v="18"/>
    <x v="243"/>
    <x v="5"/>
    <n v="938"/>
    <x v="0"/>
  </r>
  <r>
    <s v="23083.007972/2015-42"/>
    <s v="UASG 153115 - Pregão 25/2015"/>
    <d v="2016-10-21T00:00:00"/>
    <x v="29"/>
    <s v="Departamento de Geociências"/>
    <n v="84"/>
    <x v="16"/>
    <x v="30"/>
    <x v="11"/>
    <n v="74.849999999999994"/>
    <n v="74.849999999999994"/>
    <x v="2"/>
    <x v="9"/>
    <x v="13"/>
    <x v="46"/>
    <x v="7"/>
    <n v="6468"/>
    <x v="0"/>
  </r>
  <r>
    <s v="23083.007972/2015-42"/>
    <s v="UASG 153115 - Pregão 25/2015"/>
    <d v="2016-10-21T00:00:00"/>
    <x v="29"/>
    <s v="Departamento de Geociências"/>
    <n v="94"/>
    <x v="17"/>
    <x v="30"/>
    <x v="15"/>
    <n v="1.22"/>
    <n v="6.1"/>
    <x v="2"/>
    <x v="10"/>
    <x v="18"/>
    <x v="316"/>
    <x v="8"/>
    <n v="544"/>
    <x v="0"/>
  </r>
  <r>
    <s v="23083.007972/2015-42"/>
    <s v="UASG 153115 - Pregão 25/2015"/>
    <d v="2016-10-21T00:00:00"/>
    <x v="29"/>
    <s v="Departamento de Geociências"/>
    <n v="99"/>
    <x v="18"/>
    <x v="30"/>
    <x v="11"/>
    <n v="19.989999999999998"/>
    <n v="19.989999999999998"/>
    <x v="2"/>
    <x v="10"/>
    <x v="13"/>
    <x v="150"/>
    <x v="8"/>
    <n v="544"/>
    <x v="0"/>
  </r>
  <r>
    <s v="23083.007972/2015-42"/>
    <s v="UASG 153115 - Pregão 25/2015"/>
    <d v="2016-10-21T00:00:00"/>
    <x v="29"/>
    <s v="Departamento de Geociências"/>
    <n v="102"/>
    <x v="19"/>
    <x v="30"/>
    <x v="11"/>
    <n v="17.489999999999998"/>
    <n v="17.489999999999998"/>
    <x v="2"/>
    <x v="3"/>
    <x v="13"/>
    <x v="219"/>
    <x v="3"/>
    <n v="4227"/>
    <x v="0"/>
  </r>
  <r>
    <s v="23083.007972/2015-42"/>
    <s v="UASG 153115 - Pregão 25/2015"/>
    <d v="2016-10-21T00:00:00"/>
    <x v="29"/>
    <s v="Departamento de Geociências"/>
    <n v="104"/>
    <x v="4"/>
    <x v="30"/>
    <x v="11"/>
    <n v="2"/>
    <n v="2"/>
    <x v="3"/>
    <x v="13"/>
    <x v="13"/>
    <x v="328"/>
    <x v="11"/>
    <n v="309"/>
    <x v="0"/>
  </r>
  <r>
    <s v="23083.007972/2015-42"/>
    <s v="UASG 153115 - Pregão 25/2015"/>
    <d v="2016-10-21T00:00:00"/>
    <x v="29"/>
    <s v="Departamento de Geociências"/>
    <n v="110"/>
    <x v="55"/>
    <x v="30"/>
    <x v="18"/>
    <n v="3.65"/>
    <n v="14.6"/>
    <x v="3"/>
    <x v="21"/>
    <x v="20"/>
    <x v="396"/>
    <x v="18"/>
    <s v="-"/>
    <x v="3"/>
  </r>
  <r>
    <s v="23083.007972/2015-42"/>
    <s v="UASG 153115 - Pregão 25/2015"/>
    <d v="2016-10-21T00:00:00"/>
    <x v="29"/>
    <s v="Departamento de Geociências"/>
    <n v="115"/>
    <x v="117"/>
    <x v="30"/>
    <x v="11"/>
    <n v="14.1"/>
    <n v="14.1"/>
    <x v="2"/>
    <x v="11"/>
    <x v="13"/>
    <x v="285"/>
    <x v="9"/>
    <n v="6"/>
    <x v="0"/>
  </r>
  <r>
    <s v="23083.007972/2015-42"/>
    <s v="UASG 153115 - Pregão 25/2015"/>
    <d v="2016-10-21T00:00:00"/>
    <x v="29"/>
    <s v="Departamento de Geociências"/>
    <n v="114"/>
    <x v="57"/>
    <x v="30"/>
    <x v="11"/>
    <n v="11.42"/>
    <n v="11.42"/>
    <x v="2"/>
    <x v="18"/>
    <x v="13"/>
    <x v="318"/>
    <x v="5"/>
    <n v="4544"/>
    <x v="0"/>
  </r>
  <r>
    <s v="23083.007972/2015-42"/>
    <s v="UASG 153115 - Pregão 25/2015"/>
    <d v="2016-10-21T00:00:00"/>
    <x v="29"/>
    <s v="Departamento de Geociências"/>
    <n v="113"/>
    <x v="58"/>
    <x v="30"/>
    <x v="11"/>
    <n v="12.72"/>
    <n v="12.72"/>
    <x v="2"/>
    <x v="18"/>
    <x v="13"/>
    <x v="319"/>
    <x v="5"/>
    <n v="4544"/>
    <x v="0"/>
  </r>
  <r>
    <s v="23083.007972/2015-42"/>
    <s v="UASG 153115 - Pregão 25/2015"/>
    <d v="2016-10-21T00:00:00"/>
    <x v="29"/>
    <s v="Departamento de Geociências"/>
    <n v="134"/>
    <x v="95"/>
    <x v="30"/>
    <x v="11"/>
    <n v="12.97"/>
    <n v="12.97"/>
    <x v="2"/>
    <x v="18"/>
    <x v="13"/>
    <x v="397"/>
    <x v="5"/>
    <n v="4544"/>
    <x v="0"/>
  </r>
  <r>
    <s v="23083.007972/2015-42"/>
    <s v="UASG 153115 - Pregão 25/2015"/>
    <d v="2016-10-21T00:00:00"/>
    <x v="29"/>
    <s v="Departamento de Geociências"/>
    <n v="146"/>
    <x v="63"/>
    <x v="30"/>
    <x v="11"/>
    <n v="64.5"/>
    <n v="64.5"/>
    <x v="2"/>
    <x v="18"/>
    <x v="13"/>
    <x v="60"/>
    <x v="5"/>
    <n v="4544"/>
    <x v="0"/>
  </r>
  <r>
    <s v="23083.007972/2015-42"/>
    <s v="UASG 153115 - Pregão 25/2015"/>
    <d v="2016-10-21T00:00:00"/>
    <x v="29"/>
    <s v="Departamento de Geociências"/>
    <n v="147"/>
    <x v="25"/>
    <x v="30"/>
    <x v="11"/>
    <n v="1.51"/>
    <n v="1.51"/>
    <x v="3"/>
    <x v="14"/>
    <x v="13"/>
    <x v="142"/>
    <x v="12"/>
    <n v="489"/>
    <x v="0"/>
  </r>
  <r>
    <s v="23083.007972/2015-42"/>
    <s v="UASG 153115 - Pregão 25/2015"/>
    <d v="2016-10-21T00:00:00"/>
    <x v="29"/>
    <s v="Departamento de Geociências"/>
    <n v="148"/>
    <x v="26"/>
    <x v="30"/>
    <x v="39"/>
    <n v="1.49"/>
    <n v="134.1"/>
    <x v="3"/>
    <x v="14"/>
    <x v="54"/>
    <x v="398"/>
    <x v="12"/>
    <n v="489"/>
    <x v="1"/>
  </r>
  <r>
    <s v="23083.007972/2015-42"/>
    <s v="UASG 153115 - Pregão 25/2015"/>
    <d v="2016-10-21T00:00:00"/>
    <x v="29"/>
    <s v="Departamento de Geociências"/>
    <n v="174"/>
    <x v="66"/>
    <x v="30"/>
    <x v="11"/>
    <n v="2.8"/>
    <n v="2.8"/>
    <x v="2"/>
    <x v="6"/>
    <x v="13"/>
    <x v="399"/>
    <x v="6"/>
    <n v="348"/>
    <x v="0"/>
  </r>
  <r>
    <s v="23083.007972/2015-42"/>
    <s v="UASG 153115 - Pregão 25/2015"/>
    <d v="2016-10-21T00:00:00"/>
    <x v="30"/>
    <s v="Departamento de Solos"/>
    <n v="12"/>
    <x v="35"/>
    <x v="31"/>
    <x v="14"/>
    <n v="0.56999999999999995"/>
    <n v="5.6999999999999993"/>
    <x v="2"/>
    <x v="5"/>
    <x v="16"/>
    <x v="146"/>
    <x v="5"/>
    <n v="938"/>
    <x v="0"/>
  </r>
  <r>
    <s v="23083.007972/2015-42"/>
    <s v="UASG 153115 - Pregão 25/2015"/>
    <d v="2016-10-21T00:00:00"/>
    <x v="30"/>
    <s v="Departamento de Solos"/>
    <n v="14"/>
    <x v="36"/>
    <x v="31"/>
    <x v="14"/>
    <n v="0.25"/>
    <n v="2.5"/>
    <x v="4"/>
    <x v="12"/>
    <x v="17"/>
    <x v="19"/>
    <x v="10"/>
    <s v="-"/>
    <x v="2"/>
  </r>
  <r>
    <s v="23083.007972/2015-42"/>
    <s v="UASG 153115 - Pregão 25/2015"/>
    <d v="2016-10-21T00:00:00"/>
    <x v="30"/>
    <s v="Departamento de Solos"/>
    <n v="18"/>
    <x v="5"/>
    <x v="31"/>
    <x v="9"/>
    <n v="0.5"/>
    <n v="25"/>
    <x v="2"/>
    <x v="3"/>
    <x v="11"/>
    <x v="35"/>
    <x v="3"/>
    <n v="4227"/>
    <x v="0"/>
  </r>
  <r>
    <s v="23083.007972/2015-42"/>
    <s v="UASG 153115 - Pregão 25/2015"/>
    <d v="2016-10-21T00:00:00"/>
    <x v="30"/>
    <s v="Departamento de Solos"/>
    <n v="19"/>
    <x v="6"/>
    <x v="31"/>
    <x v="9"/>
    <n v="0.32"/>
    <n v="16"/>
    <x v="3"/>
    <x v="4"/>
    <x v="11"/>
    <x v="36"/>
    <x v="4"/>
    <n v="1089"/>
    <x v="0"/>
  </r>
  <r>
    <s v="23083.007972/2015-42"/>
    <s v="UASG 153115 - Pregão 25/2015"/>
    <d v="2016-10-21T00:00:00"/>
    <x v="30"/>
    <s v="Departamento de Solos"/>
    <n v="20"/>
    <x v="40"/>
    <x v="31"/>
    <x v="9"/>
    <n v="0.32"/>
    <n v="16"/>
    <x v="3"/>
    <x v="4"/>
    <x v="11"/>
    <x v="36"/>
    <x v="4"/>
    <n v="1089"/>
    <x v="0"/>
  </r>
  <r>
    <s v="23083.007972/2015-42"/>
    <s v="UASG 153115 - Pregão 25/2015"/>
    <d v="2016-10-21T00:00:00"/>
    <x v="30"/>
    <s v="Departamento de Solos"/>
    <n v="21"/>
    <x v="41"/>
    <x v="31"/>
    <x v="9"/>
    <n v="0.32"/>
    <n v="16"/>
    <x v="3"/>
    <x v="4"/>
    <x v="11"/>
    <x v="36"/>
    <x v="4"/>
    <n v="1089"/>
    <x v="0"/>
  </r>
  <r>
    <s v="23083.007972/2015-42"/>
    <s v="UASG 153115 - Pregão 25/2015"/>
    <d v="2016-10-21T00:00:00"/>
    <x v="30"/>
    <s v="Departamento de Solos"/>
    <n v="22"/>
    <x v="7"/>
    <x v="31"/>
    <x v="6"/>
    <n v="1.3"/>
    <n v="26"/>
    <x v="2"/>
    <x v="5"/>
    <x v="7"/>
    <x v="7"/>
    <x v="5"/>
    <n v="938"/>
    <x v="0"/>
  </r>
  <r>
    <s v="23083.007972/2015-42"/>
    <s v="UASG 153115 - Pregão 25/2015"/>
    <d v="2016-10-21T00:00:00"/>
    <x v="30"/>
    <s v="Departamento de Solos"/>
    <n v="23"/>
    <x v="91"/>
    <x v="31"/>
    <x v="6"/>
    <n v="1.3"/>
    <n v="26"/>
    <x v="2"/>
    <x v="5"/>
    <x v="7"/>
    <x v="7"/>
    <x v="5"/>
    <n v="938"/>
    <x v="0"/>
  </r>
  <r>
    <s v="23083.007972/2015-42"/>
    <s v="UASG 153115 - Pregão 25/2015"/>
    <d v="2016-10-21T00:00:00"/>
    <x v="30"/>
    <s v="Departamento de Solos"/>
    <n v="24"/>
    <x v="92"/>
    <x v="31"/>
    <x v="6"/>
    <n v="1.5"/>
    <n v="30"/>
    <x v="2"/>
    <x v="5"/>
    <x v="7"/>
    <x v="53"/>
    <x v="5"/>
    <n v="938"/>
    <x v="0"/>
  </r>
  <r>
    <s v="23083.007972/2015-42"/>
    <s v="UASG 153115 - Pregão 25/2015"/>
    <d v="2016-10-21T00:00:00"/>
    <x v="30"/>
    <s v="Departamento de Solos"/>
    <n v="25"/>
    <x v="8"/>
    <x v="31"/>
    <x v="6"/>
    <n v="1.3"/>
    <n v="26"/>
    <x v="2"/>
    <x v="5"/>
    <x v="7"/>
    <x v="7"/>
    <x v="5"/>
    <n v="938"/>
    <x v="0"/>
  </r>
  <r>
    <s v="23083.007972/2015-42"/>
    <s v="UASG 153115 - Pregão 25/2015"/>
    <d v="2016-10-21T00:00:00"/>
    <x v="30"/>
    <s v="Departamento de Solos"/>
    <n v="42"/>
    <x v="15"/>
    <x v="31"/>
    <x v="14"/>
    <n v="1.2"/>
    <n v="12"/>
    <x v="2"/>
    <x v="5"/>
    <x v="16"/>
    <x v="57"/>
    <x v="5"/>
    <n v="938"/>
    <x v="0"/>
  </r>
  <r>
    <s v="23083.007972/2015-42"/>
    <s v="UASG 153115 - Pregão 25/2015"/>
    <d v="2016-10-21T00:00:00"/>
    <x v="30"/>
    <s v="Departamento de Solos"/>
    <n v="43"/>
    <x v="75"/>
    <x v="31"/>
    <x v="14"/>
    <n v="1.7"/>
    <n v="17"/>
    <x v="2"/>
    <x v="8"/>
    <x v="16"/>
    <x v="30"/>
    <x v="5"/>
    <n v="4949"/>
    <x v="0"/>
  </r>
  <r>
    <s v="23083.007972/2015-42"/>
    <s v="UASG 153115 - Pregão 25/2015"/>
    <d v="2016-10-21T00:00:00"/>
    <x v="30"/>
    <s v="Departamento de Solos"/>
    <n v="40"/>
    <x v="77"/>
    <x v="31"/>
    <x v="14"/>
    <n v="0.99"/>
    <n v="9.9"/>
    <x v="2"/>
    <x v="16"/>
    <x v="16"/>
    <x v="82"/>
    <x v="14"/>
    <n v="1281"/>
    <x v="0"/>
  </r>
  <r>
    <s v="23083.007972/2015-42"/>
    <s v="UASG 153115 - Pregão 25/2015"/>
    <d v="2016-10-21T00:00:00"/>
    <x v="30"/>
    <s v="Departamento de Solos"/>
    <n v="41"/>
    <x v="42"/>
    <x v="31"/>
    <x v="14"/>
    <n v="1.29"/>
    <n v="12.9"/>
    <x v="3"/>
    <x v="4"/>
    <x v="16"/>
    <x v="83"/>
    <x v="4"/>
    <n v="1089"/>
    <x v="0"/>
  </r>
  <r>
    <s v="23083.007972/2015-42"/>
    <s v="UASG 153115 - Pregão 25/2015"/>
    <d v="2016-10-21T00:00:00"/>
    <x v="30"/>
    <s v="Departamento de Solos"/>
    <n v="57"/>
    <x v="47"/>
    <x v="31"/>
    <x v="14"/>
    <n v="0.99"/>
    <n v="9.9"/>
    <x v="3"/>
    <x v="4"/>
    <x v="16"/>
    <x v="82"/>
    <x v="4"/>
    <n v="1089"/>
    <x v="0"/>
  </r>
  <r>
    <s v="23083.007972/2015-42"/>
    <s v="UASG 153115 - Pregão 25/2015"/>
    <d v="2016-10-21T00:00:00"/>
    <x v="30"/>
    <s v="Departamento de Solos"/>
    <n v="65"/>
    <x v="48"/>
    <x v="31"/>
    <x v="20"/>
    <n v="0.11"/>
    <n v="16.5"/>
    <x v="2"/>
    <x v="18"/>
    <x v="34"/>
    <x v="248"/>
    <x v="5"/>
    <n v="4544"/>
    <x v="1"/>
  </r>
  <r>
    <s v="23083.007972/2015-42"/>
    <s v="UASG 153115 - Pregão 25/2015"/>
    <d v="2016-10-21T00:00:00"/>
    <x v="30"/>
    <s v="Departamento de Solos"/>
    <n v="66"/>
    <x v="78"/>
    <x v="31"/>
    <x v="20"/>
    <n v="0.12"/>
    <n v="18"/>
    <x v="2"/>
    <x v="18"/>
    <x v="9"/>
    <x v="57"/>
    <x v="5"/>
    <n v="4544"/>
    <x v="1"/>
  </r>
  <r>
    <s v="23083.007972/2015-42"/>
    <s v="UASG 153115 - Pregão 25/2015"/>
    <d v="2016-10-21T00:00:00"/>
    <x v="30"/>
    <s v="Departamento de Solos"/>
    <n v="86"/>
    <x v="51"/>
    <x v="31"/>
    <x v="6"/>
    <n v="1.75"/>
    <n v="35"/>
    <x v="2"/>
    <x v="20"/>
    <x v="7"/>
    <x v="58"/>
    <x v="17"/>
    <n v="3048"/>
    <x v="0"/>
  </r>
  <r>
    <s v="23083.007972/2015-42"/>
    <s v="UASG 153115 - Pregão 25/2015"/>
    <d v="2016-10-21T00:00:00"/>
    <x v="30"/>
    <s v="Departamento de Solos"/>
    <n v="89"/>
    <x v="94"/>
    <x v="31"/>
    <x v="6"/>
    <n v="2.4"/>
    <n v="48"/>
    <x v="2"/>
    <x v="20"/>
    <x v="18"/>
    <x v="57"/>
    <x v="17"/>
    <n v="3048"/>
    <x v="1"/>
  </r>
  <r>
    <s v="23083.007972/2015-42"/>
    <s v="UASG 153115 - Pregão 25/2015"/>
    <d v="2016-10-21T00:00:00"/>
    <x v="30"/>
    <s v="Departamento de Solos"/>
    <n v="102"/>
    <x v="19"/>
    <x v="31"/>
    <x v="11"/>
    <n v="17.489999999999998"/>
    <n v="17.489999999999998"/>
    <x v="2"/>
    <x v="3"/>
    <x v="13"/>
    <x v="219"/>
    <x v="3"/>
    <n v="4227"/>
    <x v="0"/>
  </r>
  <r>
    <s v="23083.007972/2015-42"/>
    <s v="UASG 153115 - Pregão 25/2015"/>
    <d v="2016-10-21T00:00:00"/>
    <x v="30"/>
    <s v="Departamento de Solos"/>
    <n v="104"/>
    <x v="4"/>
    <x v="31"/>
    <x v="18"/>
    <n v="2"/>
    <n v="8"/>
    <x v="3"/>
    <x v="13"/>
    <x v="20"/>
    <x v="28"/>
    <x v="11"/>
    <n v="309"/>
    <x v="0"/>
  </r>
  <r>
    <s v="23083.007972/2015-42"/>
    <s v="UASG 153115 - Pregão 25/2015"/>
    <d v="2016-10-21T00:00:00"/>
    <x v="30"/>
    <s v="Departamento de Solos"/>
    <n v="115"/>
    <x v="117"/>
    <x v="31"/>
    <x v="14"/>
    <n v="14.1"/>
    <n v="141"/>
    <x v="2"/>
    <x v="11"/>
    <x v="16"/>
    <x v="381"/>
    <x v="9"/>
    <n v="6"/>
    <x v="0"/>
  </r>
  <r>
    <s v="23083.007972/2015-42"/>
    <s v="UASG 153115 - Pregão 25/2015"/>
    <d v="2016-10-21T00:00:00"/>
    <x v="30"/>
    <s v="Departamento de Solos"/>
    <n v="114"/>
    <x v="57"/>
    <x v="31"/>
    <x v="14"/>
    <n v="11.42"/>
    <n v="114.2"/>
    <x v="2"/>
    <x v="18"/>
    <x v="16"/>
    <x v="128"/>
    <x v="5"/>
    <n v="4544"/>
    <x v="0"/>
  </r>
  <r>
    <s v="23083.007972/2015-42"/>
    <s v="UASG 153115 - Pregão 25/2015"/>
    <d v="2016-10-21T00:00:00"/>
    <x v="30"/>
    <s v="Departamento de Solos"/>
    <n v="113"/>
    <x v="58"/>
    <x v="31"/>
    <x v="14"/>
    <n v="12.72"/>
    <n v="127.2"/>
    <x v="2"/>
    <x v="18"/>
    <x v="16"/>
    <x v="400"/>
    <x v="5"/>
    <n v="4544"/>
    <x v="0"/>
  </r>
  <r>
    <s v="23083.007972/2015-42"/>
    <s v="UASG 153115 - Pregão 25/2015"/>
    <d v="2016-10-21T00:00:00"/>
    <x v="30"/>
    <s v="Departamento de Solos"/>
    <n v="116"/>
    <x v="60"/>
    <x v="31"/>
    <x v="8"/>
    <n v="0.12"/>
    <n v="12"/>
    <x v="3"/>
    <x v="22"/>
    <x v="9"/>
    <x v="57"/>
    <x v="19"/>
    <n v="1327"/>
    <x v="0"/>
  </r>
  <r>
    <s v="23083.007972/2015-42"/>
    <s v="UASG 153115 - Pregão 25/2015"/>
    <d v="2016-10-21T00:00:00"/>
    <x v="30"/>
    <s v="Departamento de Solos"/>
    <n v="126"/>
    <x v="61"/>
    <x v="31"/>
    <x v="27"/>
    <n v="0.35"/>
    <n v="175"/>
    <x v="2"/>
    <x v="5"/>
    <x v="51"/>
    <x v="401"/>
    <x v="5"/>
    <n v="938"/>
    <x v="0"/>
  </r>
  <r>
    <s v="23083.007972/2015-42"/>
    <s v="UASG 153115 - Pregão 25/2015"/>
    <d v="2016-10-21T00:00:00"/>
    <x v="30"/>
    <s v="Departamento de Solos"/>
    <n v="134"/>
    <x v="95"/>
    <x v="31"/>
    <x v="28"/>
    <n v="12.97"/>
    <n v="324.25"/>
    <x v="2"/>
    <x v="18"/>
    <x v="16"/>
    <x v="402"/>
    <x v="5"/>
    <n v="4544"/>
    <x v="1"/>
  </r>
  <r>
    <s v="23083.007972/2015-42"/>
    <s v="UASG 153115 - Pregão 25/2015"/>
    <d v="2016-10-21T00:00:00"/>
    <x v="30"/>
    <s v="Departamento de Solos"/>
    <n v="137"/>
    <x v="84"/>
    <x v="31"/>
    <x v="13"/>
    <n v="1.25"/>
    <n v="37.5"/>
    <x v="3"/>
    <x v="4"/>
    <x v="15"/>
    <x v="99"/>
    <x v="4"/>
    <n v="1089"/>
    <x v="0"/>
  </r>
  <r>
    <s v="23083.007972/2015-42"/>
    <s v="UASG 153115 - Pregão 25/2015"/>
    <d v="2016-10-21T00:00:00"/>
    <x v="30"/>
    <s v="Departamento de Solos"/>
    <n v="145"/>
    <x v="105"/>
    <x v="31"/>
    <x v="15"/>
    <n v="1.08"/>
    <n v="5.4"/>
    <x v="3"/>
    <x v="7"/>
    <x v="18"/>
    <x v="184"/>
    <x v="5"/>
    <n v="1400"/>
    <x v="0"/>
  </r>
  <r>
    <s v="23083.007972/2015-42"/>
    <s v="UASG 153115 - Pregão 25/2015"/>
    <d v="2016-10-21T00:00:00"/>
    <x v="30"/>
    <s v="Departamento de Solos"/>
    <n v="149"/>
    <x v="96"/>
    <x v="31"/>
    <x v="16"/>
    <n v="1.05"/>
    <n v="15.75"/>
    <x v="2"/>
    <x v="5"/>
    <x v="19"/>
    <x v="403"/>
    <x v="5"/>
    <n v="938"/>
    <x v="0"/>
  </r>
  <r>
    <s v="23083.007972/2015-42"/>
    <s v="UASG 153115 - Pregão 25/2015"/>
    <d v="2016-10-21T00:00:00"/>
    <x v="30"/>
    <s v="Departamento de Solos"/>
    <n v="150"/>
    <x v="97"/>
    <x v="31"/>
    <x v="16"/>
    <n v="1.05"/>
    <n v="15.75"/>
    <x v="2"/>
    <x v="5"/>
    <x v="19"/>
    <x v="403"/>
    <x v="5"/>
    <n v="938"/>
    <x v="0"/>
  </r>
  <r>
    <s v="23083.007972/2015-42"/>
    <s v="UASG 153115 - Pregão 25/2015"/>
    <d v="2016-10-21T00:00:00"/>
    <x v="30"/>
    <s v="Departamento de Solos"/>
    <n v="160"/>
    <x v="27"/>
    <x v="31"/>
    <x v="10"/>
    <n v="7.54"/>
    <n v="22.62"/>
    <x v="2"/>
    <x v="3"/>
    <x v="12"/>
    <x v="324"/>
    <x v="3"/>
    <n v="4227"/>
    <x v="0"/>
  </r>
  <r>
    <s v="23083.007972/2015-42"/>
    <s v="UASG 153115 - Pregão 25/2015"/>
    <d v="2016-10-21T00:00:00"/>
    <x v="30"/>
    <s v="Departamento de Solos"/>
    <n v="163"/>
    <x v="102"/>
    <x v="31"/>
    <x v="10"/>
    <n v="0.49"/>
    <n v="1.47"/>
    <x v="2"/>
    <x v="17"/>
    <x v="12"/>
    <x v="404"/>
    <x v="15"/>
    <n v="13408"/>
    <x v="0"/>
  </r>
  <r>
    <s v="23083.007972/2015-42"/>
    <s v="UASG 153115 - Pregão 25/2015"/>
    <d v="2016-10-21T00:00:00"/>
    <x v="31"/>
    <s v="Departamento de Biologia Animal"/>
    <n v="37"/>
    <x v="74"/>
    <x v="32"/>
    <x v="14"/>
    <n v="0.38"/>
    <n v="3.8"/>
    <x v="3"/>
    <x v="7"/>
    <x v="16"/>
    <x v="405"/>
    <x v="5"/>
    <n v="1400"/>
    <x v="0"/>
  </r>
  <r>
    <s v="23083.007972/2015-42"/>
    <s v="UASG 153115 - Pregão 25/2015"/>
    <d v="2016-10-21T00:00:00"/>
    <x v="31"/>
    <s v="Departamento de Biologia Animal"/>
    <n v="65"/>
    <x v="48"/>
    <x v="32"/>
    <x v="9"/>
    <n v="0.11"/>
    <n v="5.5"/>
    <x v="2"/>
    <x v="18"/>
    <x v="11"/>
    <x v="122"/>
    <x v="5"/>
    <n v="4544"/>
    <x v="0"/>
  </r>
  <r>
    <s v="23083.007972/2015-42"/>
    <s v="UASG 153115 - Pregão 25/2015"/>
    <d v="2016-10-21T00:00:00"/>
    <x v="31"/>
    <s v="Departamento de Biologia Animal"/>
    <n v="66"/>
    <x v="78"/>
    <x v="32"/>
    <x v="9"/>
    <n v="0.12"/>
    <n v="6"/>
    <x v="2"/>
    <x v="18"/>
    <x v="11"/>
    <x v="134"/>
    <x v="5"/>
    <n v="4544"/>
    <x v="0"/>
  </r>
  <r>
    <s v="23083.007972/2015-42"/>
    <s v="UASG 153115 - Pregão 25/2015"/>
    <d v="2016-10-21T00:00:00"/>
    <x v="31"/>
    <s v="Departamento de Biologia Animal"/>
    <n v="67"/>
    <x v="80"/>
    <x v="32"/>
    <x v="9"/>
    <n v="0.1"/>
    <n v="5"/>
    <x v="2"/>
    <x v="18"/>
    <x v="11"/>
    <x v="45"/>
    <x v="5"/>
    <n v="4544"/>
    <x v="0"/>
  </r>
  <r>
    <s v="23083.007972/2015-42"/>
    <s v="UASG 153115 - Pregão 25/2015"/>
    <d v="2016-10-21T00:00:00"/>
    <x v="31"/>
    <s v="Departamento de Biologia Animal"/>
    <n v="87"/>
    <x v="50"/>
    <x v="32"/>
    <x v="15"/>
    <n v="0.97"/>
    <n v="4.8499999999999996"/>
    <x v="2"/>
    <x v="19"/>
    <x v="18"/>
    <x v="271"/>
    <x v="16"/>
    <n v="1489"/>
    <x v="0"/>
  </r>
  <r>
    <s v="23083.007972/2015-42"/>
    <s v="UASG 153115 - Pregão 25/2015"/>
    <d v="2016-10-21T00:00:00"/>
    <x v="31"/>
    <s v="Departamento de Biologia Animal"/>
    <n v="92"/>
    <x v="53"/>
    <x v="32"/>
    <x v="15"/>
    <n v="1.8"/>
    <n v="9"/>
    <x v="2"/>
    <x v="20"/>
    <x v="18"/>
    <x v="273"/>
    <x v="17"/>
    <n v="3048"/>
    <x v="0"/>
  </r>
  <r>
    <s v="23083.007972/2015-42"/>
    <s v="UASG 153115 - Pregão 25/2015"/>
    <d v="2016-10-21T00:00:00"/>
    <x v="31"/>
    <s v="Departamento de Biologia Animal"/>
    <n v="102"/>
    <x v="19"/>
    <x v="32"/>
    <x v="25"/>
    <n v="17.489999999999998"/>
    <n v="34.979999999999997"/>
    <x v="2"/>
    <x v="3"/>
    <x v="26"/>
    <x v="406"/>
    <x v="3"/>
    <n v="4227"/>
    <x v="0"/>
  </r>
  <r>
    <s v="23083.007972/2015-42"/>
    <s v="UASG 153115 - Pregão 25/2015"/>
    <d v="2016-10-21T00:00:00"/>
    <x v="31"/>
    <s v="Departamento de Biologia Animal"/>
    <n v="126"/>
    <x v="61"/>
    <x v="32"/>
    <x v="13"/>
    <n v="0.35"/>
    <n v="10.5"/>
    <x v="2"/>
    <x v="5"/>
    <x v="15"/>
    <x v="129"/>
    <x v="5"/>
    <n v="938"/>
    <x v="0"/>
  </r>
  <r>
    <s v="23083.007972/2015-42"/>
    <s v="UASG 153115 - Pregão 25/2015"/>
    <d v="2016-10-21T00:00:00"/>
    <x v="32"/>
    <s v="Departamento de Ciências Fisiológicas"/>
    <n v="6"/>
    <x v="31"/>
    <x v="33"/>
    <x v="11"/>
    <n v="1.95"/>
    <n v="1.95"/>
    <x v="3"/>
    <x v="15"/>
    <x v="13"/>
    <x v="407"/>
    <x v="13"/>
    <n v="16807"/>
    <x v="0"/>
  </r>
  <r>
    <s v="23083.007972/2015-42"/>
    <s v="UASG 153115 - Pregão 25/2015"/>
    <d v="2016-10-21T00:00:00"/>
    <x v="32"/>
    <s v="Departamento de Ciências Fisiológicas"/>
    <n v="9"/>
    <x v="33"/>
    <x v="33"/>
    <x v="25"/>
    <n v="3.49"/>
    <n v="6.98"/>
    <x v="2"/>
    <x v="16"/>
    <x v="26"/>
    <x v="133"/>
    <x v="14"/>
    <n v="1281"/>
    <x v="0"/>
  </r>
  <r>
    <s v="23083.007972/2015-42"/>
    <s v="UASG 153115 - Pregão 25/2015"/>
    <d v="2016-10-21T00:00:00"/>
    <x v="32"/>
    <s v="Departamento de Ciências Fisiológicas"/>
    <n v="18"/>
    <x v="5"/>
    <x v="33"/>
    <x v="6"/>
    <n v="0.5"/>
    <n v="10"/>
    <x v="2"/>
    <x v="3"/>
    <x v="7"/>
    <x v="89"/>
    <x v="3"/>
    <n v="4227"/>
    <x v="0"/>
  </r>
  <r>
    <s v="23083.007972/2015-42"/>
    <s v="UASG 153115 - Pregão 25/2015"/>
    <d v="2016-10-21T00:00:00"/>
    <x v="32"/>
    <s v="Departamento de Ciências Fisiológicas"/>
    <n v="19"/>
    <x v="6"/>
    <x v="33"/>
    <x v="6"/>
    <n v="0.32"/>
    <n v="6.4"/>
    <x v="3"/>
    <x v="4"/>
    <x v="7"/>
    <x v="65"/>
    <x v="4"/>
    <n v="1089"/>
    <x v="0"/>
  </r>
  <r>
    <s v="23083.007972/2015-42"/>
    <s v="UASG 153115 - Pregão 25/2015"/>
    <d v="2016-10-21T00:00:00"/>
    <x v="32"/>
    <s v="Departamento de Ciências Fisiológicas"/>
    <n v="20"/>
    <x v="40"/>
    <x v="33"/>
    <x v="6"/>
    <n v="0.32"/>
    <n v="6.4"/>
    <x v="3"/>
    <x v="4"/>
    <x v="7"/>
    <x v="65"/>
    <x v="4"/>
    <n v="1089"/>
    <x v="0"/>
  </r>
  <r>
    <s v="23083.007972/2015-42"/>
    <s v="UASG 153115 - Pregão 25/2015"/>
    <d v="2016-10-21T00:00:00"/>
    <x v="32"/>
    <s v="Departamento de Ciências Fisiológicas"/>
    <n v="21"/>
    <x v="41"/>
    <x v="33"/>
    <x v="6"/>
    <n v="0.32"/>
    <n v="6.4"/>
    <x v="3"/>
    <x v="4"/>
    <x v="7"/>
    <x v="65"/>
    <x v="4"/>
    <n v="1089"/>
    <x v="0"/>
  </r>
  <r>
    <s v="23083.007972/2015-42"/>
    <s v="UASG 153115 - Pregão 25/2015"/>
    <d v="2016-10-21T00:00:00"/>
    <x v="32"/>
    <s v="Departamento de Ciências Fisiológicas"/>
    <n v="23"/>
    <x v="91"/>
    <x v="33"/>
    <x v="15"/>
    <n v="1.3"/>
    <n v="6.5"/>
    <x v="2"/>
    <x v="5"/>
    <x v="18"/>
    <x v="188"/>
    <x v="5"/>
    <n v="938"/>
    <x v="0"/>
  </r>
  <r>
    <s v="23083.007972/2015-42"/>
    <s v="UASG 153115 - Pregão 25/2015"/>
    <d v="2016-10-21T00:00:00"/>
    <x v="32"/>
    <s v="Departamento de Ciências Fisiológicas"/>
    <n v="36"/>
    <x v="14"/>
    <x v="33"/>
    <x v="8"/>
    <n v="0.22"/>
    <n v="22"/>
    <x v="2"/>
    <x v="8"/>
    <x v="11"/>
    <x v="44"/>
    <x v="5"/>
    <n v="4949"/>
    <x v="1"/>
  </r>
  <r>
    <s v="23083.007972/2015-42"/>
    <s v="UASG 153115 - Pregão 25/2015"/>
    <d v="2016-10-21T00:00:00"/>
    <x v="32"/>
    <s v="Departamento de Ciências Fisiológicas"/>
    <n v="39"/>
    <x v="76"/>
    <x v="33"/>
    <x v="18"/>
    <n v="0.95"/>
    <n v="3.8"/>
    <x v="2"/>
    <x v="16"/>
    <x v="20"/>
    <x v="405"/>
    <x v="14"/>
    <n v="1281"/>
    <x v="0"/>
  </r>
  <r>
    <s v="23083.007972/2015-42"/>
    <s v="UASG 153115 - Pregão 25/2015"/>
    <d v="2016-10-21T00:00:00"/>
    <x v="32"/>
    <s v="Departamento de Ciências Fisiológicas"/>
    <n v="40"/>
    <x v="77"/>
    <x v="33"/>
    <x v="25"/>
    <n v="0.99"/>
    <n v="1.98"/>
    <x v="2"/>
    <x v="16"/>
    <x v="26"/>
    <x v="237"/>
    <x v="14"/>
    <n v="1281"/>
    <x v="0"/>
  </r>
  <r>
    <s v="23083.007972/2015-42"/>
    <s v="UASG 153115 - Pregão 25/2015"/>
    <d v="2016-10-21T00:00:00"/>
    <x v="32"/>
    <s v="Departamento de Ciências Fisiológicas"/>
    <n v="41"/>
    <x v="42"/>
    <x v="33"/>
    <x v="25"/>
    <n v="1.29"/>
    <n v="2.58"/>
    <x v="3"/>
    <x v="4"/>
    <x v="26"/>
    <x v="212"/>
    <x v="4"/>
    <n v="1089"/>
    <x v="0"/>
  </r>
  <r>
    <s v="23083.007972/2015-42"/>
    <s v="UASG 153115 - Pregão 25/2015"/>
    <d v="2016-10-21T00:00:00"/>
    <x v="32"/>
    <s v="Departamento de Ciências Fisiológicas"/>
    <n v="87"/>
    <x v="50"/>
    <x v="33"/>
    <x v="18"/>
    <n v="0.97"/>
    <n v="3.88"/>
    <x v="2"/>
    <x v="19"/>
    <x v="20"/>
    <x v="313"/>
    <x v="16"/>
    <n v="1489"/>
    <x v="0"/>
  </r>
  <r>
    <s v="23083.007972/2015-42"/>
    <s v="UASG 153115 - Pregão 25/2015"/>
    <d v="2016-10-21T00:00:00"/>
    <x v="32"/>
    <s v="Departamento de Ciências Fisiológicas"/>
    <n v="86"/>
    <x v="51"/>
    <x v="33"/>
    <x v="18"/>
    <n v="1.75"/>
    <n v="7"/>
    <x v="2"/>
    <x v="20"/>
    <x v="20"/>
    <x v="256"/>
    <x v="17"/>
    <n v="3048"/>
    <x v="0"/>
  </r>
  <r>
    <s v="23083.007972/2015-42"/>
    <s v="UASG 153115 - Pregão 25/2015"/>
    <d v="2016-10-21T00:00:00"/>
    <x v="32"/>
    <s v="Departamento de Ciências Fisiológicas"/>
    <n v="89"/>
    <x v="94"/>
    <x v="33"/>
    <x v="6"/>
    <n v="2.4"/>
    <n v="48"/>
    <x v="2"/>
    <x v="20"/>
    <x v="18"/>
    <x v="57"/>
    <x v="17"/>
    <n v="3048"/>
    <x v="1"/>
  </r>
  <r>
    <s v="23083.007972/2015-42"/>
    <s v="UASG 153115 - Pregão 25/2015"/>
    <d v="2016-10-21T00:00:00"/>
    <x v="32"/>
    <s v="Departamento de Ciências Fisiológicas"/>
    <n v="90"/>
    <x v="52"/>
    <x v="33"/>
    <x v="14"/>
    <n v="5"/>
    <n v="50"/>
    <x v="2"/>
    <x v="20"/>
    <x v="18"/>
    <x v="35"/>
    <x v="17"/>
    <n v="3048"/>
    <x v="1"/>
  </r>
  <r>
    <s v="23083.007972/2015-42"/>
    <s v="UASG 153115 - Pregão 25/2015"/>
    <d v="2016-10-21T00:00:00"/>
    <x v="32"/>
    <s v="Departamento de Ciências Fisiológicas"/>
    <n v="88"/>
    <x v="116"/>
    <x v="33"/>
    <x v="15"/>
    <n v="1.5"/>
    <n v="7.5"/>
    <x v="2"/>
    <x v="20"/>
    <x v="20"/>
    <x v="134"/>
    <x v="17"/>
    <n v="3048"/>
    <x v="1"/>
  </r>
  <r>
    <s v="23083.007972/2015-42"/>
    <s v="UASG 153115 - Pregão 25/2015"/>
    <d v="2016-10-21T00:00:00"/>
    <x v="32"/>
    <s v="Departamento de Ciências Fisiológicas"/>
    <n v="91"/>
    <x v="81"/>
    <x v="33"/>
    <x v="14"/>
    <n v="1.03"/>
    <n v="10.3"/>
    <x v="3"/>
    <x v="24"/>
    <x v="16"/>
    <x v="346"/>
    <x v="20"/>
    <n v="2792"/>
    <x v="0"/>
  </r>
  <r>
    <s v="23083.007972/2015-42"/>
    <s v="UASG 153115 - Pregão 25/2015"/>
    <d v="2016-10-21T00:00:00"/>
    <x v="32"/>
    <s v="Departamento de Ciências Fisiológicas"/>
    <n v="92"/>
    <x v="53"/>
    <x v="33"/>
    <x v="15"/>
    <n v="1.8"/>
    <n v="9"/>
    <x v="2"/>
    <x v="20"/>
    <x v="18"/>
    <x v="273"/>
    <x v="17"/>
    <n v="3048"/>
    <x v="0"/>
  </r>
  <r>
    <s v="23083.007972/2015-42"/>
    <s v="UASG 153115 - Pregão 25/2015"/>
    <d v="2016-10-21T00:00:00"/>
    <x v="32"/>
    <s v="Departamento de Ciências Fisiológicas"/>
    <n v="94"/>
    <x v="17"/>
    <x v="33"/>
    <x v="15"/>
    <n v="1.22"/>
    <n v="6.1"/>
    <x v="2"/>
    <x v="10"/>
    <x v="18"/>
    <x v="316"/>
    <x v="8"/>
    <n v="544"/>
    <x v="0"/>
  </r>
  <r>
    <s v="23083.007972/2015-42"/>
    <s v="UASG 153115 - Pregão 25/2015"/>
    <d v="2016-10-21T00:00:00"/>
    <x v="32"/>
    <s v="Departamento de Ciências Fisiológicas"/>
    <n v="109"/>
    <x v="54"/>
    <x v="33"/>
    <x v="15"/>
    <n v="2"/>
    <n v="10"/>
    <x v="2"/>
    <x v="6"/>
    <x v="18"/>
    <x v="89"/>
    <x v="6"/>
    <n v="348"/>
    <x v="0"/>
  </r>
  <r>
    <s v="23083.007972/2015-42"/>
    <s v="UASG 153115 - Pregão 25/2015"/>
    <d v="2016-10-21T00:00:00"/>
    <x v="32"/>
    <s v="Departamento de Ciências Fisiológicas"/>
    <n v="114"/>
    <x v="57"/>
    <x v="33"/>
    <x v="7"/>
    <n v="11.42"/>
    <n v="456.8"/>
    <x v="2"/>
    <x v="18"/>
    <x v="8"/>
    <x v="408"/>
    <x v="5"/>
    <n v="4544"/>
    <x v="0"/>
  </r>
  <r>
    <s v="23083.007972/2015-42"/>
    <s v="UASG 153115 - Pregão 25/2015"/>
    <d v="2016-10-21T00:00:00"/>
    <x v="32"/>
    <s v="Departamento de Ciências Fisiológicas"/>
    <n v="118"/>
    <x v="24"/>
    <x v="33"/>
    <x v="11"/>
    <n v="1.75"/>
    <n v="1.75"/>
    <x v="4"/>
    <x v="12"/>
    <x v="17"/>
    <x v="19"/>
    <x v="10"/>
    <s v="-"/>
    <x v="2"/>
  </r>
  <r>
    <s v="23083.007972/2015-42"/>
    <s v="UASG 153115 - Pregão 25/2015"/>
    <d v="2016-10-21T00:00:00"/>
    <x v="32"/>
    <s v="Departamento de Ciências Fisiológicas"/>
    <n v="126"/>
    <x v="61"/>
    <x v="33"/>
    <x v="6"/>
    <n v="0.35"/>
    <n v="7"/>
    <x v="2"/>
    <x v="5"/>
    <x v="7"/>
    <x v="256"/>
    <x v="5"/>
    <n v="938"/>
    <x v="0"/>
  </r>
  <r>
    <s v="23083.007972/2015-42"/>
    <s v="UASG 153115 - Pregão 25/2015"/>
    <d v="2016-10-21T00:00:00"/>
    <x v="32"/>
    <s v="Departamento de Ciências Fisiológicas"/>
    <n v="147"/>
    <x v="25"/>
    <x v="33"/>
    <x v="26"/>
    <n v="1.51"/>
    <n v="18.12"/>
    <x v="3"/>
    <x v="14"/>
    <x v="27"/>
    <x v="409"/>
    <x v="12"/>
    <n v="489"/>
    <x v="0"/>
  </r>
  <r>
    <s v="23083.007972/2015-42"/>
    <s v="UASG 153115 - Pregão 25/2015"/>
    <d v="2016-10-21T00:00:00"/>
    <x v="32"/>
    <s v="Departamento de Ciências Fisiológicas"/>
    <n v="148"/>
    <x v="26"/>
    <x v="33"/>
    <x v="6"/>
    <n v="1.49"/>
    <n v="29.8"/>
    <x v="3"/>
    <x v="14"/>
    <x v="16"/>
    <x v="22"/>
    <x v="12"/>
    <n v="489"/>
    <x v="1"/>
  </r>
  <r>
    <s v="23083.007972/2015-42"/>
    <s v="UASG 153115 - Pregão 25/2015"/>
    <d v="2016-10-21T00:00:00"/>
    <x v="32"/>
    <s v="Departamento de Ciências Fisiológicas"/>
    <n v="150"/>
    <x v="97"/>
    <x v="33"/>
    <x v="15"/>
    <n v="1.05"/>
    <n v="5.25"/>
    <x v="2"/>
    <x v="5"/>
    <x v="18"/>
    <x v="186"/>
    <x v="5"/>
    <n v="938"/>
    <x v="0"/>
  </r>
  <r>
    <s v="23083.007972/2015-42"/>
    <s v="UASG 153115 - Pregão 25/2015"/>
    <d v="2016-10-21T00:00:00"/>
    <x v="32"/>
    <s v="Departamento de Ciências Fisiológicas"/>
    <n v="154"/>
    <x v="104"/>
    <x v="33"/>
    <x v="6"/>
    <n v="1.21"/>
    <n v="24.2"/>
    <x v="3"/>
    <x v="4"/>
    <x v="7"/>
    <x v="410"/>
    <x v="4"/>
    <n v="1089"/>
    <x v="0"/>
  </r>
  <r>
    <s v="23083.007972/2015-42"/>
    <s v="UASG 153115 - Pregão 25/2015"/>
    <d v="2016-10-21T00:00:00"/>
    <x v="32"/>
    <s v="Departamento de Ciências Fisiológicas"/>
    <n v="155"/>
    <x v="127"/>
    <x v="33"/>
    <x v="6"/>
    <n v="1.18"/>
    <n v="23.599999999999998"/>
    <x v="2"/>
    <x v="5"/>
    <x v="7"/>
    <x v="411"/>
    <x v="5"/>
    <n v="938"/>
    <x v="0"/>
  </r>
  <r>
    <s v="23083.007972/2015-42"/>
    <s v="UASG 153115 - Pregão 25/2015"/>
    <d v="2016-10-21T00:00:00"/>
    <x v="32"/>
    <s v="Departamento de Ciências Fisiológicas"/>
    <n v="153"/>
    <x v="99"/>
    <x v="33"/>
    <x v="6"/>
    <n v="0.94"/>
    <n v="18.799999999999997"/>
    <x v="3"/>
    <x v="7"/>
    <x v="7"/>
    <x v="62"/>
    <x v="5"/>
    <n v="1400"/>
    <x v="0"/>
  </r>
  <r>
    <s v="23083.007972/2015-42"/>
    <s v="UASG 153115 - Pregão 25/2015"/>
    <d v="2016-10-21T00:00:00"/>
    <x v="32"/>
    <s v="Departamento de Ciências Fisiológicas"/>
    <n v="160"/>
    <x v="27"/>
    <x v="33"/>
    <x v="15"/>
    <n v="7.54"/>
    <n v="37.700000000000003"/>
    <x v="2"/>
    <x v="3"/>
    <x v="18"/>
    <x v="61"/>
    <x v="3"/>
    <n v="4227"/>
    <x v="0"/>
  </r>
  <r>
    <s v="23083.007972/2015-42"/>
    <s v="UASG 153115 - Pregão 25/2015"/>
    <d v="2016-10-21T00:00:00"/>
    <x v="32"/>
    <s v="Departamento de Ciências Fisiológicas"/>
    <n v="163"/>
    <x v="102"/>
    <x v="33"/>
    <x v="14"/>
    <n v="0.49"/>
    <n v="4.9000000000000004"/>
    <x v="2"/>
    <x v="17"/>
    <x v="16"/>
    <x v="40"/>
    <x v="15"/>
    <n v="13408"/>
    <x v="0"/>
  </r>
  <r>
    <s v="23083.007972/2015-42"/>
    <s v="UASG 153115 - Pregão 25/2015"/>
    <d v="2016-10-21T00:00:00"/>
    <x v="33"/>
    <s v="Departamento de Genética"/>
    <n v="43"/>
    <x v="75"/>
    <x v="34"/>
    <x v="14"/>
    <n v="1.7"/>
    <n v="17"/>
    <x v="2"/>
    <x v="8"/>
    <x v="16"/>
    <x v="30"/>
    <x v="5"/>
    <n v="4949"/>
    <x v="0"/>
  </r>
  <r>
    <s v="23083.007972/2015-42"/>
    <s v="UASG 153115 - Pregão 25/2015"/>
    <d v="2016-10-21T00:00:00"/>
    <x v="33"/>
    <s v="Departamento de Genética"/>
    <n v="101"/>
    <x v="21"/>
    <x v="34"/>
    <x v="12"/>
    <n v="5.84"/>
    <n v="35.04"/>
    <x v="3"/>
    <x v="4"/>
    <x v="14"/>
    <x v="412"/>
    <x v="4"/>
    <n v="1089"/>
    <x v="0"/>
  </r>
  <r>
    <s v="23083.007972/2015-42"/>
    <s v="UASG 153115 - Pregão 25/2015"/>
    <d v="2016-10-21T00:00:00"/>
    <x v="33"/>
    <s v="Departamento de Genética"/>
    <n v="104"/>
    <x v="4"/>
    <x v="34"/>
    <x v="16"/>
    <n v="2"/>
    <n v="30"/>
    <x v="3"/>
    <x v="13"/>
    <x v="19"/>
    <x v="53"/>
    <x v="11"/>
    <n v="309"/>
    <x v="0"/>
  </r>
  <r>
    <s v="23083.007972/2015-42"/>
    <s v="UASG 153115 - Pregão 25/2015"/>
    <d v="2016-10-21T00:00:00"/>
    <x v="33"/>
    <s v="Departamento de Genética"/>
    <n v="108"/>
    <x v="56"/>
    <x v="34"/>
    <x v="14"/>
    <n v="0.16"/>
    <n v="1.6"/>
    <x v="4"/>
    <x v="12"/>
    <x v="17"/>
    <x v="19"/>
    <x v="10"/>
    <s v="-"/>
    <x v="2"/>
  </r>
  <r>
    <s v="23083.007972/2015-42"/>
    <s v="UASG 153115 - Pregão 25/2015"/>
    <d v="2016-10-21T00:00:00"/>
    <x v="33"/>
    <s v="Departamento de Genética"/>
    <n v="156"/>
    <x v="106"/>
    <x v="34"/>
    <x v="40"/>
    <n v="1.3"/>
    <n v="14.3"/>
    <x v="2"/>
    <x v="6"/>
    <x v="55"/>
    <x v="413"/>
    <x v="6"/>
    <n v="348"/>
    <x v="0"/>
  </r>
  <r>
    <s v="23083.007972/2015-42"/>
    <s v="UASG 153115 - Pregão 25/2015"/>
    <d v="2016-10-21T00:00:00"/>
    <x v="33"/>
    <s v="Departamento de Genética"/>
    <n v="159"/>
    <x v="109"/>
    <x v="34"/>
    <x v="40"/>
    <n v="1.28"/>
    <n v="14.08"/>
    <x v="2"/>
    <x v="5"/>
    <x v="55"/>
    <x v="414"/>
    <x v="5"/>
    <n v="938"/>
    <x v="0"/>
  </r>
  <r>
    <s v="23083.007972/2015-42"/>
    <s v="UASG 153115 - Pregão 25/2015"/>
    <d v="2016-10-21T00:00:00"/>
    <x v="34"/>
    <s v="Departamento de Ciência Farmacêuticas"/>
    <n v="18"/>
    <x v="5"/>
    <x v="35"/>
    <x v="6"/>
    <n v="0.5"/>
    <n v="10"/>
    <x v="2"/>
    <x v="3"/>
    <x v="7"/>
    <x v="89"/>
    <x v="3"/>
    <n v="4227"/>
    <x v="0"/>
  </r>
  <r>
    <s v="23083.007972/2015-42"/>
    <s v="UASG 153115 - Pregão 25/2015"/>
    <d v="2016-10-21T00:00:00"/>
    <x v="34"/>
    <s v="Departamento de Ciência Farmacêuticas"/>
    <n v="28"/>
    <x v="9"/>
    <x v="35"/>
    <x v="14"/>
    <n v="0.85"/>
    <n v="8.5"/>
    <x v="2"/>
    <x v="5"/>
    <x v="16"/>
    <x v="160"/>
    <x v="5"/>
    <n v="938"/>
    <x v="0"/>
  </r>
  <r>
    <s v="23083.007972/2015-42"/>
    <s v="UASG 153115 - Pregão 25/2015"/>
    <d v="2016-10-21T00:00:00"/>
    <x v="34"/>
    <s v="Departamento de Ciência Farmacêuticas"/>
    <n v="42"/>
    <x v="15"/>
    <x v="35"/>
    <x v="15"/>
    <n v="1.2"/>
    <n v="6"/>
    <x v="2"/>
    <x v="5"/>
    <x v="18"/>
    <x v="134"/>
    <x v="5"/>
    <n v="938"/>
    <x v="0"/>
  </r>
  <r>
    <s v="23083.007972/2015-42"/>
    <s v="UASG 153115 - Pregão 25/2015"/>
    <d v="2016-10-21T00:00:00"/>
    <x v="34"/>
    <s v="Departamento de Ciência Farmacêuticas"/>
    <n v="39"/>
    <x v="76"/>
    <x v="35"/>
    <x v="15"/>
    <n v="0.95"/>
    <n v="4.75"/>
    <x v="2"/>
    <x v="16"/>
    <x v="18"/>
    <x v="351"/>
    <x v="14"/>
    <n v="1281"/>
    <x v="0"/>
  </r>
  <r>
    <s v="23083.007972/2015-42"/>
    <s v="UASG 153115 - Pregão 25/2015"/>
    <d v="2016-10-21T00:00:00"/>
    <x v="34"/>
    <s v="Departamento de Ciência Farmacêuticas"/>
    <n v="82"/>
    <x v="49"/>
    <x v="35"/>
    <x v="11"/>
    <n v="1"/>
    <n v="1"/>
    <x v="2"/>
    <x v="5"/>
    <x v="13"/>
    <x v="415"/>
    <x v="5"/>
    <n v="938"/>
    <x v="0"/>
  </r>
  <r>
    <s v="23083.007972/2015-42"/>
    <s v="UASG 153115 - Pregão 25/2015"/>
    <d v="2016-10-21T00:00:00"/>
    <x v="34"/>
    <s v="Departamento de Ciência Farmacêuticas"/>
    <n v="110"/>
    <x v="55"/>
    <x v="35"/>
    <x v="18"/>
    <n v="3.65"/>
    <n v="14.6"/>
    <x v="3"/>
    <x v="21"/>
    <x v="20"/>
    <x v="396"/>
    <x v="18"/>
    <s v="-"/>
    <x v="3"/>
  </r>
  <r>
    <s v="23083.007972/2015-42"/>
    <s v="UASG 153115 - Pregão 25/2015"/>
    <d v="2016-10-21T00:00:00"/>
    <x v="34"/>
    <s v="Departamento de Ciência Farmacêuticas"/>
    <n v="108"/>
    <x v="56"/>
    <x v="35"/>
    <x v="14"/>
    <n v="0.16"/>
    <n v="1.6"/>
    <x v="4"/>
    <x v="12"/>
    <x v="17"/>
    <x v="19"/>
    <x v="10"/>
    <s v="-"/>
    <x v="2"/>
  </r>
  <r>
    <s v="23083.007972/2015-42"/>
    <s v="UASG 153115 - Pregão 25/2015"/>
    <d v="2016-10-21T00:00:00"/>
    <x v="34"/>
    <s v="Departamento de Ciência Farmacêuticas"/>
    <n v="146"/>
    <x v="63"/>
    <x v="35"/>
    <x v="11"/>
    <n v="64.5"/>
    <n v="64.5"/>
    <x v="2"/>
    <x v="18"/>
    <x v="13"/>
    <x v="60"/>
    <x v="5"/>
    <n v="4544"/>
    <x v="0"/>
  </r>
  <r>
    <s v="23083.007972/2015-42"/>
    <s v="UASG 153115 - Pregão 25/2015"/>
    <d v="2016-10-21T00:00:00"/>
    <x v="34"/>
    <s v="Departamento de Ciência Farmacêuticas"/>
    <n v="147"/>
    <x v="25"/>
    <x v="35"/>
    <x v="15"/>
    <n v="1.51"/>
    <n v="7.55"/>
    <x v="3"/>
    <x v="14"/>
    <x v="18"/>
    <x v="416"/>
    <x v="12"/>
    <n v="489"/>
    <x v="0"/>
  </r>
  <r>
    <s v="23083.007972/2015-42"/>
    <s v="UASG 153115 - Pregão 25/2015"/>
    <d v="2016-10-21T00:00:00"/>
    <x v="34"/>
    <s v="Departamento de Ciência Farmacêuticas"/>
    <n v="157"/>
    <x v="107"/>
    <x v="35"/>
    <x v="14"/>
    <n v="1.3"/>
    <n v="13"/>
    <x v="2"/>
    <x v="6"/>
    <x v="16"/>
    <x v="174"/>
    <x v="6"/>
    <n v="348"/>
    <x v="0"/>
  </r>
  <r>
    <s v="23083.007972/2015-42"/>
    <s v="UASG 153115 - Pregão 25/2015"/>
    <d v="2016-10-21T00:00:00"/>
    <x v="34"/>
    <s v="Departamento de Ciência Farmacêuticas"/>
    <n v="158"/>
    <x v="108"/>
    <x v="35"/>
    <x v="14"/>
    <n v="1.27"/>
    <n v="12.7"/>
    <x v="2"/>
    <x v="5"/>
    <x v="16"/>
    <x v="417"/>
    <x v="5"/>
    <n v="938"/>
    <x v="0"/>
  </r>
  <r>
    <s v="23083.007972/2015-42"/>
    <s v="UASG 153115 - Pregão 25/2015"/>
    <d v="2016-10-21T00:00:00"/>
    <x v="34"/>
    <s v="Departamento de Ciência Farmacêuticas"/>
    <n v="159"/>
    <x v="109"/>
    <x v="35"/>
    <x v="11"/>
    <n v="1.28"/>
    <n v="1.28"/>
    <x v="2"/>
    <x v="5"/>
    <x v="13"/>
    <x v="418"/>
    <x v="5"/>
    <n v="938"/>
    <x v="0"/>
  </r>
  <r>
    <s v="23083.007972/2015-42"/>
    <s v="UASG 153115 - Pregão 25/2015"/>
    <d v="2016-10-21T00:00:00"/>
    <x v="35"/>
    <s v="Departamento de Química"/>
    <n v="8"/>
    <x v="32"/>
    <x v="36"/>
    <x v="41"/>
    <n v="0.4"/>
    <n v="28"/>
    <x v="3"/>
    <x v="7"/>
    <x v="34"/>
    <x v="64"/>
    <x v="5"/>
    <n v="1400"/>
    <x v="0"/>
  </r>
  <r>
    <s v="23083.007972/2015-42"/>
    <s v="UASG 153115 - Pregão 25/2015"/>
    <d v="2016-10-21T00:00:00"/>
    <x v="35"/>
    <s v="Departamento de Química"/>
    <n v="11"/>
    <x v="34"/>
    <x v="36"/>
    <x v="8"/>
    <n v="0.85"/>
    <n v="85"/>
    <x v="2"/>
    <x v="6"/>
    <x v="56"/>
    <x v="419"/>
    <x v="6"/>
    <n v="348"/>
    <x v="1"/>
  </r>
  <r>
    <s v="23083.007972/2015-42"/>
    <s v="UASG 153115 - Pregão 25/2015"/>
    <d v="2016-10-21T00:00:00"/>
    <x v="35"/>
    <s v="Departamento de Química"/>
    <n v="12"/>
    <x v="35"/>
    <x v="36"/>
    <x v="8"/>
    <n v="0.56999999999999995"/>
    <n v="56.999999999999993"/>
    <x v="2"/>
    <x v="5"/>
    <x v="9"/>
    <x v="420"/>
    <x v="5"/>
    <n v="938"/>
    <x v="0"/>
  </r>
  <r>
    <s v="23083.007972/2015-42"/>
    <s v="UASG 153115 - Pregão 25/2015"/>
    <d v="2016-10-21T00:00:00"/>
    <x v="35"/>
    <s v="Departamento de Química"/>
    <n v="14"/>
    <x v="36"/>
    <x v="36"/>
    <x v="8"/>
    <n v="0.25"/>
    <n v="25"/>
    <x v="4"/>
    <x v="12"/>
    <x v="17"/>
    <x v="19"/>
    <x v="10"/>
    <s v="-"/>
    <x v="2"/>
  </r>
  <r>
    <s v="23083.007972/2015-42"/>
    <s v="UASG 153115 - Pregão 25/2015"/>
    <d v="2016-10-21T00:00:00"/>
    <x v="35"/>
    <s v="Departamento de Química"/>
    <n v="18"/>
    <x v="5"/>
    <x v="36"/>
    <x v="20"/>
    <n v="0.5"/>
    <n v="75"/>
    <x v="2"/>
    <x v="3"/>
    <x v="37"/>
    <x v="158"/>
    <x v="3"/>
    <n v="4227"/>
    <x v="1"/>
  </r>
  <r>
    <s v="23083.007972/2015-42"/>
    <s v="UASG 153115 - Pregão 25/2015"/>
    <d v="2016-10-21T00:00:00"/>
    <x v="35"/>
    <s v="Departamento de Química"/>
    <n v="20"/>
    <x v="40"/>
    <x v="36"/>
    <x v="9"/>
    <n v="0.32"/>
    <n v="16"/>
    <x v="3"/>
    <x v="4"/>
    <x v="11"/>
    <x v="36"/>
    <x v="4"/>
    <n v="1089"/>
    <x v="0"/>
  </r>
  <r>
    <s v="23083.007972/2015-42"/>
    <s v="UASG 153115 - Pregão 25/2015"/>
    <d v="2016-10-21T00:00:00"/>
    <x v="35"/>
    <s v="Departamento de Química"/>
    <n v="21"/>
    <x v="41"/>
    <x v="36"/>
    <x v="24"/>
    <n v="0.32"/>
    <n v="64"/>
    <x v="3"/>
    <x v="4"/>
    <x v="25"/>
    <x v="111"/>
    <x v="4"/>
    <n v="1089"/>
    <x v="0"/>
  </r>
  <r>
    <s v="23083.007972/2015-42"/>
    <s v="UASG 153115 - Pregão 25/2015"/>
    <d v="2016-10-21T00:00:00"/>
    <x v="35"/>
    <s v="Departamento de Química"/>
    <n v="23"/>
    <x v="91"/>
    <x v="36"/>
    <x v="13"/>
    <n v="1.3"/>
    <n v="39"/>
    <x v="2"/>
    <x v="5"/>
    <x v="15"/>
    <x v="421"/>
    <x v="5"/>
    <n v="938"/>
    <x v="0"/>
  </r>
  <r>
    <s v="23083.007972/2015-42"/>
    <s v="UASG 153115 - Pregão 25/2015"/>
    <d v="2016-10-21T00:00:00"/>
    <x v="35"/>
    <s v="Departamento de Química"/>
    <n v="24"/>
    <x v="92"/>
    <x v="36"/>
    <x v="13"/>
    <n v="1.5"/>
    <n v="45"/>
    <x v="2"/>
    <x v="5"/>
    <x v="15"/>
    <x v="110"/>
    <x v="5"/>
    <n v="938"/>
    <x v="0"/>
  </r>
  <r>
    <s v="23083.007972/2015-42"/>
    <s v="UASG 153115 - Pregão 25/2015"/>
    <d v="2016-10-21T00:00:00"/>
    <x v="35"/>
    <s v="Departamento de Química"/>
    <n v="25"/>
    <x v="8"/>
    <x v="36"/>
    <x v="13"/>
    <n v="1.3"/>
    <n v="39"/>
    <x v="2"/>
    <x v="5"/>
    <x v="15"/>
    <x v="421"/>
    <x v="5"/>
    <n v="938"/>
    <x v="0"/>
  </r>
  <r>
    <s v="23083.007972/2015-42"/>
    <s v="UASG 153115 - Pregão 25/2015"/>
    <d v="2016-10-21T00:00:00"/>
    <x v="35"/>
    <s v="Departamento de Química"/>
    <n v="39"/>
    <x v="76"/>
    <x v="36"/>
    <x v="9"/>
    <n v="0.95"/>
    <n v="47.5"/>
    <x v="2"/>
    <x v="16"/>
    <x v="11"/>
    <x v="422"/>
    <x v="14"/>
    <n v="1281"/>
    <x v="0"/>
  </r>
  <r>
    <s v="23083.007972/2015-42"/>
    <s v="UASG 153115 - Pregão 25/2015"/>
    <d v="2016-10-21T00:00:00"/>
    <x v="35"/>
    <s v="Departamento de Química"/>
    <n v="40"/>
    <x v="77"/>
    <x v="36"/>
    <x v="9"/>
    <n v="0.99"/>
    <n v="49.5"/>
    <x v="2"/>
    <x v="16"/>
    <x v="11"/>
    <x v="423"/>
    <x v="14"/>
    <n v="1281"/>
    <x v="0"/>
  </r>
  <r>
    <s v="23083.007972/2015-42"/>
    <s v="UASG 153115 - Pregão 25/2015"/>
    <d v="2016-10-21T00:00:00"/>
    <x v="35"/>
    <s v="Departamento de Química"/>
    <n v="47"/>
    <x v="3"/>
    <x v="36"/>
    <x v="8"/>
    <n v="0.49"/>
    <n v="49"/>
    <x v="2"/>
    <x v="5"/>
    <x v="9"/>
    <x v="85"/>
    <x v="5"/>
    <n v="938"/>
    <x v="0"/>
  </r>
  <r>
    <s v="23083.007972/2015-42"/>
    <s v="UASG 153115 - Pregão 25/2015"/>
    <d v="2016-10-21T00:00:00"/>
    <x v="35"/>
    <s v="Departamento de Química"/>
    <n v="49"/>
    <x v="45"/>
    <x v="36"/>
    <x v="9"/>
    <n v="2.65"/>
    <n v="132.5"/>
    <x v="2"/>
    <x v="6"/>
    <x v="8"/>
    <x v="424"/>
    <x v="6"/>
    <n v="348"/>
    <x v="1"/>
  </r>
  <r>
    <s v="23083.007972/2015-42"/>
    <s v="UASG 153115 - Pregão 25/2015"/>
    <d v="2016-10-21T00:00:00"/>
    <x v="35"/>
    <s v="Departamento de Química"/>
    <n v="50"/>
    <x v="93"/>
    <x v="36"/>
    <x v="9"/>
    <n v="3.15"/>
    <n v="157.5"/>
    <x v="2"/>
    <x v="6"/>
    <x v="11"/>
    <x v="425"/>
    <x v="6"/>
    <n v="348"/>
    <x v="0"/>
  </r>
  <r>
    <s v="23083.007972/2015-42"/>
    <s v="UASG 153115 - Pregão 25/2015"/>
    <d v="2016-10-21T00:00:00"/>
    <x v="35"/>
    <s v="Departamento de Química"/>
    <n v="57"/>
    <x v="47"/>
    <x v="36"/>
    <x v="8"/>
    <n v="0.99"/>
    <n v="99"/>
    <x v="3"/>
    <x v="4"/>
    <x v="37"/>
    <x v="426"/>
    <x v="4"/>
    <n v="1089"/>
    <x v="1"/>
  </r>
  <r>
    <s v="23083.007972/2015-42"/>
    <s v="UASG 153115 - Pregão 25/2015"/>
    <d v="2016-10-21T00:00:00"/>
    <x v="35"/>
    <s v="Departamento de Química"/>
    <n v="87"/>
    <x v="50"/>
    <x v="36"/>
    <x v="6"/>
    <n v="0.97"/>
    <n v="19.399999999999999"/>
    <x v="2"/>
    <x v="19"/>
    <x v="7"/>
    <x v="123"/>
    <x v="16"/>
    <n v="1489"/>
    <x v="0"/>
  </r>
  <r>
    <s v="23083.007972/2015-42"/>
    <s v="UASG 153115 - Pregão 25/2015"/>
    <d v="2016-10-21T00:00:00"/>
    <x v="35"/>
    <s v="Departamento de Química"/>
    <n v="86"/>
    <x v="51"/>
    <x v="36"/>
    <x v="6"/>
    <n v="1.75"/>
    <n v="35"/>
    <x v="2"/>
    <x v="20"/>
    <x v="7"/>
    <x v="58"/>
    <x v="17"/>
    <n v="3048"/>
    <x v="0"/>
  </r>
  <r>
    <s v="23083.007972/2015-42"/>
    <s v="UASG 153115 - Pregão 25/2015"/>
    <d v="2016-10-21T00:00:00"/>
    <x v="35"/>
    <s v="Departamento de Química"/>
    <n v="91"/>
    <x v="81"/>
    <x v="36"/>
    <x v="6"/>
    <n v="1.03"/>
    <n v="20.6"/>
    <x v="3"/>
    <x v="24"/>
    <x v="7"/>
    <x v="124"/>
    <x v="20"/>
    <n v="2792"/>
    <x v="0"/>
  </r>
  <r>
    <s v="23083.007972/2015-42"/>
    <s v="UASG 153115 - Pregão 25/2015"/>
    <d v="2016-10-21T00:00:00"/>
    <x v="35"/>
    <s v="Departamento de Química"/>
    <n v="92"/>
    <x v="53"/>
    <x v="36"/>
    <x v="6"/>
    <n v="1.8"/>
    <n v="36"/>
    <x v="2"/>
    <x v="20"/>
    <x v="7"/>
    <x v="125"/>
    <x v="17"/>
    <n v="3048"/>
    <x v="0"/>
  </r>
  <r>
    <s v="23083.007972/2015-42"/>
    <s v="UASG 153115 - Pregão 25/2015"/>
    <d v="2016-10-21T00:00:00"/>
    <x v="35"/>
    <s v="Departamento de Química"/>
    <n v="94"/>
    <x v="17"/>
    <x v="36"/>
    <x v="20"/>
    <n v="1.22"/>
    <n v="183"/>
    <x v="2"/>
    <x v="10"/>
    <x v="22"/>
    <x v="427"/>
    <x v="8"/>
    <n v="544"/>
    <x v="0"/>
  </r>
  <r>
    <s v="23083.007972/2015-42"/>
    <s v="UASG 153115 - Pregão 25/2015"/>
    <d v="2016-10-21T00:00:00"/>
    <x v="35"/>
    <s v="Departamento de Química"/>
    <n v="99"/>
    <x v="18"/>
    <x v="36"/>
    <x v="25"/>
    <n v="19.989999999999998"/>
    <n v="39.979999999999997"/>
    <x v="2"/>
    <x v="10"/>
    <x v="26"/>
    <x v="202"/>
    <x v="8"/>
    <n v="544"/>
    <x v="0"/>
  </r>
  <r>
    <s v="23083.007972/2015-42"/>
    <s v="UASG 153115 - Pregão 25/2015"/>
    <d v="2016-10-21T00:00:00"/>
    <x v="35"/>
    <s v="Departamento de Química"/>
    <n v="111"/>
    <x v="101"/>
    <x v="36"/>
    <x v="11"/>
    <n v="10.49"/>
    <n v="10.49"/>
    <x v="3"/>
    <x v="22"/>
    <x v="13"/>
    <x v="159"/>
    <x v="19"/>
    <n v="1327"/>
    <x v="0"/>
  </r>
  <r>
    <s v="23083.007972/2015-42"/>
    <s v="UASG 153115 - Pregão 25/2015"/>
    <d v="2016-10-21T00:00:00"/>
    <x v="35"/>
    <s v="Departamento de Química"/>
    <n v="112"/>
    <x v="115"/>
    <x v="36"/>
    <x v="10"/>
    <n v="3.75"/>
    <n v="11.25"/>
    <x v="3"/>
    <x v="21"/>
    <x v="12"/>
    <x v="428"/>
    <x v="18"/>
    <s v="-"/>
    <x v="3"/>
  </r>
  <r>
    <s v="23083.007972/2015-42"/>
    <s v="UASG 153115 - Pregão 25/2015"/>
    <d v="2016-10-21T00:00:00"/>
    <x v="35"/>
    <s v="Departamento de Química"/>
    <n v="108"/>
    <x v="56"/>
    <x v="36"/>
    <x v="8"/>
    <n v="0.16"/>
    <n v="16"/>
    <x v="4"/>
    <x v="12"/>
    <x v="17"/>
    <x v="19"/>
    <x v="10"/>
    <s v="-"/>
    <x v="2"/>
  </r>
  <r>
    <s v="23083.007972/2015-42"/>
    <s v="UASG 153115 - Pregão 25/2015"/>
    <d v="2016-10-21T00:00:00"/>
    <x v="35"/>
    <s v="Departamento de Química"/>
    <n v="114"/>
    <x v="57"/>
    <x v="36"/>
    <x v="13"/>
    <n v="11.42"/>
    <n v="342.6"/>
    <x v="2"/>
    <x v="18"/>
    <x v="15"/>
    <x v="392"/>
    <x v="5"/>
    <n v="4544"/>
    <x v="0"/>
  </r>
  <r>
    <s v="23083.007972/2015-42"/>
    <s v="UASG 153115 - Pregão 25/2015"/>
    <d v="2016-10-21T00:00:00"/>
    <x v="35"/>
    <s v="Departamento de Química"/>
    <n v="116"/>
    <x v="60"/>
    <x v="36"/>
    <x v="32"/>
    <n v="0.12"/>
    <n v="4.2"/>
    <x v="3"/>
    <x v="22"/>
    <x v="36"/>
    <x v="161"/>
    <x v="19"/>
    <n v="1327"/>
    <x v="0"/>
  </r>
  <r>
    <s v="23083.007972/2015-42"/>
    <s v="UASG 153115 - Pregão 25/2015"/>
    <d v="2016-10-21T00:00:00"/>
    <x v="35"/>
    <s v="Departamento de Química"/>
    <n v="147"/>
    <x v="25"/>
    <x v="36"/>
    <x v="16"/>
    <n v="1.51"/>
    <n v="22.65"/>
    <x v="3"/>
    <x v="14"/>
    <x v="19"/>
    <x v="429"/>
    <x v="12"/>
    <n v="489"/>
    <x v="0"/>
  </r>
  <r>
    <s v="23083.007972/2015-42"/>
    <s v="UASG 153115 - Pregão 25/2015"/>
    <d v="2016-10-21T00:00:00"/>
    <x v="35"/>
    <s v="Departamento de Química"/>
    <n v="148"/>
    <x v="26"/>
    <x v="36"/>
    <x v="28"/>
    <n v="1.49"/>
    <n v="37.25"/>
    <x v="3"/>
    <x v="14"/>
    <x v="16"/>
    <x v="22"/>
    <x v="12"/>
    <n v="489"/>
    <x v="1"/>
  </r>
  <r>
    <s v="23083.007972/2015-42"/>
    <s v="UASG 153115 - Pregão 25/2015"/>
    <d v="2016-10-21T00:00:00"/>
    <x v="35"/>
    <s v="Departamento de Química"/>
    <n v="149"/>
    <x v="96"/>
    <x v="36"/>
    <x v="14"/>
    <n v="1.05"/>
    <n v="10.5"/>
    <x v="2"/>
    <x v="5"/>
    <x v="16"/>
    <x v="129"/>
    <x v="5"/>
    <n v="938"/>
    <x v="0"/>
  </r>
  <r>
    <s v="23083.007972/2015-42"/>
    <s v="UASG 153115 - Pregão 25/2015"/>
    <d v="2016-10-21T00:00:00"/>
    <x v="35"/>
    <s v="Departamento de Química"/>
    <n v="150"/>
    <x v="97"/>
    <x v="36"/>
    <x v="14"/>
    <n v="1.05"/>
    <n v="10.5"/>
    <x v="2"/>
    <x v="5"/>
    <x v="16"/>
    <x v="129"/>
    <x v="5"/>
    <n v="938"/>
    <x v="0"/>
  </r>
  <r>
    <s v="23083.007972/2015-42"/>
    <s v="UASG 153115 - Pregão 25/2015"/>
    <d v="2016-10-21T00:00:00"/>
    <x v="35"/>
    <s v="Departamento de Química"/>
    <n v="151"/>
    <x v="70"/>
    <x v="36"/>
    <x v="14"/>
    <n v="1.05"/>
    <n v="10.5"/>
    <x v="2"/>
    <x v="5"/>
    <x v="16"/>
    <x v="129"/>
    <x v="5"/>
    <n v="938"/>
    <x v="0"/>
  </r>
  <r>
    <s v="23083.007972/2015-42"/>
    <s v="UASG 153115 - Pregão 25/2015"/>
    <d v="2016-10-21T00:00:00"/>
    <x v="35"/>
    <s v="Departamento de Química"/>
    <n v="152"/>
    <x v="71"/>
    <x v="36"/>
    <x v="14"/>
    <n v="0.94"/>
    <n v="9.3999999999999986"/>
    <x v="3"/>
    <x v="7"/>
    <x v="16"/>
    <x v="39"/>
    <x v="5"/>
    <n v="1400"/>
    <x v="0"/>
  </r>
  <r>
    <s v="23083.007972/2015-42"/>
    <s v="UASG 153115 - Pregão 25/2015"/>
    <d v="2016-10-21T00:00:00"/>
    <x v="35"/>
    <s v="Departamento de Química"/>
    <n v="154"/>
    <x v="104"/>
    <x v="36"/>
    <x v="9"/>
    <n v="1.21"/>
    <n v="60.5"/>
    <x v="3"/>
    <x v="4"/>
    <x v="11"/>
    <x v="430"/>
    <x v="4"/>
    <n v="1089"/>
    <x v="0"/>
  </r>
  <r>
    <s v="23083.007972/2015-42"/>
    <s v="UASG 153115 - Pregão 25/2015"/>
    <d v="2016-10-21T00:00:00"/>
    <x v="35"/>
    <s v="Departamento de Química"/>
    <n v="155"/>
    <x v="127"/>
    <x v="36"/>
    <x v="9"/>
    <n v="1.18"/>
    <n v="59"/>
    <x v="2"/>
    <x v="5"/>
    <x v="11"/>
    <x v="431"/>
    <x v="5"/>
    <n v="938"/>
    <x v="0"/>
  </r>
  <r>
    <s v="23083.007972/2015-42"/>
    <s v="UASG 153115 - Pregão 25/2015"/>
    <d v="2016-10-21T00:00:00"/>
    <x v="35"/>
    <s v="Departamento de Química"/>
    <n v="153"/>
    <x v="99"/>
    <x v="36"/>
    <x v="9"/>
    <n v="0.94"/>
    <n v="47"/>
    <x v="3"/>
    <x v="7"/>
    <x v="11"/>
    <x v="432"/>
    <x v="5"/>
    <n v="1400"/>
    <x v="0"/>
  </r>
  <r>
    <s v="23083.007972/2015-42"/>
    <s v="UASG 153115 - Pregão 25/2015"/>
    <d v="2016-10-21T00:00:00"/>
    <x v="35"/>
    <s v="Departamento de Química"/>
    <n v="160"/>
    <x v="27"/>
    <x v="36"/>
    <x v="15"/>
    <n v="7.54"/>
    <n v="37.700000000000003"/>
    <x v="2"/>
    <x v="3"/>
    <x v="18"/>
    <x v="61"/>
    <x v="3"/>
    <n v="4227"/>
    <x v="0"/>
  </r>
  <r>
    <s v="23083.007972/2015-42"/>
    <s v="UASG 153115 - Pregão 25/2015"/>
    <d v="2016-10-21T00:00:00"/>
    <x v="35"/>
    <s v="Departamento de Química"/>
    <n v="174"/>
    <x v="66"/>
    <x v="36"/>
    <x v="14"/>
    <n v="2.8"/>
    <n v="28"/>
    <x v="2"/>
    <x v="6"/>
    <x v="16"/>
    <x v="64"/>
    <x v="6"/>
    <n v="348"/>
    <x v="0"/>
  </r>
  <r>
    <s v="23083.007972/2015-42"/>
    <s v="UASG 153115 - Pregão 25/2015"/>
    <d v="2016-10-21T00:00:00"/>
    <x v="36"/>
    <s v="Instituto de Ciências Humanas e Sociais"/>
    <n v="4"/>
    <x v="29"/>
    <x v="37"/>
    <x v="14"/>
    <n v="3.5"/>
    <n v="35"/>
    <x v="2"/>
    <x v="6"/>
    <x v="16"/>
    <x v="58"/>
    <x v="6"/>
    <n v="348"/>
    <x v="0"/>
  </r>
  <r>
    <s v="23083.007972/2015-42"/>
    <s v="UASG 153115 - Pregão 25/2015"/>
    <d v="2016-10-21T00:00:00"/>
    <x v="36"/>
    <s v="Instituto de Ciências Humanas e Sociais"/>
    <n v="3"/>
    <x v="30"/>
    <x v="37"/>
    <x v="14"/>
    <n v="3"/>
    <n v="30"/>
    <x v="2"/>
    <x v="5"/>
    <x v="16"/>
    <x v="53"/>
    <x v="5"/>
    <n v="938"/>
    <x v="0"/>
  </r>
  <r>
    <s v="23083.007972/2015-42"/>
    <s v="UASG 153115 - Pregão 25/2015"/>
    <d v="2016-10-21T00:00:00"/>
    <x v="36"/>
    <s v="Instituto de Ciências Humanas e Sociais"/>
    <n v="5"/>
    <x v="28"/>
    <x v="37"/>
    <x v="14"/>
    <n v="2.95"/>
    <n v="29.5"/>
    <x v="2"/>
    <x v="5"/>
    <x v="16"/>
    <x v="364"/>
    <x v="5"/>
    <n v="938"/>
    <x v="0"/>
  </r>
  <r>
    <s v="23083.007972/2015-42"/>
    <s v="UASG 153115 - Pregão 25/2015"/>
    <d v="2016-10-21T00:00:00"/>
    <x v="36"/>
    <s v="Instituto de Ciências Humanas e Sociais"/>
    <n v="7"/>
    <x v="72"/>
    <x v="37"/>
    <x v="6"/>
    <n v="2.5"/>
    <n v="50"/>
    <x v="3"/>
    <x v="15"/>
    <x v="7"/>
    <x v="135"/>
    <x v="13"/>
    <n v="16807"/>
    <x v="0"/>
  </r>
  <r>
    <s v="23083.007972/2015-42"/>
    <s v="UASG 153115 - Pregão 25/2015"/>
    <d v="2016-10-21T00:00:00"/>
    <x v="36"/>
    <s v="Instituto de Ciências Humanas e Sociais"/>
    <n v="18"/>
    <x v="5"/>
    <x v="37"/>
    <x v="14"/>
    <n v="0.5"/>
    <n v="5"/>
    <x v="2"/>
    <x v="3"/>
    <x v="16"/>
    <x v="45"/>
    <x v="3"/>
    <n v="4227"/>
    <x v="0"/>
  </r>
  <r>
    <s v="23083.007972/2015-42"/>
    <s v="UASG 153115 - Pregão 25/2015"/>
    <d v="2016-10-21T00:00:00"/>
    <x v="36"/>
    <s v="Instituto de Ciências Humanas e Sociais"/>
    <n v="19"/>
    <x v="6"/>
    <x v="37"/>
    <x v="14"/>
    <n v="0.32"/>
    <n v="3.2"/>
    <x v="3"/>
    <x v="4"/>
    <x v="16"/>
    <x v="281"/>
    <x v="4"/>
    <n v="1089"/>
    <x v="0"/>
  </r>
  <r>
    <s v="23083.007972/2015-42"/>
    <s v="UASG 153115 - Pregão 25/2015"/>
    <d v="2016-10-21T00:00:00"/>
    <x v="36"/>
    <s v="Instituto de Ciências Humanas e Sociais"/>
    <n v="20"/>
    <x v="40"/>
    <x v="37"/>
    <x v="14"/>
    <n v="0.32"/>
    <n v="3.2"/>
    <x v="3"/>
    <x v="4"/>
    <x v="16"/>
    <x v="281"/>
    <x v="4"/>
    <n v="1089"/>
    <x v="0"/>
  </r>
  <r>
    <s v="23083.007972/2015-42"/>
    <s v="UASG 153115 - Pregão 25/2015"/>
    <d v="2016-10-21T00:00:00"/>
    <x v="36"/>
    <s v="Instituto de Ciências Humanas e Sociais"/>
    <n v="42"/>
    <x v="15"/>
    <x v="37"/>
    <x v="14"/>
    <n v="1.2"/>
    <n v="12"/>
    <x v="2"/>
    <x v="5"/>
    <x v="16"/>
    <x v="57"/>
    <x v="5"/>
    <n v="938"/>
    <x v="0"/>
  </r>
  <r>
    <s v="23083.007972/2015-42"/>
    <s v="UASG 153115 - Pregão 25/2015"/>
    <d v="2016-10-21T00:00:00"/>
    <x v="36"/>
    <s v="Instituto de Ciências Humanas e Sociais"/>
    <n v="43"/>
    <x v="75"/>
    <x v="37"/>
    <x v="14"/>
    <n v="1.7"/>
    <n v="17"/>
    <x v="2"/>
    <x v="8"/>
    <x v="16"/>
    <x v="30"/>
    <x v="5"/>
    <n v="4949"/>
    <x v="0"/>
  </r>
  <r>
    <s v="23083.007972/2015-42"/>
    <s v="UASG 153115 - Pregão 25/2015"/>
    <d v="2016-10-21T00:00:00"/>
    <x v="36"/>
    <s v="Instituto de Ciências Humanas e Sociais"/>
    <n v="39"/>
    <x v="76"/>
    <x v="37"/>
    <x v="6"/>
    <n v="0.95"/>
    <n v="19"/>
    <x v="2"/>
    <x v="16"/>
    <x v="7"/>
    <x v="284"/>
    <x v="14"/>
    <n v="1281"/>
    <x v="0"/>
  </r>
  <r>
    <s v="23083.007972/2015-42"/>
    <s v="UASG 153115 - Pregão 25/2015"/>
    <d v="2016-10-21T00:00:00"/>
    <x v="36"/>
    <s v="Instituto de Ciências Humanas e Sociais"/>
    <n v="40"/>
    <x v="77"/>
    <x v="37"/>
    <x v="16"/>
    <n v="0.99"/>
    <n v="14.85"/>
    <x v="2"/>
    <x v="16"/>
    <x v="19"/>
    <x v="433"/>
    <x v="14"/>
    <n v="1281"/>
    <x v="0"/>
  </r>
  <r>
    <s v="23083.007972/2015-42"/>
    <s v="UASG 153115 - Pregão 25/2015"/>
    <d v="2016-10-21T00:00:00"/>
    <x v="36"/>
    <s v="Instituto de Ciências Humanas e Sociais"/>
    <n v="41"/>
    <x v="42"/>
    <x v="37"/>
    <x v="14"/>
    <n v="1.29"/>
    <n v="12.9"/>
    <x v="3"/>
    <x v="4"/>
    <x v="16"/>
    <x v="83"/>
    <x v="4"/>
    <n v="1089"/>
    <x v="0"/>
  </r>
  <r>
    <s v="23083.007972/2015-42"/>
    <s v="UASG 153115 - Pregão 25/2015"/>
    <d v="2016-10-21T00:00:00"/>
    <x v="36"/>
    <s v="Instituto de Ciências Humanas e Sociais"/>
    <n v="46"/>
    <x v="43"/>
    <x v="37"/>
    <x v="14"/>
    <n v="3.23"/>
    <n v="32.299999999999997"/>
    <x v="2"/>
    <x v="17"/>
    <x v="16"/>
    <x v="38"/>
    <x v="15"/>
    <n v="13408"/>
    <x v="0"/>
  </r>
  <r>
    <s v="23083.007972/2015-42"/>
    <s v="UASG 153115 - Pregão 25/2015"/>
    <d v="2016-10-21T00:00:00"/>
    <x v="36"/>
    <s v="Instituto de Ciências Humanas e Sociais"/>
    <n v="48"/>
    <x v="44"/>
    <x v="37"/>
    <x v="14"/>
    <n v="0.94"/>
    <n v="9.3999999999999986"/>
    <x v="2"/>
    <x v="17"/>
    <x v="16"/>
    <x v="39"/>
    <x v="15"/>
    <n v="13408"/>
    <x v="0"/>
  </r>
  <r>
    <s v="23083.007972/2015-42"/>
    <s v="UASG 153115 - Pregão 25/2015"/>
    <d v="2016-10-21T00:00:00"/>
    <x v="36"/>
    <s v="Instituto de Ciências Humanas e Sociais"/>
    <n v="47"/>
    <x v="3"/>
    <x v="37"/>
    <x v="14"/>
    <n v="0.49"/>
    <n v="4.9000000000000004"/>
    <x v="2"/>
    <x v="5"/>
    <x v="16"/>
    <x v="40"/>
    <x v="5"/>
    <n v="938"/>
    <x v="0"/>
  </r>
  <r>
    <s v="23083.007972/2015-42"/>
    <s v="UASG 153115 - Pregão 25/2015"/>
    <d v="2016-10-21T00:00:00"/>
    <x v="36"/>
    <s v="Instituto de Ciências Humanas e Sociais"/>
    <n v="57"/>
    <x v="47"/>
    <x v="37"/>
    <x v="16"/>
    <n v="0.99"/>
    <n v="14.85"/>
    <x v="3"/>
    <x v="4"/>
    <x v="19"/>
    <x v="433"/>
    <x v="4"/>
    <n v="1089"/>
    <x v="0"/>
  </r>
  <r>
    <s v="23083.007972/2015-42"/>
    <s v="UASG 153115 - Pregão 25/2015"/>
    <d v="2016-10-21T00:00:00"/>
    <x v="36"/>
    <s v="Instituto de Ciências Humanas e Sociais"/>
    <n v="99"/>
    <x v="18"/>
    <x v="37"/>
    <x v="14"/>
    <n v="19.989999999999998"/>
    <n v="199.89999999999998"/>
    <x v="2"/>
    <x v="10"/>
    <x v="16"/>
    <x v="67"/>
    <x v="8"/>
    <n v="544"/>
    <x v="0"/>
  </r>
  <r>
    <s v="23083.007972/2015-42"/>
    <s v="UASG 153115 - Pregão 25/2015"/>
    <d v="2016-10-21T00:00:00"/>
    <x v="36"/>
    <s v="Instituto de Ciências Humanas e Sociais"/>
    <n v="102"/>
    <x v="19"/>
    <x v="37"/>
    <x v="14"/>
    <n v="17.489999999999998"/>
    <n v="174.89999999999998"/>
    <x v="2"/>
    <x v="3"/>
    <x v="16"/>
    <x v="203"/>
    <x v="3"/>
    <n v="4227"/>
    <x v="0"/>
  </r>
  <r>
    <s v="23083.007972/2015-42"/>
    <s v="UASG 153115 - Pregão 25/2015"/>
    <d v="2016-10-21T00:00:00"/>
    <x v="36"/>
    <s v="Instituto de Ciências Humanas e Sociais"/>
    <n v="100"/>
    <x v="20"/>
    <x v="37"/>
    <x v="16"/>
    <n v="33.200000000000003"/>
    <n v="498.00000000000006"/>
    <x v="2"/>
    <x v="9"/>
    <x v="19"/>
    <x v="434"/>
    <x v="7"/>
    <n v="6468"/>
    <x v="0"/>
  </r>
  <r>
    <s v="23083.007972/2015-42"/>
    <s v="UASG 153115 - Pregão 25/2015"/>
    <d v="2016-10-21T00:00:00"/>
    <x v="36"/>
    <s v="Instituto de Ciências Humanas e Sociais"/>
    <n v="101"/>
    <x v="21"/>
    <x v="37"/>
    <x v="6"/>
    <n v="5.84"/>
    <n v="116.8"/>
    <x v="3"/>
    <x v="4"/>
    <x v="7"/>
    <x v="157"/>
    <x v="4"/>
    <n v="1089"/>
    <x v="0"/>
  </r>
  <r>
    <s v="23083.007972/2015-42"/>
    <s v="UASG 153115 - Pregão 25/2015"/>
    <d v="2016-10-21T00:00:00"/>
    <x v="36"/>
    <s v="Instituto de Ciências Humanas e Sociais"/>
    <n v="109"/>
    <x v="54"/>
    <x v="37"/>
    <x v="28"/>
    <n v="2"/>
    <n v="50"/>
    <x v="2"/>
    <x v="6"/>
    <x v="31"/>
    <x v="135"/>
    <x v="6"/>
    <n v="348"/>
    <x v="0"/>
  </r>
  <r>
    <s v="23083.007972/2015-42"/>
    <s v="UASG 153115 - Pregão 25/2015"/>
    <d v="2016-10-21T00:00:00"/>
    <x v="36"/>
    <s v="Instituto de Ciências Humanas e Sociais"/>
    <n v="115"/>
    <x v="117"/>
    <x v="37"/>
    <x v="25"/>
    <n v="14.1"/>
    <n v="28.2"/>
    <x v="2"/>
    <x v="11"/>
    <x v="26"/>
    <x v="435"/>
    <x v="9"/>
    <n v="6"/>
    <x v="0"/>
  </r>
  <r>
    <s v="23083.007972/2015-42"/>
    <s v="UASG 153115 - Pregão 25/2015"/>
    <d v="2016-10-21T00:00:00"/>
    <x v="36"/>
    <s v="Instituto de Ciências Humanas e Sociais"/>
    <n v="114"/>
    <x v="57"/>
    <x v="37"/>
    <x v="25"/>
    <n v="11.42"/>
    <n v="22.84"/>
    <x v="2"/>
    <x v="18"/>
    <x v="26"/>
    <x v="180"/>
    <x v="5"/>
    <n v="4544"/>
    <x v="0"/>
  </r>
  <r>
    <s v="23083.007972/2015-42"/>
    <s v="UASG 153115 - Pregão 25/2015"/>
    <d v="2016-10-21T00:00:00"/>
    <x v="36"/>
    <s v="Instituto de Ciências Humanas e Sociais"/>
    <n v="118"/>
    <x v="24"/>
    <x v="37"/>
    <x v="6"/>
    <n v="1.75"/>
    <n v="35"/>
    <x v="4"/>
    <x v="12"/>
    <x v="17"/>
    <x v="19"/>
    <x v="10"/>
    <s v="-"/>
    <x v="2"/>
  </r>
  <r>
    <s v="23083.007972/2015-42"/>
    <s v="UASG 153115 - Pregão 25/2015"/>
    <d v="2016-10-21T00:00:00"/>
    <x v="36"/>
    <s v="Instituto de Ciências Humanas e Sociais"/>
    <n v="116"/>
    <x v="60"/>
    <x v="37"/>
    <x v="8"/>
    <n v="0.12"/>
    <n v="12"/>
    <x v="3"/>
    <x v="22"/>
    <x v="9"/>
    <x v="57"/>
    <x v="19"/>
    <n v="1327"/>
    <x v="0"/>
  </r>
  <r>
    <s v="23083.007972/2015-42"/>
    <s v="UASG 153115 - Pregão 25/2015"/>
    <d v="2016-10-21T00:00:00"/>
    <x v="36"/>
    <s v="Instituto de Ciências Humanas e Sociais"/>
    <n v="122"/>
    <x v="123"/>
    <x v="37"/>
    <x v="28"/>
    <n v="17.3"/>
    <n v="432.5"/>
    <x v="2"/>
    <x v="18"/>
    <x v="31"/>
    <x v="436"/>
    <x v="5"/>
    <n v="4544"/>
    <x v="0"/>
  </r>
  <r>
    <s v="23083.007972/2015-42"/>
    <s v="UASG 153115 - Pregão 25/2015"/>
    <d v="2016-10-21T00:00:00"/>
    <x v="36"/>
    <s v="Instituto de Ciências Humanas e Sociais"/>
    <n v="124"/>
    <x v="128"/>
    <x v="37"/>
    <x v="28"/>
    <n v="10.7"/>
    <n v="267.5"/>
    <x v="2"/>
    <x v="18"/>
    <x v="31"/>
    <x v="437"/>
    <x v="5"/>
    <n v="4544"/>
    <x v="0"/>
  </r>
  <r>
    <s v="23083.007972/2015-42"/>
    <s v="UASG 153115 - Pregão 25/2015"/>
    <d v="2016-10-21T00:00:00"/>
    <x v="36"/>
    <s v="Instituto de Ciências Humanas e Sociais"/>
    <n v="123"/>
    <x v="125"/>
    <x v="37"/>
    <x v="28"/>
    <n v="9.09"/>
    <n v="227.25"/>
    <x v="4"/>
    <x v="12"/>
    <x v="31"/>
    <x v="438"/>
    <x v="10"/>
    <s v="-"/>
    <x v="6"/>
  </r>
  <r>
    <s v="23083.007972/2015-42"/>
    <s v="UASG 153115 - Pregão 25/2015"/>
    <d v="2016-10-21T00:00:00"/>
    <x v="36"/>
    <s v="Instituto de Ciências Humanas e Sociais"/>
    <n v="134"/>
    <x v="95"/>
    <x v="37"/>
    <x v="8"/>
    <n v="12.97"/>
    <n v="1297"/>
    <x v="2"/>
    <x v="18"/>
    <x v="46"/>
    <x v="370"/>
    <x v="5"/>
    <n v="4544"/>
    <x v="1"/>
  </r>
  <r>
    <s v="23083.007972/2015-42"/>
    <s v="UASG 153115 - Pregão 25/2015"/>
    <d v="2016-10-21T00:00:00"/>
    <x v="36"/>
    <s v="Instituto de Ciências Humanas e Sociais"/>
    <n v="145"/>
    <x v="105"/>
    <x v="37"/>
    <x v="14"/>
    <n v="1.08"/>
    <n v="10.8"/>
    <x v="3"/>
    <x v="7"/>
    <x v="16"/>
    <x v="439"/>
    <x v="5"/>
    <n v="1400"/>
    <x v="0"/>
  </r>
  <r>
    <s v="23083.007972/2015-42"/>
    <s v="UASG 153115 - Pregão 25/2015"/>
    <d v="2016-10-21T00:00:00"/>
    <x v="36"/>
    <s v="Instituto de Ciências Humanas e Sociais"/>
    <n v="147"/>
    <x v="25"/>
    <x v="37"/>
    <x v="16"/>
    <n v="1.51"/>
    <n v="22.65"/>
    <x v="3"/>
    <x v="14"/>
    <x v="16"/>
    <x v="21"/>
    <x v="12"/>
    <n v="489"/>
    <x v="1"/>
  </r>
  <r>
    <s v="23083.007972/2015-42"/>
    <s v="UASG 153115 - Pregão 25/2015"/>
    <d v="2016-10-21T00:00:00"/>
    <x v="36"/>
    <s v="Instituto de Ciências Humanas e Sociais"/>
    <n v="148"/>
    <x v="26"/>
    <x v="37"/>
    <x v="14"/>
    <n v="1.49"/>
    <n v="14.9"/>
    <x v="4"/>
    <x v="12"/>
    <x v="17"/>
    <x v="19"/>
    <x v="10"/>
    <s v="-"/>
    <x v="7"/>
  </r>
  <r>
    <s v="23083.007972/2015-42"/>
    <s v="UASG 153115 - Pregão 25/2015"/>
    <d v="2016-10-21T00:00:00"/>
    <x v="36"/>
    <s v="Instituto de Ciências Humanas e Sociais"/>
    <n v="174"/>
    <x v="66"/>
    <x v="37"/>
    <x v="14"/>
    <n v="2.8"/>
    <n v="28"/>
    <x v="2"/>
    <x v="6"/>
    <x v="16"/>
    <x v="64"/>
    <x v="6"/>
    <n v="348"/>
    <x v="0"/>
  </r>
  <r>
    <s v="23083.007972/2015-42"/>
    <s v="UASG 153115 - Pregão 25/2015"/>
    <d v="2016-10-21T00:00:00"/>
    <x v="36"/>
    <s v="Instituto de Ciências Humanas e Sociais"/>
    <n v="5"/>
    <x v="28"/>
    <x v="38"/>
    <x v="16"/>
    <n v="2.95"/>
    <n v="44.25"/>
    <x v="2"/>
    <x v="5"/>
    <x v="19"/>
    <x v="190"/>
    <x v="5"/>
    <n v="938"/>
    <x v="0"/>
  </r>
  <r>
    <s v="23083.007972/2015-42"/>
    <s v="UASG 153115 - Pregão 25/2015"/>
    <d v="2016-10-21T00:00:00"/>
    <x v="36"/>
    <s v="Instituto de Ciências Humanas e Sociais"/>
    <n v="4"/>
    <x v="29"/>
    <x v="38"/>
    <x v="16"/>
    <n v="3.5"/>
    <n v="52.5"/>
    <x v="2"/>
    <x v="6"/>
    <x v="19"/>
    <x v="440"/>
    <x v="6"/>
    <n v="348"/>
    <x v="0"/>
  </r>
  <r>
    <s v="23083.007972/2015-42"/>
    <s v="UASG 153115 - Pregão 25/2015"/>
    <d v="2016-10-21T00:00:00"/>
    <x v="36"/>
    <s v="Instituto de Ciências Humanas e Sociais"/>
    <n v="3"/>
    <x v="30"/>
    <x v="38"/>
    <x v="16"/>
    <n v="3"/>
    <n v="45"/>
    <x v="2"/>
    <x v="5"/>
    <x v="19"/>
    <x v="110"/>
    <x v="5"/>
    <n v="938"/>
    <x v="0"/>
  </r>
  <r>
    <s v="23083.007972/2015-42"/>
    <s v="UASG 153115 - Pregão 25/2015"/>
    <d v="2016-10-21T00:00:00"/>
    <x v="36"/>
    <s v="Instituto de Ciências Humanas e Sociais"/>
    <n v="18"/>
    <x v="5"/>
    <x v="38"/>
    <x v="24"/>
    <n v="0.5"/>
    <n v="100"/>
    <x v="2"/>
    <x v="3"/>
    <x v="25"/>
    <x v="20"/>
    <x v="3"/>
    <n v="4227"/>
    <x v="0"/>
  </r>
  <r>
    <s v="23083.007972/2015-42"/>
    <s v="UASG 153115 - Pregão 25/2015"/>
    <d v="2016-10-21T00:00:00"/>
    <x v="36"/>
    <s v="Instituto de Ciências Humanas e Sociais"/>
    <n v="19"/>
    <x v="6"/>
    <x v="38"/>
    <x v="24"/>
    <n v="0.32"/>
    <n v="64"/>
    <x v="3"/>
    <x v="4"/>
    <x v="25"/>
    <x v="111"/>
    <x v="4"/>
    <n v="1089"/>
    <x v="0"/>
  </r>
  <r>
    <s v="23083.007972/2015-42"/>
    <s v="UASG 153115 - Pregão 25/2015"/>
    <d v="2016-10-21T00:00:00"/>
    <x v="36"/>
    <s v="Instituto de Ciências Humanas e Sociais"/>
    <n v="20"/>
    <x v="40"/>
    <x v="38"/>
    <x v="24"/>
    <n v="0.32"/>
    <n v="64"/>
    <x v="3"/>
    <x v="4"/>
    <x v="25"/>
    <x v="111"/>
    <x v="4"/>
    <n v="1089"/>
    <x v="0"/>
  </r>
  <r>
    <s v="23083.007972/2015-42"/>
    <s v="UASG 153115 - Pregão 25/2015"/>
    <d v="2016-10-21T00:00:00"/>
    <x v="36"/>
    <s v="Instituto de Ciências Humanas e Sociais"/>
    <n v="37"/>
    <x v="74"/>
    <x v="38"/>
    <x v="8"/>
    <n v="0.38"/>
    <n v="38"/>
    <x v="3"/>
    <x v="7"/>
    <x v="9"/>
    <x v="154"/>
    <x v="5"/>
    <n v="1400"/>
    <x v="0"/>
  </r>
  <r>
    <s v="23083.007972/2015-42"/>
    <s v="UASG 153115 - Pregão 25/2015"/>
    <d v="2016-10-21T00:00:00"/>
    <x v="36"/>
    <s v="Instituto de Ciências Humanas e Sociais"/>
    <n v="42"/>
    <x v="15"/>
    <x v="38"/>
    <x v="14"/>
    <n v="1.2"/>
    <n v="12"/>
    <x v="2"/>
    <x v="5"/>
    <x v="16"/>
    <x v="57"/>
    <x v="5"/>
    <n v="938"/>
    <x v="0"/>
  </r>
  <r>
    <s v="23083.007972/2015-42"/>
    <s v="UASG 153115 - Pregão 25/2015"/>
    <d v="2016-10-21T00:00:00"/>
    <x v="36"/>
    <s v="Instituto de Ciências Humanas e Sociais"/>
    <n v="43"/>
    <x v="75"/>
    <x v="38"/>
    <x v="14"/>
    <n v="1.7"/>
    <n v="17"/>
    <x v="2"/>
    <x v="8"/>
    <x v="16"/>
    <x v="30"/>
    <x v="5"/>
    <n v="4949"/>
    <x v="0"/>
  </r>
  <r>
    <s v="23083.007972/2015-42"/>
    <s v="UASG 153115 - Pregão 25/2015"/>
    <d v="2016-10-21T00:00:00"/>
    <x v="36"/>
    <s v="Instituto de Ciências Humanas e Sociais"/>
    <n v="39"/>
    <x v="76"/>
    <x v="38"/>
    <x v="14"/>
    <n v="0.95"/>
    <n v="9.5"/>
    <x v="2"/>
    <x v="16"/>
    <x v="16"/>
    <x v="81"/>
    <x v="14"/>
    <n v="1281"/>
    <x v="0"/>
  </r>
  <r>
    <s v="23083.007972/2015-42"/>
    <s v="UASG 153115 - Pregão 25/2015"/>
    <d v="2016-10-21T00:00:00"/>
    <x v="36"/>
    <s v="Instituto de Ciências Humanas e Sociais"/>
    <n v="40"/>
    <x v="77"/>
    <x v="38"/>
    <x v="14"/>
    <n v="0.99"/>
    <n v="9.9"/>
    <x v="2"/>
    <x v="16"/>
    <x v="16"/>
    <x v="82"/>
    <x v="14"/>
    <n v="1281"/>
    <x v="0"/>
  </r>
  <r>
    <s v="23083.007972/2015-42"/>
    <s v="UASG 153115 - Pregão 25/2015"/>
    <d v="2016-10-21T00:00:00"/>
    <x v="36"/>
    <s v="Instituto de Ciências Humanas e Sociais"/>
    <n v="41"/>
    <x v="42"/>
    <x v="38"/>
    <x v="14"/>
    <n v="1.29"/>
    <n v="12.9"/>
    <x v="3"/>
    <x v="4"/>
    <x v="16"/>
    <x v="83"/>
    <x v="4"/>
    <n v="1089"/>
    <x v="0"/>
  </r>
  <r>
    <s v="23083.007972/2015-42"/>
    <s v="UASG 153115 - Pregão 25/2015"/>
    <d v="2016-10-21T00:00:00"/>
    <x v="36"/>
    <s v="Instituto de Ciências Humanas e Sociais"/>
    <n v="49"/>
    <x v="45"/>
    <x v="38"/>
    <x v="14"/>
    <n v="2.65"/>
    <n v="26.5"/>
    <x v="2"/>
    <x v="6"/>
    <x v="16"/>
    <x v="441"/>
    <x v="6"/>
    <n v="348"/>
    <x v="0"/>
  </r>
  <r>
    <s v="23083.007972/2015-42"/>
    <s v="UASG 153115 - Pregão 25/2015"/>
    <d v="2016-10-21T00:00:00"/>
    <x v="36"/>
    <s v="Instituto de Ciências Humanas e Sociais"/>
    <n v="50"/>
    <x v="93"/>
    <x v="38"/>
    <x v="16"/>
    <n v="3.15"/>
    <n v="47.25"/>
    <x v="2"/>
    <x v="6"/>
    <x v="19"/>
    <x v="442"/>
    <x v="6"/>
    <n v="348"/>
    <x v="0"/>
  </r>
  <r>
    <s v="23083.007972/2015-42"/>
    <s v="UASG 153115 - Pregão 25/2015"/>
    <d v="2016-10-21T00:00:00"/>
    <x v="36"/>
    <s v="Instituto de Ciências Humanas e Sociais"/>
    <n v="65"/>
    <x v="48"/>
    <x v="38"/>
    <x v="24"/>
    <n v="0.11"/>
    <n v="22"/>
    <x v="2"/>
    <x v="18"/>
    <x v="25"/>
    <x v="443"/>
    <x v="5"/>
    <n v="4544"/>
    <x v="0"/>
  </r>
  <r>
    <s v="23083.007972/2015-42"/>
    <s v="UASG 153115 - Pregão 25/2015"/>
    <d v="2016-10-21T00:00:00"/>
    <x v="36"/>
    <s v="Instituto de Ciências Humanas e Sociais"/>
    <n v="66"/>
    <x v="78"/>
    <x v="38"/>
    <x v="24"/>
    <n v="0.12"/>
    <n v="24"/>
    <x v="2"/>
    <x v="18"/>
    <x v="25"/>
    <x v="98"/>
    <x v="5"/>
    <n v="4544"/>
    <x v="0"/>
  </r>
  <r>
    <s v="23083.007972/2015-42"/>
    <s v="UASG 153115 - Pregão 25/2015"/>
    <d v="2016-10-21T00:00:00"/>
    <x v="36"/>
    <s v="Instituto de Ciências Humanas e Sociais"/>
    <n v="68"/>
    <x v="79"/>
    <x v="38"/>
    <x v="24"/>
    <n v="7.0000000000000007E-2"/>
    <n v="14.000000000000002"/>
    <x v="2"/>
    <x v="18"/>
    <x v="25"/>
    <x v="227"/>
    <x v="5"/>
    <n v="4544"/>
    <x v="0"/>
  </r>
  <r>
    <s v="23083.007972/2015-42"/>
    <s v="UASG 153115 - Pregão 25/2015"/>
    <d v="2016-10-21T00:00:00"/>
    <x v="36"/>
    <s v="Instituto de Ciências Humanas e Sociais"/>
    <n v="67"/>
    <x v="80"/>
    <x v="38"/>
    <x v="24"/>
    <n v="0.1"/>
    <n v="20"/>
    <x v="2"/>
    <x v="18"/>
    <x v="25"/>
    <x v="9"/>
    <x v="5"/>
    <n v="4544"/>
    <x v="0"/>
  </r>
  <r>
    <s v="23083.007972/2015-42"/>
    <s v="UASG 153115 - Pregão 25/2015"/>
    <d v="2016-10-21T00:00:00"/>
    <x v="36"/>
    <s v="Instituto de Ciências Humanas e Sociais"/>
    <n v="94"/>
    <x v="17"/>
    <x v="38"/>
    <x v="13"/>
    <n v="1.22"/>
    <n v="36.6"/>
    <x v="2"/>
    <x v="10"/>
    <x v="15"/>
    <x v="50"/>
    <x v="8"/>
    <n v="544"/>
    <x v="0"/>
  </r>
  <r>
    <s v="23083.007972/2015-42"/>
    <s v="UASG 153115 - Pregão 25/2015"/>
    <d v="2016-10-21T00:00:00"/>
    <x v="36"/>
    <s v="Instituto de Ciências Humanas e Sociais"/>
    <n v="99"/>
    <x v="18"/>
    <x v="38"/>
    <x v="16"/>
    <n v="19.989999999999998"/>
    <n v="299.84999999999997"/>
    <x v="2"/>
    <x v="10"/>
    <x v="19"/>
    <x v="444"/>
    <x v="8"/>
    <n v="544"/>
    <x v="0"/>
  </r>
  <r>
    <s v="23083.007972/2015-42"/>
    <s v="UASG 153115 - Pregão 25/2015"/>
    <d v="2016-10-21T00:00:00"/>
    <x v="36"/>
    <s v="Instituto de Ciências Humanas e Sociais"/>
    <n v="102"/>
    <x v="19"/>
    <x v="38"/>
    <x v="16"/>
    <n v="17.489999999999998"/>
    <n v="262.34999999999997"/>
    <x v="2"/>
    <x v="3"/>
    <x v="19"/>
    <x v="445"/>
    <x v="3"/>
    <n v="4227"/>
    <x v="0"/>
  </r>
  <r>
    <s v="23083.007972/2015-42"/>
    <s v="UASG 153115 - Pregão 25/2015"/>
    <d v="2016-10-21T00:00:00"/>
    <x v="36"/>
    <s v="Instituto de Ciências Humanas e Sociais"/>
    <n v="100"/>
    <x v="20"/>
    <x v="38"/>
    <x v="16"/>
    <n v="33.200000000000003"/>
    <n v="498.00000000000006"/>
    <x v="2"/>
    <x v="9"/>
    <x v="19"/>
    <x v="434"/>
    <x v="7"/>
    <n v="6468"/>
    <x v="0"/>
  </r>
  <r>
    <s v="23083.007972/2015-42"/>
    <s v="UASG 153115 - Pregão 25/2015"/>
    <d v="2016-10-21T00:00:00"/>
    <x v="36"/>
    <s v="Instituto de Ciências Humanas e Sociais"/>
    <n v="101"/>
    <x v="21"/>
    <x v="38"/>
    <x v="28"/>
    <n v="5.84"/>
    <n v="146"/>
    <x v="3"/>
    <x v="4"/>
    <x v="31"/>
    <x v="446"/>
    <x v="4"/>
    <n v="1089"/>
    <x v="0"/>
  </r>
  <r>
    <s v="23083.007972/2015-42"/>
    <s v="UASG 153115 - Pregão 25/2015"/>
    <d v="2016-10-21T00:00:00"/>
    <x v="36"/>
    <s v="Instituto de Ciências Humanas e Sociais"/>
    <n v="134"/>
    <x v="95"/>
    <x v="38"/>
    <x v="20"/>
    <n v="12.97"/>
    <n v="1945.5"/>
    <x v="4"/>
    <x v="12"/>
    <x v="17"/>
    <x v="19"/>
    <x v="10"/>
    <s v="-"/>
    <x v="7"/>
  </r>
  <r>
    <s v="23083.007972/2015-42"/>
    <s v="UASG 153115 - Pregão 25/2015"/>
    <d v="2016-10-21T00:00:00"/>
    <x v="36"/>
    <s v="Instituto de Ciências Humanas e Sociais"/>
    <n v="137"/>
    <x v="84"/>
    <x v="38"/>
    <x v="13"/>
    <n v="1.25"/>
    <n v="37.5"/>
    <x v="3"/>
    <x v="4"/>
    <x v="15"/>
    <x v="99"/>
    <x v="4"/>
    <n v="1089"/>
    <x v="0"/>
  </r>
  <r>
    <s v="23083.007972/2015-42"/>
    <s v="UASG 153115 - Pregão 25/2015"/>
    <d v="2016-10-21T00:00:00"/>
    <x v="36"/>
    <s v="Instituto de Ciências Humanas e Sociais"/>
    <n v="138"/>
    <x v="85"/>
    <x v="38"/>
    <x v="13"/>
    <n v="0.85"/>
    <n v="25.5"/>
    <x v="2"/>
    <x v="18"/>
    <x v="15"/>
    <x v="33"/>
    <x v="5"/>
    <n v="4544"/>
    <x v="0"/>
  </r>
  <r>
    <s v="23083.007972/2015-42"/>
    <s v="UASG 153115 - Pregão 25/2015"/>
    <d v="2016-10-21T00:00:00"/>
    <x v="36"/>
    <s v="Instituto de Ciências Humanas e Sociais"/>
    <n v="139"/>
    <x v="87"/>
    <x v="38"/>
    <x v="13"/>
    <n v="1.73"/>
    <n v="51.9"/>
    <x v="2"/>
    <x v="5"/>
    <x v="15"/>
    <x v="447"/>
    <x v="5"/>
    <n v="938"/>
    <x v="0"/>
  </r>
  <r>
    <s v="23083.007972/2015-42"/>
    <s v="UASG 153115 - Pregão 25/2015"/>
    <d v="2016-10-21T00:00:00"/>
    <x v="36"/>
    <s v="Instituto de Ciências Humanas e Sociais"/>
    <n v="141"/>
    <x v="88"/>
    <x v="38"/>
    <x v="13"/>
    <n v="1.73"/>
    <n v="51.9"/>
    <x v="2"/>
    <x v="5"/>
    <x v="15"/>
    <x v="447"/>
    <x v="5"/>
    <n v="938"/>
    <x v="0"/>
  </r>
  <r>
    <s v="23083.007972/2015-42"/>
    <s v="UASG 153115 - Pregão 25/2015"/>
    <d v="2016-10-21T00:00:00"/>
    <x v="36"/>
    <s v="Instituto de Ciências Humanas e Sociais"/>
    <n v="142"/>
    <x v="68"/>
    <x v="38"/>
    <x v="6"/>
    <n v="1.89"/>
    <n v="37.799999999999997"/>
    <x v="3"/>
    <x v="7"/>
    <x v="7"/>
    <x v="103"/>
    <x v="5"/>
    <n v="1400"/>
    <x v="0"/>
  </r>
  <r>
    <s v="23083.007972/2015-42"/>
    <s v="UASG 153115 - Pregão 25/2015"/>
    <d v="2016-10-21T00:00:00"/>
    <x v="36"/>
    <s v="Instituto de Ciências Humanas e Sociais"/>
    <n v="144"/>
    <x v="89"/>
    <x v="38"/>
    <x v="13"/>
    <n v="2.02"/>
    <n v="60.6"/>
    <x v="3"/>
    <x v="7"/>
    <x v="15"/>
    <x v="363"/>
    <x v="5"/>
    <n v="1400"/>
    <x v="0"/>
  </r>
  <r>
    <s v="23083.007972/2015-42"/>
    <s v="UASG 153115 - Pregão 25/2015"/>
    <d v="2016-10-21T00:00:00"/>
    <x v="36"/>
    <s v="Instituto de Ciências Humanas e Sociais"/>
    <n v="140"/>
    <x v="90"/>
    <x v="38"/>
    <x v="13"/>
    <n v="2.02"/>
    <n v="60.6"/>
    <x v="3"/>
    <x v="7"/>
    <x v="15"/>
    <x v="363"/>
    <x v="5"/>
    <n v="1400"/>
    <x v="0"/>
  </r>
  <r>
    <s v="23083.007972/2015-42"/>
    <s v="UASG 153115 - Pregão 25/2015"/>
    <d v="2016-10-21T00:00:00"/>
    <x v="36"/>
    <s v="Instituto de Ciências Humanas e Sociais"/>
    <n v="145"/>
    <x v="105"/>
    <x v="38"/>
    <x v="28"/>
    <n v="1.08"/>
    <n v="27"/>
    <x v="3"/>
    <x v="7"/>
    <x v="31"/>
    <x v="49"/>
    <x v="5"/>
    <n v="1400"/>
    <x v="0"/>
  </r>
  <r>
    <s v="23083.007972/2015-42"/>
    <s v="UASG 153115 - Pregão 25/2015"/>
    <d v="2016-10-21T00:00:00"/>
    <x v="36"/>
    <s v="Instituto de Ciências Humanas e Sociais"/>
    <n v="146"/>
    <x v="63"/>
    <x v="38"/>
    <x v="14"/>
    <n v="64.5"/>
    <n v="645"/>
    <x v="2"/>
    <x v="18"/>
    <x v="16"/>
    <x v="141"/>
    <x v="5"/>
    <n v="4544"/>
    <x v="0"/>
  </r>
  <r>
    <s v="23083.007972/2015-42"/>
    <s v="UASG 153115 - Pregão 25/2015"/>
    <d v="2016-10-21T00:00:00"/>
    <x v="36"/>
    <s v="Instituto de Ciências Humanas e Sociais"/>
    <n v="147"/>
    <x v="25"/>
    <x v="38"/>
    <x v="23"/>
    <n v="1.51"/>
    <n v="90.6"/>
    <x v="4"/>
    <x v="12"/>
    <x v="17"/>
    <x v="19"/>
    <x v="10"/>
    <s v="-"/>
    <x v="7"/>
  </r>
  <r>
    <s v="23083.007972/2015-42"/>
    <s v="UASG 153115 - Pregão 25/2015"/>
    <d v="2016-10-21T00:00:00"/>
    <x v="36"/>
    <s v="Instituto de Ciências Humanas e Sociais"/>
    <n v="148"/>
    <x v="26"/>
    <x v="38"/>
    <x v="23"/>
    <n v="1.49"/>
    <n v="89.4"/>
    <x v="3"/>
    <x v="14"/>
    <x v="7"/>
    <x v="290"/>
    <x v="12"/>
    <n v="489"/>
    <x v="1"/>
  </r>
  <r>
    <s v="23083.007972/2015-42"/>
    <s v="UASG 153115 - Pregão 25/2015"/>
    <d v="2016-10-21T00:00:00"/>
    <x v="36"/>
    <s v="Instituto de Ciências Humanas e Sociais"/>
    <n v="149"/>
    <x v="96"/>
    <x v="38"/>
    <x v="16"/>
    <n v="1.05"/>
    <n v="15.75"/>
    <x v="2"/>
    <x v="5"/>
    <x v="19"/>
    <x v="403"/>
    <x v="5"/>
    <n v="938"/>
    <x v="0"/>
  </r>
  <r>
    <s v="23083.007972/2015-42"/>
    <s v="UASG 153115 - Pregão 25/2015"/>
    <d v="2016-10-21T00:00:00"/>
    <x v="36"/>
    <s v="Instituto de Ciências Humanas e Sociais"/>
    <n v="150"/>
    <x v="97"/>
    <x v="38"/>
    <x v="16"/>
    <n v="1.05"/>
    <n v="15.75"/>
    <x v="2"/>
    <x v="5"/>
    <x v="19"/>
    <x v="403"/>
    <x v="5"/>
    <n v="938"/>
    <x v="0"/>
  </r>
  <r>
    <s v="23083.007972/2015-42"/>
    <s v="UASG 153115 - Pregão 25/2015"/>
    <d v="2016-10-21T00:00:00"/>
    <x v="36"/>
    <s v="Instituto de Ciências Humanas e Sociais"/>
    <n v="151"/>
    <x v="70"/>
    <x v="38"/>
    <x v="16"/>
    <n v="1.05"/>
    <n v="15.75"/>
    <x v="2"/>
    <x v="5"/>
    <x v="19"/>
    <x v="403"/>
    <x v="5"/>
    <n v="938"/>
    <x v="0"/>
  </r>
  <r>
    <s v="23083.007972/2015-42"/>
    <s v="UASG 153115 - Pregão 25/2015"/>
    <d v="2016-10-21T00:00:00"/>
    <x v="36"/>
    <s v="Instituto de Ciências Humanas e Sociais"/>
    <n v="152"/>
    <x v="71"/>
    <x v="38"/>
    <x v="16"/>
    <n v="0.94"/>
    <n v="14.1"/>
    <x v="3"/>
    <x v="7"/>
    <x v="19"/>
    <x v="285"/>
    <x v="5"/>
    <n v="1400"/>
    <x v="0"/>
  </r>
  <r>
    <s v="23083.007972/2015-42"/>
    <s v="UASG 153115 - Pregão 25/2015"/>
    <d v="2016-10-21T00:00:00"/>
    <x v="36"/>
    <s v="Instituto de Ciências Humanas e Sociais"/>
    <n v="156"/>
    <x v="106"/>
    <x v="38"/>
    <x v="16"/>
    <n v="1.3"/>
    <n v="19.5"/>
    <x v="2"/>
    <x v="6"/>
    <x v="19"/>
    <x v="171"/>
    <x v="6"/>
    <n v="348"/>
    <x v="0"/>
  </r>
  <r>
    <s v="23083.007972/2015-42"/>
    <s v="UASG 153115 - Pregão 25/2015"/>
    <d v="2016-10-21T00:00:00"/>
    <x v="36"/>
    <s v="Instituto de Ciências Humanas e Sociais"/>
    <n v="157"/>
    <x v="107"/>
    <x v="38"/>
    <x v="16"/>
    <n v="1.3"/>
    <n v="19.5"/>
    <x v="2"/>
    <x v="6"/>
    <x v="19"/>
    <x v="171"/>
    <x v="6"/>
    <n v="348"/>
    <x v="0"/>
  </r>
  <r>
    <s v="23083.007972/2015-42"/>
    <s v="UASG 153115 - Pregão 25/2015"/>
    <d v="2016-10-21T00:00:00"/>
    <x v="36"/>
    <s v="Instituto de Ciências Humanas e Sociais"/>
    <n v="158"/>
    <x v="108"/>
    <x v="38"/>
    <x v="16"/>
    <n v="1.27"/>
    <n v="19.05"/>
    <x v="2"/>
    <x v="5"/>
    <x v="19"/>
    <x v="448"/>
    <x v="5"/>
    <n v="938"/>
    <x v="0"/>
  </r>
  <r>
    <s v="23083.007972/2015-42"/>
    <s v="UASG 153115 - Pregão 25/2015"/>
    <d v="2016-10-21T00:00:00"/>
    <x v="36"/>
    <s v="Instituto de Ciências Humanas e Sociais"/>
    <n v="159"/>
    <x v="109"/>
    <x v="38"/>
    <x v="16"/>
    <n v="1.28"/>
    <n v="19.2"/>
    <x v="2"/>
    <x v="5"/>
    <x v="19"/>
    <x v="449"/>
    <x v="5"/>
    <n v="938"/>
    <x v="0"/>
  </r>
  <r>
    <s v="23083.007972/2015-42"/>
    <s v="UASG 153115 - Pregão 25/2015"/>
    <d v="2016-10-21T00:00:00"/>
    <x v="36"/>
    <s v="Instituto de Ciências Humanas e Sociais"/>
    <n v="160"/>
    <x v="27"/>
    <x v="38"/>
    <x v="14"/>
    <n v="7.54"/>
    <n v="75.400000000000006"/>
    <x v="2"/>
    <x v="3"/>
    <x v="16"/>
    <x v="23"/>
    <x v="3"/>
    <n v="4227"/>
    <x v="0"/>
  </r>
  <r>
    <s v="23083.007972/2015-42"/>
    <s v="UASG 153115 - Pregão 25/2015"/>
    <d v="2016-10-21T00:00:00"/>
    <x v="36"/>
    <s v="Instituto de Ciências Humanas e Sociais"/>
    <n v="168"/>
    <x v="103"/>
    <x v="38"/>
    <x v="27"/>
    <n v="0.15"/>
    <n v="75"/>
    <x v="2"/>
    <x v="5"/>
    <x v="38"/>
    <x v="99"/>
    <x v="5"/>
    <n v="938"/>
    <x v="1"/>
  </r>
  <r>
    <s v="23083.007972/2015-42"/>
    <s v="UASG 153115 - Pregão 25/2015"/>
    <d v="2016-10-21T00:00:00"/>
    <x v="36"/>
    <s v="Instituto de Ciências Humanas e Sociais"/>
    <n v="173"/>
    <x v="65"/>
    <x v="38"/>
    <x v="14"/>
    <n v="2.69"/>
    <n v="26.9"/>
    <x v="3"/>
    <x v="4"/>
    <x v="16"/>
    <x v="63"/>
    <x v="4"/>
    <n v="1089"/>
    <x v="0"/>
  </r>
  <r>
    <s v="23083.007972/2015-42"/>
    <s v="UASG 153115 - Pregão 25/2015"/>
    <d v="2016-10-21T00:00:00"/>
    <x v="36"/>
    <s v="Instituto de Ciências Humanas e Sociais"/>
    <n v="174"/>
    <x v="66"/>
    <x v="38"/>
    <x v="14"/>
    <n v="2.8"/>
    <n v="28"/>
    <x v="2"/>
    <x v="6"/>
    <x v="16"/>
    <x v="64"/>
    <x v="6"/>
    <n v="348"/>
    <x v="0"/>
  </r>
  <r>
    <s v="23083.007972/2015-42"/>
    <s v="UASG 153115 - Pregão 25/2015"/>
    <d v="2016-10-21T00:00:00"/>
    <x v="37"/>
    <s v="Departamento de Educação Física e Desportos"/>
    <n v="11"/>
    <x v="34"/>
    <x v="39"/>
    <x v="14"/>
    <n v="0.85"/>
    <n v="8.5"/>
    <x v="2"/>
    <x v="6"/>
    <x v="16"/>
    <x v="160"/>
    <x v="6"/>
    <n v="348"/>
    <x v="0"/>
  </r>
  <r>
    <s v="23083.007972/2015-42"/>
    <s v="UASG 153115 - Pregão 25/2015"/>
    <d v="2016-10-21T00:00:00"/>
    <x v="37"/>
    <s v="Departamento de Educação Física e Desportos"/>
    <n v="12"/>
    <x v="35"/>
    <x v="39"/>
    <x v="13"/>
    <n v="0.56999999999999995"/>
    <n v="17.099999999999998"/>
    <x v="2"/>
    <x v="5"/>
    <x v="15"/>
    <x v="450"/>
    <x v="5"/>
    <n v="938"/>
    <x v="0"/>
  </r>
  <r>
    <s v="23083.007972/2015-42"/>
    <s v="UASG 153115 - Pregão 25/2015"/>
    <d v="2016-10-21T00:00:00"/>
    <x v="37"/>
    <s v="Departamento de Educação Física e Desportos"/>
    <n v="18"/>
    <x v="5"/>
    <x v="39"/>
    <x v="9"/>
    <n v="0.5"/>
    <n v="25"/>
    <x v="2"/>
    <x v="3"/>
    <x v="11"/>
    <x v="35"/>
    <x v="3"/>
    <n v="4227"/>
    <x v="0"/>
  </r>
  <r>
    <s v="23083.007972/2015-42"/>
    <s v="UASG 153115 - Pregão 25/2015"/>
    <d v="2016-10-21T00:00:00"/>
    <x v="37"/>
    <s v="Departamento de Educação Física e Desportos"/>
    <n v="20"/>
    <x v="40"/>
    <x v="39"/>
    <x v="9"/>
    <n v="0.32"/>
    <n v="16"/>
    <x v="3"/>
    <x v="4"/>
    <x v="11"/>
    <x v="36"/>
    <x v="4"/>
    <n v="1089"/>
    <x v="0"/>
  </r>
  <r>
    <s v="23083.007972/2015-42"/>
    <s v="UASG 153115 - Pregão 25/2015"/>
    <d v="2016-10-21T00:00:00"/>
    <x v="37"/>
    <s v="Departamento de Educação Física e Desportos"/>
    <n v="21"/>
    <x v="41"/>
    <x v="39"/>
    <x v="9"/>
    <n v="0.32"/>
    <n v="16"/>
    <x v="3"/>
    <x v="4"/>
    <x v="11"/>
    <x v="36"/>
    <x v="4"/>
    <n v="1089"/>
    <x v="0"/>
  </r>
  <r>
    <s v="23083.007972/2015-42"/>
    <s v="UASG 153115 - Pregão 25/2015"/>
    <d v="2016-10-21T00:00:00"/>
    <x v="37"/>
    <s v="Departamento de Educação Física e Desportos"/>
    <n v="40"/>
    <x v="77"/>
    <x v="39"/>
    <x v="14"/>
    <n v="0.99"/>
    <n v="9.9"/>
    <x v="2"/>
    <x v="16"/>
    <x v="16"/>
    <x v="82"/>
    <x v="14"/>
    <n v="1281"/>
    <x v="0"/>
  </r>
  <r>
    <s v="23083.007972/2015-42"/>
    <s v="UASG 153115 - Pregão 25/2015"/>
    <d v="2016-10-21T00:00:00"/>
    <x v="37"/>
    <s v="Departamento de Educação Física e Desportos"/>
    <n v="66"/>
    <x v="78"/>
    <x v="39"/>
    <x v="24"/>
    <n v="0.12"/>
    <n v="24"/>
    <x v="2"/>
    <x v="18"/>
    <x v="9"/>
    <x v="57"/>
    <x v="5"/>
    <n v="4544"/>
    <x v="1"/>
  </r>
  <r>
    <s v="23083.007972/2015-42"/>
    <s v="UASG 153115 - Pregão 25/2015"/>
    <d v="2016-10-21T00:00:00"/>
    <x v="37"/>
    <s v="Departamento de Educação Física e Desportos"/>
    <n v="90"/>
    <x v="52"/>
    <x v="39"/>
    <x v="14"/>
    <n v="5"/>
    <n v="50"/>
    <x v="2"/>
    <x v="20"/>
    <x v="18"/>
    <x v="35"/>
    <x v="17"/>
    <n v="3048"/>
    <x v="1"/>
  </r>
  <r>
    <s v="23083.007972/2015-42"/>
    <s v="UASG 153115 - Pregão 25/2015"/>
    <d v="2016-10-21T00:00:00"/>
    <x v="37"/>
    <s v="Departamento de Educação Física e Desportos"/>
    <n v="99"/>
    <x v="18"/>
    <x v="39"/>
    <x v="25"/>
    <n v="19.989999999999998"/>
    <n v="39.979999999999997"/>
    <x v="2"/>
    <x v="10"/>
    <x v="26"/>
    <x v="202"/>
    <x v="8"/>
    <n v="544"/>
    <x v="0"/>
  </r>
  <r>
    <s v="23083.007972/2015-42"/>
    <s v="UASG 153115 - Pregão 25/2015"/>
    <d v="2016-10-21T00:00:00"/>
    <x v="37"/>
    <s v="Departamento de Educação Física e Desportos"/>
    <n v="101"/>
    <x v="21"/>
    <x v="39"/>
    <x v="14"/>
    <n v="5.84"/>
    <n v="58.4"/>
    <x v="3"/>
    <x v="4"/>
    <x v="16"/>
    <x v="347"/>
    <x v="4"/>
    <n v="1089"/>
    <x v="0"/>
  </r>
  <r>
    <s v="23083.007972/2015-42"/>
    <s v="UASG 153115 - Pregão 25/2015"/>
    <d v="2016-10-21T00:00:00"/>
    <x v="37"/>
    <s v="Departamento de Educação Física e Desportos"/>
    <n v="104"/>
    <x v="4"/>
    <x v="39"/>
    <x v="15"/>
    <n v="2"/>
    <n v="10"/>
    <x v="3"/>
    <x v="13"/>
    <x v="18"/>
    <x v="89"/>
    <x v="11"/>
    <n v="309"/>
    <x v="0"/>
  </r>
  <r>
    <s v="23083.007972/2015-42"/>
    <s v="UASG 153115 - Pregão 25/2015"/>
    <d v="2016-10-21T00:00:00"/>
    <x v="37"/>
    <s v="Departamento de Educação Física e Desportos"/>
    <n v="136"/>
    <x v="86"/>
    <x v="39"/>
    <x v="6"/>
    <n v="6.34"/>
    <n v="126.8"/>
    <x v="2"/>
    <x v="18"/>
    <x v="7"/>
    <x v="101"/>
    <x v="5"/>
    <n v="4544"/>
    <x v="0"/>
  </r>
  <r>
    <s v="23083.007972/2015-42"/>
    <s v="UASG 153115 - Pregão 25/2015"/>
    <d v="2016-10-21T00:00:00"/>
    <x v="37"/>
    <s v="Departamento de Educação Física e Desportos"/>
    <n v="147"/>
    <x v="25"/>
    <x v="39"/>
    <x v="14"/>
    <n v="1.51"/>
    <n v="15.1"/>
    <x v="3"/>
    <x v="14"/>
    <x v="16"/>
    <x v="21"/>
    <x v="12"/>
    <n v="489"/>
    <x v="0"/>
  </r>
  <r>
    <s v="23083.007972/2015-42"/>
    <s v="UASG 153115 - Pregão 25/2015"/>
    <d v="2016-10-21T00:00:00"/>
    <x v="37"/>
    <s v="Departamento de Educação Física e Desportos"/>
    <n v="148"/>
    <x v="26"/>
    <x v="39"/>
    <x v="14"/>
    <n v="1.49"/>
    <n v="14.9"/>
    <x v="3"/>
    <x v="14"/>
    <x v="16"/>
    <x v="22"/>
    <x v="12"/>
    <n v="489"/>
    <x v="0"/>
  </r>
  <r>
    <s v="23083.007972/2015-42"/>
    <s v="UASG 153115 - Pregão 25/2015"/>
    <d v="2016-10-21T00:00:00"/>
    <x v="37"/>
    <s v="Departamento de Educação Física e Desportos"/>
    <n v="168"/>
    <x v="103"/>
    <x v="39"/>
    <x v="8"/>
    <n v="0.15"/>
    <n v="15"/>
    <x v="2"/>
    <x v="5"/>
    <x v="9"/>
    <x v="26"/>
    <x v="5"/>
    <n v="938"/>
    <x v="0"/>
  </r>
  <r>
    <s v="23083.007972/2015-42"/>
    <s v="UASG 153115 - Pregão 25/2015"/>
    <d v="2016-10-21T00:00:00"/>
    <x v="37"/>
    <s v="Departamento de Educação Física e Desportos"/>
    <n v="174"/>
    <x v="66"/>
    <x v="39"/>
    <x v="15"/>
    <n v="2.8"/>
    <n v="14"/>
    <x v="2"/>
    <x v="6"/>
    <x v="18"/>
    <x v="132"/>
    <x v="6"/>
    <n v="348"/>
    <x v="0"/>
  </r>
  <r>
    <s v="23083.007972/2015-42"/>
    <s v="UASG 153115 - Pregão 25/2015"/>
    <d v="2016-10-21T00:00:00"/>
    <x v="38"/>
    <s v="Departamento de Educação do Campo Movimentos Sociais e Diversidade"/>
    <n v="6"/>
    <x v="31"/>
    <x v="40"/>
    <x v="11"/>
    <n v="1.95"/>
    <n v="1.95"/>
    <x v="3"/>
    <x v="15"/>
    <x v="13"/>
    <x v="407"/>
    <x v="13"/>
    <n v="16807"/>
    <x v="0"/>
  </r>
  <r>
    <s v="23083.007972/2015-42"/>
    <s v="UASG 153115 - Pregão 25/2015"/>
    <d v="2016-10-21T00:00:00"/>
    <x v="38"/>
    <s v="Departamento de Educação do Campo Movimentos Sociais e Diversidade"/>
    <n v="10"/>
    <x v="73"/>
    <x v="40"/>
    <x v="11"/>
    <n v="19.899999999999999"/>
    <n v="19.899999999999999"/>
    <x v="2"/>
    <x v="6"/>
    <x v="13"/>
    <x v="383"/>
    <x v="6"/>
    <n v="348"/>
    <x v="0"/>
  </r>
  <r>
    <s v="23083.007972/2015-42"/>
    <s v="UASG 153115 - Pregão 25/2015"/>
    <d v="2016-10-21T00:00:00"/>
    <x v="38"/>
    <s v="Departamento de Educação do Campo Movimentos Sociais e Diversidade"/>
    <n v="12"/>
    <x v="35"/>
    <x v="40"/>
    <x v="15"/>
    <n v="0.56999999999999995"/>
    <n v="2.8499999999999996"/>
    <x v="2"/>
    <x v="5"/>
    <x v="18"/>
    <x v="210"/>
    <x v="5"/>
    <n v="938"/>
    <x v="0"/>
  </r>
  <r>
    <s v="23083.007972/2015-42"/>
    <s v="UASG 153115 - Pregão 25/2015"/>
    <d v="2016-10-21T00:00:00"/>
    <x v="38"/>
    <s v="Departamento de Educação do Campo Movimentos Sociais e Diversidade"/>
    <n v="42"/>
    <x v="15"/>
    <x v="40"/>
    <x v="11"/>
    <n v="1.2"/>
    <n v="1.2"/>
    <x v="2"/>
    <x v="5"/>
    <x v="13"/>
    <x v="236"/>
    <x v="5"/>
    <n v="938"/>
    <x v="0"/>
  </r>
  <r>
    <s v="23083.007972/2015-42"/>
    <s v="UASG 153115 - Pregão 25/2015"/>
    <d v="2016-10-21T00:00:00"/>
    <x v="38"/>
    <s v="Departamento de Educação do Campo Movimentos Sociais e Diversidade"/>
    <n v="43"/>
    <x v="75"/>
    <x v="40"/>
    <x v="11"/>
    <n v="1.7"/>
    <n v="1.7"/>
    <x v="2"/>
    <x v="8"/>
    <x v="13"/>
    <x v="145"/>
    <x v="5"/>
    <n v="4949"/>
    <x v="0"/>
  </r>
  <r>
    <s v="23083.007972/2015-42"/>
    <s v="UASG 153115 - Pregão 25/2015"/>
    <d v="2016-10-21T00:00:00"/>
    <x v="38"/>
    <s v="Departamento de Educação do Campo Movimentos Sociais e Diversidade"/>
    <n v="39"/>
    <x v="76"/>
    <x v="40"/>
    <x v="11"/>
    <n v="0.95"/>
    <n v="0.95"/>
    <x v="2"/>
    <x v="16"/>
    <x v="13"/>
    <x v="451"/>
    <x v="14"/>
    <n v="1281"/>
    <x v="0"/>
  </r>
  <r>
    <s v="23083.007972/2015-42"/>
    <s v="UASG 153115 - Pregão 25/2015"/>
    <d v="2016-10-21T00:00:00"/>
    <x v="38"/>
    <s v="Departamento de Educação do Campo Movimentos Sociais e Diversidade"/>
    <n v="40"/>
    <x v="77"/>
    <x v="40"/>
    <x v="11"/>
    <n v="0.99"/>
    <n v="0.99"/>
    <x v="2"/>
    <x v="16"/>
    <x v="13"/>
    <x v="452"/>
    <x v="14"/>
    <n v="1281"/>
    <x v="0"/>
  </r>
  <r>
    <s v="23083.007972/2015-42"/>
    <s v="UASG 153115 - Pregão 25/2015"/>
    <d v="2016-10-21T00:00:00"/>
    <x v="38"/>
    <s v="Departamento de Educação do Campo Movimentos Sociais e Diversidade"/>
    <n v="41"/>
    <x v="42"/>
    <x v="40"/>
    <x v="11"/>
    <n v="1.29"/>
    <n v="1.29"/>
    <x v="3"/>
    <x v="4"/>
    <x v="13"/>
    <x v="37"/>
    <x v="4"/>
    <n v="1089"/>
    <x v="0"/>
  </r>
  <r>
    <s v="23083.007972/2015-42"/>
    <s v="UASG 153115 - Pregão 25/2015"/>
    <d v="2016-10-21T00:00:00"/>
    <x v="38"/>
    <s v="Departamento de Educação do Campo Movimentos Sociais e Diversidade"/>
    <n v="66"/>
    <x v="78"/>
    <x v="40"/>
    <x v="9"/>
    <n v="0.12"/>
    <n v="6"/>
    <x v="2"/>
    <x v="18"/>
    <x v="11"/>
    <x v="134"/>
    <x v="5"/>
    <n v="4544"/>
    <x v="0"/>
  </r>
  <r>
    <s v="23083.007972/2015-42"/>
    <s v="UASG 153115 - Pregão 25/2015"/>
    <d v="2016-10-21T00:00:00"/>
    <x v="38"/>
    <s v="Departamento de Educação do Campo Movimentos Sociais e Diversidade"/>
    <n v="86"/>
    <x v="51"/>
    <x v="40"/>
    <x v="11"/>
    <n v="1.75"/>
    <n v="1.75"/>
    <x v="2"/>
    <x v="20"/>
    <x v="13"/>
    <x v="321"/>
    <x v="17"/>
    <n v="3048"/>
    <x v="0"/>
  </r>
  <r>
    <s v="23083.007972/2015-42"/>
    <s v="UASG 153115 - Pregão 25/2015"/>
    <d v="2016-10-21T00:00:00"/>
    <x v="38"/>
    <s v="Departamento de Educação do Campo Movimentos Sociais e Diversidade"/>
    <n v="88"/>
    <x v="116"/>
    <x v="40"/>
    <x v="25"/>
    <n v="1.5"/>
    <n v="3"/>
    <x v="2"/>
    <x v="20"/>
    <x v="26"/>
    <x v="312"/>
    <x v="17"/>
    <n v="3048"/>
    <x v="0"/>
  </r>
  <r>
    <s v="23083.007972/2015-42"/>
    <s v="UASG 153115 - Pregão 25/2015"/>
    <d v="2016-10-21T00:00:00"/>
    <x v="38"/>
    <s v="Departamento de Educação do Campo Movimentos Sociais e Diversidade"/>
    <n v="94"/>
    <x v="17"/>
    <x v="40"/>
    <x v="11"/>
    <n v="1.22"/>
    <n v="1.22"/>
    <x v="2"/>
    <x v="10"/>
    <x v="13"/>
    <x v="13"/>
    <x v="8"/>
    <n v="544"/>
    <x v="0"/>
  </r>
  <r>
    <s v="23083.007972/2015-42"/>
    <s v="UASG 153115 - Pregão 25/2015"/>
    <d v="2016-10-21T00:00:00"/>
    <x v="38"/>
    <s v="Departamento de Educação do Campo Movimentos Sociais e Diversidade"/>
    <n v="99"/>
    <x v="18"/>
    <x v="40"/>
    <x v="11"/>
    <n v="19.989999999999998"/>
    <n v="19.989999999999998"/>
    <x v="2"/>
    <x v="10"/>
    <x v="13"/>
    <x v="150"/>
    <x v="8"/>
    <n v="544"/>
    <x v="0"/>
  </r>
  <r>
    <s v="23083.007972/2015-42"/>
    <s v="UASG 153115 - Pregão 25/2015"/>
    <d v="2016-10-21T00:00:00"/>
    <x v="38"/>
    <s v="Departamento de Educação do Campo Movimentos Sociais e Diversidade"/>
    <n v="110"/>
    <x v="55"/>
    <x v="40"/>
    <x v="11"/>
    <n v="3.65"/>
    <n v="3.65"/>
    <x v="3"/>
    <x v="21"/>
    <x v="13"/>
    <x v="221"/>
    <x v="18"/>
    <s v="-"/>
    <x v="3"/>
  </r>
  <r>
    <s v="23083.007972/2015-42"/>
    <s v="UASG 153115 - Pregão 25/2015"/>
    <d v="2016-10-21T00:00:00"/>
    <x v="38"/>
    <s v="Departamento de Educação do Campo Movimentos Sociais e Diversidade"/>
    <n v="126"/>
    <x v="61"/>
    <x v="40"/>
    <x v="8"/>
    <n v="0.35"/>
    <n v="35"/>
    <x v="2"/>
    <x v="5"/>
    <x v="9"/>
    <x v="58"/>
    <x v="5"/>
    <n v="938"/>
    <x v="0"/>
  </r>
  <r>
    <s v="23083.007972/2015-42"/>
    <s v="UASG 153115 - Pregão 25/2015"/>
    <d v="2016-10-21T00:00:00"/>
    <x v="38"/>
    <s v="Departamento de Educação do Campo Movimentos Sociais e Diversidade"/>
    <n v="139"/>
    <x v="87"/>
    <x v="40"/>
    <x v="14"/>
    <n v="1.73"/>
    <n v="17.3"/>
    <x v="2"/>
    <x v="5"/>
    <x v="16"/>
    <x v="453"/>
    <x v="5"/>
    <n v="938"/>
    <x v="0"/>
  </r>
  <r>
    <s v="23083.007972/2015-42"/>
    <s v="UASG 153115 - Pregão 25/2015"/>
    <d v="2016-10-21T00:00:00"/>
    <x v="38"/>
    <s v="Departamento de Educação do Campo Movimentos Sociais e Diversidade"/>
    <n v="156"/>
    <x v="106"/>
    <x v="40"/>
    <x v="14"/>
    <n v="1.3"/>
    <n v="13"/>
    <x v="2"/>
    <x v="6"/>
    <x v="16"/>
    <x v="174"/>
    <x v="6"/>
    <n v="348"/>
    <x v="0"/>
  </r>
  <r>
    <s v="23083.007972/2015-42"/>
    <s v="UASG 153115 - Pregão 25/2015"/>
    <d v="2016-10-21T00:00:00"/>
    <x v="38"/>
    <s v="Departamento de Educação do Campo Movimentos Sociais e Diversidade"/>
    <n v="158"/>
    <x v="108"/>
    <x v="40"/>
    <x v="15"/>
    <n v="1.27"/>
    <n v="6.35"/>
    <x v="2"/>
    <x v="5"/>
    <x v="18"/>
    <x v="189"/>
    <x v="5"/>
    <n v="938"/>
    <x v="0"/>
  </r>
  <r>
    <s v="23083.007972/2015-42"/>
    <s v="UASG 153115 - Pregão 25/2015"/>
    <d v="2016-10-21T00:00:00"/>
    <x v="38"/>
    <s v="Departamento de Educação do Campo Movimentos Sociais e Diversidade"/>
    <n v="159"/>
    <x v="109"/>
    <x v="40"/>
    <x v="15"/>
    <n v="1.28"/>
    <n v="6.4"/>
    <x v="2"/>
    <x v="5"/>
    <x v="18"/>
    <x v="65"/>
    <x v="5"/>
    <n v="938"/>
    <x v="0"/>
  </r>
  <r>
    <s v="23083.007972/2015-42"/>
    <s v="UASG 153115 - Pregão 25/2015"/>
    <d v="2016-10-21T00:00:00"/>
    <x v="38"/>
    <s v="Departamento de Educação do Campo Movimentos Sociais e Diversidade"/>
    <n v="173"/>
    <x v="65"/>
    <x v="40"/>
    <x v="11"/>
    <n v="2.69"/>
    <n v="2.69"/>
    <x v="3"/>
    <x v="4"/>
    <x v="13"/>
    <x v="454"/>
    <x v="4"/>
    <n v="1089"/>
    <x v="0"/>
  </r>
  <r>
    <s v="23083.007972/2015-42"/>
    <s v="UASG 153115 - Pregão 25/2015"/>
    <d v="2016-10-21T00:00:00"/>
    <x v="38"/>
    <s v="Departamento de Educação do Campo Movimentos Sociais e Diversidade"/>
    <n v="174"/>
    <x v="66"/>
    <x v="40"/>
    <x v="11"/>
    <n v="2.8"/>
    <n v="2.8"/>
    <x v="2"/>
    <x v="6"/>
    <x v="13"/>
    <x v="399"/>
    <x v="6"/>
    <n v="348"/>
    <x v="0"/>
  </r>
  <r>
    <s v="23083.007972/2015-42"/>
    <s v="UASG 153115 - Pregão 25/2015"/>
    <d v="2016-10-21T00:00:00"/>
    <x v="39"/>
    <s v="Instituto de Florestas"/>
    <n v="6"/>
    <x v="31"/>
    <x v="41"/>
    <x v="25"/>
    <n v="1.95"/>
    <n v="3.9"/>
    <x v="3"/>
    <x v="15"/>
    <x v="26"/>
    <x v="234"/>
    <x v="13"/>
    <n v="16807"/>
    <x v="0"/>
  </r>
  <r>
    <s v="23083.007972/2015-42"/>
    <s v="UASG 153115 - Pregão 25/2015"/>
    <d v="2016-10-21T00:00:00"/>
    <x v="39"/>
    <s v="Instituto de Florestas"/>
    <n v="7"/>
    <x v="72"/>
    <x v="41"/>
    <x v="18"/>
    <n v="2.5"/>
    <n v="10"/>
    <x v="3"/>
    <x v="15"/>
    <x v="20"/>
    <x v="89"/>
    <x v="13"/>
    <n v="16807"/>
    <x v="0"/>
  </r>
  <r>
    <s v="23083.007972/2015-42"/>
    <s v="UASG 153115 - Pregão 25/2015"/>
    <d v="2016-10-21T00:00:00"/>
    <x v="39"/>
    <s v="Instituto de Florestas"/>
    <n v="19"/>
    <x v="6"/>
    <x v="41"/>
    <x v="20"/>
    <n v="0.32"/>
    <n v="48"/>
    <x v="3"/>
    <x v="4"/>
    <x v="22"/>
    <x v="264"/>
    <x v="4"/>
    <n v="1089"/>
    <x v="0"/>
  </r>
  <r>
    <s v="23083.007972/2015-42"/>
    <s v="UASG 153115 - Pregão 25/2015"/>
    <d v="2016-10-21T00:00:00"/>
    <x v="39"/>
    <s v="Instituto de Florestas"/>
    <n v="42"/>
    <x v="15"/>
    <x v="41"/>
    <x v="16"/>
    <n v="1.2"/>
    <n v="18"/>
    <x v="2"/>
    <x v="5"/>
    <x v="19"/>
    <x v="32"/>
    <x v="5"/>
    <n v="938"/>
    <x v="0"/>
  </r>
  <r>
    <s v="23083.007972/2015-42"/>
    <s v="UASG 153115 - Pregão 25/2015"/>
    <d v="2016-10-21T00:00:00"/>
    <x v="39"/>
    <s v="Instituto de Florestas"/>
    <n v="40"/>
    <x v="77"/>
    <x v="41"/>
    <x v="14"/>
    <n v="0.99"/>
    <n v="9.9"/>
    <x v="2"/>
    <x v="16"/>
    <x v="16"/>
    <x v="82"/>
    <x v="14"/>
    <n v="1281"/>
    <x v="0"/>
  </r>
  <r>
    <s v="23083.007972/2015-42"/>
    <s v="UASG 153115 - Pregão 25/2015"/>
    <d v="2016-10-21T00:00:00"/>
    <x v="39"/>
    <s v="Instituto de Florestas"/>
    <n v="41"/>
    <x v="42"/>
    <x v="41"/>
    <x v="14"/>
    <n v="1.29"/>
    <n v="12.9"/>
    <x v="3"/>
    <x v="4"/>
    <x v="16"/>
    <x v="83"/>
    <x v="4"/>
    <n v="1089"/>
    <x v="0"/>
  </r>
  <r>
    <s v="23083.007972/2015-42"/>
    <s v="UASG 153115 - Pregão 25/2015"/>
    <d v="2016-10-21T00:00:00"/>
    <x v="39"/>
    <s v="Instituto de Florestas"/>
    <n v="65"/>
    <x v="48"/>
    <x v="41"/>
    <x v="4"/>
    <n v="0.11"/>
    <n v="33"/>
    <x v="2"/>
    <x v="18"/>
    <x v="9"/>
    <x v="44"/>
    <x v="5"/>
    <n v="4544"/>
    <x v="1"/>
  </r>
  <r>
    <s v="23083.007972/2015-42"/>
    <s v="UASG 153115 - Pregão 25/2015"/>
    <d v="2016-10-21T00:00:00"/>
    <x v="39"/>
    <s v="Instituto de Florestas"/>
    <n v="87"/>
    <x v="50"/>
    <x v="41"/>
    <x v="10"/>
    <n v="0.97"/>
    <n v="2.91"/>
    <x v="2"/>
    <x v="19"/>
    <x v="12"/>
    <x v="455"/>
    <x v="16"/>
    <n v="1489"/>
    <x v="0"/>
  </r>
  <r>
    <s v="23083.007972/2015-42"/>
    <s v="UASG 153115 - Pregão 25/2015"/>
    <d v="2016-10-21T00:00:00"/>
    <x v="39"/>
    <s v="Instituto de Florestas"/>
    <n v="89"/>
    <x v="94"/>
    <x v="41"/>
    <x v="10"/>
    <n v="2.4"/>
    <n v="7.1999999999999993"/>
    <x v="2"/>
    <x v="20"/>
    <x v="12"/>
    <x v="87"/>
    <x v="17"/>
    <n v="3048"/>
    <x v="0"/>
  </r>
  <r>
    <s v="23083.007972/2015-42"/>
    <s v="UASG 153115 - Pregão 25/2015"/>
    <d v="2016-10-21T00:00:00"/>
    <x v="39"/>
    <s v="Instituto de Florestas"/>
    <n v="88"/>
    <x v="116"/>
    <x v="41"/>
    <x v="10"/>
    <n v="1.5"/>
    <n v="4.5"/>
    <x v="2"/>
    <x v="20"/>
    <x v="12"/>
    <x v="315"/>
    <x v="17"/>
    <n v="3048"/>
    <x v="0"/>
  </r>
  <r>
    <s v="23083.007972/2015-42"/>
    <s v="UASG 153115 - Pregão 25/2015"/>
    <d v="2016-10-21T00:00:00"/>
    <x v="39"/>
    <s v="Instituto de Florestas"/>
    <n v="94"/>
    <x v="17"/>
    <x v="41"/>
    <x v="14"/>
    <n v="1.22"/>
    <n v="12.2"/>
    <x v="2"/>
    <x v="10"/>
    <x v="16"/>
    <x v="138"/>
    <x v="8"/>
    <n v="544"/>
    <x v="0"/>
  </r>
  <r>
    <s v="23083.007972/2015-42"/>
    <s v="UASG 153115 - Pregão 25/2015"/>
    <d v="2016-10-21T00:00:00"/>
    <x v="39"/>
    <s v="Instituto de Florestas"/>
    <n v="99"/>
    <x v="18"/>
    <x v="41"/>
    <x v="25"/>
    <n v="19.989999999999998"/>
    <n v="39.979999999999997"/>
    <x v="2"/>
    <x v="10"/>
    <x v="26"/>
    <x v="202"/>
    <x v="8"/>
    <n v="544"/>
    <x v="0"/>
  </r>
  <r>
    <s v="23083.007972/2015-42"/>
    <s v="UASG 153115 - Pregão 25/2015"/>
    <d v="2016-10-21T00:00:00"/>
    <x v="39"/>
    <s v="Instituto de Florestas"/>
    <n v="102"/>
    <x v="19"/>
    <x v="41"/>
    <x v="25"/>
    <n v="17.489999999999998"/>
    <n v="34.979999999999997"/>
    <x v="2"/>
    <x v="3"/>
    <x v="26"/>
    <x v="406"/>
    <x v="3"/>
    <n v="4227"/>
    <x v="0"/>
  </r>
  <r>
    <s v="23083.007972/2015-42"/>
    <s v="UASG 153115 - Pregão 25/2015"/>
    <d v="2016-10-21T00:00:00"/>
    <x v="39"/>
    <s v="Instituto de Florestas"/>
    <n v="100"/>
    <x v="20"/>
    <x v="41"/>
    <x v="25"/>
    <n v="33.200000000000003"/>
    <n v="66.400000000000006"/>
    <x v="2"/>
    <x v="9"/>
    <x v="26"/>
    <x v="229"/>
    <x v="7"/>
    <n v="6468"/>
    <x v="0"/>
  </r>
  <r>
    <s v="23083.007972/2015-42"/>
    <s v="UASG 153115 - Pregão 25/2015"/>
    <d v="2016-10-21T00:00:00"/>
    <x v="39"/>
    <s v="Instituto de Florestas"/>
    <n v="103"/>
    <x v="22"/>
    <x v="41"/>
    <x v="25"/>
    <n v="7.75"/>
    <n v="15.5"/>
    <x v="2"/>
    <x v="11"/>
    <x v="26"/>
    <x v="380"/>
    <x v="9"/>
    <n v="6"/>
    <x v="0"/>
  </r>
  <r>
    <s v="23083.007972/2015-42"/>
    <s v="UASG 153115 - Pregão 25/2015"/>
    <d v="2016-10-21T00:00:00"/>
    <x v="39"/>
    <s v="Instituto de Florestas"/>
    <n v="126"/>
    <x v="61"/>
    <x v="41"/>
    <x v="8"/>
    <n v="0.35"/>
    <n v="35"/>
    <x v="2"/>
    <x v="5"/>
    <x v="9"/>
    <x v="58"/>
    <x v="5"/>
    <n v="938"/>
    <x v="0"/>
  </r>
  <r>
    <s v="23083.007972/2015-42"/>
    <s v="UASG 153115 - Pregão 25/2015"/>
    <d v="2016-10-21T00:00:00"/>
    <x v="39"/>
    <s v="Instituto de Florestas"/>
    <n v="134"/>
    <x v="95"/>
    <x v="41"/>
    <x v="9"/>
    <n v="12.97"/>
    <n v="648.5"/>
    <x v="2"/>
    <x v="18"/>
    <x v="7"/>
    <x v="130"/>
    <x v="5"/>
    <n v="4544"/>
    <x v="1"/>
  </r>
  <r>
    <s v="23083.007972/2015-42"/>
    <s v="UASG 153115 - Pregão 25/2015"/>
    <d v="2016-10-21T00:00:00"/>
    <x v="39"/>
    <s v="Instituto de Florestas"/>
    <n v="138"/>
    <x v="85"/>
    <x v="41"/>
    <x v="14"/>
    <n v="0.85"/>
    <n v="8.5"/>
    <x v="2"/>
    <x v="18"/>
    <x v="16"/>
    <x v="160"/>
    <x v="5"/>
    <n v="4544"/>
    <x v="0"/>
  </r>
  <r>
    <s v="23083.007972/2015-42"/>
    <s v="UASG 153115 - Pregão 25/2015"/>
    <d v="2016-10-21T00:00:00"/>
    <x v="39"/>
    <s v="Instituto de Florestas"/>
    <n v="136"/>
    <x v="86"/>
    <x v="41"/>
    <x v="14"/>
    <n v="6.34"/>
    <n v="63.4"/>
    <x v="2"/>
    <x v="18"/>
    <x v="16"/>
    <x v="456"/>
    <x v="5"/>
    <n v="4544"/>
    <x v="0"/>
  </r>
  <r>
    <s v="23083.007972/2015-42"/>
    <s v="UASG 153115 - Pregão 25/2015"/>
    <d v="2016-10-21T00:00:00"/>
    <x v="40"/>
    <s v="Departamento de Ciências Ambientais"/>
    <n v="99"/>
    <x v="18"/>
    <x v="42"/>
    <x v="11"/>
    <n v="19.989999999999998"/>
    <n v="19.989999999999998"/>
    <x v="2"/>
    <x v="10"/>
    <x v="13"/>
    <x v="150"/>
    <x v="8"/>
    <n v="544"/>
    <x v="0"/>
  </r>
  <r>
    <s v="23083.007972/2015-42"/>
    <s v="UASG 153115 - Pregão 25/2015"/>
    <d v="2016-10-21T00:00:00"/>
    <x v="40"/>
    <s v="Departamento de Ciências Ambientais"/>
    <n v="114"/>
    <x v="57"/>
    <x v="42"/>
    <x v="25"/>
    <n v="11.42"/>
    <n v="22.84"/>
    <x v="2"/>
    <x v="18"/>
    <x v="26"/>
    <x v="180"/>
    <x v="5"/>
    <n v="4544"/>
    <x v="0"/>
  </r>
  <r>
    <s v="23083.007972/2015-42"/>
    <s v="UASG 153115 - Pregão 25/2015"/>
    <d v="2016-10-21T00:00:00"/>
    <x v="41"/>
    <s v="Departamento de Produtos Florestais"/>
    <n v="4"/>
    <x v="29"/>
    <x v="43"/>
    <x v="11"/>
    <n v="3.5"/>
    <n v="3.5"/>
    <x v="2"/>
    <x v="6"/>
    <x v="13"/>
    <x v="251"/>
    <x v="6"/>
    <n v="348"/>
    <x v="0"/>
  </r>
  <r>
    <s v="23083.007972/2015-42"/>
    <s v="UASG 153115 - Pregão 25/2015"/>
    <d v="2016-10-21T00:00:00"/>
    <x v="41"/>
    <s v="Departamento de Produtos Florestais"/>
    <n v="7"/>
    <x v="72"/>
    <x v="43"/>
    <x v="18"/>
    <n v="2.5"/>
    <n v="10"/>
    <x v="3"/>
    <x v="15"/>
    <x v="20"/>
    <x v="89"/>
    <x v="13"/>
    <n v="16807"/>
    <x v="0"/>
  </r>
  <r>
    <s v="23083.007972/2015-42"/>
    <s v="UASG 153115 - Pregão 25/2015"/>
    <d v="2016-10-21T00:00:00"/>
    <x v="41"/>
    <s v="Departamento de Produtos Florestais"/>
    <n v="9"/>
    <x v="33"/>
    <x v="43"/>
    <x v="10"/>
    <n v="3.49"/>
    <n v="10.47"/>
    <x v="2"/>
    <x v="16"/>
    <x v="12"/>
    <x v="75"/>
    <x v="14"/>
    <n v="1281"/>
    <x v="0"/>
  </r>
  <r>
    <s v="23083.007972/2015-42"/>
    <s v="UASG 153115 - Pregão 25/2015"/>
    <d v="2016-10-21T00:00:00"/>
    <x v="41"/>
    <s v="Departamento de Produtos Florestais"/>
    <n v="10"/>
    <x v="73"/>
    <x v="43"/>
    <x v="10"/>
    <n v="19.899999999999999"/>
    <n v="59.699999999999996"/>
    <x v="2"/>
    <x v="6"/>
    <x v="12"/>
    <x v="295"/>
    <x v="6"/>
    <n v="348"/>
    <x v="0"/>
  </r>
  <r>
    <s v="23083.007972/2015-42"/>
    <s v="UASG 153115 - Pregão 25/2015"/>
    <d v="2016-10-21T00:00:00"/>
    <x v="41"/>
    <s v="Departamento de Produtos Florestais"/>
    <n v="19"/>
    <x v="6"/>
    <x v="43"/>
    <x v="8"/>
    <n v="0.32"/>
    <n v="32"/>
    <x v="3"/>
    <x v="4"/>
    <x v="9"/>
    <x v="153"/>
    <x v="4"/>
    <n v="1089"/>
    <x v="0"/>
  </r>
  <r>
    <s v="23083.007972/2015-42"/>
    <s v="UASG 153115 - Pregão 25/2015"/>
    <d v="2016-10-21T00:00:00"/>
    <x v="41"/>
    <s v="Departamento de Produtos Florestais"/>
    <n v="20"/>
    <x v="40"/>
    <x v="43"/>
    <x v="9"/>
    <n v="0.32"/>
    <n v="16"/>
    <x v="3"/>
    <x v="4"/>
    <x v="11"/>
    <x v="36"/>
    <x v="4"/>
    <n v="1089"/>
    <x v="0"/>
  </r>
  <r>
    <s v="23083.007972/2015-42"/>
    <s v="UASG 153115 - Pregão 25/2015"/>
    <d v="2016-10-21T00:00:00"/>
    <x v="41"/>
    <s v="Departamento de Produtos Florestais"/>
    <n v="22"/>
    <x v="7"/>
    <x v="43"/>
    <x v="11"/>
    <n v="1.3"/>
    <n v="1.3"/>
    <x v="2"/>
    <x v="5"/>
    <x v="13"/>
    <x v="303"/>
    <x v="5"/>
    <n v="938"/>
    <x v="0"/>
  </r>
  <r>
    <s v="23083.007972/2015-42"/>
    <s v="UASG 153115 - Pregão 25/2015"/>
    <d v="2016-10-21T00:00:00"/>
    <x v="41"/>
    <s v="Departamento de Produtos Florestais"/>
    <n v="23"/>
    <x v="91"/>
    <x v="43"/>
    <x v="25"/>
    <n v="1.3"/>
    <n v="2.6"/>
    <x v="2"/>
    <x v="5"/>
    <x v="26"/>
    <x v="209"/>
    <x v="5"/>
    <n v="938"/>
    <x v="0"/>
  </r>
  <r>
    <s v="23083.007972/2015-42"/>
    <s v="UASG 153115 - Pregão 25/2015"/>
    <d v="2016-10-21T00:00:00"/>
    <x v="41"/>
    <s v="Departamento de Produtos Florestais"/>
    <n v="25"/>
    <x v="8"/>
    <x v="43"/>
    <x v="11"/>
    <n v="1.3"/>
    <n v="1.3"/>
    <x v="2"/>
    <x v="5"/>
    <x v="13"/>
    <x v="303"/>
    <x v="5"/>
    <n v="938"/>
    <x v="0"/>
  </r>
  <r>
    <s v="23083.007972/2015-42"/>
    <s v="UASG 153115 - Pregão 25/2015"/>
    <d v="2016-10-21T00:00:00"/>
    <x v="41"/>
    <s v="Departamento de Produtos Florestais"/>
    <n v="28"/>
    <x v="9"/>
    <x v="43"/>
    <x v="16"/>
    <n v="0.85"/>
    <n v="12.75"/>
    <x v="2"/>
    <x v="5"/>
    <x v="19"/>
    <x v="206"/>
    <x v="5"/>
    <n v="938"/>
    <x v="0"/>
  </r>
  <r>
    <s v="23083.007972/2015-42"/>
    <s v="UASG 153115 - Pregão 25/2015"/>
    <d v="2016-10-21T00:00:00"/>
    <x v="41"/>
    <s v="Departamento de Produtos Florestais"/>
    <n v="29"/>
    <x v="10"/>
    <x v="43"/>
    <x v="16"/>
    <n v="0.85"/>
    <n v="12.75"/>
    <x v="2"/>
    <x v="5"/>
    <x v="19"/>
    <x v="206"/>
    <x v="5"/>
    <n v="938"/>
    <x v="0"/>
  </r>
  <r>
    <s v="23083.007972/2015-42"/>
    <s v="UASG 153115 - Pregão 25/2015"/>
    <d v="2016-10-21T00:00:00"/>
    <x v="41"/>
    <s v="Departamento de Produtos Florestais"/>
    <n v="26"/>
    <x v="11"/>
    <x v="43"/>
    <x v="25"/>
    <n v="0.85"/>
    <n v="1.7"/>
    <x v="2"/>
    <x v="5"/>
    <x v="26"/>
    <x v="145"/>
    <x v="5"/>
    <n v="938"/>
    <x v="0"/>
  </r>
  <r>
    <s v="23083.007972/2015-42"/>
    <s v="UASG 153115 - Pregão 25/2015"/>
    <d v="2016-10-21T00:00:00"/>
    <x v="41"/>
    <s v="Departamento de Produtos Florestais"/>
    <n v="27"/>
    <x v="12"/>
    <x v="43"/>
    <x v="10"/>
    <n v="0.85"/>
    <n v="2.5499999999999998"/>
    <x v="2"/>
    <x v="6"/>
    <x v="12"/>
    <x v="147"/>
    <x v="6"/>
    <n v="348"/>
    <x v="0"/>
  </r>
  <r>
    <s v="23083.007972/2015-42"/>
    <s v="UASG 153115 - Pregão 25/2015"/>
    <d v="2016-10-21T00:00:00"/>
    <x v="41"/>
    <s v="Departamento de Produtos Florestais"/>
    <n v="37"/>
    <x v="74"/>
    <x v="43"/>
    <x v="11"/>
    <n v="0.38"/>
    <n v="0.38"/>
    <x v="3"/>
    <x v="7"/>
    <x v="13"/>
    <x v="457"/>
    <x v="5"/>
    <n v="1400"/>
    <x v="0"/>
  </r>
  <r>
    <s v="23083.007972/2015-42"/>
    <s v="UASG 153115 - Pregão 25/2015"/>
    <d v="2016-10-21T00:00:00"/>
    <x v="41"/>
    <s v="Departamento de Produtos Florestais"/>
    <n v="42"/>
    <x v="15"/>
    <x v="43"/>
    <x v="11"/>
    <n v="1.2"/>
    <n v="1.2"/>
    <x v="2"/>
    <x v="5"/>
    <x v="13"/>
    <x v="236"/>
    <x v="5"/>
    <n v="938"/>
    <x v="0"/>
  </r>
  <r>
    <s v="23083.007972/2015-42"/>
    <s v="UASG 153115 - Pregão 25/2015"/>
    <d v="2016-10-21T00:00:00"/>
    <x v="41"/>
    <s v="Departamento de Produtos Florestais"/>
    <n v="43"/>
    <x v="75"/>
    <x v="43"/>
    <x v="16"/>
    <n v="1.7"/>
    <n v="25.5"/>
    <x v="2"/>
    <x v="8"/>
    <x v="19"/>
    <x v="33"/>
    <x v="5"/>
    <n v="4949"/>
    <x v="0"/>
  </r>
  <r>
    <s v="23083.007972/2015-42"/>
    <s v="UASG 153115 - Pregão 25/2015"/>
    <d v="2016-10-21T00:00:00"/>
    <x v="41"/>
    <s v="Departamento de Produtos Florestais"/>
    <n v="40"/>
    <x v="77"/>
    <x v="43"/>
    <x v="10"/>
    <n v="0.99"/>
    <n v="2.9699999999999998"/>
    <x v="2"/>
    <x v="16"/>
    <x v="12"/>
    <x v="211"/>
    <x v="14"/>
    <n v="1281"/>
    <x v="0"/>
  </r>
  <r>
    <s v="23083.007972/2015-42"/>
    <s v="UASG 153115 - Pregão 25/2015"/>
    <d v="2016-10-21T00:00:00"/>
    <x v="41"/>
    <s v="Departamento de Produtos Florestais"/>
    <n v="41"/>
    <x v="42"/>
    <x v="43"/>
    <x v="16"/>
    <n v="1.29"/>
    <n v="19.350000000000001"/>
    <x v="3"/>
    <x v="4"/>
    <x v="19"/>
    <x v="458"/>
    <x v="4"/>
    <n v="1089"/>
    <x v="0"/>
  </r>
  <r>
    <s v="23083.007972/2015-42"/>
    <s v="UASG 153115 - Pregão 25/2015"/>
    <d v="2016-10-21T00:00:00"/>
    <x v="41"/>
    <s v="Departamento de Produtos Florestais"/>
    <n v="46"/>
    <x v="43"/>
    <x v="43"/>
    <x v="10"/>
    <n v="3.23"/>
    <n v="9.69"/>
    <x v="2"/>
    <x v="17"/>
    <x v="12"/>
    <x v="306"/>
    <x v="15"/>
    <n v="13408"/>
    <x v="0"/>
  </r>
  <r>
    <s v="23083.007972/2015-42"/>
    <s v="UASG 153115 - Pregão 25/2015"/>
    <d v="2016-10-21T00:00:00"/>
    <x v="41"/>
    <s v="Departamento de Produtos Florestais"/>
    <n v="48"/>
    <x v="44"/>
    <x v="43"/>
    <x v="11"/>
    <n v="0.94"/>
    <n v="0.94"/>
    <x v="2"/>
    <x v="17"/>
    <x v="13"/>
    <x v="459"/>
    <x v="15"/>
    <n v="13408"/>
    <x v="0"/>
  </r>
  <r>
    <s v="23083.007972/2015-42"/>
    <s v="UASG 153115 - Pregão 25/2015"/>
    <d v="2016-10-21T00:00:00"/>
    <x v="41"/>
    <s v="Departamento de Produtos Florestais"/>
    <n v="47"/>
    <x v="3"/>
    <x v="43"/>
    <x v="16"/>
    <n v="0.49"/>
    <n v="7.35"/>
    <x v="2"/>
    <x v="5"/>
    <x v="19"/>
    <x v="286"/>
    <x v="5"/>
    <n v="938"/>
    <x v="0"/>
  </r>
  <r>
    <s v="23083.007972/2015-42"/>
    <s v="UASG 153115 - Pregão 25/2015"/>
    <d v="2016-10-21T00:00:00"/>
    <x v="41"/>
    <s v="Departamento de Produtos Florestais"/>
    <n v="57"/>
    <x v="47"/>
    <x v="43"/>
    <x v="16"/>
    <n v="0.99"/>
    <n v="14.85"/>
    <x v="3"/>
    <x v="4"/>
    <x v="19"/>
    <x v="433"/>
    <x v="4"/>
    <n v="1089"/>
    <x v="0"/>
  </r>
  <r>
    <s v="23083.007972/2015-42"/>
    <s v="UASG 153115 - Pregão 25/2015"/>
    <d v="2016-10-21T00:00:00"/>
    <x v="41"/>
    <s v="Departamento de Produtos Florestais"/>
    <n v="84"/>
    <x v="16"/>
    <x v="43"/>
    <x v="10"/>
    <n v="74.849999999999994"/>
    <n v="224.54999999999998"/>
    <x v="2"/>
    <x v="9"/>
    <x v="12"/>
    <x v="12"/>
    <x v="7"/>
    <n v="6468"/>
    <x v="0"/>
  </r>
  <r>
    <s v="23083.007972/2015-42"/>
    <s v="UASG 153115 - Pregão 25/2015"/>
    <d v="2016-10-21T00:00:00"/>
    <x v="41"/>
    <s v="Departamento de Produtos Florestais"/>
    <n v="87"/>
    <x v="50"/>
    <x v="43"/>
    <x v="11"/>
    <n v="0.97"/>
    <n v="0.97"/>
    <x v="2"/>
    <x v="19"/>
    <x v="13"/>
    <x v="460"/>
    <x v="16"/>
    <n v="1489"/>
    <x v="0"/>
  </r>
  <r>
    <s v="23083.007972/2015-42"/>
    <s v="UASG 153115 - Pregão 25/2015"/>
    <d v="2016-10-21T00:00:00"/>
    <x v="41"/>
    <s v="Departamento de Produtos Florestais"/>
    <n v="86"/>
    <x v="51"/>
    <x v="43"/>
    <x v="11"/>
    <n v="1.75"/>
    <n v="1.75"/>
    <x v="2"/>
    <x v="20"/>
    <x v="13"/>
    <x v="321"/>
    <x v="17"/>
    <n v="3048"/>
    <x v="0"/>
  </r>
  <r>
    <s v="23083.007972/2015-42"/>
    <s v="UASG 153115 - Pregão 25/2015"/>
    <d v="2016-10-21T00:00:00"/>
    <x v="41"/>
    <s v="Departamento de Produtos Florestais"/>
    <n v="91"/>
    <x v="81"/>
    <x v="43"/>
    <x v="25"/>
    <n v="1.03"/>
    <n v="2.06"/>
    <x v="3"/>
    <x v="24"/>
    <x v="26"/>
    <x v="239"/>
    <x v="20"/>
    <n v="2792"/>
    <x v="0"/>
  </r>
  <r>
    <s v="23083.007972/2015-42"/>
    <s v="UASG 153115 - Pregão 25/2015"/>
    <d v="2016-10-21T00:00:00"/>
    <x v="41"/>
    <s v="Departamento de Produtos Florestais"/>
    <n v="92"/>
    <x v="53"/>
    <x v="43"/>
    <x v="15"/>
    <n v="1.8"/>
    <n v="9"/>
    <x v="2"/>
    <x v="20"/>
    <x v="18"/>
    <x v="273"/>
    <x v="17"/>
    <n v="3048"/>
    <x v="0"/>
  </r>
  <r>
    <s v="23083.007972/2015-42"/>
    <s v="UASG 153115 - Pregão 25/2015"/>
    <d v="2016-10-21T00:00:00"/>
    <x v="41"/>
    <s v="Departamento de Produtos Florestais"/>
    <n v="94"/>
    <x v="17"/>
    <x v="43"/>
    <x v="42"/>
    <n v="1.22"/>
    <n v="32.94"/>
    <x v="2"/>
    <x v="10"/>
    <x v="57"/>
    <x v="461"/>
    <x v="8"/>
    <n v="544"/>
    <x v="0"/>
  </r>
  <r>
    <s v="23083.007972/2015-42"/>
    <s v="UASG 153115 - Pregão 25/2015"/>
    <d v="2016-10-21T00:00:00"/>
    <x v="41"/>
    <s v="Departamento de Produtos Florestais"/>
    <n v="99"/>
    <x v="18"/>
    <x v="43"/>
    <x v="25"/>
    <n v="19.989999999999998"/>
    <n v="39.979999999999997"/>
    <x v="2"/>
    <x v="10"/>
    <x v="26"/>
    <x v="202"/>
    <x v="8"/>
    <n v="544"/>
    <x v="0"/>
  </r>
  <r>
    <s v="23083.007972/2015-42"/>
    <s v="UASG 153115 - Pregão 25/2015"/>
    <d v="2016-10-21T00:00:00"/>
    <x v="41"/>
    <s v="Departamento de Produtos Florestais"/>
    <n v="102"/>
    <x v="19"/>
    <x v="43"/>
    <x v="11"/>
    <n v="17.489999999999998"/>
    <n v="17.489999999999998"/>
    <x v="2"/>
    <x v="3"/>
    <x v="13"/>
    <x v="219"/>
    <x v="3"/>
    <n v="4227"/>
    <x v="0"/>
  </r>
  <r>
    <s v="23083.007972/2015-42"/>
    <s v="UASG 153115 - Pregão 25/2015"/>
    <d v="2016-10-21T00:00:00"/>
    <x v="41"/>
    <s v="Departamento de Produtos Florestais"/>
    <n v="104"/>
    <x v="4"/>
    <x v="43"/>
    <x v="11"/>
    <n v="2"/>
    <n v="2"/>
    <x v="3"/>
    <x v="13"/>
    <x v="13"/>
    <x v="328"/>
    <x v="11"/>
    <n v="309"/>
    <x v="0"/>
  </r>
  <r>
    <s v="23083.007972/2015-42"/>
    <s v="UASG 153115 - Pregão 25/2015"/>
    <d v="2016-10-21T00:00:00"/>
    <x v="41"/>
    <s v="Departamento de Produtos Florestais"/>
    <n v="107"/>
    <x v="83"/>
    <x v="43"/>
    <x v="43"/>
    <n v="0.2"/>
    <n v="12.4"/>
    <x v="4"/>
    <x v="12"/>
    <x v="17"/>
    <x v="19"/>
    <x v="10"/>
    <s v="-"/>
    <x v="2"/>
  </r>
  <r>
    <s v="23083.007972/2015-42"/>
    <s v="UASG 153115 - Pregão 25/2015"/>
    <d v="2016-10-21T00:00:00"/>
    <x v="41"/>
    <s v="Departamento de Produtos Florestais"/>
    <n v="115"/>
    <x v="117"/>
    <x v="43"/>
    <x v="14"/>
    <n v="14.1"/>
    <n v="141"/>
    <x v="2"/>
    <x v="11"/>
    <x v="16"/>
    <x v="381"/>
    <x v="9"/>
    <n v="6"/>
    <x v="0"/>
  </r>
  <r>
    <s v="23083.007972/2015-42"/>
    <s v="UASG 153115 - Pregão 25/2015"/>
    <d v="2016-10-21T00:00:00"/>
    <x v="41"/>
    <s v="Departamento de Produtos Florestais"/>
    <n v="114"/>
    <x v="57"/>
    <x v="43"/>
    <x v="10"/>
    <n v="11.42"/>
    <n v="34.26"/>
    <x v="2"/>
    <x v="18"/>
    <x v="12"/>
    <x v="462"/>
    <x v="5"/>
    <n v="4544"/>
    <x v="0"/>
  </r>
  <r>
    <s v="23083.007972/2015-42"/>
    <s v="UASG 153115 - Pregão 25/2015"/>
    <d v="2016-10-21T00:00:00"/>
    <x v="41"/>
    <s v="Departamento de Produtos Florestais"/>
    <n v="117"/>
    <x v="59"/>
    <x v="43"/>
    <x v="25"/>
    <n v="0.39"/>
    <n v="0.78"/>
    <x v="4"/>
    <x v="12"/>
    <x v="17"/>
    <x v="19"/>
    <x v="10"/>
    <s v="-"/>
    <x v="2"/>
  </r>
  <r>
    <s v="23083.007972/2015-42"/>
    <s v="UASG 153115 - Pregão 25/2015"/>
    <d v="2016-10-21T00:00:00"/>
    <x v="41"/>
    <s v="Departamento de Produtos Florestais"/>
    <n v="142"/>
    <x v="68"/>
    <x v="43"/>
    <x v="11"/>
    <n v="1.89"/>
    <n v="1.89"/>
    <x v="3"/>
    <x v="7"/>
    <x v="13"/>
    <x v="463"/>
    <x v="5"/>
    <n v="1400"/>
    <x v="0"/>
  </r>
  <r>
    <s v="23083.007972/2015-42"/>
    <s v="UASG 153115 - Pregão 25/2015"/>
    <d v="2016-10-21T00:00:00"/>
    <x v="41"/>
    <s v="Departamento de Produtos Florestais"/>
    <n v="140"/>
    <x v="90"/>
    <x v="43"/>
    <x v="18"/>
    <n v="2.02"/>
    <n v="8.08"/>
    <x v="3"/>
    <x v="7"/>
    <x v="20"/>
    <x v="356"/>
    <x v="5"/>
    <n v="1400"/>
    <x v="0"/>
  </r>
  <r>
    <s v="23083.007972/2015-42"/>
    <s v="UASG 153115 - Pregão 25/2015"/>
    <d v="2016-10-21T00:00:00"/>
    <x v="41"/>
    <s v="Departamento de Produtos Florestais"/>
    <n v="143"/>
    <x v="69"/>
    <x v="43"/>
    <x v="25"/>
    <n v="1.85"/>
    <n v="3.7"/>
    <x v="2"/>
    <x v="5"/>
    <x v="26"/>
    <x v="464"/>
    <x v="5"/>
    <n v="938"/>
    <x v="0"/>
  </r>
  <r>
    <s v="23083.007972/2015-42"/>
    <s v="UASG 153115 - Pregão 25/2015"/>
    <d v="2016-10-21T00:00:00"/>
    <x v="41"/>
    <s v="Departamento de Produtos Florestais"/>
    <n v="135"/>
    <x v="62"/>
    <x v="43"/>
    <x v="9"/>
    <n v="0.6"/>
    <n v="30"/>
    <x v="2"/>
    <x v="18"/>
    <x v="11"/>
    <x v="53"/>
    <x v="5"/>
    <n v="4544"/>
    <x v="0"/>
  </r>
  <r>
    <s v="23083.007972/2015-42"/>
    <s v="UASG 153115 - Pregão 25/2015"/>
    <d v="2016-10-21T00:00:00"/>
    <x v="41"/>
    <s v="Departamento de Produtos Florestais"/>
    <n v="145"/>
    <x v="105"/>
    <x v="43"/>
    <x v="25"/>
    <n v="1.08"/>
    <n v="2.16"/>
    <x v="3"/>
    <x v="7"/>
    <x v="26"/>
    <x v="265"/>
    <x v="5"/>
    <n v="1400"/>
    <x v="0"/>
  </r>
  <r>
    <s v="23083.007972/2015-42"/>
    <s v="UASG 153115 - Pregão 25/2015"/>
    <d v="2016-10-21T00:00:00"/>
    <x v="41"/>
    <s v="Departamento de Produtos Florestais"/>
    <n v="151"/>
    <x v="70"/>
    <x v="43"/>
    <x v="31"/>
    <n v="1.05"/>
    <n v="7.3500000000000005"/>
    <x v="2"/>
    <x v="5"/>
    <x v="35"/>
    <x v="465"/>
    <x v="5"/>
    <n v="938"/>
    <x v="0"/>
  </r>
  <r>
    <s v="23083.007972/2015-42"/>
    <s v="UASG 153115 - Pregão 25/2015"/>
    <d v="2016-10-21T00:00:00"/>
    <x v="41"/>
    <s v="Departamento de Produtos Florestais"/>
    <n v="152"/>
    <x v="71"/>
    <x v="43"/>
    <x v="31"/>
    <n v="0.94"/>
    <n v="6.58"/>
    <x v="3"/>
    <x v="7"/>
    <x v="35"/>
    <x v="466"/>
    <x v="5"/>
    <n v="1400"/>
    <x v="0"/>
  </r>
  <r>
    <s v="23083.007972/2015-42"/>
    <s v="UASG 153115 - Pregão 25/2015"/>
    <d v="2016-10-21T00:00:00"/>
    <x v="41"/>
    <s v="Departamento de Produtos Florestais"/>
    <n v="154"/>
    <x v="104"/>
    <x v="43"/>
    <x v="19"/>
    <n v="1.21"/>
    <n v="9.68"/>
    <x v="3"/>
    <x v="4"/>
    <x v="21"/>
    <x v="467"/>
    <x v="4"/>
    <n v="1089"/>
    <x v="0"/>
  </r>
  <r>
    <s v="23083.007972/2015-42"/>
    <s v="UASG 153115 - Pregão 25/2015"/>
    <d v="2016-10-21T00:00:00"/>
    <x v="41"/>
    <s v="Departamento de Produtos Florestais"/>
    <n v="155"/>
    <x v="127"/>
    <x v="43"/>
    <x v="10"/>
    <n v="1.18"/>
    <n v="3.54"/>
    <x v="2"/>
    <x v="5"/>
    <x v="12"/>
    <x v="468"/>
    <x v="5"/>
    <n v="938"/>
    <x v="0"/>
  </r>
  <r>
    <s v="23083.007972/2015-42"/>
    <s v="UASG 153115 - Pregão 25/2015"/>
    <d v="2016-10-21T00:00:00"/>
    <x v="41"/>
    <s v="Departamento de Produtos Florestais"/>
    <n v="153"/>
    <x v="99"/>
    <x v="43"/>
    <x v="25"/>
    <n v="0.94"/>
    <n v="1.88"/>
    <x v="3"/>
    <x v="7"/>
    <x v="26"/>
    <x v="307"/>
    <x v="5"/>
    <n v="1400"/>
    <x v="0"/>
  </r>
  <r>
    <s v="23083.007972/2015-42"/>
    <s v="UASG 153115 - Pregão 25/2015"/>
    <d v="2016-10-21T00:00:00"/>
    <x v="41"/>
    <s v="Departamento de Produtos Florestais"/>
    <n v="156"/>
    <x v="106"/>
    <x v="43"/>
    <x v="10"/>
    <n v="1.3"/>
    <n v="3.9000000000000004"/>
    <x v="2"/>
    <x v="6"/>
    <x v="12"/>
    <x v="258"/>
    <x v="6"/>
    <n v="348"/>
    <x v="0"/>
  </r>
  <r>
    <s v="23083.007972/2015-42"/>
    <s v="UASG 153115 - Pregão 25/2015"/>
    <d v="2016-10-21T00:00:00"/>
    <x v="41"/>
    <s v="Departamento de Produtos Florestais"/>
    <n v="158"/>
    <x v="108"/>
    <x v="43"/>
    <x v="10"/>
    <n v="1.27"/>
    <n v="3.81"/>
    <x v="2"/>
    <x v="5"/>
    <x v="12"/>
    <x v="469"/>
    <x v="5"/>
    <n v="938"/>
    <x v="0"/>
  </r>
  <r>
    <s v="23083.007972/2015-42"/>
    <s v="UASG 153115 - Pregão 25/2015"/>
    <d v="2016-10-21T00:00:00"/>
    <x v="41"/>
    <s v="Departamento de Produtos Florestais"/>
    <n v="159"/>
    <x v="109"/>
    <x v="43"/>
    <x v="10"/>
    <n v="1.28"/>
    <n v="3.84"/>
    <x v="2"/>
    <x v="5"/>
    <x v="12"/>
    <x v="470"/>
    <x v="5"/>
    <n v="938"/>
    <x v="0"/>
  </r>
  <r>
    <s v="23083.007972/2015-42"/>
    <s v="UASG 153115 - Pregão 25/2015"/>
    <d v="2016-10-21T00:00:00"/>
    <x v="41"/>
    <s v="Departamento de Produtos Florestais"/>
    <n v="160"/>
    <x v="27"/>
    <x v="43"/>
    <x v="44"/>
    <n v="7.54"/>
    <n v="67.86"/>
    <x v="2"/>
    <x v="3"/>
    <x v="58"/>
    <x v="471"/>
    <x v="3"/>
    <n v="4227"/>
    <x v="0"/>
  </r>
  <r>
    <s v="23083.007972/2015-42"/>
    <s v="UASG 153115 - Pregão 25/2015"/>
    <d v="2016-10-21T00:00:00"/>
    <x v="41"/>
    <s v="Departamento de Produtos Florestais"/>
    <n v="164"/>
    <x v="64"/>
    <x v="43"/>
    <x v="10"/>
    <n v="1.88"/>
    <n v="5.64"/>
    <x v="3"/>
    <x v="23"/>
    <x v="12"/>
    <x v="472"/>
    <x v="19"/>
    <n v="7570"/>
    <x v="0"/>
  </r>
  <r>
    <s v="23083.007972/2015-42"/>
    <s v="UASG 153115 - Pregão 25/2015"/>
    <d v="2016-10-21T00:00:00"/>
    <x v="41"/>
    <s v="Departamento de Produtos Florestais"/>
    <n v="174"/>
    <x v="66"/>
    <x v="43"/>
    <x v="26"/>
    <n v="2.8"/>
    <n v="33.599999999999994"/>
    <x v="2"/>
    <x v="6"/>
    <x v="27"/>
    <x v="473"/>
    <x v="6"/>
    <n v="348"/>
    <x v="0"/>
  </r>
  <r>
    <s v="23083.007972/2015-42"/>
    <s v="UASG 153115 - Pregão 25/2015"/>
    <d v="2016-10-21T00:00:00"/>
    <x v="42"/>
    <s v="Departamento Silvicultura"/>
    <n v="18"/>
    <x v="5"/>
    <x v="44"/>
    <x v="9"/>
    <n v="0.5"/>
    <n v="25"/>
    <x v="2"/>
    <x v="3"/>
    <x v="11"/>
    <x v="35"/>
    <x v="3"/>
    <n v="4227"/>
    <x v="0"/>
  </r>
  <r>
    <s v="23083.007972/2015-42"/>
    <s v="UASG 153115 - Pregão 25/2015"/>
    <d v="2016-10-21T00:00:00"/>
    <x v="42"/>
    <s v="Departamento Silvicultura"/>
    <n v="19"/>
    <x v="6"/>
    <x v="44"/>
    <x v="9"/>
    <n v="0.32"/>
    <n v="16"/>
    <x v="3"/>
    <x v="4"/>
    <x v="11"/>
    <x v="36"/>
    <x v="4"/>
    <n v="1089"/>
    <x v="0"/>
  </r>
  <r>
    <s v="23083.007972/2015-42"/>
    <s v="UASG 153115 - Pregão 25/2015"/>
    <d v="2016-10-21T00:00:00"/>
    <x v="42"/>
    <s v="Departamento Silvicultura"/>
    <n v="43"/>
    <x v="75"/>
    <x v="44"/>
    <x v="13"/>
    <n v="1.7"/>
    <n v="51"/>
    <x v="2"/>
    <x v="8"/>
    <x v="15"/>
    <x v="100"/>
    <x v="5"/>
    <n v="4949"/>
    <x v="0"/>
  </r>
  <r>
    <s v="23083.007972/2015-42"/>
    <s v="UASG 153115 - Pregão 25/2015"/>
    <d v="2016-10-21T00:00:00"/>
    <x v="42"/>
    <s v="Departamento Silvicultura"/>
    <n v="47"/>
    <x v="3"/>
    <x v="44"/>
    <x v="18"/>
    <n v="0.49"/>
    <n v="1.96"/>
    <x v="2"/>
    <x v="5"/>
    <x v="20"/>
    <x v="474"/>
    <x v="5"/>
    <n v="938"/>
    <x v="0"/>
  </r>
  <r>
    <s v="23083.007972/2015-42"/>
    <s v="UASG 153115 - Pregão 25/2015"/>
    <d v="2016-10-21T00:00:00"/>
    <x v="42"/>
    <s v="Departamento Silvicultura"/>
    <n v="66"/>
    <x v="78"/>
    <x v="44"/>
    <x v="38"/>
    <n v="0.12"/>
    <n v="72"/>
    <x v="2"/>
    <x v="18"/>
    <x v="43"/>
    <x v="475"/>
    <x v="5"/>
    <n v="4544"/>
    <x v="1"/>
  </r>
  <r>
    <s v="23083.007972/2015-42"/>
    <s v="UASG 153115 - Pregão 25/2015"/>
    <d v="2016-10-21T00:00:00"/>
    <x v="42"/>
    <s v="Departamento Silvicultura"/>
    <n v="91"/>
    <x v="81"/>
    <x v="44"/>
    <x v="45"/>
    <n v="1.03"/>
    <n v="22.66"/>
    <x v="3"/>
    <x v="24"/>
    <x v="59"/>
    <x v="476"/>
    <x v="20"/>
    <n v="2792"/>
    <x v="0"/>
  </r>
  <r>
    <s v="23083.007972/2015-42"/>
    <s v="UASG 153115 - Pregão 25/2015"/>
    <d v="2016-10-21T00:00:00"/>
    <x v="42"/>
    <s v="Departamento Silvicultura"/>
    <n v="92"/>
    <x v="53"/>
    <x v="44"/>
    <x v="46"/>
    <n v="1.8"/>
    <n v="28.8"/>
    <x v="2"/>
    <x v="20"/>
    <x v="60"/>
    <x v="477"/>
    <x v="17"/>
    <n v="3048"/>
    <x v="0"/>
  </r>
  <r>
    <s v="23083.007972/2015-42"/>
    <s v="UASG 153115 - Pregão 25/2015"/>
    <d v="2016-10-21T00:00:00"/>
    <x v="42"/>
    <s v="Departamento Silvicultura"/>
    <n v="94"/>
    <x v="17"/>
    <x v="44"/>
    <x v="26"/>
    <n v="1.22"/>
    <n v="14.64"/>
    <x v="2"/>
    <x v="10"/>
    <x v="27"/>
    <x v="478"/>
    <x v="8"/>
    <n v="544"/>
    <x v="0"/>
  </r>
  <r>
    <s v="23083.007972/2015-42"/>
    <s v="UASG 153115 - Pregão 25/2015"/>
    <d v="2016-10-21T00:00:00"/>
    <x v="42"/>
    <s v="Departamento Silvicultura"/>
    <n v="102"/>
    <x v="19"/>
    <x v="44"/>
    <x v="11"/>
    <n v="17.489999999999998"/>
    <n v="17.489999999999998"/>
    <x v="2"/>
    <x v="3"/>
    <x v="13"/>
    <x v="219"/>
    <x v="3"/>
    <n v="4227"/>
    <x v="0"/>
  </r>
  <r>
    <s v="23083.007972/2015-42"/>
    <s v="UASG 153115 - Pregão 25/2015"/>
    <d v="2016-10-21T00:00:00"/>
    <x v="42"/>
    <s v="Departamento Silvicultura"/>
    <n v="101"/>
    <x v="21"/>
    <x v="44"/>
    <x v="25"/>
    <n v="5.84"/>
    <n v="11.68"/>
    <x v="3"/>
    <x v="4"/>
    <x v="26"/>
    <x v="479"/>
    <x v="4"/>
    <n v="1089"/>
    <x v="0"/>
  </r>
  <r>
    <s v="23083.007972/2015-42"/>
    <s v="UASG 153115 - Pregão 25/2015"/>
    <d v="2016-10-21T00:00:00"/>
    <x v="42"/>
    <s v="Departamento Silvicultura"/>
    <n v="104"/>
    <x v="4"/>
    <x v="44"/>
    <x v="18"/>
    <n v="2"/>
    <n v="8"/>
    <x v="3"/>
    <x v="13"/>
    <x v="20"/>
    <x v="28"/>
    <x v="11"/>
    <n v="309"/>
    <x v="0"/>
  </r>
  <r>
    <s v="23083.007972/2015-42"/>
    <s v="UASG 153115 - Pregão 25/2015"/>
    <d v="2016-10-21T00:00:00"/>
    <x v="42"/>
    <s v="Departamento Silvicultura"/>
    <n v="110"/>
    <x v="55"/>
    <x v="44"/>
    <x v="15"/>
    <n v="3.65"/>
    <n v="18.25"/>
    <x v="3"/>
    <x v="21"/>
    <x v="18"/>
    <x v="287"/>
    <x v="18"/>
    <s v="-"/>
    <x v="3"/>
  </r>
  <r>
    <s v="23083.007972/2015-42"/>
    <s v="UASG 153115 - Pregão 25/2015"/>
    <d v="2016-10-21T00:00:00"/>
    <x v="42"/>
    <s v="Departamento Silvicultura"/>
    <n v="115"/>
    <x v="117"/>
    <x v="44"/>
    <x v="25"/>
    <n v="14.1"/>
    <n v="28.2"/>
    <x v="2"/>
    <x v="11"/>
    <x v="26"/>
    <x v="435"/>
    <x v="9"/>
    <n v="6"/>
    <x v="0"/>
  </r>
  <r>
    <s v="23083.007972/2015-42"/>
    <s v="UASG 153115 - Pregão 25/2015"/>
    <d v="2016-10-21T00:00:00"/>
    <x v="42"/>
    <s v="Departamento Silvicultura"/>
    <n v="114"/>
    <x v="57"/>
    <x v="44"/>
    <x v="26"/>
    <n v="11.42"/>
    <n v="137.04"/>
    <x v="2"/>
    <x v="18"/>
    <x v="27"/>
    <x v="480"/>
    <x v="5"/>
    <n v="4544"/>
    <x v="0"/>
  </r>
  <r>
    <s v="23083.007972/2015-42"/>
    <s v="UASG 153115 - Pregão 25/2015"/>
    <d v="2016-10-21T00:00:00"/>
    <x v="42"/>
    <s v="Departamento Silvicultura"/>
    <n v="113"/>
    <x v="58"/>
    <x v="44"/>
    <x v="26"/>
    <n v="12.72"/>
    <n v="152.64000000000001"/>
    <x v="2"/>
    <x v="18"/>
    <x v="27"/>
    <x v="481"/>
    <x v="5"/>
    <n v="4544"/>
    <x v="0"/>
  </r>
  <r>
    <s v="23083.007972/2015-42"/>
    <s v="UASG 153115 - Pregão 25/2015"/>
    <d v="2016-10-21T00:00:00"/>
    <x v="42"/>
    <s v="Departamento Silvicultura"/>
    <n v="145"/>
    <x v="105"/>
    <x v="44"/>
    <x v="26"/>
    <n v="1.08"/>
    <n v="12.96"/>
    <x v="3"/>
    <x v="7"/>
    <x v="27"/>
    <x v="482"/>
    <x v="5"/>
    <n v="1400"/>
    <x v="0"/>
  </r>
  <r>
    <s v="23083.007972/2015-42"/>
    <s v="UASG 153115 - Pregão 25/2015"/>
    <d v="2016-10-21T00:00:00"/>
    <x v="42"/>
    <s v="Departamento Silvicultura"/>
    <n v="146"/>
    <x v="63"/>
    <x v="44"/>
    <x v="25"/>
    <n v="64.5"/>
    <n v="129"/>
    <x v="2"/>
    <x v="18"/>
    <x v="26"/>
    <x v="254"/>
    <x v="5"/>
    <n v="4544"/>
    <x v="0"/>
  </r>
  <r>
    <s v="23083.007972/2015-42"/>
    <s v="UASG 153115 - Pregão 25/2015"/>
    <d v="2016-10-21T00:00:00"/>
    <x v="42"/>
    <s v="Departamento Silvicultura"/>
    <n v="160"/>
    <x v="27"/>
    <x v="44"/>
    <x v="13"/>
    <n v="7.54"/>
    <n v="226.2"/>
    <x v="2"/>
    <x v="3"/>
    <x v="15"/>
    <x v="376"/>
    <x v="3"/>
    <n v="4227"/>
    <x v="0"/>
  </r>
  <r>
    <s v="23083.007972/2015-42"/>
    <s v="UASG 153115 - Pregão 25/2015"/>
    <d v="2016-10-21T00:00:00"/>
    <x v="42"/>
    <s v="Departamento Silvicultura"/>
    <n v="164"/>
    <x v="64"/>
    <x v="44"/>
    <x v="31"/>
    <n v="1.88"/>
    <n v="13.16"/>
    <x v="3"/>
    <x v="23"/>
    <x v="35"/>
    <x v="483"/>
    <x v="19"/>
    <n v="7570"/>
    <x v="0"/>
  </r>
  <r>
    <s v="23083.007972/2015-42"/>
    <s v="UASG 153115 - Pregão 25/2015"/>
    <d v="2016-10-21T00:00:00"/>
    <x v="42"/>
    <s v="Departamento Silvicultura"/>
    <n v="174"/>
    <x v="66"/>
    <x v="44"/>
    <x v="26"/>
    <n v="2.8"/>
    <n v="33.599999999999994"/>
    <x v="2"/>
    <x v="6"/>
    <x v="27"/>
    <x v="473"/>
    <x v="6"/>
    <n v="348"/>
    <x v="0"/>
  </r>
  <r>
    <s v="23083.007972/2015-42"/>
    <s v="UASG 153115 - Pregão 25/2015"/>
    <d v="2016-10-21T00:00:00"/>
    <x v="43"/>
    <s v="Departamento de Engenharia"/>
    <n v="12"/>
    <x v="35"/>
    <x v="45"/>
    <x v="14"/>
    <n v="0.56999999999999995"/>
    <n v="5.6999999999999993"/>
    <x v="2"/>
    <x v="5"/>
    <x v="16"/>
    <x v="146"/>
    <x v="5"/>
    <n v="938"/>
    <x v="0"/>
  </r>
  <r>
    <s v="23083.007972/2015-42"/>
    <s v="UASG 153115 - Pregão 25/2015"/>
    <d v="2016-10-21T00:00:00"/>
    <x v="43"/>
    <s v="Departamento de Engenharia"/>
    <n v="18"/>
    <x v="5"/>
    <x v="45"/>
    <x v="9"/>
    <n v="0.5"/>
    <n v="25"/>
    <x v="2"/>
    <x v="3"/>
    <x v="11"/>
    <x v="35"/>
    <x v="3"/>
    <n v="4227"/>
    <x v="0"/>
  </r>
  <r>
    <s v="23083.007972/2015-42"/>
    <s v="UASG 153115 - Pregão 25/2015"/>
    <d v="2016-10-21T00:00:00"/>
    <x v="43"/>
    <s v="Departamento de Engenharia"/>
    <n v="19"/>
    <x v="6"/>
    <x v="45"/>
    <x v="9"/>
    <n v="0.32"/>
    <n v="16"/>
    <x v="3"/>
    <x v="4"/>
    <x v="11"/>
    <x v="36"/>
    <x v="4"/>
    <n v="1089"/>
    <x v="0"/>
  </r>
  <r>
    <s v="23083.007972/2015-42"/>
    <s v="UASG 153115 - Pregão 25/2015"/>
    <d v="2016-10-21T00:00:00"/>
    <x v="43"/>
    <s v="Departamento de Engenharia"/>
    <n v="42"/>
    <x v="15"/>
    <x v="45"/>
    <x v="15"/>
    <n v="1.2"/>
    <n v="6"/>
    <x v="2"/>
    <x v="5"/>
    <x v="18"/>
    <x v="134"/>
    <x v="5"/>
    <n v="938"/>
    <x v="0"/>
  </r>
  <r>
    <s v="23083.007972/2015-42"/>
    <s v="UASG 153115 - Pregão 25/2015"/>
    <d v="2016-10-21T00:00:00"/>
    <x v="43"/>
    <s v="Departamento de Engenharia"/>
    <n v="43"/>
    <x v="75"/>
    <x v="45"/>
    <x v="15"/>
    <n v="1.7"/>
    <n v="8.5"/>
    <x v="2"/>
    <x v="8"/>
    <x v="18"/>
    <x v="160"/>
    <x v="5"/>
    <n v="4949"/>
    <x v="0"/>
  </r>
  <r>
    <s v="23083.007972/2015-42"/>
    <s v="UASG 153115 - Pregão 25/2015"/>
    <d v="2016-10-21T00:00:00"/>
    <x v="43"/>
    <s v="Departamento de Engenharia"/>
    <n v="65"/>
    <x v="48"/>
    <x v="45"/>
    <x v="24"/>
    <n v="0.11"/>
    <n v="22"/>
    <x v="2"/>
    <x v="18"/>
    <x v="9"/>
    <x v="44"/>
    <x v="5"/>
    <n v="4544"/>
    <x v="1"/>
  </r>
  <r>
    <s v="23083.007972/2015-42"/>
    <s v="UASG 153115 - Pregão 25/2015"/>
    <d v="2016-10-21T00:00:00"/>
    <x v="43"/>
    <s v="Departamento de Engenharia"/>
    <n v="66"/>
    <x v="78"/>
    <x v="45"/>
    <x v="24"/>
    <n v="0.12"/>
    <n v="24"/>
    <x v="2"/>
    <x v="18"/>
    <x v="9"/>
    <x v="57"/>
    <x v="5"/>
    <n v="4544"/>
    <x v="1"/>
  </r>
  <r>
    <s v="23083.007972/2015-42"/>
    <s v="UASG 153115 - Pregão 25/2015"/>
    <d v="2016-10-21T00:00:00"/>
    <x v="43"/>
    <s v="Departamento de Engenharia"/>
    <n v="67"/>
    <x v="80"/>
    <x v="45"/>
    <x v="4"/>
    <n v="0.1"/>
    <n v="30"/>
    <x v="2"/>
    <x v="18"/>
    <x v="4"/>
    <x v="53"/>
    <x v="5"/>
    <n v="4544"/>
    <x v="0"/>
  </r>
  <r>
    <s v="23083.007972/2015-42"/>
    <s v="UASG 153115 - Pregão 25/2015"/>
    <d v="2016-10-21T00:00:00"/>
    <x v="43"/>
    <s v="Departamento de Engenharia"/>
    <n v="94"/>
    <x v="17"/>
    <x v="45"/>
    <x v="14"/>
    <n v="1.22"/>
    <n v="12.2"/>
    <x v="2"/>
    <x v="10"/>
    <x v="16"/>
    <x v="138"/>
    <x v="8"/>
    <n v="544"/>
    <x v="0"/>
  </r>
  <r>
    <s v="23083.007972/2015-42"/>
    <s v="UASG 153115 - Pregão 25/2015"/>
    <d v="2016-10-21T00:00:00"/>
    <x v="43"/>
    <s v="Departamento de Engenharia"/>
    <n v="99"/>
    <x v="18"/>
    <x v="45"/>
    <x v="25"/>
    <n v="19.989999999999998"/>
    <n v="39.979999999999997"/>
    <x v="2"/>
    <x v="10"/>
    <x v="26"/>
    <x v="202"/>
    <x v="8"/>
    <n v="544"/>
    <x v="0"/>
  </r>
  <r>
    <s v="23083.007972/2015-42"/>
    <s v="UASG 153115 - Pregão 25/2015"/>
    <d v="2016-10-21T00:00:00"/>
    <x v="43"/>
    <s v="Departamento de Engenharia"/>
    <n v="102"/>
    <x v="19"/>
    <x v="45"/>
    <x v="11"/>
    <n v="17.489999999999998"/>
    <n v="17.489999999999998"/>
    <x v="2"/>
    <x v="3"/>
    <x v="13"/>
    <x v="219"/>
    <x v="3"/>
    <n v="4227"/>
    <x v="0"/>
  </r>
  <r>
    <s v="23083.007972/2015-42"/>
    <s v="UASG 153115 - Pregão 25/2015"/>
    <d v="2016-10-21T00:00:00"/>
    <x v="43"/>
    <s v="Departamento de Engenharia"/>
    <n v="101"/>
    <x v="21"/>
    <x v="45"/>
    <x v="18"/>
    <n v="5.84"/>
    <n v="23.36"/>
    <x v="3"/>
    <x v="4"/>
    <x v="20"/>
    <x v="250"/>
    <x v="4"/>
    <n v="1089"/>
    <x v="0"/>
  </r>
  <r>
    <s v="23083.007972/2015-42"/>
    <s v="UASG 153115 - Pregão 25/2015"/>
    <d v="2016-10-21T00:00:00"/>
    <x v="43"/>
    <s v="Departamento de Engenharia"/>
    <n v="105"/>
    <x v="23"/>
    <x v="45"/>
    <x v="11"/>
    <n v="7.9"/>
    <n v="7.9"/>
    <x v="4"/>
    <x v="12"/>
    <x v="17"/>
    <x v="19"/>
    <x v="10"/>
    <s v="-"/>
    <x v="2"/>
  </r>
  <r>
    <s v="23083.007972/2015-42"/>
    <s v="UASG 153115 - Pregão 25/2015"/>
    <d v="2016-10-21T00:00:00"/>
    <x v="43"/>
    <s v="Departamento de Engenharia"/>
    <n v="104"/>
    <x v="4"/>
    <x v="45"/>
    <x v="11"/>
    <n v="2"/>
    <n v="2"/>
    <x v="3"/>
    <x v="13"/>
    <x v="13"/>
    <x v="328"/>
    <x v="11"/>
    <n v="309"/>
    <x v="0"/>
  </r>
  <r>
    <s v="23083.007972/2015-42"/>
    <s v="UASG 153115 - Pregão 25/2015"/>
    <d v="2016-10-21T00:00:00"/>
    <x v="43"/>
    <s v="Departamento de Engenharia"/>
    <n v="110"/>
    <x v="55"/>
    <x v="45"/>
    <x v="15"/>
    <n v="3.65"/>
    <n v="18.25"/>
    <x v="3"/>
    <x v="21"/>
    <x v="18"/>
    <x v="287"/>
    <x v="18"/>
    <s v="-"/>
    <x v="8"/>
  </r>
  <r>
    <s v="23083.007972/2015-42"/>
    <s v="UASG 153115 - Pregão 25/2015"/>
    <d v="2016-10-21T00:00:00"/>
    <x v="43"/>
    <s v="Departamento de Engenharia"/>
    <n v="108"/>
    <x v="56"/>
    <x v="45"/>
    <x v="26"/>
    <n v="0.16"/>
    <n v="1.92"/>
    <x v="4"/>
    <x v="12"/>
    <x v="17"/>
    <x v="19"/>
    <x v="10"/>
    <s v="-"/>
    <x v="2"/>
  </r>
  <r>
    <s v="23083.007972/2015-42"/>
    <s v="UASG 153115 - Pregão 25/2015"/>
    <d v="2016-10-21T00:00:00"/>
    <x v="43"/>
    <s v="Departamento de Engenharia"/>
    <n v="126"/>
    <x v="61"/>
    <x v="45"/>
    <x v="24"/>
    <n v="0.35"/>
    <n v="70"/>
    <x v="2"/>
    <x v="5"/>
    <x v="25"/>
    <x v="484"/>
    <x v="5"/>
    <n v="938"/>
    <x v="0"/>
  </r>
  <r>
    <s v="23083.007972/2015-42"/>
    <s v="UASG 153115 - Pregão 25/2015"/>
    <d v="2016-10-21T00:00:00"/>
    <x v="43"/>
    <s v="Departamento de Engenharia"/>
    <n v="134"/>
    <x v="95"/>
    <x v="45"/>
    <x v="13"/>
    <n v="12.97"/>
    <n v="389.1"/>
    <x v="2"/>
    <x v="18"/>
    <x v="19"/>
    <x v="485"/>
    <x v="5"/>
    <n v="4544"/>
    <x v="1"/>
  </r>
  <r>
    <s v="23083.007972/2015-42"/>
    <s v="UASG 153115 - Pregão 25/2015"/>
    <d v="2016-10-21T00:00:00"/>
    <x v="43"/>
    <s v="Departamento de Engenharia"/>
    <n v="135"/>
    <x v="62"/>
    <x v="45"/>
    <x v="6"/>
    <n v="0.6"/>
    <n v="12"/>
    <x v="2"/>
    <x v="18"/>
    <x v="7"/>
    <x v="57"/>
    <x v="5"/>
    <n v="4544"/>
    <x v="0"/>
  </r>
  <r>
    <s v="23083.007972/2015-42"/>
    <s v="UASG 153115 - Pregão 25/2015"/>
    <d v="2016-10-21T00:00:00"/>
    <x v="43"/>
    <s v="Departamento de Engenharia"/>
    <n v="157"/>
    <x v="107"/>
    <x v="45"/>
    <x v="9"/>
    <n v="1.3"/>
    <n v="65"/>
    <x v="2"/>
    <x v="6"/>
    <x v="11"/>
    <x v="230"/>
    <x v="6"/>
    <n v="348"/>
    <x v="0"/>
  </r>
  <r>
    <s v="23083.007972/2015-42"/>
    <s v="UASG 153115 - Pregão 25/2015"/>
    <d v="2016-10-21T00:00:00"/>
    <x v="43"/>
    <s v="Departamento de Engenharia"/>
    <n v="160"/>
    <x v="27"/>
    <x v="45"/>
    <x v="10"/>
    <n v="7.54"/>
    <n v="22.62"/>
    <x v="2"/>
    <x v="3"/>
    <x v="12"/>
    <x v="324"/>
    <x v="3"/>
    <n v="4227"/>
    <x v="0"/>
  </r>
  <r>
    <s v="23083.007972/2015-42"/>
    <s v="UASG 153115 - Pregão 25/2015"/>
    <d v="2016-10-21T00:00:00"/>
    <x v="44"/>
    <s v="Departamento de Engenharia Química"/>
    <n v="7"/>
    <x v="72"/>
    <x v="46"/>
    <x v="13"/>
    <n v="2.5"/>
    <n v="75"/>
    <x v="3"/>
    <x v="15"/>
    <x v="15"/>
    <x v="257"/>
    <x v="13"/>
    <n v="16807"/>
    <x v="0"/>
  </r>
  <r>
    <s v="23083.007972/2015-42"/>
    <s v="UASG 153115 - Pregão 25/2015"/>
    <d v="2016-10-21T00:00:00"/>
    <x v="44"/>
    <s v="Departamento de Engenharia Química"/>
    <n v="126"/>
    <x v="61"/>
    <x v="46"/>
    <x v="47"/>
    <n v="0.35"/>
    <n v="525"/>
    <x v="2"/>
    <x v="5"/>
    <x v="61"/>
    <x v="486"/>
    <x v="5"/>
    <n v="938"/>
    <x v="1"/>
  </r>
  <r>
    <s v="23083.007972/2015-42"/>
    <s v="UASG 153115 - Pregão 25/2015"/>
    <d v="2016-10-21T00:00:00"/>
    <x v="44"/>
    <s v="Departamento de Engenharia Química"/>
    <n v="156"/>
    <x v="106"/>
    <x v="46"/>
    <x v="48"/>
    <n v="1.3"/>
    <n v="156"/>
    <x v="2"/>
    <x v="6"/>
    <x v="41"/>
    <x v="487"/>
    <x v="6"/>
    <n v="348"/>
    <x v="0"/>
  </r>
  <r>
    <s v="23083.007972/2015-42"/>
    <s v="UASG 153115 - Pregão 25/2015"/>
    <d v="2016-10-21T00:00:00"/>
    <x v="44"/>
    <s v="Departamento de Engenharia Química"/>
    <n v="157"/>
    <x v="107"/>
    <x v="46"/>
    <x v="48"/>
    <n v="1.3"/>
    <n v="156"/>
    <x v="2"/>
    <x v="6"/>
    <x v="24"/>
    <x v="488"/>
    <x v="6"/>
    <n v="348"/>
    <x v="1"/>
  </r>
  <r>
    <s v="23083.007972/2015-42"/>
    <s v="UASG 153115 - Pregão 25/2015"/>
    <d v="2016-10-21T00:00:00"/>
    <x v="44"/>
    <s v="Departamento de Engenharia Química"/>
    <n v="174"/>
    <x v="66"/>
    <x v="46"/>
    <x v="10"/>
    <n v="2.8"/>
    <n v="8.3999999999999986"/>
    <x v="2"/>
    <x v="6"/>
    <x v="12"/>
    <x v="390"/>
    <x v="6"/>
    <n v="348"/>
    <x v="0"/>
  </r>
  <r>
    <s v="23083.007972/2015-42"/>
    <s v="UASG 153115 - Pregão 25/2015"/>
    <d v="2016-10-21T00:00:00"/>
    <x v="45"/>
    <s v="Departamento de Tecnologia de Alimentos"/>
    <n v="7"/>
    <x v="72"/>
    <x v="47"/>
    <x v="49"/>
    <n v="2.5"/>
    <n v="45"/>
    <x v="3"/>
    <x v="15"/>
    <x v="62"/>
    <x v="110"/>
    <x v="13"/>
    <n v="16807"/>
    <x v="0"/>
  </r>
  <r>
    <s v="23083.007972/2015-42"/>
    <s v="UASG 153115 - Pregão 25/2015"/>
    <d v="2016-10-21T00:00:00"/>
    <x v="45"/>
    <s v="Departamento de Tecnologia de Alimentos"/>
    <n v="8"/>
    <x v="32"/>
    <x v="47"/>
    <x v="15"/>
    <n v="0.4"/>
    <n v="2"/>
    <x v="3"/>
    <x v="7"/>
    <x v="18"/>
    <x v="328"/>
    <x v="5"/>
    <n v="1400"/>
    <x v="0"/>
  </r>
  <r>
    <s v="23083.007972/2015-42"/>
    <s v="UASG 153115 - Pregão 25/2015"/>
    <d v="2016-10-21T00:00:00"/>
    <x v="45"/>
    <s v="Departamento de Tecnologia de Alimentos"/>
    <n v="9"/>
    <x v="33"/>
    <x v="47"/>
    <x v="14"/>
    <n v="3.49"/>
    <n v="34.900000000000006"/>
    <x v="2"/>
    <x v="16"/>
    <x v="16"/>
    <x v="172"/>
    <x v="14"/>
    <n v="1281"/>
    <x v="0"/>
  </r>
  <r>
    <s v="23083.007972/2015-42"/>
    <s v="UASG 153115 - Pregão 25/2015"/>
    <d v="2016-10-21T00:00:00"/>
    <x v="45"/>
    <s v="Departamento de Tecnologia de Alimentos"/>
    <n v="10"/>
    <x v="73"/>
    <x v="47"/>
    <x v="14"/>
    <n v="19.899999999999999"/>
    <n v="199"/>
    <x v="2"/>
    <x v="6"/>
    <x v="16"/>
    <x v="269"/>
    <x v="6"/>
    <n v="348"/>
    <x v="0"/>
  </r>
  <r>
    <s v="23083.007972/2015-42"/>
    <s v="UASG 153115 - Pregão 25/2015"/>
    <d v="2016-10-21T00:00:00"/>
    <x v="45"/>
    <s v="Departamento de Tecnologia de Alimentos"/>
    <n v="12"/>
    <x v="35"/>
    <x v="47"/>
    <x v="14"/>
    <n v="0.56999999999999995"/>
    <n v="5.6999999999999993"/>
    <x v="2"/>
    <x v="5"/>
    <x v="16"/>
    <x v="146"/>
    <x v="5"/>
    <n v="938"/>
    <x v="0"/>
  </r>
  <r>
    <s v="23083.007972/2015-42"/>
    <s v="UASG 153115 - Pregão 25/2015"/>
    <d v="2016-10-21T00:00:00"/>
    <x v="45"/>
    <s v="Departamento de Tecnologia de Alimentos"/>
    <n v="19"/>
    <x v="6"/>
    <x v="47"/>
    <x v="13"/>
    <n v="0.32"/>
    <n v="9.6"/>
    <x v="3"/>
    <x v="4"/>
    <x v="15"/>
    <x v="314"/>
    <x v="4"/>
    <n v="1089"/>
    <x v="0"/>
  </r>
  <r>
    <s v="23083.007972/2015-42"/>
    <s v="UASG 153115 - Pregão 25/2015"/>
    <d v="2016-10-21T00:00:00"/>
    <x v="45"/>
    <s v="Departamento de Tecnologia de Alimentos"/>
    <n v="21"/>
    <x v="41"/>
    <x v="47"/>
    <x v="14"/>
    <n v="0.32"/>
    <n v="3.2"/>
    <x v="3"/>
    <x v="4"/>
    <x v="16"/>
    <x v="281"/>
    <x v="4"/>
    <n v="1089"/>
    <x v="0"/>
  </r>
  <r>
    <s v="23083.007972/2015-42"/>
    <s v="UASG 153115 - Pregão 25/2015"/>
    <d v="2016-10-21T00:00:00"/>
    <x v="45"/>
    <s v="Departamento de Tecnologia de Alimentos"/>
    <n v="39"/>
    <x v="76"/>
    <x v="47"/>
    <x v="14"/>
    <n v="0.95"/>
    <n v="9.5"/>
    <x v="2"/>
    <x v="16"/>
    <x v="16"/>
    <x v="81"/>
    <x v="14"/>
    <n v="1281"/>
    <x v="0"/>
  </r>
  <r>
    <s v="23083.007972/2015-42"/>
    <s v="UASG 153115 - Pregão 25/2015"/>
    <d v="2016-10-21T00:00:00"/>
    <x v="45"/>
    <s v="Departamento de Tecnologia de Alimentos"/>
    <n v="40"/>
    <x v="77"/>
    <x v="47"/>
    <x v="14"/>
    <n v="0.99"/>
    <n v="9.9"/>
    <x v="2"/>
    <x v="16"/>
    <x v="16"/>
    <x v="82"/>
    <x v="14"/>
    <n v="1281"/>
    <x v="0"/>
  </r>
  <r>
    <s v="23083.007972/2015-42"/>
    <s v="UASG 153115 - Pregão 25/2015"/>
    <d v="2016-10-21T00:00:00"/>
    <x v="45"/>
    <s v="Departamento de Tecnologia de Alimentos"/>
    <n v="57"/>
    <x v="47"/>
    <x v="47"/>
    <x v="18"/>
    <n v="0.99"/>
    <n v="3.96"/>
    <x v="3"/>
    <x v="4"/>
    <x v="20"/>
    <x v="215"/>
    <x v="4"/>
    <n v="1089"/>
    <x v="0"/>
  </r>
  <r>
    <s v="23083.007972/2015-42"/>
    <s v="UASG 153115 - Pregão 25/2015"/>
    <d v="2016-10-21T00:00:00"/>
    <x v="45"/>
    <s v="Departamento de Tecnologia de Alimentos"/>
    <n v="65"/>
    <x v="48"/>
    <x v="47"/>
    <x v="8"/>
    <n v="0.11"/>
    <n v="11"/>
    <x v="2"/>
    <x v="18"/>
    <x v="9"/>
    <x v="44"/>
    <x v="5"/>
    <n v="4544"/>
    <x v="0"/>
  </r>
  <r>
    <s v="23083.007972/2015-42"/>
    <s v="UASG 153115 - Pregão 25/2015"/>
    <d v="2016-10-21T00:00:00"/>
    <x v="45"/>
    <s v="Departamento de Tecnologia de Alimentos"/>
    <n v="66"/>
    <x v="78"/>
    <x v="47"/>
    <x v="8"/>
    <n v="0.12"/>
    <n v="12"/>
    <x v="2"/>
    <x v="18"/>
    <x v="9"/>
    <x v="57"/>
    <x v="5"/>
    <n v="4544"/>
    <x v="0"/>
  </r>
  <r>
    <s v="23083.007972/2015-42"/>
    <s v="UASG 153115 - Pregão 25/2015"/>
    <d v="2016-10-21T00:00:00"/>
    <x v="45"/>
    <s v="Departamento de Tecnologia de Alimentos"/>
    <n v="84"/>
    <x v="16"/>
    <x v="47"/>
    <x v="10"/>
    <n v="74.849999999999994"/>
    <n v="224.54999999999998"/>
    <x v="2"/>
    <x v="9"/>
    <x v="12"/>
    <x v="12"/>
    <x v="7"/>
    <n v="6468"/>
    <x v="0"/>
  </r>
  <r>
    <s v="23083.007972/2015-42"/>
    <s v="UASG 153115 - Pregão 25/2015"/>
    <d v="2016-10-21T00:00:00"/>
    <x v="45"/>
    <s v="Departamento de Tecnologia de Alimentos"/>
    <n v="87"/>
    <x v="50"/>
    <x v="47"/>
    <x v="50"/>
    <n v="0.97"/>
    <n v="13.58"/>
    <x v="2"/>
    <x v="19"/>
    <x v="54"/>
    <x v="489"/>
    <x v="16"/>
    <n v="1489"/>
    <x v="0"/>
  </r>
  <r>
    <s v="23083.007972/2015-42"/>
    <s v="UASG 153115 - Pregão 25/2015"/>
    <d v="2016-10-21T00:00:00"/>
    <x v="45"/>
    <s v="Departamento de Tecnologia de Alimentos"/>
    <n v="86"/>
    <x v="51"/>
    <x v="47"/>
    <x v="18"/>
    <n v="1.75"/>
    <n v="7"/>
    <x v="2"/>
    <x v="20"/>
    <x v="20"/>
    <x v="256"/>
    <x v="17"/>
    <n v="3048"/>
    <x v="0"/>
  </r>
  <r>
    <s v="23083.007972/2015-42"/>
    <s v="UASG 153115 - Pregão 25/2015"/>
    <d v="2016-10-21T00:00:00"/>
    <x v="45"/>
    <s v="Departamento de Tecnologia de Alimentos"/>
    <n v="89"/>
    <x v="94"/>
    <x v="47"/>
    <x v="19"/>
    <n v="2.4"/>
    <n v="19.2"/>
    <x v="2"/>
    <x v="20"/>
    <x v="18"/>
    <x v="57"/>
    <x v="17"/>
    <n v="3048"/>
    <x v="1"/>
  </r>
  <r>
    <s v="23083.007972/2015-42"/>
    <s v="UASG 153115 - Pregão 25/2015"/>
    <d v="2016-10-21T00:00:00"/>
    <x v="45"/>
    <s v="Departamento de Tecnologia de Alimentos"/>
    <n v="94"/>
    <x v="17"/>
    <x v="47"/>
    <x v="14"/>
    <n v="1.22"/>
    <n v="12.2"/>
    <x v="2"/>
    <x v="10"/>
    <x v="16"/>
    <x v="138"/>
    <x v="8"/>
    <n v="544"/>
    <x v="0"/>
  </r>
  <r>
    <s v="23083.007972/2015-42"/>
    <s v="UASG 153115 - Pregão 25/2015"/>
    <d v="2016-10-21T00:00:00"/>
    <x v="45"/>
    <s v="Departamento de Tecnologia de Alimentos"/>
    <n v="99"/>
    <x v="18"/>
    <x v="47"/>
    <x v="25"/>
    <n v="19.989999999999998"/>
    <n v="39.979999999999997"/>
    <x v="2"/>
    <x v="10"/>
    <x v="26"/>
    <x v="202"/>
    <x v="8"/>
    <n v="544"/>
    <x v="0"/>
  </r>
  <r>
    <s v="23083.007972/2015-42"/>
    <s v="UASG 153115 - Pregão 25/2015"/>
    <d v="2016-10-21T00:00:00"/>
    <x v="45"/>
    <s v="Departamento de Tecnologia de Alimentos"/>
    <n v="101"/>
    <x v="21"/>
    <x v="47"/>
    <x v="15"/>
    <n v="5.84"/>
    <n v="29.2"/>
    <x v="3"/>
    <x v="4"/>
    <x v="18"/>
    <x v="126"/>
    <x v="4"/>
    <n v="1089"/>
    <x v="0"/>
  </r>
  <r>
    <s v="23083.007972/2015-42"/>
    <s v="UASG 153115 - Pregão 25/2015"/>
    <d v="2016-10-21T00:00:00"/>
    <x v="45"/>
    <s v="Departamento de Tecnologia de Alimentos"/>
    <n v="104"/>
    <x v="4"/>
    <x v="47"/>
    <x v="12"/>
    <n v="2"/>
    <n v="12"/>
    <x v="3"/>
    <x v="13"/>
    <x v="14"/>
    <x v="57"/>
    <x v="11"/>
    <n v="309"/>
    <x v="0"/>
  </r>
  <r>
    <s v="23083.007972/2015-42"/>
    <s v="UASG 153115 - Pregão 25/2015"/>
    <d v="2016-10-21T00:00:00"/>
    <x v="45"/>
    <s v="Departamento de Tecnologia de Alimentos"/>
    <n v="115"/>
    <x v="117"/>
    <x v="47"/>
    <x v="31"/>
    <n v="14.1"/>
    <n v="98.7"/>
    <x v="2"/>
    <x v="11"/>
    <x v="35"/>
    <x v="490"/>
    <x v="9"/>
    <n v="6"/>
    <x v="0"/>
  </r>
  <r>
    <s v="23083.007972/2015-42"/>
    <s v="UASG 153115 - Pregão 25/2015"/>
    <d v="2016-10-21T00:00:00"/>
    <x v="45"/>
    <s v="Departamento de Tecnologia de Alimentos"/>
    <n v="114"/>
    <x v="57"/>
    <x v="47"/>
    <x v="15"/>
    <n v="11.42"/>
    <n v="57.1"/>
    <x v="2"/>
    <x v="18"/>
    <x v="18"/>
    <x v="55"/>
    <x v="5"/>
    <n v="4544"/>
    <x v="0"/>
  </r>
  <r>
    <s v="23083.007972/2015-42"/>
    <s v="UASG 153115 - Pregão 25/2015"/>
    <d v="2016-10-21T00:00:00"/>
    <x v="45"/>
    <s v="Departamento de Tecnologia de Alimentos"/>
    <n v="113"/>
    <x v="58"/>
    <x v="47"/>
    <x v="31"/>
    <n v="12.72"/>
    <n v="89.04"/>
    <x v="2"/>
    <x v="18"/>
    <x v="35"/>
    <x v="491"/>
    <x v="5"/>
    <n v="4544"/>
    <x v="0"/>
  </r>
  <r>
    <s v="23083.007972/2015-42"/>
    <s v="UASG 153115 - Pregão 25/2015"/>
    <d v="2016-10-21T00:00:00"/>
    <x v="45"/>
    <s v="Departamento de Tecnologia de Alimentos"/>
    <n v="126"/>
    <x v="61"/>
    <x v="47"/>
    <x v="9"/>
    <n v="0.35"/>
    <n v="17.5"/>
    <x v="2"/>
    <x v="5"/>
    <x v="11"/>
    <x v="25"/>
    <x v="5"/>
    <n v="938"/>
    <x v="0"/>
  </r>
  <r>
    <s v="23083.007972/2015-42"/>
    <s v="UASG 153115 - Pregão 25/2015"/>
    <d v="2016-10-21T00:00:00"/>
    <x v="45"/>
    <s v="Departamento de Tecnologia de Alimentos"/>
    <n v="134"/>
    <x v="95"/>
    <x v="47"/>
    <x v="13"/>
    <n v="12.97"/>
    <n v="389.1"/>
    <x v="2"/>
    <x v="18"/>
    <x v="19"/>
    <x v="485"/>
    <x v="5"/>
    <n v="4544"/>
    <x v="1"/>
  </r>
  <r>
    <s v="23083.007972/2015-42"/>
    <s v="UASG 153115 - Pregão 25/2015"/>
    <d v="2016-10-21T00:00:00"/>
    <x v="45"/>
    <s v="Departamento de Tecnologia de Alimentos"/>
    <n v="138"/>
    <x v="85"/>
    <x v="47"/>
    <x v="16"/>
    <n v="0.85"/>
    <n v="12.75"/>
    <x v="2"/>
    <x v="18"/>
    <x v="19"/>
    <x v="206"/>
    <x v="5"/>
    <n v="4544"/>
    <x v="0"/>
  </r>
  <r>
    <s v="23083.007972/2015-42"/>
    <s v="UASG 153115 - Pregão 25/2015"/>
    <d v="2016-10-21T00:00:00"/>
    <x v="45"/>
    <s v="Departamento de Tecnologia de Alimentos"/>
    <n v="140"/>
    <x v="90"/>
    <x v="47"/>
    <x v="16"/>
    <n v="2.02"/>
    <n v="30.3"/>
    <x v="3"/>
    <x v="7"/>
    <x v="19"/>
    <x v="253"/>
    <x v="5"/>
    <n v="1400"/>
    <x v="0"/>
  </r>
  <r>
    <s v="23083.007972/2015-42"/>
    <s v="UASG 153115 - Pregão 25/2015"/>
    <d v="2016-10-21T00:00:00"/>
    <x v="45"/>
    <s v="Departamento de Tecnologia de Alimentos"/>
    <n v="146"/>
    <x v="63"/>
    <x v="47"/>
    <x v="11"/>
    <n v="64.5"/>
    <n v="64.5"/>
    <x v="2"/>
    <x v="18"/>
    <x v="13"/>
    <x v="60"/>
    <x v="5"/>
    <n v="4544"/>
    <x v="0"/>
  </r>
  <r>
    <s v="23083.007972/2015-42"/>
    <s v="UASG 153115 - Pregão 25/2015"/>
    <d v="2016-10-21T00:00:00"/>
    <x v="45"/>
    <s v="Departamento de Tecnologia de Alimentos"/>
    <n v="154"/>
    <x v="104"/>
    <x v="47"/>
    <x v="6"/>
    <n v="1.21"/>
    <n v="24.2"/>
    <x v="3"/>
    <x v="4"/>
    <x v="7"/>
    <x v="410"/>
    <x v="4"/>
    <n v="1089"/>
    <x v="0"/>
  </r>
  <r>
    <s v="23083.007972/2015-42"/>
    <s v="UASG 153115 - Pregão 25/2015"/>
    <d v="2016-10-21T00:00:00"/>
    <x v="45"/>
    <s v="Departamento de Tecnologia de Alimentos"/>
    <n v="155"/>
    <x v="127"/>
    <x v="47"/>
    <x v="14"/>
    <n v="1.18"/>
    <n v="11.799999999999999"/>
    <x v="2"/>
    <x v="5"/>
    <x v="16"/>
    <x v="492"/>
    <x v="5"/>
    <n v="938"/>
    <x v="0"/>
  </r>
  <r>
    <s v="23083.007972/2015-42"/>
    <s v="UASG 153115 - Pregão 25/2015"/>
    <d v="2016-10-21T00:00:00"/>
    <x v="45"/>
    <s v="Departamento de Tecnologia de Alimentos"/>
    <n v="153"/>
    <x v="99"/>
    <x v="47"/>
    <x v="6"/>
    <n v="0.94"/>
    <n v="18.799999999999997"/>
    <x v="3"/>
    <x v="7"/>
    <x v="7"/>
    <x v="62"/>
    <x v="5"/>
    <n v="1400"/>
    <x v="0"/>
  </r>
  <r>
    <s v="23083.007972/2015-42"/>
    <s v="UASG 153115 - Pregão 25/2015"/>
    <d v="2016-10-21T00:00:00"/>
    <x v="45"/>
    <s v="Departamento de Tecnologia de Alimentos"/>
    <n v="173"/>
    <x v="65"/>
    <x v="47"/>
    <x v="11"/>
    <n v="2.69"/>
    <n v="2.69"/>
    <x v="3"/>
    <x v="4"/>
    <x v="13"/>
    <x v="454"/>
    <x v="4"/>
    <n v="1089"/>
    <x v="0"/>
  </r>
  <r>
    <s v="23083.007972/2015-42"/>
    <s v="UASG 153115 - Pregão 25/2015"/>
    <d v="2016-10-21T00:00:00"/>
    <x v="46"/>
    <s v="Instituto de Veterinária"/>
    <n v="12"/>
    <x v="35"/>
    <x v="48"/>
    <x v="25"/>
    <n v="0.56999999999999995"/>
    <n v="1.1399999999999999"/>
    <x v="2"/>
    <x v="5"/>
    <x v="26"/>
    <x v="493"/>
    <x v="5"/>
    <n v="938"/>
    <x v="0"/>
  </r>
  <r>
    <s v="23083.007972/2015-42"/>
    <s v="UASG 153115 - Pregão 25/2015"/>
    <d v="2016-10-21T00:00:00"/>
    <x v="46"/>
    <s v="Instituto de Veterinária"/>
    <n v="18"/>
    <x v="5"/>
    <x v="48"/>
    <x v="6"/>
    <n v="0.5"/>
    <n v="10"/>
    <x v="2"/>
    <x v="3"/>
    <x v="7"/>
    <x v="89"/>
    <x v="3"/>
    <n v="4227"/>
    <x v="0"/>
  </r>
  <r>
    <s v="23083.007972/2015-42"/>
    <s v="UASG 153115 - Pregão 25/2015"/>
    <d v="2016-10-21T00:00:00"/>
    <x v="46"/>
    <s v="Instituto de Veterinária"/>
    <n v="20"/>
    <x v="40"/>
    <x v="48"/>
    <x v="6"/>
    <n v="0.32"/>
    <n v="6.4"/>
    <x v="3"/>
    <x v="4"/>
    <x v="7"/>
    <x v="65"/>
    <x v="4"/>
    <n v="1089"/>
    <x v="0"/>
  </r>
  <r>
    <s v="23083.007972/2015-42"/>
    <s v="UASG 153115 - Pregão 25/2015"/>
    <d v="2016-10-21T00:00:00"/>
    <x v="46"/>
    <s v="Instituto de Veterinária"/>
    <n v="41"/>
    <x v="42"/>
    <x v="48"/>
    <x v="11"/>
    <n v="1.29"/>
    <n v="1.29"/>
    <x v="3"/>
    <x v="4"/>
    <x v="13"/>
    <x v="37"/>
    <x v="4"/>
    <n v="1089"/>
    <x v="0"/>
  </r>
  <r>
    <s v="23083.007972/2015-42"/>
    <s v="UASG 153115 - Pregão 25/2015"/>
    <d v="2016-10-21T00:00:00"/>
    <x v="46"/>
    <s v="Instituto de Veterinária"/>
    <n v="49"/>
    <x v="45"/>
    <x v="48"/>
    <x v="11"/>
    <n v="2.65"/>
    <n v="2.65"/>
    <x v="2"/>
    <x v="6"/>
    <x v="13"/>
    <x v="213"/>
    <x v="6"/>
    <n v="348"/>
    <x v="0"/>
  </r>
  <r>
    <s v="23083.007972/2015-42"/>
    <s v="UASG 153115 - Pregão 25/2015"/>
    <d v="2016-10-21T00:00:00"/>
    <x v="46"/>
    <s v="Instituto de Veterinária"/>
    <n v="57"/>
    <x v="47"/>
    <x v="48"/>
    <x v="18"/>
    <n v="0.99"/>
    <n v="3.96"/>
    <x v="3"/>
    <x v="4"/>
    <x v="20"/>
    <x v="215"/>
    <x v="4"/>
    <n v="1089"/>
    <x v="0"/>
  </r>
  <r>
    <s v="23083.007972/2015-42"/>
    <s v="UASG 153115 - Pregão 25/2015"/>
    <d v="2016-10-21T00:00:00"/>
    <x v="46"/>
    <s v="Instituto de Veterinária"/>
    <n v="102"/>
    <x v="19"/>
    <x v="48"/>
    <x v="11"/>
    <n v="17.489999999999998"/>
    <n v="17.489999999999998"/>
    <x v="2"/>
    <x v="3"/>
    <x v="13"/>
    <x v="219"/>
    <x v="3"/>
    <n v="4227"/>
    <x v="0"/>
  </r>
  <r>
    <s v="23083.007972/2015-42"/>
    <s v="UASG 153115 - Pregão 25/2015"/>
    <d v="2016-10-21T00:00:00"/>
    <x v="46"/>
    <s v="Instituto de Veterinária"/>
    <n v="100"/>
    <x v="20"/>
    <x v="48"/>
    <x v="11"/>
    <n v="33.200000000000003"/>
    <n v="33.200000000000003"/>
    <x v="2"/>
    <x v="9"/>
    <x v="13"/>
    <x v="52"/>
    <x v="7"/>
    <n v="6468"/>
    <x v="0"/>
  </r>
  <r>
    <s v="23083.007972/2015-42"/>
    <s v="UASG 153115 - Pregão 25/2015"/>
    <d v="2016-10-21T00:00:00"/>
    <x v="46"/>
    <s v="Instituto de Veterinária"/>
    <n v="101"/>
    <x v="21"/>
    <x v="48"/>
    <x v="11"/>
    <n v="5.84"/>
    <n v="5.84"/>
    <x v="3"/>
    <x v="4"/>
    <x v="13"/>
    <x v="241"/>
    <x v="4"/>
    <n v="1089"/>
    <x v="0"/>
  </r>
  <r>
    <s v="23083.007972/2015-42"/>
    <s v="UASG 153115 - Pregão 25/2015"/>
    <d v="2016-10-21T00:00:00"/>
    <x v="46"/>
    <s v="Instituto de Veterinária"/>
    <n v="108"/>
    <x v="56"/>
    <x v="48"/>
    <x v="6"/>
    <n v="0.16"/>
    <n v="3.2"/>
    <x v="4"/>
    <x v="12"/>
    <x v="17"/>
    <x v="19"/>
    <x v="10"/>
    <s v="-"/>
    <x v="2"/>
  </r>
  <r>
    <s v="23083.007972/2015-42"/>
    <s v="UASG 153115 - Pregão 25/2015"/>
    <d v="2016-10-21T00:00:00"/>
    <x v="46"/>
    <s v="Instituto de Veterinária"/>
    <n v="147"/>
    <x v="25"/>
    <x v="48"/>
    <x v="26"/>
    <n v="1.51"/>
    <n v="18.12"/>
    <x v="3"/>
    <x v="14"/>
    <x v="27"/>
    <x v="409"/>
    <x v="12"/>
    <n v="489"/>
    <x v="0"/>
  </r>
  <r>
    <s v="23083.007972/2015-42"/>
    <s v="UASG 153115 - Pregão 25/2015"/>
    <d v="2016-10-21T00:00:00"/>
    <x v="46"/>
    <s v="Instituto de Veterinária"/>
    <n v="160"/>
    <x v="27"/>
    <x v="48"/>
    <x v="11"/>
    <n v="7.54"/>
    <n v="7.54"/>
    <x v="2"/>
    <x v="3"/>
    <x v="13"/>
    <x v="494"/>
    <x v="3"/>
    <n v="4227"/>
    <x v="0"/>
  </r>
  <r>
    <s v="23083.007972/2015-42"/>
    <s v="UASG 153115 - Pregão 25/2015"/>
    <d v="2016-10-21T00:00:00"/>
    <x v="47"/>
    <s v="Projeto de Controle Populacional e Bem estar Animal da UFFRJ"/>
    <n v="12"/>
    <x v="35"/>
    <x v="49"/>
    <x v="13"/>
    <n v="0.56999999999999995"/>
    <n v="17.099999999999998"/>
    <x v="2"/>
    <x v="5"/>
    <x v="15"/>
    <x v="450"/>
    <x v="5"/>
    <n v="938"/>
    <x v="0"/>
  </r>
  <r>
    <s v="23083.007972/2015-42"/>
    <s v="UASG 153115 - Pregão 25/2015"/>
    <d v="2016-10-21T00:00:00"/>
    <x v="47"/>
    <s v="Projeto de Controle Populacional e Bem estar Animal da UFFRJ"/>
    <n v="19"/>
    <x v="6"/>
    <x v="49"/>
    <x v="13"/>
    <n v="0.32"/>
    <n v="9.6"/>
    <x v="3"/>
    <x v="4"/>
    <x v="15"/>
    <x v="314"/>
    <x v="4"/>
    <n v="1089"/>
    <x v="0"/>
  </r>
  <r>
    <s v="23083.007972/2015-42"/>
    <s v="UASG 153115 - Pregão 25/2015"/>
    <d v="2016-10-21T00:00:00"/>
    <x v="47"/>
    <s v="Projeto de Controle Populacional e Bem estar Animal da UFFRJ"/>
    <n v="22"/>
    <x v="7"/>
    <x v="49"/>
    <x v="13"/>
    <n v="1.3"/>
    <n v="39"/>
    <x v="2"/>
    <x v="5"/>
    <x v="15"/>
    <x v="421"/>
    <x v="5"/>
    <n v="938"/>
    <x v="0"/>
  </r>
  <r>
    <s v="23083.007972/2015-42"/>
    <s v="UASG 153115 - Pregão 25/2015"/>
    <d v="2016-10-21T00:00:00"/>
    <x v="47"/>
    <s v="Projeto de Controle Populacional e Bem estar Animal da UFFRJ"/>
    <n v="28"/>
    <x v="9"/>
    <x v="49"/>
    <x v="13"/>
    <n v="0.85"/>
    <n v="25.5"/>
    <x v="2"/>
    <x v="5"/>
    <x v="15"/>
    <x v="33"/>
    <x v="5"/>
    <n v="938"/>
    <x v="0"/>
  </r>
  <r>
    <s v="23083.007972/2015-42"/>
    <s v="UASG 153115 - Pregão 25/2015"/>
    <d v="2016-10-21T00:00:00"/>
    <x v="47"/>
    <s v="Projeto de Controle Populacional e Bem estar Animal da UFFRJ"/>
    <n v="57"/>
    <x v="47"/>
    <x v="49"/>
    <x v="15"/>
    <n v="0.99"/>
    <n v="4.95"/>
    <x v="3"/>
    <x v="4"/>
    <x v="18"/>
    <x v="149"/>
    <x v="4"/>
    <n v="1089"/>
    <x v="0"/>
  </r>
  <r>
    <s v="23083.007972/2015-42"/>
    <s v="UASG 153115 - Pregão 25/2015"/>
    <d v="2016-10-21T00:00:00"/>
    <x v="47"/>
    <s v="Projeto de Controle Populacional e Bem estar Animal da UFFRJ"/>
    <n v="87"/>
    <x v="50"/>
    <x v="49"/>
    <x v="13"/>
    <n v="0.97"/>
    <n v="29.099999999999998"/>
    <x v="2"/>
    <x v="19"/>
    <x v="15"/>
    <x v="495"/>
    <x v="16"/>
    <n v="1489"/>
    <x v="0"/>
  </r>
  <r>
    <s v="23083.007972/2015-42"/>
    <s v="UASG 153115 - Pregão 25/2015"/>
    <d v="2016-10-21T00:00:00"/>
    <x v="47"/>
    <s v="Projeto de Controle Populacional e Bem estar Animal da UFFRJ"/>
    <n v="101"/>
    <x v="21"/>
    <x v="49"/>
    <x v="25"/>
    <n v="5.84"/>
    <n v="11.68"/>
    <x v="3"/>
    <x v="4"/>
    <x v="26"/>
    <x v="479"/>
    <x v="4"/>
    <n v="1089"/>
    <x v="0"/>
  </r>
  <r>
    <s v="23083.007972/2015-42"/>
    <s v="UASG 153115 - Pregão 25/2015"/>
    <d v="2016-10-21T00:00:00"/>
    <x v="47"/>
    <s v="Projeto de Controle Populacional e Bem estar Animal da UFFRJ"/>
    <n v="105"/>
    <x v="23"/>
    <x v="49"/>
    <x v="11"/>
    <n v="7.9"/>
    <n v="7.9"/>
    <x v="4"/>
    <x v="12"/>
    <x v="17"/>
    <x v="19"/>
    <x v="10"/>
    <s v="-"/>
    <x v="2"/>
  </r>
  <r>
    <s v="23083.007972/2015-42"/>
    <s v="UASG 153115 - Pregão 25/2015"/>
    <d v="2016-10-21T00:00:00"/>
    <x v="47"/>
    <s v="Projeto de Controle Populacional e Bem estar Animal da UFFRJ"/>
    <n v="109"/>
    <x v="54"/>
    <x v="49"/>
    <x v="14"/>
    <n v="2"/>
    <n v="20"/>
    <x v="2"/>
    <x v="6"/>
    <x v="16"/>
    <x v="9"/>
    <x v="6"/>
    <n v="348"/>
    <x v="0"/>
  </r>
  <r>
    <s v="23083.007972/2015-42"/>
    <s v="UASG 153115 - Pregão 25/2015"/>
    <d v="2016-10-21T00:00:00"/>
    <x v="47"/>
    <s v="Projeto de Controle Populacional e Bem estar Animal da UFFRJ"/>
    <n v="110"/>
    <x v="55"/>
    <x v="49"/>
    <x v="14"/>
    <n v="3.65"/>
    <n v="36.5"/>
    <x v="3"/>
    <x v="21"/>
    <x v="16"/>
    <x v="54"/>
    <x v="18"/>
    <s v="-"/>
    <x v="8"/>
  </r>
  <r>
    <s v="23083.007972/2015-42"/>
    <s v="UASG 153115 - Pregão 25/2015"/>
    <d v="2016-10-21T00:00:00"/>
    <x v="47"/>
    <s v="Projeto de Controle Populacional e Bem estar Animal da UFFRJ"/>
    <n v="108"/>
    <x v="56"/>
    <x v="49"/>
    <x v="13"/>
    <n v="0.16"/>
    <n v="4.8"/>
    <x v="4"/>
    <x v="12"/>
    <x v="17"/>
    <x v="19"/>
    <x v="10"/>
    <s v="-"/>
    <x v="2"/>
  </r>
  <r>
    <s v="23083.007972/2015-42"/>
    <s v="UASG 153115 - Pregão 25/2015"/>
    <d v="2016-10-21T00:00:00"/>
    <x v="47"/>
    <s v="Projeto de Controle Populacional e Bem estar Animal da UFFRJ"/>
    <n v="115"/>
    <x v="117"/>
    <x v="49"/>
    <x v="13"/>
    <n v="14.1"/>
    <n v="423"/>
    <x v="2"/>
    <x v="11"/>
    <x v="15"/>
    <x v="496"/>
    <x v="9"/>
    <n v="6"/>
    <x v="0"/>
  </r>
  <r>
    <s v="23083.007972/2015-42"/>
    <s v="UASG 153115 - Pregão 25/2015"/>
    <d v="2016-10-21T00:00:00"/>
    <x v="47"/>
    <s v="Projeto de Controle Populacional e Bem estar Animal da UFFRJ"/>
    <n v="114"/>
    <x v="57"/>
    <x v="49"/>
    <x v="15"/>
    <n v="11.42"/>
    <n v="57.1"/>
    <x v="2"/>
    <x v="18"/>
    <x v="18"/>
    <x v="55"/>
    <x v="5"/>
    <n v="4544"/>
    <x v="0"/>
  </r>
  <r>
    <s v="23083.007972/2015-42"/>
    <s v="UASG 153115 - Pregão 25/2015"/>
    <d v="2016-10-21T00:00:00"/>
    <x v="47"/>
    <s v="Projeto de Controle Populacional e Bem estar Animal da UFFRJ"/>
    <n v="146"/>
    <x v="63"/>
    <x v="49"/>
    <x v="25"/>
    <n v="64.5"/>
    <n v="129"/>
    <x v="2"/>
    <x v="18"/>
    <x v="26"/>
    <x v="254"/>
    <x v="5"/>
    <n v="4544"/>
    <x v="0"/>
  </r>
  <r>
    <s v="23083.007972/2015-42"/>
    <s v="UASG 153115 - Pregão 25/2015"/>
    <d v="2016-10-21T00:00:00"/>
    <x v="47"/>
    <s v="Projeto de Controle Populacional e Bem estar Animal da UFFRJ"/>
    <n v="152"/>
    <x v="71"/>
    <x v="49"/>
    <x v="14"/>
    <n v="0.94"/>
    <n v="9.3999999999999986"/>
    <x v="3"/>
    <x v="7"/>
    <x v="16"/>
    <x v="39"/>
    <x v="5"/>
    <n v="1400"/>
    <x v="0"/>
  </r>
  <r>
    <s v="23083.007972/2015-42"/>
    <s v="UASG 153115 - Pregão 25/2015"/>
    <d v="2016-10-21T00:00:00"/>
    <x v="47"/>
    <s v="Projeto de Controle Populacional e Bem estar Animal da UFFRJ"/>
    <n v="154"/>
    <x v="104"/>
    <x v="49"/>
    <x v="14"/>
    <n v="1.21"/>
    <n v="12.1"/>
    <x v="3"/>
    <x v="4"/>
    <x v="16"/>
    <x v="168"/>
    <x v="4"/>
    <n v="1089"/>
    <x v="0"/>
  </r>
  <r>
    <s v="23083.007972/2015-42"/>
    <s v="UASG 153115 - Pregão 25/2015"/>
    <d v="2016-10-21T00:00:00"/>
    <x v="47"/>
    <s v="Projeto de Controle Populacional e Bem estar Animal da UFFRJ"/>
    <n v="173"/>
    <x v="65"/>
    <x v="49"/>
    <x v="25"/>
    <n v="2.69"/>
    <n v="5.38"/>
    <x v="3"/>
    <x v="4"/>
    <x v="26"/>
    <x v="340"/>
    <x v="4"/>
    <n v="1089"/>
    <x v="0"/>
  </r>
  <r>
    <s v="23083.007972/2015-42"/>
    <s v="UASG 153115 - Pregão 25/2015"/>
    <d v="2016-10-21T00:00:00"/>
    <x v="47"/>
    <s v="Projeto de Controle Populacional e Bem estar Animal da UFFRJ"/>
    <n v="174"/>
    <x v="66"/>
    <x v="49"/>
    <x v="25"/>
    <n v="2.8"/>
    <n v="5.6"/>
    <x v="2"/>
    <x v="6"/>
    <x v="26"/>
    <x v="341"/>
    <x v="6"/>
    <n v="348"/>
    <x v="0"/>
  </r>
  <r>
    <s v="23083.007972/2015-42"/>
    <s v="UASG 153115 - Pregão 25/2015"/>
    <d v="2016-10-21T00:00:00"/>
    <x v="48"/>
    <s v="Institutode Zootecnia"/>
    <n v="9"/>
    <x v="33"/>
    <x v="50"/>
    <x v="25"/>
    <n v="3.49"/>
    <n v="6.98"/>
    <x v="2"/>
    <x v="16"/>
    <x v="26"/>
    <x v="133"/>
    <x v="14"/>
    <n v="1281"/>
    <x v="0"/>
  </r>
  <r>
    <s v="23083.007972/2015-42"/>
    <s v="UASG 153115 - Pregão 25/2015"/>
    <d v="2016-10-21T00:00:00"/>
    <x v="48"/>
    <s v="Institutode Zootecnia"/>
    <n v="10"/>
    <x v="73"/>
    <x v="50"/>
    <x v="25"/>
    <n v="19.899999999999999"/>
    <n v="39.799999999999997"/>
    <x v="2"/>
    <x v="6"/>
    <x v="26"/>
    <x v="497"/>
    <x v="6"/>
    <n v="348"/>
    <x v="0"/>
  </r>
  <r>
    <s v="23083.007972/2015-42"/>
    <s v="UASG 153115 - Pregão 25/2015"/>
    <d v="2016-10-21T00:00:00"/>
    <x v="48"/>
    <s v="Institutode Zootecnia"/>
    <n v="12"/>
    <x v="35"/>
    <x v="50"/>
    <x v="14"/>
    <n v="0.56999999999999995"/>
    <n v="5.6999999999999993"/>
    <x v="2"/>
    <x v="5"/>
    <x v="16"/>
    <x v="146"/>
    <x v="5"/>
    <n v="938"/>
    <x v="0"/>
  </r>
  <r>
    <s v="23083.007972/2015-42"/>
    <s v="UASG 153115 - Pregão 25/2015"/>
    <d v="2016-10-21T00:00:00"/>
    <x v="48"/>
    <s v="Institutode Zootecnia"/>
    <n v="17"/>
    <x v="38"/>
    <x v="50"/>
    <x v="14"/>
    <n v="2.5499999999999998"/>
    <n v="25.5"/>
    <x v="2"/>
    <x v="18"/>
    <x v="16"/>
    <x v="33"/>
    <x v="5"/>
    <n v="4544"/>
    <x v="0"/>
  </r>
  <r>
    <s v="23083.007972/2015-42"/>
    <s v="UASG 153115 - Pregão 25/2015"/>
    <d v="2016-10-21T00:00:00"/>
    <x v="48"/>
    <s v="Institutode Zootecnia"/>
    <n v="18"/>
    <x v="5"/>
    <x v="50"/>
    <x v="14"/>
    <n v="0.5"/>
    <n v="5"/>
    <x v="2"/>
    <x v="3"/>
    <x v="16"/>
    <x v="45"/>
    <x v="3"/>
    <n v="4227"/>
    <x v="0"/>
  </r>
  <r>
    <s v="23083.007972/2015-42"/>
    <s v="UASG 153115 - Pregão 25/2015"/>
    <d v="2016-10-21T00:00:00"/>
    <x v="48"/>
    <s v="Institutode Zootecnia"/>
    <n v="19"/>
    <x v="6"/>
    <x v="50"/>
    <x v="7"/>
    <n v="0.32"/>
    <n v="12.8"/>
    <x v="3"/>
    <x v="4"/>
    <x v="8"/>
    <x v="498"/>
    <x v="4"/>
    <n v="1089"/>
    <x v="0"/>
  </r>
  <r>
    <s v="23083.007972/2015-42"/>
    <s v="UASG 153115 - Pregão 25/2015"/>
    <d v="2016-10-21T00:00:00"/>
    <x v="48"/>
    <s v="Institutode Zootecnia"/>
    <n v="20"/>
    <x v="40"/>
    <x v="50"/>
    <x v="7"/>
    <n v="0.32"/>
    <n v="12.8"/>
    <x v="3"/>
    <x v="4"/>
    <x v="8"/>
    <x v="498"/>
    <x v="4"/>
    <n v="1089"/>
    <x v="0"/>
  </r>
  <r>
    <s v="23083.007972/2015-42"/>
    <s v="UASG 153115 - Pregão 25/2015"/>
    <d v="2016-10-21T00:00:00"/>
    <x v="48"/>
    <s v="Institutode Zootecnia"/>
    <n v="21"/>
    <x v="41"/>
    <x v="50"/>
    <x v="6"/>
    <n v="0.32"/>
    <n v="6.4"/>
    <x v="3"/>
    <x v="4"/>
    <x v="7"/>
    <x v="65"/>
    <x v="4"/>
    <n v="1089"/>
    <x v="0"/>
  </r>
  <r>
    <s v="23083.007972/2015-42"/>
    <s v="UASG 153115 - Pregão 25/2015"/>
    <d v="2016-10-21T00:00:00"/>
    <x v="48"/>
    <s v="Institutode Zootecnia"/>
    <n v="33"/>
    <x v="126"/>
    <x v="50"/>
    <x v="6"/>
    <n v="0.22"/>
    <n v="4.4000000000000004"/>
    <x v="3"/>
    <x v="13"/>
    <x v="7"/>
    <x v="259"/>
    <x v="11"/>
    <n v="309"/>
    <x v="0"/>
  </r>
  <r>
    <s v="23083.007972/2015-42"/>
    <s v="UASG 153115 - Pregão 25/2015"/>
    <d v="2016-10-21T00:00:00"/>
    <x v="48"/>
    <s v="Institutode Zootecnia"/>
    <n v="43"/>
    <x v="75"/>
    <x v="50"/>
    <x v="6"/>
    <n v="1.7"/>
    <n v="34"/>
    <x v="2"/>
    <x v="8"/>
    <x v="7"/>
    <x v="8"/>
    <x v="5"/>
    <n v="4949"/>
    <x v="0"/>
  </r>
  <r>
    <s v="23083.007972/2015-42"/>
    <s v="UASG 153115 - Pregão 25/2015"/>
    <d v="2016-10-21T00:00:00"/>
    <x v="48"/>
    <s v="Institutode Zootecnia"/>
    <n v="40"/>
    <x v="77"/>
    <x v="50"/>
    <x v="6"/>
    <n v="0.99"/>
    <n v="19.8"/>
    <x v="2"/>
    <x v="16"/>
    <x v="7"/>
    <x v="43"/>
    <x v="14"/>
    <n v="1281"/>
    <x v="0"/>
  </r>
  <r>
    <s v="23083.007972/2015-42"/>
    <s v="UASG 153115 - Pregão 25/2015"/>
    <d v="2016-10-21T00:00:00"/>
    <x v="48"/>
    <s v="Institutode Zootecnia"/>
    <n v="41"/>
    <x v="42"/>
    <x v="50"/>
    <x v="6"/>
    <n v="1.29"/>
    <n v="25.8"/>
    <x v="3"/>
    <x v="4"/>
    <x v="7"/>
    <x v="195"/>
    <x v="4"/>
    <n v="1089"/>
    <x v="0"/>
  </r>
  <r>
    <s v="23083.007972/2015-42"/>
    <s v="UASG 153115 - Pregão 25/2015"/>
    <d v="2016-10-21T00:00:00"/>
    <x v="48"/>
    <s v="Institutode Zootecnia"/>
    <n v="46"/>
    <x v="43"/>
    <x v="50"/>
    <x v="14"/>
    <n v="3.23"/>
    <n v="32.299999999999997"/>
    <x v="2"/>
    <x v="17"/>
    <x v="16"/>
    <x v="38"/>
    <x v="15"/>
    <n v="13408"/>
    <x v="0"/>
  </r>
  <r>
    <s v="23083.007972/2015-42"/>
    <s v="UASG 153115 - Pregão 25/2015"/>
    <d v="2016-10-21T00:00:00"/>
    <x v="48"/>
    <s v="Institutode Zootecnia"/>
    <n v="57"/>
    <x v="47"/>
    <x v="50"/>
    <x v="16"/>
    <n v="0.99"/>
    <n v="14.85"/>
    <x v="3"/>
    <x v="4"/>
    <x v="19"/>
    <x v="433"/>
    <x v="4"/>
    <n v="1089"/>
    <x v="0"/>
  </r>
  <r>
    <s v="23083.007972/2015-42"/>
    <s v="UASG 153115 - Pregão 25/2015"/>
    <d v="2016-10-21T00:00:00"/>
    <x v="48"/>
    <s v="Institutode Zootecnia"/>
    <n v="66"/>
    <x v="78"/>
    <x v="50"/>
    <x v="9"/>
    <n v="0.12"/>
    <n v="6"/>
    <x v="2"/>
    <x v="18"/>
    <x v="11"/>
    <x v="134"/>
    <x v="5"/>
    <n v="4544"/>
    <x v="0"/>
  </r>
  <r>
    <s v="23083.007972/2015-42"/>
    <s v="UASG 153115 - Pregão 25/2015"/>
    <d v="2016-10-21T00:00:00"/>
    <x v="48"/>
    <s v="Institutode Zootecnia"/>
    <n v="68"/>
    <x v="79"/>
    <x v="50"/>
    <x v="9"/>
    <n v="7.0000000000000007E-2"/>
    <n v="3.5000000000000004"/>
    <x v="2"/>
    <x v="18"/>
    <x v="11"/>
    <x v="499"/>
    <x v="5"/>
    <n v="4544"/>
    <x v="0"/>
  </r>
  <r>
    <s v="23083.007972/2015-42"/>
    <s v="UASG 153115 - Pregão 25/2015"/>
    <d v="2016-10-21T00:00:00"/>
    <x v="48"/>
    <s v="Institutode Zootecnia"/>
    <n v="82"/>
    <x v="49"/>
    <x v="50"/>
    <x v="11"/>
    <n v="1"/>
    <n v="1"/>
    <x v="2"/>
    <x v="5"/>
    <x v="13"/>
    <x v="415"/>
    <x v="5"/>
    <n v="938"/>
    <x v="0"/>
  </r>
  <r>
    <s v="23083.007972/2015-42"/>
    <s v="UASG 153115 - Pregão 25/2015"/>
    <d v="2016-10-21T00:00:00"/>
    <x v="48"/>
    <s v="Institutode Zootecnia"/>
    <n v="87"/>
    <x v="50"/>
    <x v="50"/>
    <x v="16"/>
    <n v="0.97"/>
    <n v="14.549999999999999"/>
    <x v="2"/>
    <x v="19"/>
    <x v="19"/>
    <x v="47"/>
    <x v="16"/>
    <n v="1489"/>
    <x v="0"/>
  </r>
  <r>
    <s v="23083.007972/2015-42"/>
    <s v="UASG 153115 - Pregão 25/2015"/>
    <d v="2016-10-21T00:00:00"/>
    <x v="48"/>
    <s v="Institutode Zootecnia"/>
    <n v="86"/>
    <x v="51"/>
    <x v="50"/>
    <x v="51"/>
    <n v="1.75"/>
    <n v="22.75"/>
    <x v="2"/>
    <x v="20"/>
    <x v="63"/>
    <x v="500"/>
    <x v="17"/>
    <n v="3048"/>
    <x v="0"/>
  </r>
  <r>
    <s v="23083.007972/2015-42"/>
    <s v="UASG 153115 - Pregão 25/2015"/>
    <d v="2016-10-21T00:00:00"/>
    <x v="48"/>
    <s v="Institutode Zootecnia"/>
    <n v="89"/>
    <x v="94"/>
    <x v="50"/>
    <x v="14"/>
    <n v="2.4"/>
    <n v="24"/>
    <x v="2"/>
    <x v="20"/>
    <x v="18"/>
    <x v="57"/>
    <x v="17"/>
    <n v="3048"/>
    <x v="1"/>
  </r>
  <r>
    <s v="23083.007972/2015-42"/>
    <s v="UASG 153115 - Pregão 25/2015"/>
    <d v="2016-10-21T00:00:00"/>
    <x v="48"/>
    <s v="Institutode Zootecnia"/>
    <n v="90"/>
    <x v="52"/>
    <x v="50"/>
    <x v="14"/>
    <n v="5"/>
    <n v="50"/>
    <x v="2"/>
    <x v="20"/>
    <x v="18"/>
    <x v="35"/>
    <x v="17"/>
    <n v="3048"/>
    <x v="1"/>
  </r>
  <r>
    <s v="23083.007972/2015-42"/>
    <s v="UASG 153115 - Pregão 25/2015"/>
    <d v="2016-10-21T00:00:00"/>
    <x v="48"/>
    <s v="Institutode Zootecnia"/>
    <n v="88"/>
    <x v="116"/>
    <x v="50"/>
    <x v="14"/>
    <n v="1.5"/>
    <n v="15"/>
    <x v="2"/>
    <x v="20"/>
    <x v="18"/>
    <x v="163"/>
    <x v="17"/>
    <n v="3048"/>
    <x v="1"/>
  </r>
  <r>
    <s v="23083.007972/2015-42"/>
    <s v="UASG 153115 - Pregão 25/2015"/>
    <d v="2016-10-21T00:00:00"/>
    <x v="48"/>
    <s v="Institutode Zootecnia"/>
    <n v="91"/>
    <x v="81"/>
    <x v="50"/>
    <x v="14"/>
    <n v="1.03"/>
    <n v="10.3"/>
    <x v="3"/>
    <x v="24"/>
    <x v="16"/>
    <x v="346"/>
    <x v="20"/>
    <n v="2792"/>
    <x v="0"/>
  </r>
  <r>
    <s v="23083.007972/2015-42"/>
    <s v="UASG 153115 - Pregão 25/2015"/>
    <d v="2016-10-21T00:00:00"/>
    <x v="48"/>
    <s v="Institutode Zootecnia"/>
    <n v="94"/>
    <x v="17"/>
    <x v="50"/>
    <x v="14"/>
    <n v="1.22"/>
    <n v="12.2"/>
    <x v="2"/>
    <x v="10"/>
    <x v="16"/>
    <x v="138"/>
    <x v="8"/>
    <n v="544"/>
    <x v="0"/>
  </r>
  <r>
    <s v="23083.007972/2015-42"/>
    <s v="UASG 153115 - Pregão 25/2015"/>
    <d v="2016-10-21T00:00:00"/>
    <x v="48"/>
    <s v="Institutode Zootecnia"/>
    <n v="99"/>
    <x v="18"/>
    <x v="50"/>
    <x v="18"/>
    <n v="19.989999999999998"/>
    <n v="79.959999999999994"/>
    <x v="2"/>
    <x v="10"/>
    <x v="20"/>
    <x v="167"/>
    <x v="8"/>
    <n v="544"/>
    <x v="0"/>
  </r>
  <r>
    <s v="23083.007972/2015-42"/>
    <s v="UASG 153115 - Pregão 25/2015"/>
    <d v="2016-10-21T00:00:00"/>
    <x v="48"/>
    <s v="Institutode Zootecnia"/>
    <n v="100"/>
    <x v="20"/>
    <x v="50"/>
    <x v="18"/>
    <n v="33.200000000000003"/>
    <n v="132.80000000000001"/>
    <x v="2"/>
    <x v="9"/>
    <x v="20"/>
    <x v="354"/>
    <x v="7"/>
    <n v="6468"/>
    <x v="0"/>
  </r>
  <r>
    <s v="23083.007972/2015-42"/>
    <s v="UASG 153115 - Pregão 25/2015"/>
    <d v="2016-10-21T00:00:00"/>
    <x v="48"/>
    <s v="Institutode Zootecnia"/>
    <n v="101"/>
    <x v="21"/>
    <x v="50"/>
    <x v="18"/>
    <n v="5.84"/>
    <n v="23.36"/>
    <x v="3"/>
    <x v="4"/>
    <x v="20"/>
    <x v="250"/>
    <x v="4"/>
    <n v="1089"/>
    <x v="0"/>
  </r>
  <r>
    <s v="23083.007972/2015-42"/>
    <s v="UASG 153115 - Pregão 25/2015"/>
    <d v="2016-10-21T00:00:00"/>
    <x v="48"/>
    <s v="Institutode Zootecnia"/>
    <n v="104"/>
    <x v="4"/>
    <x v="50"/>
    <x v="18"/>
    <n v="2"/>
    <n v="8"/>
    <x v="3"/>
    <x v="13"/>
    <x v="20"/>
    <x v="28"/>
    <x v="11"/>
    <n v="309"/>
    <x v="0"/>
  </r>
  <r>
    <s v="23083.007972/2015-42"/>
    <s v="UASG 153115 - Pregão 25/2015"/>
    <d v="2016-10-21T00:00:00"/>
    <x v="48"/>
    <s v="Institutode Zootecnia"/>
    <n v="107"/>
    <x v="83"/>
    <x v="50"/>
    <x v="15"/>
    <n v="0.2"/>
    <n v="1"/>
    <x v="4"/>
    <x v="12"/>
    <x v="17"/>
    <x v="19"/>
    <x v="10"/>
    <s v="-"/>
    <x v="2"/>
  </r>
  <r>
    <s v="23083.007972/2015-42"/>
    <s v="UASG 153115 - Pregão 25/2015"/>
    <d v="2016-10-21T00:00:00"/>
    <x v="48"/>
    <s v="Institutode Zootecnia"/>
    <n v="115"/>
    <x v="117"/>
    <x v="50"/>
    <x v="14"/>
    <n v="14.1"/>
    <n v="141"/>
    <x v="2"/>
    <x v="11"/>
    <x v="16"/>
    <x v="381"/>
    <x v="9"/>
    <n v="6"/>
    <x v="0"/>
  </r>
  <r>
    <s v="23083.007972/2015-42"/>
    <s v="UASG 153115 - Pregão 25/2015"/>
    <d v="2016-10-21T00:00:00"/>
    <x v="48"/>
    <s v="Institutode Zootecnia"/>
    <n v="114"/>
    <x v="57"/>
    <x v="50"/>
    <x v="11"/>
    <n v="11.42"/>
    <n v="11.42"/>
    <x v="2"/>
    <x v="18"/>
    <x v="13"/>
    <x v="318"/>
    <x v="5"/>
    <n v="4544"/>
    <x v="0"/>
  </r>
  <r>
    <s v="23083.007972/2015-42"/>
    <s v="UASG 153115 - Pregão 25/2015"/>
    <d v="2016-10-21T00:00:00"/>
    <x v="48"/>
    <s v="Institutode Zootecnia"/>
    <n v="118"/>
    <x v="24"/>
    <x v="50"/>
    <x v="12"/>
    <n v="1.75"/>
    <n v="10.5"/>
    <x v="4"/>
    <x v="12"/>
    <x v="17"/>
    <x v="19"/>
    <x v="10"/>
    <s v="-"/>
    <x v="2"/>
  </r>
  <r>
    <s v="23083.007972/2015-42"/>
    <s v="UASG 153115 - Pregão 25/2015"/>
    <d v="2016-10-21T00:00:00"/>
    <x v="48"/>
    <s v="Institutode Zootecnia"/>
    <n v="135"/>
    <x v="62"/>
    <x v="50"/>
    <x v="18"/>
    <n v="0.6"/>
    <n v="2.4"/>
    <x v="2"/>
    <x v="18"/>
    <x v="20"/>
    <x v="501"/>
    <x v="5"/>
    <n v="4544"/>
    <x v="0"/>
  </r>
  <r>
    <s v="23083.007972/2015-42"/>
    <s v="UASG 153115 - Pregão 25/2015"/>
    <d v="2016-10-21T00:00:00"/>
    <x v="48"/>
    <s v="Institutode Zootecnia"/>
    <n v="156"/>
    <x v="106"/>
    <x v="50"/>
    <x v="6"/>
    <n v="1.3"/>
    <n v="26"/>
    <x v="2"/>
    <x v="6"/>
    <x v="7"/>
    <x v="7"/>
    <x v="6"/>
    <n v="348"/>
    <x v="0"/>
  </r>
  <r>
    <s v="23083.007972/2015-42"/>
    <s v="UASG 153115 - Pregão 25/2015"/>
    <d v="2016-10-21T00:00:00"/>
    <x v="48"/>
    <s v="Institutode Zootecnia"/>
    <n v="157"/>
    <x v="107"/>
    <x v="50"/>
    <x v="6"/>
    <n v="1.3"/>
    <n v="26"/>
    <x v="2"/>
    <x v="6"/>
    <x v="7"/>
    <x v="7"/>
    <x v="6"/>
    <n v="348"/>
    <x v="0"/>
  </r>
  <r>
    <s v="23083.007972/2015-42"/>
    <s v="UASG 153115 - Pregão 25/2015"/>
    <d v="2016-10-21T00:00:00"/>
    <x v="48"/>
    <s v="Institutode Zootecnia"/>
    <n v="158"/>
    <x v="108"/>
    <x v="50"/>
    <x v="6"/>
    <n v="1.27"/>
    <n v="25.4"/>
    <x v="2"/>
    <x v="5"/>
    <x v="7"/>
    <x v="502"/>
    <x v="5"/>
    <n v="938"/>
    <x v="0"/>
  </r>
  <r>
    <s v="23083.007972/2015-42"/>
    <s v="UASG 153115 - Pregão 25/2015"/>
    <d v="2016-10-21T00:00:00"/>
    <x v="48"/>
    <s v="Institutode Zootecnia"/>
    <n v="159"/>
    <x v="109"/>
    <x v="50"/>
    <x v="6"/>
    <n v="1.28"/>
    <n v="25.6"/>
    <x v="2"/>
    <x v="5"/>
    <x v="7"/>
    <x v="503"/>
    <x v="5"/>
    <n v="938"/>
    <x v="0"/>
  </r>
  <r>
    <s v="23083.007972/2015-42"/>
    <s v="UASG 153115 - Pregão 25/2015"/>
    <d v="2016-10-21T00:00:00"/>
    <x v="48"/>
    <s v="Institutode Zootecnia"/>
    <n v="160"/>
    <x v="27"/>
    <x v="50"/>
    <x v="45"/>
    <n v="7.54"/>
    <n v="165.88"/>
    <x v="2"/>
    <x v="3"/>
    <x v="59"/>
    <x v="504"/>
    <x v="3"/>
    <n v="4227"/>
    <x v="0"/>
  </r>
  <r>
    <s v="23083.007972/2015-42"/>
    <s v="UASG 153115 - Pregão 25/2015"/>
    <d v="2016-10-21T00:00:00"/>
    <x v="48"/>
    <s v="Institutode Zootecnia"/>
    <n v="173"/>
    <x v="65"/>
    <x v="50"/>
    <x v="15"/>
    <n v="2.69"/>
    <n v="13.45"/>
    <x v="3"/>
    <x v="4"/>
    <x v="18"/>
    <x v="505"/>
    <x v="4"/>
    <n v="1089"/>
    <x v="0"/>
  </r>
  <r>
    <s v="23083.007972/2015-42"/>
    <s v="UASG 153115 - Pregão 25/2015"/>
    <d v="2016-10-21T00:00:00"/>
    <x v="49"/>
    <s v="Direção do Campus de Nova Iguaçú"/>
    <n v="12"/>
    <x v="35"/>
    <x v="51"/>
    <x v="16"/>
    <n v="0.56999999999999995"/>
    <n v="8.5499999999999989"/>
    <x v="2"/>
    <x v="5"/>
    <x v="19"/>
    <x v="394"/>
    <x v="5"/>
    <n v="938"/>
    <x v="0"/>
  </r>
  <r>
    <s v="23083.007972/2015-42"/>
    <s v="UASG 153115 - Pregão 25/2015"/>
    <d v="2016-10-21T00:00:00"/>
    <x v="49"/>
    <s v="Direção do Campus de Nova Iguaçú"/>
    <n v="14"/>
    <x v="36"/>
    <x v="51"/>
    <x v="6"/>
    <n v="0.25"/>
    <n v="5"/>
    <x v="4"/>
    <x v="12"/>
    <x v="17"/>
    <x v="19"/>
    <x v="10"/>
    <s v="-"/>
    <x v="2"/>
  </r>
  <r>
    <s v="23083.007972/2015-42"/>
    <s v="UASG 153115 - Pregão 25/2015"/>
    <d v="2016-10-21T00:00:00"/>
    <x v="49"/>
    <s v="Direção do Campus de Nova Iguaçú"/>
    <n v="18"/>
    <x v="5"/>
    <x v="51"/>
    <x v="16"/>
    <n v="0.5"/>
    <n v="7.5"/>
    <x v="2"/>
    <x v="3"/>
    <x v="19"/>
    <x v="163"/>
    <x v="3"/>
    <n v="4227"/>
    <x v="0"/>
  </r>
  <r>
    <s v="23083.007972/2015-42"/>
    <s v="UASG 153115 - Pregão 25/2015"/>
    <d v="2016-10-21T00:00:00"/>
    <x v="49"/>
    <s v="Direção do Campus de Nova Iguaçú"/>
    <n v="20"/>
    <x v="40"/>
    <x v="51"/>
    <x v="16"/>
    <n v="0.32"/>
    <n v="4.8"/>
    <x v="3"/>
    <x v="4"/>
    <x v="19"/>
    <x v="208"/>
    <x v="4"/>
    <n v="1089"/>
    <x v="0"/>
  </r>
  <r>
    <s v="23083.007972/2015-42"/>
    <s v="UASG 153115 - Pregão 25/2015"/>
    <d v="2016-10-21T00:00:00"/>
    <x v="49"/>
    <s v="Direção do Campus de Nova Iguaçú"/>
    <n v="40"/>
    <x v="77"/>
    <x v="51"/>
    <x v="15"/>
    <n v="0.99"/>
    <n v="4.95"/>
    <x v="2"/>
    <x v="16"/>
    <x v="18"/>
    <x v="149"/>
    <x v="14"/>
    <n v="1281"/>
    <x v="0"/>
  </r>
  <r>
    <s v="23083.007972/2015-42"/>
    <s v="UASG 153115 - Pregão 25/2015"/>
    <d v="2016-10-21T00:00:00"/>
    <x v="49"/>
    <s v="Direção do Campus de Nova Iguaçú"/>
    <n v="47"/>
    <x v="3"/>
    <x v="51"/>
    <x v="15"/>
    <n v="0.49"/>
    <n v="2.4500000000000002"/>
    <x v="2"/>
    <x v="5"/>
    <x v="18"/>
    <x v="388"/>
    <x v="5"/>
    <n v="938"/>
    <x v="0"/>
  </r>
  <r>
    <s v="23083.007972/2015-42"/>
    <s v="UASG 153115 - Pregão 25/2015"/>
    <d v="2016-10-21T00:00:00"/>
    <x v="49"/>
    <s v="Direção do Campus de Nova Iguaçú"/>
    <n v="68"/>
    <x v="79"/>
    <x v="51"/>
    <x v="4"/>
    <n v="7.0000000000000007E-2"/>
    <n v="21.000000000000004"/>
    <x v="2"/>
    <x v="18"/>
    <x v="4"/>
    <x v="506"/>
    <x v="5"/>
    <n v="4544"/>
    <x v="0"/>
  </r>
  <r>
    <s v="23083.007972/2015-42"/>
    <s v="UASG 153115 - Pregão 25/2015"/>
    <d v="2016-10-21T00:00:00"/>
    <x v="49"/>
    <s v="Direção do Campus de Nova Iguaçú"/>
    <n v="86"/>
    <x v="51"/>
    <x v="51"/>
    <x v="14"/>
    <n v="1.75"/>
    <n v="17.5"/>
    <x v="2"/>
    <x v="20"/>
    <x v="16"/>
    <x v="25"/>
    <x v="17"/>
    <n v="3048"/>
    <x v="0"/>
  </r>
  <r>
    <s v="23083.007972/2015-42"/>
    <s v="UASG 153115 - Pregão 25/2015"/>
    <d v="2016-10-21T00:00:00"/>
    <x v="49"/>
    <s v="Direção do Campus de Nova Iguaçú"/>
    <n v="88"/>
    <x v="116"/>
    <x v="51"/>
    <x v="15"/>
    <n v="1.5"/>
    <n v="7.5"/>
    <x v="2"/>
    <x v="20"/>
    <x v="18"/>
    <x v="163"/>
    <x v="17"/>
    <n v="3048"/>
    <x v="0"/>
  </r>
  <r>
    <s v="23083.007972/2015-42"/>
    <s v="UASG 153115 - Pregão 25/2015"/>
    <d v="2016-10-21T00:00:00"/>
    <x v="49"/>
    <s v="Direção do Campus de Nova Iguaçú"/>
    <n v="92"/>
    <x v="53"/>
    <x v="51"/>
    <x v="15"/>
    <n v="1.8"/>
    <n v="9"/>
    <x v="2"/>
    <x v="20"/>
    <x v="18"/>
    <x v="273"/>
    <x v="17"/>
    <n v="3048"/>
    <x v="0"/>
  </r>
  <r>
    <s v="23083.007972/2015-42"/>
    <s v="UASG 153115 - Pregão 25/2015"/>
    <d v="2016-10-21T00:00:00"/>
    <x v="49"/>
    <s v="Direção do Campus de Nova Iguaçú"/>
    <n v="102"/>
    <x v="19"/>
    <x v="51"/>
    <x v="15"/>
    <n v="17.489999999999998"/>
    <n v="87.449999999999989"/>
    <x v="2"/>
    <x v="3"/>
    <x v="18"/>
    <x v="51"/>
    <x v="3"/>
    <n v="4227"/>
    <x v="0"/>
  </r>
  <r>
    <s v="23083.007972/2015-42"/>
    <s v="UASG 153115 - Pregão 25/2015"/>
    <d v="2016-10-21T00:00:00"/>
    <x v="49"/>
    <s v="Direção do Campus de Nova Iguaçú"/>
    <n v="101"/>
    <x v="21"/>
    <x v="51"/>
    <x v="14"/>
    <n v="5.84"/>
    <n v="58.4"/>
    <x v="3"/>
    <x v="4"/>
    <x v="16"/>
    <x v="347"/>
    <x v="4"/>
    <n v="1089"/>
    <x v="0"/>
  </r>
  <r>
    <s v="23083.007972/2015-42"/>
    <s v="UASG 153115 - Pregão 25/2015"/>
    <d v="2016-10-21T00:00:00"/>
    <x v="49"/>
    <s v="Direção do Campus de Nova Iguaçú"/>
    <n v="135"/>
    <x v="62"/>
    <x v="51"/>
    <x v="6"/>
    <n v="0.6"/>
    <n v="12"/>
    <x v="2"/>
    <x v="18"/>
    <x v="7"/>
    <x v="57"/>
    <x v="5"/>
    <n v="4544"/>
    <x v="0"/>
  </r>
  <r>
    <s v="23083.007972/2015-42"/>
    <s v="UASG 153115 - Pregão 25/2015"/>
    <d v="2016-10-21T00:00:00"/>
    <x v="49"/>
    <s v="Direção do Campus de Nova Iguaçú"/>
    <n v="147"/>
    <x v="25"/>
    <x v="51"/>
    <x v="7"/>
    <n v="1.51"/>
    <n v="60.4"/>
    <x v="3"/>
    <x v="14"/>
    <x v="16"/>
    <x v="21"/>
    <x v="12"/>
    <n v="489"/>
    <x v="1"/>
  </r>
  <r>
    <s v="23083.007972/2015-42"/>
    <s v="UASG 153115 - Pregão 25/2015"/>
    <d v="2016-10-21T00:00:00"/>
    <x v="49"/>
    <s v="Direção do Campus de Nova Iguaçú"/>
    <n v="148"/>
    <x v="26"/>
    <x v="51"/>
    <x v="7"/>
    <n v="1.49"/>
    <n v="59.6"/>
    <x v="3"/>
    <x v="14"/>
    <x v="16"/>
    <x v="22"/>
    <x v="12"/>
    <n v="489"/>
    <x v="1"/>
  </r>
  <r>
    <s v="23083.007972/2015-42"/>
    <s v="UASG 153115 - Pregão 25/2015"/>
    <d v="2016-10-21T00:00:00"/>
    <x v="49"/>
    <s v="Direção do Campus de Nova Iguaçú"/>
    <n v="173"/>
    <x v="65"/>
    <x v="51"/>
    <x v="15"/>
    <n v="2.69"/>
    <n v="13.45"/>
    <x v="3"/>
    <x v="4"/>
    <x v="18"/>
    <x v="505"/>
    <x v="4"/>
    <n v="1089"/>
    <x v="0"/>
  </r>
  <r>
    <s v="23083.007972/2015-42"/>
    <s v="UASG 153115 - Pregão 25/2015"/>
    <d v="2016-10-21T00:00:00"/>
    <x v="49"/>
    <s v="Direção do Campus de Nova Iguaçú"/>
    <n v="174"/>
    <x v="66"/>
    <x v="51"/>
    <x v="15"/>
    <n v="2.8"/>
    <n v="14"/>
    <x v="2"/>
    <x v="6"/>
    <x v="18"/>
    <x v="132"/>
    <x v="6"/>
    <n v="348"/>
    <x v="0"/>
  </r>
  <r>
    <s v="23083.007972/2015-42"/>
    <s v="UASG 153115 - Pregão 25/2015"/>
    <d v="2016-10-21T00:00:00"/>
    <x v="50"/>
    <s v="Campus da UFRRJ em Três Rios"/>
    <n v="7"/>
    <x v="72"/>
    <x v="52"/>
    <x v="8"/>
    <n v="2.5"/>
    <n v="250"/>
    <x v="3"/>
    <x v="15"/>
    <x v="9"/>
    <x v="507"/>
    <x v="13"/>
    <n v="16807"/>
    <x v="0"/>
  </r>
  <r>
    <s v="23083.007972/2015-42"/>
    <s v="UASG 153115 - Pregão 25/2015"/>
    <d v="2016-10-21T00:00:00"/>
    <x v="50"/>
    <s v="Campus da UFRRJ em Três Rios"/>
    <n v="8"/>
    <x v="32"/>
    <x v="52"/>
    <x v="7"/>
    <n v="0.4"/>
    <n v="16"/>
    <x v="3"/>
    <x v="7"/>
    <x v="8"/>
    <x v="36"/>
    <x v="5"/>
    <n v="1400"/>
    <x v="0"/>
  </r>
  <r>
    <s v="23083.007972/2015-42"/>
    <s v="UASG 153115 - Pregão 25/2015"/>
    <d v="2016-10-21T00:00:00"/>
    <x v="50"/>
    <s v="Campus da UFRRJ em Três Rios"/>
    <n v="11"/>
    <x v="34"/>
    <x v="52"/>
    <x v="14"/>
    <n v="0.85"/>
    <n v="8.5"/>
    <x v="2"/>
    <x v="6"/>
    <x v="16"/>
    <x v="160"/>
    <x v="6"/>
    <n v="348"/>
    <x v="0"/>
  </r>
  <r>
    <s v="23083.007972/2015-42"/>
    <s v="UASG 153115 - Pregão 25/2015"/>
    <d v="2016-10-21T00:00:00"/>
    <x v="50"/>
    <s v="Campus da UFRRJ em Três Rios"/>
    <n v="12"/>
    <x v="35"/>
    <x v="52"/>
    <x v="7"/>
    <n v="0.56999999999999995"/>
    <n v="22.799999999999997"/>
    <x v="2"/>
    <x v="5"/>
    <x v="8"/>
    <x v="508"/>
    <x v="5"/>
    <n v="938"/>
    <x v="0"/>
  </r>
  <r>
    <s v="23083.007972/2015-42"/>
    <s v="UASG 153115 - Pregão 25/2015"/>
    <d v="2016-10-21T00:00:00"/>
    <x v="50"/>
    <s v="Campus da UFRRJ em Três Rios"/>
    <n v="14"/>
    <x v="36"/>
    <x v="52"/>
    <x v="13"/>
    <n v="0.25"/>
    <n v="7.5"/>
    <x v="4"/>
    <x v="12"/>
    <x v="17"/>
    <x v="19"/>
    <x v="10"/>
    <s v="-"/>
    <x v="2"/>
  </r>
  <r>
    <s v="23083.007972/2015-42"/>
    <s v="UASG 153115 - Pregão 25/2015"/>
    <d v="2016-10-21T00:00:00"/>
    <x v="50"/>
    <s v="Campus da UFRRJ em Três Rios"/>
    <n v="15"/>
    <x v="37"/>
    <x v="52"/>
    <x v="14"/>
    <n v="0.6"/>
    <n v="6"/>
    <x v="2"/>
    <x v="17"/>
    <x v="16"/>
    <x v="134"/>
    <x v="15"/>
    <n v="13408"/>
    <x v="0"/>
  </r>
  <r>
    <s v="23083.007972/2015-42"/>
    <s v="UASG 153115 - Pregão 25/2015"/>
    <d v="2016-10-21T00:00:00"/>
    <x v="50"/>
    <s v="Campus da UFRRJ em Três Rios"/>
    <n v="18"/>
    <x v="5"/>
    <x v="52"/>
    <x v="8"/>
    <n v="0.5"/>
    <n v="50"/>
    <x v="2"/>
    <x v="3"/>
    <x v="9"/>
    <x v="135"/>
    <x v="3"/>
    <n v="4227"/>
    <x v="0"/>
  </r>
  <r>
    <s v="23083.007972/2015-42"/>
    <s v="UASG 153115 - Pregão 25/2015"/>
    <d v="2016-10-21T00:00:00"/>
    <x v="50"/>
    <s v="Campus da UFRRJ em Três Rios"/>
    <n v="19"/>
    <x v="6"/>
    <x v="52"/>
    <x v="36"/>
    <n v="0.32"/>
    <n v="80"/>
    <x v="3"/>
    <x v="4"/>
    <x v="38"/>
    <x v="509"/>
    <x v="4"/>
    <n v="1089"/>
    <x v="0"/>
  </r>
  <r>
    <s v="23083.007972/2015-42"/>
    <s v="UASG 153115 - Pregão 25/2015"/>
    <d v="2016-10-21T00:00:00"/>
    <x v="50"/>
    <s v="Campus da UFRRJ em Três Rios"/>
    <n v="20"/>
    <x v="40"/>
    <x v="52"/>
    <x v="36"/>
    <n v="0.32"/>
    <n v="80"/>
    <x v="3"/>
    <x v="4"/>
    <x v="38"/>
    <x v="509"/>
    <x v="4"/>
    <n v="1089"/>
    <x v="0"/>
  </r>
  <r>
    <s v="23083.007972/2015-42"/>
    <s v="UASG 153115 - Pregão 25/2015"/>
    <d v="2016-10-21T00:00:00"/>
    <x v="50"/>
    <s v="Campus da UFRRJ em Três Rios"/>
    <n v="28"/>
    <x v="9"/>
    <x v="52"/>
    <x v="28"/>
    <n v="0.85"/>
    <n v="21.25"/>
    <x v="2"/>
    <x v="5"/>
    <x v="31"/>
    <x v="226"/>
    <x v="5"/>
    <n v="938"/>
    <x v="0"/>
  </r>
  <r>
    <s v="23083.007972/2015-42"/>
    <s v="UASG 153115 - Pregão 25/2015"/>
    <d v="2016-10-21T00:00:00"/>
    <x v="50"/>
    <s v="Campus da UFRRJ em Três Rios"/>
    <n v="29"/>
    <x v="10"/>
    <x v="52"/>
    <x v="28"/>
    <n v="0.85"/>
    <n v="21.25"/>
    <x v="2"/>
    <x v="5"/>
    <x v="31"/>
    <x v="226"/>
    <x v="5"/>
    <n v="938"/>
    <x v="0"/>
  </r>
  <r>
    <s v="23083.007972/2015-42"/>
    <s v="UASG 153115 - Pregão 25/2015"/>
    <d v="2016-10-21T00:00:00"/>
    <x v="50"/>
    <s v="Campus da UFRRJ em Três Rios"/>
    <n v="26"/>
    <x v="11"/>
    <x v="52"/>
    <x v="28"/>
    <n v="0.85"/>
    <n v="21.25"/>
    <x v="2"/>
    <x v="5"/>
    <x v="31"/>
    <x v="226"/>
    <x v="5"/>
    <n v="938"/>
    <x v="0"/>
  </r>
  <r>
    <s v="23083.007972/2015-42"/>
    <s v="UASG 153115 - Pregão 25/2015"/>
    <d v="2016-10-21T00:00:00"/>
    <x v="50"/>
    <s v="Campus da UFRRJ em Três Rios"/>
    <n v="27"/>
    <x v="12"/>
    <x v="52"/>
    <x v="28"/>
    <n v="0.85"/>
    <n v="21.25"/>
    <x v="2"/>
    <x v="6"/>
    <x v="31"/>
    <x v="226"/>
    <x v="6"/>
    <n v="348"/>
    <x v="0"/>
  </r>
  <r>
    <s v="23083.007972/2015-42"/>
    <s v="UASG 153115 - Pregão 25/2015"/>
    <d v="2016-10-21T00:00:00"/>
    <x v="50"/>
    <s v="Campus da UFRRJ em Três Rios"/>
    <n v="37"/>
    <x v="74"/>
    <x v="52"/>
    <x v="9"/>
    <n v="0.38"/>
    <n v="19"/>
    <x v="3"/>
    <x v="7"/>
    <x v="11"/>
    <x v="284"/>
    <x v="5"/>
    <n v="1400"/>
    <x v="0"/>
  </r>
  <r>
    <s v="23083.007972/2015-42"/>
    <s v="UASG 153115 - Pregão 25/2015"/>
    <d v="2016-10-21T00:00:00"/>
    <x v="50"/>
    <s v="Campus da UFRRJ em Três Rios"/>
    <n v="47"/>
    <x v="3"/>
    <x v="52"/>
    <x v="13"/>
    <n v="0.49"/>
    <n v="14.7"/>
    <x v="2"/>
    <x v="5"/>
    <x v="15"/>
    <x v="118"/>
    <x v="5"/>
    <n v="938"/>
    <x v="0"/>
  </r>
  <r>
    <s v="23083.007972/2015-42"/>
    <s v="UASG 153115 - Pregão 25/2015"/>
    <d v="2016-10-21T00:00:00"/>
    <x v="50"/>
    <s v="Campus da UFRRJ em Três Rios"/>
    <n v="49"/>
    <x v="45"/>
    <x v="52"/>
    <x v="9"/>
    <n v="2.65"/>
    <n v="132.5"/>
    <x v="2"/>
    <x v="6"/>
    <x v="8"/>
    <x v="424"/>
    <x v="6"/>
    <n v="348"/>
    <x v="1"/>
  </r>
  <r>
    <s v="23083.007972/2015-42"/>
    <s v="UASG 153115 - Pregão 25/2015"/>
    <d v="2016-10-21T00:00:00"/>
    <x v="50"/>
    <s v="Campus da UFRRJ em Três Rios"/>
    <n v="50"/>
    <x v="93"/>
    <x v="52"/>
    <x v="13"/>
    <n v="3.15"/>
    <n v="94.5"/>
    <x v="2"/>
    <x v="6"/>
    <x v="15"/>
    <x v="71"/>
    <x v="6"/>
    <n v="348"/>
    <x v="0"/>
  </r>
  <r>
    <s v="23083.007972/2015-42"/>
    <s v="UASG 153115 - Pregão 25/2015"/>
    <d v="2016-10-21T00:00:00"/>
    <x v="50"/>
    <s v="Campus da UFRRJ em Três Rios"/>
    <n v="57"/>
    <x v="47"/>
    <x v="52"/>
    <x v="7"/>
    <n v="0.99"/>
    <n v="39.6"/>
    <x v="3"/>
    <x v="4"/>
    <x v="8"/>
    <x v="510"/>
    <x v="4"/>
    <n v="1089"/>
    <x v="0"/>
  </r>
  <r>
    <s v="23083.007972/2015-42"/>
    <s v="UASG 153115 - Pregão 25/2015"/>
    <d v="2016-10-21T00:00:00"/>
    <x v="50"/>
    <s v="Campus da UFRRJ em Três Rios"/>
    <n v="65"/>
    <x v="48"/>
    <x v="52"/>
    <x v="27"/>
    <n v="0.11"/>
    <n v="55"/>
    <x v="2"/>
    <x v="18"/>
    <x v="4"/>
    <x v="511"/>
    <x v="5"/>
    <n v="4544"/>
    <x v="1"/>
  </r>
  <r>
    <s v="23083.007972/2015-42"/>
    <s v="UASG 153115 - Pregão 25/2015"/>
    <d v="2016-10-21T00:00:00"/>
    <x v="50"/>
    <s v="Campus da UFRRJ em Três Rios"/>
    <n v="66"/>
    <x v="78"/>
    <x v="52"/>
    <x v="27"/>
    <n v="0.12"/>
    <n v="60"/>
    <x v="2"/>
    <x v="18"/>
    <x v="23"/>
    <x v="264"/>
    <x v="5"/>
    <n v="4544"/>
    <x v="1"/>
  </r>
  <r>
    <s v="23083.007972/2015-42"/>
    <s v="UASG 153115 - Pregão 25/2015"/>
    <d v="2016-10-21T00:00:00"/>
    <x v="50"/>
    <s v="Campus da UFRRJ em Três Rios"/>
    <n v="82"/>
    <x v="49"/>
    <x v="52"/>
    <x v="14"/>
    <n v="1"/>
    <n v="10"/>
    <x v="2"/>
    <x v="5"/>
    <x v="16"/>
    <x v="89"/>
    <x v="5"/>
    <n v="938"/>
    <x v="0"/>
  </r>
  <r>
    <s v="23083.007972/2015-42"/>
    <s v="UASG 153115 - Pregão 25/2015"/>
    <d v="2016-10-21T00:00:00"/>
    <x v="50"/>
    <s v="Campus da UFRRJ em Três Rios"/>
    <n v="84"/>
    <x v="16"/>
    <x v="52"/>
    <x v="11"/>
    <n v="74.849999999999994"/>
    <n v="74.849999999999994"/>
    <x v="2"/>
    <x v="9"/>
    <x v="13"/>
    <x v="46"/>
    <x v="7"/>
    <n v="6468"/>
    <x v="0"/>
  </r>
  <r>
    <s v="23083.007972/2015-42"/>
    <s v="UASG 153115 - Pregão 25/2015"/>
    <d v="2016-10-21T00:00:00"/>
    <x v="50"/>
    <s v="Campus da UFRRJ em Três Rios"/>
    <n v="87"/>
    <x v="50"/>
    <x v="52"/>
    <x v="14"/>
    <n v="0.97"/>
    <n v="9.6999999999999993"/>
    <x v="2"/>
    <x v="19"/>
    <x v="16"/>
    <x v="91"/>
    <x v="16"/>
    <n v="1489"/>
    <x v="0"/>
  </r>
  <r>
    <s v="23083.007972/2015-42"/>
    <s v="UASG 153115 - Pregão 25/2015"/>
    <d v="2016-10-21T00:00:00"/>
    <x v="50"/>
    <s v="Campus da UFRRJ em Três Rios"/>
    <n v="88"/>
    <x v="116"/>
    <x v="52"/>
    <x v="16"/>
    <n v="1.5"/>
    <n v="22.5"/>
    <x v="2"/>
    <x v="20"/>
    <x v="16"/>
    <x v="26"/>
    <x v="17"/>
    <n v="3048"/>
    <x v="1"/>
  </r>
  <r>
    <s v="23083.007972/2015-42"/>
    <s v="UASG 153115 - Pregão 25/2015"/>
    <d v="2016-10-21T00:00:00"/>
    <x v="50"/>
    <s v="Campus da UFRRJ em Três Rios"/>
    <n v="91"/>
    <x v="81"/>
    <x v="52"/>
    <x v="14"/>
    <n v="1.03"/>
    <n v="10.3"/>
    <x v="3"/>
    <x v="24"/>
    <x v="16"/>
    <x v="346"/>
    <x v="20"/>
    <n v="2792"/>
    <x v="0"/>
  </r>
  <r>
    <s v="23083.007972/2015-42"/>
    <s v="UASG 153115 - Pregão 25/2015"/>
    <d v="2016-10-21T00:00:00"/>
    <x v="50"/>
    <s v="Campus da UFRRJ em Três Rios"/>
    <n v="94"/>
    <x v="17"/>
    <x v="52"/>
    <x v="14"/>
    <n v="1.22"/>
    <n v="12.2"/>
    <x v="2"/>
    <x v="10"/>
    <x v="16"/>
    <x v="138"/>
    <x v="8"/>
    <n v="544"/>
    <x v="0"/>
  </r>
  <r>
    <s v="23083.007972/2015-42"/>
    <s v="UASG 153115 - Pregão 25/2015"/>
    <d v="2016-10-21T00:00:00"/>
    <x v="50"/>
    <s v="Campus da UFRRJ em Três Rios"/>
    <n v="99"/>
    <x v="18"/>
    <x v="52"/>
    <x v="28"/>
    <n v="19.989999999999998"/>
    <n v="499.74999999999994"/>
    <x v="2"/>
    <x v="10"/>
    <x v="31"/>
    <x v="512"/>
    <x v="8"/>
    <n v="544"/>
    <x v="0"/>
  </r>
  <r>
    <s v="23083.007972/2015-42"/>
    <s v="UASG 153115 - Pregão 25/2015"/>
    <d v="2016-10-21T00:00:00"/>
    <x v="50"/>
    <s v="Campus da UFRRJ em Três Rios"/>
    <n v="102"/>
    <x v="19"/>
    <x v="52"/>
    <x v="14"/>
    <n v="17.489999999999998"/>
    <n v="174.89999999999998"/>
    <x v="2"/>
    <x v="3"/>
    <x v="16"/>
    <x v="203"/>
    <x v="3"/>
    <n v="4227"/>
    <x v="0"/>
  </r>
  <r>
    <s v="23083.007972/2015-42"/>
    <s v="UASG 153115 - Pregão 25/2015"/>
    <d v="2016-10-21T00:00:00"/>
    <x v="50"/>
    <s v="Campus da UFRRJ em Três Rios"/>
    <n v="101"/>
    <x v="21"/>
    <x v="52"/>
    <x v="14"/>
    <n v="5.84"/>
    <n v="58.4"/>
    <x v="3"/>
    <x v="4"/>
    <x v="16"/>
    <x v="347"/>
    <x v="4"/>
    <n v="1089"/>
    <x v="0"/>
  </r>
  <r>
    <s v="23083.007972/2015-42"/>
    <s v="UASG 153115 - Pregão 25/2015"/>
    <d v="2016-10-21T00:00:00"/>
    <x v="50"/>
    <s v="Campus da UFRRJ em Três Rios"/>
    <n v="105"/>
    <x v="23"/>
    <x v="52"/>
    <x v="6"/>
    <n v="7.9"/>
    <n v="158"/>
    <x v="4"/>
    <x v="12"/>
    <x v="17"/>
    <x v="19"/>
    <x v="10"/>
    <s v="-"/>
    <x v="2"/>
  </r>
  <r>
    <s v="23083.007972/2015-42"/>
    <s v="UASG 153115 - Pregão 25/2015"/>
    <d v="2016-10-21T00:00:00"/>
    <x v="50"/>
    <s v="Campus da UFRRJ em Três Rios"/>
    <n v="104"/>
    <x v="4"/>
    <x v="52"/>
    <x v="6"/>
    <n v="2"/>
    <n v="40"/>
    <x v="3"/>
    <x v="13"/>
    <x v="7"/>
    <x v="158"/>
    <x v="11"/>
    <n v="309"/>
    <x v="0"/>
  </r>
  <r>
    <s v="23083.007972/2015-42"/>
    <s v="UASG 153115 - Pregão 25/2015"/>
    <d v="2016-10-21T00:00:00"/>
    <x v="50"/>
    <s v="Campus da UFRRJ em Três Rios"/>
    <n v="112"/>
    <x v="115"/>
    <x v="52"/>
    <x v="16"/>
    <n v="3.75"/>
    <n v="56.25"/>
    <x v="3"/>
    <x v="21"/>
    <x v="19"/>
    <x v="513"/>
    <x v="18"/>
    <s v="-"/>
    <x v="8"/>
  </r>
  <r>
    <s v="23083.007972/2015-42"/>
    <s v="UASG 153115 - Pregão 25/2015"/>
    <d v="2016-10-21T00:00:00"/>
    <x v="50"/>
    <s v="Campus da UFRRJ em Três Rios"/>
    <n v="108"/>
    <x v="56"/>
    <x v="52"/>
    <x v="9"/>
    <n v="0.16"/>
    <n v="8"/>
    <x v="4"/>
    <x v="12"/>
    <x v="17"/>
    <x v="19"/>
    <x v="10"/>
    <s v="-"/>
    <x v="2"/>
  </r>
  <r>
    <s v="23083.007972/2015-42"/>
    <s v="UASG 153115 - Pregão 25/2015"/>
    <d v="2016-10-21T00:00:00"/>
    <x v="50"/>
    <s v="Campus da UFRRJ em Três Rios"/>
    <n v="114"/>
    <x v="57"/>
    <x v="52"/>
    <x v="10"/>
    <n v="11.42"/>
    <n v="34.26"/>
    <x v="2"/>
    <x v="18"/>
    <x v="12"/>
    <x v="462"/>
    <x v="5"/>
    <n v="4544"/>
    <x v="0"/>
  </r>
  <r>
    <s v="23083.007972/2015-42"/>
    <s v="UASG 153115 - Pregão 25/2015"/>
    <d v="2016-10-21T00:00:00"/>
    <x v="50"/>
    <s v="Campus da UFRRJ em Três Rios"/>
    <n v="113"/>
    <x v="58"/>
    <x v="52"/>
    <x v="10"/>
    <n v="12.72"/>
    <n v="38.160000000000004"/>
    <x v="2"/>
    <x v="18"/>
    <x v="12"/>
    <x v="514"/>
    <x v="5"/>
    <n v="4544"/>
    <x v="0"/>
  </r>
  <r>
    <s v="23083.007972/2015-42"/>
    <s v="UASG 153115 - Pregão 25/2015"/>
    <d v="2016-10-21T00:00:00"/>
    <x v="50"/>
    <s v="Campus da UFRRJ em Três Rios"/>
    <n v="118"/>
    <x v="24"/>
    <x v="52"/>
    <x v="14"/>
    <n v="1.75"/>
    <n v="17.5"/>
    <x v="4"/>
    <x v="12"/>
    <x v="17"/>
    <x v="19"/>
    <x v="10"/>
    <s v="-"/>
    <x v="2"/>
  </r>
  <r>
    <s v="23083.007972/2015-42"/>
    <s v="UASG 153115 - Pregão 25/2015"/>
    <d v="2016-10-21T00:00:00"/>
    <x v="50"/>
    <s v="Campus da UFRRJ em Três Rios"/>
    <n v="116"/>
    <x v="60"/>
    <x v="52"/>
    <x v="10"/>
    <n v="0.12"/>
    <n v="0.36"/>
    <x v="3"/>
    <x v="22"/>
    <x v="12"/>
    <x v="515"/>
    <x v="19"/>
    <n v="1327"/>
    <x v="0"/>
  </r>
  <r>
    <s v="23083.007972/2015-42"/>
    <s v="UASG 153115 - Pregão 25/2015"/>
    <d v="2016-10-21T00:00:00"/>
    <x v="50"/>
    <s v="Campus da UFRRJ em Três Rios"/>
    <n v="126"/>
    <x v="61"/>
    <x v="52"/>
    <x v="52"/>
    <n v="0.35"/>
    <n v="227.49999999999997"/>
    <x v="2"/>
    <x v="5"/>
    <x v="64"/>
    <x v="516"/>
    <x v="5"/>
    <n v="938"/>
    <x v="0"/>
  </r>
  <r>
    <s v="23083.007972/2015-42"/>
    <s v="UASG 153115 - Pregão 25/2015"/>
    <d v="2016-10-21T00:00:00"/>
    <x v="50"/>
    <s v="Campus da UFRRJ em Três Rios"/>
    <n v="134"/>
    <x v="95"/>
    <x v="52"/>
    <x v="9"/>
    <n v="12.97"/>
    <n v="648.5"/>
    <x v="2"/>
    <x v="18"/>
    <x v="7"/>
    <x v="130"/>
    <x v="5"/>
    <n v="4544"/>
    <x v="1"/>
  </r>
  <r>
    <s v="23083.007972/2015-42"/>
    <s v="UASG 153115 - Pregão 25/2015"/>
    <d v="2016-10-21T00:00:00"/>
    <x v="50"/>
    <s v="Campus da UFRRJ em Três Rios"/>
    <n v="138"/>
    <x v="85"/>
    <x v="52"/>
    <x v="6"/>
    <n v="0.85"/>
    <n v="17"/>
    <x v="2"/>
    <x v="18"/>
    <x v="7"/>
    <x v="30"/>
    <x v="5"/>
    <n v="4544"/>
    <x v="0"/>
  </r>
  <r>
    <s v="23083.007972/2015-42"/>
    <s v="UASG 153115 - Pregão 25/2015"/>
    <d v="2016-10-21T00:00:00"/>
    <x v="50"/>
    <s v="Campus da UFRRJ em Três Rios"/>
    <n v="156"/>
    <x v="106"/>
    <x v="52"/>
    <x v="21"/>
    <n v="1.3"/>
    <n v="520"/>
    <x v="2"/>
    <x v="6"/>
    <x v="23"/>
    <x v="517"/>
    <x v="6"/>
    <n v="348"/>
    <x v="0"/>
  </r>
  <r>
    <s v="23083.007972/2015-42"/>
    <s v="UASG 153115 - Pregão 25/2015"/>
    <d v="2016-10-21T00:00:00"/>
    <x v="50"/>
    <s v="Campus da UFRRJ em Três Rios"/>
    <n v="157"/>
    <x v="107"/>
    <x v="52"/>
    <x v="21"/>
    <n v="1.3"/>
    <n v="520"/>
    <x v="2"/>
    <x v="6"/>
    <x v="65"/>
    <x v="518"/>
    <x v="6"/>
    <n v="348"/>
    <x v="1"/>
  </r>
  <r>
    <s v="23083.007972/2015-42"/>
    <s v="UASG 153115 - Pregão 25/2015"/>
    <d v="2016-10-21T00:00:00"/>
    <x v="50"/>
    <s v="Campus da UFRRJ em Três Rios"/>
    <n v="158"/>
    <x v="108"/>
    <x v="52"/>
    <x v="33"/>
    <n v="1.27"/>
    <n v="101.6"/>
    <x v="2"/>
    <x v="5"/>
    <x v="37"/>
    <x v="519"/>
    <x v="5"/>
    <n v="938"/>
    <x v="0"/>
  </r>
  <r>
    <s v="23083.007972/2015-42"/>
    <s v="UASG 153115 - Pregão 25/2015"/>
    <d v="2016-10-21T00:00:00"/>
    <x v="50"/>
    <s v="Campus da UFRRJ em Três Rios"/>
    <n v="159"/>
    <x v="109"/>
    <x v="52"/>
    <x v="33"/>
    <n v="1.28"/>
    <n v="102.4"/>
    <x v="2"/>
    <x v="5"/>
    <x v="37"/>
    <x v="520"/>
    <x v="5"/>
    <n v="938"/>
    <x v="0"/>
  </r>
  <r>
    <s v="23083.007972/2015-42"/>
    <s v="UASG 153115 - Pregão 25/2015"/>
    <d v="2016-10-21T00:00:00"/>
    <x v="50"/>
    <s v="Campus da UFRRJ em Três Rios"/>
    <n v="163"/>
    <x v="102"/>
    <x v="52"/>
    <x v="13"/>
    <n v="0.49"/>
    <n v="14.7"/>
    <x v="2"/>
    <x v="17"/>
    <x v="15"/>
    <x v="118"/>
    <x v="15"/>
    <n v="13408"/>
    <x v="0"/>
  </r>
  <r>
    <s v="23083.007972/2015-42"/>
    <s v="UASG 153115 - Pregão 25/2015"/>
    <d v="2016-10-21T00:00:00"/>
    <x v="50"/>
    <s v="Campus da UFRRJ em Três Rios"/>
    <n v="168"/>
    <x v="103"/>
    <x v="52"/>
    <x v="24"/>
    <n v="0.15"/>
    <n v="30"/>
    <x v="2"/>
    <x v="5"/>
    <x v="25"/>
    <x v="53"/>
    <x v="5"/>
    <n v="938"/>
    <x v="0"/>
  </r>
  <r>
    <s v="23083.007972/2015-42"/>
    <s v="UASG 153115 - Pregão 25/2015"/>
    <d v="2016-10-21T00:00:00"/>
    <x v="50"/>
    <s v="Campus da UFRRJ em Três Rios"/>
    <n v="174"/>
    <x v="66"/>
    <x v="52"/>
    <x v="14"/>
    <n v="2.8"/>
    <n v="28"/>
    <x v="2"/>
    <x v="6"/>
    <x v="16"/>
    <x v="64"/>
    <x v="6"/>
    <n v="348"/>
    <x v="0"/>
  </r>
  <r>
    <s v="23083.007972/2015-42"/>
    <s v="UASG 153115 - Pregão 25/2015"/>
    <d v="2016-10-21T00:00:00"/>
    <x v="50"/>
    <s v="Campus da UFRRJ em Três Rios"/>
    <n v="175"/>
    <x v="67"/>
    <x v="52"/>
    <x v="14"/>
    <n v="1.6"/>
    <n v="16"/>
    <x v="2"/>
    <x v="5"/>
    <x v="16"/>
    <x v="36"/>
    <x v="5"/>
    <n v="938"/>
    <x v="0"/>
  </r>
  <r>
    <s v="23083.007972/2015-42"/>
    <s v="UASG 153115 - Pregão 25/2015"/>
    <d v="2016-10-21T00:00:00"/>
    <x v="51"/>
    <s v="Instituto de Ciências Sociais Aplicadas"/>
    <n v="5"/>
    <x v="28"/>
    <x v="53"/>
    <x v="11"/>
    <n v="2.95"/>
    <n v="2.95"/>
    <x v="2"/>
    <x v="5"/>
    <x v="13"/>
    <x v="233"/>
    <x v="5"/>
    <n v="938"/>
    <x v="0"/>
  </r>
  <r>
    <s v="23083.007972/2015-42"/>
    <s v="UASG 153115 - Pregão 25/2015"/>
    <d v="2016-10-21T00:00:00"/>
    <x v="51"/>
    <s v="Instituto de Ciências Sociais Aplicadas"/>
    <n v="4"/>
    <x v="29"/>
    <x v="53"/>
    <x v="11"/>
    <n v="3.5"/>
    <n v="3.5"/>
    <x v="2"/>
    <x v="6"/>
    <x v="13"/>
    <x v="251"/>
    <x v="6"/>
    <n v="348"/>
    <x v="0"/>
  </r>
  <r>
    <s v="23083.007972/2015-42"/>
    <s v="UASG 153115 - Pregão 25/2015"/>
    <d v="2016-10-21T00:00:00"/>
    <x v="51"/>
    <s v="Instituto de Ciências Sociais Aplicadas"/>
    <n v="3"/>
    <x v="30"/>
    <x v="53"/>
    <x v="11"/>
    <n v="3"/>
    <n v="3"/>
    <x v="2"/>
    <x v="5"/>
    <x v="13"/>
    <x v="312"/>
    <x v="5"/>
    <n v="938"/>
    <x v="0"/>
  </r>
  <r>
    <s v="23083.007972/2015-42"/>
    <s v="UASG 153115 - Pregão 25/2015"/>
    <d v="2016-10-21T00:00:00"/>
    <x v="51"/>
    <s v="Instituto de Ciências Sociais Aplicadas"/>
    <n v="6"/>
    <x v="31"/>
    <x v="53"/>
    <x v="25"/>
    <n v="1.95"/>
    <n v="3.9"/>
    <x v="3"/>
    <x v="15"/>
    <x v="26"/>
    <x v="234"/>
    <x v="13"/>
    <n v="16807"/>
    <x v="0"/>
  </r>
  <r>
    <s v="23083.007972/2015-42"/>
    <s v="UASG 153115 - Pregão 25/2015"/>
    <d v="2016-10-21T00:00:00"/>
    <x v="51"/>
    <s v="Instituto de Ciências Sociais Aplicadas"/>
    <n v="7"/>
    <x v="72"/>
    <x v="53"/>
    <x v="14"/>
    <n v="2.5"/>
    <n v="25"/>
    <x v="3"/>
    <x v="15"/>
    <x v="16"/>
    <x v="35"/>
    <x v="13"/>
    <n v="16807"/>
    <x v="0"/>
  </r>
  <r>
    <s v="23083.007972/2015-42"/>
    <s v="UASG 153115 - Pregão 25/2015"/>
    <d v="2016-10-21T00:00:00"/>
    <x v="51"/>
    <s v="Instituto de Ciências Sociais Aplicadas"/>
    <n v="8"/>
    <x v="32"/>
    <x v="53"/>
    <x v="14"/>
    <n v="0.4"/>
    <n v="4"/>
    <x v="3"/>
    <x v="7"/>
    <x v="16"/>
    <x v="140"/>
    <x v="5"/>
    <n v="1400"/>
    <x v="0"/>
  </r>
  <r>
    <s v="23083.007972/2015-42"/>
    <s v="UASG 153115 - Pregão 25/2015"/>
    <d v="2016-10-21T00:00:00"/>
    <x v="51"/>
    <s v="Instituto de Ciências Sociais Aplicadas"/>
    <n v="9"/>
    <x v="33"/>
    <x v="53"/>
    <x v="11"/>
    <n v="3.49"/>
    <n v="3.49"/>
    <x v="2"/>
    <x v="16"/>
    <x v="13"/>
    <x v="521"/>
    <x v="14"/>
    <n v="1281"/>
    <x v="0"/>
  </r>
  <r>
    <s v="23083.007972/2015-42"/>
    <s v="UASG 153115 - Pregão 25/2015"/>
    <d v="2016-10-21T00:00:00"/>
    <x v="51"/>
    <s v="Instituto de Ciências Sociais Aplicadas"/>
    <n v="12"/>
    <x v="35"/>
    <x v="53"/>
    <x v="15"/>
    <n v="0.56999999999999995"/>
    <n v="2.8499999999999996"/>
    <x v="2"/>
    <x v="5"/>
    <x v="18"/>
    <x v="210"/>
    <x v="5"/>
    <n v="938"/>
    <x v="0"/>
  </r>
  <r>
    <s v="23083.007972/2015-42"/>
    <s v="UASG 153115 - Pregão 25/2015"/>
    <d v="2016-10-21T00:00:00"/>
    <x v="51"/>
    <s v="Instituto de Ciências Sociais Aplicadas"/>
    <n v="14"/>
    <x v="36"/>
    <x v="53"/>
    <x v="15"/>
    <n v="0.25"/>
    <n v="1.25"/>
    <x v="4"/>
    <x v="12"/>
    <x v="17"/>
    <x v="19"/>
    <x v="10"/>
    <s v="-"/>
    <x v="2"/>
  </r>
  <r>
    <s v="23083.007972/2015-42"/>
    <s v="UASG 153115 - Pregão 25/2015"/>
    <d v="2016-10-21T00:00:00"/>
    <x v="51"/>
    <s v="Instituto de Ciências Sociais Aplicadas"/>
    <n v="15"/>
    <x v="37"/>
    <x v="53"/>
    <x v="15"/>
    <n v="0.6"/>
    <n v="3"/>
    <x v="2"/>
    <x v="17"/>
    <x v="18"/>
    <x v="312"/>
    <x v="15"/>
    <n v="13408"/>
    <x v="0"/>
  </r>
  <r>
    <s v="23083.007972/2015-42"/>
    <s v="UASG 153115 - Pregão 25/2015"/>
    <d v="2016-10-21T00:00:00"/>
    <x v="51"/>
    <s v="Instituto de Ciências Sociais Aplicadas"/>
    <n v="17"/>
    <x v="38"/>
    <x v="53"/>
    <x v="6"/>
    <n v="2.5499999999999998"/>
    <n v="51"/>
    <x v="2"/>
    <x v="18"/>
    <x v="7"/>
    <x v="100"/>
    <x v="5"/>
    <n v="4544"/>
    <x v="0"/>
  </r>
  <r>
    <s v="23083.007972/2015-42"/>
    <s v="UASG 153115 - Pregão 25/2015"/>
    <d v="2016-10-21T00:00:00"/>
    <x v="51"/>
    <s v="Instituto de Ciências Sociais Aplicadas"/>
    <n v="18"/>
    <x v="5"/>
    <x v="53"/>
    <x v="21"/>
    <n v="0.5"/>
    <n v="200"/>
    <x v="2"/>
    <x v="3"/>
    <x v="4"/>
    <x v="113"/>
    <x v="3"/>
    <n v="4227"/>
    <x v="1"/>
  </r>
  <r>
    <s v="23083.007972/2015-42"/>
    <s v="UASG 153115 - Pregão 25/2015"/>
    <d v="2016-10-21T00:00:00"/>
    <x v="51"/>
    <s v="Instituto de Ciências Sociais Aplicadas"/>
    <n v="19"/>
    <x v="6"/>
    <x v="53"/>
    <x v="21"/>
    <n v="0.32"/>
    <n v="128"/>
    <x v="3"/>
    <x v="4"/>
    <x v="23"/>
    <x v="79"/>
    <x v="4"/>
    <n v="1089"/>
    <x v="0"/>
  </r>
  <r>
    <s v="23083.007972/2015-42"/>
    <s v="UASG 153115 - Pregão 25/2015"/>
    <d v="2016-10-21T00:00:00"/>
    <x v="51"/>
    <s v="Instituto de Ciências Sociais Aplicadas"/>
    <n v="20"/>
    <x v="40"/>
    <x v="53"/>
    <x v="21"/>
    <n v="0.32"/>
    <n v="128"/>
    <x v="3"/>
    <x v="4"/>
    <x v="23"/>
    <x v="79"/>
    <x v="4"/>
    <n v="1089"/>
    <x v="0"/>
  </r>
  <r>
    <s v="23083.007972/2015-42"/>
    <s v="UASG 153115 - Pregão 25/2015"/>
    <d v="2016-10-21T00:00:00"/>
    <x v="51"/>
    <s v="Instituto de Ciências Sociais Aplicadas"/>
    <n v="21"/>
    <x v="41"/>
    <x v="53"/>
    <x v="24"/>
    <n v="0.32"/>
    <n v="64"/>
    <x v="3"/>
    <x v="4"/>
    <x v="25"/>
    <x v="111"/>
    <x v="4"/>
    <n v="1089"/>
    <x v="0"/>
  </r>
  <r>
    <s v="23083.007972/2015-42"/>
    <s v="UASG 153115 - Pregão 25/2015"/>
    <d v="2016-10-21T00:00:00"/>
    <x v="51"/>
    <s v="Instituto de Ciências Sociais Aplicadas"/>
    <n v="22"/>
    <x v="7"/>
    <x v="53"/>
    <x v="14"/>
    <n v="1.3"/>
    <n v="13"/>
    <x v="2"/>
    <x v="5"/>
    <x v="16"/>
    <x v="174"/>
    <x v="5"/>
    <n v="938"/>
    <x v="0"/>
  </r>
  <r>
    <s v="23083.007972/2015-42"/>
    <s v="UASG 153115 - Pregão 25/2015"/>
    <d v="2016-10-21T00:00:00"/>
    <x v="51"/>
    <s v="Instituto de Ciências Sociais Aplicadas"/>
    <n v="23"/>
    <x v="91"/>
    <x v="53"/>
    <x v="14"/>
    <n v="1.3"/>
    <n v="13"/>
    <x v="2"/>
    <x v="5"/>
    <x v="16"/>
    <x v="174"/>
    <x v="5"/>
    <n v="938"/>
    <x v="0"/>
  </r>
  <r>
    <s v="23083.007972/2015-42"/>
    <s v="UASG 153115 - Pregão 25/2015"/>
    <d v="2016-10-21T00:00:00"/>
    <x v="51"/>
    <s v="Instituto de Ciências Sociais Aplicadas"/>
    <n v="25"/>
    <x v="8"/>
    <x v="53"/>
    <x v="15"/>
    <n v="1.3"/>
    <n v="6.5"/>
    <x v="2"/>
    <x v="5"/>
    <x v="18"/>
    <x v="188"/>
    <x v="5"/>
    <n v="938"/>
    <x v="0"/>
  </r>
  <r>
    <s v="23083.007972/2015-42"/>
    <s v="UASG 153115 - Pregão 25/2015"/>
    <d v="2016-10-21T00:00:00"/>
    <x v="51"/>
    <s v="Instituto de Ciências Sociais Aplicadas"/>
    <n v="28"/>
    <x v="9"/>
    <x v="53"/>
    <x v="14"/>
    <n v="0.85"/>
    <n v="8.5"/>
    <x v="2"/>
    <x v="5"/>
    <x v="16"/>
    <x v="160"/>
    <x v="5"/>
    <n v="938"/>
    <x v="0"/>
  </r>
  <r>
    <s v="23083.007972/2015-42"/>
    <s v="UASG 153115 - Pregão 25/2015"/>
    <d v="2016-10-21T00:00:00"/>
    <x v="51"/>
    <s v="Instituto de Ciências Sociais Aplicadas"/>
    <n v="36"/>
    <x v="14"/>
    <x v="53"/>
    <x v="8"/>
    <n v="0.22"/>
    <n v="22"/>
    <x v="2"/>
    <x v="8"/>
    <x v="11"/>
    <x v="44"/>
    <x v="5"/>
    <n v="4949"/>
    <x v="1"/>
  </r>
  <r>
    <s v="23083.007972/2015-42"/>
    <s v="UASG 153115 - Pregão 25/2015"/>
    <d v="2016-10-21T00:00:00"/>
    <x v="51"/>
    <s v="Instituto de Ciências Sociais Aplicadas"/>
    <n v="37"/>
    <x v="74"/>
    <x v="53"/>
    <x v="11"/>
    <n v="0.38"/>
    <n v="0.38"/>
    <x v="3"/>
    <x v="7"/>
    <x v="13"/>
    <x v="457"/>
    <x v="5"/>
    <n v="1400"/>
    <x v="0"/>
  </r>
  <r>
    <s v="23083.007972/2015-42"/>
    <s v="UASG 153115 - Pregão 25/2015"/>
    <d v="2016-10-21T00:00:00"/>
    <x v="51"/>
    <s v="Instituto de Ciências Sociais Aplicadas"/>
    <n v="42"/>
    <x v="15"/>
    <x v="53"/>
    <x v="14"/>
    <n v="1.2"/>
    <n v="12"/>
    <x v="2"/>
    <x v="5"/>
    <x v="16"/>
    <x v="57"/>
    <x v="5"/>
    <n v="938"/>
    <x v="0"/>
  </r>
  <r>
    <s v="23083.007972/2015-42"/>
    <s v="UASG 153115 - Pregão 25/2015"/>
    <d v="2016-10-21T00:00:00"/>
    <x v="51"/>
    <s v="Instituto de Ciências Sociais Aplicadas"/>
    <n v="43"/>
    <x v="75"/>
    <x v="53"/>
    <x v="14"/>
    <n v="1.7"/>
    <n v="17"/>
    <x v="2"/>
    <x v="8"/>
    <x v="16"/>
    <x v="30"/>
    <x v="5"/>
    <n v="4949"/>
    <x v="0"/>
  </r>
  <r>
    <s v="23083.007972/2015-42"/>
    <s v="UASG 153115 - Pregão 25/2015"/>
    <d v="2016-10-21T00:00:00"/>
    <x v="51"/>
    <s v="Instituto de Ciências Sociais Aplicadas"/>
    <n v="39"/>
    <x v="76"/>
    <x v="53"/>
    <x v="15"/>
    <n v="0.95"/>
    <n v="4.75"/>
    <x v="2"/>
    <x v="16"/>
    <x v="18"/>
    <x v="351"/>
    <x v="14"/>
    <n v="1281"/>
    <x v="0"/>
  </r>
  <r>
    <s v="23083.007972/2015-42"/>
    <s v="UASG 153115 - Pregão 25/2015"/>
    <d v="2016-10-21T00:00:00"/>
    <x v="51"/>
    <s v="Instituto de Ciências Sociais Aplicadas"/>
    <n v="40"/>
    <x v="77"/>
    <x v="53"/>
    <x v="14"/>
    <n v="0.99"/>
    <n v="9.9"/>
    <x v="2"/>
    <x v="16"/>
    <x v="16"/>
    <x v="82"/>
    <x v="14"/>
    <n v="1281"/>
    <x v="0"/>
  </r>
  <r>
    <s v="23083.007972/2015-42"/>
    <s v="UASG 153115 - Pregão 25/2015"/>
    <d v="2016-10-21T00:00:00"/>
    <x v="51"/>
    <s v="Instituto de Ciências Sociais Aplicadas"/>
    <n v="41"/>
    <x v="42"/>
    <x v="53"/>
    <x v="14"/>
    <n v="1.29"/>
    <n v="12.9"/>
    <x v="3"/>
    <x v="4"/>
    <x v="16"/>
    <x v="83"/>
    <x v="4"/>
    <n v="1089"/>
    <x v="0"/>
  </r>
  <r>
    <s v="23083.007972/2015-42"/>
    <s v="UASG 153115 - Pregão 25/2015"/>
    <d v="2016-10-21T00:00:00"/>
    <x v="51"/>
    <s v="Instituto de Ciências Sociais Aplicadas"/>
    <n v="46"/>
    <x v="43"/>
    <x v="53"/>
    <x v="14"/>
    <n v="3.23"/>
    <n v="32.299999999999997"/>
    <x v="2"/>
    <x v="17"/>
    <x v="16"/>
    <x v="38"/>
    <x v="15"/>
    <n v="13408"/>
    <x v="0"/>
  </r>
  <r>
    <s v="23083.007972/2015-42"/>
    <s v="UASG 153115 - Pregão 25/2015"/>
    <d v="2016-10-21T00:00:00"/>
    <x v="51"/>
    <s v="Instituto de Ciências Sociais Aplicadas"/>
    <n v="48"/>
    <x v="44"/>
    <x v="53"/>
    <x v="14"/>
    <n v="0.94"/>
    <n v="9.3999999999999986"/>
    <x v="2"/>
    <x v="17"/>
    <x v="16"/>
    <x v="39"/>
    <x v="15"/>
    <n v="13408"/>
    <x v="0"/>
  </r>
  <r>
    <s v="23083.007972/2015-42"/>
    <s v="UASG 153115 - Pregão 25/2015"/>
    <d v="2016-10-21T00:00:00"/>
    <x v="51"/>
    <s v="Instituto de Ciências Sociais Aplicadas"/>
    <n v="47"/>
    <x v="3"/>
    <x v="53"/>
    <x v="14"/>
    <n v="0.49"/>
    <n v="4.9000000000000004"/>
    <x v="2"/>
    <x v="5"/>
    <x v="16"/>
    <x v="40"/>
    <x v="5"/>
    <n v="938"/>
    <x v="0"/>
  </r>
  <r>
    <s v="23083.007972/2015-42"/>
    <s v="UASG 153115 - Pregão 25/2015"/>
    <d v="2016-10-21T00:00:00"/>
    <x v="51"/>
    <s v="Instituto de Ciências Sociais Aplicadas"/>
    <n v="49"/>
    <x v="45"/>
    <x v="53"/>
    <x v="14"/>
    <n v="2.65"/>
    <n v="26.5"/>
    <x v="2"/>
    <x v="6"/>
    <x v="16"/>
    <x v="441"/>
    <x v="6"/>
    <n v="348"/>
    <x v="0"/>
  </r>
  <r>
    <s v="23083.007972/2015-42"/>
    <s v="UASG 153115 - Pregão 25/2015"/>
    <d v="2016-10-21T00:00:00"/>
    <x v="51"/>
    <s v="Instituto de Ciências Sociais Aplicadas"/>
    <n v="50"/>
    <x v="93"/>
    <x v="53"/>
    <x v="14"/>
    <n v="3.15"/>
    <n v="31.5"/>
    <x v="2"/>
    <x v="6"/>
    <x v="16"/>
    <x v="522"/>
    <x v="6"/>
    <n v="348"/>
    <x v="0"/>
  </r>
  <r>
    <s v="23083.007972/2015-42"/>
    <s v="UASG 153115 - Pregão 25/2015"/>
    <d v="2016-10-21T00:00:00"/>
    <x v="51"/>
    <s v="Instituto de Ciências Sociais Aplicadas"/>
    <n v="51"/>
    <x v="46"/>
    <x v="53"/>
    <x v="14"/>
    <n v="4.5999999999999996"/>
    <n v="46"/>
    <x v="2"/>
    <x v="19"/>
    <x v="16"/>
    <x v="523"/>
    <x v="16"/>
    <n v="1489"/>
    <x v="0"/>
  </r>
  <r>
    <s v="23083.007972/2015-42"/>
    <s v="UASG 153115 - Pregão 25/2015"/>
    <d v="2016-10-21T00:00:00"/>
    <x v="51"/>
    <s v="Instituto de Ciências Sociais Aplicadas"/>
    <n v="52"/>
    <x v="100"/>
    <x v="53"/>
    <x v="14"/>
    <n v="6.8"/>
    <n v="68"/>
    <x v="2"/>
    <x v="6"/>
    <x v="16"/>
    <x v="524"/>
    <x v="6"/>
    <n v="348"/>
    <x v="0"/>
  </r>
  <r>
    <s v="23083.007972/2015-42"/>
    <s v="UASG 153115 - Pregão 25/2015"/>
    <d v="2016-10-21T00:00:00"/>
    <x v="51"/>
    <s v="Instituto de Ciências Sociais Aplicadas"/>
    <n v="57"/>
    <x v="47"/>
    <x v="53"/>
    <x v="15"/>
    <n v="0.99"/>
    <n v="4.95"/>
    <x v="3"/>
    <x v="4"/>
    <x v="18"/>
    <x v="149"/>
    <x v="4"/>
    <n v="1089"/>
    <x v="0"/>
  </r>
  <r>
    <s v="23083.007972/2015-42"/>
    <s v="UASG 153115 - Pregão 25/2015"/>
    <d v="2016-10-21T00:00:00"/>
    <x v="51"/>
    <s v="Instituto de Ciências Sociais Aplicadas"/>
    <n v="65"/>
    <x v="48"/>
    <x v="53"/>
    <x v="8"/>
    <n v="0.11"/>
    <n v="11"/>
    <x v="2"/>
    <x v="18"/>
    <x v="9"/>
    <x v="44"/>
    <x v="5"/>
    <n v="4544"/>
    <x v="0"/>
  </r>
  <r>
    <s v="23083.007972/2015-42"/>
    <s v="UASG 153115 - Pregão 25/2015"/>
    <d v="2016-10-21T00:00:00"/>
    <x v="51"/>
    <s v="Instituto de Ciências Sociais Aplicadas"/>
    <n v="66"/>
    <x v="78"/>
    <x v="53"/>
    <x v="8"/>
    <n v="0.12"/>
    <n v="12"/>
    <x v="2"/>
    <x v="18"/>
    <x v="9"/>
    <x v="57"/>
    <x v="5"/>
    <n v="4544"/>
    <x v="0"/>
  </r>
  <r>
    <s v="23083.007972/2015-42"/>
    <s v="UASG 153115 - Pregão 25/2015"/>
    <d v="2016-10-21T00:00:00"/>
    <x v="51"/>
    <s v="Instituto de Ciências Sociais Aplicadas"/>
    <n v="68"/>
    <x v="79"/>
    <x v="53"/>
    <x v="8"/>
    <n v="7.0000000000000007E-2"/>
    <n v="7.0000000000000009"/>
    <x v="2"/>
    <x v="18"/>
    <x v="9"/>
    <x v="136"/>
    <x v="5"/>
    <n v="4544"/>
    <x v="0"/>
  </r>
  <r>
    <s v="23083.007972/2015-42"/>
    <s v="UASG 153115 - Pregão 25/2015"/>
    <d v="2016-10-21T00:00:00"/>
    <x v="51"/>
    <s v="Instituto de Ciências Sociais Aplicadas"/>
    <n v="67"/>
    <x v="80"/>
    <x v="53"/>
    <x v="8"/>
    <n v="0.1"/>
    <n v="10"/>
    <x v="2"/>
    <x v="18"/>
    <x v="9"/>
    <x v="89"/>
    <x v="5"/>
    <n v="4544"/>
    <x v="0"/>
  </r>
  <r>
    <s v="23083.007972/2015-42"/>
    <s v="UASG 153115 - Pregão 25/2015"/>
    <d v="2016-10-21T00:00:00"/>
    <x v="51"/>
    <s v="Instituto de Ciências Sociais Aplicadas"/>
    <n v="82"/>
    <x v="49"/>
    <x v="53"/>
    <x v="14"/>
    <n v="1"/>
    <n v="10"/>
    <x v="2"/>
    <x v="5"/>
    <x v="16"/>
    <x v="89"/>
    <x v="5"/>
    <n v="938"/>
    <x v="0"/>
  </r>
  <r>
    <s v="23083.007972/2015-42"/>
    <s v="UASG 153115 - Pregão 25/2015"/>
    <d v="2016-10-21T00:00:00"/>
    <x v="51"/>
    <s v="Instituto de Ciências Sociais Aplicadas"/>
    <n v="85"/>
    <x v="98"/>
    <x v="53"/>
    <x v="16"/>
    <n v="0.88"/>
    <n v="13.2"/>
    <x v="2"/>
    <x v="5"/>
    <x v="19"/>
    <x v="525"/>
    <x v="5"/>
    <n v="938"/>
    <x v="0"/>
  </r>
  <r>
    <s v="23083.007972/2015-42"/>
    <s v="UASG 153115 - Pregão 25/2015"/>
    <d v="2016-10-21T00:00:00"/>
    <x v="51"/>
    <s v="Instituto de Ciências Sociais Aplicadas"/>
    <n v="87"/>
    <x v="50"/>
    <x v="53"/>
    <x v="6"/>
    <n v="0.97"/>
    <n v="19.399999999999999"/>
    <x v="2"/>
    <x v="19"/>
    <x v="7"/>
    <x v="123"/>
    <x v="16"/>
    <n v="1489"/>
    <x v="0"/>
  </r>
  <r>
    <s v="23083.007972/2015-42"/>
    <s v="UASG 153115 - Pregão 25/2015"/>
    <d v="2016-10-21T00:00:00"/>
    <x v="51"/>
    <s v="Instituto de Ciências Sociais Aplicadas"/>
    <n v="86"/>
    <x v="51"/>
    <x v="53"/>
    <x v="6"/>
    <n v="1.75"/>
    <n v="35"/>
    <x v="2"/>
    <x v="20"/>
    <x v="7"/>
    <x v="58"/>
    <x v="17"/>
    <n v="3048"/>
    <x v="0"/>
  </r>
  <r>
    <s v="23083.007972/2015-42"/>
    <s v="UASG 153115 - Pregão 25/2015"/>
    <d v="2016-10-21T00:00:00"/>
    <x v="51"/>
    <s v="Instituto de Ciências Sociais Aplicadas"/>
    <n v="90"/>
    <x v="52"/>
    <x v="53"/>
    <x v="14"/>
    <n v="5"/>
    <n v="50"/>
    <x v="2"/>
    <x v="20"/>
    <x v="18"/>
    <x v="35"/>
    <x v="17"/>
    <n v="3048"/>
    <x v="0"/>
  </r>
  <r>
    <s v="23083.007972/2015-42"/>
    <s v="UASG 153115 - Pregão 25/2015"/>
    <d v="2016-10-21T00:00:00"/>
    <x v="51"/>
    <s v="Instituto de Ciências Sociais Aplicadas"/>
    <n v="91"/>
    <x v="81"/>
    <x v="53"/>
    <x v="14"/>
    <n v="1.03"/>
    <n v="10.3"/>
    <x v="3"/>
    <x v="24"/>
    <x v="16"/>
    <x v="346"/>
    <x v="20"/>
    <n v="2792"/>
    <x v="0"/>
  </r>
  <r>
    <s v="23083.007972/2015-42"/>
    <s v="UASG 153115 - Pregão 25/2015"/>
    <d v="2016-10-21T00:00:00"/>
    <x v="51"/>
    <s v="Instituto de Ciências Sociais Aplicadas"/>
    <n v="92"/>
    <x v="53"/>
    <x v="53"/>
    <x v="6"/>
    <n v="1.8"/>
    <n v="36"/>
    <x v="2"/>
    <x v="20"/>
    <x v="7"/>
    <x v="125"/>
    <x v="17"/>
    <n v="3048"/>
    <x v="0"/>
  </r>
  <r>
    <s v="23083.007972/2015-42"/>
    <s v="UASG 153115 - Pregão 25/2015"/>
    <d v="2016-10-21T00:00:00"/>
    <x v="51"/>
    <s v="Instituto de Ciências Sociais Aplicadas"/>
    <n v="94"/>
    <x v="17"/>
    <x v="53"/>
    <x v="14"/>
    <n v="1.22"/>
    <n v="12.2"/>
    <x v="2"/>
    <x v="10"/>
    <x v="16"/>
    <x v="138"/>
    <x v="8"/>
    <n v="544"/>
    <x v="0"/>
  </r>
  <r>
    <s v="23083.007972/2015-42"/>
    <s v="UASG 153115 - Pregão 25/2015"/>
    <d v="2016-10-21T00:00:00"/>
    <x v="51"/>
    <s v="Instituto de Ciências Sociais Aplicadas"/>
    <n v="99"/>
    <x v="18"/>
    <x v="53"/>
    <x v="15"/>
    <n v="19.989999999999998"/>
    <n v="99.949999999999989"/>
    <x v="2"/>
    <x v="10"/>
    <x v="18"/>
    <x v="526"/>
    <x v="8"/>
    <n v="544"/>
    <x v="0"/>
  </r>
  <r>
    <s v="23083.007972/2015-42"/>
    <s v="UASG 153115 - Pregão 25/2015"/>
    <d v="2016-10-21T00:00:00"/>
    <x v="51"/>
    <s v="Instituto de Ciências Sociais Aplicadas"/>
    <n v="102"/>
    <x v="19"/>
    <x v="53"/>
    <x v="14"/>
    <n v="17.489999999999998"/>
    <n v="174.89999999999998"/>
    <x v="2"/>
    <x v="3"/>
    <x v="16"/>
    <x v="203"/>
    <x v="3"/>
    <n v="4227"/>
    <x v="0"/>
  </r>
  <r>
    <s v="23083.007972/2015-42"/>
    <s v="UASG 153115 - Pregão 25/2015"/>
    <d v="2016-10-21T00:00:00"/>
    <x v="51"/>
    <s v="Instituto de Ciências Sociais Aplicadas"/>
    <n v="100"/>
    <x v="20"/>
    <x v="53"/>
    <x v="10"/>
    <n v="33.200000000000003"/>
    <n v="99.600000000000009"/>
    <x v="2"/>
    <x v="9"/>
    <x v="12"/>
    <x v="391"/>
    <x v="7"/>
    <n v="6468"/>
    <x v="0"/>
  </r>
  <r>
    <s v="23083.007972/2015-42"/>
    <s v="UASG 153115 - Pregão 25/2015"/>
    <d v="2016-10-21T00:00:00"/>
    <x v="51"/>
    <s v="Instituto de Ciências Sociais Aplicadas"/>
    <n v="101"/>
    <x v="21"/>
    <x v="53"/>
    <x v="14"/>
    <n v="5.84"/>
    <n v="58.4"/>
    <x v="3"/>
    <x v="4"/>
    <x v="16"/>
    <x v="347"/>
    <x v="4"/>
    <n v="1089"/>
    <x v="0"/>
  </r>
  <r>
    <s v="23083.007972/2015-42"/>
    <s v="UASG 153115 - Pregão 25/2015"/>
    <d v="2016-10-21T00:00:00"/>
    <x v="51"/>
    <s v="Instituto de Ciências Sociais Aplicadas"/>
    <n v="103"/>
    <x v="22"/>
    <x v="53"/>
    <x v="15"/>
    <n v="7.75"/>
    <n v="38.75"/>
    <x v="2"/>
    <x v="11"/>
    <x v="18"/>
    <x v="527"/>
    <x v="9"/>
    <n v="6"/>
    <x v="0"/>
  </r>
  <r>
    <s v="23083.007972/2015-42"/>
    <s v="UASG 153115 - Pregão 25/2015"/>
    <d v="2016-10-21T00:00:00"/>
    <x v="51"/>
    <s v="Instituto de Ciências Sociais Aplicadas"/>
    <n v="105"/>
    <x v="23"/>
    <x v="53"/>
    <x v="15"/>
    <n v="7.9"/>
    <n v="39.5"/>
    <x v="4"/>
    <x v="12"/>
    <x v="17"/>
    <x v="19"/>
    <x v="10"/>
    <s v="-"/>
    <x v="2"/>
  </r>
  <r>
    <s v="23083.007972/2015-42"/>
    <s v="UASG 153115 - Pregão 25/2015"/>
    <d v="2016-10-21T00:00:00"/>
    <x v="51"/>
    <s v="Instituto de Ciências Sociais Aplicadas"/>
    <n v="104"/>
    <x v="4"/>
    <x v="53"/>
    <x v="15"/>
    <n v="2"/>
    <n v="10"/>
    <x v="3"/>
    <x v="13"/>
    <x v="18"/>
    <x v="89"/>
    <x v="11"/>
    <n v="309"/>
    <x v="0"/>
  </r>
  <r>
    <s v="23083.007972/2015-42"/>
    <s v="UASG 153115 - Pregão 25/2015"/>
    <d v="2016-10-21T00:00:00"/>
    <x v="51"/>
    <s v="Instituto de Ciências Sociais Aplicadas"/>
    <n v="109"/>
    <x v="54"/>
    <x v="53"/>
    <x v="15"/>
    <n v="2"/>
    <n v="10"/>
    <x v="2"/>
    <x v="6"/>
    <x v="18"/>
    <x v="89"/>
    <x v="6"/>
    <n v="348"/>
    <x v="0"/>
  </r>
  <r>
    <s v="23083.007972/2015-42"/>
    <s v="UASG 153115 - Pregão 25/2015"/>
    <d v="2016-10-21T00:00:00"/>
    <x v="51"/>
    <s v="Instituto de Ciências Sociais Aplicadas"/>
    <n v="110"/>
    <x v="55"/>
    <x v="53"/>
    <x v="14"/>
    <n v="3.65"/>
    <n v="36.5"/>
    <x v="3"/>
    <x v="21"/>
    <x v="16"/>
    <x v="54"/>
    <x v="18"/>
    <s v="-"/>
    <x v="8"/>
  </r>
  <r>
    <s v="23083.007972/2015-42"/>
    <s v="UASG 153115 - Pregão 25/2015"/>
    <d v="2016-10-21T00:00:00"/>
    <x v="51"/>
    <s v="Instituto de Ciências Sociais Aplicadas"/>
    <n v="112"/>
    <x v="115"/>
    <x v="53"/>
    <x v="14"/>
    <n v="3.75"/>
    <n v="37.5"/>
    <x v="3"/>
    <x v="21"/>
    <x v="16"/>
    <x v="99"/>
    <x v="18"/>
    <s v="-"/>
    <x v="8"/>
  </r>
  <r>
    <s v="23083.007972/2015-42"/>
    <s v="UASG 153115 - Pregão 25/2015"/>
    <d v="2016-10-21T00:00:00"/>
    <x v="51"/>
    <s v="Instituto de Ciências Sociais Aplicadas"/>
    <n v="108"/>
    <x v="56"/>
    <x v="53"/>
    <x v="24"/>
    <n v="0.16"/>
    <n v="32"/>
    <x v="4"/>
    <x v="12"/>
    <x v="17"/>
    <x v="19"/>
    <x v="10"/>
    <s v="-"/>
    <x v="2"/>
  </r>
  <r>
    <s v="23083.007972/2015-42"/>
    <s v="UASG 153115 - Pregão 25/2015"/>
    <d v="2016-10-21T00:00:00"/>
    <x v="51"/>
    <s v="Instituto de Ciências Sociais Aplicadas"/>
    <n v="114"/>
    <x v="57"/>
    <x v="53"/>
    <x v="11"/>
    <n v="11.42"/>
    <n v="11.42"/>
    <x v="2"/>
    <x v="18"/>
    <x v="13"/>
    <x v="318"/>
    <x v="5"/>
    <n v="4544"/>
    <x v="0"/>
  </r>
  <r>
    <s v="23083.007972/2015-42"/>
    <s v="UASG 153115 - Pregão 25/2015"/>
    <d v="2016-10-21T00:00:00"/>
    <x v="51"/>
    <s v="Instituto de Ciências Sociais Aplicadas"/>
    <n v="126"/>
    <x v="61"/>
    <x v="53"/>
    <x v="30"/>
    <n v="0.35"/>
    <n v="1050"/>
    <x v="2"/>
    <x v="5"/>
    <x v="6"/>
    <x v="166"/>
    <x v="5"/>
    <n v="938"/>
    <x v="1"/>
  </r>
  <r>
    <s v="23083.007972/2015-42"/>
    <s v="UASG 153115 - Pregão 25/2015"/>
    <d v="2016-10-21T00:00:00"/>
    <x v="51"/>
    <s v="Instituto de Ciências Sociais Aplicadas"/>
    <n v="134"/>
    <x v="95"/>
    <x v="53"/>
    <x v="21"/>
    <n v="12.97"/>
    <n v="5188"/>
    <x v="2"/>
    <x v="18"/>
    <x v="8"/>
    <x v="528"/>
    <x v="5"/>
    <n v="4544"/>
    <x v="1"/>
  </r>
  <r>
    <s v="23083.007972/2015-42"/>
    <s v="UASG 153115 - Pregão 25/2015"/>
    <d v="2016-10-21T00:00:00"/>
    <x v="51"/>
    <s v="Instituto de Ciências Sociais Aplicadas"/>
    <n v="137"/>
    <x v="84"/>
    <x v="53"/>
    <x v="9"/>
    <n v="1.25"/>
    <n v="62.5"/>
    <x v="3"/>
    <x v="4"/>
    <x v="11"/>
    <x v="274"/>
    <x v="4"/>
    <n v="1089"/>
    <x v="0"/>
  </r>
  <r>
    <s v="23083.007972/2015-42"/>
    <s v="UASG 153115 - Pregão 25/2015"/>
    <d v="2016-10-21T00:00:00"/>
    <x v="51"/>
    <s v="Instituto de Ciências Sociais Aplicadas"/>
    <n v="135"/>
    <x v="62"/>
    <x v="53"/>
    <x v="9"/>
    <n v="0.6"/>
    <n v="30"/>
    <x v="2"/>
    <x v="18"/>
    <x v="11"/>
    <x v="53"/>
    <x v="5"/>
    <n v="4544"/>
    <x v="0"/>
  </r>
  <r>
    <s v="23083.007972/2015-42"/>
    <s v="UASG 153115 - Pregão 25/2015"/>
    <d v="2016-10-21T00:00:00"/>
    <x v="51"/>
    <s v="Instituto de Ciências Sociais Aplicadas"/>
    <n v="145"/>
    <x v="105"/>
    <x v="53"/>
    <x v="14"/>
    <n v="1.08"/>
    <n v="10.8"/>
    <x v="3"/>
    <x v="7"/>
    <x v="16"/>
    <x v="439"/>
    <x v="5"/>
    <n v="1400"/>
    <x v="0"/>
  </r>
  <r>
    <s v="23083.007972/2015-42"/>
    <s v="UASG 153115 - Pregão 25/2015"/>
    <d v="2016-10-21T00:00:00"/>
    <x v="51"/>
    <s v="Instituto de Ciências Sociais Aplicadas"/>
    <n v="146"/>
    <x v="63"/>
    <x v="53"/>
    <x v="15"/>
    <n v="64.5"/>
    <n v="322.5"/>
    <x v="2"/>
    <x v="18"/>
    <x v="18"/>
    <x v="529"/>
    <x v="5"/>
    <n v="4544"/>
    <x v="0"/>
  </r>
  <r>
    <s v="23083.007972/2015-42"/>
    <s v="UASG 153115 - Pregão 25/2015"/>
    <d v="2016-10-21T00:00:00"/>
    <x v="51"/>
    <s v="Instituto de Ciências Sociais Aplicadas"/>
    <n v="153"/>
    <x v="99"/>
    <x v="53"/>
    <x v="15"/>
    <n v="0.94"/>
    <n v="4.6999999999999993"/>
    <x v="3"/>
    <x v="7"/>
    <x v="18"/>
    <x v="187"/>
    <x v="5"/>
    <n v="1400"/>
    <x v="0"/>
  </r>
  <r>
    <s v="23083.007972/2015-42"/>
    <s v="UASG 153115 - Pregão 25/2015"/>
    <d v="2016-10-21T00:00:00"/>
    <x v="51"/>
    <s v="Instituto de Ciências Sociais Aplicadas"/>
    <n v="156"/>
    <x v="106"/>
    <x v="53"/>
    <x v="13"/>
    <n v="1.3"/>
    <n v="39"/>
    <x v="2"/>
    <x v="6"/>
    <x v="15"/>
    <x v="421"/>
    <x v="6"/>
    <n v="348"/>
    <x v="0"/>
  </r>
  <r>
    <s v="23083.007972/2015-42"/>
    <s v="UASG 153115 - Pregão 25/2015"/>
    <d v="2016-10-21T00:00:00"/>
    <x v="51"/>
    <s v="Instituto de Ciências Sociais Aplicadas"/>
    <n v="157"/>
    <x v="107"/>
    <x v="53"/>
    <x v="14"/>
    <n v="1.3"/>
    <n v="13"/>
    <x v="2"/>
    <x v="6"/>
    <x v="16"/>
    <x v="174"/>
    <x v="6"/>
    <n v="348"/>
    <x v="0"/>
  </r>
  <r>
    <s v="23083.007972/2015-42"/>
    <s v="UASG 153115 - Pregão 25/2015"/>
    <d v="2016-10-21T00:00:00"/>
    <x v="51"/>
    <s v="Instituto de Ciências Sociais Aplicadas"/>
    <n v="159"/>
    <x v="109"/>
    <x v="53"/>
    <x v="14"/>
    <n v="1.28"/>
    <n v="12.8"/>
    <x v="2"/>
    <x v="5"/>
    <x v="16"/>
    <x v="498"/>
    <x v="5"/>
    <n v="938"/>
    <x v="0"/>
  </r>
  <r>
    <s v="23083.007972/2015-42"/>
    <s v="UASG 153115 - Pregão 25/2015"/>
    <d v="2016-10-21T00:00:00"/>
    <x v="51"/>
    <s v="Instituto de Ciências Sociais Aplicadas"/>
    <n v="160"/>
    <x v="27"/>
    <x v="53"/>
    <x v="15"/>
    <n v="7.54"/>
    <n v="37.700000000000003"/>
    <x v="2"/>
    <x v="3"/>
    <x v="18"/>
    <x v="61"/>
    <x v="3"/>
    <n v="4227"/>
    <x v="0"/>
  </r>
  <r>
    <s v="23083.007972/2015-42"/>
    <s v="UASG 153115 - Pregão 25/2015"/>
    <d v="2016-10-21T00:00:00"/>
    <x v="51"/>
    <s v="Instituto de Ciências Sociais Aplicadas"/>
    <n v="163"/>
    <x v="102"/>
    <x v="53"/>
    <x v="14"/>
    <n v="0.49"/>
    <n v="4.9000000000000004"/>
    <x v="2"/>
    <x v="17"/>
    <x v="16"/>
    <x v="40"/>
    <x v="15"/>
    <n v="13408"/>
    <x v="0"/>
  </r>
  <r>
    <s v="23083.007972/2015-42"/>
    <s v="UASG 153115 - Pregão 25/2015"/>
    <d v="2016-10-21T00:00:00"/>
    <x v="51"/>
    <s v="Instituto de Ciências Sociais Aplicadas"/>
    <n v="173"/>
    <x v="65"/>
    <x v="53"/>
    <x v="15"/>
    <n v="2.69"/>
    <n v="13.45"/>
    <x v="3"/>
    <x v="4"/>
    <x v="18"/>
    <x v="505"/>
    <x v="4"/>
    <n v="1089"/>
    <x v="0"/>
  </r>
  <r>
    <s v="23083.007972/2015-42"/>
    <s v="UASG 153115 - Pregão 25/2015"/>
    <d v="2016-10-21T00:00:00"/>
    <x v="51"/>
    <s v="Instituto de Ciências Sociais Aplicadas"/>
    <n v="174"/>
    <x v="66"/>
    <x v="53"/>
    <x v="15"/>
    <n v="2.8"/>
    <n v="14"/>
    <x v="2"/>
    <x v="6"/>
    <x v="18"/>
    <x v="132"/>
    <x v="6"/>
    <n v="348"/>
    <x v="0"/>
  </r>
  <r>
    <s v="23083.007972/2015-42"/>
    <s v="UASG 153115 - Pregão 25/2015"/>
    <d v="2016-10-21T00:00:00"/>
    <x v="2"/>
    <s v="Reitoria"/>
    <n v="91"/>
    <x v="81"/>
    <x v="54"/>
    <x v="46"/>
    <n v="1.03"/>
    <n v="16.48"/>
    <x v="6"/>
    <x v="69"/>
    <x v="60"/>
    <x v="530"/>
    <x v="24"/>
    <n v="3293"/>
    <x v="0"/>
  </r>
  <r>
    <s v="23083.007972/2015-42"/>
    <s v="UASG 153115 - Pregão 25/2015"/>
    <d v="2016-10-21T00:00:00"/>
    <x v="2"/>
    <s v="Reitoria"/>
    <n v="109"/>
    <x v="54"/>
    <x v="54"/>
    <x v="53"/>
    <n v="2"/>
    <n v="52"/>
    <x v="6"/>
    <x v="70"/>
    <x v="66"/>
    <x v="531"/>
    <x v="25"/>
    <n v="378"/>
    <x v="0"/>
  </r>
  <r>
    <s v="23083.007972/2015-42"/>
    <s v="UASG 153115 - Pregão 25/2015"/>
    <d v="2016-10-21T00:00:00"/>
    <x v="5"/>
    <s v="Pró - Reitoria de Assuntos Administrativos"/>
    <n v="4"/>
    <x v="29"/>
    <x v="55"/>
    <x v="15"/>
    <n v="3.5"/>
    <n v="17.5"/>
    <x v="6"/>
    <x v="70"/>
    <x v="18"/>
    <x v="25"/>
    <x v="25"/>
    <n v="378"/>
    <x v="0"/>
  </r>
  <r>
    <s v="23083.007972/2015-42"/>
    <s v="UASG 153115 - Pregão 25/2015"/>
    <d v="2016-10-21T00:00:00"/>
    <x v="5"/>
    <s v="Pró - Reitoria de Assuntos Administrativos"/>
    <n v="9"/>
    <x v="33"/>
    <x v="55"/>
    <x v="15"/>
    <n v="3.49"/>
    <n v="17.450000000000003"/>
    <x v="6"/>
    <x v="71"/>
    <x v="18"/>
    <x v="329"/>
    <x v="26"/>
    <n v="1342"/>
    <x v="0"/>
  </r>
  <r>
    <s v="23083.007972/2015-42"/>
    <s v="UASG 153115 - Pregão 25/2015"/>
    <d v="2016-10-21T00:00:00"/>
    <x v="5"/>
    <s v="Pró - Reitoria de Assuntos Administrativos"/>
    <n v="10"/>
    <x v="73"/>
    <x v="55"/>
    <x v="16"/>
    <n v="19.899999999999999"/>
    <n v="298.5"/>
    <x v="6"/>
    <x v="70"/>
    <x v="19"/>
    <x v="532"/>
    <x v="25"/>
    <n v="378"/>
    <x v="0"/>
  </r>
  <r>
    <s v="23083.007972/2015-42"/>
    <s v="UASG 153115 - Pregão 25/2015"/>
    <d v="2016-10-21T00:00:00"/>
    <x v="5"/>
    <s v="Pró - Reitoria de Assuntos Administrativos"/>
    <n v="17"/>
    <x v="38"/>
    <x v="55"/>
    <x v="6"/>
    <n v="2.5499999999999998"/>
    <n v="51"/>
    <x v="6"/>
    <x v="72"/>
    <x v="7"/>
    <x v="100"/>
    <x v="22"/>
    <n v="4605"/>
    <x v="0"/>
  </r>
  <r>
    <s v="23083.007972/2015-42"/>
    <s v="UASG 153115 - Pregão 25/2015"/>
    <d v="2016-10-21T00:00:00"/>
    <x v="5"/>
    <s v="Pró - Reitoria de Assuntos Administrativos"/>
    <n v="16"/>
    <x v="39"/>
    <x v="55"/>
    <x v="6"/>
    <n v="2.52"/>
    <n v="50.4"/>
    <x v="6"/>
    <x v="72"/>
    <x v="7"/>
    <x v="276"/>
    <x v="22"/>
    <n v="4605"/>
    <x v="0"/>
  </r>
  <r>
    <s v="23083.007972/2015-42"/>
    <s v="UASG 153115 - Pregão 25/2015"/>
    <d v="2016-10-21T00:00:00"/>
    <x v="5"/>
    <s v="Pró - Reitoria de Assuntos Administrativos"/>
    <n v="19"/>
    <x v="6"/>
    <x v="55"/>
    <x v="27"/>
    <n v="0.32"/>
    <n v="160"/>
    <x v="6"/>
    <x v="73"/>
    <x v="25"/>
    <x v="111"/>
    <x v="27"/>
    <n v="1520"/>
    <x v="1"/>
  </r>
  <r>
    <s v="23083.007972/2015-42"/>
    <s v="UASG 153115 - Pregão 25/2015"/>
    <d v="2016-10-21T00:00:00"/>
    <x v="5"/>
    <s v="Pró - Reitoria de Assuntos Administrativos"/>
    <n v="20"/>
    <x v="40"/>
    <x v="55"/>
    <x v="27"/>
    <n v="0.32"/>
    <n v="160"/>
    <x v="6"/>
    <x v="73"/>
    <x v="9"/>
    <x v="153"/>
    <x v="27"/>
    <n v="1520"/>
    <x v="1"/>
  </r>
  <r>
    <s v="23083.007972/2015-42"/>
    <s v="UASG 153115 - Pregão 25/2015"/>
    <d v="2016-10-21T00:00:00"/>
    <x v="5"/>
    <s v="Pró - Reitoria de Assuntos Administrativos"/>
    <n v="27"/>
    <x v="12"/>
    <x v="55"/>
    <x v="6"/>
    <n v="0.85"/>
    <n v="17"/>
    <x v="6"/>
    <x v="70"/>
    <x v="7"/>
    <x v="30"/>
    <x v="25"/>
    <n v="378"/>
    <x v="0"/>
  </r>
  <r>
    <s v="23083.007972/2015-42"/>
    <s v="UASG 153115 - Pregão 25/2015"/>
    <d v="2016-10-21T00:00:00"/>
    <x v="5"/>
    <s v="Pró - Reitoria de Assuntos Administrativos"/>
    <n v="37"/>
    <x v="74"/>
    <x v="55"/>
    <x v="6"/>
    <n v="0.38"/>
    <n v="7.6"/>
    <x v="6"/>
    <x v="74"/>
    <x v="7"/>
    <x v="533"/>
    <x v="11"/>
    <n v="1484"/>
    <x v="0"/>
  </r>
  <r>
    <s v="23083.007972/2015-42"/>
    <s v="UASG 153115 - Pregão 25/2015"/>
    <d v="2016-10-21T00:00:00"/>
    <x v="5"/>
    <s v="Pró - Reitoria de Assuntos Administrativos"/>
    <n v="43"/>
    <x v="75"/>
    <x v="55"/>
    <x v="6"/>
    <n v="1.7"/>
    <n v="34"/>
    <x v="6"/>
    <x v="75"/>
    <x v="7"/>
    <x v="8"/>
    <x v="28"/>
    <n v="5046"/>
    <x v="0"/>
  </r>
  <r>
    <s v="23083.007972/2015-42"/>
    <s v="UASG 153115 - Pregão 25/2015"/>
    <d v="2016-10-21T00:00:00"/>
    <x v="5"/>
    <s v="Pró - Reitoria de Assuntos Administrativos"/>
    <n v="39"/>
    <x v="76"/>
    <x v="55"/>
    <x v="15"/>
    <n v="0.95"/>
    <n v="4.75"/>
    <x v="6"/>
    <x v="71"/>
    <x v="18"/>
    <x v="351"/>
    <x v="26"/>
    <n v="1342"/>
    <x v="0"/>
  </r>
  <r>
    <s v="23083.007972/2015-42"/>
    <s v="UASG 153115 - Pregão 25/2015"/>
    <d v="2016-10-21T00:00:00"/>
    <x v="5"/>
    <s v="Pró - Reitoria de Assuntos Administrativos"/>
    <n v="40"/>
    <x v="77"/>
    <x v="55"/>
    <x v="15"/>
    <n v="0.99"/>
    <n v="4.95"/>
    <x v="6"/>
    <x v="71"/>
    <x v="18"/>
    <x v="149"/>
    <x v="26"/>
    <n v="1342"/>
    <x v="0"/>
  </r>
  <r>
    <s v="23083.007972/2015-42"/>
    <s v="UASG 153115 - Pregão 25/2015"/>
    <d v="2016-10-21T00:00:00"/>
    <x v="5"/>
    <s v="Pró - Reitoria de Assuntos Administrativos"/>
    <n v="41"/>
    <x v="42"/>
    <x v="55"/>
    <x v="15"/>
    <n v="1.29"/>
    <n v="6.45"/>
    <x v="6"/>
    <x v="73"/>
    <x v="18"/>
    <x v="246"/>
    <x v="27"/>
    <n v="1520"/>
    <x v="0"/>
  </r>
  <r>
    <s v="23083.007972/2015-42"/>
    <s v="UASG 153115 - Pregão 25/2015"/>
    <d v="2016-10-21T00:00:00"/>
    <x v="5"/>
    <s v="Pró - Reitoria de Assuntos Administrativos"/>
    <n v="83"/>
    <x v="122"/>
    <x v="55"/>
    <x v="15"/>
    <n v="22.44"/>
    <n v="112.2"/>
    <x v="6"/>
    <x v="76"/>
    <x v="18"/>
    <x v="333"/>
    <x v="18"/>
    <s v="-"/>
    <x v="9"/>
  </r>
  <r>
    <s v="23083.007972/2015-42"/>
    <s v="UASG 153115 - Pregão 25/2015"/>
    <d v="2016-10-21T00:00:00"/>
    <x v="5"/>
    <s v="Pró - Reitoria de Assuntos Administrativos"/>
    <n v="84"/>
    <x v="16"/>
    <x v="55"/>
    <x v="25"/>
    <n v="74.849999999999994"/>
    <n v="149.69999999999999"/>
    <x v="6"/>
    <x v="77"/>
    <x v="26"/>
    <x v="90"/>
    <x v="29"/>
    <n v="6666"/>
    <x v="0"/>
  </r>
  <r>
    <s v="23083.007972/2015-42"/>
    <s v="UASG 153115 - Pregão 25/2015"/>
    <d v="2016-10-21T00:00:00"/>
    <x v="5"/>
    <s v="Pró - Reitoria de Assuntos Administrativos"/>
    <n v="91"/>
    <x v="81"/>
    <x v="55"/>
    <x v="32"/>
    <n v="1.03"/>
    <n v="36.050000000000004"/>
    <x v="6"/>
    <x v="69"/>
    <x v="36"/>
    <x v="534"/>
    <x v="24"/>
    <n v="3293"/>
    <x v="0"/>
  </r>
  <r>
    <s v="23083.007972/2015-42"/>
    <s v="UASG 153115 - Pregão 25/2015"/>
    <d v="2016-10-21T00:00:00"/>
    <x v="5"/>
    <s v="Pró - Reitoria de Assuntos Administrativos"/>
    <n v="94"/>
    <x v="17"/>
    <x v="55"/>
    <x v="13"/>
    <n v="1.22"/>
    <n v="36.6"/>
    <x v="6"/>
    <x v="78"/>
    <x v="19"/>
    <x v="379"/>
    <x v="30"/>
    <n v="565"/>
    <x v="1"/>
  </r>
  <r>
    <s v="23083.007972/2015-42"/>
    <s v="UASG 153115 - Pregão 25/2015"/>
    <d v="2016-10-21T00:00:00"/>
    <x v="5"/>
    <s v="Pró - Reitoria de Assuntos Administrativos"/>
    <n v="100"/>
    <x v="20"/>
    <x v="55"/>
    <x v="11"/>
    <n v="33.200000000000003"/>
    <n v="33.200000000000003"/>
    <x v="6"/>
    <x v="77"/>
    <x v="13"/>
    <x v="52"/>
    <x v="29"/>
    <n v="6666"/>
    <x v="0"/>
  </r>
  <r>
    <s v="23083.007972/2015-42"/>
    <s v="UASG 153115 - Pregão 25/2015"/>
    <d v="2016-10-21T00:00:00"/>
    <x v="5"/>
    <s v="Pró - Reitoria de Assuntos Administrativos"/>
    <n v="101"/>
    <x v="21"/>
    <x v="55"/>
    <x v="16"/>
    <n v="5.84"/>
    <n v="87.6"/>
    <x v="6"/>
    <x v="73"/>
    <x v="19"/>
    <x v="535"/>
    <x v="27"/>
    <n v="1520"/>
    <x v="0"/>
  </r>
  <r>
    <s v="23083.007972/2015-42"/>
    <s v="UASG 153115 - Pregão 25/2015"/>
    <d v="2016-10-21T00:00:00"/>
    <x v="5"/>
    <s v="Pró - Reitoria de Assuntos Administrativos"/>
    <n v="103"/>
    <x v="22"/>
    <x v="55"/>
    <x v="10"/>
    <n v="7.75"/>
    <n v="23.25"/>
    <x v="6"/>
    <x v="79"/>
    <x v="12"/>
    <x v="536"/>
    <x v="9"/>
    <n v="7"/>
    <x v="0"/>
  </r>
  <r>
    <s v="23083.007972/2015-42"/>
    <s v="UASG 153115 - Pregão 25/2015"/>
    <d v="2016-10-21T00:00:00"/>
    <x v="5"/>
    <s v="Pró - Reitoria de Assuntos Administrativos"/>
    <n v="109"/>
    <x v="54"/>
    <x v="55"/>
    <x v="32"/>
    <n v="2"/>
    <n v="70"/>
    <x v="6"/>
    <x v="70"/>
    <x v="36"/>
    <x v="484"/>
    <x v="25"/>
    <n v="378"/>
    <x v="0"/>
  </r>
  <r>
    <s v="23083.007972/2015-42"/>
    <s v="UASG 153115 - Pregão 25/2015"/>
    <d v="2016-10-21T00:00:00"/>
    <x v="5"/>
    <s v="Pró - Reitoria de Assuntos Administrativos"/>
    <n v="110"/>
    <x v="55"/>
    <x v="55"/>
    <x v="25"/>
    <n v="3.65"/>
    <n v="7.3"/>
    <x v="6"/>
    <x v="80"/>
    <x v="26"/>
    <x v="242"/>
    <x v="18"/>
    <s v="-"/>
    <x v="10"/>
  </r>
  <r>
    <s v="23083.007972/2015-42"/>
    <s v="UASG 153115 - Pregão 25/2015"/>
    <d v="2016-10-21T00:00:00"/>
    <x v="5"/>
    <s v="Pró - Reitoria de Assuntos Administrativos"/>
    <n v="142"/>
    <x v="68"/>
    <x v="55"/>
    <x v="9"/>
    <n v="1.89"/>
    <n v="94.5"/>
    <x v="6"/>
    <x v="74"/>
    <x v="11"/>
    <x v="71"/>
    <x v="11"/>
    <n v="1484"/>
    <x v="0"/>
  </r>
  <r>
    <s v="23083.007972/2015-42"/>
    <s v="UASG 153115 - Pregão 25/2015"/>
    <d v="2016-10-21T00:00:00"/>
    <x v="5"/>
    <s v="Pró - Reitoria de Assuntos Administrativos"/>
    <n v="144"/>
    <x v="89"/>
    <x v="55"/>
    <x v="38"/>
    <n v="2.02"/>
    <n v="1212"/>
    <x v="6"/>
    <x v="74"/>
    <x v="67"/>
    <x v="537"/>
    <x v="11"/>
    <n v="1484"/>
    <x v="1"/>
  </r>
  <r>
    <s v="23083.007972/2015-42"/>
    <s v="UASG 153115 - Pregão 25/2015"/>
    <d v="2016-10-21T00:00:00"/>
    <x v="5"/>
    <s v="Pró - Reitoria de Assuntos Administrativos"/>
    <n v="146"/>
    <x v="63"/>
    <x v="55"/>
    <x v="11"/>
    <n v="64.5"/>
    <n v="64.5"/>
    <x v="6"/>
    <x v="72"/>
    <x v="13"/>
    <x v="60"/>
    <x v="22"/>
    <n v="4605"/>
    <x v="0"/>
  </r>
  <r>
    <s v="23083.007972/2015-42"/>
    <s v="UASG 153115 - Pregão 25/2015"/>
    <d v="2016-10-21T00:00:00"/>
    <x v="5"/>
    <s v="Pró - Reitoria de Assuntos Administrativos"/>
    <n v="152"/>
    <x v="71"/>
    <x v="55"/>
    <x v="16"/>
    <n v="0.94"/>
    <n v="14.1"/>
    <x v="6"/>
    <x v="74"/>
    <x v="19"/>
    <x v="285"/>
    <x v="11"/>
    <n v="1484"/>
    <x v="0"/>
  </r>
  <r>
    <s v="23083.007972/2015-42"/>
    <s v="UASG 153115 - Pregão 25/2015"/>
    <d v="2016-10-21T00:00:00"/>
    <x v="5"/>
    <s v="Pró - Reitoria de Assuntos Administrativos"/>
    <n v="160"/>
    <x v="27"/>
    <x v="55"/>
    <x v="13"/>
    <n v="7.54"/>
    <n v="226.2"/>
    <x v="6"/>
    <x v="81"/>
    <x v="15"/>
    <x v="376"/>
    <x v="31"/>
    <n v="4384"/>
    <x v="0"/>
  </r>
  <r>
    <s v="23083.007972/2015-42"/>
    <s v="UASG 153115 - Pregão 25/2015"/>
    <d v="2016-10-21T00:00:00"/>
    <x v="5"/>
    <s v="Pró - Reitoria de Assuntos Administrativos"/>
    <n v="164"/>
    <x v="64"/>
    <x v="55"/>
    <x v="16"/>
    <n v="1.88"/>
    <n v="28.2"/>
    <x v="6"/>
    <x v="82"/>
    <x v="19"/>
    <x v="435"/>
    <x v="32"/>
    <n v="7982"/>
    <x v="0"/>
  </r>
  <r>
    <s v="23083.007972/2015-42"/>
    <s v="UASG 153115 - Pregão 25/2015"/>
    <d v="2016-10-21T00:00:00"/>
    <x v="1"/>
    <s v="Seção de Arquivo e Protocolo Geral"/>
    <n v="6"/>
    <x v="31"/>
    <x v="56"/>
    <x v="12"/>
    <n v="1.95"/>
    <n v="11.7"/>
    <x v="6"/>
    <x v="83"/>
    <x v="14"/>
    <x v="538"/>
    <x v="28"/>
    <n v="17161"/>
    <x v="0"/>
  </r>
  <r>
    <s v="23083.007972/2015-42"/>
    <s v="UASG 153115 - Pregão 25/2015"/>
    <d v="2016-10-21T00:00:00"/>
    <x v="1"/>
    <s v="Seção de Arquivo e Protocolo Geral"/>
    <n v="8"/>
    <x v="32"/>
    <x v="56"/>
    <x v="14"/>
    <n v="0.4"/>
    <n v="4"/>
    <x v="6"/>
    <x v="74"/>
    <x v="16"/>
    <x v="140"/>
    <x v="11"/>
    <n v="1484"/>
    <x v="0"/>
  </r>
  <r>
    <s v="23083.007972/2015-42"/>
    <s v="UASG 153115 - Pregão 25/2015"/>
    <d v="2016-10-21T00:00:00"/>
    <x v="1"/>
    <s v="Seção de Arquivo e Protocolo Geral"/>
    <n v="9"/>
    <x v="33"/>
    <x v="56"/>
    <x v="14"/>
    <n v="3.49"/>
    <n v="34.900000000000006"/>
    <x v="6"/>
    <x v="71"/>
    <x v="16"/>
    <x v="172"/>
    <x v="26"/>
    <n v="1342"/>
    <x v="0"/>
  </r>
  <r>
    <s v="23083.007972/2015-42"/>
    <s v="UASG 153115 - Pregão 25/2015"/>
    <d v="2016-10-21T00:00:00"/>
    <x v="1"/>
    <s v="Seção de Arquivo e Protocolo Geral"/>
    <n v="50"/>
    <x v="129"/>
    <x v="56"/>
    <x v="5"/>
    <n v="3.15"/>
    <n v="3150"/>
    <x v="6"/>
    <x v="70"/>
    <x v="68"/>
    <x v="539"/>
    <x v="25"/>
    <n v="378"/>
    <x v="0"/>
  </r>
  <r>
    <s v="23083.007972/2015-42"/>
    <s v="UASG 153115 - Pregão 25/2015"/>
    <d v="2016-10-21T00:00:00"/>
    <x v="1"/>
    <s v="Seção de Arquivo e Protocolo Geral"/>
    <n v="91"/>
    <x v="81"/>
    <x v="56"/>
    <x v="28"/>
    <n v="1.03"/>
    <n v="25.75"/>
    <x v="6"/>
    <x v="69"/>
    <x v="31"/>
    <x v="540"/>
    <x v="24"/>
    <n v="3293"/>
    <x v="0"/>
  </r>
  <r>
    <s v="23083.007972/2015-42"/>
    <s v="UASG 153115 - Pregão 25/2015"/>
    <d v="2016-10-21T00:00:00"/>
    <x v="1"/>
    <s v="Seção de Arquivo e Protocolo Geral"/>
    <n v="99"/>
    <x v="18"/>
    <x v="56"/>
    <x v="10"/>
    <n v="19.989999999999998"/>
    <n v="59.97"/>
    <x v="6"/>
    <x v="78"/>
    <x v="12"/>
    <x v="178"/>
    <x v="30"/>
    <n v="565"/>
    <x v="0"/>
  </r>
  <r>
    <s v="23083.007972/2015-42"/>
    <s v="UASG 153115 - Pregão 25/2015"/>
    <d v="2016-10-21T00:00:00"/>
    <x v="1"/>
    <s v="Seção de Arquivo e Protocolo Geral"/>
    <n v="100"/>
    <x v="20"/>
    <x v="56"/>
    <x v="18"/>
    <n v="33.200000000000003"/>
    <n v="132.80000000000001"/>
    <x v="6"/>
    <x v="77"/>
    <x v="20"/>
    <x v="354"/>
    <x v="29"/>
    <n v="6666"/>
    <x v="0"/>
  </r>
  <r>
    <s v="23083.007972/2015-42"/>
    <s v="UASG 153115 - Pregão 25/2015"/>
    <d v="2016-10-21T00:00:00"/>
    <x v="1"/>
    <s v="Seção de Arquivo e Protocolo Geral"/>
    <n v="109"/>
    <x v="54"/>
    <x v="56"/>
    <x v="14"/>
    <n v="2"/>
    <n v="20"/>
    <x v="6"/>
    <x v="70"/>
    <x v="16"/>
    <x v="9"/>
    <x v="25"/>
    <n v="378"/>
    <x v="0"/>
  </r>
  <r>
    <s v="23083.007972/2015-42"/>
    <s v="UASG 153115 - Pregão 25/2015"/>
    <d v="2016-10-21T00:00:00"/>
    <x v="1"/>
    <s v="Seção de Arquivo e Protocolo Geral"/>
    <n v="124"/>
    <x v="128"/>
    <x v="56"/>
    <x v="27"/>
    <n v="10.7"/>
    <n v="5350"/>
    <x v="4"/>
    <x v="12"/>
    <x v="17"/>
    <x v="19"/>
    <x v="10"/>
    <s v="-"/>
    <x v="11"/>
  </r>
  <r>
    <s v="23083.007972/2015-42"/>
    <s v="UASG 153115 - Pregão 25/2015"/>
    <d v="2016-10-21T00:00:00"/>
    <x v="1"/>
    <s v="Seção de Arquivo e Protocolo Geral"/>
    <n v="153"/>
    <x v="99"/>
    <x v="56"/>
    <x v="14"/>
    <n v="0.94"/>
    <n v="9.3999999999999986"/>
    <x v="6"/>
    <x v="74"/>
    <x v="16"/>
    <x v="39"/>
    <x v="11"/>
    <n v="1484"/>
    <x v="0"/>
  </r>
  <r>
    <s v="23083.007972/2015-42"/>
    <s v="UASG 153115 - Pregão 25/2015"/>
    <d v="2016-10-21T00:00:00"/>
    <x v="1"/>
    <s v="Seção de Arquivo e Protocolo Geral"/>
    <n v="154"/>
    <x v="104"/>
    <x v="56"/>
    <x v="14"/>
    <n v="1.21"/>
    <n v="12.1"/>
    <x v="6"/>
    <x v="73"/>
    <x v="18"/>
    <x v="348"/>
    <x v="27"/>
    <n v="1520"/>
    <x v="1"/>
  </r>
  <r>
    <s v="23083.007972/2015-42"/>
    <s v="UASG 153115 - Pregão 25/2015"/>
    <d v="2016-10-21T00:00:00"/>
    <x v="1"/>
    <s v="Seção de Arquivo e Protocolo Geral"/>
    <n v="164"/>
    <x v="64"/>
    <x v="56"/>
    <x v="14"/>
    <n v="1.88"/>
    <n v="18.799999999999997"/>
    <x v="6"/>
    <x v="82"/>
    <x v="16"/>
    <x v="62"/>
    <x v="32"/>
    <n v="7982"/>
    <x v="0"/>
  </r>
  <r>
    <s v="23083.007972/2015-42"/>
    <s v="UASG 153115 - Pregão 25/2015"/>
    <d v="2016-10-21T00:00:00"/>
    <x v="1"/>
    <s v="Seção de Arquivo e Protocolo Geral"/>
    <n v="173"/>
    <x v="65"/>
    <x v="56"/>
    <x v="10"/>
    <n v="2.69"/>
    <n v="8.07"/>
    <x v="6"/>
    <x v="73"/>
    <x v="12"/>
    <x v="389"/>
    <x v="27"/>
    <n v="1520"/>
    <x v="0"/>
  </r>
  <r>
    <s v="23083.007972/2015-42"/>
    <s v="UASG 153115 - Pregão 25/2015"/>
    <d v="2016-10-21T00:00:00"/>
    <x v="1"/>
    <s v="Seção de Arquivo e Protocolo Geral"/>
    <n v="174"/>
    <x v="66"/>
    <x v="56"/>
    <x v="10"/>
    <n v="2.8"/>
    <n v="8.3999999999999986"/>
    <x v="6"/>
    <x v="70"/>
    <x v="12"/>
    <x v="390"/>
    <x v="25"/>
    <n v="378"/>
    <x v="0"/>
  </r>
  <r>
    <s v="23083.007972/2015-42"/>
    <s v="UASG 153115 - Pregão 25/2015"/>
    <d v="2016-10-21T00:00:00"/>
    <x v="6"/>
    <s v="Departamento de Pessoal"/>
    <n v="6"/>
    <x v="31"/>
    <x v="57"/>
    <x v="14"/>
    <n v="1.95"/>
    <n v="19.5"/>
    <x v="6"/>
    <x v="83"/>
    <x v="16"/>
    <x v="171"/>
    <x v="28"/>
    <n v="17161"/>
    <x v="0"/>
  </r>
  <r>
    <s v="23083.007972/2015-42"/>
    <s v="UASG 153115 - Pregão 25/2015"/>
    <d v="2016-10-21T00:00:00"/>
    <x v="6"/>
    <s v="Departamento de Pessoal"/>
    <n v="17"/>
    <x v="38"/>
    <x v="57"/>
    <x v="14"/>
    <n v="2.5499999999999998"/>
    <n v="25.5"/>
    <x v="6"/>
    <x v="72"/>
    <x v="16"/>
    <x v="33"/>
    <x v="22"/>
    <n v="4605"/>
    <x v="0"/>
  </r>
  <r>
    <s v="23083.007972/2015-42"/>
    <s v="UASG 153115 - Pregão 25/2015"/>
    <d v="2016-10-21T00:00:00"/>
    <x v="6"/>
    <s v="Departamento de Pessoal"/>
    <n v="19"/>
    <x v="6"/>
    <x v="57"/>
    <x v="8"/>
    <n v="0.32"/>
    <n v="32"/>
    <x v="6"/>
    <x v="73"/>
    <x v="9"/>
    <x v="153"/>
    <x v="27"/>
    <n v="1520"/>
    <x v="0"/>
  </r>
  <r>
    <s v="23083.007972/2015-42"/>
    <s v="UASG 153115 - Pregão 25/2015"/>
    <d v="2016-10-21T00:00:00"/>
    <x v="6"/>
    <s v="Departamento de Pessoal"/>
    <n v="40"/>
    <x v="77"/>
    <x v="57"/>
    <x v="13"/>
    <n v="0.99"/>
    <n v="29.7"/>
    <x v="6"/>
    <x v="71"/>
    <x v="15"/>
    <x v="115"/>
    <x v="26"/>
    <n v="1342"/>
    <x v="0"/>
  </r>
  <r>
    <s v="23083.007972/2015-42"/>
    <s v="UASG 153115 - Pregão 25/2015"/>
    <d v="2016-10-21T00:00:00"/>
    <x v="6"/>
    <s v="Departamento de Pessoal"/>
    <n v="41"/>
    <x v="42"/>
    <x v="57"/>
    <x v="6"/>
    <n v="1.29"/>
    <n v="25.8"/>
    <x v="6"/>
    <x v="73"/>
    <x v="7"/>
    <x v="195"/>
    <x v="27"/>
    <n v="1520"/>
    <x v="0"/>
  </r>
  <r>
    <s v="23083.007972/2015-42"/>
    <s v="UASG 153115 - Pregão 25/2015"/>
    <d v="2016-10-21T00:00:00"/>
    <x v="6"/>
    <s v="Departamento de Pessoal"/>
    <n v="52"/>
    <x v="100"/>
    <x v="57"/>
    <x v="14"/>
    <n v="6.8"/>
    <n v="68"/>
    <x v="6"/>
    <x v="70"/>
    <x v="16"/>
    <x v="524"/>
    <x v="25"/>
    <n v="378"/>
    <x v="0"/>
  </r>
  <r>
    <s v="23083.007972/2015-42"/>
    <s v="UASG 153115 - Pregão 25/2015"/>
    <d v="2016-10-21T00:00:00"/>
    <x v="6"/>
    <s v="Departamento de Pessoal"/>
    <n v="68"/>
    <x v="79"/>
    <x v="57"/>
    <x v="24"/>
    <n v="7.0000000000000007E-2"/>
    <n v="14.000000000000002"/>
    <x v="6"/>
    <x v="72"/>
    <x v="25"/>
    <x v="227"/>
    <x v="22"/>
    <n v="4605"/>
    <x v="0"/>
  </r>
  <r>
    <s v="23083.007972/2015-42"/>
    <s v="UASG 153115 - Pregão 25/2015"/>
    <d v="2016-10-21T00:00:00"/>
    <x v="6"/>
    <s v="Departamento de Pessoal"/>
    <n v="67"/>
    <x v="80"/>
    <x v="57"/>
    <x v="24"/>
    <n v="0.1"/>
    <n v="20"/>
    <x v="6"/>
    <x v="72"/>
    <x v="25"/>
    <x v="9"/>
    <x v="22"/>
    <n v="4605"/>
    <x v="0"/>
  </r>
  <r>
    <s v="23083.007972/2015-42"/>
    <s v="UASG 153115 - Pregão 25/2015"/>
    <d v="2016-10-21T00:00:00"/>
    <x v="6"/>
    <s v="Departamento de Pessoal"/>
    <n v="94"/>
    <x v="17"/>
    <x v="57"/>
    <x v="14"/>
    <n v="1.22"/>
    <n v="12.2"/>
    <x v="6"/>
    <x v="78"/>
    <x v="21"/>
    <x v="541"/>
    <x v="30"/>
    <n v="565"/>
    <x v="1"/>
  </r>
  <r>
    <s v="23083.007972/2015-42"/>
    <s v="UASG 153115 - Pregão 25/2015"/>
    <d v="2016-10-21T00:00:00"/>
    <x v="6"/>
    <s v="Departamento de Pessoal"/>
    <n v="101"/>
    <x v="21"/>
    <x v="57"/>
    <x v="14"/>
    <n v="5.84"/>
    <n v="58.4"/>
    <x v="6"/>
    <x v="73"/>
    <x v="16"/>
    <x v="347"/>
    <x v="27"/>
    <n v="1520"/>
    <x v="0"/>
  </r>
  <r>
    <s v="23083.007972/2015-42"/>
    <s v="UASG 153115 - Pregão 25/2015"/>
    <d v="2016-10-21T00:00:00"/>
    <x v="6"/>
    <s v="Departamento de Pessoal"/>
    <n v="124"/>
    <x v="128"/>
    <x v="57"/>
    <x v="6"/>
    <n v="10.7"/>
    <n v="214"/>
    <x v="4"/>
    <x v="12"/>
    <x v="17"/>
    <x v="19"/>
    <x v="10"/>
    <s v="-"/>
    <x v="11"/>
  </r>
  <r>
    <s v="23083.007972/2015-42"/>
    <s v="UASG 153115 - Pregão 25/2015"/>
    <d v="2016-10-21T00:00:00"/>
    <x v="6"/>
    <s v="Departamento de Pessoal"/>
    <n v="144"/>
    <x v="89"/>
    <x v="57"/>
    <x v="14"/>
    <n v="2.02"/>
    <n v="20.2"/>
    <x v="6"/>
    <x v="74"/>
    <x v="16"/>
    <x v="182"/>
    <x v="11"/>
    <n v="1484"/>
    <x v="0"/>
  </r>
  <r>
    <s v="23083.007972/2015-42"/>
    <s v="UASG 153115 - Pregão 25/2015"/>
    <d v="2016-10-21T00:00:00"/>
    <x v="6"/>
    <s v="Departamento de Pessoal"/>
    <n v="145"/>
    <x v="105"/>
    <x v="57"/>
    <x v="25"/>
    <n v="1.08"/>
    <n v="2.16"/>
    <x v="6"/>
    <x v="74"/>
    <x v="26"/>
    <x v="265"/>
    <x v="11"/>
    <n v="1484"/>
    <x v="0"/>
  </r>
  <r>
    <s v="23083.007972/2015-42"/>
    <s v="UASG 153115 - Pregão 25/2015"/>
    <d v="2016-10-21T00:00:00"/>
    <x v="6"/>
    <s v="Departamento de Pessoal"/>
    <n v="146"/>
    <x v="63"/>
    <x v="57"/>
    <x v="6"/>
    <n v="64.5"/>
    <n v="1290"/>
    <x v="6"/>
    <x v="72"/>
    <x v="7"/>
    <x v="107"/>
    <x v="22"/>
    <n v="4605"/>
    <x v="0"/>
  </r>
  <r>
    <s v="23083.007972/2015-42"/>
    <s v="UASG 153115 - Pregão 25/2015"/>
    <d v="2016-10-21T00:00:00"/>
    <x v="6"/>
    <s v="Departamento de Pessoal"/>
    <n v="164"/>
    <x v="64"/>
    <x v="57"/>
    <x v="14"/>
    <n v="1.88"/>
    <n v="18.799999999999997"/>
    <x v="6"/>
    <x v="82"/>
    <x v="16"/>
    <x v="62"/>
    <x v="32"/>
    <n v="7982"/>
    <x v="0"/>
  </r>
  <r>
    <s v="23083.007972/2015-42"/>
    <s v="UASG 153115 - Pregão 25/2015"/>
    <d v="2016-10-21T00:00:00"/>
    <x v="6"/>
    <s v="Departamento de Pessoal"/>
    <n v="174"/>
    <x v="66"/>
    <x v="57"/>
    <x v="14"/>
    <n v="2.8"/>
    <n v="28"/>
    <x v="6"/>
    <x v="70"/>
    <x v="16"/>
    <x v="64"/>
    <x v="25"/>
    <n v="378"/>
    <x v="0"/>
  </r>
  <r>
    <s v="23083.007972/2015-42"/>
    <s v="UASG 153115 - Pregão 25/2015"/>
    <d v="2016-10-21T00:00:00"/>
    <x v="8"/>
    <s v="Departamento de Contabilidade e Finanças"/>
    <n v="99"/>
    <x v="18"/>
    <x v="58"/>
    <x v="11"/>
    <n v="19.989999999999998"/>
    <n v="19.989999999999998"/>
    <x v="6"/>
    <x v="78"/>
    <x v="13"/>
    <x v="150"/>
    <x v="30"/>
    <n v="565"/>
    <x v="0"/>
  </r>
  <r>
    <s v="23083.007972/2015-42"/>
    <s v="UASG 153115 - Pregão 25/2015"/>
    <d v="2016-10-21T00:00:00"/>
    <x v="8"/>
    <s v="Departamento de Contabilidade e Finanças"/>
    <n v="100"/>
    <x v="20"/>
    <x v="58"/>
    <x v="14"/>
    <n v="33.200000000000003"/>
    <n v="332"/>
    <x v="6"/>
    <x v="77"/>
    <x v="16"/>
    <x v="16"/>
    <x v="29"/>
    <n v="6666"/>
    <x v="0"/>
  </r>
  <r>
    <s v="23083.007972/2015-42"/>
    <s v="UASG 153115 - Pregão 25/2015"/>
    <d v="2016-10-21T00:00:00"/>
    <x v="9"/>
    <s v="Departamento de Material e Serviços Auxiliares"/>
    <n v="8"/>
    <x v="32"/>
    <x v="59"/>
    <x v="7"/>
    <n v="0.4"/>
    <n v="16"/>
    <x v="6"/>
    <x v="74"/>
    <x v="8"/>
    <x v="36"/>
    <x v="11"/>
    <n v="1484"/>
    <x v="0"/>
  </r>
  <r>
    <s v="23083.007972/2015-42"/>
    <s v="UASG 153115 - Pregão 25/2015"/>
    <d v="2016-10-21T00:00:00"/>
    <x v="9"/>
    <s v="Departamento de Material e Serviços Auxiliares"/>
    <n v="19"/>
    <x v="6"/>
    <x v="59"/>
    <x v="8"/>
    <n v="0.32"/>
    <n v="32"/>
    <x v="6"/>
    <x v="73"/>
    <x v="9"/>
    <x v="153"/>
    <x v="27"/>
    <n v="1520"/>
    <x v="0"/>
  </r>
  <r>
    <s v="23083.007972/2015-42"/>
    <s v="UASG 153115 - Pregão 25/2015"/>
    <d v="2016-10-21T00:00:00"/>
    <x v="9"/>
    <s v="Departamento de Material e Serviços Auxiliares"/>
    <n v="21"/>
    <x v="41"/>
    <x v="59"/>
    <x v="6"/>
    <n v="0.32"/>
    <n v="6.4"/>
    <x v="6"/>
    <x v="73"/>
    <x v="7"/>
    <x v="65"/>
    <x v="27"/>
    <n v="1520"/>
    <x v="0"/>
  </r>
  <r>
    <s v="23083.007972/2015-42"/>
    <s v="UASG 153115 - Pregão 25/2015"/>
    <d v="2016-10-21T00:00:00"/>
    <x v="9"/>
    <s v="Departamento de Material e Serviços Auxiliares"/>
    <n v="27"/>
    <x v="12"/>
    <x v="59"/>
    <x v="9"/>
    <n v="0.85"/>
    <n v="42.5"/>
    <x v="6"/>
    <x v="70"/>
    <x v="11"/>
    <x v="173"/>
    <x v="25"/>
    <n v="378"/>
    <x v="0"/>
  </r>
  <r>
    <s v="23083.007972/2015-42"/>
    <s v="UASG 153115 - Pregão 25/2015"/>
    <d v="2016-10-21T00:00:00"/>
    <x v="9"/>
    <s v="Departamento de Material e Serviços Auxiliares"/>
    <n v="39"/>
    <x v="76"/>
    <x v="59"/>
    <x v="25"/>
    <n v="0.95"/>
    <n v="1.9"/>
    <x v="6"/>
    <x v="71"/>
    <x v="26"/>
    <x v="80"/>
    <x v="26"/>
    <n v="1342"/>
    <x v="0"/>
  </r>
  <r>
    <s v="23083.007972/2015-42"/>
    <s v="UASG 153115 - Pregão 25/2015"/>
    <d v="2016-10-21T00:00:00"/>
    <x v="9"/>
    <s v="Departamento de Material e Serviços Auxiliares"/>
    <n v="101"/>
    <x v="21"/>
    <x v="59"/>
    <x v="13"/>
    <n v="5.84"/>
    <n v="175.2"/>
    <x v="6"/>
    <x v="73"/>
    <x v="15"/>
    <x v="17"/>
    <x v="27"/>
    <n v="1520"/>
    <x v="0"/>
  </r>
  <r>
    <s v="23083.007972/2015-42"/>
    <s v="UASG 153115 - Pregão 25/2015"/>
    <d v="2016-10-21T00:00:00"/>
    <x v="9"/>
    <s v="Departamento de Material e Serviços Auxiliares"/>
    <n v="164"/>
    <x v="64"/>
    <x v="59"/>
    <x v="7"/>
    <n v="1.88"/>
    <n v="75.199999999999989"/>
    <x v="6"/>
    <x v="82"/>
    <x v="8"/>
    <x v="542"/>
    <x v="32"/>
    <n v="7982"/>
    <x v="0"/>
  </r>
  <r>
    <s v="23083.007972/2015-42"/>
    <s v="UASG 153115 - Pregão 25/2015"/>
    <d v="2016-10-21T00:00:00"/>
    <x v="9"/>
    <s v="Departamento de Material e Serviços Auxiliares"/>
    <n v="173"/>
    <x v="65"/>
    <x v="59"/>
    <x v="28"/>
    <n v="2.69"/>
    <n v="67.25"/>
    <x v="6"/>
    <x v="73"/>
    <x v="31"/>
    <x v="543"/>
    <x v="27"/>
    <n v="1520"/>
    <x v="0"/>
  </r>
  <r>
    <s v="23083.007972/2015-42"/>
    <s v="UASG 153115 - Pregão 25/2015"/>
    <d v="2016-10-21T00:00:00"/>
    <x v="11"/>
    <s v="Pró - Reitoria de Ensino e Graduação"/>
    <n v="8"/>
    <x v="32"/>
    <x v="60"/>
    <x v="9"/>
    <n v="0.4"/>
    <n v="20"/>
    <x v="6"/>
    <x v="74"/>
    <x v="11"/>
    <x v="9"/>
    <x v="11"/>
    <n v="1484"/>
    <x v="0"/>
  </r>
  <r>
    <s v="23083.007972/2015-42"/>
    <s v="UASG 153115 - Pregão 25/2015"/>
    <d v="2016-10-21T00:00:00"/>
    <x v="11"/>
    <s v="Pró - Reitoria de Ensino e Graduação"/>
    <n v="17"/>
    <x v="38"/>
    <x v="60"/>
    <x v="8"/>
    <n v="2.5499999999999998"/>
    <n v="254.99999999999997"/>
    <x v="6"/>
    <x v="72"/>
    <x v="9"/>
    <x v="193"/>
    <x v="22"/>
    <n v="4605"/>
    <x v="0"/>
  </r>
  <r>
    <s v="23083.007972/2015-42"/>
    <s v="UASG 153115 - Pregão 25/2015"/>
    <d v="2016-10-21T00:00:00"/>
    <x v="11"/>
    <s v="Pró - Reitoria de Ensino e Graduação"/>
    <n v="16"/>
    <x v="39"/>
    <x v="60"/>
    <x v="8"/>
    <n v="2.52"/>
    <n v="252"/>
    <x v="6"/>
    <x v="72"/>
    <x v="9"/>
    <x v="194"/>
    <x v="22"/>
    <n v="4605"/>
    <x v="0"/>
  </r>
  <r>
    <s v="23083.007972/2015-42"/>
    <s v="UASG 153115 - Pregão 25/2015"/>
    <d v="2016-10-21T00:00:00"/>
    <x v="11"/>
    <s v="Pró - Reitoria de Ensino e Graduação"/>
    <n v="99"/>
    <x v="18"/>
    <x v="60"/>
    <x v="15"/>
    <n v="19.989999999999998"/>
    <n v="99.949999999999989"/>
    <x v="6"/>
    <x v="78"/>
    <x v="18"/>
    <x v="526"/>
    <x v="30"/>
    <n v="565"/>
    <x v="0"/>
  </r>
  <r>
    <s v="23083.007972/2015-42"/>
    <s v="UASG 153115 - Pregão 25/2015"/>
    <d v="2016-10-21T00:00:00"/>
    <x v="11"/>
    <s v="Pró - Reitoria de Ensino e Graduação"/>
    <n v="137"/>
    <x v="84"/>
    <x v="60"/>
    <x v="5"/>
    <n v="1.25"/>
    <n v="1250"/>
    <x v="6"/>
    <x v="73"/>
    <x v="69"/>
    <x v="544"/>
    <x v="27"/>
    <n v="1520"/>
    <x v="1"/>
  </r>
  <r>
    <s v="23083.007972/2015-42"/>
    <s v="UASG 153115 - Pregão 25/2015"/>
    <d v="2016-10-21T00:00:00"/>
    <x v="11"/>
    <s v="Pró - Reitoria de Ensino e Graduação"/>
    <n v="146"/>
    <x v="63"/>
    <x v="60"/>
    <x v="15"/>
    <n v="64.5"/>
    <n v="322.5"/>
    <x v="6"/>
    <x v="72"/>
    <x v="18"/>
    <x v="529"/>
    <x v="22"/>
    <n v="4605"/>
    <x v="0"/>
  </r>
  <r>
    <s v="23083.007972/2015-42"/>
    <s v="UASG 153115 - Pregão 25/2015"/>
    <d v="2016-10-21T00:00:00"/>
    <x v="11"/>
    <s v="Pró - Reitoria de Ensino e Graduação"/>
    <n v="156"/>
    <x v="106"/>
    <x v="60"/>
    <x v="9"/>
    <n v="1.3"/>
    <n v="65"/>
    <x v="6"/>
    <x v="70"/>
    <x v="11"/>
    <x v="230"/>
    <x v="25"/>
    <n v="378"/>
    <x v="0"/>
  </r>
  <r>
    <s v="23083.007972/2015-42"/>
    <s v="UASG 153115 - Pregão 25/2015"/>
    <d v="2016-10-21T00:00:00"/>
    <x v="52"/>
    <s v="Ciências Biológicas"/>
    <n v="17"/>
    <x v="38"/>
    <x v="61"/>
    <x v="14"/>
    <n v="2.5499999999999998"/>
    <n v="25.5"/>
    <x v="6"/>
    <x v="72"/>
    <x v="16"/>
    <x v="33"/>
    <x v="22"/>
    <n v="4605"/>
    <x v="0"/>
  </r>
  <r>
    <s v="23083.007972/2015-42"/>
    <s v="UASG 153115 - Pregão 25/2015"/>
    <d v="2016-10-21T00:00:00"/>
    <x v="52"/>
    <s v="Ciências Biológicas"/>
    <n v="20"/>
    <x v="40"/>
    <x v="61"/>
    <x v="6"/>
    <n v="0.32"/>
    <n v="6.4"/>
    <x v="6"/>
    <x v="73"/>
    <x v="7"/>
    <x v="65"/>
    <x v="27"/>
    <n v="1520"/>
    <x v="0"/>
  </r>
  <r>
    <s v="23083.007972/2015-42"/>
    <s v="UASG 153115 - Pregão 25/2015"/>
    <d v="2016-10-21T00:00:00"/>
    <x v="52"/>
    <s v="Ciências Biológicas"/>
    <n v="41"/>
    <x v="42"/>
    <x v="61"/>
    <x v="25"/>
    <n v="1.29"/>
    <n v="2.58"/>
    <x v="6"/>
    <x v="73"/>
    <x v="26"/>
    <x v="212"/>
    <x v="27"/>
    <n v="1520"/>
    <x v="0"/>
  </r>
  <r>
    <s v="23083.007972/2015-42"/>
    <s v="UASG 153115 - Pregão 25/2015"/>
    <d v="2016-10-21T00:00:00"/>
    <x v="52"/>
    <s v="Ciências Biológicas"/>
    <n v="91"/>
    <x v="81"/>
    <x v="61"/>
    <x v="15"/>
    <n v="1.03"/>
    <n v="5.15"/>
    <x v="6"/>
    <x v="69"/>
    <x v="18"/>
    <x v="260"/>
    <x v="24"/>
    <n v="3293"/>
    <x v="0"/>
  </r>
  <r>
    <s v="23083.007972/2015-42"/>
    <s v="UASG 153115 - Pregão 25/2015"/>
    <d v="2016-10-21T00:00:00"/>
    <x v="52"/>
    <s v="Ciências Biológicas"/>
    <n v="94"/>
    <x v="17"/>
    <x v="61"/>
    <x v="15"/>
    <n v="1.22"/>
    <n v="6.1"/>
    <x v="6"/>
    <x v="78"/>
    <x v="18"/>
    <x v="316"/>
    <x v="30"/>
    <n v="565"/>
    <x v="0"/>
  </r>
  <r>
    <s v="23083.007972/2015-42"/>
    <s v="UASG 153115 - Pregão 25/2015"/>
    <d v="2016-10-21T00:00:00"/>
    <x v="52"/>
    <s v="Ciências Biológicas"/>
    <n v="99"/>
    <x v="18"/>
    <x v="61"/>
    <x v="25"/>
    <n v="19.989999999999998"/>
    <n v="39.979999999999997"/>
    <x v="6"/>
    <x v="78"/>
    <x v="26"/>
    <x v="202"/>
    <x v="30"/>
    <n v="565"/>
    <x v="0"/>
  </r>
  <r>
    <s v="23083.007972/2015-42"/>
    <s v="UASG 153115 - Pregão 25/2015"/>
    <d v="2016-10-21T00:00:00"/>
    <x v="52"/>
    <s v="Ciências Biológicas"/>
    <n v="100"/>
    <x v="20"/>
    <x v="61"/>
    <x v="25"/>
    <n v="33.200000000000003"/>
    <n v="66.400000000000006"/>
    <x v="6"/>
    <x v="77"/>
    <x v="26"/>
    <x v="229"/>
    <x v="29"/>
    <n v="6666"/>
    <x v="0"/>
  </r>
  <r>
    <s v="23083.007972/2015-42"/>
    <s v="UASG 153115 - Pregão 25/2015"/>
    <d v="2016-10-21T00:00:00"/>
    <x v="52"/>
    <s v="Ciências Biológicas"/>
    <n v="103"/>
    <x v="22"/>
    <x v="61"/>
    <x v="25"/>
    <n v="7.75"/>
    <n v="15.5"/>
    <x v="6"/>
    <x v="79"/>
    <x v="26"/>
    <x v="380"/>
    <x v="9"/>
    <n v="7"/>
    <x v="0"/>
  </r>
  <r>
    <s v="23083.007972/2015-42"/>
    <s v="UASG 153115 - Pregão 25/2015"/>
    <d v="2016-10-21T00:00:00"/>
    <x v="52"/>
    <s v="Ciências Biológicas"/>
    <n v="110"/>
    <x v="55"/>
    <x v="61"/>
    <x v="25"/>
    <n v="3.65"/>
    <n v="7.3"/>
    <x v="6"/>
    <x v="80"/>
    <x v="26"/>
    <x v="242"/>
    <x v="18"/>
    <s v="-"/>
    <x v="10"/>
  </r>
  <r>
    <s v="23083.007972/2015-42"/>
    <s v="UASG 153115 - Pregão 25/2015"/>
    <d v="2016-10-21T00:00:00"/>
    <x v="52"/>
    <s v="Ciências Biológicas"/>
    <n v="112"/>
    <x v="115"/>
    <x v="61"/>
    <x v="11"/>
    <n v="3.75"/>
    <n v="3.75"/>
    <x v="6"/>
    <x v="80"/>
    <x v="13"/>
    <x v="545"/>
    <x v="18"/>
    <s v="-"/>
    <x v="10"/>
  </r>
  <r>
    <s v="23083.007972/2015-42"/>
    <s v="UASG 153115 - Pregão 25/2015"/>
    <d v="2016-10-21T00:00:00"/>
    <x v="52"/>
    <s v="Ciências Biológicas"/>
    <n v="124"/>
    <x v="128"/>
    <x v="61"/>
    <x v="14"/>
    <n v="10.7"/>
    <n v="107"/>
    <x v="4"/>
    <x v="12"/>
    <x v="17"/>
    <x v="19"/>
    <x v="10"/>
    <s v="-"/>
    <x v="12"/>
  </r>
  <r>
    <s v="23083.007972/2015-42"/>
    <s v="UASG 153115 - Pregão 25/2015"/>
    <d v="2016-10-21T00:00:00"/>
    <x v="52"/>
    <s v="Ciências Biológicas"/>
    <n v="146"/>
    <x v="63"/>
    <x v="61"/>
    <x v="25"/>
    <n v="64.5"/>
    <n v="129"/>
    <x v="6"/>
    <x v="72"/>
    <x v="26"/>
    <x v="254"/>
    <x v="22"/>
    <n v="4605"/>
    <x v="0"/>
  </r>
  <r>
    <s v="23083.007972/2015-42"/>
    <s v="UASG 153115 - Pregão 25/2015"/>
    <d v="2016-10-21T00:00:00"/>
    <x v="52"/>
    <s v="Ciências Biológicas"/>
    <n v="174"/>
    <x v="66"/>
    <x v="61"/>
    <x v="10"/>
    <n v="2.8"/>
    <n v="8.3999999999999986"/>
    <x v="6"/>
    <x v="70"/>
    <x v="12"/>
    <x v="390"/>
    <x v="25"/>
    <n v="378"/>
    <x v="0"/>
  </r>
  <r>
    <s v="23083.007972/2015-42"/>
    <s v="UASG 153115 - Pregão 25/2015"/>
    <d v="2016-10-21T00:00:00"/>
    <x v="53"/>
    <s v="Matemática"/>
    <n v="4"/>
    <x v="29"/>
    <x v="62"/>
    <x v="11"/>
    <n v="3.5"/>
    <n v="3.5"/>
    <x v="6"/>
    <x v="70"/>
    <x v="13"/>
    <x v="251"/>
    <x v="25"/>
    <n v="378"/>
    <x v="0"/>
  </r>
  <r>
    <s v="23083.007972/2015-42"/>
    <s v="UASG 153115 - Pregão 25/2015"/>
    <d v="2016-10-21T00:00:00"/>
    <x v="53"/>
    <s v="Matemática"/>
    <n v="7"/>
    <x v="72"/>
    <x v="62"/>
    <x v="12"/>
    <n v="2.5"/>
    <n v="15"/>
    <x v="6"/>
    <x v="83"/>
    <x v="14"/>
    <x v="26"/>
    <x v="28"/>
    <n v="17161"/>
    <x v="0"/>
  </r>
  <r>
    <s v="23083.007972/2015-42"/>
    <s v="UASG 153115 - Pregão 25/2015"/>
    <d v="2016-10-21T00:00:00"/>
    <x v="53"/>
    <s v="Matemática"/>
    <n v="17"/>
    <x v="38"/>
    <x v="62"/>
    <x v="10"/>
    <n v="2.5499999999999998"/>
    <n v="7.6499999999999995"/>
    <x v="6"/>
    <x v="72"/>
    <x v="12"/>
    <x v="546"/>
    <x v="22"/>
    <n v="4605"/>
    <x v="0"/>
  </r>
  <r>
    <s v="23083.007972/2015-42"/>
    <s v="UASG 153115 - Pregão 25/2015"/>
    <d v="2016-10-21T00:00:00"/>
    <x v="53"/>
    <s v="Matemática"/>
    <n v="16"/>
    <x v="39"/>
    <x v="62"/>
    <x v="10"/>
    <n v="2.52"/>
    <n v="7.5600000000000005"/>
    <x v="6"/>
    <x v="72"/>
    <x v="12"/>
    <x v="547"/>
    <x v="22"/>
    <n v="4605"/>
    <x v="0"/>
  </r>
  <r>
    <s v="23083.007972/2015-42"/>
    <s v="UASG 153115 - Pregão 25/2015"/>
    <d v="2016-10-21T00:00:00"/>
    <x v="53"/>
    <s v="Matemática"/>
    <n v="19"/>
    <x v="6"/>
    <x v="62"/>
    <x v="9"/>
    <n v="0.32"/>
    <n v="16"/>
    <x v="6"/>
    <x v="73"/>
    <x v="11"/>
    <x v="36"/>
    <x v="27"/>
    <n v="1520"/>
    <x v="0"/>
  </r>
  <r>
    <s v="23083.007972/2015-42"/>
    <s v="UASG 153115 - Pregão 25/2015"/>
    <d v="2016-10-21T00:00:00"/>
    <x v="53"/>
    <s v="Matemática"/>
    <n v="20"/>
    <x v="40"/>
    <x v="62"/>
    <x v="9"/>
    <n v="0.32"/>
    <n v="16"/>
    <x v="6"/>
    <x v="73"/>
    <x v="31"/>
    <x v="28"/>
    <x v="27"/>
    <n v="1520"/>
    <x v="1"/>
  </r>
  <r>
    <s v="23083.007972/2015-42"/>
    <s v="UASG 153115 - Pregão 25/2015"/>
    <d v="2016-10-21T00:00:00"/>
    <x v="53"/>
    <s v="Matemática"/>
    <n v="21"/>
    <x v="41"/>
    <x v="62"/>
    <x v="9"/>
    <n v="0.32"/>
    <n v="16"/>
    <x v="6"/>
    <x v="73"/>
    <x v="11"/>
    <x v="36"/>
    <x v="27"/>
    <n v="1520"/>
    <x v="0"/>
  </r>
  <r>
    <s v="23083.007972/2015-42"/>
    <s v="UASG 153115 - Pregão 25/2015"/>
    <d v="2016-10-21T00:00:00"/>
    <x v="53"/>
    <s v="Matemática"/>
    <n v="27"/>
    <x v="12"/>
    <x v="62"/>
    <x v="12"/>
    <n v="0.85"/>
    <n v="5.0999999999999996"/>
    <x v="6"/>
    <x v="70"/>
    <x v="14"/>
    <x v="548"/>
    <x v="25"/>
    <n v="378"/>
    <x v="0"/>
  </r>
  <r>
    <s v="23083.007972/2015-42"/>
    <s v="UASG 153115 - Pregão 25/2015"/>
    <d v="2016-10-21T00:00:00"/>
    <x v="53"/>
    <s v="Matemática"/>
    <n v="40"/>
    <x v="77"/>
    <x v="62"/>
    <x v="25"/>
    <n v="0.99"/>
    <n v="1.98"/>
    <x v="6"/>
    <x v="71"/>
    <x v="26"/>
    <x v="237"/>
    <x v="26"/>
    <n v="1342"/>
    <x v="0"/>
  </r>
  <r>
    <s v="23083.007972/2015-42"/>
    <s v="UASG 153115 - Pregão 25/2015"/>
    <d v="2016-10-21T00:00:00"/>
    <x v="53"/>
    <s v="Matemática"/>
    <n v="41"/>
    <x v="42"/>
    <x v="62"/>
    <x v="25"/>
    <n v="1.29"/>
    <n v="2.58"/>
    <x v="6"/>
    <x v="73"/>
    <x v="26"/>
    <x v="212"/>
    <x v="27"/>
    <n v="1520"/>
    <x v="0"/>
  </r>
  <r>
    <s v="23083.007972/2015-42"/>
    <s v="UASG 153115 - Pregão 25/2015"/>
    <d v="2016-10-21T00:00:00"/>
    <x v="53"/>
    <s v="Matemática"/>
    <n v="67"/>
    <x v="80"/>
    <x v="62"/>
    <x v="13"/>
    <n v="0.1"/>
    <n v="3"/>
    <x v="6"/>
    <x v="72"/>
    <x v="15"/>
    <x v="312"/>
    <x v="22"/>
    <n v="4605"/>
    <x v="0"/>
  </r>
  <r>
    <s v="23083.007972/2015-42"/>
    <s v="UASG 153115 - Pregão 25/2015"/>
    <d v="2016-10-21T00:00:00"/>
    <x v="53"/>
    <s v="Matemática"/>
    <n v="83"/>
    <x v="122"/>
    <x v="62"/>
    <x v="11"/>
    <n v="22.44"/>
    <n v="22.44"/>
    <x v="6"/>
    <x v="76"/>
    <x v="13"/>
    <x v="549"/>
    <x v="18"/>
    <s v="-"/>
    <x v="9"/>
  </r>
  <r>
    <s v="23083.007972/2015-42"/>
    <s v="UASG 153115 - Pregão 25/2015"/>
    <d v="2016-10-21T00:00:00"/>
    <x v="53"/>
    <s v="Matemática"/>
    <n v="91"/>
    <x v="81"/>
    <x v="62"/>
    <x v="10"/>
    <n v="1.03"/>
    <n v="3.09"/>
    <x v="6"/>
    <x v="69"/>
    <x v="12"/>
    <x v="550"/>
    <x v="24"/>
    <n v="3293"/>
    <x v="0"/>
  </r>
  <r>
    <s v="23083.007972/2015-42"/>
    <s v="UASG 153115 - Pregão 25/2015"/>
    <d v="2016-10-21T00:00:00"/>
    <x v="53"/>
    <s v="Matemática"/>
    <n v="94"/>
    <x v="17"/>
    <x v="62"/>
    <x v="25"/>
    <n v="1.22"/>
    <n v="2.44"/>
    <x v="6"/>
    <x v="78"/>
    <x v="26"/>
    <x v="551"/>
    <x v="30"/>
    <n v="565"/>
    <x v="0"/>
  </r>
  <r>
    <s v="23083.007972/2015-42"/>
    <s v="UASG 153115 - Pregão 25/2015"/>
    <d v="2016-10-21T00:00:00"/>
    <x v="53"/>
    <s v="Matemática"/>
    <n v="101"/>
    <x v="21"/>
    <x v="62"/>
    <x v="25"/>
    <n v="5.84"/>
    <n v="11.68"/>
    <x v="6"/>
    <x v="73"/>
    <x v="26"/>
    <x v="479"/>
    <x v="27"/>
    <n v="1520"/>
    <x v="0"/>
  </r>
  <r>
    <s v="23083.007972/2015-42"/>
    <s v="UASG 153115 - Pregão 25/2015"/>
    <d v="2016-10-21T00:00:00"/>
    <x v="53"/>
    <s v="Matemática"/>
    <n v="110"/>
    <x v="55"/>
    <x v="62"/>
    <x v="25"/>
    <n v="3.65"/>
    <n v="7.3"/>
    <x v="6"/>
    <x v="80"/>
    <x v="26"/>
    <x v="242"/>
    <x v="18"/>
    <s v="-"/>
    <x v="10"/>
  </r>
  <r>
    <s v="23083.007972/2015-42"/>
    <s v="UASG 153115 - Pregão 25/2015"/>
    <d v="2016-10-21T00:00:00"/>
    <x v="53"/>
    <s v="Matemática"/>
    <n v="112"/>
    <x v="115"/>
    <x v="62"/>
    <x v="25"/>
    <n v="3.75"/>
    <n v="7.5"/>
    <x v="6"/>
    <x v="80"/>
    <x v="26"/>
    <x v="163"/>
    <x v="18"/>
    <s v="-"/>
    <x v="10"/>
  </r>
  <r>
    <s v="23083.007972/2015-42"/>
    <s v="UASG 153115 - Pregão 25/2015"/>
    <d v="2016-10-21T00:00:00"/>
    <x v="53"/>
    <s v="Matemática"/>
    <n v="124"/>
    <x v="128"/>
    <x v="62"/>
    <x v="14"/>
    <n v="10.7"/>
    <n v="107"/>
    <x v="4"/>
    <x v="12"/>
    <x v="17"/>
    <x v="19"/>
    <x v="10"/>
    <s v="-"/>
    <x v="11"/>
  </r>
  <r>
    <s v="23083.007972/2015-42"/>
    <s v="UASG 153115 - Pregão 25/2015"/>
    <d v="2016-10-21T00:00:00"/>
    <x v="53"/>
    <s v="Matemática"/>
    <n v="137"/>
    <x v="84"/>
    <x v="62"/>
    <x v="15"/>
    <n v="1.25"/>
    <n v="6.25"/>
    <x v="6"/>
    <x v="73"/>
    <x v="18"/>
    <x v="222"/>
    <x v="27"/>
    <n v="1520"/>
    <x v="0"/>
  </r>
  <r>
    <s v="23083.007972/2015-42"/>
    <s v="UASG 153115 - Pregão 25/2015"/>
    <d v="2016-10-21T00:00:00"/>
    <x v="53"/>
    <s v="Matemática"/>
    <n v="145"/>
    <x v="105"/>
    <x v="62"/>
    <x v="11"/>
    <n v="1.08"/>
    <n v="1.08"/>
    <x v="6"/>
    <x v="74"/>
    <x v="13"/>
    <x v="245"/>
    <x v="11"/>
    <n v="1484"/>
    <x v="0"/>
  </r>
  <r>
    <s v="23083.007972/2015-42"/>
    <s v="UASG 153115 - Pregão 25/2015"/>
    <d v="2016-10-21T00:00:00"/>
    <x v="53"/>
    <s v="Matemática"/>
    <n v="156"/>
    <x v="106"/>
    <x v="62"/>
    <x v="9"/>
    <n v="1.3"/>
    <n v="65"/>
    <x v="6"/>
    <x v="70"/>
    <x v="11"/>
    <x v="230"/>
    <x v="25"/>
    <n v="378"/>
    <x v="0"/>
  </r>
  <r>
    <s v="23083.007972/2015-42"/>
    <s v="UASG 153115 - Pregão 25/2015"/>
    <d v="2016-10-21T00:00:00"/>
    <x v="54"/>
    <s v="Medicina Veterinária"/>
    <n v="17"/>
    <x v="38"/>
    <x v="63"/>
    <x v="11"/>
    <n v="2.5499999999999998"/>
    <n v="2.5499999999999998"/>
    <x v="6"/>
    <x v="72"/>
    <x v="13"/>
    <x v="147"/>
    <x v="22"/>
    <n v="4605"/>
    <x v="0"/>
  </r>
  <r>
    <s v="23083.007972/2015-42"/>
    <s v="UASG 153115 - Pregão 25/2015"/>
    <d v="2016-10-21T00:00:00"/>
    <x v="54"/>
    <s v="Medicina Veterinária"/>
    <n v="16"/>
    <x v="39"/>
    <x v="63"/>
    <x v="11"/>
    <n v="2.52"/>
    <n v="2.52"/>
    <x v="6"/>
    <x v="72"/>
    <x v="13"/>
    <x v="343"/>
    <x v="22"/>
    <n v="4605"/>
    <x v="0"/>
  </r>
  <r>
    <s v="23083.007972/2015-42"/>
    <s v="UASG 153115 - Pregão 25/2015"/>
    <d v="2016-10-21T00:00:00"/>
    <x v="54"/>
    <s v="Medicina Veterinária"/>
    <n v="19"/>
    <x v="6"/>
    <x v="63"/>
    <x v="15"/>
    <n v="0.32"/>
    <n v="1.6"/>
    <x v="6"/>
    <x v="73"/>
    <x v="18"/>
    <x v="235"/>
    <x v="27"/>
    <n v="1520"/>
    <x v="0"/>
  </r>
  <r>
    <s v="23083.007972/2015-42"/>
    <s v="UASG 153115 - Pregão 25/2015"/>
    <d v="2016-10-21T00:00:00"/>
    <x v="54"/>
    <s v="Medicina Veterinária"/>
    <n v="21"/>
    <x v="41"/>
    <x v="63"/>
    <x v="15"/>
    <n v="0.32"/>
    <n v="1.6"/>
    <x v="6"/>
    <x v="73"/>
    <x v="18"/>
    <x v="235"/>
    <x v="27"/>
    <n v="1520"/>
    <x v="0"/>
  </r>
  <r>
    <s v="23083.007972/2015-42"/>
    <s v="UASG 153115 - Pregão 25/2015"/>
    <d v="2016-10-21T00:00:00"/>
    <x v="54"/>
    <s v="Medicina Veterinária"/>
    <n v="27"/>
    <x v="12"/>
    <x v="63"/>
    <x v="15"/>
    <n v="0.85"/>
    <n v="4.25"/>
    <x v="6"/>
    <x v="70"/>
    <x v="18"/>
    <x v="243"/>
    <x v="25"/>
    <n v="378"/>
    <x v="0"/>
  </r>
  <r>
    <s v="23083.007972/2015-42"/>
    <s v="UASG 153115 - Pregão 25/2015"/>
    <d v="2016-10-21T00:00:00"/>
    <x v="54"/>
    <s v="Medicina Veterinária"/>
    <n v="43"/>
    <x v="75"/>
    <x v="63"/>
    <x v="25"/>
    <n v="1.7"/>
    <n v="3.4"/>
    <x v="6"/>
    <x v="75"/>
    <x v="26"/>
    <x v="350"/>
    <x v="28"/>
    <n v="5046"/>
    <x v="0"/>
  </r>
  <r>
    <s v="23083.007972/2015-42"/>
    <s v="UASG 153115 - Pregão 25/2015"/>
    <d v="2016-10-21T00:00:00"/>
    <x v="54"/>
    <s v="Medicina Veterinária"/>
    <n v="40"/>
    <x v="77"/>
    <x v="63"/>
    <x v="12"/>
    <n v="0.99"/>
    <n v="5.9399999999999995"/>
    <x v="6"/>
    <x v="71"/>
    <x v="14"/>
    <x v="552"/>
    <x v="26"/>
    <n v="1342"/>
    <x v="0"/>
  </r>
  <r>
    <s v="23083.007972/2015-42"/>
    <s v="UASG 153115 - Pregão 25/2015"/>
    <d v="2016-10-21T00:00:00"/>
    <x v="54"/>
    <s v="Medicina Veterinária"/>
    <n v="41"/>
    <x v="42"/>
    <x v="63"/>
    <x v="12"/>
    <n v="1.29"/>
    <n v="7.74"/>
    <x v="6"/>
    <x v="73"/>
    <x v="14"/>
    <x v="553"/>
    <x v="27"/>
    <n v="1520"/>
    <x v="0"/>
  </r>
  <r>
    <s v="23083.007972/2015-42"/>
    <s v="UASG 153115 - Pregão 25/2015"/>
    <d v="2016-10-21T00:00:00"/>
    <x v="54"/>
    <s v="Medicina Veterinária"/>
    <n v="67"/>
    <x v="80"/>
    <x v="63"/>
    <x v="21"/>
    <n v="0.1"/>
    <n v="40"/>
    <x v="6"/>
    <x v="72"/>
    <x v="25"/>
    <x v="9"/>
    <x v="22"/>
    <n v="4605"/>
    <x v="1"/>
  </r>
  <r>
    <s v="23083.007972/2015-42"/>
    <s v="UASG 153115 - Pregão 25/2015"/>
    <d v="2016-10-21T00:00:00"/>
    <x v="54"/>
    <s v="Medicina Veterinária"/>
    <n v="83"/>
    <x v="122"/>
    <x v="63"/>
    <x v="11"/>
    <n v="22.44"/>
    <n v="22.44"/>
    <x v="6"/>
    <x v="76"/>
    <x v="13"/>
    <x v="549"/>
    <x v="18"/>
    <s v="-"/>
    <x v="9"/>
  </r>
  <r>
    <s v="23083.007972/2015-42"/>
    <s v="UASG 153115 - Pregão 25/2015"/>
    <d v="2016-10-21T00:00:00"/>
    <x v="54"/>
    <s v="Medicina Veterinária"/>
    <n v="102"/>
    <x v="19"/>
    <x v="63"/>
    <x v="11"/>
    <n v="17.489999999999998"/>
    <n v="17.489999999999998"/>
    <x v="6"/>
    <x v="81"/>
    <x v="13"/>
    <x v="219"/>
    <x v="31"/>
    <n v="4384"/>
    <x v="0"/>
  </r>
  <r>
    <s v="23083.007972/2015-42"/>
    <s v="UASG 153115 - Pregão 25/2015"/>
    <d v="2016-10-21T00:00:00"/>
    <x v="54"/>
    <s v="Medicina Veterinária"/>
    <n v="101"/>
    <x v="21"/>
    <x v="63"/>
    <x v="11"/>
    <n v="5.84"/>
    <n v="5.84"/>
    <x v="6"/>
    <x v="73"/>
    <x v="13"/>
    <x v="241"/>
    <x v="27"/>
    <n v="1520"/>
    <x v="0"/>
  </r>
  <r>
    <s v="23083.007972/2015-42"/>
    <s v="UASG 153115 - Pregão 25/2015"/>
    <d v="2016-10-21T00:00:00"/>
    <x v="54"/>
    <s v="Medicina Veterinária"/>
    <n v="103"/>
    <x v="22"/>
    <x v="63"/>
    <x v="25"/>
    <n v="7.75"/>
    <n v="15.5"/>
    <x v="6"/>
    <x v="79"/>
    <x v="26"/>
    <x v="380"/>
    <x v="9"/>
    <n v="7"/>
    <x v="0"/>
  </r>
  <r>
    <s v="23083.007972/2015-42"/>
    <s v="UASG 153115 - Pregão 25/2015"/>
    <d v="2016-10-21T00:00:00"/>
    <x v="54"/>
    <s v="Medicina Veterinária"/>
    <n v="146"/>
    <x v="63"/>
    <x v="63"/>
    <x v="11"/>
    <n v="64.5"/>
    <n v="64.5"/>
    <x v="6"/>
    <x v="72"/>
    <x v="13"/>
    <x v="60"/>
    <x v="22"/>
    <n v="4605"/>
    <x v="0"/>
  </r>
  <r>
    <s v="23083.007972/2015-42"/>
    <s v="UASG 153115 - Pregão 25/2015"/>
    <d v="2016-10-21T00:00:00"/>
    <x v="54"/>
    <s v="Medicina Veterinária"/>
    <n v="154"/>
    <x v="104"/>
    <x v="63"/>
    <x v="11"/>
    <n v="1.21"/>
    <n v="1.21"/>
    <x v="6"/>
    <x v="73"/>
    <x v="13"/>
    <x v="554"/>
    <x v="27"/>
    <n v="1520"/>
    <x v="0"/>
  </r>
  <r>
    <s v="23083.007972/2015-42"/>
    <s v="UASG 153115 - Pregão 25/2015"/>
    <d v="2016-10-21T00:00:00"/>
    <x v="54"/>
    <s v="Medicina Veterinária"/>
    <n v="160"/>
    <x v="27"/>
    <x v="63"/>
    <x v="18"/>
    <n v="7.54"/>
    <n v="30.16"/>
    <x v="6"/>
    <x v="81"/>
    <x v="20"/>
    <x v="162"/>
    <x v="31"/>
    <n v="4384"/>
    <x v="0"/>
  </r>
  <r>
    <s v="23083.007972/2015-42"/>
    <s v="UASG 153115 - Pregão 25/2015"/>
    <d v="2016-10-21T00:00:00"/>
    <x v="54"/>
    <s v="Medicina Veterinária"/>
    <n v="173"/>
    <x v="65"/>
    <x v="63"/>
    <x v="11"/>
    <n v="2.69"/>
    <n v="2.69"/>
    <x v="6"/>
    <x v="73"/>
    <x v="13"/>
    <x v="454"/>
    <x v="27"/>
    <n v="1520"/>
    <x v="0"/>
  </r>
  <r>
    <s v="23083.007972/2015-42"/>
    <s v="UASG 153115 - Pregão 25/2015"/>
    <d v="2016-10-21T00:00:00"/>
    <x v="54"/>
    <s v="Medicina Veterinária"/>
    <n v="174"/>
    <x v="66"/>
    <x v="63"/>
    <x v="11"/>
    <n v="2.8"/>
    <n v="2.8"/>
    <x v="6"/>
    <x v="70"/>
    <x v="13"/>
    <x v="399"/>
    <x v="25"/>
    <n v="378"/>
    <x v="0"/>
  </r>
  <r>
    <s v="23083.007972/2015-42"/>
    <s v="UASG 153115 - Pregão 25/2015"/>
    <d v="2016-10-21T00:00:00"/>
    <x v="25"/>
    <s v="CTUR"/>
    <n v="4"/>
    <x v="29"/>
    <x v="64"/>
    <x v="15"/>
    <n v="3.5"/>
    <n v="17.5"/>
    <x v="6"/>
    <x v="84"/>
    <x v="18"/>
    <x v="25"/>
    <x v="25"/>
    <n v="380"/>
    <x v="0"/>
  </r>
  <r>
    <s v="23083.007972/2015-42"/>
    <s v="UASG 153115 - Pregão 25/2015"/>
    <d v="2016-10-21T00:00:00"/>
    <x v="25"/>
    <s v="CTUR"/>
    <n v="7"/>
    <x v="72"/>
    <x v="64"/>
    <x v="20"/>
    <n v="2.5"/>
    <n v="375"/>
    <x v="6"/>
    <x v="85"/>
    <x v="22"/>
    <x v="555"/>
    <x v="25"/>
    <n v="17162"/>
    <x v="0"/>
  </r>
  <r>
    <s v="23083.007972/2015-42"/>
    <s v="UASG 153115 - Pregão 25/2015"/>
    <d v="2016-10-21T00:00:00"/>
    <x v="25"/>
    <s v="CTUR"/>
    <n v="17"/>
    <x v="38"/>
    <x v="64"/>
    <x v="24"/>
    <n v="2.5499999999999998"/>
    <n v="509.99999999999994"/>
    <x v="6"/>
    <x v="64"/>
    <x v="25"/>
    <x v="556"/>
    <x v="22"/>
    <n v="4606"/>
    <x v="0"/>
  </r>
  <r>
    <s v="23083.007972/2015-42"/>
    <s v="UASG 153115 - Pregão 25/2015"/>
    <d v="2016-10-21T00:00:00"/>
    <x v="25"/>
    <s v="CTUR"/>
    <n v="19"/>
    <x v="6"/>
    <x v="64"/>
    <x v="36"/>
    <n v="0.32"/>
    <n v="80"/>
    <x v="6"/>
    <x v="86"/>
    <x v="70"/>
    <x v="557"/>
    <x v="33"/>
    <n v="1270"/>
    <x v="0"/>
  </r>
  <r>
    <s v="23083.007972/2015-42"/>
    <s v="UASG 153115 - Pregão 25/2015"/>
    <d v="2016-10-21T00:00:00"/>
    <x v="25"/>
    <s v="CTUR"/>
    <n v="20"/>
    <x v="40"/>
    <x v="64"/>
    <x v="36"/>
    <n v="0.32"/>
    <n v="80"/>
    <x v="6"/>
    <x v="86"/>
    <x v="71"/>
    <x v="558"/>
    <x v="33"/>
    <n v="1270"/>
    <x v="0"/>
  </r>
  <r>
    <s v="23083.007972/2015-42"/>
    <s v="UASG 153115 - Pregão 25/2015"/>
    <d v="2016-10-21T00:00:00"/>
    <x v="25"/>
    <s v="CTUR"/>
    <n v="91"/>
    <x v="81"/>
    <x v="64"/>
    <x v="24"/>
    <n v="1.03"/>
    <n v="206"/>
    <x v="6"/>
    <x v="87"/>
    <x v="25"/>
    <x v="559"/>
    <x v="24"/>
    <n v="3294"/>
    <x v="0"/>
  </r>
  <r>
    <s v="23083.007972/2015-42"/>
    <s v="UASG 153115 - Pregão 25/2015"/>
    <d v="2016-10-21T00:00:00"/>
    <x v="25"/>
    <s v="CTUR"/>
    <n v="99"/>
    <x v="18"/>
    <x v="64"/>
    <x v="15"/>
    <n v="19.989999999999998"/>
    <n v="99.949999999999989"/>
    <x v="6"/>
    <x v="88"/>
    <x v="18"/>
    <x v="526"/>
    <x v="30"/>
    <n v="566"/>
    <x v="0"/>
  </r>
  <r>
    <s v="23083.007972/2015-42"/>
    <s v="UASG 153115 - Pregão 25/2015"/>
    <d v="2016-10-21T00:00:00"/>
    <x v="25"/>
    <s v="CTUR"/>
    <n v="103"/>
    <x v="22"/>
    <x v="64"/>
    <x v="14"/>
    <n v="7.75"/>
    <n v="77.5"/>
    <x v="6"/>
    <x v="89"/>
    <x v="16"/>
    <x v="18"/>
    <x v="9"/>
    <n v="5"/>
    <x v="0"/>
  </r>
  <r>
    <s v="23083.007972/2015-42"/>
    <s v="UASG 153115 - Pregão 25/2015"/>
    <d v="2016-10-21T00:00:00"/>
    <x v="25"/>
    <s v="CTUR"/>
    <n v="109"/>
    <x v="54"/>
    <x v="64"/>
    <x v="9"/>
    <n v="2"/>
    <n v="100"/>
    <x v="6"/>
    <x v="84"/>
    <x v="11"/>
    <x v="20"/>
    <x v="25"/>
    <n v="380"/>
    <x v="0"/>
  </r>
  <r>
    <s v="23083.007972/2015-42"/>
    <s v="UASG 153115 - Pregão 25/2015"/>
    <d v="2016-10-21T00:00:00"/>
    <x v="25"/>
    <s v="CTUR"/>
    <n v="113"/>
    <x v="58"/>
    <x v="64"/>
    <x v="27"/>
    <n v="12.72"/>
    <n v="6360"/>
    <x v="6"/>
    <x v="64"/>
    <x v="72"/>
    <x v="560"/>
    <x v="25"/>
    <n v="4606"/>
    <x v="1"/>
  </r>
  <r>
    <s v="23083.007972/2015-42"/>
    <s v="UASG 153115 - Pregão 25/2015"/>
    <d v="2016-10-21T00:00:00"/>
    <x v="25"/>
    <s v="CTUR"/>
    <n v="114"/>
    <x v="57"/>
    <x v="64"/>
    <x v="15"/>
    <n v="11.42"/>
    <n v="57.1"/>
    <x v="6"/>
    <x v="64"/>
    <x v="18"/>
    <x v="55"/>
    <x v="22"/>
    <n v="4606"/>
    <x v="0"/>
  </r>
  <r>
    <s v="23083.007972/2015-42"/>
    <s v="UASG 153115 - Pregão 25/2015"/>
    <d v="2016-10-21T00:00:00"/>
    <x v="25"/>
    <s v="CTUR"/>
    <n v="160"/>
    <x v="27"/>
    <x v="64"/>
    <x v="28"/>
    <n v="7.54"/>
    <n v="188.5"/>
    <x v="6"/>
    <x v="90"/>
    <x v="31"/>
    <x v="561"/>
    <x v="31"/>
    <n v="4385"/>
    <x v="0"/>
  </r>
  <r>
    <s v="23083.007972/2015-42"/>
    <s v="UASG 153115 - Pregão 25/2015"/>
    <d v="2016-10-21T00:00:00"/>
    <x v="25"/>
    <s v="CTUR"/>
    <n v="173"/>
    <x v="65"/>
    <x v="64"/>
    <x v="28"/>
    <n v="2.69"/>
    <n v="67.25"/>
    <x v="6"/>
    <x v="86"/>
    <x v="31"/>
    <x v="543"/>
    <x v="33"/>
    <n v="1270"/>
    <x v="0"/>
  </r>
  <r>
    <s v="23083.007972/2015-42"/>
    <s v="UASG 153115 - Pregão 25/2015"/>
    <d v="2016-10-21T00:00:00"/>
    <x v="55"/>
    <s v="Coordenadoria de Desenvolvimento Institucional"/>
    <n v="101"/>
    <x v="21"/>
    <x v="65"/>
    <x v="14"/>
    <n v="5.84"/>
    <n v="58.4"/>
    <x v="6"/>
    <x v="73"/>
    <x v="16"/>
    <x v="347"/>
    <x v="27"/>
    <n v="1520"/>
    <x v="0"/>
  </r>
  <r>
    <s v="23083.007972/2015-42"/>
    <s v="UASG 153115 - Pregão 25/2015"/>
    <d v="2016-10-21T00:00:00"/>
    <x v="55"/>
    <s v="Coordenadoria de Desenvolvimento Institucional"/>
    <n v="109"/>
    <x v="54"/>
    <x v="65"/>
    <x v="14"/>
    <n v="2"/>
    <n v="20"/>
    <x v="6"/>
    <x v="70"/>
    <x v="16"/>
    <x v="9"/>
    <x v="25"/>
    <n v="378"/>
    <x v="0"/>
  </r>
  <r>
    <s v="23083.007972/2015-42"/>
    <s v="UASG 153115 - Pregão 25/2015"/>
    <d v="2016-10-21T00:00:00"/>
    <x v="55"/>
    <s v="Coordenadoria de Desenvolvimento Institucional"/>
    <n v="111"/>
    <x v="101"/>
    <x v="65"/>
    <x v="14"/>
    <n v="10.49"/>
    <n v="104.9"/>
    <x v="6"/>
    <x v="91"/>
    <x v="16"/>
    <x v="288"/>
    <x v="34"/>
    <n v="1731"/>
    <x v="0"/>
  </r>
  <r>
    <s v="23083.007972/2015-42"/>
    <s v="UASG 153115 - Pregão 25/2015"/>
    <d v="2016-10-21T00:00:00"/>
    <x v="27"/>
    <s v="Coordenadoria de Tecnologia da Informação e Comunicação"/>
    <n v="8"/>
    <x v="32"/>
    <x v="66"/>
    <x v="14"/>
    <n v="0.4"/>
    <n v="4"/>
    <x v="6"/>
    <x v="74"/>
    <x v="16"/>
    <x v="140"/>
    <x v="11"/>
    <n v="1484"/>
    <x v="0"/>
  </r>
  <r>
    <s v="23083.007972/2015-42"/>
    <s v="UASG 153115 - Pregão 25/2015"/>
    <d v="2016-10-21T00:00:00"/>
    <x v="27"/>
    <s v="Coordenadoria de Tecnologia da Informação e Comunicação"/>
    <n v="9"/>
    <x v="33"/>
    <x v="66"/>
    <x v="25"/>
    <n v="3.49"/>
    <n v="6.98"/>
    <x v="6"/>
    <x v="71"/>
    <x v="26"/>
    <x v="133"/>
    <x v="26"/>
    <n v="1342"/>
    <x v="0"/>
  </r>
  <r>
    <s v="23083.007972/2015-42"/>
    <s v="UASG 153115 - Pregão 25/2015"/>
    <d v="2016-10-21T00:00:00"/>
    <x v="27"/>
    <s v="Coordenadoria de Tecnologia da Informação e Comunicação"/>
    <n v="10"/>
    <x v="73"/>
    <x v="66"/>
    <x v="11"/>
    <n v="19.899999999999999"/>
    <n v="19.899999999999999"/>
    <x v="6"/>
    <x v="70"/>
    <x v="13"/>
    <x v="383"/>
    <x v="25"/>
    <n v="378"/>
    <x v="0"/>
  </r>
  <r>
    <s v="23083.007972/2015-42"/>
    <s v="UASG 153115 - Pregão 25/2015"/>
    <d v="2016-10-21T00:00:00"/>
    <x v="27"/>
    <s v="Coordenadoria de Tecnologia da Informação e Comunicação"/>
    <n v="19"/>
    <x v="6"/>
    <x v="66"/>
    <x v="24"/>
    <n v="0.32"/>
    <n v="64"/>
    <x v="6"/>
    <x v="73"/>
    <x v="9"/>
    <x v="153"/>
    <x v="27"/>
    <n v="1520"/>
    <x v="1"/>
  </r>
  <r>
    <s v="23083.007972/2015-42"/>
    <s v="UASG 153115 - Pregão 25/2015"/>
    <d v="2016-10-21T00:00:00"/>
    <x v="27"/>
    <s v="Coordenadoria de Tecnologia da Informação e Comunicação"/>
    <n v="27"/>
    <x v="12"/>
    <x v="66"/>
    <x v="26"/>
    <n v="0.85"/>
    <n v="10.199999999999999"/>
    <x v="6"/>
    <x v="70"/>
    <x v="27"/>
    <x v="297"/>
    <x v="25"/>
    <n v="378"/>
    <x v="0"/>
  </r>
  <r>
    <s v="23083.007972/2015-42"/>
    <s v="UASG 153115 - Pregão 25/2015"/>
    <d v="2016-10-21T00:00:00"/>
    <x v="27"/>
    <s v="Coordenadoria de Tecnologia da Informação e Comunicação"/>
    <n v="39"/>
    <x v="76"/>
    <x v="66"/>
    <x v="15"/>
    <n v="0.95"/>
    <n v="4.75"/>
    <x v="6"/>
    <x v="71"/>
    <x v="18"/>
    <x v="351"/>
    <x v="26"/>
    <n v="1342"/>
    <x v="0"/>
  </r>
  <r>
    <s v="23083.007972/2015-42"/>
    <s v="UASG 153115 - Pregão 25/2015"/>
    <d v="2016-10-21T00:00:00"/>
    <x v="27"/>
    <s v="Coordenadoria de Tecnologia da Informação e Comunicação"/>
    <n v="68"/>
    <x v="79"/>
    <x v="66"/>
    <x v="8"/>
    <n v="7.0000000000000007E-2"/>
    <n v="7.0000000000000009"/>
    <x v="6"/>
    <x v="72"/>
    <x v="9"/>
    <x v="136"/>
    <x v="22"/>
    <n v="4605"/>
    <x v="0"/>
  </r>
  <r>
    <s v="23083.007972/2015-42"/>
    <s v="UASG 153115 - Pregão 25/2015"/>
    <d v="2016-10-21T00:00:00"/>
    <x v="27"/>
    <s v="Coordenadoria de Tecnologia da Informação e Comunicação"/>
    <n v="67"/>
    <x v="80"/>
    <x v="66"/>
    <x v="8"/>
    <n v="0.1"/>
    <n v="10"/>
    <x v="6"/>
    <x v="72"/>
    <x v="9"/>
    <x v="89"/>
    <x v="22"/>
    <n v="4605"/>
    <x v="0"/>
  </r>
  <r>
    <s v="23083.007972/2015-42"/>
    <s v="UASG 153115 - Pregão 25/2015"/>
    <d v="2016-10-21T00:00:00"/>
    <x v="27"/>
    <s v="Coordenadoria de Tecnologia da Informação e Comunicação"/>
    <n v="91"/>
    <x v="81"/>
    <x v="66"/>
    <x v="16"/>
    <n v="1.03"/>
    <n v="15.450000000000001"/>
    <x v="6"/>
    <x v="69"/>
    <x v="19"/>
    <x v="92"/>
    <x v="24"/>
    <n v="3293"/>
    <x v="0"/>
  </r>
  <r>
    <s v="23083.007972/2015-42"/>
    <s v="UASG 153115 - Pregão 25/2015"/>
    <d v="2016-10-21T00:00:00"/>
    <x v="27"/>
    <s v="Coordenadoria de Tecnologia da Informação e Comunicação"/>
    <n v="94"/>
    <x v="17"/>
    <x v="66"/>
    <x v="15"/>
    <n v="1.22"/>
    <n v="6.1"/>
    <x v="6"/>
    <x v="78"/>
    <x v="18"/>
    <x v="316"/>
    <x v="30"/>
    <n v="565"/>
    <x v="0"/>
  </r>
  <r>
    <s v="23083.007972/2015-42"/>
    <s v="UASG 153115 - Pregão 25/2015"/>
    <d v="2016-10-21T00:00:00"/>
    <x v="27"/>
    <s v="Coordenadoria de Tecnologia da Informação e Comunicação"/>
    <n v="102"/>
    <x v="19"/>
    <x v="66"/>
    <x v="15"/>
    <n v="17.489999999999998"/>
    <n v="87.449999999999989"/>
    <x v="6"/>
    <x v="81"/>
    <x v="18"/>
    <x v="51"/>
    <x v="31"/>
    <n v="4384"/>
    <x v="0"/>
  </r>
  <r>
    <s v="23083.007972/2015-42"/>
    <s v="UASG 153115 - Pregão 25/2015"/>
    <d v="2016-10-21T00:00:00"/>
    <x v="27"/>
    <s v="Coordenadoria de Tecnologia da Informação e Comunicação"/>
    <n v="109"/>
    <x v="54"/>
    <x v="66"/>
    <x v="14"/>
    <n v="2"/>
    <n v="20"/>
    <x v="6"/>
    <x v="70"/>
    <x v="16"/>
    <x v="9"/>
    <x v="25"/>
    <n v="378"/>
    <x v="0"/>
  </r>
  <r>
    <s v="23083.007972/2015-42"/>
    <s v="UASG 153115 - Pregão 25/2015"/>
    <d v="2016-10-21T00:00:00"/>
    <x v="27"/>
    <s v="Coordenadoria de Tecnologia da Informação e Comunicação"/>
    <n v="110"/>
    <x v="55"/>
    <x v="66"/>
    <x v="15"/>
    <n v="3.65"/>
    <n v="18.25"/>
    <x v="6"/>
    <x v="80"/>
    <x v="18"/>
    <x v="287"/>
    <x v="18"/>
    <s v="-"/>
    <x v="10"/>
  </r>
  <r>
    <s v="23083.007972/2015-42"/>
    <s v="UASG 153115 - Pregão 25/2015"/>
    <d v="2016-10-21T00:00:00"/>
    <x v="27"/>
    <s v="Coordenadoria de Tecnologia da Informação e Comunicação"/>
    <n v="111"/>
    <x v="101"/>
    <x v="66"/>
    <x v="15"/>
    <n v="10.49"/>
    <n v="52.45"/>
    <x v="6"/>
    <x v="91"/>
    <x v="18"/>
    <x v="385"/>
    <x v="34"/>
    <n v="1731"/>
    <x v="0"/>
  </r>
  <r>
    <s v="23083.007972/2015-42"/>
    <s v="UASG 153115 - Pregão 25/2015"/>
    <d v="2016-10-21T00:00:00"/>
    <x v="27"/>
    <s v="Coordenadoria de Tecnologia da Informação e Comunicação"/>
    <n v="153"/>
    <x v="99"/>
    <x v="66"/>
    <x v="15"/>
    <n v="0.94"/>
    <n v="4.6999999999999993"/>
    <x v="6"/>
    <x v="74"/>
    <x v="18"/>
    <x v="187"/>
    <x v="11"/>
    <n v="1484"/>
    <x v="0"/>
  </r>
  <r>
    <s v="23083.007972/2015-42"/>
    <s v="UASG 153115 - Pregão 25/2015"/>
    <d v="2016-10-21T00:00:00"/>
    <x v="27"/>
    <s v="Coordenadoria de Tecnologia da Informação e Comunicação"/>
    <n v="154"/>
    <x v="104"/>
    <x v="66"/>
    <x v="15"/>
    <n v="1.21"/>
    <n v="6.05"/>
    <x v="6"/>
    <x v="73"/>
    <x v="18"/>
    <x v="348"/>
    <x v="27"/>
    <n v="1520"/>
    <x v="0"/>
  </r>
  <r>
    <s v="23083.007972/2015-42"/>
    <s v="UASG 153115 - Pregão 25/2015"/>
    <d v="2016-10-21T00:00:00"/>
    <x v="27"/>
    <s v="Coordenadoria de Tecnologia da Informação e Comunicação"/>
    <n v="164"/>
    <x v="64"/>
    <x v="66"/>
    <x v="15"/>
    <n v="1.88"/>
    <n v="9.3999999999999986"/>
    <x v="6"/>
    <x v="82"/>
    <x v="18"/>
    <x v="39"/>
    <x v="32"/>
    <n v="7982"/>
    <x v="0"/>
  </r>
  <r>
    <s v="23083.007972/2015-42"/>
    <s v="UASG 153115 - Pregão 25/2015"/>
    <d v="2016-10-21T00:00:00"/>
    <x v="27"/>
    <s v="Coordenadoria de Tecnologia da Informação e Comunicação"/>
    <n v="173"/>
    <x v="65"/>
    <x v="66"/>
    <x v="10"/>
    <n v="2.69"/>
    <n v="8.07"/>
    <x v="6"/>
    <x v="73"/>
    <x v="12"/>
    <x v="389"/>
    <x v="27"/>
    <n v="1520"/>
    <x v="0"/>
  </r>
  <r>
    <s v="23083.007972/2015-42"/>
    <s v="UASG 153115 - Pregão 25/2015"/>
    <d v="2016-10-21T00:00:00"/>
    <x v="27"/>
    <s v="Coordenadoria de Tecnologia da Informação e Comunicação"/>
    <n v="174"/>
    <x v="66"/>
    <x v="66"/>
    <x v="10"/>
    <n v="2.8"/>
    <n v="8.3999999999999986"/>
    <x v="6"/>
    <x v="70"/>
    <x v="12"/>
    <x v="390"/>
    <x v="25"/>
    <n v="378"/>
    <x v="0"/>
  </r>
  <r>
    <s v="23083.007972/2015-42"/>
    <s v="UASG 153115 - Pregão 25/2015"/>
    <d v="2016-10-21T00:00:00"/>
    <x v="28"/>
    <s v="Departamento de Fitotecnia"/>
    <n v="7"/>
    <x v="72"/>
    <x v="67"/>
    <x v="25"/>
    <n v="2.5"/>
    <n v="5"/>
    <x v="6"/>
    <x v="83"/>
    <x v="26"/>
    <x v="45"/>
    <x v="28"/>
    <n v="17161"/>
    <x v="0"/>
  </r>
  <r>
    <s v="23083.007972/2015-42"/>
    <s v="UASG 153115 - Pregão 25/2015"/>
    <d v="2016-10-21T00:00:00"/>
    <x v="28"/>
    <s v="Departamento de Fitotecnia"/>
    <n v="9"/>
    <x v="33"/>
    <x v="67"/>
    <x v="19"/>
    <n v="3.49"/>
    <n v="27.92"/>
    <x v="6"/>
    <x v="71"/>
    <x v="21"/>
    <x v="562"/>
    <x v="26"/>
    <n v="1342"/>
    <x v="0"/>
  </r>
  <r>
    <s v="23083.007972/2015-42"/>
    <s v="UASG 153115 - Pregão 25/2015"/>
    <d v="2016-10-21T00:00:00"/>
    <x v="28"/>
    <s v="Departamento de Fitotecnia"/>
    <n v="17"/>
    <x v="38"/>
    <x v="67"/>
    <x v="15"/>
    <n v="2.5499999999999998"/>
    <n v="12.75"/>
    <x v="6"/>
    <x v="72"/>
    <x v="18"/>
    <x v="206"/>
    <x v="22"/>
    <n v="4605"/>
    <x v="0"/>
  </r>
  <r>
    <s v="23083.007972/2015-42"/>
    <s v="UASG 153115 - Pregão 25/2015"/>
    <d v="2016-10-21T00:00:00"/>
    <x v="28"/>
    <s v="Departamento de Fitotecnia"/>
    <n v="19"/>
    <x v="6"/>
    <x v="67"/>
    <x v="23"/>
    <n v="0.32"/>
    <n v="19.2"/>
    <x v="6"/>
    <x v="73"/>
    <x v="24"/>
    <x v="449"/>
    <x v="27"/>
    <n v="1520"/>
    <x v="0"/>
  </r>
  <r>
    <s v="23083.007972/2015-42"/>
    <s v="UASG 153115 - Pregão 25/2015"/>
    <d v="2016-10-21T00:00:00"/>
    <x v="28"/>
    <s v="Departamento de Fitotecnia"/>
    <n v="21"/>
    <x v="41"/>
    <x v="67"/>
    <x v="13"/>
    <n v="0.32"/>
    <n v="9.6"/>
    <x v="6"/>
    <x v="73"/>
    <x v="15"/>
    <x v="314"/>
    <x v="27"/>
    <n v="1520"/>
    <x v="0"/>
  </r>
  <r>
    <s v="23083.007972/2015-42"/>
    <s v="UASG 153115 - Pregão 25/2015"/>
    <d v="2016-10-21T00:00:00"/>
    <x v="28"/>
    <s v="Departamento de Fitotecnia"/>
    <n v="83"/>
    <x v="122"/>
    <x v="67"/>
    <x v="18"/>
    <n v="22.44"/>
    <n v="89.76"/>
    <x v="6"/>
    <x v="76"/>
    <x v="20"/>
    <x v="563"/>
    <x v="18"/>
    <s v="-"/>
    <x v="9"/>
  </r>
  <r>
    <s v="23083.007972/2015-42"/>
    <s v="UASG 153115 - Pregão 25/2015"/>
    <d v="2016-10-21T00:00:00"/>
    <x v="28"/>
    <s v="Departamento de Fitotecnia"/>
    <n v="91"/>
    <x v="81"/>
    <x v="67"/>
    <x v="19"/>
    <n v="1.03"/>
    <n v="8.24"/>
    <x v="6"/>
    <x v="69"/>
    <x v="21"/>
    <x v="564"/>
    <x v="24"/>
    <n v="3293"/>
    <x v="0"/>
  </r>
  <r>
    <s v="23083.007972/2015-42"/>
    <s v="UASG 153115 - Pregão 25/2015"/>
    <d v="2016-10-21T00:00:00"/>
    <x v="28"/>
    <s v="Departamento de Fitotecnia"/>
    <n v="99"/>
    <x v="18"/>
    <x v="67"/>
    <x v="12"/>
    <n v="19.989999999999998"/>
    <n v="119.94"/>
    <x v="6"/>
    <x v="78"/>
    <x v="14"/>
    <x v="14"/>
    <x v="30"/>
    <n v="565"/>
    <x v="0"/>
  </r>
  <r>
    <s v="23083.007972/2015-42"/>
    <s v="UASG 153115 - Pregão 25/2015"/>
    <d v="2016-10-21T00:00:00"/>
    <x v="28"/>
    <s v="Departamento de Fitotecnia"/>
    <n v="109"/>
    <x v="54"/>
    <x v="67"/>
    <x v="11"/>
    <n v="2"/>
    <n v="2"/>
    <x v="6"/>
    <x v="70"/>
    <x v="13"/>
    <x v="328"/>
    <x v="25"/>
    <n v="378"/>
    <x v="0"/>
  </r>
  <r>
    <s v="23083.007972/2015-42"/>
    <s v="UASG 153115 - Pregão 25/2015"/>
    <d v="2016-10-21T00:00:00"/>
    <x v="28"/>
    <s v="Departamento de Fitotecnia"/>
    <n v="111"/>
    <x v="101"/>
    <x v="67"/>
    <x v="14"/>
    <n v="10.49"/>
    <n v="104.9"/>
    <x v="6"/>
    <x v="91"/>
    <x v="16"/>
    <x v="288"/>
    <x v="34"/>
    <n v="1731"/>
    <x v="0"/>
  </r>
  <r>
    <s v="23083.007972/2015-42"/>
    <s v="UASG 153115 - Pregão 25/2015"/>
    <d v="2016-10-21T00:00:00"/>
    <x v="28"/>
    <s v="Departamento de Fitotecnia"/>
    <n v="114"/>
    <x v="57"/>
    <x v="67"/>
    <x v="54"/>
    <n v="11.42"/>
    <n v="274.08"/>
    <x v="6"/>
    <x v="72"/>
    <x v="73"/>
    <x v="565"/>
    <x v="22"/>
    <n v="4605"/>
    <x v="0"/>
  </r>
  <r>
    <s v="23083.007972/2015-42"/>
    <s v="UASG 153115 - Pregão 25/2015"/>
    <d v="2016-10-21T00:00:00"/>
    <x v="28"/>
    <s v="Departamento de Fitotecnia"/>
    <n v="115"/>
    <x v="117"/>
    <x v="67"/>
    <x v="54"/>
    <n v="14.1"/>
    <n v="338.4"/>
    <x v="6"/>
    <x v="79"/>
    <x v="73"/>
    <x v="566"/>
    <x v="9"/>
    <n v="7"/>
    <x v="0"/>
  </r>
  <r>
    <s v="23083.007972/2015-42"/>
    <s v="UASG 153115 - Pregão 25/2015"/>
    <d v="2016-10-21T00:00:00"/>
    <x v="28"/>
    <s v="Departamento de Fitotecnia"/>
    <n v="156"/>
    <x v="106"/>
    <x v="67"/>
    <x v="25"/>
    <n v="1.3"/>
    <n v="2.6"/>
    <x v="6"/>
    <x v="70"/>
    <x v="26"/>
    <x v="209"/>
    <x v="25"/>
    <n v="378"/>
    <x v="0"/>
  </r>
  <r>
    <s v="23083.007972/2015-42"/>
    <s v="UASG 153115 - Pregão 25/2015"/>
    <d v="2016-10-21T00:00:00"/>
    <x v="28"/>
    <s v="Departamento de Fitotecnia"/>
    <n v="174"/>
    <x v="66"/>
    <x v="68"/>
    <x v="12"/>
    <n v="2.8"/>
    <n v="16.799999999999997"/>
    <x v="6"/>
    <x v="70"/>
    <x v="14"/>
    <x v="567"/>
    <x v="25"/>
    <n v="378"/>
    <x v="0"/>
  </r>
  <r>
    <s v="23083.007972/2015-42"/>
    <s v="UASG 153115 - Pregão 25/2015"/>
    <d v="2016-10-21T00:00:00"/>
    <x v="29"/>
    <s v="Departamento de Geociências"/>
    <n v="8"/>
    <x v="32"/>
    <x v="69"/>
    <x v="14"/>
    <n v="0.4"/>
    <n v="4"/>
    <x v="6"/>
    <x v="74"/>
    <x v="16"/>
    <x v="140"/>
    <x v="11"/>
    <n v="1484"/>
    <x v="0"/>
  </r>
  <r>
    <s v="23083.007972/2015-42"/>
    <s v="UASG 153115 - Pregão 25/2015"/>
    <d v="2016-10-21T00:00:00"/>
    <x v="29"/>
    <s v="Departamento de Geociências"/>
    <n v="19"/>
    <x v="6"/>
    <x v="69"/>
    <x v="20"/>
    <n v="0.32"/>
    <n v="48"/>
    <x v="6"/>
    <x v="73"/>
    <x v="34"/>
    <x v="568"/>
    <x v="27"/>
    <n v="1520"/>
    <x v="1"/>
  </r>
  <r>
    <s v="23083.007972/2015-42"/>
    <s v="UASG 153115 - Pregão 25/2015"/>
    <d v="2016-10-21T00:00:00"/>
    <x v="29"/>
    <s v="Departamento de Geociências"/>
    <n v="20"/>
    <x v="40"/>
    <x v="69"/>
    <x v="20"/>
    <n v="0.32"/>
    <n v="48"/>
    <x v="6"/>
    <x v="73"/>
    <x v="34"/>
    <x v="568"/>
    <x v="27"/>
    <n v="1520"/>
    <x v="1"/>
  </r>
  <r>
    <s v="23083.007972/2015-42"/>
    <s v="UASG 153115 - Pregão 25/2015"/>
    <d v="2016-10-21T00:00:00"/>
    <x v="29"/>
    <s v="Departamento de Geociências"/>
    <n v="21"/>
    <x v="41"/>
    <x v="69"/>
    <x v="8"/>
    <n v="0.32"/>
    <n v="32"/>
    <x v="6"/>
    <x v="73"/>
    <x v="9"/>
    <x v="153"/>
    <x v="27"/>
    <n v="1520"/>
    <x v="0"/>
  </r>
  <r>
    <s v="23083.007972/2015-42"/>
    <s v="UASG 153115 - Pregão 25/2015"/>
    <d v="2016-10-21T00:00:00"/>
    <x v="29"/>
    <s v="Departamento de Geociências"/>
    <n v="27"/>
    <x v="12"/>
    <x v="69"/>
    <x v="14"/>
    <n v="0.85"/>
    <n v="8.5"/>
    <x v="6"/>
    <x v="70"/>
    <x v="16"/>
    <x v="160"/>
    <x v="25"/>
    <n v="378"/>
    <x v="0"/>
  </r>
  <r>
    <s v="23083.007972/2015-42"/>
    <s v="UASG 153115 - Pregão 25/2015"/>
    <d v="2016-10-21T00:00:00"/>
    <x v="29"/>
    <s v="Departamento de Geociências"/>
    <n v="40"/>
    <x v="77"/>
    <x v="69"/>
    <x v="25"/>
    <n v="0.99"/>
    <n v="1.98"/>
    <x v="6"/>
    <x v="71"/>
    <x v="26"/>
    <x v="237"/>
    <x v="26"/>
    <n v="1342"/>
    <x v="0"/>
  </r>
  <r>
    <s v="23083.007972/2015-42"/>
    <s v="UASG 153115 - Pregão 25/2015"/>
    <d v="2016-10-21T00:00:00"/>
    <x v="29"/>
    <s v="Departamento de Geociências"/>
    <n v="68"/>
    <x v="79"/>
    <x v="69"/>
    <x v="9"/>
    <n v="7.0000000000000007E-2"/>
    <n v="3.5000000000000004"/>
    <x v="6"/>
    <x v="72"/>
    <x v="11"/>
    <x v="499"/>
    <x v="22"/>
    <n v="4605"/>
    <x v="0"/>
  </r>
  <r>
    <s v="23083.007972/2015-42"/>
    <s v="UASG 153115 - Pregão 25/2015"/>
    <d v="2016-10-21T00:00:00"/>
    <x v="29"/>
    <s v="Departamento de Geociências"/>
    <n v="67"/>
    <x v="80"/>
    <x v="69"/>
    <x v="9"/>
    <n v="0.1"/>
    <n v="5"/>
    <x v="6"/>
    <x v="72"/>
    <x v="11"/>
    <x v="45"/>
    <x v="22"/>
    <n v="4605"/>
    <x v="0"/>
  </r>
  <r>
    <s v="23083.007972/2015-42"/>
    <s v="UASG 153115 - Pregão 25/2015"/>
    <d v="2016-10-21T00:00:00"/>
    <x v="29"/>
    <s v="Departamento de Geociências"/>
    <n v="83"/>
    <x v="122"/>
    <x v="69"/>
    <x v="11"/>
    <n v="22.44"/>
    <n v="22.44"/>
    <x v="6"/>
    <x v="76"/>
    <x v="13"/>
    <x v="549"/>
    <x v="18"/>
    <s v="-"/>
    <x v="9"/>
  </r>
  <r>
    <s v="23083.007972/2015-42"/>
    <s v="UASG 153115 - Pregão 25/2015"/>
    <d v="2016-10-21T00:00:00"/>
    <x v="29"/>
    <s v="Departamento de Geociências"/>
    <n v="94"/>
    <x v="17"/>
    <x v="69"/>
    <x v="6"/>
    <n v="1.22"/>
    <n v="24.4"/>
    <x v="6"/>
    <x v="78"/>
    <x v="16"/>
    <x v="138"/>
    <x v="30"/>
    <n v="565"/>
    <x v="1"/>
  </r>
  <r>
    <s v="23083.007972/2015-42"/>
    <s v="UASG 153115 - Pregão 25/2015"/>
    <d v="2016-10-21T00:00:00"/>
    <x v="29"/>
    <s v="Departamento de Geociências"/>
    <n v="102"/>
    <x v="19"/>
    <x v="69"/>
    <x v="25"/>
    <n v="17.489999999999998"/>
    <n v="34.979999999999997"/>
    <x v="6"/>
    <x v="81"/>
    <x v="26"/>
    <x v="406"/>
    <x v="31"/>
    <n v="4384"/>
    <x v="0"/>
  </r>
  <r>
    <s v="23083.007972/2015-42"/>
    <s v="UASG 153115 - Pregão 25/2015"/>
    <d v="2016-10-21T00:00:00"/>
    <x v="29"/>
    <s v="Departamento de Geociências"/>
    <n v="115"/>
    <x v="117"/>
    <x v="69"/>
    <x v="25"/>
    <n v="14.1"/>
    <n v="28.2"/>
    <x v="6"/>
    <x v="79"/>
    <x v="26"/>
    <x v="435"/>
    <x v="9"/>
    <n v="7"/>
    <x v="0"/>
  </r>
  <r>
    <s v="23083.007972/2015-42"/>
    <s v="UASG 153115 - Pregão 25/2015"/>
    <d v="2016-10-21T00:00:00"/>
    <x v="29"/>
    <s v="Departamento de Geociências"/>
    <n v="124"/>
    <x v="128"/>
    <x v="69"/>
    <x v="14"/>
    <n v="10.7"/>
    <n v="107"/>
    <x v="4"/>
    <x v="12"/>
    <x v="17"/>
    <x v="19"/>
    <x v="10"/>
    <s v="-"/>
    <x v="11"/>
  </r>
  <r>
    <s v="23083.007972/2015-42"/>
    <s v="UASG 153115 - Pregão 25/2015"/>
    <d v="2016-10-21T00:00:00"/>
    <x v="29"/>
    <s v="Departamento de Geociências"/>
    <n v="146"/>
    <x v="63"/>
    <x v="69"/>
    <x v="25"/>
    <n v="64.5"/>
    <n v="129"/>
    <x v="6"/>
    <x v="72"/>
    <x v="26"/>
    <x v="254"/>
    <x v="22"/>
    <n v="4605"/>
    <x v="0"/>
  </r>
  <r>
    <s v="23083.007972/2015-42"/>
    <s v="UASG 153115 - Pregão 25/2015"/>
    <d v="2016-10-21T00:00:00"/>
    <x v="29"/>
    <s v="Departamento de Geociências"/>
    <n v="152"/>
    <x v="71"/>
    <x v="69"/>
    <x v="14"/>
    <n v="0.94"/>
    <n v="9.3999999999999986"/>
    <x v="6"/>
    <x v="74"/>
    <x v="16"/>
    <x v="39"/>
    <x v="11"/>
    <n v="1484"/>
    <x v="0"/>
  </r>
  <r>
    <s v="23083.007972/2015-42"/>
    <s v="UASG 153115 - Pregão 25/2015"/>
    <d v="2016-10-21T00:00:00"/>
    <x v="29"/>
    <s v="Departamento de Geociências"/>
    <n v="154"/>
    <x v="104"/>
    <x v="69"/>
    <x v="14"/>
    <n v="1.21"/>
    <n v="12.1"/>
    <x v="6"/>
    <x v="73"/>
    <x v="18"/>
    <x v="348"/>
    <x v="27"/>
    <n v="1520"/>
    <x v="1"/>
  </r>
  <r>
    <s v="23083.007972/2015-42"/>
    <s v="UASG 153115 - Pregão 25/2015"/>
    <d v="2016-10-21T00:00:00"/>
    <x v="29"/>
    <s v="Departamento de Geociências"/>
    <n v="156"/>
    <x v="106"/>
    <x v="69"/>
    <x v="14"/>
    <n v="1.3"/>
    <n v="13"/>
    <x v="6"/>
    <x v="70"/>
    <x v="16"/>
    <x v="174"/>
    <x v="25"/>
    <n v="378"/>
    <x v="0"/>
  </r>
  <r>
    <s v="23083.007972/2015-42"/>
    <s v="UASG 153115 - Pregão 25/2015"/>
    <d v="2016-10-21T00:00:00"/>
    <x v="29"/>
    <s v="Departamento de Geociências"/>
    <n v="160"/>
    <x v="27"/>
    <x v="69"/>
    <x v="14"/>
    <n v="7.54"/>
    <n v="75.400000000000006"/>
    <x v="6"/>
    <x v="81"/>
    <x v="16"/>
    <x v="23"/>
    <x v="31"/>
    <n v="4384"/>
    <x v="0"/>
  </r>
  <r>
    <s v="23083.007972/2015-42"/>
    <s v="UASG 153115 - Pregão 25/2015"/>
    <d v="2016-10-21T00:00:00"/>
    <x v="29"/>
    <s v="Departamento de Geociências"/>
    <n v="174"/>
    <x v="66"/>
    <x v="69"/>
    <x v="25"/>
    <n v="2.8"/>
    <n v="5.6"/>
    <x v="6"/>
    <x v="70"/>
    <x v="26"/>
    <x v="341"/>
    <x v="25"/>
    <n v="378"/>
    <x v="0"/>
  </r>
  <r>
    <s v="23083.007972/2015-42"/>
    <s v="UASG 153115 - Pregão 25/2015"/>
    <d v="2016-10-21T00:00:00"/>
    <x v="56"/>
    <s v="Departamento de Botânica"/>
    <n v="4"/>
    <x v="29"/>
    <x v="70"/>
    <x v="25"/>
    <n v="3.5"/>
    <n v="7"/>
    <x v="6"/>
    <x v="70"/>
    <x v="26"/>
    <x v="256"/>
    <x v="25"/>
    <n v="378"/>
    <x v="0"/>
  </r>
  <r>
    <s v="23083.007972/2015-42"/>
    <s v="UASG 153115 - Pregão 25/2015"/>
    <d v="2016-10-21T00:00:00"/>
    <x v="56"/>
    <s v="Departamento de Botânica"/>
    <n v="8"/>
    <x v="32"/>
    <x v="70"/>
    <x v="12"/>
    <n v="0.4"/>
    <n v="2.4000000000000004"/>
    <x v="6"/>
    <x v="74"/>
    <x v="14"/>
    <x v="569"/>
    <x v="11"/>
    <n v="1484"/>
    <x v="0"/>
  </r>
  <r>
    <s v="23083.007972/2015-42"/>
    <s v="UASG 153115 - Pregão 25/2015"/>
    <d v="2016-10-21T00:00:00"/>
    <x v="56"/>
    <s v="Departamento de Botânica"/>
    <n v="9"/>
    <x v="33"/>
    <x v="70"/>
    <x v="26"/>
    <n v="3.49"/>
    <n v="41.88"/>
    <x v="6"/>
    <x v="71"/>
    <x v="27"/>
    <x v="570"/>
    <x v="26"/>
    <n v="1342"/>
    <x v="0"/>
  </r>
  <r>
    <s v="23083.007972/2015-42"/>
    <s v="UASG 153115 - Pregão 25/2015"/>
    <d v="2016-10-21T00:00:00"/>
    <x v="56"/>
    <s v="Departamento de Botânica"/>
    <n v="16"/>
    <x v="39"/>
    <x v="70"/>
    <x v="7"/>
    <n v="2.52"/>
    <n v="100.8"/>
    <x v="6"/>
    <x v="72"/>
    <x v="8"/>
    <x v="571"/>
    <x v="22"/>
    <n v="4605"/>
    <x v="0"/>
  </r>
  <r>
    <s v="23083.007972/2015-42"/>
    <s v="UASG 153115 - Pregão 25/2015"/>
    <d v="2016-10-21T00:00:00"/>
    <x v="56"/>
    <s v="Departamento de Botânica"/>
    <n v="19"/>
    <x v="6"/>
    <x v="70"/>
    <x v="8"/>
    <n v="0.32"/>
    <n v="32"/>
    <x v="6"/>
    <x v="73"/>
    <x v="11"/>
    <x v="36"/>
    <x v="27"/>
    <n v="1520"/>
    <x v="1"/>
  </r>
  <r>
    <s v="23083.007972/2015-42"/>
    <s v="UASG 153115 - Pregão 25/2015"/>
    <d v="2016-10-21T00:00:00"/>
    <x v="56"/>
    <s v="Departamento de Botânica"/>
    <n v="20"/>
    <x v="40"/>
    <x v="70"/>
    <x v="8"/>
    <n v="0.32"/>
    <n v="32"/>
    <x v="6"/>
    <x v="73"/>
    <x v="11"/>
    <x v="36"/>
    <x v="27"/>
    <n v="1520"/>
    <x v="1"/>
  </r>
  <r>
    <s v="23083.007972/2015-42"/>
    <s v="UASG 153115 - Pregão 25/2015"/>
    <d v="2016-10-21T00:00:00"/>
    <x v="56"/>
    <s v="Departamento de Botânica"/>
    <n v="21"/>
    <x v="41"/>
    <x v="70"/>
    <x v="9"/>
    <n v="0.32"/>
    <n v="16"/>
    <x v="6"/>
    <x v="73"/>
    <x v="11"/>
    <x v="36"/>
    <x v="27"/>
    <n v="1520"/>
    <x v="0"/>
  </r>
  <r>
    <s v="23083.007972/2015-42"/>
    <s v="UASG 153115 - Pregão 25/2015"/>
    <d v="2016-10-21T00:00:00"/>
    <x v="56"/>
    <s v="Departamento de Botânica"/>
    <n v="27"/>
    <x v="12"/>
    <x v="70"/>
    <x v="6"/>
    <n v="0.85"/>
    <n v="17"/>
    <x v="6"/>
    <x v="70"/>
    <x v="7"/>
    <x v="30"/>
    <x v="25"/>
    <n v="378"/>
    <x v="0"/>
  </r>
  <r>
    <s v="23083.007972/2015-42"/>
    <s v="UASG 153115 - Pregão 25/2015"/>
    <d v="2016-10-21T00:00:00"/>
    <x v="56"/>
    <s v="Departamento de Botânica"/>
    <n v="43"/>
    <x v="75"/>
    <x v="70"/>
    <x v="25"/>
    <n v="1.7"/>
    <n v="3.4"/>
    <x v="6"/>
    <x v="75"/>
    <x v="26"/>
    <x v="350"/>
    <x v="28"/>
    <n v="5046"/>
    <x v="0"/>
  </r>
  <r>
    <s v="23083.007972/2015-42"/>
    <s v="UASG 153115 - Pregão 25/2015"/>
    <d v="2016-10-21T00:00:00"/>
    <x v="56"/>
    <s v="Departamento de Botânica"/>
    <n v="39"/>
    <x v="76"/>
    <x v="70"/>
    <x v="25"/>
    <n v="0.95"/>
    <n v="1.9"/>
    <x v="6"/>
    <x v="71"/>
    <x v="26"/>
    <x v="80"/>
    <x v="26"/>
    <n v="1342"/>
    <x v="0"/>
  </r>
  <r>
    <s v="23083.007972/2015-42"/>
    <s v="UASG 153115 - Pregão 25/2015"/>
    <d v="2016-10-21T00:00:00"/>
    <x v="56"/>
    <s v="Departamento de Botânica"/>
    <n v="40"/>
    <x v="77"/>
    <x v="70"/>
    <x v="25"/>
    <n v="0.99"/>
    <n v="1.98"/>
    <x v="6"/>
    <x v="71"/>
    <x v="26"/>
    <x v="237"/>
    <x v="26"/>
    <n v="1342"/>
    <x v="0"/>
  </r>
  <r>
    <s v="23083.007972/2015-42"/>
    <s v="UASG 153115 - Pregão 25/2015"/>
    <d v="2016-10-21T00:00:00"/>
    <x v="56"/>
    <s v="Departamento de Botânica"/>
    <n v="41"/>
    <x v="42"/>
    <x v="70"/>
    <x v="25"/>
    <n v="1.29"/>
    <n v="2.58"/>
    <x v="6"/>
    <x v="73"/>
    <x v="26"/>
    <x v="212"/>
    <x v="27"/>
    <n v="1520"/>
    <x v="0"/>
  </r>
  <r>
    <s v="23083.007972/2015-42"/>
    <s v="UASG 153115 - Pregão 25/2015"/>
    <d v="2016-10-21T00:00:00"/>
    <x v="56"/>
    <s v="Departamento de Botânica"/>
    <n v="50"/>
    <x v="129"/>
    <x v="70"/>
    <x v="25"/>
    <n v="3.15"/>
    <n v="6.3"/>
    <x v="6"/>
    <x v="70"/>
    <x v="26"/>
    <x v="345"/>
    <x v="25"/>
    <n v="378"/>
    <x v="0"/>
  </r>
  <r>
    <s v="23083.007972/2015-42"/>
    <s v="UASG 153115 - Pregão 25/2015"/>
    <d v="2016-10-21T00:00:00"/>
    <x v="56"/>
    <s v="Departamento de Botânica"/>
    <n v="68"/>
    <x v="79"/>
    <x v="70"/>
    <x v="25"/>
    <n v="7.0000000000000007E-2"/>
    <n v="0.14000000000000001"/>
    <x v="6"/>
    <x v="72"/>
    <x v="26"/>
    <x v="572"/>
    <x v="22"/>
    <n v="4605"/>
    <x v="0"/>
  </r>
  <r>
    <s v="23083.007972/2015-42"/>
    <s v="UASG 153115 - Pregão 25/2015"/>
    <d v="2016-10-21T00:00:00"/>
    <x v="56"/>
    <s v="Departamento de Botânica"/>
    <n v="67"/>
    <x v="80"/>
    <x v="70"/>
    <x v="25"/>
    <n v="0.1"/>
    <n v="0.2"/>
    <x v="6"/>
    <x v="72"/>
    <x v="26"/>
    <x v="311"/>
    <x v="22"/>
    <n v="4605"/>
    <x v="0"/>
  </r>
  <r>
    <s v="23083.007972/2015-42"/>
    <s v="UASG 153115 - Pregão 25/2015"/>
    <d v="2016-10-21T00:00:00"/>
    <x v="56"/>
    <s v="Departamento de Botânica"/>
    <n v="83"/>
    <x v="122"/>
    <x v="70"/>
    <x v="12"/>
    <n v="22.44"/>
    <n v="134.64000000000001"/>
    <x v="6"/>
    <x v="76"/>
    <x v="14"/>
    <x v="573"/>
    <x v="18"/>
    <s v="-"/>
    <x v="9"/>
  </r>
  <r>
    <s v="23083.007972/2015-42"/>
    <s v="UASG 153115 - Pregão 25/2015"/>
    <d v="2016-10-21T00:00:00"/>
    <x v="56"/>
    <s v="Departamento de Botânica"/>
    <n v="91"/>
    <x v="81"/>
    <x v="70"/>
    <x v="6"/>
    <n v="1.03"/>
    <n v="20.6"/>
    <x v="6"/>
    <x v="69"/>
    <x v="7"/>
    <x v="124"/>
    <x v="24"/>
    <n v="3293"/>
    <x v="0"/>
  </r>
  <r>
    <s v="23083.007972/2015-42"/>
    <s v="UASG 153115 - Pregão 25/2015"/>
    <d v="2016-10-21T00:00:00"/>
    <x v="56"/>
    <s v="Departamento de Botânica"/>
    <n v="99"/>
    <x v="18"/>
    <x v="70"/>
    <x v="25"/>
    <n v="19.989999999999998"/>
    <n v="39.979999999999997"/>
    <x v="6"/>
    <x v="78"/>
    <x v="26"/>
    <x v="202"/>
    <x v="30"/>
    <n v="565"/>
    <x v="0"/>
  </r>
  <r>
    <s v="23083.007972/2015-42"/>
    <s v="UASG 153115 - Pregão 25/2015"/>
    <d v="2016-10-21T00:00:00"/>
    <x v="56"/>
    <s v="Departamento de Botânica"/>
    <n v="102"/>
    <x v="19"/>
    <x v="70"/>
    <x v="25"/>
    <n v="17.489999999999998"/>
    <n v="34.979999999999997"/>
    <x v="6"/>
    <x v="81"/>
    <x v="26"/>
    <x v="406"/>
    <x v="31"/>
    <n v="4384"/>
    <x v="0"/>
  </r>
  <r>
    <s v="23083.007972/2015-42"/>
    <s v="UASG 153115 - Pregão 25/2015"/>
    <d v="2016-10-21T00:00:00"/>
    <x v="56"/>
    <s v="Departamento de Botânica"/>
    <n v="110"/>
    <x v="55"/>
    <x v="70"/>
    <x v="18"/>
    <n v="3.65"/>
    <n v="14.6"/>
    <x v="6"/>
    <x v="80"/>
    <x v="20"/>
    <x v="396"/>
    <x v="18"/>
    <s v="-"/>
    <x v="10"/>
  </r>
  <r>
    <s v="23083.007972/2015-42"/>
    <s v="UASG 153115 - Pregão 25/2015"/>
    <d v="2016-10-21T00:00:00"/>
    <x v="56"/>
    <s v="Departamento de Botânica"/>
    <n v="112"/>
    <x v="115"/>
    <x v="70"/>
    <x v="25"/>
    <n v="3.75"/>
    <n v="7.5"/>
    <x v="6"/>
    <x v="80"/>
    <x v="26"/>
    <x v="163"/>
    <x v="18"/>
    <s v="-"/>
    <x v="10"/>
  </r>
  <r>
    <s v="23083.007972/2015-42"/>
    <s v="UASG 153115 - Pregão 25/2015"/>
    <d v="2016-10-21T00:00:00"/>
    <x v="56"/>
    <s v="Departamento de Botânica"/>
    <n v="135"/>
    <x v="62"/>
    <x v="70"/>
    <x v="9"/>
    <n v="0.6"/>
    <n v="30"/>
    <x v="6"/>
    <x v="72"/>
    <x v="62"/>
    <x v="574"/>
    <x v="22"/>
    <n v="4605"/>
    <x v="1"/>
  </r>
  <r>
    <s v="23083.007972/2015-42"/>
    <s v="UASG 153115 - Pregão 25/2015"/>
    <d v="2016-10-21T00:00:00"/>
    <x v="56"/>
    <s v="Departamento de Botânica"/>
    <n v="145"/>
    <x v="105"/>
    <x v="70"/>
    <x v="25"/>
    <n v="1.08"/>
    <n v="2.16"/>
    <x v="6"/>
    <x v="74"/>
    <x v="26"/>
    <x v="265"/>
    <x v="11"/>
    <n v="1484"/>
    <x v="0"/>
  </r>
  <r>
    <s v="23083.007972/2015-42"/>
    <s v="UASG 153115 - Pregão 25/2015"/>
    <d v="2016-10-21T00:00:00"/>
    <x v="56"/>
    <s v="Departamento de Botânica"/>
    <n v="146"/>
    <x v="63"/>
    <x v="70"/>
    <x v="25"/>
    <n v="64.5"/>
    <n v="129"/>
    <x v="6"/>
    <x v="72"/>
    <x v="26"/>
    <x v="254"/>
    <x v="22"/>
    <n v="4605"/>
    <x v="0"/>
  </r>
  <r>
    <s v="23083.007972/2015-42"/>
    <s v="UASG 153115 - Pregão 25/2015"/>
    <d v="2016-10-21T00:00:00"/>
    <x v="56"/>
    <s v="Departamento de Botânica"/>
    <n v="153"/>
    <x v="99"/>
    <x v="70"/>
    <x v="6"/>
    <n v="0.94"/>
    <n v="18.799999999999997"/>
    <x v="6"/>
    <x v="74"/>
    <x v="16"/>
    <x v="39"/>
    <x v="11"/>
    <n v="1484"/>
    <x v="1"/>
  </r>
  <r>
    <s v="23083.007972/2015-42"/>
    <s v="UASG 153115 - Pregão 25/2015"/>
    <d v="2016-10-21T00:00:00"/>
    <x v="56"/>
    <s v="Departamento de Botânica"/>
    <n v="164"/>
    <x v="64"/>
    <x v="70"/>
    <x v="18"/>
    <n v="1.88"/>
    <n v="7.52"/>
    <x v="6"/>
    <x v="82"/>
    <x v="20"/>
    <x v="575"/>
    <x v="32"/>
    <n v="7982"/>
    <x v="0"/>
  </r>
  <r>
    <s v="23083.007972/2015-42"/>
    <s v="UASG 153115 - Pregão 25/2015"/>
    <d v="2016-10-21T00:00:00"/>
    <x v="56"/>
    <s v="Departamento de Botânica"/>
    <n v="173"/>
    <x v="65"/>
    <x v="70"/>
    <x v="25"/>
    <n v="2.69"/>
    <n v="5.38"/>
    <x v="6"/>
    <x v="73"/>
    <x v="26"/>
    <x v="340"/>
    <x v="27"/>
    <n v="1520"/>
    <x v="0"/>
  </r>
  <r>
    <s v="23083.007972/2015-42"/>
    <s v="UASG 153115 - Pregão 25/2015"/>
    <d v="2016-10-21T00:00:00"/>
    <x v="57"/>
    <s v="Departamento de Entomologia e Fitopatologia"/>
    <n v="9"/>
    <x v="33"/>
    <x v="71"/>
    <x v="14"/>
    <n v="3.49"/>
    <n v="34.900000000000006"/>
    <x v="6"/>
    <x v="71"/>
    <x v="16"/>
    <x v="172"/>
    <x v="26"/>
    <n v="1342"/>
    <x v="0"/>
  </r>
  <r>
    <s v="23083.007972/2015-42"/>
    <s v="UASG 153115 - Pregão 25/2015"/>
    <d v="2016-10-21T00:00:00"/>
    <x v="57"/>
    <s v="Departamento de Entomologia e Fitopatologia"/>
    <n v="27"/>
    <x v="12"/>
    <x v="71"/>
    <x v="6"/>
    <n v="0.85"/>
    <n v="17"/>
    <x v="6"/>
    <x v="70"/>
    <x v="7"/>
    <x v="30"/>
    <x v="25"/>
    <n v="378"/>
    <x v="0"/>
  </r>
  <r>
    <s v="23083.007972/2015-42"/>
    <s v="UASG 153115 - Pregão 25/2015"/>
    <d v="2016-10-21T00:00:00"/>
    <x v="57"/>
    <s v="Departamento de Entomologia e Fitopatologia"/>
    <n v="39"/>
    <x v="76"/>
    <x v="71"/>
    <x v="6"/>
    <n v="0.95"/>
    <n v="19"/>
    <x v="6"/>
    <x v="71"/>
    <x v="7"/>
    <x v="284"/>
    <x v="26"/>
    <n v="1342"/>
    <x v="0"/>
  </r>
  <r>
    <s v="23083.007972/2015-42"/>
    <s v="UASG 153115 - Pregão 25/2015"/>
    <d v="2016-10-21T00:00:00"/>
    <x v="57"/>
    <s v="Departamento de Entomologia e Fitopatologia"/>
    <n v="40"/>
    <x v="77"/>
    <x v="71"/>
    <x v="6"/>
    <n v="0.99"/>
    <n v="19.8"/>
    <x v="6"/>
    <x v="71"/>
    <x v="7"/>
    <x v="43"/>
    <x v="26"/>
    <n v="1342"/>
    <x v="0"/>
  </r>
  <r>
    <s v="23083.007972/2015-42"/>
    <s v="UASG 153115 - Pregão 25/2015"/>
    <d v="2016-10-21T00:00:00"/>
    <x v="57"/>
    <s v="Departamento de Entomologia e Fitopatologia"/>
    <n v="41"/>
    <x v="42"/>
    <x v="71"/>
    <x v="6"/>
    <n v="1.29"/>
    <n v="25.8"/>
    <x v="6"/>
    <x v="73"/>
    <x v="7"/>
    <x v="195"/>
    <x v="27"/>
    <n v="1520"/>
    <x v="0"/>
  </r>
  <r>
    <s v="23083.007972/2015-42"/>
    <s v="UASG 153115 - Pregão 25/2015"/>
    <d v="2016-10-21T00:00:00"/>
    <x v="57"/>
    <s v="Departamento de Entomologia e Fitopatologia"/>
    <n v="67"/>
    <x v="80"/>
    <x v="71"/>
    <x v="8"/>
    <n v="0.1"/>
    <n v="10"/>
    <x v="6"/>
    <x v="72"/>
    <x v="9"/>
    <x v="89"/>
    <x v="22"/>
    <n v="4605"/>
    <x v="0"/>
  </r>
  <r>
    <s v="23083.007972/2015-42"/>
    <s v="UASG 153115 - Pregão 25/2015"/>
    <d v="2016-10-21T00:00:00"/>
    <x v="57"/>
    <s v="Departamento de Entomologia e Fitopatologia"/>
    <n v="91"/>
    <x v="81"/>
    <x v="71"/>
    <x v="6"/>
    <n v="1.03"/>
    <n v="20.6"/>
    <x v="6"/>
    <x v="69"/>
    <x v="7"/>
    <x v="124"/>
    <x v="24"/>
    <n v="3293"/>
    <x v="0"/>
  </r>
  <r>
    <s v="23083.007972/2015-42"/>
    <s v="UASG 153115 - Pregão 25/2015"/>
    <d v="2016-10-21T00:00:00"/>
    <x v="57"/>
    <s v="Departamento de Entomologia e Fitopatologia"/>
    <n v="94"/>
    <x v="17"/>
    <x v="71"/>
    <x v="14"/>
    <n v="1.22"/>
    <n v="12.2"/>
    <x v="6"/>
    <x v="78"/>
    <x v="21"/>
    <x v="541"/>
    <x v="30"/>
    <n v="565"/>
    <x v="1"/>
  </r>
  <r>
    <s v="23083.007972/2015-42"/>
    <s v="UASG 153115 - Pregão 25/2015"/>
    <d v="2016-10-21T00:00:00"/>
    <x v="57"/>
    <s v="Departamento de Entomologia e Fitopatologia"/>
    <n v="102"/>
    <x v="19"/>
    <x v="71"/>
    <x v="10"/>
    <n v="17.489999999999998"/>
    <n v="52.47"/>
    <x v="6"/>
    <x v="81"/>
    <x v="12"/>
    <x v="261"/>
    <x v="31"/>
    <n v="4384"/>
    <x v="0"/>
  </r>
  <r>
    <s v="23083.007972/2015-42"/>
    <s v="UASG 153115 - Pregão 25/2015"/>
    <d v="2016-10-21T00:00:00"/>
    <x v="57"/>
    <s v="Departamento de Entomologia e Fitopatologia"/>
    <n v="145"/>
    <x v="105"/>
    <x v="71"/>
    <x v="6"/>
    <n v="1.08"/>
    <n v="21.6"/>
    <x v="6"/>
    <x v="74"/>
    <x v="7"/>
    <x v="576"/>
    <x v="11"/>
    <n v="1484"/>
    <x v="0"/>
  </r>
  <r>
    <s v="23083.007972/2015-42"/>
    <s v="UASG 153115 - Pregão 25/2015"/>
    <d v="2016-10-21T00:00:00"/>
    <x v="58"/>
    <s v="Departamento de Anatomia Animal e Humana"/>
    <n v="9"/>
    <x v="33"/>
    <x v="72"/>
    <x v="14"/>
    <n v="3.49"/>
    <n v="34.900000000000006"/>
    <x v="6"/>
    <x v="71"/>
    <x v="16"/>
    <x v="172"/>
    <x v="26"/>
    <n v="1342"/>
    <x v="0"/>
  </r>
  <r>
    <s v="23083.007972/2015-42"/>
    <s v="UASG 153115 - Pregão 25/2015"/>
    <d v="2016-10-21T00:00:00"/>
    <x v="58"/>
    <s v="Departamento de Anatomia Animal e Humana"/>
    <n v="19"/>
    <x v="6"/>
    <x v="72"/>
    <x v="55"/>
    <n v="0.32"/>
    <n v="14.4"/>
    <x v="6"/>
    <x v="73"/>
    <x v="74"/>
    <x v="577"/>
    <x v="27"/>
    <n v="1520"/>
    <x v="0"/>
  </r>
  <r>
    <s v="23083.007972/2015-42"/>
    <s v="UASG 153115 - Pregão 25/2015"/>
    <d v="2016-10-21T00:00:00"/>
    <x v="58"/>
    <s v="Departamento de Anatomia Animal e Humana"/>
    <n v="20"/>
    <x v="40"/>
    <x v="72"/>
    <x v="55"/>
    <n v="0.32"/>
    <n v="14.4"/>
    <x v="6"/>
    <x v="73"/>
    <x v="15"/>
    <x v="314"/>
    <x v="27"/>
    <n v="1520"/>
    <x v="1"/>
  </r>
  <r>
    <s v="23083.007972/2015-42"/>
    <s v="UASG 153115 - Pregão 25/2015"/>
    <d v="2016-10-21T00:00:00"/>
    <x v="58"/>
    <s v="Departamento de Anatomia Animal e Humana"/>
    <n v="21"/>
    <x v="41"/>
    <x v="72"/>
    <x v="55"/>
    <n v="0.32"/>
    <n v="14.4"/>
    <x v="6"/>
    <x v="73"/>
    <x v="74"/>
    <x v="577"/>
    <x v="27"/>
    <n v="1520"/>
    <x v="0"/>
  </r>
  <r>
    <s v="23083.007972/2015-42"/>
    <s v="UASG 153115 - Pregão 25/2015"/>
    <d v="2016-10-21T00:00:00"/>
    <x v="58"/>
    <s v="Departamento de Anatomia Animal e Humana"/>
    <n v="27"/>
    <x v="12"/>
    <x v="72"/>
    <x v="26"/>
    <n v="0.85"/>
    <n v="10.199999999999999"/>
    <x v="6"/>
    <x v="70"/>
    <x v="27"/>
    <x v="297"/>
    <x v="25"/>
    <n v="378"/>
    <x v="0"/>
  </r>
  <r>
    <s v="23083.007972/2015-42"/>
    <s v="UASG 153115 - Pregão 25/2015"/>
    <d v="2016-10-21T00:00:00"/>
    <x v="58"/>
    <s v="Departamento de Anatomia Animal e Humana"/>
    <n v="43"/>
    <x v="75"/>
    <x v="72"/>
    <x v="55"/>
    <n v="1.7"/>
    <n v="76.5"/>
    <x v="6"/>
    <x v="75"/>
    <x v="74"/>
    <x v="77"/>
    <x v="28"/>
    <n v="5046"/>
    <x v="0"/>
  </r>
  <r>
    <s v="23083.007972/2015-42"/>
    <s v="UASG 153115 - Pregão 25/2015"/>
    <d v="2016-10-21T00:00:00"/>
    <x v="58"/>
    <s v="Departamento de Anatomia Animal e Humana"/>
    <n v="39"/>
    <x v="76"/>
    <x v="72"/>
    <x v="55"/>
    <n v="0.95"/>
    <n v="42.75"/>
    <x v="6"/>
    <x v="71"/>
    <x v="74"/>
    <x v="578"/>
    <x v="26"/>
    <n v="1342"/>
    <x v="0"/>
  </r>
  <r>
    <s v="23083.007972/2015-42"/>
    <s v="UASG 153115 - Pregão 25/2015"/>
    <d v="2016-10-21T00:00:00"/>
    <x v="58"/>
    <s v="Departamento de Anatomia Animal e Humana"/>
    <n v="40"/>
    <x v="77"/>
    <x v="72"/>
    <x v="55"/>
    <n v="0.99"/>
    <n v="44.55"/>
    <x v="6"/>
    <x v="71"/>
    <x v="74"/>
    <x v="579"/>
    <x v="26"/>
    <n v="1342"/>
    <x v="0"/>
  </r>
  <r>
    <s v="23083.007972/2015-42"/>
    <s v="UASG 153115 - Pregão 25/2015"/>
    <d v="2016-10-21T00:00:00"/>
    <x v="58"/>
    <s v="Departamento de Anatomia Animal e Humana"/>
    <n v="41"/>
    <x v="42"/>
    <x v="72"/>
    <x v="55"/>
    <n v="1.29"/>
    <n v="58.050000000000004"/>
    <x v="6"/>
    <x v="73"/>
    <x v="74"/>
    <x v="580"/>
    <x v="27"/>
    <n v="1520"/>
    <x v="0"/>
  </r>
  <r>
    <s v="23083.007972/2015-42"/>
    <s v="UASG 153115 - Pregão 25/2015"/>
    <d v="2016-10-21T00:00:00"/>
    <x v="58"/>
    <s v="Departamento de Anatomia Animal e Humana"/>
    <n v="68"/>
    <x v="79"/>
    <x v="72"/>
    <x v="47"/>
    <n v="7.0000000000000007E-2"/>
    <n v="105.00000000000001"/>
    <x v="6"/>
    <x v="72"/>
    <x v="75"/>
    <x v="581"/>
    <x v="22"/>
    <n v="4605"/>
    <x v="1"/>
  </r>
  <r>
    <s v="23083.007972/2015-42"/>
    <s v="UASG 153115 - Pregão 25/2015"/>
    <d v="2016-10-21T00:00:00"/>
    <x v="58"/>
    <s v="Departamento de Anatomia Animal e Humana"/>
    <n v="67"/>
    <x v="80"/>
    <x v="72"/>
    <x v="47"/>
    <n v="0.1"/>
    <n v="150"/>
    <x v="6"/>
    <x v="72"/>
    <x v="76"/>
    <x v="582"/>
    <x v="22"/>
    <n v="4605"/>
    <x v="1"/>
  </r>
  <r>
    <s v="23083.007972/2015-42"/>
    <s v="UASG 153115 - Pregão 25/2015"/>
    <d v="2016-10-21T00:00:00"/>
    <x v="58"/>
    <s v="Departamento de Anatomia Animal e Humana"/>
    <n v="83"/>
    <x v="122"/>
    <x v="72"/>
    <x v="16"/>
    <n v="22.44"/>
    <n v="336.6"/>
    <x v="6"/>
    <x v="76"/>
    <x v="19"/>
    <x v="583"/>
    <x v="18"/>
    <s v="-"/>
    <x v="9"/>
  </r>
  <r>
    <s v="23083.007972/2015-42"/>
    <s v="UASG 153115 - Pregão 25/2015"/>
    <d v="2016-10-21T00:00:00"/>
    <x v="58"/>
    <s v="Departamento de Anatomia Animal e Humana"/>
    <n v="91"/>
    <x v="81"/>
    <x v="72"/>
    <x v="28"/>
    <n v="1.03"/>
    <n v="25.75"/>
    <x v="6"/>
    <x v="69"/>
    <x v="31"/>
    <x v="540"/>
    <x v="24"/>
    <n v="3293"/>
    <x v="0"/>
  </r>
  <r>
    <s v="23083.007972/2015-42"/>
    <s v="UASG 153115 - Pregão 25/2015"/>
    <d v="2016-10-21T00:00:00"/>
    <x v="58"/>
    <s v="Departamento de Anatomia Animal e Humana"/>
    <n v="111"/>
    <x v="101"/>
    <x v="72"/>
    <x v="15"/>
    <n v="10.49"/>
    <n v="52.45"/>
    <x v="6"/>
    <x v="91"/>
    <x v="18"/>
    <x v="385"/>
    <x v="34"/>
    <n v="1731"/>
    <x v="0"/>
  </r>
  <r>
    <s v="23083.007972/2015-42"/>
    <s v="UASG 153115 - Pregão 25/2015"/>
    <d v="2016-10-21T00:00:00"/>
    <x v="58"/>
    <s v="Departamento de Anatomia Animal e Humana"/>
    <n v="112"/>
    <x v="115"/>
    <x v="72"/>
    <x v="10"/>
    <n v="3.75"/>
    <n v="11.25"/>
    <x v="6"/>
    <x v="80"/>
    <x v="12"/>
    <x v="428"/>
    <x v="18"/>
    <s v="-"/>
    <x v="10"/>
  </r>
  <r>
    <s v="23083.007972/2015-42"/>
    <s v="UASG 153115 - Pregão 25/2015"/>
    <d v="2016-10-21T00:00:00"/>
    <x v="58"/>
    <s v="Departamento de Anatomia Animal e Humana"/>
    <n v="113"/>
    <x v="58"/>
    <x v="72"/>
    <x v="6"/>
    <n v="12.72"/>
    <n v="254.4"/>
    <x v="6"/>
    <x v="72"/>
    <x v="7"/>
    <x v="69"/>
    <x v="22"/>
    <n v="4605"/>
    <x v="0"/>
  </r>
  <r>
    <s v="23083.007972/2015-42"/>
    <s v="UASG 153115 - Pregão 25/2015"/>
    <d v="2016-10-21T00:00:00"/>
    <x v="58"/>
    <s v="Departamento de Anatomia Animal e Humana"/>
    <n v="114"/>
    <x v="57"/>
    <x v="72"/>
    <x v="6"/>
    <n v="11.42"/>
    <n v="228.4"/>
    <x v="6"/>
    <x v="72"/>
    <x v="7"/>
    <x v="70"/>
    <x v="22"/>
    <n v="4605"/>
    <x v="0"/>
  </r>
  <r>
    <s v="23083.007972/2015-42"/>
    <s v="UASG 153115 - Pregão 25/2015"/>
    <d v="2016-10-21T00:00:00"/>
    <x v="58"/>
    <s v="Departamento de Anatomia Animal e Humana"/>
    <n v="115"/>
    <x v="117"/>
    <x v="72"/>
    <x v="14"/>
    <n v="14.1"/>
    <n v="141"/>
    <x v="6"/>
    <x v="79"/>
    <x v="16"/>
    <x v="381"/>
    <x v="9"/>
    <n v="7"/>
    <x v="0"/>
  </r>
  <r>
    <s v="23083.007972/2015-42"/>
    <s v="UASG 153115 - Pregão 25/2015"/>
    <d v="2016-10-21T00:00:00"/>
    <x v="58"/>
    <s v="Departamento de Anatomia Animal e Humana"/>
    <n v="124"/>
    <x v="128"/>
    <x v="72"/>
    <x v="9"/>
    <n v="10.7"/>
    <n v="535"/>
    <x v="4"/>
    <x v="12"/>
    <x v="17"/>
    <x v="19"/>
    <x v="10"/>
    <s v="-"/>
    <x v="11"/>
  </r>
  <r>
    <s v="23083.007972/2015-42"/>
    <s v="UASG 153115 - Pregão 25/2015"/>
    <d v="2016-10-21T00:00:00"/>
    <x v="58"/>
    <s v="Departamento de Anatomia Animal e Humana"/>
    <n v="144"/>
    <x v="89"/>
    <x v="72"/>
    <x v="41"/>
    <n v="2.02"/>
    <n v="141.4"/>
    <x v="6"/>
    <x v="74"/>
    <x v="34"/>
    <x v="584"/>
    <x v="11"/>
    <n v="1484"/>
    <x v="0"/>
  </r>
  <r>
    <s v="23083.007972/2015-42"/>
    <s v="UASG 153115 - Pregão 25/2015"/>
    <d v="2016-10-21T00:00:00"/>
    <x v="58"/>
    <s v="Departamento de Anatomia Animal e Humana"/>
    <n v="145"/>
    <x v="105"/>
    <x v="72"/>
    <x v="16"/>
    <n v="1.08"/>
    <n v="16.200000000000003"/>
    <x v="6"/>
    <x v="74"/>
    <x v="19"/>
    <x v="585"/>
    <x v="11"/>
    <n v="1484"/>
    <x v="0"/>
  </r>
  <r>
    <s v="23083.007972/2015-42"/>
    <s v="UASG 153115 - Pregão 25/2015"/>
    <d v="2016-10-21T00:00:00"/>
    <x v="58"/>
    <s v="Departamento de Anatomia Animal e Humana"/>
    <n v="152"/>
    <x v="71"/>
    <x v="72"/>
    <x v="9"/>
    <n v="0.94"/>
    <n v="47"/>
    <x v="6"/>
    <x v="74"/>
    <x v="31"/>
    <x v="582"/>
    <x v="11"/>
    <n v="1484"/>
    <x v="1"/>
  </r>
  <r>
    <s v="23083.007972/2015-42"/>
    <s v="UASG 153115 - Pregão 25/2015"/>
    <d v="2016-10-21T00:00:00"/>
    <x v="58"/>
    <s v="Departamento de Anatomia Animal e Humana"/>
    <n v="153"/>
    <x v="99"/>
    <x v="72"/>
    <x v="9"/>
    <n v="0.94"/>
    <n v="47"/>
    <x v="6"/>
    <x v="74"/>
    <x v="7"/>
    <x v="62"/>
    <x v="11"/>
    <n v="1484"/>
    <x v="1"/>
  </r>
  <r>
    <s v="23083.007972/2015-42"/>
    <s v="UASG 153115 - Pregão 25/2015"/>
    <d v="2016-10-21T00:00:00"/>
    <x v="58"/>
    <s v="Departamento de Anatomia Animal e Humana"/>
    <n v="154"/>
    <x v="104"/>
    <x v="72"/>
    <x v="9"/>
    <n v="1.21"/>
    <n v="60.5"/>
    <x v="6"/>
    <x v="73"/>
    <x v="62"/>
    <x v="586"/>
    <x v="27"/>
    <n v="1520"/>
    <x v="1"/>
  </r>
  <r>
    <s v="23083.007972/2015-42"/>
    <s v="UASG 153115 - Pregão 25/2015"/>
    <d v="2016-10-21T00:00:00"/>
    <x v="58"/>
    <s v="Departamento de Anatomia Animal e Humana"/>
    <n v="160"/>
    <x v="27"/>
    <x v="72"/>
    <x v="56"/>
    <n v="7.54"/>
    <n v="248.82"/>
    <x v="6"/>
    <x v="81"/>
    <x v="77"/>
    <x v="587"/>
    <x v="31"/>
    <n v="4384"/>
    <x v="0"/>
  </r>
  <r>
    <s v="23083.007972/2015-42"/>
    <s v="UASG 153115 - Pregão 25/2015"/>
    <d v="2016-10-21T00:00:00"/>
    <x v="59"/>
    <s v="Departamento de Matemática"/>
    <n v="19"/>
    <x v="6"/>
    <x v="73"/>
    <x v="9"/>
    <n v="0.32"/>
    <n v="16"/>
    <x v="6"/>
    <x v="73"/>
    <x v="11"/>
    <x v="36"/>
    <x v="27"/>
    <n v="1520"/>
    <x v="0"/>
  </r>
  <r>
    <s v="23083.007972/2015-42"/>
    <s v="UASG 153115 - Pregão 25/2015"/>
    <d v="2016-10-21T00:00:00"/>
    <x v="59"/>
    <s v="Departamento de Matemática"/>
    <n v="94"/>
    <x v="17"/>
    <x v="73"/>
    <x v="15"/>
    <n v="1.22"/>
    <n v="6.1"/>
    <x v="6"/>
    <x v="78"/>
    <x v="18"/>
    <x v="316"/>
    <x v="30"/>
    <n v="565"/>
    <x v="0"/>
  </r>
  <r>
    <s v="23083.007972/2015-42"/>
    <s v="UASG 153115 - Pregão 25/2015"/>
    <d v="2016-10-21T00:00:00"/>
    <x v="59"/>
    <s v="Departamento de Matemática"/>
    <n v="102"/>
    <x v="19"/>
    <x v="73"/>
    <x v="18"/>
    <n v="17.489999999999998"/>
    <n v="69.959999999999994"/>
    <x v="6"/>
    <x v="81"/>
    <x v="20"/>
    <x v="179"/>
    <x v="31"/>
    <n v="4384"/>
    <x v="0"/>
  </r>
  <r>
    <s v="23083.007972/2015-42"/>
    <s v="UASG 153115 - Pregão 25/2015"/>
    <d v="2016-10-21T00:00:00"/>
    <x v="59"/>
    <s v="Departamento de Matemática"/>
    <n v="152"/>
    <x v="71"/>
    <x v="73"/>
    <x v="15"/>
    <n v="0.94"/>
    <n v="4.6999999999999993"/>
    <x v="6"/>
    <x v="74"/>
    <x v="18"/>
    <x v="187"/>
    <x v="11"/>
    <n v="1484"/>
    <x v="0"/>
  </r>
  <r>
    <s v="23083.007972/2015-42"/>
    <s v="UASG 153115 - Pregão 25/2015"/>
    <d v="2016-10-21T00:00:00"/>
    <x v="59"/>
    <s v="Departamento de Matemática"/>
    <n v="153"/>
    <x v="99"/>
    <x v="73"/>
    <x v="15"/>
    <n v="0.94"/>
    <n v="4.6999999999999993"/>
    <x v="6"/>
    <x v="74"/>
    <x v="18"/>
    <x v="187"/>
    <x v="11"/>
    <n v="1484"/>
    <x v="0"/>
  </r>
  <r>
    <s v="23083.007972/2015-42"/>
    <s v="UASG 153115 - Pregão 25/2015"/>
    <d v="2016-10-21T00:00:00"/>
    <x v="59"/>
    <s v="Departamento de Matemática"/>
    <n v="154"/>
    <x v="104"/>
    <x v="73"/>
    <x v="15"/>
    <n v="1.21"/>
    <n v="6.05"/>
    <x v="6"/>
    <x v="73"/>
    <x v="18"/>
    <x v="348"/>
    <x v="27"/>
    <n v="1520"/>
    <x v="0"/>
  </r>
  <r>
    <s v="23083.007972/2015-42"/>
    <s v="UASG 153115 - Pregão 25/2015"/>
    <d v="2016-10-21T00:00:00"/>
    <x v="59"/>
    <s v="Departamento de Matemática"/>
    <n v="156"/>
    <x v="106"/>
    <x v="73"/>
    <x v="6"/>
    <n v="1.3"/>
    <n v="26"/>
    <x v="6"/>
    <x v="70"/>
    <x v="7"/>
    <x v="7"/>
    <x v="25"/>
    <n v="378"/>
    <x v="0"/>
  </r>
  <r>
    <s v="23083.007972/2015-42"/>
    <s v="UASG 153115 - Pregão 25/2015"/>
    <d v="2016-10-21T00:00:00"/>
    <x v="35"/>
    <s v="Departamento de Química"/>
    <n v="19"/>
    <x v="6"/>
    <x v="74"/>
    <x v="24"/>
    <n v="0.32"/>
    <n v="64"/>
    <x v="6"/>
    <x v="73"/>
    <x v="9"/>
    <x v="153"/>
    <x v="27"/>
    <n v="1520"/>
    <x v="1"/>
  </r>
  <r>
    <s v="23083.007972/2015-42"/>
    <s v="UASG 153115 - Pregão 25/2015"/>
    <d v="2016-10-21T00:00:00"/>
    <x v="35"/>
    <s v="Departamento de Química"/>
    <n v="20"/>
    <x v="40"/>
    <x v="74"/>
    <x v="9"/>
    <n v="0.32"/>
    <n v="16"/>
    <x v="6"/>
    <x v="73"/>
    <x v="31"/>
    <x v="28"/>
    <x v="27"/>
    <n v="1520"/>
    <x v="1"/>
  </r>
  <r>
    <s v="23083.007972/2015-42"/>
    <s v="UASG 153115 - Pregão 25/2015"/>
    <d v="2016-10-21T00:00:00"/>
    <x v="35"/>
    <s v="Departamento de Química"/>
    <n v="21"/>
    <x v="41"/>
    <x v="74"/>
    <x v="36"/>
    <n v="0.32"/>
    <n v="80"/>
    <x v="6"/>
    <x v="73"/>
    <x v="38"/>
    <x v="509"/>
    <x v="27"/>
    <n v="1520"/>
    <x v="0"/>
  </r>
  <r>
    <s v="23083.007972/2015-42"/>
    <s v="UASG 153115 - Pregão 25/2015"/>
    <d v="2016-10-21T00:00:00"/>
    <x v="35"/>
    <s v="Departamento de Química"/>
    <n v="91"/>
    <x v="81"/>
    <x v="74"/>
    <x v="6"/>
    <n v="1.03"/>
    <n v="20.6"/>
    <x v="6"/>
    <x v="69"/>
    <x v="7"/>
    <x v="124"/>
    <x v="24"/>
    <n v="3293"/>
    <x v="0"/>
  </r>
  <r>
    <s v="23083.007972/2015-42"/>
    <s v="UASG 153115 - Pregão 25/2015"/>
    <d v="2016-10-21T00:00:00"/>
    <x v="35"/>
    <s v="Departamento de Química"/>
    <n v="99"/>
    <x v="18"/>
    <x v="74"/>
    <x v="25"/>
    <n v="19.989999999999998"/>
    <n v="39.979999999999997"/>
    <x v="6"/>
    <x v="78"/>
    <x v="26"/>
    <x v="202"/>
    <x v="30"/>
    <n v="565"/>
    <x v="0"/>
  </r>
  <r>
    <s v="23083.007972/2015-42"/>
    <s v="UASG 153115 - Pregão 25/2015"/>
    <d v="2016-10-21T00:00:00"/>
    <x v="35"/>
    <s v="Departamento de Química"/>
    <n v="111"/>
    <x v="101"/>
    <x v="74"/>
    <x v="25"/>
    <n v="10.49"/>
    <n v="20.98"/>
    <x v="6"/>
    <x v="91"/>
    <x v="26"/>
    <x v="317"/>
    <x v="34"/>
    <n v="1731"/>
    <x v="0"/>
  </r>
  <r>
    <s v="23083.007972/2015-42"/>
    <s v="UASG 153115 - Pregão 25/2015"/>
    <d v="2016-10-21T00:00:00"/>
    <x v="35"/>
    <s v="Departamento de Química"/>
    <n v="112"/>
    <x v="115"/>
    <x v="74"/>
    <x v="14"/>
    <n v="3.75"/>
    <n v="37.5"/>
    <x v="6"/>
    <x v="80"/>
    <x v="16"/>
    <x v="99"/>
    <x v="18"/>
    <s v="-"/>
    <x v="10"/>
  </r>
  <r>
    <s v="23083.007972/2015-42"/>
    <s v="UASG 153115 - Pregão 25/2015"/>
    <d v="2016-10-21T00:00:00"/>
    <x v="35"/>
    <s v="Departamento de Química"/>
    <n v="114"/>
    <x v="57"/>
    <x v="74"/>
    <x v="13"/>
    <n v="11.42"/>
    <n v="342.6"/>
    <x v="6"/>
    <x v="72"/>
    <x v="15"/>
    <x v="392"/>
    <x v="22"/>
    <n v="4605"/>
    <x v="0"/>
  </r>
  <r>
    <s v="23083.007972/2015-42"/>
    <s v="UASG 153115 - Pregão 25/2015"/>
    <d v="2016-10-21T00:00:00"/>
    <x v="35"/>
    <s v="Departamento de Química"/>
    <n v="160"/>
    <x v="27"/>
    <x v="74"/>
    <x v="15"/>
    <n v="7.54"/>
    <n v="37.700000000000003"/>
    <x v="6"/>
    <x v="81"/>
    <x v="18"/>
    <x v="61"/>
    <x v="31"/>
    <n v="4384"/>
    <x v="0"/>
  </r>
  <r>
    <s v="23083.007972/2015-42"/>
    <s v="UASG 153115 - Pregão 25/2015"/>
    <d v="2016-10-21T00:00:00"/>
    <x v="35"/>
    <s v="Departamento de Química"/>
    <n v="174"/>
    <x v="66"/>
    <x v="74"/>
    <x v="15"/>
    <n v="2.8"/>
    <n v="14"/>
    <x v="6"/>
    <x v="70"/>
    <x v="18"/>
    <x v="132"/>
    <x v="25"/>
    <n v="378"/>
    <x v="0"/>
  </r>
  <r>
    <s v="23083.007972/2015-42"/>
    <s v="UASG 153115 - Pregão 25/2015"/>
    <d v="2016-10-21T00:00:00"/>
    <x v="36"/>
    <s v="Instituto de Ciências Humanas e Sociais"/>
    <n v="4"/>
    <x v="29"/>
    <x v="75"/>
    <x v="6"/>
    <n v="3.5"/>
    <n v="70"/>
    <x v="6"/>
    <x v="70"/>
    <x v="7"/>
    <x v="484"/>
    <x v="25"/>
    <n v="378"/>
    <x v="0"/>
  </r>
  <r>
    <s v="23083.007972/2015-42"/>
    <s v="UASG 153115 - Pregão 25/2015"/>
    <d v="2016-10-21T00:00:00"/>
    <x v="36"/>
    <s v="Instituto de Ciências Humanas e Sociais"/>
    <n v="19"/>
    <x v="6"/>
    <x v="75"/>
    <x v="4"/>
    <n v="0.32"/>
    <n v="96"/>
    <x v="6"/>
    <x v="73"/>
    <x v="25"/>
    <x v="111"/>
    <x v="27"/>
    <n v="1520"/>
    <x v="1"/>
  </r>
  <r>
    <s v="23083.007972/2015-42"/>
    <s v="UASG 153115 - Pregão 25/2015"/>
    <d v="2016-10-21T00:00:00"/>
    <x v="36"/>
    <s v="Instituto de Ciências Humanas e Sociais"/>
    <n v="20"/>
    <x v="40"/>
    <x v="75"/>
    <x v="4"/>
    <n v="0.32"/>
    <n v="96"/>
    <x v="6"/>
    <x v="73"/>
    <x v="22"/>
    <x v="264"/>
    <x v="27"/>
    <n v="1520"/>
    <x v="1"/>
  </r>
  <r>
    <s v="23083.007972/2015-42"/>
    <s v="UASG 153115 - Pregão 25/2015"/>
    <d v="2016-10-21T00:00:00"/>
    <x v="36"/>
    <s v="Instituto de Ciências Humanas e Sociais"/>
    <n v="37"/>
    <x v="74"/>
    <x v="75"/>
    <x v="8"/>
    <n v="0.38"/>
    <n v="38"/>
    <x v="6"/>
    <x v="74"/>
    <x v="9"/>
    <x v="154"/>
    <x v="11"/>
    <n v="1484"/>
    <x v="0"/>
  </r>
  <r>
    <s v="23083.007972/2015-42"/>
    <s v="UASG 153115 - Pregão 25/2015"/>
    <d v="2016-10-21T00:00:00"/>
    <x v="36"/>
    <s v="Instituto de Ciências Humanas e Sociais"/>
    <n v="99"/>
    <x v="18"/>
    <x v="75"/>
    <x v="15"/>
    <n v="19.989999999999998"/>
    <n v="99.949999999999989"/>
    <x v="6"/>
    <x v="78"/>
    <x v="18"/>
    <x v="526"/>
    <x v="30"/>
    <n v="565"/>
    <x v="0"/>
  </r>
  <r>
    <s v="23083.007972/2015-42"/>
    <s v="UASG 153115 - Pregão 25/2015"/>
    <d v="2016-10-21T00:00:00"/>
    <x v="36"/>
    <s v="Instituto de Ciências Humanas e Sociais"/>
    <n v="102"/>
    <x v="19"/>
    <x v="75"/>
    <x v="6"/>
    <n v="17.489999999999998"/>
    <n v="349.79999999999995"/>
    <x v="6"/>
    <x v="81"/>
    <x v="7"/>
    <x v="97"/>
    <x v="31"/>
    <n v="4384"/>
    <x v="0"/>
  </r>
  <r>
    <s v="23083.007972/2015-42"/>
    <s v="UASG 153115 - Pregão 25/2015"/>
    <d v="2016-10-21T00:00:00"/>
    <x v="36"/>
    <s v="Instituto de Ciências Humanas e Sociais"/>
    <n v="100"/>
    <x v="20"/>
    <x v="75"/>
    <x v="6"/>
    <n v="33.200000000000003"/>
    <n v="664"/>
    <x v="6"/>
    <x v="77"/>
    <x v="7"/>
    <x v="588"/>
    <x v="29"/>
    <n v="6666"/>
    <x v="0"/>
  </r>
  <r>
    <s v="23083.007972/2015-42"/>
    <s v="UASG 153115 - Pregão 25/2015"/>
    <d v="2016-10-21T00:00:00"/>
    <x v="36"/>
    <s v="Instituto de Ciências Humanas e Sociais"/>
    <n v="101"/>
    <x v="21"/>
    <x v="75"/>
    <x v="11"/>
    <n v="5.84"/>
    <n v="5.84"/>
    <x v="6"/>
    <x v="73"/>
    <x v="13"/>
    <x v="241"/>
    <x v="27"/>
    <n v="1520"/>
    <x v="0"/>
  </r>
  <r>
    <s v="23083.007972/2015-42"/>
    <s v="UASG 153115 - Pregão 25/2015"/>
    <d v="2016-10-21T00:00:00"/>
    <x v="36"/>
    <s v="Instituto de Ciências Humanas e Sociais"/>
    <n v="137"/>
    <x v="84"/>
    <x v="75"/>
    <x v="13"/>
    <n v="1.25"/>
    <n v="37.5"/>
    <x v="6"/>
    <x v="73"/>
    <x v="15"/>
    <x v="99"/>
    <x v="27"/>
    <n v="1520"/>
    <x v="0"/>
  </r>
  <r>
    <s v="23083.007972/2015-42"/>
    <s v="UASG 153115 - Pregão 25/2015"/>
    <d v="2016-10-21T00:00:00"/>
    <x v="36"/>
    <s v="Instituto de Ciências Humanas e Sociais"/>
    <n v="145"/>
    <x v="105"/>
    <x v="75"/>
    <x v="28"/>
    <n v="1.08"/>
    <n v="27"/>
    <x v="6"/>
    <x v="74"/>
    <x v="31"/>
    <x v="49"/>
    <x v="11"/>
    <n v="1484"/>
    <x v="0"/>
  </r>
  <r>
    <s v="23083.007972/2015-42"/>
    <s v="UASG 153115 - Pregão 25/2015"/>
    <d v="2016-10-21T00:00:00"/>
    <x v="36"/>
    <s v="Instituto de Ciências Humanas e Sociais"/>
    <n v="173"/>
    <x v="65"/>
    <x v="75"/>
    <x v="6"/>
    <n v="2.69"/>
    <n v="53.8"/>
    <x v="6"/>
    <x v="73"/>
    <x v="7"/>
    <x v="589"/>
    <x v="27"/>
    <n v="1520"/>
    <x v="0"/>
  </r>
  <r>
    <s v="23083.007972/2015-42"/>
    <s v="UASG 153115 - Pregão 25/2015"/>
    <d v="2016-10-21T00:00:00"/>
    <x v="36"/>
    <s v="Instituto de Ciências Humanas e Sociais"/>
    <n v="174"/>
    <x v="66"/>
    <x v="75"/>
    <x v="11"/>
    <n v="2.8"/>
    <n v="2.8"/>
    <x v="6"/>
    <x v="70"/>
    <x v="13"/>
    <x v="399"/>
    <x v="25"/>
    <n v="378"/>
    <x v="0"/>
  </r>
  <r>
    <s v="23083.007972/2015-42"/>
    <s v="UASG 153115 - Pregão 25/2015"/>
    <d v="2016-10-21T00:00:00"/>
    <x v="60"/>
    <s v="Instituto de Educação"/>
    <n v="4"/>
    <x v="29"/>
    <x v="76"/>
    <x v="10"/>
    <n v="3.5"/>
    <n v="10.5"/>
    <x v="6"/>
    <x v="70"/>
    <x v="12"/>
    <x v="129"/>
    <x v="25"/>
    <n v="378"/>
    <x v="0"/>
  </r>
  <r>
    <s v="23083.007972/2015-42"/>
    <s v="UASG 153115 - Pregão 25/2015"/>
    <d v="2016-10-21T00:00:00"/>
    <x v="60"/>
    <s v="Instituto de Educação"/>
    <n v="7"/>
    <x v="72"/>
    <x v="76"/>
    <x v="25"/>
    <n v="2.5"/>
    <n v="5"/>
    <x v="6"/>
    <x v="83"/>
    <x v="26"/>
    <x v="45"/>
    <x v="28"/>
    <n v="17161"/>
    <x v="0"/>
  </r>
  <r>
    <s v="23083.007972/2015-42"/>
    <s v="UASG 153115 - Pregão 25/2015"/>
    <d v="2016-10-21T00:00:00"/>
    <x v="60"/>
    <s v="Instituto de Educação"/>
    <n v="8"/>
    <x v="32"/>
    <x v="76"/>
    <x v="14"/>
    <n v="0.4"/>
    <n v="4"/>
    <x v="6"/>
    <x v="74"/>
    <x v="16"/>
    <x v="140"/>
    <x v="11"/>
    <n v="1484"/>
    <x v="0"/>
  </r>
  <r>
    <s v="23083.007972/2015-42"/>
    <s v="UASG 153115 - Pregão 25/2015"/>
    <d v="2016-10-21T00:00:00"/>
    <x v="60"/>
    <s v="Instituto de Educação"/>
    <n v="9"/>
    <x v="33"/>
    <x v="76"/>
    <x v="15"/>
    <n v="3.49"/>
    <n v="17.450000000000003"/>
    <x v="6"/>
    <x v="71"/>
    <x v="18"/>
    <x v="329"/>
    <x v="26"/>
    <n v="1342"/>
    <x v="0"/>
  </r>
  <r>
    <s v="23083.007972/2015-42"/>
    <s v="UASG 153115 - Pregão 25/2015"/>
    <d v="2016-10-21T00:00:00"/>
    <x v="60"/>
    <s v="Instituto de Educação"/>
    <n v="10"/>
    <x v="73"/>
    <x v="76"/>
    <x v="14"/>
    <n v="19.899999999999999"/>
    <n v="199"/>
    <x v="6"/>
    <x v="70"/>
    <x v="16"/>
    <x v="269"/>
    <x v="25"/>
    <n v="378"/>
    <x v="0"/>
  </r>
  <r>
    <s v="23083.007972/2015-42"/>
    <s v="UASG 153115 - Pregão 25/2015"/>
    <d v="2016-10-21T00:00:00"/>
    <x v="60"/>
    <s v="Instituto de Educação"/>
    <n v="17"/>
    <x v="38"/>
    <x v="76"/>
    <x v="16"/>
    <n v="2.5499999999999998"/>
    <n v="38.25"/>
    <x v="6"/>
    <x v="72"/>
    <x v="19"/>
    <x v="395"/>
    <x v="22"/>
    <n v="4605"/>
    <x v="0"/>
  </r>
  <r>
    <s v="23083.007972/2015-42"/>
    <s v="UASG 153115 - Pregão 25/2015"/>
    <d v="2016-10-21T00:00:00"/>
    <x v="60"/>
    <s v="Instituto de Educação"/>
    <n v="16"/>
    <x v="39"/>
    <x v="76"/>
    <x v="16"/>
    <n v="2.52"/>
    <n v="37.799999999999997"/>
    <x v="6"/>
    <x v="72"/>
    <x v="19"/>
    <x v="103"/>
    <x v="22"/>
    <n v="4605"/>
    <x v="0"/>
  </r>
  <r>
    <s v="23083.007972/2015-42"/>
    <s v="UASG 153115 - Pregão 25/2015"/>
    <d v="2016-10-21T00:00:00"/>
    <x v="60"/>
    <s v="Instituto de Educação"/>
    <n v="19"/>
    <x v="6"/>
    <x v="76"/>
    <x v="9"/>
    <n v="0.32"/>
    <n v="16"/>
    <x v="6"/>
    <x v="73"/>
    <x v="11"/>
    <x v="36"/>
    <x v="27"/>
    <n v="1520"/>
    <x v="0"/>
  </r>
  <r>
    <s v="23083.007972/2015-42"/>
    <s v="UASG 153115 - Pregão 25/2015"/>
    <d v="2016-10-21T00:00:00"/>
    <x v="60"/>
    <s v="Instituto de Educação"/>
    <n v="20"/>
    <x v="40"/>
    <x v="76"/>
    <x v="9"/>
    <n v="0.32"/>
    <n v="16"/>
    <x v="6"/>
    <x v="73"/>
    <x v="31"/>
    <x v="28"/>
    <x v="27"/>
    <n v="1520"/>
    <x v="1"/>
  </r>
  <r>
    <s v="23083.007972/2015-42"/>
    <s v="UASG 153115 - Pregão 25/2015"/>
    <d v="2016-10-21T00:00:00"/>
    <x v="60"/>
    <s v="Instituto de Educação"/>
    <n v="21"/>
    <x v="41"/>
    <x v="76"/>
    <x v="9"/>
    <n v="0.32"/>
    <n v="16"/>
    <x v="6"/>
    <x v="73"/>
    <x v="11"/>
    <x v="36"/>
    <x v="27"/>
    <n v="1520"/>
    <x v="0"/>
  </r>
  <r>
    <s v="23083.007972/2015-42"/>
    <s v="UASG 153115 - Pregão 25/2015"/>
    <d v="2016-10-21T00:00:00"/>
    <x v="60"/>
    <s v="Instituto de Educação"/>
    <n v="27"/>
    <x v="12"/>
    <x v="76"/>
    <x v="14"/>
    <n v="0.85"/>
    <n v="8.5"/>
    <x v="6"/>
    <x v="70"/>
    <x v="16"/>
    <x v="160"/>
    <x v="25"/>
    <n v="378"/>
    <x v="0"/>
  </r>
  <r>
    <s v="23083.007972/2015-42"/>
    <s v="UASG 153115 - Pregão 25/2015"/>
    <d v="2016-10-21T00:00:00"/>
    <x v="60"/>
    <s v="Instituto de Educação"/>
    <n v="43"/>
    <x v="75"/>
    <x v="76"/>
    <x v="6"/>
    <n v="1.7"/>
    <n v="34"/>
    <x v="6"/>
    <x v="75"/>
    <x v="7"/>
    <x v="8"/>
    <x v="28"/>
    <n v="5046"/>
    <x v="0"/>
  </r>
  <r>
    <s v="23083.007972/2015-42"/>
    <s v="UASG 153115 - Pregão 25/2015"/>
    <d v="2016-10-21T00:00:00"/>
    <x v="60"/>
    <s v="Instituto de Educação"/>
    <n v="39"/>
    <x v="76"/>
    <x v="76"/>
    <x v="6"/>
    <n v="0.95"/>
    <n v="19"/>
    <x v="6"/>
    <x v="71"/>
    <x v="7"/>
    <x v="284"/>
    <x v="26"/>
    <n v="1342"/>
    <x v="0"/>
  </r>
  <r>
    <s v="23083.007972/2015-42"/>
    <s v="UASG 153115 - Pregão 25/2015"/>
    <d v="2016-10-21T00:00:00"/>
    <x v="60"/>
    <s v="Instituto de Educação"/>
    <n v="40"/>
    <x v="77"/>
    <x v="76"/>
    <x v="6"/>
    <n v="0.99"/>
    <n v="19.8"/>
    <x v="6"/>
    <x v="71"/>
    <x v="7"/>
    <x v="43"/>
    <x v="26"/>
    <n v="1342"/>
    <x v="0"/>
  </r>
  <r>
    <s v="23083.007972/2015-42"/>
    <s v="UASG 153115 - Pregão 25/2015"/>
    <d v="2016-10-21T00:00:00"/>
    <x v="60"/>
    <s v="Instituto de Educação"/>
    <n v="41"/>
    <x v="42"/>
    <x v="76"/>
    <x v="6"/>
    <n v="1.29"/>
    <n v="25.8"/>
    <x v="6"/>
    <x v="73"/>
    <x v="7"/>
    <x v="195"/>
    <x v="27"/>
    <n v="1520"/>
    <x v="0"/>
  </r>
  <r>
    <s v="23083.007972/2015-42"/>
    <s v="UASG 153115 - Pregão 25/2015"/>
    <d v="2016-10-21T00:00:00"/>
    <x v="60"/>
    <s v="Instituto de Educação"/>
    <n v="50"/>
    <x v="129"/>
    <x v="76"/>
    <x v="14"/>
    <n v="3.15"/>
    <n v="31.5"/>
    <x v="6"/>
    <x v="70"/>
    <x v="16"/>
    <x v="522"/>
    <x v="25"/>
    <n v="378"/>
    <x v="0"/>
  </r>
  <r>
    <s v="23083.007972/2015-42"/>
    <s v="UASG 153115 - Pregão 25/2015"/>
    <d v="2016-10-21T00:00:00"/>
    <x v="60"/>
    <s v="Instituto de Educação"/>
    <n v="52"/>
    <x v="100"/>
    <x v="76"/>
    <x v="14"/>
    <n v="6.8"/>
    <n v="68"/>
    <x v="6"/>
    <x v="70"/>
    <x v="16"/>
    <x v="524"/>
    <x v="25"/>
    <n v="378"/>
    <x v="0"/>
  </r>
  <r>
    <s v="23083.007972/2015-42"/>
    <s v="UASG 153115 - Pregão 25/2015"/>
    <d v="2016-10-21T00:00:00"/>
    <x v="60"/>
    <s v="Instituto de Educação"/>
    <n v="68"/>
    <x v="79"/>
    <x v="76"/>
    <x v="8"/>
    <n v="7.0000000000000007E-2"/>
    <n v="7.0000000000000009"/>
    <x v="6"/>
    <x v="72"/>
    <x v="9"/>
    <x v="136"/>
    <x v="22"/>
    <n v="4605"/>
    <x v="0"/>
  </r>
  <r>
    <s v="23083.007972/2015-42"/>
    <s v="UASG 153115 - Pregão 25/2015"/>
    <d v="2016-10-21T00:00:00"/>
    <x v="60"/>
    <s v="Instituto de Educação"/>
    <n v="67"/>
    <x v="80"/>
    <x v="76"/>
    <x v="8"/>
    <n v="0.1"/>
    <n v="10"/>
    <x v="6"/>
    <x v="72"/>
    <x v="9"/>
    <x v="89"/>
    <x v="22"/>
    <n v="4605"/>
    <x v="0"/>
  </r>
  <r>
    <s v="23083.007972/2015-42"/>
    <s v="UASG 153115 - Pregão 25/2015"/>
    <d v="2016-10-21T00:00:00"/>
    <x v="60"/>
    <s v="Instituto de Educação"/>
    <n v="83"/>
    <x v="122"/>
    <x v="76"/>
    <x v="11"/>
    <n v="22.44"/>
    <n v="22.44"/>
    <x v="6"/>
    <x v="76"/>
    <x v="13"/>
    <x v="549"/>
    <x v="18"/>
    <s v="-"/>
    <x v="9"/>
  </r>
  <r>
    <s v="23083.007972/2015-42"/>
    <s v="UASG 153115 - Pregão 25/2015"/>
    <d v="2016-10-21T00:00:00"/>
    <x v="60"/>
    <s v="Instituto de Educação"/>
    <n v="91"/>
    <x v="81"/>
    <x v="76"/>
    <x v="14"/>
    <n v="1.03"/>
    <n v="10.3"/>
    <x v="6"/>
    <x v="69"/>
    <x v="16"/>
    <x v="346"/>
    <x v="24"/>
    <n v="3293"/>
    <x v="0"/>
  </r>
  <r>
    <s v="23083.007972/2015-42"/>
    <s v="UASG 153115 - Pregão 25/2015"/>
    <d v="2016-10-21T00:00:00"/>
    <x v="60"/>
    <s v="Instituto de Educação"/>
    <n v="94"/>
    <x v="17"/>
    <x v="76"/>
    <x v="14"/>
    <n v="1.22"/>
    <n v="12.2"/>
    <x v="6"/>
    <x v="78"/>
    <x v="14"/>
    <x v="590"/>
    <x v="30"/>
    <n v="565"/>
    <x v="1"/>
  </r>
  <r>
    <s v="23083.007972/2015-42"/>
    <s v="UASG 153115 - Pregão 25/2015"/>
    <d v="2016-10-21T00:00:00"/>
    <x v="60"/>
    <s v="Instituto de Educação"/>
    <n v="102"/>
    <x v="19"/>
    <x v="76"/>
    <x v="14"/>
    <n v="17.489999999999998"/>
    <n v="174.89999999999998"/>
    <x v="6"/>
    <x v="81"/>
    <x v="16"/>
    <x v="203"/>
    <x v="31"/>
    <n v="4384"/>
    <x v="0"/>
  </r>
  <r>
    <s v="23083.007972/2015-42"/>
    <s v="UASG 153115 - Pregão 25/2015"/>
    <d v="2016-10-21T00:00:00"/>
    <x v="60"/>
    <s v="Instituto de Educação"/>
    <n v="100"/>
    <x v="20"/>
    <x v="76"/>
    <x v="15"/>
    <n v="33.200000000000003"/>
    <n v="166"/>
    <x v="6"/>
    <x v="77"/>
    <x v="18"/>
    <x v="204"/>
    <x v="29"/>
    <n v="6666"/>
    <x v="0"/>
  </r>
  <r>
    <s v="23083.007972/2015-42"/>
    <s v="UASG 153115 - Pregão 25/2015"/>
    <d v="2016-10-21T00:00:00"/>
    <x v="60"/>
    <s v="Instituto de Educação"/>
    <n v="101"/>
    <x v="21"/>
    <x v="76"/>
    <x v="15"/>
    <n v="5.84"/>
    <n v="29.2"/>
    <x v="6"/>
    <x v="73"/>
    <x v="18"/>
    <x v="126"/>
    <x v="27"/>
    <n v="1520"/>
    <x v="0"/>
  </r>
  <r>
    <s v="23083.007972/2015-42"/>
    <s v="UASG 153115 - Pregão 25/2015"/>
    <d v="2016-10-21T00:00:00"/>
    <x v="60"/>
    <s v="Instituto de Educação"/>
    <n v="103"/>
    <x v="22"/>
    <x v="76"/>
    <x v="14"/>
    <n v="7.75"/>
    <n v="77.5"/>
    <x v="6"/>
    <x v="79"/>
    <x v="16"/>
    <x v="18"/>
    <x v="9"/>
    <n v="7"/>
    <x v="0"/>
  </r>
  <r>
    <s v="23083.007972/2015-42"/>
    <s v="UASG 153115 - Pregão 25/2015"/>
    <d v="2016-10-21T00:00:00"/>
    <x v="60"/>
    <s v="Instituto de Educação"/>
    <n v="109"/>
    <x v="54"/>
    <x v="76"/>
    <x v="14"/>
    <n v="2"/>
    <n v="20"/>
    <x v="6"/>
    <x v="70"/>
    <x v="16"/>
    <x v="9"/>
    <x v="25"/>
    <n v="378"/>
    <x v="0"/>
  </r>
  <r>
    <s v="23083.007972/2015-42"/>
    <s v="UASG 153115 - Pregão 25/2015"/>
    <d v="2016-10-21T00:00:00"/>
    <x v="60"/>
    <s v="Instituto de Educação"/>
    <n v="110"/>
    <x v="55"/>
    <x v="76"/>
    <x v="15"/>
    <n v="3.65"/>
    <n v="18.25"/>
    <x v="6"/>
    <x v="80"/>
    <x v="18"/>
    <x v="287"/>
    <x v="18"/>
    <s v="-"/>
    <x v="10"/>
  </r>
  <r>
    <s v="23083.007972/2015-42"/>
    <s v="UASG 153115 - Pregão 25/2015"/>
    <d v="2016-10-21T00:00:00"/>
    <x v="60"/>
    <s v="Instituto de Educação"/>
    <n v="111"/>
    <x v="101"/>
    <x v="76"/>
    <x v="15"/>
    <n v="10.49"/>
    <n v="52.45"/>
    <x v="6"/>
    <x v="91"/>
    <x v="18"/>
    <x v="385"/>
    <x v="34"/>
    <n v="1731"/>
    <x v="0"/>
  </r>
  <r>
    <s v="23083.007972/2015-42"/>
    <s v="UASG 153115 - Pregão 25/2015"/>
    <d v="2016-10-21T00:00:00"/>
    <x v="60"/>
    <s v="Instituto de Educação"/>
    <n v="112"/>
    <x v="115"/>
    <x v="76"/>
    <x v="15"/>
    <n v="3.75"/>
    <n v="18.75"/>
    <x v="6"/>
    <x v="80"/>
    <x v="18"/>
    <x v="591"/>
    <x v="18"/>
    <s v="-"/>
    <x v="10"/>
  </r>
  <r>
    <s v="23083.007972/2015-42"/>
    <s v="UASG 153115 - Pregão 25/2015"/>
    <d v="2016-10-21T00:00:00"/>
    <x v="60"/>
    <s v="Instituto de Educação"/>
    <n v="124"/>
    <x v="128"/>
    <x v="76"/>
    <x v="9"/>
    <n v="10.7"/>
    <n v="535"/>
    <x v="4"/>
    <x v="12"/>
    <x v="17"/>
    <x v="19"/>
    <x v="10"/>
    <s v="-"/>
    <x v="11"/>
  </r>
  <r>
    <s v="23083.007972/2015-42"/>
    <s v="UASG 153115 - Pregão 25/2015"/>
    <d v="2016-10-21T00:00:00"/>
    <x v="60"/>
    <s v="Instituto de Educação"/>
    <n v="137"/>
    <x v="84"/>
    <x v="76"/>
    <x v="14"/>
    <n v="1.25"/>
    <n v="12.5"/>
    <x v="6"/>
    <x v="73"/>
    <x v="16"/>
    <x v="74"/>
    <x v="27"/>
    <n v="1520"/>
    <x v="0"/>
  </r>
  <r>
    <s v="23083.007972/2015-42"/>
    <s v="UASG 153115 - Pregão 25/2015"/>
    <d v="2016-10-21T00:00:00"/>
    <x v="60"/>
    <s v="Instituto de Educação"/>
    <n v="136"/>
    <x v="86"/>
    <x v="76"/>
    <x v="14"/>
    <n v="6.34"/>
    <n v="63.4"/>
    <x v="6"/>
    <x v="72"/>
    <x v="16"/>
    <x v="456"/>
    <x v="22"/>
    <n v="4605"/>
    <x v="0"/>
  </r>
  <r>
    <s v="23083.007972/2015-42"/>
    <s v="UASG 153115 - Pregão 25/2015"/>
    <d v="2016-10-21T00:00:00"/>
    <x v="60"/>
    <s v="Instituto de Educação"/>
    <n v="142"/>
    <x v="68"/>
    <x v="76"/>
    <x v="14"/>
    <n v="1.89"/>
    <n v="18.899999999999999"/>
    <x v="6"/>
    <x v="74"/>
    <x v="16"/>
    <x v="181"/>
    <x v="11"/>
    <n v="1484"/>
    <x v="0"/>
  </r>
  <r>
    <s v="23083.007972/2015-42"/>
    <s v="UASG 153115 - Pregão 25/2015"/>
    <d v="2016-10-21T00:00:00"/>
    <x v="60"/>
    <s v="Instituto de Educação"/>
    <n v="144"/>
    <x v="89"/>
    <x v="76"/>
    <x v="14"/>
    <n v="2.02"/>
    <n v="20.2"/>
    <x v="6"/>
    <x v="74"/>
    <x v="16"/>
    <x v="182"/>
    <x v="11"/>
    <n v="1484"/>
    <x v="0"/>
  </r>
  <r>
    <s v="23083.007972/2015-42"/>
    <s v="UASG 153115 - Pregão 25/2015"/>
    <d v="2016-10-21T00:00:00"/>
    <x v="60"/>
    <s v="Instituto de Educação"/>
    <n v="145"/>
    <x v="105"/>
    <x v="76"/>
    <x v="15"/>
    <n v="1.08"/>
    <n v="5.4"/>
    <x v="6"/>
    <x v="74"/>
    <x v="18"/>
    <x v="184"/>
    <x v="11"/>
    <n v="1484"/>
    <x v="0"/>
  </r>
  <r>
    <s v="23083.007972/2015-42"/>
    <s v="UASG 153115 - Pregão 25/2015"/>
    <d v="2016-10-21T00:00:00"/>
    <x v="60"/>
    <s v="Instituto de Educação"/>
    <n v="146"/>
    <x v="63"/>
    <x v="76"/>
    <x v="15"/>
    <n v="64.5"/>
    <n v="322.5"/>
    <x v="6"/>
    <x v="72"/>
    <x v="18"/>
    <x v="529"/>
    <x v="22"/>
    <n v="4605"/>
    <x v="0"/>
  </r>
  <r>
    <s v="23083.007972/2015-42"/>
    <s v="UASG 153115 - Pregão 25/2015"/>
    <d v="2016-10-21T00:00:00"/>
    <x v="60"/>
    <s v="Instituto de Educação"/>
    <n v="152"/>
    <x v="71"/>
    <x v="76"/>
    <x v="10"/>
    <n v="0.94"/>
    <n v="2.82"/>
    <x v="6"/>
    <x v="74"/>
    <x v="12"/>
    <x v="592"/>
    <x v="11"/>
    <n v="1484"/>
    <x v="0"/>
  </r>
  <r>
    <s v="23083.007972/2015-42"/>
    <s v="UASG 153115 - Pregão 25/2015"/>
    <d v="2016-10-21T00:00:00"/>
    <x v="60"/>
    <s v="Instituto de Educação"/>
    <n v="156"/>
    <x v="106"/>
    <x v="76"/>
    <x v="6"/>
    <n v="1.3"/>
    <n v="26"/>
    <x v="6"/>
    <x v="70"/>
    <x v="7"/>
    <x v="7"/>
    <x v="25"/>
    <n v="378"/>
    <x v="0"/>
  </r>
  <r>
    <s v="23083.007972/2015-42"/>
    <s v="UASG 153115 - Pregão 25/2015"/>
    <d v="2016-10-21T00:00:00"/>
    <x v="60"/>
    <s v="Instituto de Educação"/>
    <n v="164"/>
    <x v="64"/>
    <x v="76"/>
    <x v="14"/>
    <n v="1.88"/>
    <n v="18.799999999999997"/>
    <x v="6"/>
    <x v="82"/>
    <x v="16"/>
    <x v="62"/>
    <x v="32"/>
    <n v="7982"/>
    <x v="0"/>
  </r>
  <r>
    <s v="23083.007972/2015-42"/>
    <s v="UASG 153115 - Pregão 25/2015"/>
    <d v="2016-10-21T00:00:00"/>
    <x v="60"/>
    <s v="Instituto de Educação"/>
    <n v="173"/>
    <x v="65"/>
    <x v="76"/>
    <x v="6"/>
    <n v="2.69"/>
    <n v="53.8"/>
    <x v="6"/>
    <x v="73"/>
    <x v="7"/>
    <x v="589"/>
    <x v="27"/>
    <n v="1520"/>
    <x v="0"/>
  </r>
  <r>
    <s v="23083.007972/2015-42"/>
    <s v="UASG 153115 - Pregão 25/2015"/>
    <d v="2016-10-21T00:00:00"/>
    <x v="60"/>
    <s v="Instituto de Educação"/>
    <n v="174"/>
    <x v="66"/>
    <x v="76"/>
    <x v="6"/>
    <n v="2.8"/>
    <n v="56"/>
    <x v="6"/>
    <x v="70"/>
    <x v="7"/>
    <x v="326"/>
    <x v="25"/>
    <n v="378"/>
    <x v="0"/>
  </r>
  <r>
    <s v="23083.007972/2015-42"/>
    <s v="UASG 153115 - Pregão 25/2015"/>
    <d v="2016-10-21T00:00:00"/>
    <x v="39"/>
    <s v="Instituto de Florestas"/>
    <n v="16"/>
    <x v="39"/>
    <x v="77"/>
    <x v="11"/>
    <n v="2.52"/>
    <n v="2.52"/>
    <x v="6"/>
    <x v="72"/>
    <x v="13"/>
    <x v="343"/>
    <x v="22"/>
    <n v="4605"/>
    <x v="0"/>
  </r>
  <r>
    <s v="23083.007972/2015-42"/>
    <s v="UASG 153115 - Pregão 25/2015"/>
    <d v="2016-10-21T00:00:00"/>
    <x v="39"/>
    <s v="Instituto de Florestas"/>
    <n v="109"/>
    <x v="54"/>
    <x v="77"/>
    <x v="11"/>
    <n v="2"/>
    <n v="2"/>
    <x v="6"/>
    <x v="70"/>
    <x v="13"/>
    <x v="328"/>
    <x v="25"/>
    <n v="378"/>
    <x v="0"/>
  </r>
  <r>
    <s v="23083.007972/2015-42"/>
    <s v="UASG 153115 - Pregão 25/2015"/>
    <d v="2016-10-21T00:00:00"/>
    <x v="39"/>
    <s v="Instituto de Florestas"/>
    <n v="136"/>
    <x v="86"/>
    <x v="77"/>
    <x v="14"/>
    <n v="6.34"/>
    <n v="63.4"/>
    <x v="6"/>
    <x v="72"/>
    <x v="16"/>
    <x v="456"/>
    <x v="22"/>
    <n v="4605"/>
    <x v="0"/>
  </r>
  <r>
    <s v="23083.007972/2015-42"/>
    <s v="UASG 153115 - Pregão 25/2015"/>
    <d v="2016-10-21T00:00:00"/>
    <x v="39"/>
    <s v="Instituto de Florestas"/>
    <n v="153"/>
    <x v="99"/>
    <x v="77"/>
    <x v="18"/>
    <n v="0.94"/>
    <n v="3.76"/>
    <x v="6"/>
    <x v="74"/>
    <x v="20"/>
    <x v="358"/>
    <x v="11"/>
    <n v="1484"/>
    <x v="0"/>
  </r>
  <r>
    <s v="23083.007972/2015-42"/>
    <s v="UASG 153115 - Pregão 25/2015"/>
    <d v="2016-10-21T00:00:00"/>
    <x v="39"/>
    <s v="Instituto de Florestas"/>
    <n v="154"/>
    <x v="104"/>
    <x v="77"/>
    <x v="10"/>
    <n v="1.21"/>
    <n v="3.63"/>
    <x v="6"/>
    <x v="73"/>
    <x v="12"/>
    <x v="593"/>
    <x v="27"/>
    <n v="1520"/>
    <x v="0"/>
  </r>
  <r>
    <s v="23083.007972/2015-42"/>
    <s v="UASG 153115 - Pregão 25/2015"/>
    <d v="2016-10-21T00:00:00"/>
    <x v="39"/>
    <s v="Instituto de Florestas"/>
    <n v="156"/>
    <x v="106"/>
    <x v="77"/>
    <x v="15"/>
    <n v="1.3"/>
    <n v="6.5"/>
    <x v="6"/>
    <x v="70"/>
    <x v="18"/>
    <x v="188"/>
    <x v="25"/>
    <n v="378"/>
    <x v="0"/>
  </r>
  <r>
    <s v="23083.007972/2015-42"/>
    <s v="UASG 153115 - Pregão 25/2015"/>
    <d v="2016-10-21T00:00:00"/>
    <x v="40"/>
    <s v="Departamento de Ciências Ambientais"/>
    <n v="100"/>
    <x v="20"/>
    <x v="78"/>
    <x v="11"/>
    <n v="33.200000000000003"/>
    <n v="33.200000000000003"/>
    <x v="6"/>
    <x v="77"/>
    <x v="13"/>
    <x v="52"/>
    <x v="29"/>
    <n v="6666"/>
    <x v="0"/>
  </r>
  <r>
    <s v="23083.007972/2015-42"/>
    <s v="UASG 153115 - Pregão 25/2015"/>
    <d v="2016-10-21T00:00:00"/>
    <x v="40"/>
    <s v="Departamento de Ciências Ambientais"/>
    <n v="103"/>
    <x v="22"/>
    <x v="78"/>
    <x v="11"/>
    <n v="7.75"/>
    <n v="7.75"/>
    <x v="6"/>
    <x v="79"/>
    <x v="13"/>
    <x v="594"/>
    <x v="9"/>
    <n v="7"/>
    <x v="0"/>
  </r>
  <r>
    <s v="23083.007972/2015-42"/>
    <s v="UASG 153115 - Pregão 25/2015"/>
    <d v="2016-10-21T00:00:00"/>
    <x v="40"/>
    <s v="Departamento de Ciências Ambientais"/>
    <n v="114"/>
    <x v="57"/>
    <x v="78"/>
    <x v="25"/>
    <n v="11.42"/>
    <n v="22.84"/>
    <x v="6"/>
    <x v="72"/>
    <x v="26"/>
    <x v="180"/>
    <x v="22"/>
    <n v="4605"/>
    <x v="0"/>
  </r>
  <r>
    <s v="23083.007972/2015-42"/>
    <s v="UASG 153115 - Pregão 25/2015"/>
    <d v="2016-10-21T00:00:00"/>
    <x v="61"/>
    <s v="Instituto de Tecnologia"/>
    <n v="6"/>
    <x v="31"/>
    <x v="79"/>
    <x v="18"/>
    <n v="1.95"/>
    <n v="7.8"/>
    <x v="6"/>
    <x v="83"/>
    <x v="20"/>
    <x v="151"/>
    <x v="28"/>
    <n v="17161"/>
    <x v="0"/>
  </r>
  <r>
    <s v="23083.007972/2015-42"/>
    <s v="UASG 153115 - Pregão 25/2015"/>
    <d v="2016-10-21T00:00:00"/>
    <x v="61"/>
    <s v="Instituto de Tecnologia"/>
    <n v="7"/>
    <x v="72"/>
    <x v="79"/>
    <x v="33"/>
    <n v="2.5"/>
    <n v="200"/>
    <x v="6"/>
    <x v="83"/>
    <x v="37"/>
    <x v="595"/>
    <x v="28"/>
    <n v="17161"/>
    <x v="0"/>
  </r>
  <r>
    <s v="23083.007972/2015-42"/>
    <s v="UASG 153115 - Pregão 25/2015"/>
    <d v="2016-10-21T00:00:00"/>
    <x v="61"/>
    <s v="Instituto de Tecnologia"/>
    <n v="8"/>
    <x v="32"/>
    <x v="79"/>
    <x v="18"/>
    <n v="0.4"/>
    <n v="1.6"/>
    <x v="6"/>
    <x v="74"/>
    <x v="20"/>
    <x v="235"/>
    <x v="11"/>
    <n v="1484"/>
    <x v="0"/>
  </r>
  <r>
    <s v="23083.007972/2015-42"/>
    <s v="UASG 153115 - Pregão 25/2015"/>
    <d v="2016-10-21T00:00:00"/>
    <x v="61"/>
    <s v="Instituto de Tecnologia"/>
    <n v="9"/>
    <x v="33"/>
    <x v="79"/>
    <x v="19"/>
    <n v="3.49"/>
    <n v="27.92"/>
    <x v="6"/>
    <x v="71"/>
    <x v="21"/>
    <x v="562"/>
    <x v="26"/>
    <n v="1342"/>
    <x v="0"/>
  </r>
  <r>
    <s v="23083.007972/2015-42"/>
    <s v="UASG 153115 - Pregão 25/2015"/>
    <d v="2016-10-21T00:00:00"/>
    <x v="61"/>
    <s v="Instituto de Tecnologia"/>
    <n v="17"/>
    <x v="38"/>
    <x v="79"/>
    <x v="19"/>
    <n v="2.5499999999999998"/>
    <n v="20.399999999999999"/>
    <x v="6"/>
    <x v="72"/>
    <x v="21"/>
    <x v="596"/>
    <x v="22"/>
    <n v="4605"/>
    <x v="0"/>
  </r>
  <r>
    <s v="23083.007972/2015-42"/>
    <s v="UASG 153115 - Pregão 25/2015"/>
    <d v="2016-10-21T00:00:00"/>
    <x v="61"/>
    <s v="Instituto de Tecnologia"/>
    <n v="19"/>
    <x v="6"/>
    <x v="79"/>
    <x v="6"/>
    <n v="0.32"/>
    <n v="6.4"/>
    <x v="6"/>
    <x v="73"/>
    <x v="7"/>
    <x v="65"/>
    <x v="27"/>
    <n v="1520"/>
    <x v="0"/>
  </r>
  <r>
    <s v="23083.007972/2015-42"/>
    <s v="UASG 153115 - Pregão 25/2015"/>
    <d v="2016-10-21T00:00:00"/>
    <x v="61"/>
    <s v="Instituto de Tecnologia"/>
    <n v="20"/>
    <x v="40"/>
    <x v="79"/>
    <x v="14"/>
    <n v="0.32"/>
    <n v="3.2"/>
    <x v="6"/>
    <x v="73"/>
    <x v="16"/>
    <x v="281"/>
    <x v="27"/>
    <n v="1520"/>
    <x v="0"/>
  </r>
  <r>
    <s v="23083.007972/2015-42"/>
    <s v="UASG 153115 - Pregão 25/2015"/>
    <d v="2016-10-21T00:00:00"/>
    <x v="61"/>
    <s v="Instituto de Tecnologia"/>
    <n v="27"/>
    <x v="12"/>
    <x v="79"/>
    <x v="14"/>
    <n v="0.85"/>
    <n v="8.5"/>
    <x v="6"/>
    <x v="70"/>
    <x v="16"/>
    <x v="160"/>
    <x v="25"/>
    <n v="378"/>
    <x v="0"/>
  </r>
  <r>
    <s v="23083.007972/2015-42"/>
    <s v="UASG 153115 - Pregão 25/2015"/>
    <d v="2016-10-21T00:00:00"/>
    <x v="61"/>
    <s v="Instituto de Tecnologia"/>
    <n v="37"/>
    <x v="74"/>
    <x v="79"/>
    <x v="6"/>
    <n v="0.38"/>
    <n v="7.6"/>
    <x v="6"/>
    <x v="74"/>
    <x v="7"/>
    <x v="533"/>
    <x v="11"/>
    <n v="1484"/>
    <x v="0"/>
  </r>
  <r>
    <s v="23083.007972/2015-42"/>
    <s v="UASG 153115 - Pregão 25/2015"/>
    <d v="2016-10-21T00:00:00"/>
    <x v="61"/>
    <s v="Instituto de Tecnologia"/>
    <n v="43"/>
    <x v="75"/>
    <x v="79"/>
    <x v="25"/>
    <n v="1.7"/>
    <n v="3.4"/>
    <x v="6"/>
    <x v="75"/>
    <x v="26"/>
    <x v="350"/>
    <x v="28"/>
    <n v="5046"/>
    <x v="0"/>
  </r>
  <r>
    <s v="23083.007972/2015-42"/>
    <s v="UASG 153115 - Pregão 25/2015"/>
    <d v="2016-10-21T00:00:00"/>
    <x v="61"/>
    <s v="Instituto de Tecnologia"/>
    <n v="39"/>
    <x v="76"/>
    <x v="79"/>
    <x v="25"/>
    <n v="0.95"/>
    <n v="1.9"/>
    <x v="6"/>
    <x v="71"/>
    <x v="26"/>
    <x v="80"/>
    <x v="26"/>
    <n v="1342"/>
    <x v="0"/>
  </r>
  <r>
    <s v="23083.007972/2015-42"/>
    <s v="UASG 153115 - Pregão 25/2015"/>
    <d v="2016-10-21T00:00:00"/>
    <x v="61"/>
    <s v="Instituto de Tecnologia"/>
    <n v="40"/>
    <x v="77"/>
    <x v="79"/>
    <x v="25"/>
    <n v="0.99"/>
    <n v="1.98"/>
    <x v="6"/>
    <x v="71"/>
    <x v="26"/>
    <x v="237"/>
    <x v="26"/>
    <n v="1342"/>
    <x v="0"/>
  </r>
  <r>
    <s v="23083.007972/2015-42"/>
    <s v="UASG 153115 - Pregão 25/2015"/>
    <d v="2016-10-21T00:00:00"/>
    <x v="61"/>
    <s v="Instituto de Tecnologia"/>
    <n v="41"/>
    <x v="42"/>
    <x v="79"/>
    <x v="25"/>
    <n v="1.29"/>
    <n v="2.58"/>
    <x v="6"/>
    <x v="73"/>
    <x v="26"/>
    <x v="212"/>
    <x v="27"/>
    <n v="1520"/>
    <x v="0"/>
  </r>
  <r>
    <s v="23083.007972/2015-42"/>
    <s v="UASG 153115 - Pregão 25/2015"/>
    <d v="2016-10-21T00:00:00"/>
    <x v="61"/>
    <s v="Instituto de Tecnologia"/>
    <n v="91"/>
    <x v="81"/>
    <x v="79"/>
    <x v="14"/>
    <n v="1.03"/>
    <n v="10.3"/>
    <x v="6"/>
    <x v="69"/>
    <x v="16"/>
    <x v="346"/>
    <x v="24"/>
    <n v="3293"/>
    <x v="0"/>
  </r>
  <r>
    <s v="23083.007972/2015-42"/>
    <s v="UASG 153115 - Pregão 25/2015"/>
    <d v="2016-10-21T00:00:00"/>
    <x v="61"/>
    <s v="Instituto de Tecnologia"/>
    <n v="94"/>
    <x v="17"/>
    <x v="79"/>
    <x v="6"/>
    <n v="1.22"/>
    <n v="24.4"/>
    <x v="6"/>
    <x v="78"/>
    <x v="16"/>
    <x v="138"/>
    <x v="30"/>
    <n v="565"/>
    <x v="1"/>
  </r>
  <r>
    <s v="23083.007972/2015-42"/>
    <s v="UASG 153115 - Pregão 25/2015"/>
    <d v="2016-10-21T00:00:00"/>
    <x v="61"/>
    <s v="Instituto de Tecnologia"/>
    <n v="99"/>
    <x v="18"/>
    <x v="79"/>
    <x v="25"/>
    <n v="19.989999999999998"/>
    <n v="39.979999999999997"/>
    <x v="6"/>
    <x v="78"/>
    <x v="26"/>
    <x v="202"/>
    <x v="30"/>
    <n v="565"/>
    <x v="0"/>
  </r>
  <r>
    <s v="23083.007972/2015-42"/>
    <s v="UASG 153115 - Pregão 25/2015"/>
    <d v="2016-10-21T00:00:00"/>
    <x v="61"/>
    <s v="Instituto de Tecnologia"/>
    <n v="101"/>
    <x v="21"/>
    <x v="79"/>
    <x v="18"/>
    <n v="5.84"/>
    <n v="23.36"/>
    <x v="6"/>
    <x v="73"/>
    <x v="20"/>
    <x v="250"/>
    <x v="27"/>
    <n v="1520"/>
    <x v="0"/>
  </r>
  <r>
    <s v="23083.007972/2015-42"/>
    <s v="UASG 153115 - Pregão 25/2015"/>
    <d v="2016-10-21T00:00:00"/>
    <x v="61"/>
    <s v="Instituto de Tecnologia"/>
    <n v="103"/>
    <x v="22"/>
    <x v="79"/>
    <x v="11"/>
    <n v="7.75"/>
    <n v="7.75"/>
    <x v="6"/>
    <x v="79"/>
    <x v="13"/>
    <x v="594"/>
    <x v="9"/>
    <n v="7"/>
    <x v="0"/>
  </r>
  <r>
    <s v="23083.007972/2015-42"/>
    <s v="UASG 153115 - Pregão 25/2015"/>
    <d v="2016-10-21T00:00:00"/>
    <x v="61"/>
    <s v="Instituto de Tecnologia"/>
    <n v="109"/>
    <x v="54"/>
    <x v="79"/>
    <x v="18"/>
    <n v="2"/>
    <n v="8"/>
    <x v="6"/>
    <x v="70"/>
    <x v="20"/>
    <x v="28"/>
    <x v="25"/>
    <n v="378"/>
    <x v="0"/>
  </r>
  <r>
    <s v="23083.007972/2015-42"/>
    <s v="UASG 153115 - Pregão 25/2015"/>
    <d v="2016-10-21T00:00:00"/>
    <x v="61"/>
    <s v="Instituto de Tecnologia"/>
    <n v="111"/>
    <x v="101"/>
    <x v="79"/>
    <x v="25"/>
    <n v="10.49"/>
    <n v="20.98"/>
    <x v="6"/>
    <x v="91"/>
    <x v="26"/>
    <x v="317"/>
    <x v="34"/>
    <n v="1731"/>
    <x v="0"/>
  </r>
  <r>
    <s v="23083.007972/2015-42"/>
    <s v="UASG 153115 - Pregão 25/2015"/>
    <d v="2016-10-21T00:00:00"/>
    <x v="61"/>
    <s v="Instituto de Tecnologia"/>
    <n v="112"/>
    <x v="115"/>
    <x v="79"/>
    <x v="25"/>
    <n v="3.75"/>
    <n v="7.5"/>
    <x v="6"/>
    <x v="80"/>
    <x v="26"/>
    <x v="163"/>
    <x v="18"/>
    <s v="-"/>
    <x v="10"/>
  </r>
  <r>
    <s v="23083.007972/2015-42"/>
    <s v="UASG 153115 - Pregão 25/2015"/>
    <d v="2016-10-21T00:00:00"/>
    <x v="61"/>
    <s v="Instituto de Tecnologia"/>
    <n v="114"/>
    <x v="57"/>
    <x v="79"/>
    <x v="11"/>
    <n v="11.42"/>
    <n v="11.42"/>
    <x v="6"/>
    <x v="72"/>
    <x v="13"/>
    <x v="318"/>
    <x v="22"/>
    <n v="4605"/>
    <x v="0"/>
  </r>
  <r>
    <s v="23083.007972/2015-42"/>
    <s v="UASG 153115 - Pregão 25/2015"/>
    <d v="2016-10-21T00:00:00"/>
    <x v="61"/>
    <s v="Instituto de Tecnologia"/>
    <n v="124"/>
    <x v="128"/>
    <x v="79"/>
    <x v="18"/>
    <n v="10.7"/>
    <n v="42.8"/>
    <x v="6"/>
    <x v="72"/>
    <x v="20"/>
    <x v="597"/>
    <x v="22"/>
    <n v="4605"/>
    <x v="0"/>
  </r>
  <r>
    <s v="23083.007972/2015-42"/>
    <s v="UASG 153115 - Pregão 25/2015"/>
    <d v="2016-10-21T00:00:00"/>
    <x v="61"/>
    <s v="Instituto de Tecnologia"/>
    <n v="136"/>
    <x v="86"/>
    <x v="79"/>
    <x v="11"/>
    <n v="6.34"/>
    <n v="6.34"/>
    <x v="6"/>
    <x v="72"/>
    <x v="13"/>
    <x v="598"/>
    <x v="22"/>
    <n v="4605"/>
    <x v="0"/>
  </r>
  <r>
    <s v="23083.007972/2015-42"/>
    <s v="UASG 153115 - Pregão 25/2015"/>
    <d v="2016-10-21T00:00:00"/>
    <x v="61"/>
    <s v="Instituto de Tecnologia"/>
    <n v="142"/>
    <x v="68"/>
    <x v="79"/>
    <x v="11"/>
    <n v="1.89"/>
    <n v="1.89"/>
    <x v="6"/>
    <x v="74"/>
    <x v="13"/>
    <x v="463"/>
    <x v="11"/>
    <n v="1484"/>
    <x v="0"/>
  </r>
  <r>
    <s v="23083.007972/2015-42"/>
    <s v="UASG 153115 - Pregão 25/2015"/>
    <d v="2016-10-21T00:00:00"/>
    <x v="61"/>
    <s v="Instituto de Tecnologia"/>
    <n v="144"/>
    <x v="89"/>
    <x v="79"/>
    <x v="11"/>
    <n v="2.02"/>
    <n v="2.02"/>
    <x v="6"/>
    <x v="74"/>
    <x v="13"/>
    <x v="599"/>
    <x v="11"/>
    <n v="1484"/>
    <x v="0"/>
  </r>
  <r>
    <s v="23083.007972/2015-42"/>
    <s v="UASG 153115 - Pregão 25/2015"/>
    <d v="2016-10-21T00:00:00"/>
    <x v="61"/>
    <s v="Instituto de Tecnologia"/>
    <n v="152"/>
    <x v="71"/>
    <x v="79"/>
    <x v="6"/>
    <n v="0.94"/>
    <n v="18.799999999999997"/>
    <x v="6"/>
    <x v="74"/>
    <x v="7"/>
    <x v="62"/>
    <x v="11"/>
    <n v="1484"/>
    <x v="0"/>
  </r>
  <r>
    <s v="23083.007972/2015-42"/>
    <s v="UASG 153115 - Pregão 25/2015"/>
    <d v="2016-10-21T00:00:00"/>
    <x v="61"/>
    <s v="Instituto de Tecnologia"/>
    <n v="156"/>
    <x v="106"/>
    <x v="79"/>
    <x v="48"/>
    <n v="1.3"/>
    <n v="156"/>
    <x v="6"/>
    <x v="70"/>
    <x v="41"/>
    <x v="487"/>
    <x v="25"/>
    <n v="378"/>
    <x v="0"/>
  </r>
  <r>
    <s v="23083.007972/2015-42"/>
    <s v="UASG 153115 - Pregão 25/2015"/>
    <d v="2016-10-21T00:00:00"/>
    <x v="61"/>
    <s v="Instituto de Tecnologia"/>
    <n v="160"/>
    <x v="27"/>
    <x v="79"/>
    <x v="18"/>
    <n v="7.54"/>
    <n v="30.16"/>
    <x v="6"/>
    <x v="81"/>
    <x v="20"/>
    <x v="162"/>
    <x v="31"/>
    <n v="4384"/>
    <x v="0"/>
  </r>
  <r>
    <s v="23083.007972/2015-42"/>
    <s v="UASG 153115 - Pregão 25/2015"/>
    <d v="2016-10-21T00:00:00"/>
    <x v="61"/>
    <s v="Instituto de Tecnologia"/>
    <n v="164"/>
    <x v="64"/>
    <x v="79"/>
    <x v="14"/>
    <n v="1.88"/>
    <n v="18.799999999999997"/>
    <x v="6"/>
    <x v="82"/>
    <x v="16"/>
    <x v="62"/>
    <x v="32"/>
    <n v="7982"/>
    <x v="0"/>
  </r>
  <r>
    <s v="23083.007972/2015-42"/>
    <s v="UASG 153115 - Pregão 25/2015"/>
    <d v="2016-10-21T00:00:00"/>
    <x v="61"/>
    <s v="Instituto de Tecnologia"/>
    <n v="173"/>
    <x v="65"/>
    <x v="79"/>
    <x v="18"/>
    <n v="2.69"/>
    <n v="10.76"/>
    <x v="6"/>
    <x v="73"/>
    <x v="20"/>
    <x v="600"/>
    <x v="27"/>
    <n v="1520"/>
    <x v="0"/>
  </r>
  <r>
    <s v="23083.007972/2015-42"/>
    <s v="UASG 153115 - Pregão 25/2015"/>
    <d v="2016-10-21T00:00:00"/>
    <x v="61"/>
    <s v="Instituto de Tecnologia"/>
    <n v="174"/>
    <x v="66"/>
    <x v="79"/>
    <x v="18"/>
    <n v="2.8"/>
    <n v="11.2"/>
    <x v="6"/>
    <x v="70"/>
    <x v="20"/>
    <x v="170"/>
    <x v="25"/>
    <n v="378"/>
    <x v="0"/>
  </r>
  <r>
    <s v="23083.007972/2015-42"/>
    <s v="UASG 153115 - Pregão 25/2015"/>
    <d v="2016-10-21T00:00:00"/>
    <x v="43"/>
    <s v="Departamento de Engenharia"/>
    <n v="7"/>
    <x v="72"/>
    <x v="80"/>
    <x v="16"/>
    <n v="2.5"/>
    <n v="37.5"/>
    <x v="6"/>
    <x v="83"/>
    <x v="19"/>
    <x v="99"/>
    <x v="28"/>
    <n v="17161"/>
    <x v="0"/>
  </r>
  <r>
    <s v="23083.007972/2015-42"/>
    <s v="UASG 153115 - Pregão 25/2015"/>
    <d v="2016-10-21T00:00:00"/>
    <x v="43"/>
    <s v="Departamento de Engenharia"/>
    <n v="94"/>
    <x v="17"/>
    <x v="80"/>
    <x v="14"/>
    <n v="1.22"/>
    <n v="12.2"/>
    <x v="6"/>
    <x v="78"/>
    <x v="21"/>
    <x v="541"/>
    <x v="30"/>
    <n v="565"/>
    <x v="1"/>
  </r>
  <r>
    <s v="23083.007972/2015-42"/>
    <s v="UASG 153115 - Pregão 25/2015"/>
    <d v="2016-10-21T00:00:00"/>
    <x v="43"/>
    <s v="Departamento de Engenharia"/>
    <n v="160"/>
    <x v="27"/>
    <x v="80"/>
    <x v="15"/>
    <n v="7.54"/>
    <n v="37.700000000000003"/>
    <x v="6"/>
    <x v="81"/>
    <x v="18"/>
    <x v="61"/>
    <x v="31"/>
    <n v="4384"/>
    <x v="0"/>
  </r>
  <r>
    <s v="23083.007972/2015-42"/>
    <s v="UASG 153115 - Pregão 25/2015"/>
    <d v="2016-10-21T00:00:00"/>
    <x v="43"/>
    <s v="Departamento de Engenharia"/>
    <n v="164"/>
    <x v="64"/>
    <x v="80"/>
    <x v="15"/>
    <n v="1.88"/>
    <n v="9.3999999999999986"/>
    <x v="6"/>
    <x v="82"/>
    <x v="18"/>
    <x v="39"/>
    <x v="32"/>
    <n v="7982"/>
    <x v="0"/>
  </r>
  <r>
    <s v="23083.007972/2015-42"/>
    <s v="UASG 153115 - Pregão 25/2015"/>
    <d v="2016-10-21T00:00:00"/>
    <x v="46"/>
    <s v="Instituto de Veterinária"/>
    <n v="99"/>
    <x v="18"/>
    <x v="81"/>
    <x v="11"/>
    <n v="19.989999999999998"/>
    <n v="19.989999999999998"/>
    <x v="6"/>
    <x v="78"/>
    <x v="13"/>
    <x v="150"/>
    <x v="30"/>
    <n v="565"/>
    <x v="0"/>
  </r>
  <r>
    <s v="23083.007972/2015-42"/>
    <s v="UASG 153115 - Pregão 25/2015"/>
    <d v="2016-10-21T00:00:00"/>
    <x v="62"/>
    <s v="Hospital Universitário"/>
    <n v="6"/>
    <x v="31"/>
    <x v="82"/>
    <x v="18"/>
    <n v="1.95"/>
    <n v="7.8"/>
    <x v="6"/>
    <x v="83"/>
    <x v="20"/>
    <x v="151"/>
    <x v="28"/>
    <n v="17161"/>
    <x v="0"/>
  </r>
  <r>
    <s v="23083.007972/2015-42"/>
    <s v="UASG 153115 - Pregão 25/2015"/>
    <d v="2016-10-21T00:00:00"/>
    <x v="62"/>
    <s v="Hospital Universitário"/>
    <n v="8"/>
    <x v="32"/>
    <x v="82"/>
    <x v="18"/>
    <n v="0.4"/>
    <n v="1.6"/>
    <x v="6"/>
    <x v="74"/>
    <x v="20"/>
    <x v="235"/>
    <x v="11"/>
    <n v="1484"/>
    <x v="0"/>
  </r>
  <r>
    <s v="23083.007972/2015-42"/>
    <s v="UASG 153115 - Pregão 25/2015"/>
    <d v="2016-10-21T00:00:00"/>
    <x v="62"/>
    <s v="Hospital Universitário"/>
    <n v="19"/>
    <x v="6"/>
    <x v="82"/>
    <x v="20"/>
    <n v="0.32"/>
    <n v="48"/>
    <x v="6"/>
    <x v="73"/>
    <x v="34"/>
    <x v="568"/>
    <x v="27"/>
    <n v="1520"/>
    <x v="1"/>
  </r>
  <r>
    <s v="23083.007972/2015-42"/>
    <s v="UASG 153115 - Pregão 25/2015"/>
    <d v="2016-10-21T00:00:00"/>
    <x v="62"/>
    <s v="Hospital Universitário"/>
    <n v="27"/>
    <x v="12"/>
    <x v="82"/>
    <x v="14"/>
    <n v="0.85"/>
    <n v="8.5"/>
    <x v="6"/>
    <x v="70"/>
    <x v="16"/>
    <x v="160"/>
    <x v="25"/>
    <n v="378"/>
    <x v="0"/>
  </r>
  <r>
    <s v="23083.007972/2015-42"/>
    <s v="UASG 153115 - Pregão 25/2015"/>
    <d v="2016-10-21T00:00:00"/>
    <x v="62"/>
    <s v="Hospital Universitário"/>
    <n v="43"/>
    <x v="75"/>
    <x v="82"/>
    <x v="24"/>
    <n v="1.7"/>
    <n v="340"/>
    <x v="6"/>
    <x v="75"/>
    <x v="25"/>
    <x v="601"/>
    <x v="28"/>
    <n v="5046"/>
    <x v="0"/>
  </r>
  <r>
    <s v="23083.007972/2015-42"/>
    <s v="UASG 153115 - Pregão 25/2015"/>
    <d v="2016-10-21T00:00:00"/>
    <x v="62"/>
    <s v="Hospital Universitário"/>
    <n v="83"/>
    <x v="122"/>
    <x v="82"/>
    <x v="11"/>
    <n v="22.44"/>
    <n v="22.44"/>
    <x v="6"/>
    <x v="76"/>
    <x v="13"/>
    <x v="549"/>
    <x v="18"/>
    <s v="-"/>
    <x v="9"/>
  </r>
  <r>
    <s v="23083.007972/2015-42"/>
    <s v="UASG 153115 - Pregão 25/2015"/>
    <d v="2016-10-21T00:00:00"/>
    <x v="62"/>
    <s v="Hospital Universitário"/>
    <n v="102"/>
    <x v="19"/>
    <x v="82"/>
    <x v="18"/>
    <n v="17.489999999999998"/>
    <n v="69.959999999999994"/>
    <x v="6"/>
    <x v="81"/>
    <x v="20"/>
    <x v="179"/>
    <x v="31"/>
    <n v="4384"/>
    <x v="0"/>
  </r>
  <r>
    <s v="23083.007972/2015-42"/>
    <s v="UASG 153115 - Pregão 25/2015"/>
    <d v="2016-10-21T00:00:00"/>
    <x v="62"/>
    <s v="Hospital Universitário"/>
    <n v="100"/>
    <x v="20"/>
    <x v="82"/>
    <x v="25"/>
    <n v="33.200000000000003"/>
    <n v="66.400000000000006"/>
    <x v="6"/>
    <x v="77"/>
    <x v="26"/>
    <x v="229"/>
    <x v="29"/>
    <n v="6666"/>
    <x v="0"/>
  </r>
  <r>
    <s v="23083.007972/2015-42"/>
    <s v="UASG 153115 - Pregão 25/2015"/>
    <d v="2016-10-21T00:00:00"/>
    <x v="62"/>
    <s v="Hospital Universitário"/>
    <n v="103"/>
    <x v="22"/>
    <x v="82"/>
    <x v="25"/>
    <n v="7.75"/>
    <n v="15.5"/>
    <x v="6"/>
    <x v="79"/>
    <x v="26"/>
    <x v="380"/>
    <x v="9"/>
    <n v="7"/>
    <x v="0"/>
  </r>
  <r>
    <s v="23083.007972/2015-42"/>
    <s v="UASG 153115 - Pregão 25/2015"/>
    <d v="2016-10-21T00:00:00"/>
    <x v="62"/>
    <s v="Hospital Universitário"/>
    <n v="111"/>
    <x v="101"/>
    <x v="82"/>
    <x v="18"/>
    <n v="10.49"/>
    <n v="41.96"/>
    <x v="6"/>
    <x v="91"/>
    <x v="20"/>
    <x v="602"/>
    <x v="34"/>
    <n v="1731"/>
    <x v="0"/>
  </r>
  <r>
    <s v="23083.007972/2015-42"/>
    <s v="UASG 153115 - Pregão 25/2015"/>
    <d v="2016-10-21T00:00:00"/>
    <x v="62"/>
    <s v="Hospital Universitário"/>
    <n v="124"/>
    <x v="128"/>
    <x v="82"/>
    <x v="8"/>
    <n v="10.7"/>
    <n v="1070"/>
    <x v="4"/>
    <x v="12"/>
    <x v="17"/>
    <x v="19"/>
    <x v="10"/>
    <s v="-"/>
    <x v="11"/>
  </r>
  <r>
    <s v="23083.007972/2015-42"/>
    <s v="UASG 153115 - Pregão 25/2015"/>
    <d v="2016-10-21T00:00:00"/>
    <x v="62"/>
    <s v="Hospital Universitário"/>
    <n v="135"/>
    <x v="62"/>
    <x v="82"/>
    <x v="9"/>
    <n v="0.6"/>
    <n v="30"/>
    <x v="6"/>
    <x v="72"/>
    <x v="62"/>
    <x v="574"/>
    <x v="22"/>
    <n v="4605"/>
    <x v="1"/>
  </r>
  <r>
    <s v="23083.007972/2015-42"/>
    <s v="UASG 153115 - Pregão 25/2015"/>
    <d v="2016-10-21T00:00:00"/>
    <x v="62"/>
    <s v="Hospital Universitário"/>
    <n v="160"/>
    <x v="27"/>
    <x v="82"/>
    <x v="14"/>
    <n v="7.54"/>
    <n v="75.400000000000006"/>
    <x v="6"/>
    <x v="81"/>
    <x v="16"/>
    <x v="23"/>
    <x v="31"/>
    <n v="4384"/>
    <x v="0"/>
  </r>
  <r>
    <s v="23083.007972/2015-42"/>
    <s v="UASG 153115 - Pregão 25/2015"/>
    <d v="2016-10-21T00:00:00"/>
    <x v="62"/>
    <s v="Hospital Universitário"/>
    <n v="174"/>
    <x v="66"/>
    <x v="82"/>
    <x v="15"/>
    <n v="2.8"/>
    <n v="14"/>
    <x v="6"/>
    <x v="70"/>
    <x v="18"/>
    <x v="132"/>
    <x v="25"/>
    <n v="378"/>
    <x v="0"/>
  </r>
  <r>
    <s v="23083.007972/2015-42"/>
    <s v="UASG 153115 - Pregão 25/2015"/>
    <d v="2016-10-21T00:00:00"/>
    <x v="63"/>
    <s v="Departamento de Epidemiologia e Saúde Pública"/>
    <n v="7"/>
    <x v="72"/>
    <x v="82"/>
    <x v="25"/>
    <n v="2.5"/>
    <n v="5"/>
    <x v="6"/>
    <x v="83"/>
    <x v="26"/>
    <x v="45"/>
    <x v="28"/>
    <n v="17161"/>
    <x v="0"/>
  </r>
  <r>
    <s v="23083.007972/2015-42"/>
    <s v="UASG 153115 - Pregão 25/2015"/>
    <d v="2016-10-21T00:00:00"/>
    <x v="63"/>
    <s v="Departamento de Epidemiologia e Saúde Pública"/>
    <n v="9"/>
    <x v="33"/>
    <x v="82"/>
    <x v="25"/>
    <n v="3.49"/>
    <n v="6.98"/>
    <x v="6"/>
    <x v="71"/>
    <x v="26"/>
    <x v="133"/>
    <x v="26"/>
    <n v="1342"/>
    <x v="0"/>
  </r>
  <r>
    <s v="23083.007972/2015-42"/>
    <s v="UASG 153115 - Pregão 25/2015"/>
    <d v="2016-10-21T00:00:00"/>
    <x v="63"/>
    <s v="Departamento de Epidemiologia e Saúde Pública"/>
    <n v="10"/>
    <x v="73"/>
    <x v="82"/>
    <x v="18"/>
    <n v="19.899999999999999"/>
    <n v="79.599999999999994"/>
    <x v="6"/>
    <x v="70"/>
    <x v="20"/>
    <x v="603"/>
    <x v="25"/>
    <n v="378"/>
    <x v="0"/>
  </r>
  <r>
    <s v="23083.007972/2015-42"/>
    <s v="UASG 153115 - Pregão 25/2015"/>
    <d v="2016-10-21T00:00:00"/>
    <x v="63"/>
    <s v="Departamento de Epidemiologia e Saúde Pública"/>
    <n v="17"/>
    <x v="38"/>
    <x v="82"/>
    <x v="14"/>
    <n v="2.5499999999999998"/>
    <n v="25.5"/>
    <x v="6"/>
    <x v="72"/>
    <x v="16"/>
    <x v="33"/>
    <x v="22"/>
    <n v="4605"/>
    <x v="0"/>
  </r>
  <r>
    <s v="23083.007972/2015-42"/>
    <s v="UASG 153115 - Pregão 25/2015"/>
    <d v="2016-10-21T00:00:00"/>
    <x v="63"/>
    <s v="Departamento de Epidemiologia e Saúde Pública"/>
    <n v="16"/>
    <x v="39"/>
    <x v="82"/>
    <x v="6"/>
    <n v="2.52"/>
    <n v="50.4"/>
    <x v="6"/>
    <x v="72"/>
    <x v="7"/>
    <x v="276"/>
    <x v="22"/>
    <n v="4605"/>
    <x v="0"/>
  </r>
  <r>
    <s v="23083.007972/2015-42"/>
    <s v="UASG 153115 - Pregão 25/2015"/>
    <d v="2016-10-21T00:00:00"/>
    <x v="63"/>
    <s v="Departamento de Epidemiologia e Saúde Pública"/>
    <n v="19"/>
    <x v="6"/>
    <x v="82"/>
    <x v="9"/>
    <n v="0.32"/>
    <n v="16"/>
    <x v="6"/>
    <x v="73"/>
    <x v="11"/>
    <x v="36"/>
    <x v="27"/>
    <n v="1520"/>
    <x v="0"/>
  </r>
  <r>
    <s v="23083.007972/2015-42"/>
    <s v="UASG 153115 - Pregão 25/2015"/>
    <d v="2016-10-21T00:00:00"/>
    <x v="63"/>
    <s v="Departamento de Epidemiologia e Saúde Pública"/>
    <n v="20"/>
    <x v="40"/>
    <x v="82"/>
    <x v="9"/>
    <n v="0.32"/>
    <n v="16"/>
    <x v="6"/>
    <x v="73"/>
    <x v="31"/>
    <x v="28"/>
    <x v="27"/>
    <n v="1520"/>
    <x v="1"/>
  </r>
  <r>
    <s v="23083.007972/2015-42"/>
    <s v="UASG 153115 - Pregão 25/2015"/>
    <d v="2016-10-21T00:00:00"/>
    <x v="63"/>
    <s v="Departamento de Epidemiologia e Saúde Pública"/>
    <n v="21"/>
    <x v="41"/>
    <x v="82"/>
    <x v="9"/>
    <n v="0.32"/>
    <n v="16"/>
    <x v="6"/>
    <x v="73"/>
    <x v="11"/>
    <x v="36"/>
    <x v="27"/>
    <n v="1520"/>
    <x v="0"/>
  </r>
  <r>
    <s v="23083.007972/2015-42"/>
    <s v="UASG 153115 - Pregão 25/2015"/>
    <d v="2016-10-21T00:00:00"/>
    <x v="63"/>
    <s v="Departamento de Epidemiologia e Saúde Pública"/>
    <n v="27"/>
    <x v="12"/>
    <x v="82"/>
    <x v="25"/>
    <n v="0.85"/>
    <n v="1.7"/>
    <x v="6"/>
    <x v="70"/>
    <x v="26"/>
    <x v="145"/>
    <x v="25"/>
    <n v="378"/>
    <x v="0"/>
  </r>
  <r>
    <s v="23083.007972/2015-42"/>
    <s v="UASG 153115 - Pregão 25/2015"/>
    <d v="2016-10-21T00:00:00"/>
    <x v="63"/>
    <s v="Departamento de Epidemiologia e Saúde Pública"/>
    <n v="39"/>
    <x v="76"/>
    <x v="82"/>
    <x v="14"/>
    <n v="0.95"/>
    <n v="9.5"/>
    <x v="6"/>
    <x v="71"/>
    <x v="16"/>
    <x v="81"/>
    <x v="26"/>
    <n v="1342"/>
    <x v="0"/>
  </r>
  <r>
    <s v="23083.007972/2015-42"/>
    <s v="UASG 153115 - Pregão 25/2015"/>
    <d v="2016-10-21T00:00:00"/>
    <x v="63"/>
    <s v="Departamento de Epidemiologia e Saúde Pública"/>
    <n v="41"/>
    <x v="42"/>
    <x v="82"/>
    <x v="11"/>
    <n v="1.29"/>
    <n v="1.29"/>
    <x v="6"/>
    <x v="73"/>
    <x v="13"/>
    <x v="37"/>
    <x v="27"/>
    <n v="1520"/>
    <x v="0"/>
  </r>
  <r>
    <s v="23083.007972/2015-42"/>
    <s v="UASG 153115 - Pregão 25/2015"/>
    <d v="2016-10-21T00:00:00"/>
    <x v="63"/>
    <s v="Departamento de Epidemiologia e Saúde Pública"/>
    <n v="83"/>
    <x v="122"/>
    <x v="82"/>
    <x v="18"/>
    <n v="22.44"/>
    <n v="89.76"/>
    <x v="6"/>
    <x v="76"/>
    <x v="20"/>
    <x v="563"/>
    <x v="18"/>
    <s v="-"/>
    <x v="9"/>
  </r>
  <r>
    <s v="23083.007972/2015-42"/>
    <s v="UASG 153115 - Pregão 25/2015"/>
    <d v="2016-10-21T00:00:00"/>
    <x v="63"/>
    <s v="Departamento de Epidemiologia e Saúde Pública"/>
    <n v="84"/>
    <x v="16"/>
    <x v="82"/>
    <x v="25"/>
    <n v="74.849999999999994"/>
    <n v="149.69999999999999"/>
    <x v="6"/>
    <x v="77"/>
    <x v="26"/>
    <x v="90"/>
    <x v="29"/>
    <n v="6666"/>
    <x v="0"/>
  </r>
  <r>
    <s v="23083.007972/2015-42"/>
    <s v="UASG 153115 - Pregão 25/2015"/>
    <d v="2016-10-21T00:00:00"/>
    <x v="63"/>
    <s v="Departamento de Epidemiologia e Saúde Pública"/>
    <n v="91"/>
    <x v="81"/>
    <x v="82"/>
    <x v="25"/>
    <n v="1.03"/>
    <n v="2.06"/>
    <x v="6"/>
    <x v="69"/>
    <x v="26"/>
    <x v="239"/>
    <x v="24"/>
    <n v="3293"/>
    <x v="0"/>
  </r>
  <r>
    <s v="23083.007972/2015-42"/>
    <s v="UASG 153115 - Pregão 25/2015"/>
    <d v="2016-10-21T00:00:00"/>
    <x v="63"/>
    <s v="Departamento de Epidemiologia e Saúde Pública"/>
    <n v="94"/>
    <x v="17"/>
    <x v="82"/>
    <x v="26"/>
    <n v="1.22"/>
    <n v="14.64"/>
    <x v="6"/>
    <x v="78"/>
    <x v="21"/>
    <x v="541"/>
    <x v="30"/>
    <n v="565"/>
    <x v="1"/>
  </r>
  <r>
    <s v="23083.007972/2015-42"/>
    <s v="UASG 153115 - Pregão 25/2015"/>
    <d v="2016-10-21T00:00:00"/>
    <x v="63"/>
    <s v="Departamento de Epidemiologia e Saúde Pública"/>
    <n v="99"/>
    <x v="18"/>
    <x v="82"/>
    <x v="18"/>
    <n v="19.989999999999998"/>
    <n v="79.959999999999994"/>
    <x v="6"/>
    <x v="78"/>
    <x v="20"/>
    <x v="167"/>
    <x v="30"/>
    <n v="565"/>
    <x v="0"/>
  </r>
  <r>
    <s v="23083.007972/2015-42"/>
    <s v="UASG 153115 - Pregão 25/2015"/>
    <d v="2016-10-21T00:00:00"/>
    <x v="63"/>
    <s v="Departamento de Epidemiologia e Saúde Pública"/>
    <n v="102"/>
    <x v="19"/>
    <x v="82"/>
    <x v="11"/>
    <n v="17.489999999999998"/>
    <n v="17.489999999999998"/>
    <x v="6"/>
    <x v="81"/>
    <x v="13"/>
    <x v="219"/>
    <x v="31"/>
    <n v="4384"/>
    <x v="0"/>
  </r>
  <r>
    <s v="23083.007972/2015-42"/>
    <s v="UASG 153115 - Pregão 25/2015"/>
    <d v="2016-10-21T00:00:00"/>
    <x v="63"/>
    <s v="Departamento de Epidemiologia e Saúde Pública"/>
    <n v="111"/>
    <x v="101"/>
    <x v="82"/>
    <x v="15"/>
    <n v="10.49"/>
    <n v="52.45"/>
    <x v="6"/>
    <x v="91"/>
    <x v="18"/>
    <x v="385"/>
    <x v="34"/>
    <n v="1731"/>
    <x v="0"/>
  </r>
  <r>
    <s v="23083.007972/2015-42"/>
    <s v="UASG 153115 - Pregão 25/2015"/>
    <d v="2016-10-21T00:00:00"/>
    <x v="63"/>
    <s v="Departamento de Epidemiologia e Saúde Pública"/>
    <n v="113"/>
    <x v="58"/>
    <x v="82"/>
    <x v="14"/>
    <n v="12.72"/>
    <n v="127.2"/>
    <x v="6"/>
    <x v="72"/>
    <x v="16"/>
    <x v="400"/>
    <x v="22"/>
    <n v="4605"/>
    <x v="0"/>
  </r>
  <r>
    <s v="23083.007972/2015-42"/>
    <s v="UASG 153115 - Pregão 25/2015"/>
    <d v="2016-10-21T00:00:00"/>
    <x v="63"/>
    <s v="Departamento de Epidemiologia e Saúde Pública"/>
    <n v="114"/>
    <x v="57"/>
    <x v="82"/>
    <x v="14"/>
    <n v="11.42"/>
    <n v="114.2"/>
    <x v="6"/>
    <x v="72"/>
    <x v="16"/>
    <x v="128"/>
    <x v="22"/>
    <n v="4605"/>
    <x v="0"/>
  </r>
  <r>
    <s v="23083.007972/2015-42"/>
    <s v="UASG 153115 - Pregão 25/2015"/>
    <d v="2016-10-21T00:00:00"/>
    <x v="63"/>
    <s v="Departamento de Epidemiologia e Saúde Pública"/>
    <n v="115"/>
    <x v="117"/>
    <x v="82"/>
    <x v="7"/>
    <n v="14.1"/>
    <n v="564"/>
    <x v="6"/>
    <x v="79"/>
    <x v="8"/>
    <x v="604"/>
    <x v="9"/>
    <n v="7"/>
    <x v="0"/>
  </r>
  <r>
    <s v="23083.007972/2015-42"/>
    <s v="UASG 153115 - Pregão 25/2015"/>
    <d v="2016-10-21T00:00:00"/>
    <x v="63"/>
    <s v="Departamento de Epidemiologia e Saúde Pública"/>
    <n v="124"/>
    <x v="128"/>
    <x v="82"/>
    <x v="6"/>
    <n v="10.7"/>
    <n v="214"/>
    <x v="4"/>
    <x v="12"/>
    <x v="17"/>
    <x v="19"/>
    <x v="10"/>
    <s v="-"/>
    <x v="12"/>
  </r>
  <r>
    <s v="23083.007972/2015-42"/>
    <s v="UASG 153115 - Pregão 25/2015"/>
    <d v="2016-10-21T00:00:00"/>
    <x v="63"/>
    <s v="Departamento de Epidemiologia e Saúde Pública"/>
    <n v="142"/>
    <x v="68"/>
    <x v="82"/>
    <x v="15"/>
    <n v="1.89"/>
    <n v="9.4499999999999993"/>
    <x v="6"/>
    <x v="74"/>
    <x v="18"/>
    <x v="223"/>
    <x v="11"/>
    <n v="1484"/>
    <x v="0"/>
  </r>
  <r>
    <s v="23083.007972/2015-42"/>
    <s v="UASG 153115 - Pregão 25/2015"/>
    <d v="2016-10-21T00:00:00"/>
    <x v="63"/>
    <s v="Departamento de Epidemiologia e Saúde Pública"/>
    <n v="144"/>
    <x v="89"/>
    <x v="82"/>
    <x v="15"/>
    <n v="2.02"/>
    <n v="10.1"/>
    <x v="6"/>
    <x v="74"/>
    <x v="18"/>
    <x v="386"/>
    <x v="11"/>
    <n v="1484"/>
    <x v="0"/>
  </r>
  <r>
    <s v="23083.007972/2015-42"/>
    <s v="UASG 153115 - Pregão 25/2015"/>
    <d v="2016-10-21T00:00:00"/>
    <x v="63"/>
    <s v="Departamento de Epidemiologia e Saúde Pública"/>
    <n v="152"/>
    <x v="71"/>
    <x v="82"/>
    <x v="14"/>
    <n v="0.94"/>
    <n v="9.3999999999999986"/>
    <x v="6"/>
    <x v="74"/>
    <x v="16"/>
    <x v="39"/>
    <x v="11"/>
    <n v="1484"/>
    <x v="0"/>
  </r>
  <r>
    <s v="23083.007972/2015-42"/>
    <s v="UASG 153115 - Pregão 25/2015"/>
    <d v="2016-10-21T00:00:00"/>
    <x v="63"/>
    <s v="Departamento de Epidemiologia e Saúde Pública"/>
    <n v="156"/>
    <x v="106"/>
    <x v="82"/>
    <x v="15"/>
    <n v="1.3"/>
    <n v="6.5"/>
    <x v="6"/>
    <x v="70"/>
    <x v="18"/>
    <x v="188"/>
    <x v="25"/>
    <n v="378"/>
    <x v="0"/>
  </r>
  <r>
    <s v="23083.007972/2015-42"/>
    <s v="UASG 153115 - Pregão 25/2015"/>
    <d v="2016-10-21T00:00:00"/>
    <x v="63"/>
    <s v="Departamento de Epidemiologia e Saúde Pública"/>
    <n v="160"/>
    <x v="27"/>
    <x v="82"/>
    <x v="14"/>
    <n v="7.54"/>
    <n v="75.400000000000006"/>
    <x v="6"/>
    <x v="81"/>
    <x v="16"/>
    <x v="23"/>
    <x v="31"/>
    <n v="4384"/>
    <x v="0"/>
  </r>
  <r>
    <s v="23083.007972/2015-42"/>
    <s v="UASG 153115 - Pregão 25/2015"/>
    <d v="2016-10-21T00:00:00"/>
    <x v="63"/>
    <s v="Departamento de Epidemiologia e Saúde Pública"/>
    <n v="174"/>
    <x v="66"/>
    <x v="82"/>
    <x v="10"/>
    <n v="2.8"/>
    <n v="8.3999999999999986"/>
    <x v="6"/>
    <x v="70"/>
    <x v="12"/>
    <x v="390"/>
    <x v="25"/>
    <n v="378"/>
    <x v="0"/>
  </r>
  <r>
    <s v="23083.007972/2015-42"/>
    <s v="UASG 153115 - Pregão 25/2015"/>
    <d v="2016-10-21T00:00:00"/>
    <x v="48"/>
    <s v="Instituto de Zootecnia"/>
    <n v="4"/>
    <x v="29"/>
    <x v="83"/>
    <x v="25"/>
    <n v="3.5"/>
    <n v="7"/>
    <x v="6"/>
    <x v="70"/>
    <x v="26"/>
    <x v="256"/>
    <x v="25"/>
    <n v="378"/>
    <x v="0"/>
  </r>
  <r>
    <s v="23083.007972/2015-42"/>
    <s v="UASG 153115 - Pregão 25/2015"/>
    <d v="2016-10-21T00:00:00"/>
    <x v="48"/>
    <s v="Instituto de Zootecnia"/>
    <n v="6"/>
    <x v="31"/>
    <x v="83"/>
    <x v="10"/>
    <n v="1.95"/>
    <n v="5.85"/>
    <x v="6"/>
    <x v="83"/>
    <x v="12"/>
    <x v="605"/>
    <x v="28"/>
    <n v="17161"/>
    <x v="0"/>
  </r>
  <r>
    <s v="23083.007972/2015-42"/>
    <s v="UASG 153115 - Pregão 25/2015"/>
    <d v="2016-10-21T00:00:00"/>
    <x v="48"/>
    <s v="Instituto de Zootecnia"/>
    <n v="7"/>
    <x v="72"/>
    <x v="83"/>
    <x v="12"/>
    <n v="2.5"/>
    <n v="15"/>
    <x v="6"/>
    <x v="83"/>
    <x v="14"/>
    <x v="26"/>
    <x v="28"/>
    <n v="17161"/>
    <x v="0"/>
  </r>
  <r>
    <s v="23083.007972/2015-42"/>
    <s v="UASG 153115 - Pregão 25/2015"/>
    <d v="2016-10-21T00:00:00"/>
    <x v="48"/>
    <s v="Instituto de Zootecnia"/>
    <n v="8"/>
    <x v="32"/>
    <x v="83"/>
    <x v="6"/>
    <n v="0.4"/>
    <n v="8"/>
    <x v="6"/>
    <x v="74"/>
    <x v="7"/>
    <x v="28"/>
    <x v="11"/>
    <n v="1484"/>
    <x v="0"/>
  </r>
  <r>
    <s v="23083.007972/2015-42"/>
    <s v="UASG 153115 - Pregão 25/2015"/>
    <d v="2016-10-21T00:00:00"/>
    <x v="48"/>
    <s v="Instituto de Zootecnia"/>
    <n v="16"/>
    <x v="39"/>
    <x v="83"/>
    <x v="49"/>
    <n v="2.52"/>
    <n v="45.36"/>
    <x v="6"/>
    <x v="72"/>
    <x v="62"/>
    <x v="606"/>
    <x v="22"/>
    <n v="4605"/>
    <x v="0"/>
  </r>
  <r>
    <s v="23083.007972/2015-42"/>
    <s v="UASG 153115 - Pregão 25/2015"/>
    <d v="2016-10-21T00:00:00"/>
    <x v="48"/>
    <s v="Instituto de Zootecnia"/>
    <n v="27"/>
    <x v="12"/>
    <x v="83"/>
    <x v="14"/>
    <n v="0.85"/>
    <n v="8.5"/>
    <x v="6"/>
    <x v="70"/>
    <x v="16"/>
    <x v="160"/>
    <x v="25"/>
    <n v="378"/>
    <x v="0"/>
  </r>
  <r>
    <s v="23083.007972/2015-42"/>
    <s v="UASG 153115 - Pregão 25/2015"/>
    <d v="2016-10-21T00:00:00"/>
    <x v="48"/>
    <s v="Instituto de Zootecnia"/>
    <n v="37"/>
    <x v="74"/>
    <x v="83"/>
    <x v="6"/>
    <n v="0.38"/>
    <n v="7.6"/>
    <x v="6"/>
    <x v="74"/>
    <x v="7"/>
    <x v="533"/>
    <x v="11"/>
    <n v="1484"/>
    <x v="0"/>
  </r>
  <r>
    <s v="23083.007972/2015-42"/>
    <s v="UASG 153115 - Pregão 25/2015"/>
    <d v="2016-10-21T00:00:00"/>
    <x v="48"/>
    <s v="Instituto de Zootecnia"/>
    <n v="52"/>
    <x v="100"/>
    <x v="83"/>
    <x v="15"/>
    <n v="6.8"/>
    <n v="34"/>
    <x v="6"/>
    <x v="70"/>
    <x v="18"/>
    <x v="8"/>
    <x v="25"/>
    <n v="378"/>
    <x v="0"/>
  </r>
  <r>
    <s v="23083.007972/2015-42"/>
    <s v="UASG 153115 - Pregão 25/2015"/>
    <d v="2016-10-21T00:00:00"/>
    <x v="48"/>
    <s v="Instituto de Zootecnia"/>
    <n v="83"/>
    <x v="122"/>
    <x v="83"/>
    <x v="25"/>
    <n v="22.44"/>
    <n v="44.88"/>
    <x v="6"/>
    <x v="76"/>
    <x v="26"/>
    <x v="607"/>
    <x v="18"/>
    <s v="-"/>
    <x v="9"/>
  </r>
  <r>
    <s v="23083.007972/2015-42"/>
    <s v="UASG 153115 - Pregão 25/2015"/>
    <d v="2016-10-21T00:00:00"/>
    <x v="48"/>
    <s v="Instituto de Zootecnia"/>
    <n v="103"/>
    <x v="22"/>
    <x v="83"/>
    <x v="14"/>
    <n v="7.75"/>
    <n v="77.5"/>
    <x v="6"/>
    <x v="79"/>
    <x v="16"/>
    <x v="18"/>
    <x v="9"/>
    <n v="7"/>
    <x v="0"/>
  </r>
  <r>
    <s v="23083.007972/2015-42"/>
    <s v="UASG 153115 - Pregão 25/2015"/>
    <d v="2016-10-21T00:00:00"/>
    <x v="48"/>
    <s v="Instituto de Zootecnia"/>
    <n v="109"/>
    <x v="54"/>
    <x v="83"/>
    <x v="6"/>
    <n v="2"/>
    <n v="40"/>
    <x v="6"/>
    <x v="70"/>
    <x v="7"/>
    <x v="158"/>
    <x v="25"/>
    <n v="378"/>
    <x v="0"/>
  </r>
  <r>
    <s v="23083.007972/2015-42"/>
    <s v="UASG 153115 - Pregão 25/2015"/>
    <d v="2016-10-21T00:00:00"/>
    <x v="48"/>
    <s v="Instituto de Zootecnia"/>
    <n v="112"/>
    <x v="115"/>
    <x v="83"/>
    <x v="25"/>
    <n v="3.75"/>
    <n v="7.5"/>
    <x v="6"/>
    <x v="80"/>
    <x v="26"/>
    <x v="163"/>
    <x v="18"/>
    <s v="-"/>
    <x v="10"/>
  </r>
  <r>
    <s v="23083.007972/2015-42"/>
    <s v="UASG 153115 - Pregão 25/2015"/>
    <d v="2016-10-21T00:00:00"/>
    <x v="48"/>
    <s v="Instituto de Zootecnia"/>
    <n v="136"/>
    <x v="86"/>
    <x v="83"/>
    <x v="13"/>
    <n v="6.34"/>
    <n v="190.2"/>
    <x v="6"/>
    <x v="72"/>
    <x v="15"/>
    <x v="608"/>
    <x v="22"/>
    <n v="4605"/>
    <x v="0"/>
  </r>
  <r>
    <s v="23083.007972/2015-42"/>
    <s v="UASG 153115 - Pregão 25/2015"/>
    <d v="2016-10-21T00:00:00"/>
    <x v="48"/>
    <s v="Instituto de Zootecnia"/>
    <n v="142"/>
    <x v="68"/>
    <x v="83"/>
    <x v="14"/>
    <n v="1.89"/>
    <n v="18.899999999999999"/>
    <x v="6"/>
    <x v="74"/>
    <x v="16"/>
    <x v="181"/>
    <x v="11"/>
    <n v="1484"/>
    <x v="0"/>
  </r>
  <r>
    <s v="23083.007972/2015-42"/>
    <s v="UASG 153115 - Pregão 25/2015"/>
    <d v="2016-10-21T00:00:00"/>
    <x v="48"/>
    <s v="Instituto de Zootecnia"/>
    <n v="144"/>
    <x v="89"/>
    <x v="83"/>
    <x v="6"/>
    <n v="2.02"/>
    <n v="40.4"/>
    <x v="6"/>
    <x v="74"/>
    <x v="7"/>
    <x v="104"/>
    <x v="11"/>
    <n v="1484"/>
    <x v="0"/>
  </r>
  <r>
    <s v="23083.007972/2015-42"/>
    <s v="UASG 153115 - Pregão 25/2015"/>
    <d v="2016-10-21T00:00:00"/>
    <x v="48"/>
    <s v="Instituto de Zootecnia"/>
    <n v="145"/>
    <x v="105"/>
    <x v="83"/>
    <x v="16"/>
    <n v="1.08"/>
    <n v="16.200000000000003"/>
    <x v="6"/>
    <x v="74"/>
    <x v="19"/>
    <x v="585"/>
    <x v="11"/>
    <n v="1484"/>
    <x v="0"/>
  </r>
  <r>
    <s v="23083.007972/2015-42"/>
    <s v="UASG 153115 - Pregão 25/2015"/>
    <d v="2016-10-21T00:00:00"/>
    <x v="48"/>
    <s v="Instituto de Zootecnia"/>
    <n v="146"/>
    <x v="63"/>
    <x v="83"/>
    <x v="25"/>
    <n v="64.5"/>
    <n v="129"/>
    <x v="6"/>
    <x v="72"/>
    <x v="26"/>
    <x v="254"/>
    <x v="22"/>
    <n v="4605"/>
    <x v="0"/>
  </r>
  <r>
    <s v="23083.007972/2015-42"/>
    <s v="UASG 153115 - Pregão 25/2015"/>
    <d v="2016-10-21T00:00:00"/>
    <x v="48"/>
    <s v="Instituto de Zootecnia"/>
    <n v="152"/>
    <x v="71"/>
    <x v="83"/>
    <x v="13"/>
    <n v="0.94"/>
    <n v="28.2"/>
    <x v="6"/>
    <x v="74"/>
    <x v="15"/>
    <x v="435"/>
    <x v="11"/>
    <n v="1484"/>
    <x v="0"/>
  </r>
  <r>
    <s v="23083.007972/2015-42"/>
    <s v="UASG 153115 - Pregão 25/2015"/>
    <d v="2016-10-21T00:00:00"/>
    <x v="48"/>
    <s v="Instituto de Zootecnia"/>
    <n v="160"/>
    <x v="27"/>
    <x v="83"/>
    <x v="31"/>
    <n v="7.54"/>
    <n v="52.78"/>
    <x v="6"/>
    <x v="81"/>
    <x v="35"/>
    <x v="609"/>
    <x v="31"/>
    <n v="4384"/>
    <x v="0"/>
  </r>
  <r>
    <s v="23083.007972/2015-42"/>
    <s v="UASG 153115 - Pregão 25/2015"/>
    <d v="2016-10-21T00:00:00"/>
    <x v="48"/>
    <s v="Instituto de Zootecnia"/>
    <n v="164"/>
    <x v="64"/>
    <x v="83"/>
    <x v="14"/>
    <n v="1.88"/>
    <n v="18.799999999999997"/>
    <x v="6"/>
    <x v="82"/>
    <x v="16"/>
    <x v="62"/>
    <x v="32"/>
    <n v="7982"/>
    <x v="0"/>
  </r>
  <r>
    <s v="23083.007972/2015-42"/>
    <s v="UASG 153115 - Pregão 25/2015"/>
    <d v="2016-10-21T00:00:00"/>
    <x v="48"/>
    <s v="Instituto de Zootecnia"/>
    <n v="174"/>
    <x v="66"/>
    <x v="83"/>
    <x v="31"/>
    <n v="2.8"/>
    <n v="19.599999999999998"/>
    <x v="6"/>
    <x v="70"/>
    <x v="35"/>
    <x v="255"/>
    <x v="25"/>
    <n v="378"/>
    <x v="0"/>
  </r>
  <r>
    <s v="23083.007972/2015-42"/>
    <s v="UASG 153115 - Pregão 25/2015"/>
    <d v="2016-10-21T00:00:00"/>
    <x v="49"/>
    <s v="Direção do Campus de Nova Iguaçú"/>
    <n v="7"/>
    <x v="72"/>
    <x v="84"/>
    <x v="57"/>
    <n v="2.5"/>
    <n v="187.5"/>
    <x v="6"/>
    <x v="83"/>
    <x v="69"/>
    <x v="289"/>
    <x v="28"/>
    <n v="17161"/>
    <x v="0"/>
  </r>
  <r>
    <s v="23083.007972/2015-42"/>
    <s v="UASG 153115 - Pregão 25/2015"/>
    <d v="2016-10-21T00:00:00"/>
    <x v="49"/>
    <s v="Direção do Campus de Nova Iguaçú"/>
    <n v="9"/>
    <x v="33"/>
    <x v="84"/>
    <x v="14"/>
    <n v="3.49"/>
    <n v="34.900000000000006"/>
    <x v="6"/>
    <x v="71"/>
    <x v="16"/>
    <x v="172"/>
    <x v="26"/>
    <n v="1342"/>
    <x v="0"/>
  </r>
  <r>
    <s v="23083.007972/2015-42"/>
    <s v="UASG 153115 - Pregão 25/2015"/>
    <d v="2016-10-21T00:00:00"/>
    <x v="49"/>
    <s v="Direção do Campus de Nova Iguaçú"/>
    <n v="19"/>
    <x v="6"/>
    <x v="84"/>
    <x v="58"/>
    <n v="0.32"/>
    <n v="240"/>
    <x v="6"/>
    <x v="73"/>
    <x v="23"/>
    <x v="79"/>
    <x v="27"/>
    <n v="1520"/>
    <x v="1"/>
  </r>
  <r>
    <s v="23083.007972/2015-42"/>
    <s v="UASG 153115 - Pregão 25/2015"/>
    <d v="2016-10-21T00:00:00"/>
    <x v="49"/>
    <s v="Direção do Campus de Nova Iguaçú"/>
    <n v="20"/>
    <x v="40"/>
    <x v="84"/>
    <x v="58"/>
    <n v="0.32"/>
    <n v="240"/>
    <x v="6"/>
    <x v="73"/>
    <x v="25"/>
    <x v="111"/>
    <x v="27"/>
    <n v="1520"/>
    <x v="1"/>
  </r>
  <r>
    <s v="23083.007972/2015-42"/>
    <s v="UASG 153115 - Pregão 25/2015"/>
    <d v="2016-10-21T00:00:00"/>
    <x v="49"/>
    <s v="Direção do Campus de Nova Iguaçú"/>
    <n v="52"/>
    <x v="100"/>
    <x v="84"/>
    <x v="6"/>
    <n v="6.8"/>
    <n v="136"/>
    <x v="6"/>
    <x v="70"/>
    <x v="7"/>
    <x v="610"/>
    <x v="25"/>
    <n v="378"/>
    <x v="0"/>
  </r>
  <r>
    <s v="23083.007972/2015-42"/>
    <s v="UASG 153115 - Pregão 25/2015"/>
    <d v="2016-10-21T00:00:00"/>
    <x v="49"/>
    <s v="Direção do Campus de Nova Iguaçú"/>
    <n v="83"/>
    <x v="122"/>
    <x v="84"/>
    <x v="15"/>
    <n v="22.44"/>
    <n v="112.2"/>
    <x v="6"/>
    <x v="76"/>
    <x v="18"/>
    <x v="333"/>
    <x v="18"/>
    <s v="-"/>
    <x v="9"/>
  </r>
  <r>
    <s v="23083.007972/2015-42"/>
    <s v="UASG 153115 - Pregão 25/2015"/>
    <d v="2016-10-21T00:00:00"/>
    <x v="49"/>
    <s v="Direção do Campus de Nova Iguaçú"/>
    <n v="84"/>
    <x v="16"/>
    <x v="84"/>
    <x v="11"/>
    <n v="74.849999999999994"/>
    <n v="74.849999999999994"/>
    <x v="6"/>
    <x v="77"/>
    <x v="13"/>
    <x v="46"/>
    <x v="29"/>
    <n v="6666"/>
    <x v="0"/>
  </r>
  <r>
    <s v="23083.007972/2015-42"/>
    <s v="UASG 153115 - Pregão 25/2015"/>
    <d v="2016-10-21T00:00:00"/>
    <x v="49"/>
    <s v="Direção do Campus de Nova Iguaçú"/>
    <n v="102"/>
    <x v="19"/>
    <x v="84"/>
    <x v="14"/>
    <n v="17.489999999999998"/>
    <n v="174.89999999999998"/>
    <x v="6"/>
    <x v="81"/>
    <x v="16"/>
    <x v="203"/>
    <x v="31"/>
    <n v="4384"/>
    <x v="0"/>
  </r>
  <r>
    <s v="23083.007972/2015-42"/>
    <s v="UASG 153115 - Pregão 25/2015"/>
    <d v="2016-10-21T00:00:00"/>
    <x v="49"/>
    <s v="Direção do Campus de Nova Iguaçú"/>
    <n v="101"/>
    <x v="21"/>
    <x v="84"/>
    <x v="28"/>
    <n v="5.84"/>
    <n v="146"/>
    <x v="6"/>
    <x v="73"/>
    <x v="31"/>
    <x v="446"/>
    <x v="27"/>
    <n v="1520"/>
    <x v="0"/>
  </r>
  <r>
    <s v="23083.007972/2015-42"/>
    <s v="UASG 153115 - Pregão 25/2015"/>
    <d v="2016-10-21T00:00:00"/>
    <x v="49"/>
    <s v="Direção do Campus de Nova Iguaçú"/>
    <n v="112"/>
    <x v="115"/>
    <x v="84"/>
    <x v="14"/>
    <n v="3.75"/>
    <n v="37.5"/>
    <x v="6"/>
    <x v="80"/>
    <x v="16"/>
    <x v="99"/>
    <x v="18"/>
    <s v="-"/>
    <x v="10"/>
  </r>
  <r>
    <s v="23083.007972/2015-42"/>
    <s v="UASG 153115 - Pregão 25/2015"/>
    <d v="2016-10-21T00:00:00"/>
    <x v="49"/>
    <s v="Direção do Campus de Nova Iguaçú"/>
    <n v="145"/>
    <x v="105"/>
    <x v="84"/>
    <x v="14"/>
    <n v="1.08"/>
    <n v="10.8"/>
    <x v="6"/>
    <x v="74"/>
    <x v="16"/>
    <x v="439"/>
    <x v="11"/>
    <n v="1484"/>
    <x v="0"/>
  </r>
  <r>
    <s v="23083.007972/2015-42"/>
    <s v="UASG 153115 - Pregão 25/2015"/>
    <d v="2016-10-21T00:00:00"/>
    <x v="49"/>
    <s v="Direção do Campus de Nova Iguaçú"/>
    <n v="146"/>
    <x v="63"/>
    <x v="84"/>
    <x v="10"/>
    <n v="64.5"/>
    <n v="193.5"/>
    <x v="6"/>
    <x v="72"/>
    <x v="12"/>
    <x v="323"/>
    <x v="22"/>
    <n v="4605"/>
    <x v="0"/>
  </r>
  <r>
    <s v="23083.007972/2015-42"/>
    <s v="UASG 153115 - Pregão 25/2015"/>
    <d v="2016-10-21T00:00:00"/>
    <x v="49"/>
    <s v="Direção do Campus de Nova Iguaçú"/>
    <n v="152"/>
    <x v="71"/>
    <x v="84"/>
    <x v="8"/>
    <n v="0.94"/>
    <n v="94"/>
    <x v="6"/>
    <x v="74"/>
    <x v="78"/>
    <x v="611"/>
    <x v="11"/>
    <n v="1484"/>
    <x v="1"/>
  </r>
  <r>
    <s v="23083.007972/2015-42"/>
    <s v="UASG 153115 - Pregão 25/2015"/>
    <d v="2016-10-21T00:00:00"/>
    <x v="49"/>
    <s v="Direção do Campus de Nova Iguaçú"/>
    <n v="156"/>
    <x v="106"/>
    <x v="84"/>
    <x v="37"/>
    <n v="1.3"/>
    <n v="468"/>
    <x v="6"/>
    <x v="70"/>
    <x v="43"/>
    <x v="612"/>
    <x v="25"/>
    <n v="378"/>
    <x v="0"/>
  </r>
  <r>
    <s v="23083.007972/2015-42"/>
    <s v="UASG 153115 - Pregão 25/2015"/>
    <d v="2016-10-21T00:00:00"/>
    <x v="49"/>
    <s v="Direção do Campus de Nova Iguaçú"/>
    <n v="160"/>
    <x v="27"/>
    <x v="84"/>
    <x v="14"/>
    <n v="7.54"/>
    <n v="75.400000000000006"/>
    <x v="6"/>
    <x v="81"/>
    <x v="16"/>
    <x v="23"/>
    <x v="31"/>
    <n v="4384"/>
    <x v="0"/>
  </r>
  <r>
    <s v="23083.007972/2015-42"/>
    <s v="UASG 153115 - Pregão 25/2015"/>
    <d v="2016-10-21T00:00:00"/>
    <x v="49"/>
    <s v="Direção do Campus de Nova Iguaçú"/>
    <n v="173"/>
    <x v="65"/>
    <x v="84"/>
    <x v="16"/>
    <n v="2.69"/>
    <n v="40.35"/>
    <x v="6"/>
    <x v="73"/>
    <x v="19"/>
    <x v="613"/>
    <x v="27"/>
    <n v="1520"/>
    <x v="0"/>
  </r>
  <r>
    <s v="23083.007972/2015-42"/>
    <s v="UASG 153115 - Pregão 25/2015"/>
    <d v="2016-10-21T00:00:00"/>
    <x v="49"/>
    <s v="Direção do Campus de Nova Iguaçú"/>
    <n v="174"/>
    <x v="66"/>
    <x v="84"/>
    <x v="16"/>
    <n v="2.8"/>
    <n v="42"/>
    <x v="6"/>
    <x v="70"/>
    <x v="19"/>
    <x v="291"/>
    <x v="25"/>
    <n v="378"/>
    <x v="0"/>
  </r>
  <r>
    <s v="23083.007972/2015-42"/>
    <s v="UASG 153115 - Pregão 25/2015"/>
    <d v="2016-10-21T00:00:00"/>
    <x v="50"/>
    <s v="Instituto de Três Rios"/>
    <n v="7"/>
    <x v="72"/>
    <x v="85"/>
    <x v="9"/>
    <n v="2.5"/>
    <n v="125"/>
    <x v="6"/>
    <x v="83"/>
    <x v="11"/>
    <x v="282"/>
    <x v="28"/>
    <n v="17161"/>
    <x v="0"/>
  </r>
  <r>
    <s v="23083.007972/2015-42"/>
    <s v="UASG 153115 - Pregão 25/2015"/>
    <d v="2016-10-21T00:00:00"/>
    <x v="50"/>
    <s v="Instituto de Três Rios"/>
    <n v="8"/>
    <x v="32"/>
    <x v="85"/>
    <x v="7"/>
    <n v="0.4"/>
    <n v="16"/>
    <x v="6"/>
    <x v="74"/>
    <x v="8"/>
    <x v="36"/>
    <x v="11"/>
    <n v="1484"/>
    <x v="0"/>
  </r>
  <r>
    <s v="23083.007972/2015-42"/>
    <s v="UASG 153115 - Pregão 25/2015"/>
    <d v="2016-10-21T00:00:00"/>
    <x v="50"/>
    <s v="Instituto de Três Rios"/>
    <n v="19"/>
    <x v="6"/>
    <x v="85"/>
    <x v="24"/>
    <n v="0.32"/>
    <n v="64"/>
    <x v="6"/>
    <x v="73"/>
    <x v="25"/>
    <x v="111"/>
    <x v="27"/>
    <n v="1520"/>
    <x v="0"/>
  </r>
  <r>
    <s v="23083.007972/2015-42"/>
    <s v="UASG 153115 - Pregão 25/2015"/>
    <d v="2016-10-21T00:00:00"/>
    <x v="50"/>
    <s v="Instituto de Três Rios"/>
    <n v="20"/>
    <x v="40"/>
    <x v="85"/>
    <x v="8"/>
    <n v="0.32"/>
    <n v="32"/>
    <x v="6"/>
    <x v="73"/>
    <x v="9"/>
    <x v="153"/>
    <x v="27"/>
    <n v="1520"/>
    <x v="0"/>
  </r>
  <r>
    <s v="23083.007972/2015-42"/>
    <s v="UASG 153115 - Pregão 25/2015"/>
    <d v="2016-10-21T00:00:00"/>
    <x v="50"/>
    <s v="Instituto de Três Rios"/>
    <n v="27"/>
    <x v="12"/>
    <x v="85"/>
    <x v="54"/>
    <n v="0.85"/>
    <n v="20.399999999999999"/>
    <x v="6"/>
    <x v="70"/>
    <x v="73"/>
    <x v="596"/>
    <x v="25"/>
    <n v="378"/>
    <x v="0"/>
  </r>
  <r>
    <s v="23083.007972/2015-42"/>
    <s v="UASG 153115 - Pregão 25/2015"/>
    <d v="2016-10-21T00:00:00"/>
    <x v="50"/>
    <s v="Instituto de Três Rios"/>
    <n v="37"/>
    <x v="74"/>
    <x v="85"/>
    <x v="6"/>
    <n v="0.38"/>
    <n v="7.6"/>
    <x v="6"/>
    <x v="74"/>
    <x v="7"/>
    <x v="533"/>
    <x v="11"/>
    <n v="1484"/>
    <x v="0"/>
  </r>
  <r>
    <s v="23083.007972/2015-42"/>
    <s v="UASG 153115 - Pregão 25/2015"/>
    <d v="2016-10-21T00:00:00"/>
    <x v="50"/>
    <s v="Instituto de Três Rios"/>
    <n v="99"/>
    <x v="18"/>
    <x v="85"/>
    <x v="11"/>
    <n v="19.989999999999998"/>
    <n v="19.989999999999998"/>
    <x v="6"/>
    <x v="78"/>
    <x v="13"/>
    <x v="150"/>
    <x v="30"/>
    <n v="565"/>
    <x v="0"/>
  </r>
  <r>
    <s v="23083.007972/2015-42"/>
    <s v="UASG 153115 - Pregão 25/2015"/>
    <d v="2016-10-21T00:00:00"/>
    <x v="50"/>
    <s v="Instituto de Três Rios"/>
    <n v="102"/>
    <x v="19"/>
    <x v="85"/>
    <x v="16"/>
    <n v="17.489999999999998"/>
    <n v="262.34999999999997"/>
    <x v="6"/>
    <x v="81"/>
    <x v="19"/>
    <x v="445"/>
    <x v="31"/>
    <n v="4384"/>
    <x v="0"/>
  </r>
  <r>
    <s v="23083.007972/2015-42"/>
    <s v="UASG 153115 - Pregão 25/2015"/>
    <d v="2016-10-21T00:00:00"/>
    <x v="50"/>
    <s v="Instituto de Três Rios"/>
    <n v="101"/>
    <x v="21"/>
    <x v="85"/>
    <x v="59"/>
    <n v="5.84"/>
    <n v="671.6"/>
    <x v="6"/>
    <x v="73"/>
    <x v="79"/>
    <x v="614"/>
    <x v="27"/>
    <n v="1520"/>
    <x v="0"/>
  </r>
  <r>
    <s v="23083.007972/2015-42"/>
    <s v="UASG 153115 - Pregão 25/2015"/>
    <d v="2016-10-21T00:00:00"/>
    <x v="50"/>
    <s v="Instituto de Três Rios"/>
    <n v="103"/>
    <x v="22"/>
    <x v="85"/>
    <x v="16"/>
    <n v="7.75"/>
    <n v="116.25"/>
    <x v="6"/>
    <x v="79"/>
    <x v="19"/>
    <x v="127"/>
    <x v="9"/>
    <n v="7"/>
    <x v="0"/>
  </r>
  <r>
    <s v="23083.007972/2015-42"/>
    <s v="UASG 153115 - Pregão 25/2015"/>
    <d v="2016-10-21T00:00:00"/>
    <x v="50"/>
    <s v="Instituto de Três Rios"/>
    <n v="112"/>
    <x v="115"/>
    <x v="85"/>
    <x v="11"/>
    <n v="3.75"/>
    <n v="3.75"/>
    <x v="6"/>
    <x v="80"/>
    <x v="13"/>
    <x v="545"/>
    <x v="18"/>
    <s v="-"/>
    <x v="10"/>
  </r>
  <r>
    <s v="23083.007972/2015-42"/>
    <s v="UASG 153115 - Pregão 25/2015"/>
    <d v="2016-10-21T00:00:00"/>
    <x v="50"/>
    <s v="Instituto de Três Rios"/>
    <n v="113"/>
    <x v="58"/>
    <x v="85"/>
    <x v="15"/>
    <n v="12.72"/>
    <n v="63.6"/>
    <x v="6"/>
    <x v="72"/>
    <x v="18"/>
    <x v="56"/>
    <x v="22"/>
    <n v="4605"/>
    <x v="0"/>
  </r>
  <r>
    <s v="23083.007972/2015-42"/>
    <s v="UASG 153115 - Pregão 25/2015"/>
    <d v="2016-10-21T00:00:00"/>
    <x v="50"/>
    <s v="Instituto de Três Rios"/>
    <n v="114"/>
    <x v="57"/>
    <x v="85"/>
    <x v="15"/>
    <n v="11.42"/>
    <n v="57.1"/>
    <x v="6"/>
    <x v="72"/>
    <x v="18"/>
    <x v="55"/>
    <x v="22"/>
    <n v="4605"/>
    <x v="0"/>
  </r>
  <r>
    <s v="23083.007972/2015-42"/>
    <s v="UASG 153115 - Pregão 25/2015"/>
    <d v="2016-10-21T00:00:00"/>
    <x v="50"/>
    <s v="Instituto de Três Rios"/>
    <n v="174"/>
    <x v="66"/>
    <x v="85"/>
    <x v="16"/>
    <n v="2.8"/>
    <n v="42"/>
    <x v="6"/>
    <x v="70"/>
    <x v="19"/>
    <x v="291"/>
    <x v="25"/>
    <n v="378"/>
    <x v="0"/>
  </r>
  <r>
    <s v="23083.007972/2015-42"/>
    <s v="UASG 153115 - Pregão 25/2015"/>
    <d v="2016-10-21T00:00:00"/>
    <x v="9"/>
    <s v="Departamento de Material e Serviços Auxiliares"/>
    <n v="123"/>
    <x v="125"/>
    <x v="86"/>
    <x v="60"/>
    <n v="9.09"/>
    <n v="56358"/>
    <x v="6"/>
    <x v="72"/>
    <x v="80"/>
    <x v="615"/>
    <x v="22"/>
    <n v="4605"/>
    <x v="0"/>
  </r>
  <r>
    <s v="23083.007972/2015-42"/>
    <s v="UASG 153115 - Pregão 25/2015"/>
    <d v="2016-10-21T00:00:00"/>
    <x v="3"/>
    <s v="Posto Médico"/>
    <n v="8"/>
    <x v="32"/>
    <x v="87"/>
    <x v="14"/>
    <n v="0.4"/>
    <n v="4"/>
    <x v="7"/>
    <x v="92"/>
    <x v="16"/>
    <x v="140"/>
    <x v="35"/>
    <n v="1611"/>
    <x v="0"/>
  </r>
  <r>
    <s v="23083.007972/2015-42"/>
    <s v="UASG 153115 - Pregão 25/2015"/>
    <d v="2016-10-21T00:00:00"/>
    <x v="3"/>
    <s v="Posto Médico"/>
    <n v="21"/>
    <x v="41"/>
    <x v="87"/>
    <x v="24"/>
    <n v="0.32"/>
    <n v="64"/>
    <x v="7"/>
    <x v="93"/>
    <x v="37"/>
    <x v="503"/>
    <x v="36"/>
    <n v="1467"/>
    <x v="1"/>
  </r>
  <r>
    <s v="23083.007972/2015-42"/>
    <s v="UASG 153115 - Pregão 25/2015"/>
    <d v="2016-10-21T00:00:00"/>
    <x v="3"/>
    <s v="Posto Médico"/>
    <n v="24"/>
    <x v="92"/>
    <x v="87"/>
    <x v="14"/>
    <n v="1.5"/>
    <n v="15"/>
    <x v="7"/>
    <x v="94"/>
    <x v="16"/>
    <x v="26"/>
    <x v="37"/>
    <s v="Papeleta 657/2017"/>
    <x v="0"/>
  </r>
  <r>
    <s v="23083.007972/2015-42"/>
    <s v="UASG 153115 - Pregão 25/2015"/>
    <d v="2016-10-21T00:00:00"/>
    <x v="3"/>
    <s v="Posto Médico"/>
    <n v="25"/>
    <x v="8"/>
    <x v="87"/>
    <x v="14"/>
    <n v="1.3"/>
    <n v="13"/>
    <x v="7"/>
    <x v="94"/>
    <x v="16"/>
    <x v="174"/>
    <x v="37"/>
    <s v="Papeleta 657/2017"/>
    <x v="0"/>
  </r>
  <r>
    <s v="23083.007972/2015-42"/>
    <s v="UASG 153115 - Pregão 25/2015"/>
    <d v="2016-10-21T00:00:00"/>
    <x v="3"/>
    <s v="Posto Médico"/>
    <n v="22"/>
    <x v="7"/>
    <x v="87"/>
    <x v="14"/>
    <n v="1.3"/>
    <n v="13"/>
    <x v="7"/>
    <x v="94"/>
    <x v="16"/>
    <x v="174"/>
    <x v="37"/>
    <s v="Papeleta 657/2017"/>
    <x v="0"/>
  </r>
  <r>
    <s v="23083.007972/2015-42"/>
    <s v="UASG 153115 - Pregão 25/2015"/>
    <d v="2016-10-21T00:00:00"/>
    <x v="3"/>
    <s v="Posto Médico"/>
    <n v="28"/>
    <x v="9"/>
    <x v="87"/>
    <x v="13"/>
    <n v="0.85"/>
    <n v="25.5"/>
    <x v="7"/>
    <x v="94"/>
    <x v="15"/>
    <x v="33"/>
    <x v="37"/>
    <s v="Papeleta 657/2017"/>
    <x v="0"/>
  </r>
  <r>
    <s v="23083.007972/2015-42"/>
    <s v="UASG 153115 - Pregão 25/2015"/>
    <d v="2016-10-21T00:00:00"/>
    <x v="3"/>
    <s v="Posto Médico"/>
    <n v="29"/>
    <x v="10"/>
    <x v="87"/>
    <x v="13"/>
    <n v="0.85"/>
    <n v="25.5"/>
    <x v="7"/>
    <x v="94"/>
    <x v="15"/>
    <x v="33"/>
    <x v="37"/>
    <s v="Papeleta 657/2017"/>
    <x v="0"/>
  </r>
  <r>
    <s v="23083.007972/2015-42"/>
    <s v="UASG 153115 - Pregão 25/2015"/>
    <d v="2016-10-21T00:00:00"/>
    <x v="3"/>
    <s v="Posto Médico"/>
    <n v="26"/>
    <x v="11"/>
    <x v="87"/>
    <x v="13"/>
    <n v="0.85"/>
    <n v="25.5"/>
    <x v="7"/>
    <x v="94"/>
    <x v="15"/>
    <x v="33"/>
    <x v="37"/>
    <s v="Papeleta 657/2017"/>
    <x v="0"/>
  </r>
  <r>
    <s v="23083.007972/2015-42"/>
    <s v="UASG 153115 - Pregão 25/2015"/>
    <d v="2016-10-21T00:00:00"/>
    <x v="3"/>
    <s v="Posto Médico"/>
    <n v="27"/>
    <x v="12"/>
    <x v="87"/>
    <x v="13"/>
    <n v="0.85"/>
    <n v="25.5"/>
    <x v="8"/>
    <x v="95"/>
    <x v="15"/>
    <x v="33"/>
    <x v="38"/>
    <n v="384"/>
    <x v="0"/>
  </r>
  <r>
    <s v="23083.007972/2015-42"/>
    <s v="UASG 153115 - Pregão 25/2015"/>
    <d v="2016-10-21T00:00:00"/>
    <x v="3"/>
    <s v="Posto Médico"/>
    <n v="84"/>
    <x v="16"/>
    <x v="87"/>
    <x v="25"/>
    <n v="74.849999999999994"/>
    <n v="149.69999999999999"/>
    <x v="7"/>
    <x v="96"/>
    <x v="26"/>
    <x v="90"/>
    <x v="39"/>
    <n v="6939"/>
    <x v="0"/>
  </r>
  <r>
    <s v="23083.007972/2015-42"/>
    <s v="UASG 153115 - Pregão 25/2015"/>
    <d v="2016-10-21T00:00:00"/>
    <x v="3"/>
    <s v="Posto Médico"/>
    <n v="91"/>
    <x v="81"/>
    <x v="87"/>
    <x v="13"/>
    <n v="1.03"/>
    <n v="30.900000000000002"/>
    <x v="7"/>
    <x v="97"/>
    <x v="15"/>
    <x v="616"/>
    <x v="36"/>
    <n v="4141"/>
    <x v="0"/>
  </r>
  <r>
    <s v="23083.007972/2015-42"/>
    <s v="UASG 153115 - Pregão 25/2015"/>
    <d v="2016-10-21T00:00:00"/>
    <x v="3"/>
    <s v="Posto Médico"/>
    <n v="99"/>
    <x v="18"/>
    <x v="87"/>
    <x v="15"/>
    <n v="19.989999999999998"/>
    <n v="99.949999999999989"/>
    <x v="8"/>
    <x v="98"/>
    <x v="18"/>
    <x v="526"/>
    <x v="40"/>
    <n v="579"/>
    <x v="0"/>
  </r>
  <r>
    <s v="23083.007972/2015-42"/>
    <s v="UASG 153115 - Pregão 25/2015"/>
    <d v="2016-10-21T00:00:00"/>
    <x v="3"/>
    <s v="Posto Médico"/>
    <n v="99"/>
    <x v="18"/>
    <x v="87"/>
    <x v="15"/>
    <n v="19.989999999999998"/>
    <n v="99.949999999999989"/>
    <x v="8"/>
    <x v="98"/>
    <x v="18"/>
    <x v="526"/>
    <x v="40"/>
    <n v="579"/>
    <x v="0"/>
  </r>
  <r>
    <s v="23083.007972/2015-42"/>
    <s v="UASG 153115 - Pregão 25/2015"/>
    <d v="2016-10-21T00:00:00"/>
    <x v="3"/>
    <s v="Posto Médico"/>
    <n v="102"/>
    <x v="19"/>
    <x v="87"/>
    <x v="10"/>
    <n v="17.489999999999998"/>
    <n v="52.47"/>
    <x v="7"/>
    <x v="99"/>
    <x v="12"/>
    <x v="261"/>
    <x v="41"/>
    <n v="4909"/>
    <x v="0"/>
  </r>
  <r>
    <s v="23083.007972/2015-42"/>
    <s v="UASG 153115 - Pregão 25/2015"/>
    <d v="2016-10-21T00:00:00"/>
    <x v="3"/>
    <s v="Posto Médico"/>
    <n v="110"/>
    <x v="55"/>
    <x v="87"/>
    <x v="14"/>
    <n v="3.65"/>
    <n v="36.5"/>
    <x v="7"/>
    <x v="100"/>
    <x v="16"/>
    <x v="54"/>
    <x v="18"/>
    <s v="-"/>
    <x v="13"/>
  </r>
  <r>
    <s v="23083.007972/2015-42"/>
    <s v="UASG 153115 - Pregão 25/2015"/>
    <d v="2016-10-21T00:00:00"/>
    <x v="3"/>
    <s v="Posto Médico"/>
    <n v="111"/>
    <x v="101"/>
    <x v="87"/>
    <x v="18"/>
    <n v="10.49"/>
    <n v="41.96"/>
    <x v="8"/>
    <x v="101"/>
    <x v="20"/>
    <x v="602"/>
    <x v="34"/>
    <n v="1732"/>
    <x v="0"/>
  </r>
  <r>
    <s v="23083.007972/2015-42"/>
    <s v="UASG 153115 - Pregão 25/2015"/>
    <d v="2016-10-21T00:00:00"/>
    <x v="3"/>
    <s v="Posto Médico"/>
    <n v="143"/>
    <x v="69"/>
    <x v="87"/>
    <x v="6"/>
    <n v="1.85"/>
    <n v="37"/>
    <x v="7"/>
    <x v="94"/>
    <x v="7"/>
    <x v="106"/>
    <x v="37"/>
    <s v="Papeleta 657/2017"/>
    <x v="0"/>
  </r>
  <r>
    <s v="23083.007972/2015-42"/>
    <s v="UASG 153115 - Pregão 25/2015"/>
    <d v="2016-10-21T00:00:00"/>
    <x v="3"/>
    <s v="Posto Médico"/>
    <n v="142"/>
    <x v="68"/>
    <x v="87"/>
    <x v="6"/>
    <n v="1.89"/>
    <n v="37.799999999999997"/>
    <x v="7"/>
    <x v="92"/>
    <x v="7"/>
    <x v="103"/>
    <x v="35"/>
    <n v="1611"/>
    <x v="0"/>
  </r>
  <r>
    <s v="23083.007972/2015-42"/>
    <s v="UASG 153115 - Pregão 25/2015"/>
    <d v="2016-10-21T00:00:00"/>
    <x v="3"/>
    <s v="Posto Médico"/>
    <n v="141"/>
    <x v="88"/>
    <x v="87"/>
    <x v="6"/>
    <n v="1.73"/>
    <n v="34.6"/>
    <x v="7"/>
    <x v="94"/>
    <x v="7"/>
    <x v="102"/>
    <x v="37"/>
    <s v="Papeleta 657/2017"/>
    <x v="0"/>
  </r>
  <r>
    <s v="23083.007972/2015-42"/>
    <s v="UASG 153115 - Pregão 25/2015"/>
    <d v="2016-10-21T00:00:00"/>
    <x v="3"/>
    <s v="Posto Médico"/>
    <n v="173"/>
    <x v="65"/>
    <x v="87"/>
    <x v="14"/>
    <n v="2.69"/>
    <n v="26.9"/>
    <x v="7"/>
    <x v="93"/>
    <x v="16"/>
    <x v="63"/>
    <x v="36"/>
    <n v="1467"/>
    <x v="0"/>
  </r>
  <r>
    <s v="23083.007972/2015-42"/>
    <s v="UASG 153115 - Pregão 25/2015"/>
    <d v="2016-10-21T00:00:00"/>
    <x v="3"/>
    <s v="Posto Médico"/>
    <n v="174"/>
    <x v="66"/>
    <x v="87"/>
    <x v="14"/>
    <n v="2.8"/>
    <n v="28"/>
    <x v="8"/>
    <x v="95"/>
    <x v="16"/>
    <x v="64"/>
    <x v="38"/>
    <n v="384"/>
    <x v="0"/>
  </r>
  <r>
    <s v="23083.007972/2015-42"/>
    <s v="UASG 153115 - Pregão 25/2015"/>
    <d v="2016-10-21T00:00:00"/>
    <x v="5"/>
    <s v="Pró - Reitoria de Assuntos Administrativos"/>
    <n v="4"/>
    <x v="29"/>
    <x v="88"/>
    <x v="31"/>
    <n v="3.5"/>
    <n v="24.5"/>
    <x v="8"/>
    <x v="95"/>
    <x v="35"/>
    <x v="294"/>
    <x v="38"/>
    <n v="384"/>
    <x v="0"/>
  </r>
  <r>
    <s v="23083.007972/2015-42"/>
    <s v="UASG 153115 - Pregão 25/2015"/>
    <d v="2016-10-21T00:00:00"/>
    <x v="5"/>
    <s v="Pró - Reitoria de Assuntos Administrativos"/>
    <n v="8"/>
    <x v="32"/>
    <x v="88"/>
    <x v="14"/>
    <n v="0.4"/>
    <n v="4"/>
    <x v="7"/>
    <x v="92"/>
    <x v="16"/>
    <x v="140"/>
    <x v="35"/>
    <n v="1611"/>
    <x v="0"/>
  </r>
  <r>
    <s v="23083.007972/2015-42"/>
    <s v="UASG 153115 - Pregão 25/2015"/>
    <d v="2016-10-21T00:00:00"/>
    <x v="5"/>
    <s v="Pró - Reitoria de Assuntos Administrativos"/>
    <n v="9"/>
    <x v="33"/>
    <x v="88"/>
    <x v="19"/>
    <n v="3.49"/>
    <n v="27.92"/>
    <x v="8"/>
    <x v="102"/>
    <x v="21"/>
    <x v="562"/>
    <x v="42"/>
    <n v="1362"/>
    <x v="0"/>
  </r>
  <r>
    <s v="23083.007972/2015-42"/>
    <s v="UASG 153115 - Pregão 25/2015"/>
    <d v="2016-10-21T00:00:00"/>
    <x v="5"/>
    <s v="Pró - Reitoria de Assuntos Administrativos"/>
    <n v="10"/>
    <x v="73"/>
    <x v="88"/>
    <x v="15"/>
    <n v="19.899999999999999"/>
    <n v="99.5"/>
    <x v="8"/>
    <x v="95"/>
    <x v="18"/>
    <x v="617"/>
    <x v="38"/>
    <n v="384"/>
    <x v="0"/>
  </r>
  <r>
    <s v="23083.007972/2015-42"/>
    <s v="UASG 153115 - Pregão 25/2015"/>
    <d v="2016-10-21T00:00:00"/>
    <x v="5"/>
    <s v="Pró - Reitoria de Assuntos Administrativos"/>
    <n v="12"/>
    <x v="35"/>
    <x v="88"/>
    <x v="61"/>
    <n v="0.56999999999999995"/>
    <n v="37.049999999999997"/>
    <x v="7"/>
    <x v="94"/>
    <x v="81"/>
    <x v="618"/>
    <x v="37"/>
    <s v="Papeleta 657/2017"/>
    <x v="0"/>
  </r>
  <r>
    <s v="23083.007972/2015-42"/>
    <s v="UASG 153115 - Pregão 25/2015"/>
    <d v="2016-10-21T00:00:00"/>
    <x v="5"/>
    <s v="Pró - Reitoria de Assuntos Administrativos"/>
    <n v="15"/>
    <x v="37"/>
    <x v="88"/>
    <x v="7"/>
    <n v="0.6"/>
    <n v="24"/>
    <x v="7"/>
    <x v="103"/>
    <x v="8"/>
    <x v="98"/>
    <x v="43"/>
    <n v="14685"/>
    <x v="0"/>
  </r>
  <r>
    <s v="23083.007972/2015-42"/>
    <s v="UASG 153115 - Pregão 25/2015"/>
    <d v="2016-10-21T00:00:00"/>
    <x v="5"/>
    <s v="Pró - Reitoria de Assuntos Administrativos"/>
    <n v="16"/>
    <x v="39"/>
    <x v="88"/>
    <x v="9"/>
    <n v="2.52"/>
    <n v="126"/>
    <x v="8"/>
    <x v="104"/>
    <x v="11"/>
    <x v="619"/>
    <x v="44"/>
    <n v="4733"/>
    <x v="0"/>
  </r>
  <r>
    <s v="23083.007972/2015-42"/>
    <s v="UASG 153115 - Pregão 25/2015"/>
    <d v="2016-10-21T00:00:00"/>
    <x v="5"/>
    <s v="Pró - Reitoria de Assuntos Administrativos"/>
    <n v="21"/>
    <x v="41"/>
    <x v="88"/>
    <x v="7"/>
    <n v="0.32"/>
    <n v="12.8"/>
    <x v="7"/>
    <x v="93"/>
    <x v="15"/>
    <x v="314"/>
    <x v="36"/>
    <n v="1467"/>
    <x v="1"/>
  </r>
  <r>
    <s v="23083.007972/2015-42"/>
    <s v="UASG 153115 - Pregão 25/2015"/>
    <d v="2016-10-21T00:00:00"/>
    <x v="5"/>
    <s v="Pró - Reitoria de Assuntos Administrativos"/>
    <n v="22"/>
    <x v="7"/>
    <x v="88"/>
    <x v="15"/>
    <n v="1.3"/>
    <n v="6.5"/>
    <x v="7"/>
    <x v="94"/>
    <x v="18"/>
    <x v="188"/>
    <x v="37"/>
    <s v="Papeleta 657/2017"/>
    <x v="0"/>
  </r>
  <r>
    <s v="23083.007972/2015-42"/>
    <s v="UASG 153115 - Pregão 25/2015"/>
    <d v="2016-10-21T00:00:00"/>
    <x v="5"/>
    <s v="Pró - Reitoria de Assuntos Administrativos"/>
    <n v="28"/>
    <x v="9"/>
    <x v="88"/>
    <x v="7"/>
    <n v="0.85"/>
    <n v="34"/>
    <x v="7"/>
    <x v="94"/>
    <x v="8"/>
    <x v="8"/>
    <x v="37"/>
    <s v="Papeleta 657/2017"/>
    <x v="0"/>
  </r>
  <r>
    <s v="23083.007972/2015-42"/>
    <s v="UASG 153115 - Pregão 25/2015"/>
    <d v="2016-10-21T00:00:00"/>
    <x v="5"/>
    <s v="Pró - Reitoria de Assuntos Administrativos"/>
    <n v="37"/>
    <x v="74"/>
    <x v="88"/>
    <x v="14"/>
    <n v="0.38"/>
    <n v="3.8"/>
    <x v="7"/>
    <x v="92"/>
    <x v="16"/>
    <x v="405"/>
    <x v="35"/>
    <n v="1611"/>
    <x v="0"/>
  </r>
  <r>
    <s v="23083.007972/2015-42"/>
    <s v="UASG 153115 - Pregão 25/2015"/>
    <d v="2016-10-21T00:00:00"/>
    <x v="5"/>
    <s v="Pró - Reitoria de Assuntos Administrativos"/>
    <n v="39"/>
    <x v="76"/>
    <x v="88"/>
    <x v="14"/>
    <n v="0.95"/>
    <n v="9.5"/>
    <x v="8"/>
    <x v="102"/>
    <x v="16"/>
    <x v="81"/>
    <x v="42"/>
    <n v="1362"/>
    <x v="0"/>
  </r>
  <r>
    <s v="23083.007972/2015-42"/>
    <s v="UASG 153115 - Pregão 25/2015"/>
    <d v="2016-10-21T00:00:00"/>
    <x v="5"/>
    <s v="Pró - Reitoria de Assuntos Administrativos"/>
    <n v="40"/>
    <x v="77"/>
    <x v="88"/>
    <x v="16"/>
    <n v="0.99"/>
    <n v="14.85"/>
    <x v="8"/>
    <x v="102"/>
    <x v="19"/>
    <x v="433"/>
    <x v="42"/>
    <n v="1362"/>
    <x v="0"/>
  </r>
  <r>
    <s v="23083.007972/2015-42"/>
    <s v="UASG 153115 - Pregão 25/2015"/>
    <d v="2016-10-21T00:00:00"/>
    <x v="5"/>
    <s v="Pró - Reitoria de Assuntos Administrativos"/>
    <n v="41"/>
    <x v="42"/>
    <x v="88"/>
    <x v="14"/>
    <n v="1.29"/>
    <n v="12.9"/>
    <x v="7"/>
    <x v="93"/>
    <x v="16"/>
    <x v="83"/>
    <x v="36"/>
    <n v="1467"/>
    <x v="0"/>
  </r>
  <r>
    <s v="23083.007972/2015-42"/>
    <s v="UASG 153115 - Pregão 25/2015"/>
    <d v="2016-10-21T00:00:00"/>
    <x v="5"/>
    <s v="Pró - Reitoria de Assuntos Administrativos"/>
    <n v="42"/>
    <x v="15"/>
    <x v="88"/>
    <x v="14"/>
    <n v="1.2"/>
    <n v="12"/>
    <x v="7"/>
    <x v="94"/>
    <x v="16"/>
    <x v="57"/>
    <x v="37"/>
    <s v="Papeleta 657/2017"/>
    <x v="0"/>
  </r>
  <r>
    <s v="23083.007972/2015-42"/>
    <s v="UASG 153115 - Pregão 25/2015"/>
    <d v="2016-10-21T00:00:00"/>
    <x v="5"/>
    <s v="Pró - Reitoria de Assuntos Administrativos"/>
    <n v="43"/>
    <x v="75"/>
    <x v="88"/>
    <x v="14"/>
    <n v="1.7"/>
    <n v="17"/>
    <x v="8"/>
    <x v="105"/>
    <x v="16"/>
    <x v="30"/>
    <x v="45"/>
    <n v="5216"/>
    <x v="0"/>
  </r>
  <r>
    <s v="23083.007972/2015-42"/>
    <s v="UASG 153115 - Pregão 25/2015"/>
    <d v="2016-10-21T00:00:00"/>
    <x v="5"/>
    <s v="Pró - Reitoria de Assuntos Administrativos"/>
    <n v="47"/>
    <x v="3"/>
    <x v="88"/>
    <x v="9"/>
    <n v="0.49"/>
    <n v="24.5"/>
    <x v="7"/>
    <x v="94"/>
    <x v="11"/>
    <x v="294"/>
    <x v="37"/>
    <s v="Papeleta 657/2017"/>
    <x v="0"/>
  </r>
  <r>
    <s v="23083.007972/2015-42"/>
    <s v="UASG 153115 - Pregão 25/2015"/>
    <d v="2016-10-21T00:00:00"/>
    <x v="5"/>
    <s v="Pró - Reitoria de Assuntos Administrativos"/>
    <n v="48"/>
    <x v="44"/>
    <x v="88"/>
    <x v="6"/>
    <n v="0.94"/>
    <n v="18.799999999999997"/>
    <x v="7"/>
    <x v="103"/>
    <x v="7"/>
    <x v="62"/>
    <x v="43"/>
    <n v="14685"/>
    <x v="0"/>
  </r>
  <r>
    <s v="23083.007972/2015-42"/>
    <s v="UASG 153115 - Pregão 25/2015"/>
    <d v="2016-10-21T00:00:00"/>
    <x v="5"/>
    <s v="Pró - Reitoria de Assuntos Administrativos"/>
    <n v="82"/>
    <x v="49"/>
    <x v="88"/>
    <x v="19"/>
    <n v="1"/>
    <n v="8"/>
    <x v="7"/>
    <x v="94"/>
    <x v="21"/>
    <x v="28"/>
    <x v="37"/>
    <s v="Papeleta 657/2017"/>
    <x v="0"/>
  </r>
  <r>
    <s v="23083.007972/2015-42"/>
    <s v="UASG 153115 - Pregão 25/2015"/>
    <d v="2016-10-21T00:00:00"/>
    <x v="5"/>
    <s v="Pró - Reitoria de Assuntos Administrativos"/>
    <n v="87"/>
    <x v="50"/>
    <x v="88"/>
    <x v="28"/>
    <n v="0.97"/>
    <n v="24.25"/>
    <x v="7"/>
    <x v="106"/>
    <x v="31"/>
    <x v="620"/>
    <x v="46"/>
    <n v="1593"/>
    <x v="0"/>
  </r>
  <r>
    <s v="23083.007972/2015-42"/>
    <s v="UASG 153115 - Pregão 25/2015"/>
    <d v="2016-10-21T00:00:00"/>
    <x v="5"/>
    <s v="Pró - Reitoria de Assuntos Administrativos"/>
    <n v="91"/>
    <x v="81"/>
    <x v="88"/>
    <x v="28"/>
    <n v="1.03"/>
    <n v="25.75"/>
    <x v="7"/>
    <x v="97"/>
    <x v="31"/>
    <x v="540"/>
    <x v="36"/>
    <n v="4141"/>
    <x v="0"/>
  </r>
  <r>
    <s v="23083.007972/2015-42"/>
    <s v="UASG 153115 - Pregão 25/2015"/>
    <d v="2016-10-21T00:00:00"/>
    <x v="5"/>
    <s v="Pró - Reitoria de Assuntos Administrativos"/>
    <n v="100"/>
    <x v="20"/>
    <x v="88"/>
    <x v="19"/>
    <n v="33.200000000000003"/>
    <n v="265.60000000000002"/>
    <x v="7"/>
    <x v="96"/>
    <x v="21"/>
    <x v="621"/>
    <x v="39"/>
    <n v="6939"/>
    <x v="0"/>
  </r>
  <r>
    <s v="23083.007972/2015-42"/>
    <s v="UASG 153115 - Pregão 25/2015"/>
    <d v="2016-10-21T00:00:00"/>
    <x v="5"/>
    <s v="Pró - Reitoria de Assuntos Administrativos"/>
    <n v="101"/>
    <x v="21"/>
    <x v="88"/>
    <x v="19"/>
    <n v="5.84"/>
    <n v="46.72"/>
    <x v="7"/>
    <x v="93"/>
    <x v="21"/>
    <x v="622"/>
    <x v="36"/>
    <n v="1467"/>
    <x v="0"/>
  </r>
  <r>
    <s v="23083.007972/2015-42"/>
    <s v="UASG 153115 - Pregão 25/2015"/>
    <d v="2016-10-21T00:00:00"/>
    <x v="5"/>
    <s v="Pró - Reitoria de Assuntos Administrativos"/>
    <n v="103"/>
    <x v="22"/>
    <x v="88"/>
    <x v="15"/>
    <n v="7.75"/>
    <n v="38.75"/>
    <x v="4"/>
    <x v="12"/>
    <x v="17"/>
    <x v="19"/>
    <x v="10"/>
    <s v="-"/>
    <x v="2"/>
  </r>
  <r>
    <s v="23083.007972/2015-42"/>
    <s v="UASG 153115 - Pregão 25/2015"/>
    <d v="2016-10-21T00:00:00"/>
    <x v="5"/>
    <s v="Pró - Reitoria de Assuntos Administrativos"/>
    <n v="104"/>
    <x v="4"/>
    <x v="88"/>
    <x v="19"/>
    <n v="2"/>
    <n v="16"/>
    <x v="8"/>
    <x v="107"/>
    <x v="21"/>
    <x v="36"/>
    <x v="47"/>
    <n v="347"/>
    <x v="0"/>
  </r>
  <r>
    <s v="23083.007972/2015-42"/>
    <s v="UASG 153115 - Pregão 25/2015"/>
    <d v="2016-10-21T00:00:00"/>
    <x v="5"/>
    <s v="Pró - Reitoria de Assuntos Administrativos"/>
    <n v="109"/>
    <x v="54"/>
    <x v="88"/>
    <x v="9"/>
    <n v="2"/>
    <n v="100"/>
    <x v="8"/>
    <x v="95"/>
    <x v="11"/>
    <x v="20"/>
    <x v="38"/>
    <n v="384"/>
    <x v="0"/>
  </r>
  <r>
    <s v="23083.007972/2015-42"/>
    <s v="UASG 153115 - Pregão 25/2015"/>
    <d v="2016-10-21T00:00:00"/>
    <x v="5"/>
    <s v="Pró - Reitoria de Assuntos Administrativos"/>
    <n v="110"/>
    <x v="55"/>
    <x v="88"/>
    <x v="11"/>
    <n v="3.65"/>
    <n v="3.65"/>
    <x v="7"/>
    <x v="100"/>
    <x v="13"/>
    <x v="221"/>
    <x v="18"/>
    <s v="-"/>
    <x v="13"/>
  </r>
  <r>
    <s v="23083.007972/2015-42"/>
    <s v="UASG 153115 - Pregão 25/2015"/>
    <d v="2016-10-21T00:00:00"/>
    <x v="5"/>
    <s v="Pró - Reitoria de Assuntos Administrativos"/>
    <n v="111"/>
    <x v="101"/>
    <x v="88"/>
    <x v="11"/>
    <n v="10.49"/>
    <n v="10.49"/>
    <x v="8"/>
    <x v="101"/>
    <x v="13"/>
    <x v="159"/>
    <x v="34"/>
    <n v="1732"/>
    <x v="0"/>
  </r>
  <r>
    <s v="23083.007972/2015-42"/>
    <s v="UASG 153115 - Pregão 25/2015"/>
    <d v="2016-10-21T00:00:00"/>
    <x v="5"/>
    <s v="Pró - Reitoria de Assuntos Administrativos"/>
    <n v="114"/>
    <x v="57"/>
    <x v="88"/>
    <x v="12"/>
    <n v="11.42"/>
    <n v="68.52"/>
    <x v="8"/>
    <x v="104"/>
    <x v="14"/>
    <x v="623"/>
    <x v="44"/>
    <n v="4733"/>
    <x v="0"/>
  </r>
  <r>
    <s v="23083.007972/2015-42"/>
    <s v="UASG 153115 - Pregão 25/2015"/>
    <d v="2016-10-21T00:00:00"/>
    <x v="5"/>
    <s v="Pró - Reitoria de Assuntos Administrativos"/>
    <n v="136"/>
    <x v="86"/>
    <x v="88"/>
    <x v="33"/>
    <n v="6.34"/>
    <n v="507.2"/>
    <x v="8"/>
    <x v="104"/>
    <x v="37"/>
    <x v="624"/>
    <x v="44"/>
    <n v="4733"/>
    <x v="0"/>
  </r>
  <r>
    <s v="23083.007972/2015-42"/>
    <s v="UASG 153115 - Pregão 25/2015"/>
    <d v="2016-10-21T00:00:00"/>
    <x v="5"/>
    <s v="Pró - Reitoria de Assuntos Administrativos"/>
    <n v="143"/>
    <x v="69"/>
    <x v="88"/>
    <x v="57"/>
    <n v="1.85"/>
    <n v="138.75"/>
    <x v="7"/>
    <x v="94"/>
    <x v="69"/>
    <x v="625"/>
    <x v="37"/>
    <s v="Papeleta 657/2017"/>
    <x v="0"/>
  </r>
  <r>
    <s v="23083.007972/2015-42"/>
    <s v="UASG 153115 - Pregão 25/2015"/>
    <d v="2016-10-21T00:00:00"/>
    <x v="5"/>
    <s v="Pró - Reitoria de Assuntos Administrativos"/>
    <n v="151"/>
    <x v="70"/>
    <x v="88"/>
    <x v="15"/>
    <n v="1.05"/>
    <n v="5.25"/>
    <x v="7"/>
    <x v="94"/>
    <x v="18"/>
    <x v="186"/>
    <x v="37"/>
    <s v="Papeleta 657/2017"/>
    <x v="0"/>
  </r>
  <r>
    <s v="23083.007972/2015-42"/>
    <s v="UASG 153115 - Pregão 25/2015"/>
    <d v="2016-10-21T00:00:00"/>
    <x v="5"/>
    <s v="Pró - Reitoria de Assuntos Administrativos"/>
    <n v="160"/>
    <x v="27"/>
    <x v="88"/>
    <x v="13"/>
    <n v="7.54"/>
    <n v="226.2"/>
    <x v="7"/>
    <x v="99"/>
    <x v="15"/>
    <x v="376"/>
    <x v="41"/>
    <n v="4909"/>
    <x v="0"/>
  </r>
  <r>
    <s v="23083.007972/2015-42"/>
    <s v="UASG 153115 - Pregão 25/2015"/>
    <d v="2016-10-21T00:00:00"/>
    <x v="5"/>
    <s v="Pró - Reitoria de Assuntos Administrativos"/>
    <n v="163"/>
    <x v="102"/>
    <x v="88"/>
    <x v="16"/>
    <n v="0.49"/>
    <n v="7.35"/>
    <x v="7"/>
    <x v="103"/>
    <x v="19"/>
    <x v="286"/>
    <x v="43"/>
    <n v="14685"/>
    <x v="0"/>
  </r>
  <r>
    <s v="23083.007972/2015-42"/>
    <s v="UASG 153115 - Pregão 25/2015"/>
    <d v="2016-10-21T00:00:00"/>
    <x v="5"/>
    <s v="Pró - Reitoria de Assuntos Administrativos"/>
    <n v="164"/>
    <x v="64"/>
    <x v="88"/>
    <x v="19"/>
    <n v="1.88"/>
    <n v="15.04"/>
    <x v="7"/>
    <x v="108"/>
    <x v="21"/>
    <x v="626"/>
    <x v="44"/>
    <n v="8103"/>
    <x v="0"/>
  </r>
  <r>
    <s v="23083.007972/2015-42"/>
    <s v="UASG 153115 - Pregão 25/2015"/>
    <d v="2016-10-21T00:00:00"/>
    <x v="5"/>
    <s v="Pró - Reitoria de Assuntos Administrativos"/>
    <n v="174"/>
    <x v="66"/>
    <x v="88"/>
    <x v="19"/>
    <n v="2.8"/>
    <n v="22.4"/>
    <x v="8"/>
    <x v="95"/>
    <x v="21"/>
    <x v="627"/>
    <x v="38"/>
    <n v="384"/>
    <x v="0"/>
  </r>
  <r>
    <s v="23083.007972/2015-42"/>
    <s v="UASG 153115 - Pregão 25/2015"/>
    <d v="2016-10-21T00:00:00"/>
    <x v="6"/>
    <s v="Departamento de Pessoal"/>
    <n v="12"/>
    <x v="35"/>
    <x v="89"/>
    <x v="14"/>
    <n v="0.56999999999999995"/>
    <n v="5.6999999999999993"/>
    <x v="7"/>
    <x v="94"/>
    <x v="16"/>
    <x v="146"/>
    <x v="37"/>
    <s v="Papeleta 657/2017"/>
    <x v="0"/>
  </r>
  <r>
    <s v="23083.007972/2015-42"/>
    <s v="UASG 153115 - Pregão 25/2015"/>
    <d v="2016-10-21T00:00:00"/>
    <x v="6"/>
    <s v="Departamento de Pessoal"/>
    <n v="40"/>
    <x v="77"/>
    <x v="89"/>
    <x v="14"/>
    <n v="0.99"/>
    <n v="9.9"/>
    <x v="8"/>
    <x v="102"/>
    <x v="16"/>
    <x v="82"/>
    <x v="42"/>
    <n v="1362"/>
    <x v="0"/>
  </r>
  <r>
    <s v="23083.007972/2015-42"/>
    <s v="UASG 153115 - Pregão 25/2015"/>
    <d v="2016-10-21T00:00:00"/>
    <x v="6"/>
    <s v="Departamento de Pessoal"/>
    <n v="102"/>
    <x v="19"/>
    <x v="89"/>
    <x v="14"/>
    <n v="17.489999999999998"/>
    <n v="174.89999999999998"/>
    <x v="7"/>
    <x v="99"/>
    <x v="16"/>
    <x v="203"/>
    <x v="41"/>
    <n v="4909"/>
    <x v="0"/>
  </r>
  <r>
    <s v="23083.007972/2015-42"/>
    <s v="UASG 153115 - Pregão 25/2015"/>
    <d v="2016-10-21T00:00:00"/>
    <x v="6"/>
    <s v="Departamento de Pessoal"/>
    <n v="110"/>
    <x v="55"/>
    <x v="89"/>
    <x v="15"/>
    <n v="3.65"/>
    <n v="18.25"/>
    <x v="7"/>
    <x v="100"/>
    <x v="18"/>
    <x v="287"/>
    <x v="18"/>
    <s v="-"/>
    <x v="13"/>
  </r>
  <r>
    <s v="23083.007972/2015-42"/>
    <s v="UASG 153115 - Pregão 25/2015"/>
    <d v="2016-10-21T00:00:00"/>
    <x v="6"/>
    <s v="Departamento de Pessoal"/>
    <n v="173"/>
    <x v="65"/>
    <x v="89"/>
    <x v="10"/>
    <n v="2.69"/>
    <n v="8.07"/>
    <x v="7"/>
    <x v="93"/>
    <x v="12"/>
    <x v="389"/>
    <x v="36"/>
    <n v="1467"/>
    <x v="0"/>
  </r>
  <r>
    <s v="23083.007972/2015-42"/>
    <s v="UASG 153115 - Pregão 25/2015"/>
    <d v="2016-10-21T00:00:00"/>
    <x v="7"/>
    <s v="Pró - Reitoria de Assuntos Financeiros"/>
    <n v="99"/>
    <x v="18"/>
    <x v="90"/>
    <x v="11"/>
    <n v="19.989999999999998"/>
    <n v="19.989999999999998"/>
    <x v="8"/>
    <x v="98"/>
    <x v="13"/>
    <x v="150"/>
    <x v="40"/>
    <n v="579"/>
    <x v="0"/>
  </r>
  <r>
    <s v="23083.007972/2015-42"/>
    <s v="UASG 153115 - Pregão 25/2015"/>
    <d v="2016-10-21T00:00:00"/>
    <x v="8"/>
    <s v="Departamento de Contabilidade e Finanças"/>
    <n v="9"/>
    <x v="33"/>
    <x v="91"/>
    <x v="25"/>
    <n v="3.49"/>
    <n v="6.98"/>
    <x v="8"/>
    <x v="102"/>
    <x v="26"/>
    <x v="133"/>
    <x v="42"/>
    <n v="1362"/>
    <x v="0"/>
  </r>
  <r>
    <s v="23083.007972/2015-42"/>
    <s v="UASG 153115 - Pregão 25/2015"/>
    <d v="2016-10-21T00:00:00"/>
    <x v="8"/>
    <s v="Departamento de Contabilidade e Finanças"/>
    <n v="46"/>
    <x v="43"/>
    <x v="91"/>
    <x v="15"/>
    <n v="3.23"/>
    <n v="16.149999999999999"/>
    <x v="7"/>
    <x v="103"/>
    <x v="18"/>
    <x v="362"/>
    <x v="43"/>
    <n v="14685"/>
    <x v="0"/>
  </r>
  <r>
    <s v="23083.007972/2015-42"/>
    <s v="UASG 153115 - Pregão 25/2015"/>
    <d v="2016-10-21T00:00:00"/>
    <x v="8"/>
    <s v="Departamento de Contabilidade e Finanças"/>
    <n v="47"/>
    <x v="3"/>
    <x v="91"/>
    <x v="15"/>
    <n v="0.49"/>
    <n v="2.4500000000000002"/>
    <x v="7"/>
    <x v="94"/>
    <x v="18"/>
    <x v="388"/>
    <x v="37"/>
    <s v="Papeleta 657/2017"/>
    <x v="0"/>
  </r>
  <r>
    <s v="23083.007972/2015-42"/>
    <s v="UASG 153115 - Pregão 25/2015"/>
    <d v="2016-10-21T00:00:00"/>
    <x v="8"/>
    <s v="Departamento de Contabilidade e Finanças"/>
    <n v="48"/>
    <x v="44"/>
    <x v="91"/>
    <x v="15"/>
    <n v="0.94"/>
    <n v="4.6999999999999993"/>
    <x v="7"/>
    <x v="103"/>
    <x v="18"/>
    <x v="187"/>
    <x v="43"/>
    <n v="14685"/>
    <x v="0"/>
  </r>
  <r>
    <s v="23083.007972/2015-42"/>
    <s v="UASG 153115 - Pregão 25/2015"/>
    <d v="2016-10-21T00:00:00"/>
    <x v="9"/>
    <s v="Departamento de Material e Serviços Auxiliares"/>
    <n v="123"/>
    <x v="125"/>
    <x v="92"/>
    <x v="62"/>
    <n v="9.09"/>
    <n v="52722"/>
    <x v="8"/>
    <x v="109"/>
    <x v="82"/>
    <x v="628"/>
    <x v="48"/>
    <n v="4732"/>
    <x v="0"/>
  </r>
  <r>
    <s v="23083.007972/2015-42"/>
    <s v="UASG 153115 - Pregão 25/2015"/>
    <d v="2016-10-21T00:00:00"/>
    <x v="9"/>
    <s v="Departamento de Material e Serviços Auxiliares"/>
    <n v="125"/>
    <x v="130"/>
    <x v="92"/>
    <x v="63"/>
    <n v="9.5"/>
    <n v="11400"/>
    <x v="8"/>
    <x v="109"/>
    <x v="83"/>
    <x v="629"/>
    <x v="48"/>
    <n v="4732"/>
    <x v="0"/>
  </r>
  <r>
    <s v="23083.007972/2015-42"/>
    <s v="UASG 153115 - Pregão 25/2015"/>
    <d v="2016-10-21T00:00:00"/>
    <x v="9"/>
    <s v="Departamento de Material e Serviços Auxiliares"/>
    <n v="4"/>
    <x v="29"/>
    <x v="0"/>
    <x v="11"/>
    <n v="3.5"/>
    <n v="3.5"/>
    <x v="8"/>
    <x v="110"/>
    <x v="13"/>
    <x v="251"/>
    <x v="38"/>
    <n v="385"/>
    <x v="0"/>
  </r>
  <r>
    <s v="23083.007972/2015-42"/>
    <s v="UASG 153115 - Pregão 25/2015"/>
    <d v="2016-10-21T00:00:00"/>
    <x v="9"/>
    <s v="Departamento de Material e Serviços Auxiliares"/>
    <n v="8"/>
    <x v="32"/>
    <x v="0"/>
    <x v="13"/>
    <n v="0.4"/>
    <n v="12"/>
    <x v="7"/>
    <x v="111"/>
    <x v="15"/>
    <x v="57"/>
    <x v="35"/>
    <n v="1613"/>
    <x v="0"/>
  </r>
  <r>
    <s v="23083.007972/2015-42"/>
    <s v="UASG 153115 - Pregão 25/2015"/>
    <d v="2016-10-21T00:00:00"/>
    <x v="9"/>
    <s v="Departamento de Material e Serviços Auxiliares"/>
    <n v="15"/>
    <x v="37"/>
    <x v="0"/>
    <x v="13"/>
    <n v="0.6"/>
    <n v="18"/>
    <x v="7"/>
    <x v="112"/>
    <x v="15"/>
    <x v="32"/>
    <x v="44"/>
    <n v="14686"/>
    <x v="0"/>
  </r>
  <r>
    <s v="23083.007972/2015-42"/>
    <s v="UASG 153115 - Pregão 25/2015"/>
    <d v="2016-10-21T00:00:00"/>
    <x v="9"/>
    <s v="Departamento de Material e Serviços Auxiliares"/>
    <n v="87"/>
    <x v="50"/>
    <x v="0"/>
    <x v="10"/>
    <n v="0.97"/>
    <n v="2.91"/>
    <x v="7"/>
    <x v="113"/>
    <x v="12"/>
    <x v="455"/>
    <x v="49"/>
    <n v="1595"/>
    <x v="0"/>
  </r>
  <r>
    <s v="23083.007972/2015-42"/>
    <s v="UASG 153115 - Pregão 25/2015"/>
    <d v="2016-10-21T00:00:00"/>
    <x v="9"/>
    <s v="Departamento de Material e Serviços Auxiliares"/>
    <n v="100"/>
    <x v="20"/>
    <x v="0"/>
    <x v="6"/>
    <n v="33.200000000000003"/>
    <n v="664"/>
    <x v="7"/>
    <x v="114"/>
    <x v="7"/>
    <x v="588"/>
    <x v="39"/>
    <n v="6940"/>
    <x v="0"/>
  </r>
  <r>
    <s v="23083.007972/2015-42"/>
    <s v="UASG 153115 - Pregão 25/2015"/>
    <d v="2016-10-21T00:00:00"/>
    <x v="9"/>
    <s v="Departamento de Material e Serviços Auxiliares"/>
    <n v="103"/>
    <x v="22"/>
    <x v="0"/>
    <x v="14"/>
    <n v="7.75"/>
    <n v="77.5"/>
    <x v="4"/>
    <x v="12"/>
    <x v="17"/>
    <x v="19"/>
    <x v="10"/>
    <s v="-"/>
    <x v="2"/>
  </r>
  <r>
    <s v="23083.007972/2015-42"/>
    <s v="UASG 153115 - Pregão 25/2015"/>
    <d v="2016-10-21T00:00:00"/>
    <x v="9"/>
    <s v="Departamento de Material e Serviços Auxiliares"/>
    <n v="175"/>
    <x v="67"/>
    <x v="0"/>
    <x v="18"/>
    <n v="1.6"/>
    <n v="6.4"/>
    <x v="7"/>
    <x v="115"/>
    <x v="20"/>
    <x v="65"/>
    <x v="37"/>
    <s v="Papeleta 660/2017"/>
    <x v="14"/>
  </r>
  <r>
    <s v="23083.007972/2015-42"/>
    <s v="UASG 153115 - Pregão 25/2015"/>
    <d v="2016-10-21T00:00:00"/>
    <x v="11"/>
    <s v="Pró - Reitoria de Ensino e Graduação"/>
    <n v="16"/>
    <x v="39"/>
    <x v="93"/>
    <x v="8"/>
    <n v="2.52"/>
    <n v="252"/>
    <x v="8"/>
    <x v="104"/>
    <x v="9"/>
    <x v="194"/>
    <x v="44"/>
    <n v="4733"/>
    <x v="0"/>
  </r>
  <r>
    <s v="23083.007972/2015-42"/>
    <s v="UASG 153115 - Pregão 25/2015"/>
    <d v="2016-10-21T00:00:00"/>
    <x v="11"/>
    <s v="Pró - Reitoria de Ensino e Graduação"/>
    <n v="21"/>
    <x v="41"/>
    <x v="93"/>
    <x v="27"/>
    <n v="0.32"/>
    <n v="160"/>
    <x v="7"/>
    <x v="93"/>
    <x v="84"/>
    <x v="630"/>
    <x v="36"/>
    <n v="1467"/>
    <x v="1"/>
  </r>
  <r>
    <m/>
    <m/>
    <m/>
    <x v="11"/>
    <s v="Pró - Reitoria de Ensino e Graduação"/>
    <n v="22"/>
    <x v="7"/>
    <x v="93"/>
    <x v="24"/>
    <n v="1.3"/>
    <n v="260"/>
    <x v="7"/>
    <x v="94"/>
    <x v="85"/>
    <x v="631"/>
    <x v="37"/>
    <s v="Papeleta 657/2017"/>
    <x v="0"/>
  </r>
  <r>
    <s v="23083.007972/2015-42"/>
    <s v="UASG 153115 - Pregão 25/2015"/>
    <d v="2016-10-21T00:00:00"/>
    <x v="11"/>
    <s v="Pró - Reitoria de Ensino e Graduação"/>
    <n v="26"/>
    <x v="11"/>
    <x v="93"/>
    <x v="8"/>
    <n v="0.85"/>
    <n v="85"/>
    <x v="7"/>
    <x v="94"/>
    <x v="9"/>
    <x v="114"/>
    <x v="37"/>
    <s v="Papeleta 657/2017"/>
    <x v="0"/>
  </r>
  <r>
    <s v="23083.007972/2015-42"/>
    <s v="UASG 153115 - Pregão 25/2015"/>
    <d v="2016-10-21T00:00:00"/>
    <x v="11"/>
    <s v="Pró - Reitoria de Ensino e Graduação"/>
    <n v="37"/>
    <x v="74"/>
    <x v="93"/>
    <x v="14"/>
    <n v="0.38"/>
    <n v="3.8"/>
    <x v="7"/>
    <x v="92"/>
    <x v="16"/>
    <x v="405"/>
    <x v="35"/>
    <n v="1611"/>
    <x v="0"/>
  </r>
  <r>
    <s v="23083.007972/2015-42"/>
    <s v="UASG 153115 - Pregão 25/2015"/>
    <d v="2016-10-21T00:00:00"/>
    <x v="11"/>
    <s v="Pró - Reitoria de Ensino e Graduação"/>
    <n v="48"/>
    <x v="44"/>
    <x v="93"/>
    <x v="9"/>
    <n v="0.94"/>
    <n v="47"/>
    <x v="7"/>
    <x v="103"/>
    <x v="11"/>
    <x v="432"/>
    <x v="43"/>
    <n v="14685"/>
    <x v="0"/>
  </r>
  <r>
    <s v="23083.007972/2015-42"/>
    <s v="UASG 153115 - Pregão 25/2015"/>
    <d v="2016-10-21T00:00:00"/>
    <x v="11"/>
    <s v="Pró - Reitoria de Ensino e Graduação"/>
    <n v="82"/>
    <x v="49"/>
    <x v="93"/>
    <x v="14"/>
    <n v="1"/>
    <n v="10"/>
    <x v="7"/>
    <x v="94"/>
    <x v="16"/>
    <x v="89"/>
    <x v="37"/>
    <s v="Papeleta 657/2017"/>
    <x v="0"/>
  </r>
  <r>
    <s v="23083.007972/2015-42"/>
    <s v="UASG 153115 - Pregão 25/2015"/>
    <d v="2016-10-21T00:00:00"/>
    <x v="11"/>
    <s v="Pró - Reitoria de Ensino e Graduação"/>
    <n v="84"/>
    <x v="16"/>
    <x v="93"/>
    <x v="11"/>
    <n v="74.849999999999994"/>
    <n v="74.849999999999994"/>
    <x v="7"/>
    <x v="96"/>
    <x v="13"/>
    <x v="46"/>
    <x v="39"/>
    <n v="6939"/>
    <x v="0"/>
  </r>
  <r>
    <s v="23083.007972/2015-42"/>
    <s v="UASG 153115 - Pregão 25/2015"/>
    <d v="2016-10-21T00:00:00"/>
    <x v="11"/>
    <s v="Pró - Reitoria de Ensino e Graduação"/>
    <n v="99"/>
    <x v="18"/>
    <x v="93"/>
    <x v="25"/>
    <n v="19.989999999999998"/>
    <n v="39.979999999999997"/>
    <x v="8"/>
    <x v="98"/>
    <x v="26"/>
    <x v="202"/>
    <x v="40"/>
    <n v="579"/>
    <x v="0"/>
  </r>
  <r>
    <s v="23083.007972/2015-42"/>
    <s v="UASG 153115 - Pregão 25/2015"/>
    <d v="2016-10-21T00:00:00"/>
    <x v="11"/>
    <s v="Pró - Reitoria de Ensino e Graduação"/>
    <n v="103"/>
    <x v="22"/>
    <x v="93"/>
    <x v="14"/>
    <n v="7.75"/>
    <n v="77.5"/>
    <x v="4"/>
    <x v="12"/>
    <x v="17"/>
    <x v="19"/>
    <x v="10"/>
    <s v="-"/>
    <x v="2"/>
  </r>
  <r>
    <s v="23083.007972/2015-42"/>
    <s v="UASG 153115 - Pregão 25/2015"/>
    <d v="2016-10-21T00:00:00"/>
    <x v="11"/>
    <s v="Pró - Reitoria de Ensino e Graduação"/>
    <n v="104"/>
    <x v="4"/>
    <x v="93"/>
    <x v="6"/>
    <n v="2"/>
    <n v="40"/>
    <x v="8"/>
    <x v="107"/>
    <x v="7"/>
    <x v="158"/>
    <x v="47"/>
    <n v="347"/>
    <x v="0"/>
  </r>
  <r>
    <s v="23083.007972/2015-42"/>
    <s v="UASG 153115 - Pregão 25/2015"/>
    <d v="2016-10-21T00:00:00"/>
    <x v="11"/>
    <s v="Pró - Reitoria de Ensino e Graduação"/>
    <n v="111"/>
    <x v="101"/>
    <x v="93"/>
    <x v="14"/>
    <n v="10.49"/>
    <n v="104.9"/>
    <x v="8"/>
    <x v="101"/>
    <x v="16"/>
    <x v="288"/>
    <x v="34"/>
    <n v="1732"/>
    <x v="0"/>
  </r>
  <r>
    <s v="23083.007972/2015-42"/>
    <s v="UASG 153115 - Pregão 25/2015"/>
    <d v="2016-10-21T00:00:00"/>
    <x v="11"/>
    <s v="Pró - Reitoria de Ensino e Graduação"/>
    <n v="114"/>
    <x v="57"/>
    <x v="93"/>
    <x v="25"/>
    <n v="11.42"/>
    <n v="22.84"/>
    <x v="8"/>
    <x v="104"/>
    <x v="26"/>
    <x v="180"/>
    <x v="44"/>
    <n v="4733"/>
    <x v="0"/>
  </r>
  <r>
    <s v="23083.007972/2015-42"/>
    <s v="UASG 153115 - Pregão 25/2015"/>
    <d v="2016-10-21T00:00:00"/>
    <x v="11"/>
    <s v="Pró - Reitoria de Ensino e Graduação"/>
    <n v="158"/>
    <x v="108"/>
    <x v="93"/>
    <x v="9"/>
    <n v="1.27"/>
    <n v="63.5"/>
    <x v="7"/>
    <x v="94"/>
    <x v="11"/>
    <x v="231"/>
    <x v="37"/>
    <s v="Papeleta 657/2017"/>
    <x v="0"/>
  </r>
  <r>
    <s v="23083.007972/2015-42"/>
    <s v="UASG 153115 - Pregão 25/2015"/>
    <d v="2016-10-21T00:00:00"/>
    <x v="11"/>
    <s v="Pró - Reitoria de Ensino e Graduação"/>
    <n v="159"/>
    <x v="109"/>
    <x v="93"/>
    <x v="9"/>
    <n v="1.28"/>
    <n v="64"/>
    <x v="7"/>
    <x v="94"/>
    <x v="11"/>
    <x v="111"/>
    <x v="37"/>
    <s v="Papeleta 657/2017"/>
    <x v="0"/>
  </r>
  <r>
    <s v="23083.007972/2015-42"/>
    <s v="UASG 153115 - Pregão 25/2015"/>
    <d v="2016-10-21T00:00:00"/>
    <x v="64"/>
    <s v="PARFOR"/>
    <n v="4"/>
    <x v="29"/>
    <x v="94"/>
    <x v="25"/>
    <n v="3.5"/>
    <n v="7"/>
    <x v="8"/>
    <x v="116"/>
    <x v="26"/>
    <x v="256"/>
    <x v="38"/>
    <n v="387"/>
    <x v="0"/>
  </r>
  <r>
    <s v="23083.007972/2015-42"/>
    <s v="UASG 153115 - Pregão 25/2015"/>
    <d v="2016-10-21T00:00:00"/>
    <x v="64"/>
    <s v="PARFOR"/>
    <n v="7"/>
    <x v="72"/>
    <x v="94"/>
    <x v="12"/>
    <n v="2.5"/>
    <n v="15"/>
    <x v="8"/>
    <x v="117"/>
    <x v="14"/>
    <x v="26"/>
    <x v="9"/>
    <n v="17908"/>
    <x v="0"/>
  </r>
  <r>
    <s v="23083.007972/2015-42"/>
    <s v="UASG 153115 - Pregão 25/2015"/>
    <d v="2016-10-21T00:00:00"/>
    <x v="64"/>
    <s v="PARFOR"/>
    <n v="8"/>
    <x v="32"/>
    <x v="94"/>
    <x v="18"/>
    <n v="0.4"/>
    <n v="1.6"/>
    <x v="7"/>
    <x v="118"/>
    <x v="20"/>
    <x v="235"/>
    <x v="35"/>
    <n v="1614"/>
    <x v="0"/>
  </r>
  <r>
    <s v="23083.007972/2015-42"/>
    <s v="UASG 153115 - Pregão 25/2015"/>
    <d v="2016-10-21T00:00:00"/>
    <x v="64"/>
    <s v="PARFOR"/>
    <n v="10"/>
    <x v="73"/>
    <x v="94"/>
    <x v="18"/>
    <n v="19.899999999999999"/>
    <n v="79.599999999999994"/>
    <x v="8"/>
    <x v="116"/>
    <x v="20"/>
    <x v="603"/>
    <x v="38"/>
    <n v="387"/>
    <x v="0"/>
  </r>
  <r>
    <s v="23083.007972/2015-42"/>
    <s v="UASG 153115 - Pregão 25/2015"/>
    <d v="2016-10-21T00:00:00"/>
    <x v="64"/>
    <s v="PARFOR"/>
    <n v="12"/>
    <x v="35"/>
    <x v="94"/>
    <x v="14"/>
    <n v="0.56999999999999995"/>
    <n v="5.6999999999999993"/>
    <x v="7"/>
    <x v="119"/>
    <x v="16"/>
    <x v="146"/>
    <x v="37"/>
    <s v="Papeleta 658/2017"/>
    <x v="0"/>
  </r>
  <r>
    <s v="23083.007972/2015-42"/>
    <s v="UASG 153115 - Pregão 25/2015"/>
    <d v="2016-10-21T00:00:00"/>
    <x v="64"/>
    <s v="PARFOR"/>
    <n v="15"/>
    <x v="37"/>
    <x v="94"/>
    <x v="18"/>
    <n v="0.6"/>
    <n v="2.4"/>
    <x v="7"/>
    <x v="120"/>
    <x v="20"/>
    <x v="501"/>
    <x v="44"/>
    <n v="14687"/>
    <x v="0"/>
  </r>
  <r>
    <s v="23083.007972/2015-42"/>
    <s v="UASG 153115 - Pregão 25/2015"/>
    <d v="2016-10-21T00:00:00"/>
    <x v="64"/>
    <s v="PARFOR"/>
    <n v="21"/>
    <x v="41"/>
    <x v="94"/>
    <x v="26"/>
    <n v="0.32"/>
    <n v="3.84"/>
    <x v="7"/>
    <x v="121"/>
    <x v="27"/>
    <x v="470"/>
    <x v="44"/>
    <n v="1469"/>
    <x v="0"/>
  </r>
  <r>
    <s v="23083.007972/2015-42"/>
    <s v="UASG 153115 - Pregão 25/2015"/>
    <d v="2016-10-21T00:00:00"/>
    <x v="64"/>
    <s v="PARFOR"/>
    <n v="24"/>
    <x v="92"/>
    <x v="94"/>
    <x v="12"/>
    <n v="1.5"/>
    <n v="9"/>
    <x v="7"/>
    <x v="119"/>
    <x v="14"/>
    <x v="273"/>
    <x v="37"/>
    <s v="Papeleta 658/2017"/>
    <x v="0"/>
  </r>
  <r>
    <s v="23083.007972/2015-42"/>
    <s v="UASG 153115 - Pregão 25/2015"/>
    <d v="2016-10-21T00:00:00"/>
    <x v="64"/>
    <s v="PARFOR"/>
    <n v="25"/>
    <x v="8"/>
    <x v="94"/>
    <x v="12"/>
    <n v="1.3"/>
    <n v="7.8000000000000007"/>
    <x v="7"/>
    <x v="119"/>
    <x v="14"/>
    <x v="632"/>
    <x v="37"/>
    <s v="Papeleta 658/2017"/>
    <x v="0"/>
  </r>
  <r>
    <s v="23083.007972/2015-42"/>
    <s v="UASG 153115 - Pregão 25/2015"/>
    <d v="2016-10-21T00:00:00"/>
    <x v="64"/>
    <s v="PARFOR"/>
    <n v="22"/>
    <x v="7"/>
    <x v="94"/>
    <x v="12"/>
    <n v="1.3"/>
    <n v="7.8000000000000007"/>
    <x v="7"/>
    <x v="119"/>
    <x v="14"/>
    <x v="632"/>
    <x v="37"/>
    <s v="Papeleta 658/2017"/>
    <x v="0"/>
  </r>
  <r>
    <s v="23083.007972/2015-42"/>
    <s v="UASG 153115 - Pregão 25/2015"/>
    <d v="2016-10-21T00:00:00"/>
    <x v="64"/>
    <s v="PARFOR"/>
    <n v="28"/>
    <x v="9"/>
    <x v="94"/>
    <x v="14"/>
    <n v="0.85"/>
    <n v="8.5"/>
    <x v="7"/>
    <x v="119"/>
    <x v="16"/>
    <x v="160"/>
    <x v="37"/>
    <s v="Papeleta 658/2017"/>
    <x v="0"/>
  </r>
  <r>
    <s v="23083.007972/2015-42"/>
    <s v="UASG 153115 - Pregão 25/2015"/>
    <d v="2016-10-21T00:00:00"/>
    <x v="64"/>
    <s v="PARFOR"/>
    <n v="29"/>
    <x v="10"/>
    <x v="94"/>
    <x v="14"/>
    <n v="0.85"/>
    <n v="8.5"/>
    <x v="7"/>
    <x v="119"/>
    <x v="16"/>
    <x v="160"/>
    <x v="37"/>
    <s v="Papeleta 658/2017"/>
    <x v="0"/>
  </r>
  <r>
    <s v="23083.007972/2015-42"/>
    <s v="UASG 153115 - Pregão 25/2015"/>
    <d v="2016-10-21T00:00:00"/>
    <x v="64"/>
    <s v="PARFOR"/>
    <n v="26"/>
    <x v="11"/>
    <x v="94"/>
    <x v="14"/>
    <n v="0.85"/>
    <n v="8.5"/>
    <x v="7"/>
    <x v="119"/>
    <x v="16"/>
    <x v="160"/>
    <x v="37"/>
    <s v="Papeleta 658/2017"/>
    <x v="0"/>
  </r>
  <r>
    <s v="23083.007972/2015-42"/>
    <s v="UASG 153115 - Pregão 25/2015"/>
    <d v="2016-10-21T00:00:00"/>
    <x v="64"/>
    <s v="PARFOR"/>
    <n v="27"/>
    <x v="12"/>
    <x v="94"/>
    <x v="14"/>
    <n v="0.85"/>
    <n v="8.5"/>
    <x v="8"/>
    <x v="116"/>
    <x v="16"/>
    <x v="160"/>
    <x v="38"/>
    <n v="387"/>
    <x v="0"/>
  </r>
  <r>
    <s v="23083.007972/2015-42"/>
    <s v="UASG 153115 - Pregão 25/2015"/>
    <d v="2016-10-21T00:00:00"/>
    <x v="64"/>
    <s v="PARFOR"/>
    <n v="39"/>
    <x v="76"/>
    <x v="94"/>
    <x v="18"/>
    <n v="0.95"/>
    <n v="3.8"/>
    <x v="8"/>
    <x v="122"/>
    <x v="20"/>
    <x v="405"/>
    <x v="26"/>
    <n v="1343"/>
    <x v="0"/>
  </r>
  <r>
    <s v="23083.007972/2015-42"/>
    <s v="UASG 153115 - Pregão 25/2015"/>
    <d v="2016-10-21T00:00:00"/>
    <x v="64"/>
    <s v="PARFOR"/>
    <n v="40"/>
    <x v="77"/>
    <x v="94"/>
    <x v="18"/>
    <n v="0.99"/>
    <n v="3.96"/>
    <x v="8"/>
    <x v="122"/>
    <x v="20"/>
    <x v="215"/>
    <x v="26"/>
    <n v="1343"/>
    <x v="0"/>
  </r>
  <r>
    <s v="23083.007972/2015-42"/>
    <s v="UASG 153115 - Pregão 25/2015"/>
    <d v="2016-10-21T00:00:00"/>
    <x v="64"/>
    <s v="PARFOR"/>
    <n v="85"/>
    <x v="98"/>
    <x v="94"/>
    <x v="19"/>
    <n v="0.88"/>
    <n v="7.04"/>
    <x v="7"/>
    <x v="119"/>
    <x v="21"/>
    <x v="633"/>
    <x v="37"/>
    <s v="Papeleta 658/2017"/>
    <x v="0"/>
  </r>
  <r>
    <s v="23083.007972/2015-42"/>
    <s v="UASG 153115 - Pregão 25/2015"/>
    <d v="2016-10-21T00:00:00"/>
    <x v="64"/>
    <s v="PARFOR"/>
    <n v="100"/>
    <x v="20"/>
    <x v="94"/>
    <x v="25"/>
    <n v="33.200000000000003"/>
    <n v="66.400000000000006"/>
    <x v="7"/>
    <x v="123"/>
    <x v="26"/>
    <x v="229"/>
    <x v="39"/>
    <n v="6938"/>
    <x v="0"/>
  </r>
  <r>
    <s v="23083.007972/2015-42"/>
    <s v="UASG 153115 - Pregão 25/2015"/>
    <d v="2016-10-21T00:00:00"/>
    <x v="64"/>
    <s v="PARFOR"/>
    <n v="102"/>
    <x v="19"/>
    <x v="94"/>
    <x v="12"/>
    <n v="17.489999999999998"/>
    <n v="104.94"/>
    <x v="7"/>
    <x v="124"/>
    <x v="14"/>
    <x v="634"/>
    <x v="44"/>
    <n v="4910"/>
    <x v="0"/>
  </r>
  <r>
    <s v="23083.007972/2015-42"/>
    <s v="UASG 153115 - Pregão 25/2015"/>
    <d v="2016-10-21T00:00:00"/>
    <x v="64"/>
    <s v="PARFOR"/>
    <n v="103"/>
    <x v="22"/>
    <x v="94"/>
    <x v="11"/>
    <n v="7.75"/>
    <n v="7.75"/>
    <x v="4"/>
    <x v="12"/>
    <x v="17"/>
    <x v="19"/>
    <x v="10"/>
    <s v="-"/>
    <x v="2"/>
  </r>
  <r>
    <s v="23083.007972/2015-42"/>
    <s v="UASG 153115 - Pregão 25/2015"/>
    <d v="2016-10-21T00:00:00"/>
    <x v="64"/>
    <s v="PARFOR"/>
    <n v="109"/>
    <x v="54"/>
    <x v="94"/>
    <x v="14"/>
    <n v="2"/>
    <n v="20"/>
    <x v="8"/>
    <x v="116"/>
    <x v="16"/>
    <x v="9"/>
    <x v="38"/>
    <n v="387"/>
    <x v="0"/>
  </r>
  <r>
    <s v="23083.007972/2015-42"/>
    <s v="UASG 153115 - Pregão 25/2015"/>
    <d v="2016-10-21T00:00:00"/>
    <x v="64"/>
    <s v="PARFOR"/>
    <n v="163"/>
    <x v="102"/>
    <x v="94"/>
    <x v="18"/>
    <n v="0.49"/>
    <n v="1.96"/>
    <x v="7"/>
    <x v="120"/>
    <x v="20"/>
    <x v="474"/>
    <x v="44"/>
    <n v="14687"/>
    <x v="0"/>
  </r>
  <r>
    <s v="23083.007972/2015-42"/>
    <s v="UASG 153115 - Pregão 25/2015"/>
    <d v="2016-10-21T00:00:00"/>
    <x v="52"/>
    <s v="Ciências Biológicas"/>
    <n v="99"/>
    <x v="18"/>
    <x v="95"/>
    <x v="11"/>
    <n v="19.989999999999998"/>
    <n v="19.989999999999998"/>
    <x v="8"/>
    <x v="98"/>
    <x v="13"/>
    <x v="150"/>
    <x v="40"/>
    <n v="579"/>
    <x v="0"/>
  </r>
  <r>
    <s v="23083.007972/2015-42"/>
    <s v="UASG 153115 - Pregão 25/2015"/>
    <d v="2016-10-21T00:00:00"/>
    <x v="52"/>
    <s v="Ciências Biológicas"/>
    <n v="143"/>
    <x v="69"/>
    <x v="95"/>
    <x v="7"/>
    <n v="1.85"/>
    <n v="74"/>
    <x v="7"/>
    <x v="94"/>
    <x v="8"/>
    <x v="635"/>
    <x v="37"/>
    <s v="Papeleta 657/2017"/>
    <x v="0"/>
  </r>
  <r>
    <s v="23083.007972/2015-42"/>
    <s v="UASG 153115 - Pregão 25/2015"/>
    <d v="2016-10-21T00:00:00"/>
    <x v="21"/>
    <s v="Imprensa Universitária"/>
    <n v="33"/>
    <x v="126"/>
    <x v="0"/>
    <x v="64"/>
    <n v="0.22"/>
    <n v="299.2"/>
    <x v="8"/>
    <x v="107"/>
    <x v="7"/>
    <x v="259"/>
    <x v="47"/>
    <n v="347"/>
    <x v="1"/>
  </r>
  <r>
    <s v="23083.007972/2015-42"/>
    <s v="UASG 153115 - Pregão 25/2015"/>
    <d v="2016-10-21T00:00:00"/>
    <x v="21"/>
    <s v="Imprensa Universitária"/>
    <n v="101"/>
    <x v="21"/>
    <x v="0"/>
    <x v="25"/>
    <n v="5.84"/>
    <n v="11.68"/>
    <x v="7"/>
    <x v="93"/>
    <x v="26"/>
    <x v="479"/>
    <x v="36"/>
    <n v="1467"/>
    <x v="0"/>
  </r>
  <r>
    <s v="23083.007972/2015-42"/>
    <s v="UASG 153115 - Pregão 25/2015"/>
    <d v="2016-10-21T00:00:00"/>
    <x v="21"/>
    <s v="Imprensa Universitária"/>
    <n v="104"/>
    <x v="4"/>
    <x v="0"/>
    <x v="11"/>
    <n v="2"/>
    <n v="2"/>
    <x v="8"/>
    <x v="107"/>
    <x v="13"/>
    <x v="328"/>
    <x v="47"/>
    <n v="347"/>
    <x v="0"/>
  </r>
  <r>
    <s v="23083.007972/2015-42"/>
    <s v="UASG 153115 - Pregão 25/2015"/>
    <d v="2016-10-21T00:00:00"/>
    <x v="21"/>
    <s v="Imprensa Universitária"/>
    <n v="109"/>
    <x v="54"/>
    <x v="0"/>
    <x v="15"/>
    <n v="2"/>
    <n v="10"/>
    <x v="8"/>
    <x v="95"/>
    <x v="18"/>
    <x v="89"/>
    <x v="38"/>
    <n v="384"/>
    <x v="0"/>
  </r>
  <r>
    <s v="23083.007972/2015-42"/>
    <s v="UASG 153115 - Pregão 25/2015"/>
    <d v="2016-10-21T00:00:00"/>
    <x v="21"/>
    <s v="Imprensa Universitária"/>
    <n v="174"/>
    <x v="66"/>
    <x v="0"/>
    <x v="25"/>
    <n v="2.8"/>
    <n v="5.6"/>
    <x v="8"/>
    <x v="95"/>
    <x v="26"/>
    <x v="341"/>
    <x v="38"/>
    <n v="384"/>
    <x v="0"/>
  </r>
  <r>
    <s v="23083.007972/2015-42"/>
    <s v="UASG 153115 - Pregão 25/2015"/>
    <d v="2016-10-21T00:00:00"/>
    <x v="65"/>
    <s v="CAIC"/>
    <n v="4"/>
    <x v="29"/>
    <x v="96"/>
    <x v="15"/>
    <n v="3.5"/>
    <n v="17.5"/>
    <x v="8"/>
    <x v="95"/>
    <x v="18"/>
    <x v="25"/>
    <x v="38"/>
    <n v="384"/>
    <x v="0"/>
  </r>
  <r>
    <s v="23083.007972/2015-42"/>
    <s v="UASG 153115 - Pregão 25/2015"/>
    <d v="2016-10-21T00:00:00"/>
    <x v="65"/>
    <s v="CAIC"/>
    <n v="7"/>
    <x v="72"/>
    <x v="96"/>
    <x v="15"/>
    <n v="2.5"/>
    <n v="12.5"/>
    <x v="8"/>
    <x v="125"/>
    <x v="18"/>
    <x v="74"/>
    <x v="50"/>
    <n v="17907"/>
    <x v="0"/>
  </r>
  <r>
    <s v="23083.007972/2015-42"/>
    <s v="UASG 153115 - Pregão 25/2015"/>
    <d v="2016-10-21T00:00:00"/>
    <x v="65"/>
    <s v="CAIC"/>
    <n v="9"/>
    <x v="33"/>
    <x v="96"/>
    <x v="14"/>
    <n v="3.49"/>
    <n v="34.900000000000006"/>
    <x v="8"/>
    <x v="102"/>
    <x v="16"/>
    <x v="172"/>
    <x v="42"/>
    <n v="1362"/>
    <x v="0"/>
  </r>
  <r>
    <s v="23083.007972/2015-42"/>
    <s v="UASG 153115 - Pregão 25/2015"/>
    <d v="2016-10-21T00:00:00"/>
    <x v="65"/>
    <s v="CAIC"/>
    <n v="15"/>
    <x v="37"/>
    <x v="96"/>
    <x v="8"/>
    <n v="0.6"/>
    <n v="60"/>
    <x v="7"/>
    <x v="103"/>
    <x v="9"/>
    <x v="11"/>
    <x v="43"/>
    <n v="14685"/>
    <x v="0"/>
  </r>
  <r>
    <s v="23083.007972/2015-42"/>
    <s v="UASG 153115 - Pregão 25/2015"/>
    <d v="2016-10-21T00:00:00"/>
    <x v="65"/>
    <s v="CAIC"/>
    <n v="17"/>
    <x v="38"/>
    <x v="96"/>
    <x v="16"/>
    <n v="2.5499999999999998"/>
    <n v="38.25"/>
    <x v="8"/>
    <x v="104"/>
    <x v="19"/>
    <x v="395"/>
    <x v="44"/>
    <n v="4733"/>
    <x v="0"/>
  </r>
  <r>
    <s v="23083.007972/2015-42"/>
    <s v="UASG 153115 - Pregão 25/2015"/>
    <d v="2016-10-21T00:00:00"/>
    <x v="65"/>
    <s v="CAIC"/>
    <n v="22"/>
    <x v="7"/>
    <x v="96"/>
    <x v="6"/>
    <n v="1.3"/>
    <n v="26"/>
    <x v="7"/>
    <x v="94"/>
    <x v="7"/>
    <x v="7"/>
    <x v="37"/>
    <s v="Papeleta 657/2017"/>
    <x v="0"/>
  </r>
  <r>
    <s v="23083.007972/2015-42"/>
    <s v="UASG 153115 - Pregão 25/2015"/>
    <d v="2016-10-21T00:00:00"/>
    <x v="65"/>
    <s v="CAIC"/>
    <n v="39"/>
    <x v="76"/>
    <x v="96"/>
    <x v="14"/>
    <n v="0.95"/>
    <n v="9.5"/>
    <x v="8"/>
    <x v="102"/>
    <x v="16"/>
    <x v="81"/>
    <x v="42"/>
    <n v="1362"/>
    <x v="0"/>
  </r>
  <r>
    <s v="23083.007972/2015-42"/>
    <s v="UASG 153115 - Pregão 25/2015"/>
    <d v="2016-10-21T00:00:00"/>
    <x v="65"/>
    <s v="CAIC"/>
    <n v="46"/>
    <x v="43"/>
    <x v="96"/>
    <x v="14"/>
    <n v="3.23"/>
    <n v="32.299999999999997"/>
    <x v="7"/>
    <x v="103"/>
    <x v="16"/>
    <x v="38"/>
    <x v="43"/>
    <n v="14685"/>
    <x v="0"/>
  </r>
  <r>
    <s v="23083.007972/2015-42"/>
    <s v="UASG 153115 - Pregão 25/2015"/>
    <d v="2016-10-21T00:00:00"/>
    <x v="65"/>
    <s v="CAIC"/>
    <n v="48"/>
    <x v="44"/>
    <x v="96"/>
    <x v="16"/>
    <n v="0.94"/>
    <n v="14.1"/>
    <x v="7"/>
    <x v="103"/>
    <x v="19"/>
    <x v="285"/>
    <x v="43"/>
    <n v="14685"/>
    <x v="0"/>
  </r>
  <r>
    <s v="23083.007972/2015-42"/>
    <s v="UASG 153115 - Pregão 25/2015"/>
    <d v="2016-10-21T00:00:00"/>
    <x v="65"/>
    <s v="CAIC"/>
    <n v="82"/>
    <x v="49"/>
    <x v="96"/>
    <x v="14"/>
    <n v="1"/>
    <n v="10"/>
    <x v="7"/>
    <x v="94"/>
    <x v="16"/>
    <x v="89"/>
    <x v="37"/>
    <s v="Papeleta 657/2017"/>
    <x v="0"/>
  </r>
  <r>
    <s v="23083.007972/2015-42"/>
    <s v="UASG 153115 - Pregão 25/2015"/>
    <d v="2016-10-21T00:00:00"/>
    <x v="65"/>
    <s v="CAIC"/>
    <n v="87"/>
    <x v="50"/>
    <x v="96"/>
    <x v="13"/>
    <n v="0.97"/>
    <n v="29.099999999999998"/>
    <x v="7"/>
    <x v="106"/>
    <x v="15"/>
    <x v="495"/>
    <x v="46"/>
    <n v="1593"/>
    <x v="0"/>
  </r>
  <r>
    <s v="23083.007972/2015-42"/>
    <s v="UASG 153115 - Pregão 25/2015"/>
    <d v="2016-10-21T00:00:00"/>
    <x v="65"/>
    <s v="CAIC"/>
    <n v="91"/>
    <x v="81"/>
    <x v="96"/>
    <x v="13"/>
    <n v="1.03"/>
    <n v="30.900000000000002"/>
    <x v="7"/>
    <x v="97"/>
    <x v="15"/>
    <x v="616"/>
    <x v="36"/>
    <n v="4141"/>
    <x v="0"/>
  </r>
  <r>
    <s v="23083.007972/2015-42"/>
    <s v="UASG 153115 - Pregão 25/2015"/>
    <d v="2016-10-21T00:00:00"/>
    <x v="65"/>
    <s v="CAIC"/>
    <n v="99"/>
    <x v="18"/>
    <x v="96"/>
    <x v="14"/>
    <n v="19.989999999999998"/>
    <n v="199.89999999999998"/>
    <x v="8"/>
    <x v="98"/>
    <x v="16"/>
    <x v="67"/>
    <x v="40"/>
    <n v="579"/>
    <x v="0"/>
  </r>
  <r>
    <s v="23083.007972/2015-42"/>
    <s v="UASG 153115 - Pregão 25/2015"/>
    <d v="2016-10-21T00:00:00"/>
    <x v="65"/>
    <s v="CAIC"/>
    <n v="102"/>
    <x v="19"/>
    <x v="96"/>
    <x v="14"/>
    <n v="17.489999999999998"/>
    <n v="174.89999999999998"/>
    <x v="7"/>
    <x v="99"/>
    <x v="16"/>
    <x v="203"/>
    <x v="41"/>
    <n v="4909"/>
    <x v="0"/>
  </r>
  <r>
    <s v="23083.007972/2015-42"/>
    <s v="UASG 153115 - Pregão 25/2015"/>
    <d v="2016-10-21T00:00:00"/>
    <x v="65"/>
    <s v="CAIC"/>
    <n v="104"/>
    <x v="4"/>
    <x v="96"/>
    <x v="25"/>
    <n v="2"/>
    <n v="4"/>
    <x v="8"/>
    <x v="107"/>
    <x v="26"/>
    <x v="140"/>
    <x v="47"/>
    <n v="347"/>
    <x v="0"/>
  </r>
  <r>
    <s v="23083.007972/2015-42"/>
    <s v="UASG 153115 - Pregão 25/2015"/>
    <d v="2016-10-21T00:00:00"/>
    <x v="65"/>
    <s v="CAIC"/>
    <n v="114"/>
    <x v="57"/>
    <x v="96"/>
    <x v="14"/>
    <n v="11.42"/>
    <n v="114.2"/>
    <x v="8"/>
    <x v="104"/>
    <x v="18"/>
    <x v="55"/>
    <x v="44"/>
    <n v="4733"/>
    <x v="1"/>
  </r>
  <r>
    <s v="23083.007972/2015-42"/>
    <s v="UASG 153115 - Pregão 25/2015"/>
    <d v="2016-10-21T00:00:00"/>
    <x v="65"/>
    <s v="CAIC"/>
    <n v="115"/>
    <x v="117"/>
    <x v="96"/>
    <x v="14"/>
    <n v="14.1"/>
    <n v="141"/>
    <x v="4"/>
    <x v="12"/>
    <x v="17"/>
    <x v="19"/>
    <x v="10"/>
    <s v="-"/>
    <x v="2"/>
  </r>
  <r>
    <s v="23083.007972/2015-42"/>
    <s v="UASG 153115 - Pregão 25/2015"/>
    <d v="2016-10-21T00:00:00"/>
    <x v="65"/>
    <s v="CAIC"/>
    <n v="143"/>
    <x v="69"/>
    <x v="96"/>
    <x v="16"/>
    <n v="1.85"/>
    <n v="27.75"/>
    <x v="7"/>
    <x v="94"/>
    <x v="19"/>
    <x v="636"/>
    <x v="37"/>
    <s v="Papeleta 657/2017"/>
    <x v="0"/>
  </r>
  <r>
    <s v="23083.007972/2015-42"/>
    <s v="UASG 153115 - Pregão 25/2015"/>
    <d v="2016-10-21T00:00:00"/>
    <x v="65"/>
    <s v="CAIC"/>
    <n v="141"/>
    <x v="88"/>
    <x v="96"/>
    <x v="14"/>
    <n v="1.73"/>
    <n v="17.3"/>
    <x v="7"/>
    <x v="94"/>
    <x v="16"/>
    <x v="453"/>
    <x v="37"/>
    <s v="Papeleta 657/2017"/>
    <x v="0"/>
  </r>
  <r>
    <s v="23083.007972/2015-42"/>
    <s v="UASG 153115 - Pregão 25/2015"/>
    <d v="2016-10-21T00:00:00"/>
    <x v="65"/>
    <s v="CAIC"/>
    <n v="151"/>
    <x v="70"/>
    <x v="96"/>
    <x v="14"/>
    <n v="1.05"/>
    <n v="10.5"/>
    <x v="7"/>
    <x v="94"/>
    <x v="16"/>
    <x v="129"/>
    <x v="37"/>
    <s v="Papeleta 657/2017"/>
    <x v="0"/>
  </r>
  <r>
    <s v="23083.007972/2015-42"/>
    <s v="UASG 153115 - Pregão 25/2015"/>
    <d v="2016-10-21T00:00:00"/>
    <x v="65"/>
    <s v="CAIC"/>
    <n v="158"/>
    <x v="108"/>
    <x v="96"/>
    <x v="9"/>
    <n v="1.27"/>
    <n v="63.5"/>
    <x v="7"/>
    <x v="94"/>
    <x v="11"/>
    <x v="231"/>
    <x v="37"/>
    <s v="Papeleta 657/2017"/>
    <x v="0"/>
  </r>
  <r>
    <s v="23083.007972/2015-42"/>
    <s v="UASG 153115 - Pregão 25/2015"/>
    <d v="2016-10-21T00:00:00"/>
    <x v="65"/>
    <s v="CAIC"/>
    <n v="159"/>
    <x v="109"/>
    <x v="96"/>
    <x v="9"/>
    <n v="1.28"/>
    <n v="64"/>
    <x v="7"/>
    <x v="94"/>
    <x v="11"/>
    <x v="111"/>
    <x v="37"/>
    <s v="Papeleta 657/2017"/>
    <x v="0"/>
  </r>
  <r>
    <s v="23083.007972/2015-42"/>
    <s v="UASG 153115 - Pregão 25/2015"/>
    <d v="2016-10-21T00:00:00"/>
    <x v="65"/>
    <s v="CAIC"/>
    <n v="156"/>
    <x v="106"/>
    <x v="96"/>
    <x v="14"/>
    <n v="1.3"/>
    <n v="13"/>
    <x v="8"/>
    <x v="95"/>
    <x v="16"/>
    <x v="174"/>
    <x v="38"/>
    <n v="384"/>
    <x v="0"/>
  </r>
  <r>
    <s v="23083.007972/2015-42"/>
    <s v="UASG 153115 - Pregão 25/2015"/>
    <d v="2016-10-21T00:00:00"/>
    <x v="65"/>
    <s v="CAIC"/>
    <n v="174"/>
    <x v="66"/>
    <x v="96"/>
    <x v="14"/>
    <n v="2.8"/>
    <n v="28"/>
    <x v="8"/>
    <x v="95"/>
    <x v="16"/>
    <x v="64"/>
    <x v="38"/>
    <n v="384"/>
    <x v="0"/>
  </r>
  <r>
    <s v="23083.007972/2015-42"/>
    <s v="UASG 153115 - Pregão 25/2015"/>
    <d v="2016-10-21T00:00:00"/>
    <x v="25"/>
    <s v="CTUR"/>
    <n v="87"/>
    <x v="50"/>
    <x v="97"/>
    <x v="18"/>
    <n v="0.97"/>
    <n v="3.88"/>
    <x v="7"/>
    <x v="126"/>
    <x v="20"/>
    <x v="313"/>
    <x v="49"/>
    <n v="1594"/>
    <x v="0"/>
  </r>
  <r>
    <s v="23083.007972/2015-42"/>
    <s v="UASG 153115 - Pregão 25/2015"/>
    <d v="2016-10-21T00:00:00"/>
    <x v="25"/>
    <s v="CTUR"/>
    <n v="91"/>
    <x v="81"/>
    <x v="97"/>
    <x v="18"/>
    <n v="1.03"/>
    <n v="4.12"/>
    <x v="7"/>
    <x v="127"/>
    <x v="20"/>
    <x v="637"/>
    <x v="36"/>
    <n v="4142"/>
    <x v="0"/>
  </r>
  <r>
    <s v="23083.007972/2015-42"/>
    <s v="UASG 153115 - Pregão 25/2015"/>
    <d v="2016-10-21T00:00:00"/>
    <x v="25"/>
    <s v="CTUR"/>
    <n v="115"/>
    <x v="117"/>
    <x v="97"/>
    <x v="14"/>
    <n v="14.1"/>
    <n v="141"/>
    <x v="8"/>
    <x v="128"/>
    <x v="26"/>
    <x v="435"/>
    <x v="38"/>
    <n v="386"/>
    <x v="1"/>
  </r>
  <r>
    <s v="23083.007972/2015-42"/>
    <s v="UASG 153115 - Pregão 25/2015"/>
    <d v="2016-10-21T00:00:00"/>
    <x v="25"/>
    <s v="CTUR"/>
    <n v="173"/>
    <x v="65"/>
    <x v="97"/>
    <x v="25"/>
    <n v="2.69"/>
    <n v="5.38"/>
    <x v="7"/>
    <x v="129"/>
    <x v="26"/>
    <x v="340"/>
    <x v="44"/>
    <n v="1468"/>
    <x v="0"/>
  </r>
  <r>
    <s v="23083.007972/2015-42"/>
    <s v="UASG 153115 - Pregão 25/2015"/>
    <d v="2016-10-21T00:00:00"/>
    <x v="25"/>
    <s v="CTUR"/>
    <n v="174"/>
    <x v="66"/>
    <x v="97"/>
    <x v="25"/>
    <n v="2.8"/>
    <n v="5.6"/>
    <x v="8"/>
    <x v="95"/>
    <x v="26"/>
    <x v="341"/>
    <x v="38"/>
    <n v="384"/>
    <x v="0"/>
  </r>
  <r>
    <s v="23083.007972/2015-42"/>
    <s v="UASG 153115 - Pregão 25/2015"/>
    <d v="2016-10-21T00:00:00"/>
    <x v="55"/>
    <s v="Coordenadoria de Desenvolvimento Institucional"/>
    <n v="100"/>
    <x v="20"/>
    <x v="98"/>
    <x v="11"/>
    <n v="33.200000000000003"/>
    <n v="33.200000000000003"/>
    <x v="7"/>
    <x v="96"/>
    <x v="13"/>
    <x v="52"/>
    <x v="39"/>
    <n v="6939"/>
    <x v="0"/>
  </r>
  <r>
    <s v="23083.007972/2015-42"/>
    <s v="UASG 153115 - Pregão 25/2015"/>
    <d v="2016-10-21T00:00:00"/>
    <x v="55"/>
    <s v="Coordenadoria de Desenvolvimento Institucional"/>
    <n v="102"/>
    <x v="19"/>
    <x v="98"/>
    <x v="14"/>
    <n v="17.489999999999998"/>
    <n v="174.89999999999998"/>
    <x v="7"/>
    <x v="99"/>
    <x v="16"/>
    <x v="203"/>
    <x v="41"/>
    <n v="4909"/>
    <x v="0"/>
  </r>
  <r>
    <s v="23083.007972/2015-42"/>
    <s v="UASG 153115 - Pregão 25/2015"/>
    <d v="2016-10-21T00:00:00"/>
    <x v="55"/>
    <s v="Coordenadoria de Desenvolvimento Institucional"/>
    <n v="103"/>
    <x v="22"/>
    <x v="98"/>
    <x v="25"/>
    <n v="7.75"/>
    <n v="15.5"/>
    <x v="4"/>
    <x v="12"/>
    <x v="17"/>
    <x v="19"/>
    <x v="10"/>
    <s v="-"/>
    <x v="2"/>
  </r>
  <r>
    <s v="23083.007972/2015-42"/>
    <s v="UASG 153115 - Pregão 25/2015"/>
    <d v="2016-10-21T00:00:00"/>
    <x v="55"/>
    <s v="Coordenadoria de Desenvolvimento Institucional"/>
    <n v="104"/>
    <x v="4"/>
    <x v="98"/>
    <x v="25"/>
    <n v="2"/>
    <n v="4"/>
    <x v="8"/>
    <x v="107"/>
    <x v="26"/>
    <x v="140"/>
    <x v="47"/>
    <n v="347"/>
    <x v="0"/>
  </r>
  <r>
    <s v="23083.007972/2015-42"/>
    <s v="UASG 153115 - Pregão 25/2015"/>
    <d v="2016-10-21T00:00:00"/>
    <x v="55"/>
    <s v="Coordenadoria de Desenvolvimento Institucional"/>
    <n v="109"/>
    <x v="54"/>
    <x v="98"/>
    <x v="14"/>
    <n v="2"/>
    <n v="20"/>
    <x v="8"/>
    <x v="95"/>
    <x v="16"/>
    <x v="9"/>
    <x v="38"/>
    <n v="384"/>
    <x v="0"/>
  </r>
  <r>
    <s v="23083.007972/2015-42"/>
    <s v="UASG 153115 - Pregão 25/2015"/>
    <d v="2016-10-21T00:00:00"/>
    <x v="55"/>
    <s v="Coordenadoria de Desenvolvimento Institucional"/>
    <n v="111"/>
    <x v="101"/>
    <x v="98"/>
    <x v="14"/>
    <n v="10.49"/>
    <n v="104.9"/>
    <x v="8"/>
    <x v="101"/>
    <x v="16"/>
    <x v="288"/>
    <x v="34"/>
    <n v="1732"/>
    <x v="0"/>
  </r>
  <r>
    <s v="23083.007972/2015-42"/>
    <s v="UASG 153115 - Pregão 25/2015"/>
    <d v="2016-10-21T00:00:00"/>
    <x v="55"/>
    <s v="Coordenadoria de Desenvolvimento Institucional"/>
    <n v="163"/>
    <x v="102"/>
    <x v="98"/>
    <x v="14"/>
    <n v="0.49"/>
    <n v="4.9000000000000004"/>
    <x v="7"/>
    <x v="103"/>
    <x v="16"/>
    <x v="40"/>
    <x v="43"/>
    <n v="14685"/>
    <x v="0"/>
  </r>
  <r>
    <s v="23083.007972/2015-42"/>
    <s v="UASG 153115 - Pregão 25/2015"/>
    <d v="2016-10-21T00:00:00"/>
    <x v="55"/>
    <s v="Coordenadoria de Desenvolvimento Institucional"/>
    <n v="173"/>
    <x v="65"/>
    <x v="98"/>
    <x v="15"/>
    <n v="2.69"/>
    <n v="13.45"/>
    <x v="7"/>
    <x v="93"/>
    <x v="18"/>
    <x v="505"/>
    <x v="36"/>
    <n v="1467"/>
    <x v="0"/>
  </r>
  <r>
    <s v="23083.007972/2015-42"/>
    <s v="UASG 153115 - Pregão 25/2015"/>
    <d v="2016-10-21T00:00:00"/>
    <x v="27"/>
    <s v="Coordenadoria de Tecnologia da Informação e Comunicação"/>
    <n v="8"/>
    <x v="32"/>
    <x v="99"/>
    <x v="14"/>
    <n v="0.4"/>
    <n v="4"/>
    <x v="7"/>
    <x v="92"/>
    <x v="16"/>
    <x v="140"/>
    <x v="35"/>
    <n v="1611"/>
    <x v="0"/>
  </r>
  <r>
    <s v="23083.007972/2015-42"/>
    <s v="UASG 153115 - Pregão 25/2015"/>
    <d v="2016-10-21T00:00:00"/>
    <x v="27"/>
    <s v="Coordenadoria de Tecnologia da Informação e Comunicação"/>
    <n v="12"/>
    <x v="35"/>
    <x v="99"/>
    <x v="14"/>
    <n v="0.56999999999999995"/>
    <n v="5.6999999999999993"/>
    <x v="7"/>
    <x v="94"/>
    <x v="16"/>
    <x v="146"/>
    <x v="37"/>
    <s v="Papeleta 657/2017"/>
    <x v="0"/>
  </r>
  <r>
    <s v="23083.007972/2015-42"/>
    <s v="UASG 153115 - Pregão 25/2015"/>
    <d v="2016-10-21T00:00:00"/>
    <x v="27"/>
    <s v="Coordenadoria de Tecnologia da Informação e Comunicação"/>
    <n v="87"/>
    <x v="50"/>
    <x v="99"/>
    <x v="14"/>
    <n v="0.97"/>
    <n v="9.6999999999999993"/>
    <x v="7"/>
    <x v="106"/>
    <x v="16"/>
    <x v="91"/>
    <x v="46"/>
    <n v="1593"/>
    <x v="0"/>
  </r>
  <r>
    <s v="23083.007972/2015-42"/>
    <s v="UASG 153115 - Pregão 25/2015"/>
    <d v="2016-10-21T00:00:00"/>
    <x v="27"/>
    <s v="Coordenadoria de Tecnologia da Informação e Comunicação"/>
    <n v="91"/>
    <x v="81"/>
    <x v="99"/>
    <x v="14"/>
    <n v="1.03"/>
    <n v="10.3"/>
    <x v="7"/>
    <x v="97"/>
    <x v="16"/>
    <x v="346"/>
    <x v="36"/>
    <n v="4141"/>
    <x v="0"/>
  </r>
  <r>
    <s v="23083.007972/2015-42"/>
    <s v="UASG 153115 - Pregão 25/2015"/>
    <d v="2016-10-21T00:00:00"/>
    <x v="27"/>
    <s v="Coordenadoria de Tecnologia da Informação e Comunicação"/>
    <n v="109"/>
    <x v="54"/>
    <x v="99"/>
    <x v="14"/>
    <n v="2"/>
    <n v="20"/>
    <x v="8"/>
    <x v="95"/>
    <x v="16"/>
    <x v="9"/>
    <x v="38"/>
    <n v="384"/>
    <x v="0"/>
  </r>
  <r>
    <s v="23083.007972/2015-42"/>
    <s v="UASG 153115 - Pregão 25/2015"/>
    <d v="2016-10-21T00:00:00"/>
    <x v="57"/>
    <s v="Departamento de Entomologia e Fitopatologia"/>
    <n v="85"/>
    <x v="98"/>
    <x v="100"/>
    <x v="16"/>
    <n v="0.88"/>
    <n v="13.2"/>
    <x v="7"/>
    <x v="94"/>
    <x v="19"/>
    <x v="525"/>
    <x v="37"/>
    <s v="Papeleta 657/2017"/>
    <x v="0"/>
  </r>
  <r>
    <s v="23083.007972/2015-42"/>
    <s v="UASG 153115 - Pregão 25/2015"/>
    <d v="2016-10-21T00:00:00"/>
    <x v="57"/>
    <s v="Departamento de Entomologia e Fitopatologia"/>
    <n v="91"/>
    <x v="81"/>
    <x v="100"/>
    <x v="16"/>
    <n v="1.03"/>
    <n v="15.450000000000001"/>
    <x v="7"/>
    <x v="97"/>
    <x v="19"/>
    <x v="92"/>
    <x v="36"/>
    <n v="4141"/>
    <x v="0"/>
  </r>
  <r>
    <s v="23083.007972/2015-42"/>
    <s v="UASG 153115 - Pregão 25/2015"/>
    <d v="2016-10-21T00:00:00"/>
    <x v="57"/>
    <s v="Departamento de Entomologia e Fitopatologia"/>
    <n v="102"/>
    <x v="19"/>
    <x v="100"/>
    <x v="15"/>
    <n v="17.489999999999998"/>
    <n v="87.449999999999989"/>
    <x v="7"/>
    <x v="99"/>
    <x v="18"/>
    <x v="51"/>
    <x v="41"/>
    <n v="4909"/>
    <x v="0"/>
  </r>
  <r>
    <s v="23083.007972/2015-42"/>
    <s v="UASG 153115 - Pregão 25/2015"/>
    <d v="2016-10-21T00:00:00"/>
    <x v="57"/>
    <s v="Departamento de Entomologia e Fitopatologia"/>
    <n v="104"/>
    <x v="4"/>
    <x v="100"/>
    <x v="15"/>
    <n v="2"/>
    <n v="10"/>
    <x v="8"/>
    <x v="107"/>
    <x v="18"/>
    <x v="89"/>
    <x v="47"/>
    <n v="347"/>
    <x v="0"/>
  </r>
  <r>
    <s v="23083.007972/2015-42"/>
    <s v="UASG 153115 - Pregão 25/2015"/>
    <d v="2016-10-21T00:00:00"/>
    <x v="57"/>
    <s v="Departamento de Entomologia e Fitopatologia"/>
    <n v="114"/>
    <x v="57"/>
    <x v="100"/>
    <x v="14"/>
    <n v="11.42"/>
    <n v="114.2"/>
    <x v="8"/>
    <x v="104"/>
    <x v="18"/>
    <x v="55"/>
    <x v="44"/>
    <n v="4733"/>
    <x v="1"/>
  </r>
  <r>
    <s v="23083.007972/2015-42"/>
    <s v="UASG 153115 - Pregão 25/2015"/>
    <d v="2016-10-21T00:00:00"/>
    <x v="57"/>
    <s v="Departamento de Entomologia e Fitopatologia"/>
    <n v="115"/>
    <x v="117"/>
    <x v="100"/>
    <x v="14"/>
    <n v="14.1"/>
    <n v="141"/>
    <x v="4"/>
    <x v="12"/>
    <x v="17"/>
    <x v="19"/>
    <x v="10"/>
    <s v="-"/>
    <x v="2"/>
  </r>
  <r>
    <s v="23083.007972/2015-42"/>
    <s v="UASG 153115 - Pregão 25/2015"/>
    <d v="2016-10-21T00:00:00"/>
    <x v="57"/>
    <s v="Departamento de Entomologia e Fitopatologia"/>
    <n v="175"/>
    <x v="67"/>
    <x v="100"/>
    <x v="18"/>
    <n v="1.6"/>
    <n v="6.4"/>
    <x v="7"/>
    <x v="94"/>
    <x v="20"/>
    <x v="65"/>
    <x v="37"/>
    <s v="Papeleta 657/2017"/>
    <x v="0"/>
  </r>
  <r>
    <s v="23083.007972/2015-42"/>
    <s v="UASG 153115 - Pregão 25/2015"/>
    <d v="2016-10-21T00:00:00"/>
    <x v="66"/>
    <s v="Departamento de Psicologia"/>
    <n v="7"/>
    <x v="72"/>
    <x v="101"/>
    <x v="18"/>
    <n v="2.5"/>
    <n v="10"/>
    <x v="8"/>
    <x v="125"/>
    <x v="20"/>
    <x v="89"/>
    <x v="50"/>
    <n v="17907"/>
    <x v="0"/>
  </r>
  <r>
    <s v="23083.007972/2015-42"/>
    <s v="UASG 153115 - Pregão 25/2015"/>
    <d v="2016-10-21T00:00:00"/>
    <x v="66"/>
    <s v="Departamento de Psicologia"/>
    <n v="9"/>
    <x v="33"/>
    <x v="101"/>
    <x v="25"/>
    <n v="3.49"/>
    <n v="6.98"/>
    <x v="8"/>
    <x v="102"/>
    <x v="26"/>
    <x v="133"/>
    <x v="42"/>
    <n v="1362"/>
    <x v="0"/>
  </r>
  <r>
    <s v="23083.007972/2015-42"/>
    <s v="UASG 153115 - Pregão 25/2015"/>
    <d v="2016-10-21T00:00:00"/>
    <x v="66"/>
    <s v="Departamento de Psicologia"/>
    <n v="12"/>
    <x v="35"/>
    <x v="101"/>
    <x v="14"/>
    <n v="0.56999999999999995"/>
    <n v="5.6999999999999993"/>
    <x v="7"/>
    <x v="94"/>
    <x v="16"/>
    <x v="146"/>
    <x v="37"/>
    <s v="Papeleta 657/2017"/>
    <x v="0"/>
  </r>
  <r>
    <s v="23083.007972/2015-42"/>
    <s v="UASG 153115 - Pregão 25/2015"/>
    <d v="2016-10-21T00:00:00"/>
    <x v="66"/>
    <s v="Departamento de Psicologia"/>
    <n v="17"/>
    <x v="38"/>
    <x v="101"/>
    <x v="9"/>
    <n v="2.5499999999999998"/>
    <n v="127.49999999999999"/>
    <x v="8"/>
    <x v="104"/>
    <x v="86"/>
    <x v="638"/>
    <x v="44"/>
    <n v="4733"/>
    <x v="1"/>
  </r>
  <r>
    <s v="23083.007972/2015-42"/>
    <s v="UASG 153115 - Pregão 25/2015"/>
    <d v="2016-10-21T00:00:00"/>
    <x v="66"/>
    <s v="Departamento de Psicologia"/>
    <n v="22"/>
    <x v="7"/>
    <x v="101"/>
    <x v="15"/>
    <n v="1.3"/>
    <n v="6.5"/>
    <x v="7"/>
    <x v="94"/>
    <x v="18"/>
    <x v="188"/>
    <x v="37"/>
    <s v="Papeleta 657/2017"/>
    <x v="0"/>
  </r>
  <r>
    <s v="23083.007972/2015-42"/>
    <s v="UASG 153115 - Pregão 25/2015"/>
    <d v="2016-10-21T00:00:00"/>
    <x v="66"/>
    <s v="Departamento de Psicologia"/>
    <n v="28"/>
    <x v="9"/>
    <x v="101"/>
    <x v="14"/>
    <n v="0.85"/>
    <n v="8.5"/>
    <x v="7"/>
    <x v="94"/>
    <x v="16"/>
    <x v="160"/>
    <x v="37"/>
    <s v="Papeleta 657/2017"/>
    <x v="0"/>
  </r>
  <r>
    <s v="23083.007972/2015-42"/>
    <s v="UASG 153115 - Pregão 25/2015"/>
    <d v="2016-10-21T00:00:00"/>
    <x v="66"/>
    <s v="Departamento de Psicologia"/>
    <n v="29"/>
    <x v="10"/>
    <x v="101"/>
    <x v="14"/>
    <n v="0.85"/>
    <n v="8.5"/>
    <x v="7"/>
    <x v="94"/>
    <x v="16"/>
    <x v="160"/>
    <x v="37"/>
    <s v="Papeleta 657/2017"/>
    <x v="0"/>
  </r>
  <r>
    <s v="23083.007972/2015-42"/>
    <s v="UASG 153115 - Pregão 25/2015"/>
    <d v="2016-10-21T00:00:00"/>
    <x v="66"/>
    <s v="Departamento de Psicologia"/>
    <n v="39"/>
    <x v="76"/>
    <x v="101"/>
    <x v="14"/>
    <n v="0.95"/>
    <n v="9.5"/>
    <x v="8"/>
    <x v="102"/>
    <x v="16"/>
    <x v="81"/>
    <x v="42"/>
    <n v="1362"/>
    <x v="0"/>
  </r>
  <r>
    <s v="23083.007972/2015-42"/>
    <s v="UASG 153115 - Pregão 25/2015"/>
    <d v="2016-10-21T00:00:00"/>
    <x v="66"/>
    <s v="Departamento de Psicologia"/>
    <n v="40"/>
    <x v="77"/>
    <x v="101"/>
    <x v="14"/>
    <n v="0.99"/>
    <n v="9.9"/>
    <x v="8"/>
    <x v="102"/>
    <x v="16"/>
    <x v="82"/>
    <x v="42"/>
    <n v="1362"/>
    <x v="0"/>
  </r>
  <r>
    <s v="23083.007972/2015-42"/>
    <s v="UASG 153115 - Pregão 25/2015"/>
    <d v="2016-10-21T00:00:00"/>
    <x v="66"/>
    <s v="Departamento de Psicologia"/>
    <n v="41"/>
    <x v="42"/>
    <x v="101"/>
    <x v="25"/>
    <n v="1.29"/>
    <n v="2.58"/>
    <x v="7"/>
    <x v="93"/>
    <x v="26"/>
    <x v="212"/>
    <x v="36"/>
    <n v="1467"/>
    <x v="0"/>
  </r>
  <r>
    <s v="23083.007972/2015-42"/>
    <s v="UASG 153115 - Pregão 25/2015"/>
    <d v="2016-10-21T00:00:00"/>
    <x v="66"/>
    <s v="Departamento de Psicologia"/>
    <n v="87"/>
    <x v="50"/>
    <x v="101"/>
    <x v="16"/>
    <n v="0.97"/>
    <n v="14.549999999999999"/>
    <x v="7"/>
    <x v="106"/>
    <x v="19"/>
    <x v="47"/>
    <x v="46"/>
    <n v="1593"/>
    <x v="0"/>
  </r>
  <r>
    <s v="23083.007972/2015-42"/>
    <s v="UASG 153115 - Pregão 25/2015"/>
    <d v="2016-10-21T00:00:00"/>
    <x v="66"/>
    <s v="Departamento de Psicologia"/>
    <n v="91"/>
    <x v="81"/>
    <x v="101"/>
    <x v="16"/>
    <n v="1.03"/>
    <n v="15.450000000000001"/>
    <x v="7"/>
    <x v="97"/>
    <x v="19"/>
    <x v="92"/>
    <x v="36"/>
    <n v="4141"/>
    <x v="0"/>
  </r>
  <r>
    <s v="23083.007972/2015-42"/>
    <s v="UASG 153115 - Pregão 25/2015"/>
    <d v="2016-10-21T00:00:00"/>
    <x v="66"/>
    <s v="Departamento de Psicologia"/>
    <n v="102"/>
    <x v="19"/>
    <x v="101"/>
    <x v="12"/>
    <n v="17.489999999999998"/>
    <n v="104.94"/>
    <x v="7"/>
    <x v="99"/>
    <x v="14"/>
    <x v="634"/>
    <x v="41"/>
    <n v="4909"/>
    <x v="0"/>
  </r>
  <r>
    <s v="23083.007972/2015-42"/>
    <s v="UASG 153115 - Pregão 25/2015"/>
    <d v="2016-10-21T00:00:00"/>
    <x v="66"/>
    <s v="Departamento de Psicologia"/>
    <n v="110"/>
    <x v="55"/>
    <x v="101"/>
    <x v="18"/>
    <n v="3.65"/>
    <n v="14.6"/>
    <x v="7"/>
    <x v="100"/>
    <x v="20"/>
    <x v="396"/>
    <x v="18"/>
    <s v="-"/>
    <x v="13"/>
  </r>
  <r>
    <s v="23083.007972/2015-42"/>
    <s v="UASG 153115 - Pregão 25/2015"/>
    <d v="2016-10-21T00:00:00"/>
    <x v="66"/>
    <s v="Departamento de Psicologia"/>
    <n v="112"/>
    <x v="115"/>
    <x v="101"/>
    <x v="18"/>
    <n v="3.75"/>
    <n v="15"/>
    <x v="7"/>
    <x v="100"/>
    <x v="20"/>
    <x v="26"/>
    <x v="18"/>
    <s v="-"/>
    <x v="13"/>
  </r>
  <r>
    <s v="23083.007972/2015-42"/>
    <s v="UASG 153115 - Pregão 25/2015"/>
    <d v="2016-10-21T00:00:00"/>
    <x v="66"/>
    <s v="Departamento de Psicologia"/>
    <n v="155"/>
    <x v="127"/>
    <x v="101"/>
    <x v="19"/>
    <n v="1.18"/>
    <n v="9.44"/>
    <x v="7"/>
    <x v="94"/>
    <x v="21"/>
    <x v="639"/>
    <x v="37"/>
    <s v="Papeleta 657/2017"/>
    <x v="0"/>
  </r>
  <r>
    <s v="23083.007972/2015-42"/>
    <s v="UASG 153115 - Pregão 25/2015"/>
    <d v="2016-10-21T00:00:00"/>
    <x v="66"/>
    <s v="Departamento de Psicologia"/>
    <n v="158"/>
    <x v="108"/>
    <x v="101"/>
    <x v="19"/>
    <n v="1.27"/>
    <n v="10.16"/>
    <x v="7"/>
    <x v="94"/>
    <x v="21"/>
    <x v="640"/>
    <x v="37"/>
    <s v="Papeleta 657/2017"/>
    <x v="0"/>
  </r>
  <r>
    <s v="23083.007972/2015-42"/>
    <s v="UASG 153115 - Pregão 25/2015"/>
    <d v="2016-10-21T00:00:00"/>
    <x v="66"/>
    <s v="Departamento de Psicologia"/>
    <n v="159"/>
    <x v="109"/>
    <x v="101"/>
    <x v="19"/>
    <n v="1.28"/>
    <n v="10.24"/>
    <x v="7"/>
    <x v="94"/>
    <x v="21"/>
    <x v="641"/>
    <x v="37"/>
    <s v="Papeleta 657/2017"/>
    <x v="0"/>
  </r>
  <r>
    <s v="23083.007972/2015-42"/>
    <s v="UASG 153115 - Pregão 25/2015"/>
    <d v="2016-10-21T00:00:00"/>
    <x v="66"/>
    <s v="Departamento de Psicologia"/>
    <n v="156"/>
    <x v="106"/>
    <x v="101"/>
    <x v="14"/>
    <n v="1.3"/>
    <n v="13"/>
    <x v="8"/>
    <x v="95"/>
    <x v="16"/>
    <x v="174"/>
    <x v="38"/>
    <n v="384"/>
    <x v="0"/>
  </r>
  <r>
    <s v="23083.007972/2015-42"/>
    <s v="UASG 153115 - Pregão 25/2015"/>
    <d v="2016-10-21T00:00:00"/>
    <x v="66"/>
    <s v="Departamento de Psicologia"/>
    <n v="174"/>
    <x v="66"/>
    <x v="101"/>
    <x v="12"/>
    <n v="2.8"/>
    <n v="16.799999999999997"/>
    <x v="8"/>
    <x v="95"/>
    <x v="14"/>
    <x v="567"/>
    <x v="38"/>
    <n v="384"/>
    <x v="0"/>
  </r>
  <r>
    <s v="23083.007972/2015-42"/>
    <s v="UASG 153115 - Pregão 25/2015"/>
    <d v="2016-10-21T00:00:00"/>
    <x v="40"/>
    <s v="Departamento de Ciências Ambientais"/>
    <n v="46"/>
    <x v="43"/>
    <x v="102"/>
    <x v="25"/>
    <n v="3.23"/>
    <n v="6.46"/>
    <x v="7"/>
    <x v="103"/>
    <x v="26"/>
    <x v="642"/>
    <x v="43"/>
    <n v="14685"/>
    <x v="0"/>
  </r>
  <r>
    <s v="23083.007972/2015-42"/>
    <s v="UASG 153115 - Pregão 25/2015"/>
    <d v="2016-10-21T00:00:00"/>
    <x v="40"/>
    <s v="Departamento de Ciências Ambientais"/>
    <n v="47"/>
    <x v="3"/>
    <x v="102"/>
    <x v="25"/>
    <n v="0.49"/>
    <n v="0.98"/>
    <x v="7"/>
    <x v="94"/>
    <x v="26"/>
    <x v="308"/>
    <x v="37"/>
    <s v="Papeleta 657/2017"/>
    <x v="0"/>
  </r>
  <r>
    <s v="23083.007972/2015-42"/>
    <s v="UASG 153115 - Pregão 25/2015"/>
    <d v="2016-10-21T00:00:00"/>
    <x v="40"/>
    <s v="Departamento de Ciências Ambientais"/>
    <n v="163"/>
    <x v="102"/>
    <x v="102"/>
    <x v="15"/>
    <n v="0.49"/>
    <n v="2.4500000000000002"/>
    <x v="7"/>
    <x v="103"/>
    <x v="18"/>
    <x v="388"/>
    <x v="43"/>
    <n v="14685"/>
    <x v="0"/>
  </r>
  <r>
    <s v="23083.007972/2015-42"/>
    <s v="UASG 153115 - Pregão 25/2015"/>
    <d v="2016-10-21T00:00:00"/>
    <x v="41"/>
    <s v="Departamento de Produtos Florestais"/>
    <n v="103"/>
    <x v="22"/>
    <x v="103"/>
    <x v="11"/>
    <n v="7.75"/>
    <n v="7.75"/>
    <x v="4"/>
    <x v="12"/>
    <x v="17"/>
    <x v="19"/>
    <x v="10"/>
    <s v="-"/>
    <x v="2"/>
  </r>
  <r>
    <s v="23083.007972/2015-42"/>
    <s v="UASG 153115 - Pregão 25/2015"/>
    <d v="2016-10-21T00:00:00"/>
    <x v="42"/>
    <s v="Departamento de Silvicultura"/>
    <n v="7"/>
    <x v="72"/>
    <x v="104"/>
    <x v="26"/>
    <n v="2.5"/>
    <n v="30"/>
    <x v="8"/>
    <x v="125"/>
    <x v="27"/>
    <x v="53"/>
    <x v="50"/>
    <n v="17907"/>
    <x v="0"/>
  </r>
  <r>
    <s v="23083.007972/2015-42"/>
    <s v="UASG 153115 - Pregão 25/2015"/>
    <d v="2016-10-21T00:00:00"/>
    <x v="42"/>
    <s v="Departamento de Silvicultura"/>
    <n v="9"/>
    <x v="33"/>
    <x v="104"/>
    <x v="13"/>
    <n v="3.49"/>
    <n v="104.7"/>
    <x v="8"/>
    <x v="102"/>
    <x v="15"/>
    <x v="643"/>
    <x v="42"/>
    <n v="1362"/>
    <x v="0"/>
  </r>
  <r>
    <s v="23083.007972/2015-42"/>
    <s v="UASG 153115 - Pregão 25/2015"/>
    <d v="2016-10-21T00:00:00"/>
    <x v="42"/>
    <s v="Departamento de Silvicultura"/>
    <n v="16"/>
    <x v="39"/>
    <x v="104"/>
    <x v="26"/>
    <n v="2.52"/>
    <n v="30.240000000000002"/>
    <x v="8"/>
    <x v="104"/>
    <x v="27"/>
    <x v="644"/>
    <x v="44"/>
    <n v="4733"/>
    <x v="0"/>
  </r>
  <r>
    <s v="23083.007972/2015-42"/>
    <s v="UASG 153115 - Pregão 25/2015"/>
    <d v="2016-10-21T00:00:00"/>
    <x v="42"/>
    <s v="Departamento de Silvicultura"/>
    <n v="22"/>
    <x v="7"/>
    <x v="104"/>
    <x v="26"/>
    <n v="1.3"/>
    <n v="15.600000000000001"/>
    <x v="7"/>
    <x v="94"/>
    <x v="27"/>
    <x v="645"/>
    <x v="37"/>
    <s v="Papeleta 657/2017"/>
    <x v="0"/>
  </r>
  <r>
    <s v="23083.007972/2015-42"/>
    <s v="UASG 153115 - Pregão 25/2015"/>
    <d v="2016-10-21T00:00:00"/>
    <x v="42"/>
    <s v="Departamento de Silvicultura"/>
    <n v="39"/>
    <x v="76"/>
    <x v="104"/>
    <x v="26"/>
    <n v="0.95"/>
    <n v="11.399999999999999"/>
    <x v="8"/>
    <x v="102"/>
    <x v="27"/>
    <x v="31"/>
    <x v="42"/>
    <n v="1362"/>
    <x v="0"/>
  </r>
  <r>
    <s v="23083.007972/2015-42"/>
    <s v="UASG 153115 - Pregão 25/2015"/>
    <d v="2016-10-21T00:00:00"/>
    <x v="42"/>
    <s v="Departamento de Silvicultura"/>
    <n v="99"/>
    <x v="18"/>
    <x v="104"/>
    <x v="25"/>
    <n v="19.989999999999998"/>
    <n v="39.979999999999997"/>
    <x v="8"/>
    <x v="98"/>
    <x v="26"/>
    <x v="202"/>
    <x v="40"/>
    <n v="579"/>
    <x v="0"/>
  </r>
  <r>
    <s v="23083.007972/2015-42"/>
    <s v="UASG 153115 - Pregão 25/2015"/>
    <d v="2016-10-21T00:00:00"/>
    <x v="42"/>
    <s v="Departamento de Silvicultura"/>
    <n v="102"/>
    <x v="19"/>
    <x v="104"/>
    <x v="18"/>
    <n v="17.489999999999998"/>
    <n v="69.959999999999994"/>
    <x v="7"/>
    <x v="99"/>
    <x v="20"/>
    <x v="179"/>
    <x v="41"/>
    <n v="4909"/>
    <x v="0"/>
  </r>
  <r>
    <s v="23083.007972/2015-42"/>
    <s v="UASG 153115 - Pregão 25/2015"/>
    <d v="2016-10-21T00:00:00"/>
    <x v="42"/>
    <s v="Departamento de Silvicultura"/>
    <n v="115"/>
    <x v="117"/>
    <x v="104"/>
    <x v="51"/>
    <n v="14.1"/>
    <n v="183.29999999999998"/>
    <x v="4"/>
    <x v="12"/>
    <x v="17"/>
    <x v="19"/>
    <x v="10"/>
    <s v="-"/>
    <x v="2"/>
  </r>
  <r>
    <s v="23083.007972/2015-42"/>
    <s v="UASG 153115 - Pregão 25/2015"/>
    <d v="2016-10-21T00:00:00"/>
    <x v="42"/>
    <s v="Departamento de Silvicultura"/>
    <n v="155"/>
    <x v="127"/>
    <x v="104"/>
    <x v="26"/>
    <n v="1.18"/>
    <n v="14.16"/>
    <x v="7"/>
    <x v="94"/>
    <x v="27"/>
    <x v="646"/>
    <x v="37"/>
    <s v="Papeleta 657/2017"/>
    <x v="0"/>
  </r>
  <r>
    <s v="23083.007972/2015-42"/>
    <s v="UASG 153115 - Pregão 25/2015"/>
    <d v="2016-10-21T00:00:00"/>
    <x v="42"/>
    <s v="Departamento de Silvicultura"/>
    <n v="156"/>
    <x v="106"/>
    <x v="104"/>
    <x v="26"/>
    <n v="1.3"/>
    <n v="15.600000000000001"/>
    <x v="8"/>
    <x v="95"/>
    <x v="27"/>
    <x v="645"/>
    <x v="38"/>
    <n v="384"/>
    <x v="0"/>
  </r>
  <r>
    <s v="23083.007972/2015-42"/>
    <s v="UASG 153115 - Pregão 25/2015"/>
    <d v="2016-10-21T00:00:00"/>
    <x v="42"/>
    <s v="Departamento de Silvicultura"/>
    <n v="163"/>
    <x v="102"/>
    <x v="104"/>
    <x v="26"/>
    <n v="0.49"/>
    <n v="5.88"/>
    <x v="7"/>
    <x v="103"/>
    <x v="27"/>
    <x v="647"/>
    <x v="43"/>
    <n v="14685"/>
    <x v="0"/>
  </r>
  <r>
    <s v="23083.007972/2015-42"/>
    <s v="UASG 153115 - Pregão 25/2015"/>
    <d v="2016-10-21T00:00:00"/>
    <x v="42"/>
    <s v="Departamento de Silvicultura"/>
    <n v="174"/>
    <x v="66"/>
    <x v="104"/>
    <x v="14"/>
    <n v="2.8"/>
    <n v="28"/>
    <x v="8"/>
    <x v="95"/>
    <x v="16"/>
    <x v="64"/>
    <x v="38"/>
    <n v="384"/>
    <x v="0"/>
  </r>
  <r>
    <s v="23083.007972/2015-42"/>
    <s v="UASG 153115 - Pregão 25/2015"/>
    <d v="2016-10-21T00:00:00"/>
    <x v="61"/>
    <s v="Instituto de Tecnologia"/>
    <n v="6"/>
    <x v="31"/>
    <x v="105"/>
    <x v="18"/>
    <n v="1.95"/>
    <n v="7.8"/>
    <x v="8"/>
    <x v="125"/>
    <x v="20"/>
    <x v="151"/>
    <x v="50"/>
    <n v="17907"/>
    <x v="0"/>
  </r>
  <r>
    <s v="23083.007972/2015-42"/>
    <s v="UASG 153115 - Pregão 25/2015"/>
    <d v="2016-10-21T00:00:00"/>
    <x v="61"/>
    <s v="Instituto de Tecnologia"/>
    <n v="9"/>
    <x v="33"/>
    <x v="105"/>
    <x v="15"/>
    <n v="3.49"/>
    <n v="17.450000000000003"/>
    <x v="8"/>
    <x v="102"/>
    <x v="18"/>
    <x v="329"/>
    <x v="42"/>
    <n v="1362"/>
    <x v="0"/>
  </r>
  <r>
    <s v="23083.007972/2015-42"/>
    <s v="UASG 153115 - Pregão 25/2015"/>
    <d v="2016-10-21T00:00:00"/>
    <x v="61"/>
    <s v="Instituto de Tecnologia"/>
    <n v="10"/>
    <x v="73"/>
    <x v="105"/>
    <x v="25"/>
    <n v="19.899999999999999"/>
    <n v="39.799999999999997"/>
    <x v="8"/>
    <x v="95"/>
    <x v="26"/>
    <x v="497"/>
    <x v="38"/>
    <n v="384"/>
    <x v="0"/>
  </r>
  <r>
    <s v="23083.007972/2015-42"/>
    <s v="UASG 153115 - Pregão 25/2015"/>
    <d v="2016-10-21T00:00:00"/>
    <x v="61"/>
    <s v="Instituto de Tecnologia"/>
    <n v="12"/>
    <x v="35"/>
    <x v="105"/>
    <x v="14"/>
    <n v="0.56999999999999995"/>
    <n v="5.6999999999999993"/>
    <x v="7"/>
    <x v="94"/>
    <x v="16"/>
    <x v="146"/>
    <x v="37"/>
    <s v="Papeleta 657/2017"/>
    <x v="0"/>
  </r>
  <r>
    <s v="23083.007972/2015-42"/>
    <s v="UASG 153115 - Pregão 25/2015"/>
    <d v="2016-10-21T00:00:00"/>
    <x v="61"/>
    <s v="Instituto de Tecnologia"/>
    <n v="15"/>
    <x v="37"/>
    <x v="105"/>
    <x v="14"/>
    <n v="0.6"/>
    <n v="6"/>
    <x v="7"/>
    <x v="103"/>
    <x v="16"/>
    <x v="134"/>
    <x v="43"/>
    <n v="14685"/>
    <x v="0"/>
  </r>
  <r>
    <s v="23083.007972/2015-42"/>
    <s v="UASG 153115 - Pregão 25/2015"/>
    <d v="2016-10-21T00:00:00"/>
    <x v="61"/>
    <s v="Instituto de Tecnologia"/>
    <n v="24"/>
    <x v="92"/>
    <x v="105"/>
    <x v="18"/>
    <n v="1.5"/>
    <n v="6"/>
    <x v="7"/>
    <x v="94"/>
    <x v="20"/>
    <x v="134"/>
    <x v="37"/>
    <s v="Papeleta 657/2017"/>
    <x v="0"/>
  </r>
  <r>
    <s v="23083.007972/2015-42"/>
    <s v="UASG 153115 - Pregão 25/2015"/>
    <d v="2016-10-21T00:00:00"/>
    <x v="61"/>
    <s v="Instituto de Tecnologia"/>
    <n v="25"/>
    <x v="8"/>
    <x v="105"/>
    <x v="18"/>
    <n v="1.3"/>
    <n v="5.2"/>
    <x v="7"/>
    <x v="94"/>
    <x v="20"/>
    <x v="359"/>
    <x v="37"/>
    <s v="Papeleta 657/2017"/>
    <x v="0"/>
  </r>
  <r>
    <s v="23083.007972/2015-42"/>
    <s v="UASG 153115 - Pregão 25/2015"/>
    <d v="2016-10-21T00:00:00"/>
    <x v="61"/>
    <s v="Instituto de Tecnologia"/>
    <n v="22"/>
    <x v="7"/>
    <x v="105"/>
    <x v="18"/>
    <n v="1.3"/>
    <n v="5.2"/>
    <x v="7"/>
    <x v="94"/>
    <x v="20"/>
    <x v="359"/>
    <x v="37"/>
    <s v="Papeleta 657/2017"/>
    <x v="0"/>
  </r>
  <r>
    <s v="23083.007972/2015-42"/>
    <s v="UASG 153115 - Pregão 25/2015"/>
    <d v="2016-10-21T00:00:00"/>
    <x v="61"/>
    <s v="Instituto de Tecnologia"/>
    <n v="28"/>
    <x v="9"/>
    <x v="105"/>
    <x v="19"/>
    <n v="0.85"/>
    <n v="6.8"/>
    <x v="7"/>
    <x v="94"/>
    <x v="21"/>
    <x v="305"/>
    <x v="37"/>
    <s v="Papeleta 657/2017"/>
    <x v="0"/>
  </r>
  <r>
    <s v="23083.007972/2015-42"/>
    <s v="UASG 153115 - Pregão 25/2015"/>
    <d v="2016-10-21T00:00:00"/>
    <x v="61"/>
    <s v="Instituto de Tecnologia"/>
    <n v="29"/>
    <x v="10"/>
    <x v="105"/>
    <x v="19"/>
    <n v="0.85"/>
    <n v="6.8"/>
    <x v="7"/>
    <x v="94"/>
    <x v="21"/>
    <x v="305"/>
    <x v="37"/>
    <s v="Papeleta 657/2017"/>
    <x v="0"/>
  </r>
  <r>
    <s v="23083.007972/2015-42"/>
    <s v="UASG 153115 - Pregão 25/2015"/>
    <d v="2016-10-21T00:00:00"/>
    <x v="61"/>
    <s v="Instituto de Tecnologia"/>
    <n v="26"/>
    <x v="11"/>
    <x v="105"/>
    <x v="19"/>
    <n v="0.85"/>
    <n v="6.8"/>
    <x v="7"/>
    <x v="94"/>
    <x v="21"/>
    <x v="305"/>
    <x v="37"/>
    <s v="Papeleta 657/2017"/>
    <x v="0"/>
  </r>
  <r>
    <s v="23083.007972/2015-42"/>
    <s v="UASG 153115 - Pregão 25/2015"/>
    <d v="2016-10-21T00:00:00"/>
    <x v="61"/>
    <s v="Instituto de Tecnologia"/>
    <n v="27"/>
    <x v="12"/>
    <x v="105"/>
    <x v="19"/>
    <n v="0.85"/>
    <n v="6.8"/>
    <x v="8"/>
    <x v="95"/>
    <x v="21"/>
    <x v="305"/>
    <x v="38"/>
    <n v="384"/>
    <x v="0"/>
  </r>
  <r>
    <s v="23083.007972/2015-42"/>
    <s v="UASG 153115 - Pregão 25/2015"/>
    <d v="2016-10-21T00:00:00"/>
    <x v="61"/>
    <s v="Instituto de Tecnologia"/>
    <n v="37"/>
    <x v="74"/>
    <x v="105"/>
    <x v="9"/>
    <n v="0.38"/>
    <n v="19"/>
    <x v="7"/>
    <x v="92"/>
    <x v="11"/>
    <x v="284"/>
    <x v="35"/>
    <n v="1611"/>
    <x v="0"/>
  </r>
  <r>
    <s v="23083.007972/2015-42"/>
    <s v="UASG 153115 - Pregão 25/2015"/>
    <d v="2016-10-21T00:00:00"/>
    <x v="61"/>
    <s v="Instituto de Tecnologia"/>
    <n v="82"/>
    <x v="49"/>
    <x v="105"/>
    <x v="15"/>
    <n v="1"/>
    <n v="5"/>
    <x v="7"/>
    <x v="94"/>
    <x v="18"/>
    <x v="45"/>
    <x v="37"/>
    <s v="Papeleta 657/2017"/>
    <x v="0"/>
  </r>
  <r>
    <s v="23083.007972/2015-42"/>
    <s v="UASG 153115 - Pregão 25/2015"/>
    <d v="2016-10-21T00:00:00"/>
    <x v="61"/>
    <s v="Instituto de Tecnologia"/>
    <n v="85"/>
    <x v="98"/>
    <x v="105"/>
    <x v="15"/>
    <n v="0.88"/>
    <n v="4.4000000000000004"/>
    <x v="7"/>
    <x v="94"/>
    <x v="18"/>
    <x v="259"/>
    <x v="37"/>
    <s v="Papeleta 657/2017"/>
    <x v="0"/>
  </r>
  <r>
    <s v="23083.007972/2015-42"/>
    <s v="UASG 153115 - Pregão 25/2015"/>
    <d v="2016-10-21T00:00:00"/>
    <x v="61"/>
    <s v="Instituto de Tecnologia"/>
    <n v="87"/>
    <x v="50"/>
    <x v="105"/>
    <x v="14"/>
    <n v="0.97"/>
    <n v="9.6999999999999993"/>
    <x v="7"/>
    <x v="106"/>
    <x v="16"/>
    <x v="91"/>
    <x v="46"/>
    <n v="1593"/>
    <x v="0"/>
  </r>
  <r>
    <s v="23083.007972/2015-42"/>
    <s v="UASG 153115 - Pregão 25/2015"/>
    <d v="2016-10-21T00:00:00"/>
    <x v="61"/>
    <s v="Instituto de Tecnologia"/>
    <n v="91"/>
    <x v="81"/>
    <x v="105"/>
    <x v="14"/>
    <n v="1.03"/>
    <n v="10.3"/>
    <x v="7"/>
    <x v="97"/>
    <x v="16"/>
    <x v="346"/>
    <x v="36"/>
    <n v="4141"/>
    <x v="0"/>
  </r>
  <r>
    <s v="23083.007972/2015-42"/>
    <s v="UASG 153115 - Pregão 25/2015"/>
    <d v="2016-10-21T00:00:00"/>
    <x v="61"/>
    <s v="Instituto de Tecnologia"/>
    <n v="99"/>
    <x v="18"/>
    <x v="105"/>
    <x v="11"/>
    <n v="19.989999999999998"/>
    <n v="19.989999999999998"/>
    <x v="8"/>
    <x v="98"/>
    <x v="13"/>
    <x v="150"/>
    <x v="40"/>
    <n v="579"/>
    <x v="0"/>
  </r>
  <r>
    <s v="23083.007972/2015-42"/>
    <s v="UASG 153115 - Pregão 25/2015"/>
    <d v="2016-10-21T00:00:00"/>
    <x v="61"/>
    <s v="Instituto de Tecnologia"/>
    <n v="101"/>
    <x v="21"/>
    <x v="105"/>
    <x v="18"/>
    <n v="5.84"/>
    <n v="23.36"/>
    <x v="7"/>
    <x v="93"/>
    <x v="20"/>
    <x v="250"/>
    <x v="36"/>
    <n v="1467"/>
    <x v="0"/>
  </r>
  <r>
    <s v="23083.007972/2015-42"/>
    <s v="UASG 153115 - Pregão 25/2015"/>
    <d v="2016-10-21T00:00:00"/>
    <x v="61"/>
    <s v="Instituto de Tecnologia"/>
    <n v="109"/>
    <x v="54"/>
    <x v="105"/>
    <x v="25"/>
    <n v="2"/>
    <n v="4"/>
    <x v="8"/>
    <x v="95"/>
    <x v="26"/>
    <x v="140"/>
    <x v="38"/>
    <n v="384"/>
    <x v="0"/>
  </r>
  <r>
    <s v="23083.007972/2015-42"/>
    <s v="UASG 153115 - Pregão 25/2015"/>
    <d v="2016-10-21T00:00:00"/>
    <x v="61"/>
    <s v="Instituto de Tecnologia"/>
    <n v="111"/>
    <x v="101"/>
    <x v="105"/>
    <x v="18"/>
    <n v="10.49"/>
    <n v="41.96"/>
    <x v="8"/>
    <x v="101"/>
    <x v="20"/>
    <x v="602"/>
    <x v="34"/>
    <n v="1732"/>
    <x v="0"/>
  </r>
  <r>
    <s v="23083.007972/2015-42"/>
    <s v="UASG 153115 - Pregão 25/2015"/>
    <d v="2016-10-21T00:00:00"/>
    <x v="61"/>
    <s v="Instituto de Tecnologia"/>
    <n v="112"/>
    <x v="115"/>
    <x v="105"/>
    <x v="11"/>
    <n v="3.75"/>
    <n v="3.75"/>
    <x v="7"/>
    <x v="100"/>
    <x v="13"/>
    <x v="545"/>
    <x v="18"/>
    <s v="-"/>
    <x v="13"/>
  </r>
  <r>
    <s v="23083.007972/2015-42"/>
    <s v="UASG 153115 - Pregão 25/2015"/>
    <d v="2016-10-21T00:00:00"/>
    <x v="61"/>
    <s v="Instituto de Tecnologia"/>
    <n v="114"/>
    <x v="57"/>
    <x v="105"/>
    <x v="18"/>
    <n v="11.42"/>
    <n v="45.68"/>
    <x v="8"/>
    <x v="104"/>
    <x v="20"/>
    <x v="648"/>
    <x v="44"/>
    <n v="4733"/>
    <x v="0"/>
  </r>
  <r>
    <s v="23083.007972/2015-42"/>
    <s v="UASG 153115 - Pregão 25/2015"/>
    <d v="2016-10-21T00:00:00"/>
    <x v="61"/>
    <s v="Instituto de Tecnologia"/>
    <n v="142"/>
    <x v="68"/>
    <x v="105"/>
    <x v="15"/>
    <n v="1.89"/>
    <n v="9.4499999999999993"/>
    <x v="7"/>
    <x v="92"/>
    <x v="18"/>
    <x v="223"/>
    <x v="35"/>
    <n v="1611"/>
    <x v="0"/>
  </r>
  <r>
    <s v="23083.007972/2015-42"/>
    <s v="UASG 153115 - Pregão 25/2015"/>
    <d v="2016-10-21T00:00:00"/>
    <x v="61"/>
    <s v="Instituto de Tecnologia"/>
    <n v="155"/>
    <x v="127"/>
    <x v="105"/>
    <x v="18"/>
    <n v="1.18"/>
    <n v="4.72"/>
    <x v="7"/>
    <x v="94"/>
    <x v="20"/>
    <x v="649"/>
    <x v="37"/>
    <s v="Papeleta 657/2017"/>
    <x v="0"/>
  </r>
  <r>
    <s v="23083.007972/2015-42"/>
    <s v="UASG 153115 - Pregão 25/2015"/>
    <d v="2016-10-21T00:00:00"/>
    <x v="61"/>
    <s v="Instituto de Tecnologia"/>
    <n v="156"/>
    <x v="106"/>
    <x v="105"/>
    <x v="33"/>
    <n v="1.3"/>
    <n v="104"/>
    <x v="8"/>
    <x v="95"/>
    <x v="37"/>
    <x v="650"/>
    <x v="38"/>
    <n v="384"/>
    <x v="0"/>
  </r>
  <r>
    <s v="23083.007972/2015-42"/>
    <s v="UASG 153115 - Pregão 25/2015"/>
    <d v="2016-10-21T00:00:00"/>
    <x v="61"/>
    <s v="Instituto de Tecnologia"/>
    <n v="175"/>
    <x v="67"/>
    <x v="105"/>
    <x v="18"/>
    <n v="1.6"/>
    <n v="6.4"/>
    <x v="7"/>
    <x v="94"/>
    <x v="20"/>
    <x v="65"/>
    <x v="37"/>
    <s v="Papeleta 657/2017"/>
    <x v="0"/>
  </r>
  <r>
    <s v="23083.007972/2015-42"/>
    <s v="UASG 153115 - Pregão 25/2015"/>
    <d v="2016-10-21T00:00:00"/>
    <x v="43"/>
    <s v="Departamento de Engenharia"/>
    <n v="7"/>
    <x v="72"/>
    <x v="106"/>
    <x v="10"/>
    <n v="2.5"/>
    <n v="7.5"/>
    <x v="8"/>
    <x v="125"/>
    <x v="12"/>
    <x v="163"/>
    <x v="50"/>
    <n v="17907"/>
    <x v="0"/>
  </r>
  <r>
    <s v="23083.007972/2015-42"/>
    <s v="UASG 153115 - Pregão 25/2015"/>
    <d v="2016-10-21T00:00:00"/>
    <x v="43"/>
    <s v="Departamento de Engenharia"/>
    <n v="102"/>
    <x v="19"/>
    <x v="106"/>
    <x v="10"/>
    <n v="17.489999999999998"/>
    <n v="52.47"/>
    <x v="7"/>
    <x v="99"/>
    <x v="12"/>
    <x v="261"/>
    <x v="41"/>
    <n v="4909"/>
    <x v="0"/>
  </r>
  <r>
    <s v="23083.007972/2015-42"/>
    <s v="UASG 153115 - Pregão 25/2015"/>
    <d v="2016-10-21T00:00:00"/>
    <x v="43"/>
    <s v="Departamento de Engenharia"/>
    <n v="142"/>
    <x v="68"/>
    <x v="106"/>
    <x v="10"/>
    <n v="1.89"/>
    <n v="5.67"/>
    <x v="7"/>
    <x v="92"/>
    <x v="12"/>
    <x v="651"/>
    <x v="35"/>
    <n v="1611"/>
    <x v="0"/>
  </r>
  <r>
    <s v="23083.007972/2015-42"/>
    <s v="UASG 153115 - Pregão 25/2015"/>
    <d v="2016-10-21T00:00:00"/>
    <x v="43"/>
    <s v="Departamento de Engenharia"/>
    <n v="158"/>
    <x v="108"/>
    <x v="106"/>
    <x v="6"/>
    <n v="1.27"/>
    <n v="25.4"/>
    <x v="7"/>
    <x v="94"/>
    <x v="7"/>
    <x v="502"/>
    <x v="37"/>
    <s v="Papeleta 657/2017"/>
    <x v="0"/>
  </r>
  <r>
    <s v="23083.007972/2015-42"/>
    <s v="UASG 153115 - Pregão 25/2015"/>
    <d v="2016-10-21T00:00:00"/>
    <x v="43"/>
    <s v="Departamento de Engenharia"/>
    <n v="159"/>
    <x v="109"/>
    <x v="106"/>
    <x v="6"/>
    <n v="1.28"/>
    <n v="25.6"/>
    <x v="7"/>
    <x v="94"/>
    <x v="7"/>
    <x v="503"/>
    <x v="37"/>
    <s v="Papeleta 657/2017"/>
    <x v="0"/>
  </r>
  <r>
    <s v="23083.007972/2015-42"/>
    <s v="UASG 153115 - Pregão 25/2015"/>
    <d v="2016-10-21T00:00:00"/>
    <x v="43"/>
    <s v="Departamento de Engenharia"/>
    <n v="156"/>
    <x v="106"/>
    <x v="106"/>
    <x v="6"/>
    <n v="1.3"/>
    <n v="26"/>
    <x v="8"/>
    <x v="95"/>
    <x v="7"/>
    <x v="7"/>
    <x v="38"/>
    <n v="384"/>
    <x v="0"/>
  </r>
  <r>
    <s v="23083.007972/2015-42"/>
    <s v="UASG 153115 - Pregão 25/2015"/>
    <d v="2016-10-21T00:00:00"/>
    <x v="45"/>
    <s v="Departamento de Tecnologia de Alimentos"/>
    <n v="9"/>
    <x v="33"/>
    <x v="107"/>
    <x v="15"/>
    <n v="3.49"/>
    <n v="17.450000000000003"/>
    <x v="8"/>
    <x v="102"/>
    <x v="18"/>
    <x v="329"/>
    <x v="42"/>
    <n v="1362"/>
    <x v="0"/>
  </r>
  <r>
    <s v="23083.007972/2015-42"/>
    <s v="UASG 153115 - Pregão 25/2015"/>
    <d v="2016-10-21T00:00:00"/>
    <x v="45"/>
    <s v="Departamento de Tecnologia de Alimentos"/>
    <n v="12"/>
    <x v="35"/>
    <x v="107"/>
    <x v="51"/>
    <n v="0.56999999999999995"/>
    <n v="7.4099999999999993"/>
    <x v="7"/>
    <x v="94"/>
    <x v="63"/>
    <x v="652"/>
    <x v="37"/>
    <s v="Papeleta 657/2017"/>
    <x v="0"/>
  </r>
  <r>
    <s v="23083.007972/2015-42"/>
    <s v="UASG 153115 - Pregão 25/2015"/>
    <d v="2016-10-21T00:00:00"/>
    <x v="45"/>
    <s v="Departamento de Tecnologia de Alimentos"/>
    <n v="24"/>
    <x v="92"/>
    <x v="107"/>
    <x v="25"/>
    <n v="1.5"/>
    <n v="3"/>
    <x v="7"/>
    <x v="94"/>
    <x v="26"/>
    <x v="312"/>
    <x v="37"/>
    <s v="Papeleta 657/2017"/>
    <x v="0"/>
  </r>
  <r>
    <s v="23083.007972/2015-42"/>
    <s v="UASG 153115 - Pregão 25/2015"/>
    <d v="2016-10-21T00:00:00"/>
    <x v="45"/>
    <s v="Departamento de Tecnologia de Alimentos"/>
    <n v="25"/>
    <x v="8"/>
    <x v="107"/>
    <x v="12"/>
    <n v="1.3"/>
    <n v="7.8000000000000007"/>
    <x v="7"/>
    <x v="94"/>
    <x v="14"/>
    <x v="632"/>
    <x v="37"/>
    <s v="Papeleta 657/2017"/>
    <x v="0"/>
  </r>
  <r>
    <s v="23083.007972/2015-42"/>
    <s v="UASG 153115 - Pregão 25/2015"/>
    <d v="2016-10-21T00:00:00"/>
    <x v="45"/>
    <s v="Departamento de Tecnologia de Alimentos"/>
    <n v="22"/>
    <x v="7"/>
    <x v="107"/>
    <x v="13"/>
    <n v="1.3"/>
    <n v="39"/>
    <x v="7"/>
    <x v="94"/>
    <x v="7"/>
    <x v="7"/>
    <x v="37"/>
    <s v="Papeleta 657/2017"/>
    <x v="0"/>
  </r>
  <r>
    <s v="23083.007972/2015-42"/>
    <s v="UASG 153115 - Pregão 25/2015"/>
    <d v="2016-10-21T00:00:00"/>
    <x v="45"/>
    <s v="Departamento de Tecnologia de Alimentos"/>
    <n v="87"/>
    <x v="50"/>
    <x v="107"/>
    <x v="10"/>
    <n v="0.97"/>
    <n v="2.91"/>
    <x v="7"/>
    <x v="106"/>
    <x v="12"/>
    <x v="455"/>
    <x v="46"/>
    <n v="1593"/>
    <x v="0"/>
  </r>
  <r>
    <s v="23083.007972/2015-42"/>
    <s v="UASG 153115 - Pregão 25/2015"/>
    <d v="2016-10-21T00:00:00"/>
    <x v="45"/>
    <s v="Departamento de Tecnologia de Alimentos"/>
    <n v="101"/>
    <x v="21"/>
    <x v="107"/>
    <x v="15"/>
    <n v="5.84"/>
    <n v="29.2"/>
    <x v="7"/>
    <x v="93"/>
    <x v="18"/>
    <x v="126"/>
    <x v="36"/>
    <n v="1467"/>
    <x v="0"/>
  </r>
  <r>
    <s v="23083.007972/2015-42"/>
    <s v="UASG 153115 - Pregão 25/2015"/>
    <d v="2016-10-21T00:00:00"/>
    <x v="45"/>
    <s v="Departamento de Tecnologia de Alimentos"/>
    <n v="102"/>
    <x v="19"/>
    <x v="107"/>
    <x v="11"/>
    <n v="17.489999999999998"/>
    <n v="17.489999999999998"/>
    <x v="7"/>
    <x v="99"/>
    <x v="13"/>
    <x v="219"/>
    <x v="41"/>
    <n v="4909"/>
    <x v="0"/>
  </r>
  <r>
    <s v="23083.007972/2015-42"/>
    <s v="UASG 153115 - Pregão 25/2015"/>
    <d v="2016-10-21T00:00:00"/>
    <x v="45"/>
    <s v="Departamento de Tecnologia de Alimentos"/>
    <n v="104"/>
    <x v="4"/>
    <x v="107"/>
    <x v="16"/>
    <n v="2"/>
    <n v="30"/>
    <x v="8"/>
    <x v="107"/>
    <x v="19"/>
    <x v="53"/>
    <x v="47"/>
    <n v="347"/>
    <x v="0"/>
  </r>
  <r>
    <s v="23083.007972/2015-42"/>
    <s v="UASG 153115 - Pregão 25/2015"/>
    <d v="2016-10-21T00:00:00"/>
    <x v="45"/>
    <s v="Departamento de Tecnologia de Alimentos"/>
    <n v="109"/>
    <x v="54"/>
    <x v="107"/>
    <x v="10"/>
    <n v="2"/>
    <n v="6"/>
    <x v="8"/>
    <x v="95"/>
    <x v="12"/>
    <x v="134"/>
    <x v="38"/>
    <n v="384"/>
    <x v="0"/>
  </r>
  <r>
    <s v="23083.007972/2015-42"/>
    <s v="UASG 153115 - Pregão 25/2015"/>
    <d v="2016-10-21T00:00:00"/>
    <x v="45"/>
    <s v="Departamento de Tecnologia de Alimentos"/>
    <n v="114"/>
    <x v="57"/>
    <x v="107"/>
    <x v="65"/>
    <n v="11.42"/>
    <n v="194.14"/>
    <x v="8"/>
    <x v="104"/>
    <x v="21"/>
    <x v="653"/>
    <x v="44"/>
    <n v="4733"/>
    <x v="1"/>
  </r>
  <r>
    <s v="23083.007972/2015-42"/>
    <s v="UASG 153115 - Pregão 25/2015"/>
    <d v="2016-10-21T00:00:00"/>
    <x v="45"/>
    <s v="Departamento de Tecnologia de Alimentos"/>
    <n v="115"/>
    <x v="117"/>
    <x v="107"/>
    <x v="40"/>
    <n v="14.1"/>
    <n v="155.1"/>
    <x v="4"/>
    <x v="12"/>
    <x v="17"/>
    <x v="19"/>
    <x v="10"/>
    <s v="-"/>
    <x v="2"/>
  </r>
  <r>
    <s v="23083.007972/2015-42"/>
    <s v="UASG 153115 - Pregão 25/2015"/>
    <d v="2016-10-21T00:00:00"/>
    <x v="45"/>
    <s v="Departamento de Tecnologia de Alimentos"/>
    <n v="146"/>
    <x v="63"/>
    <x v="107"/>
    <x v="25"/>
    <n v="64.5"/>
    <n v="129"/>
    <x v="8"/>
    <x v="104"/>
    <x v="26"/>
    <x v="254"/>
    <x v="44"/>
    <n v="4733"/>
    <x v="0"/>
  </r>
  <r>
    <s v="23083.007972/2015-42"/>
    <s v="UASG 153115 - Pregão 25/2015"/>
    <d v="2016-10-21T00:00:00"/>
    <x v="45"/>
    <s v="Departamento de Tecnologia de Alimentos"/>
    <n v="155"/>
    <x v="127"/>
    <x v="107"/>
    <x v="11"/>
    <n v="1.18"/>
    <n v="1.18"/>
    <x v="7"/>
    <x v="94"/>
    <x v="13"/>
    <x v="654"/>
    <x v="37"/>
    <s v="Papeleta 657/2017"/>
    <x v="0"/>
  </r>
  <r>
    <s v="23083.007972/2015-42"/>
    <s v="UASG 153115 - Pregão 25/2015"/>
    <d v="2016-10-21T00:00:00"/>
    <x v="45"/>
    <s v="Departamento de Tecnologia de Alimentos"/>
    <n v="158"/>
    <x v="108"/>
    <x v="107"/>
    <x v="66"/>
    <n v="1.27"/>
    <n v="48.26"/>
    <x v="7"/>
    <x v="94"/>
    <x v="87"/>
    <x v="655"/>
    <x v="37"/>
    <s v="Papeleta 657/2017"/>
    <x v="0"/>
  </r>
  <r>
    <s v="23083.007972/2015-42"/>
    <s v="UASG 153115 - Pregão 25/2015"/>
    <d v="2016-10-21T00:00:00"/>
    <x v="45"/>
    <s v="Departamento de Tecnologia de Alimentos"/>
    <n v="159"/>
    <x v="109"/>
    <x v="107"/>
    <x v="14"/>
    <n v="1.28"/>
    <n v="12.8"/>
    <x v="7"/>
    <x v="94"/>
    <x v="16"/>
    <x v="498"/>
    <x v="37"/>
    <s v="Papeleta 657/2017"/>
    <x v="0"/>
  </r>
  <r>
    <s v="23083.007972/2015-42"/>
    <s v="UASG 153115 - Pregão 25/2015"/>
    <d v="2016-10-21T00:00:00"/>
    <x v="45"/>
    <s v="Departamento de Tecnologia de Alimentos"/>
    <n v="156"/>
    <x v="106"/>
    <x v="107"/>
    <x v="67"/>
    <n v="1.3"/>
    <n v="54.6"/>
    <x v="8"/>
    <x v="95"/>
    <x v="46"/>
    <x v="656"/>
    <x v="38"/>
    <n v="384"/>
    <x v="0"/>
  </r>
  <r>
    <s v="23083.007972/2015-42"/>
    <s v="UASG 153115 - Pregão 25/2015"/>
    <d v="2016-10-21T00:00:00"/>
    <x v="45"/>
    <s v="Departamento de Tecnologia de Alimentos"/>
    <n v="160"/>
    <x v="27"/>
    <x v="107"/>
    <x v="11"/>
    <n v="7.54"/>
    <n v="7.54"/>
    <x v="7"/>
    <x v="99"/>
    <x v="13"/>
    <x v="494"/>
    <x v="41"/>
    <n v="4909"/>
    <x v="0"/>
  </r>
  <r>
    <s v="23083.007972/2015-42"/>
    <s v="UASG 153115 - Pregão 25/2015"/>
    <d v="2016-10-21T00:00:00"/>
    <x v="45"/>
    <s v="Departamento de Tecnologia de Alimentos"/>
    <n v="174"/>
    <x v="66"/>
    <x v="107"/>
    <x v="10"/>
    <n v="2.8"/>
    <n v="8.3999999999999986"/>
    <x v="8"/>
    <x v="95"/>
    <x v="12"/>
    <x v="390"/>
    <x v="38"/>
    <n v="384"/>
    <x v="0"/>
  </r>
  <r>
    <s v="23083.007972/2015-42"/>
    <s v="UASG 153115 - Pregão 25/2015"/>
    <d v="2016-10-21T00:00:00"/>
    <x v="67"/>
    <s v="Departamento de Medicina e Cirúrgia Veterinária"/>
    <n v="6"/>
    <x v="31"/>
    <x v="108"/>
    <x v="10"/>
    <n v="1.95"/>
    <n v="5.85"/>
    <x v="8"/>
    <x v="125"/>
    <x v="12"/>
    <x v="605"/>
    <x v="50"/>
    <n v="17907"/>
    <x v="0"/>
  </r>
  <r>
    <s v="23083.007972/2015-42"/>
    <s v="UASG 153115 - Pregão 25/2015"/>
    <d v="2016-10-21T00:00:00"/>
    <x v="67"/>
    <s v="Departamento de Medicina e Cirúrgia Veterinária"/>
    <n v="7"/>
    <x v="72"/>
    <x v="108"/>
    <x v="14"/>
    <n v="2.5"/>
    <n v="25"/>
    <x v="8"/>
    <x v="125"/>
    <x v="16"/>
    <x v="35"/>
    <x v="50"/>
    <n v="17907"/>
    <x v="0"/>
  </r>
  <r>
    <s v="23083.007972/2015-42"/>
    <s v="UASG 153115 - Pregão 25/2015"/>
    <d v="2016-10-21T00:00:00"/>
    <x v="67"/>
    <s v="Departamento de Medicina e Cirúrgia Veterinária"/>
    <n v="8"/>
    <x v="32"/>
    <x v="108"/>
    <x v="14"/>
    <n v="0.4"/>
    <n v="4"/>
    <x v="7"/>
    <x v="92"/>
    <x v="16"/>
    <x v="140"/>
    <x v="35"/>
    <n v="1611"/>
    <x v="0"/>
  </r>
  <r>
    <s v="23083.007972/2015-42"/>
    <s v="UASG 153115 - Pregão 25/2015"/>
    <d v="2016-10-21T00:00:00"/>
    <x v="67"/>
    <s v="Departamento de Medicina e Cirúrgia Veterinária"/>
    <n v="12"/>
    <x v="35"/>
    <x v="108"/>
    <x v="6"/>
    <n v="0.56999999999999995"/>
    <n v="11.399999999999999"/>
    <x v="7"/>
    <x v="94"/>
    <x v="7"/>
    <x v="31"/>
    <x v="37"/>
    <s v="Papeleta 657/2017"/>
    <x v="0"/>
  </r>
  <r>
    <s v="23083.007972/2015-42"/>
    <s v="UASG 153115 - Pregão 25/2015"/>
    <d v="2016-10-21T00:00:00"/>
    <x v="67"/>
    <s v="Departamento de Medicina e Cirúrgia Veterinária"/>
    <n v="15"/>
    <x v="37"/>
    <x v="108"/>
    <x v="16"/>
    <n v="0.6"/>
    <n v="9"/>
    <x v="7"/>
    <x v="103"/>
    <x v="19"/>
    <x v="273"/>
    <x v="43"/>
    <n v="14685"/>
    <x v="0"/>
  </r>
  <r>
    <s v="23083.007972/2015-42"/>
    <s v="UASG 153115 - Pregão 25/2015"/>
    <d v="2016-10-21T00:00:00"/>
    <x v="67"/>
    <s v="Departamento de Medicina e Cirúrgia Veterinária"/>
    <n v="22"/>
    <x v="7"/>
    <x v="108"/>
    <x v="14"/>
    <n v="1.3"/>
    <n v="13"/>
    <x v="7"/>
    <x v="94"/>
    <x v="16"/>
    <x v="174"/>
    <x v="37"/>
    <s v="Papeleta 657/2017"/>
    <x v="0"/>
  </r>
  <r>
    <s v="23083.007972/2015-42"/>
    <s v="UASG 153115 - Pregão 25/2015"/>
    <d v="2016-10-21T00:00:00"/>
    <x v="67"/>
    <s v="Departamento de Medicina e Cirúrgia Veterinária"/>
    <n v="28"/>
    <x v="9"/>
    <x v="108"/>
    <x v="14"/>
    <n v="0.85"/>
    <n v="8.5"/>
    <x v="7"/>
    <x v="94"/>
    <x v="16"/>
    <x v="160"/>
    <x v="37"/>
    <s v="Papeleta 657/2017"/>
    <x v="0"/>
  </r>
  <r>
    <s v="23083.007972/2015-42"/>
    <s v="UASG 153115 - Pregão 25/2015"/>
    <d v="2016-10-21T00:00:00"/>
    <x v="67"/>
    <s v="Departamento de Medicina e Cirúrgia Veterinária"/>
    <n v="27"/>
    <x v="12"/>
    <x v="108"/>
    <x v="14"/>
    <n v="0.85"/>
    <n v="8.5"/>
    <x v="8"/>
    <x v="95"/>
    <x v="16"/>
    <x v="160"/>
    <x v="38"/>
    <n v="384"/>
    <x v="0"/>
  </r>
  <r>
    <s v="23083.007972/2015-42"/>
    <s v="UASG 153115 - Pregão 25/2015"/>
    <d v="2016-10-21T00:00:00"/>
    <x v="67"/>
    <s v="Departamento de Medicina e Cirúrgia Veterinária"/>
    <n v="39"/>
    <x v="76"/>
    <x v="108"/>
    <x v="14"/>
    <n v="0.95"/>
    <n v="9.5"/>
    <x v="8"/>
    <x v="102"/>
    <x v="16"/>
    <x v="81"/>
    <x v="42"/>
    <n v="1362"/>
    <x v="0"/>
  </r>
  <r>
    <s v="23083.007972/2015-42"/>
    <s v="UASG 153115 - Pregão 25/2015"/>
    <d v="2016-10-21T00:00:00"/>
    <x v="67"/>
    <s v="Departamento de Medicina e Cirúrgia Veterinária"/>
    <n v="40"/>
    <x v="77"/>
    <x v="108"/>
    <x v="14"/>
    <n v="0.99"/>
    <n v="9.9"/>
    <x v="8"/>
    <x v="102"/>
    <x v="16"/>
    <x v="82"/>
    <x v="42"/>
    <n v="1362"/>
    <x v="0"/>
  </r>
  <r>
    <s v="23083.007972/2015-42"/>
    <s v="UASG 153115 - Pregão 25/2015"/>
    <d v="2016-10-21T00:00:00"/>
    <x v="67"/>
    <s v="Departamento de Medicina e Cirúrgia Veterinária"/>
    <n v="41"/>
    <x v="42"/>
    <x v="108"/>
    <x v="14"/>
    <n v="1.29"/>
    <n v="12.9"/>
    <x v="7"/>
    <x v="93"/>
    <x v="16"/>
    <x v="83"/>
    <x v="36"/>
    <n v="1467"/>
    <x v="0"/>
  </r>
  <r>
    <s v="23083.007972/2015-42"/>
    <s v="UASG 153115 - Pregão 25/2015"/>
    <d v="2016-10-21T00:00:00"/>
    <x v="67"/>
    <s v="Departamento de Medicina e Cirúrgia Veterinária"/>
    <n v="46"/>
    <x v="43"/>
    <x v="108"/>
    <x v="14"/>
    <n v="3.23"/>
    <n v="32.299999999999997"/>
    <x v="7"/>
    <x v="103"/>
    <x v="16"/>
    <x v="38"/>
    <x v="43"/>
    <n v="14685"/>
    <x v="0"/>
  </r>
  <r>
    <s v="23083.007972/2015-42"/>
    <s v="UASG 153115 - Pregão 25/2015"/>
    <d v="2016-10-21T00:00:00"/>
    <x v="67"/>
    <s v="Departamento de Medicina e Cirúrgia Veterinária"/>
    <n v="48"/>
    <x v="44"/>
    <x v="108"/>
    <x v="14"/>
    <n v="0.94"/>
    <n v="9.3999999999999986"/>
    <x v="7"/>
    <x v="103"/>
    <x v="16"/>
    <x v="39"/>
    <x v="43"/>
    <n v="14685"/>
    <x v="0"/>
  </r>
  <r>
    <s v="23083.007972/2015-42"/>
    <s v="UASG 153115 - Pregão 25/2015"/>
    <d v="2016-10-21T00:00:00"/>
    <x v="67"/>
    <s v="Departamento de Medicina e Cirúrgia Veterinária"/>
    <n v="99"/>
    <x v="18"/>
    <x v="108"/>
    <x v="18"/>
    <n v="19.989999999999998"/>
    <n v="79.959999999999994"/>
    <x v="8"/>
    <x v="98"/>
    <x v="20"/>
    <x v="167"/>
    <x v="40"/>
    <n v="579"/>
    <x v="0"/>
  </r>
  <r>
    <s v="23083.007972/2015-42"/>
    <s v="UASG 153115 - Pregão 25/2015"/>
    <d v="2016-10-21T00:00:00"/>
    <x v="67"/>
    <s v="Departamento de Medicina e Cirúrgia Veterinária"/>
    <n v="100"/>
    <x v="20"/>
    <x v="108"/>
    <x v="10"/>
    <n v="33.200000000000003"/>
    <n v="99.600000000000009"/>
    <x v="7"/>
    <x v="96"/>
    <x v="12"/>
    <x v="391"/>
    <x v="39"/>
    <n v="6939"/>
    <x v="0"/>
  </r>
  <r>
    <s v="23083.007972/2015-42"/>
    <s v="UASG 153115 - Pregão 25/2015"/>
    <d v="2016-10-21T00:00:00"/>
    <x v="67"/>
    <s v="Departamento de Medicina e Cirúrgia Veterinária"/>
    <n v="101"/>
    <x v="21"/>
    <x v="108"/>
    <x v="10"/>
    <n v="5.84"/>
    <n v="17.52"/>
    <x v="7"/>
    <x v="93"/>
    <x v="12"/>
    <x v="220"/>
    <x v="36"/>
    <n v="1467"/>
    <x v="0"/>
  </r>
  <r>
    <s v="23083.007972/2015-42"/>
    <s v="UASG 153115 - Pregão 25/2015"/>
    <d v="2016-10-21T00:00:00"/>
    <x v="67"/>
    <s v="Departamento de Medicina e Cirúrgia Veterinária"/>
    <n v="102"/>
    <x v="19"/>
    <x v="108"/>
    <x v="10"/>
    <n v="17.489999999999998"/>
    <n v="52.47"/>
    <x v="7"/>
    <x v="99"/>
    <x v="12"/>
    <x v="261"/>
    <x v="41"/>
    <n v="4909"/>
    <x v="0"/>
  </r>
  <r>
    <s v="23083.007972/2015-42"/>
    <s v="UASG 153115 - Pregão 25/2015"/>
    <d v="2016-10-21T00:00:00"/>
    <x v="67"/>
    <s v="Departamento de Medicina e Cirúrgia Veterinária"/>
    <n v="103"/>
    <x v="22"/>
    <x v="108"/>
    <x v="14"/>
    <n v="7.75"/>
    <n v="77.5"/>
    <x v="4"/>
    <x v="12"/>
    <x v="17"/>
    <x v="19"/>
    <x v="10"/>
    <s v="-"/>
    <x v="2"/>
  </r>
  <r>
    <s v="23083.007972/2015-42"/>
    <s v="UASG 153115 - Pregão 25/2015"/>
    <d v="2016-10-21T00:00:00"/>
    <x v="67"/>
    <s v="Departamento de Medicina e Cirúrgia Veterinária"/>
    <n v="104"/>
    <x v="4"/>
    <x v="108"/>
    <x v="14"/>
    <n v="2"/>
    <n v="20"/>
    <x v="8"/>
    <x v="107"/>
    <x v="16"/>
    <x v="9"/>
    <x v="47"/>
    <n v="347"/>
    <x v="0"/>
  </r>
  <r>
    <s v="23083.007972/2015-42"/>
    <s v="UASG 153115 - Pregão 25/2015"/>
    <d v="2016-10-21T00:00:00"/>
    <x v="67"/>
    <s v="Departamento de Medicina e Cirúrgia Veterinária"/>
    <n v="111"/>
    <x v="101"/>
    <x v="108"/>
    <x v="14"/>
    <n v="10.49"/>
    <n v="104.9"/>
    <x v="8"/>
    <x v="101"/>
    <x v="16"/>
    <x v="288"/>
    <x v="34"/>
    <n v="1732"/>
    <x v="0"/>
  </r>
  <r>
    <s v="23083.007972/2015-42"/>
    <s v="UASG 153115 - Pregão 25/2015"/>
    <d v="2016-10-21T00:00:00"/>
    <x v="67"/>
    <s v="Departamento de Medicina e Cirúrgia Veterinária"/>
    <n v="112"/>
    <x v="115"/>
    <x v="108"/>
    <x v="14"/>
    <n v="3.75"/>
    <n v="37.5"/>
    <x v="7"/>
    <x v="100"/>
    <x v="16"/>
    <x v="99"/>
    <x v="18"/>
    <s v="-"/>
    <x v="13"/>
  </r>
  <r>
    <s v="23083.007972/2015-42"/>
    <s v="UASG 153115 - Pregão 25/2015"/>
    <d v="2016-10-21T00:00:00"/>
    <x v="67"/>
    <s v="Departamento de Medicina e Cirúrgia Veterinária"/>
    <n v="160"/>
    <x v="27"/>
    <x v="108"/>
    <x v="14"/>
    <n v="7.54"/>
    <n v="75.400000000000006"/>
    <x v="7"/>
    <x v="99"/>
    <x v="16"/>
    <x v="23"/>
    <x v="41"/>
    <n v="4909"/>
    <x v="0"/>
  </r>
  <r>
    <s v="23083.007972/2015-42"/>
    <s v="UASG 153115 - Pregão 25/2015"/>
    <d v="2016-10-21T00:00:00"/>
    <x v="67"/>
    <s v="Departamento de Medicina e Cirúrgia Veterinária"/>
    <n v="163"/>
    <x v="102"/>
    <x v="108"/>
    <x v="14"/>
    <n v="0.49"/>
    <n v="4.9000000000000004"/>
    <x v="7"/>
    <x v="103"/>
    <x v="16"/>
    <x v="40"/>
    <x v="43"/>
    <n v="14685"/>
    <x v="0"/>
  </r>
  <r>
    <s v="23083.007972/2015-42"/>
    <s v="UASG 153115 - Pregão 25/2015"/>
    <d v="2016-10-21T00:00:00"/>
    <x v="67"/>
    <s v="Departamento de Medicina e Cirúrgia Veterinária"/>
    <n v="164"/>
    <x v="64"/>
    <x v="108"/>
    <x v="14"/>
    <n v="1.88"/>
    <n v="18.799999999999997"/>
    <x v="7"/>
    <x v="108"/>
    <x v="16"/>
    <x v="62"/>
    <x v="44"/>
    <n v="8103"/>
    <x v="0"/>
  </r>
  <r>
    <s v="23083.007972/2015-42"/>
    <s v="UASG 153115 - Pregão 25/2015"/>
    <d v="2016-10-21T00:00:00"/>
    <x v="67"/>
    <s v="Departamento de Medicina e Cirúrgia Veterinária"/>
    <n v="173"/>
    <x v="65"/>
    <x v="108"/>
    <x v="11"/>
    <n v="2.69"/>
    <n v="2.69"/>
    <x v="7"/>
    <x v="93"/>
    <x v="13"/>
    <x v="454"/>
    <x v="36"/>
    <n v="1467"/>
    <x v="0"/>
  </r>
  <r>
    <s v="23083.007972/2015-42"/>
    <s v="UASG 153115 - Pregão 25/2015"/>
    <d v="2016-10-21T00:00:00"/>
    <x v="67"/>
    <s v="Departamento de Medicina e Cirúrgia Veterinária"/>
    <n v="174"/>
    <x v="66"/>
    <x v="108"/>
    <x v="14"/>
    <n v="2.8"/>
    <n v="28"/>
    <x v="8"/>
    <x v="95"/>
    <x v="16"/>
    <x v="64"/>
    <x v="38"/>
    <n v="384"/>
    <x v="0"/>
  </r>
  <r>
    <s v="23083.007972/2015-42"/>
    <s v="UASG 153115 - Pregão 25/2015"/>
    <d v="2016-10-21T00:00:00"/>
    <x v="67"/>
    <s v="Departamento de Medicina e Cirúrgia Veterinária"/>
    <n v="175"/>
    <x v="67"/>
    <x v="108"/>
    <x v="14"/>
    <n v="1.6"/>
    <n v="16"/>
    <x v="7"/>
    <x v="94"/>
    <x v="16"/>
    <x v="36"/>
    <x v="37"/>
    <s v="Papeleta 657/2017"/>
    <x v="0"/>
  </r>
  <r>
    <s v="23083.007972/2015-42"/>
    <s v="UASG 153115 - Pregão 25/2015"/>
    <d v="2016-10-21T00:00:00"/>
    <x v="68"/>
    <s v="Departamento de Microbiologia e Imunologia Veterinária"/>
    <n v="8"/>
    <x v="32"/>
    <x v="109"/>
    <x v="25"/>
    <n v="0.4"/>
    <n v="0.8"/>
    <x v="7"/>
    <x v="92"/>
    <x v="26"/>
    <x v="191"/>
    <x v="35"/>
    <n v="1611"/>
    <x v="0"/>
  </r>
  <r>
    <s v="23083.007972/2015-42"/>
    <s v="UASG 153115 - Pregão 25/2015"/>
    <d v="2016-10-21T00:00:00"/>
    <x v="68"/>
    <s v="Departamento de Microbiologia e Imunologia Veterinária"/>
    <n v="9"/>
    <x v="33"/>
    <x v="109"/>
    <x v="19"/>
    <n v="3.49"/>
    <n v="27.92"/>
    <x v="8"/>
    <x v="102"/>
    <x v="21"/>
    <x v="562"/>
    <x v="42"/>
    <n v="1362"/>
    <x v="0"/>
  </r>
  <r>
    <s v="23083.007972/2015-42"/>
    <s v="UASG 153115 - Pregão 25/2015"/>
    <d v="2016-10-21T00:00:00"/>
    <x v="68"/>
    <s v="Departamento de Microbiologia e Imunologia Veterinária"/>
    <n v="21"/>
    <x v="41"/>
    <x v="109"/>
    <x v="68"/>
    <n v="0.32"/>
    <n v="9.92"/>
    <x v="7"/>
    <x v="93"/>
    <x v="31"/>
    <x v="28"/>
    <x v="36"/>
    <n v="1467"/>
    <x v="1"/>
  </r>
  <r>
    <s v="23083.007972/2015-42"/>
    <s v="UASG 153115 - Pregão 25/2015"/>
    <d v="2016-10-21T00:00:00"/>
    <x v="68"/>
    <s v="Departamento de Microbiologia e Imunologia Veterinária"/>
    <n v="29"/>
    <x v="10"/>
    <x v="109"/>
    <x v="14"/>
    <n v="0.85"/>
    <n v="8.5"/>
    <x v="7"/>
    <x v="94"/>
    <x v="16"/>
    <x v="160"/>
    <x v="37"/>
    <s v="Papeleta 657/2017"/>
    <x v="0"/>
  </r>
  <r>
    <s v="23083.007972/2015-42"/>
    <s v="UASG 153115 - Pregão 25/2015"/>
    <d v="2016-10-21T00:00:00"/>
    <x v="68"/>
    <s v="Departamento de Microbiologia e Imunologia Veterinária"/>
    <n v="41"/>
    <x v="42"/>
    <x v="109"/>
    <x v="14"/>
    <n v="1.29"/>
    <n v="12.9"/>
    <x v="7"/>
    <x v="93"/>
    <x v="16"/>
    <x v="83"/>
    <x v="36"/>
    <n v="1467"/>
    <x v="0"/>
  </r>
  <r>
    <s v="23083.007972/2015-42"/>
    <s v="UASG 153115 - Pregão 25/2015"/>
    <d v="2016-10-21T00:00:00"/>
    <x v="68"/>
    <s v="Departamento de Microbiologia e Imunologia Veterinária"/>
    <n v="85"/>
    <x v="98"/>
    <x v="109"/>
    <x v="18"/>
    <n v="0.88"/>
    <n v="3.52"/>
    <x v="7"/>
    <x v="94"/>
    <x v="20"/>
    <x v="249"/>
    <x v="37"/>
    <s v="Papeleta 657/2017"/>
    <x v="0"/>
  </r>
  <r>
    <s v="23083.007972/2015-42"/>
    <s v="UASG 153115 - Pregão 25/2015"/>
    <d v="2016-10-21T00:00:00"/>
    <x v="68"/>
    <s v="Departamento de Microbiologia e Imunologia Veterinária"/>
    <n v="100"/>
    <x v="20"/>
    <x v="109"/>
    <x v="11"/>
    <n v="33.200000000000003"/>
    <n v="33.200000000000003"/>
    <x v="7"/>
    <x v="96"/>
    <x v="13"/>
    <x v="52"/>
    <x v="39"/>
    <n v="6939"/>
    <x v="0"/>
  </r>
  <r>
    <s v="23083.007972/2015-42"/>
    <s v="UASG 153115 - Pregão 25/2015"/>
    <d v="2016-10-21T00:00:00"/>
    <x v="68"/>
    <s v="Departamento de Microbiologia e Imunologia Veterinária"/>
    <n v="103"/>
    <x v="22"/>
    <x v="109"/>
    <x v="25"/>
    <n v="7.75"/>
    <n v="15.5"/>
    <x v="4"/>
    <x v="12"/>
    <x v="17"/>
    <x v="19"/>
    <x v="10"/>
    <s v="-"/>
    <x v="2"/>
  </r>
  <r>
    <s v="23083.007972/2015-42"/>
    <s v="UASG 153115 - Pregão 25/2015"/>
    <d v="2016-10-21T00:00:00"/>
    <x v="68"/>
    <s v="Departamento de Microbiologia e Imunologia Veterinária"/>
    <n v="104"/>
    <x v="4"/>
    <x v="109"/>
    <x v="14"/>
    <n v="2"/>
    <n v="20"/>
    <x v="8"/>
    <x v="107"/>
    <x v="26"/>
    <x v="140"/>
    <x v="47"/>
    <n v="347"/>
    <x v="1"/>
  </r>
  <r>
    <s v="23083.007972/2015-42"/>
    <s v="UASG 153115 - Pregão 25/2015"/>
    <d v="2016-10-21T00:00:00"/>
    <x v="68"/>
    <s v="Departamento de Microbiologia e Imunologia Veterinária"/>
    <n v="114"/>
    <x v="57"/>
    <x v="109"/>
    <x v="14"/>
    <n v="11.42"/>
    <n v="114.2"/>
    <x v="8"/>
    <x v="104"/>
    <x v="18"/>
    <x v="55"/>
    <x v="44"/>
    <n v="4733"/>
    <x v="1"/>
  </r>
  <r>
    <s v="23083.007972/2015-42"/>
    <s v="UASG 153115 - Pregão 25/2015"/>
    <d v="2016-10-21T00:00:00"/>
    <x v="68"/>
    <s v="Departamento de Microbiologia e Imunologia Veterinária"/>
    <n v="145"/>
    <x v="105"/>
    <x v="109"/>
    <x v="14"/>
    <n v="1.08"/>
    <n v="10.8"/>
    <x v="7"/>
    <x v="92"/>
    <x v="16"/>
    <x v="439"/>
    <x v="35"/>
    <n v="1611"/>
    <x v="0"/>
  </r>
  <r>
    <s v="23083.007972/2015-42"/>
    <s v="UASG 153115 - Pregão 25/2015"/>
    <d v="2016-10-21T00:00:00"/>
    <x v="68"/>
    <s v="Departamento de Microbiologia e Imunologia Veterinária"/>
    <n v="151"/>
    <x v="70"/>
    <x v="109"/>
    <x v="14"/>
    <n v="1.05"/>
    <n v="10.5"/>
    <x v="7"/>
    <x v="94"/>
    <x v="16"/>
    <x v="129"/>
    <x v="37"/>
    <s v="Papeleta 657/2017"/>
    <x v="0"/>
  </r>
  <r>
    <s v="23083.007972/2015-42"/>
    <s v="UASG 153115 - Pregão 25/2015"/>
    <d v="2016-10-21T00:00:00"/>
    <x v="68"/>
    <s v="Departamento de Microbiologia e Imunologia Veterinária"/>
    <n v="173"/>
    <x v="65"/>
    <x v="109"/>
    <x v="25"/>
    <n v="2.69"/>
    <n v="5.38"/>
    <x v="7"/>
    <x v="93"/>
    <x v="26"/>
    <x v="340"/>
    <x v="36"/>
    <n v="1467"/>
    <x v="0"/>
  </r>
  <r>
    <s v="23083.007972/2015-42"/>
    <s v="UASG 153115 - Pregão 25/2015"/>
    <d v="2016-10-21T00:00:00"/>
    <x v="69"/>
    <s v="Departamento de Parasitologia Animal"/>
    <n v="9"/>
    <x v="33"/>
    <x v="110"/>
    <x v="14"/>
    <n v="3.49"/>
    <n v="34.900000000000006"/>
    <x v="8"/>
    <x v="102"/>
    <x v="16"/>
    <x v="172"/>
    <x v="42"/>
    <n v="1362"/>
    <x v="0"/>
  </r>
  <r>
    <s v="23083.007972/2015-42"/>
    <s v="UASG 153115 - Pregão 25/2015"/>
    <d v="2016-10-21T00:00:00"/>
    <x v="69"/>
    <s v="Departamento de Parasitologia Animal"/>
    <n v="39"/>
    <x v="76"/>
    <x v="110"/>
    <x v="14"/>
    <n v="0.95"/>
    <n v="9.5"/>
    <x v="8"/>
    <x v="102"/>
    <x v="16"/>
    <x v="81"/>
    <x v="42"/>
    <n v="1362"/>
    <x v="0"/>
  </r>
  <r>
    <s v="23083.007972/2015-42"/>
    <s v="UASG 153115 - Pregão 25/2015"/>
    <d v="2016-10-21T00:00:00"/>
    <x v="69"/>
    <s v="Departamento de Parasitologia Animal"/>
    <n v="48"/>
    <x v="44"/>
    <x v="110"/>
    <x v="6"/>
    <n v="0.94"/>
    <n v="18.799999999999997"/>
    <x v="7"/>
    <x v="103"/>
    <x v="7"/>
    <x v="62"/>
    <x v="43"/>
    <n v="14685"/>
    <x v="0"/>
  </r>
  <r>
    <s v="23083.007972/2015-42"/>
    <s v="UASG 153115 - Pregão 25/2015"/>
    <d v="2016-10-21T00:00:00"/>
    <x v="69"/>
    <s v="Departamento de Parasitologia Animal"/>
    <n v="82"/>
    <x v="49"/>
    <x v="110"/>
    <x v="14"/>
    <n v="1"/>
    <n v="10"/>
    <x v="7"/>
    <x v="94"/>
    <x v="16"/>
    <x v="89"/>
    <x v="37"/>
    <s v="Papeleta 657/2017"/>
    <x v="0"/>
  </r>
  <r>
    <s v="23083.007972/2015-42"/>
    <s v="UASG 153115 - Pregão 25/2015"/>
    <d v="2016-10-21T00:00:00"/>
    <x v="69"/>
    <s v="Departamento de Parasitologia Animal"/>
    <n v="99"/>
    <x v="18"/>
    <x v="110"/>
    <x v="18"/>
    <n v="19.989999999999998"/>
    <n v="79.959999999999994"/>
    <x v="8"/>
    <x v="98"/>
    <x v="20"/>
    <x v="167"/>
    <x v="40"/>
    <n v="579"/>
    <x v="0"/>
  </r>
  <r>
    <s v="23083.007972/2015-42"/>
    <s v="UASG 153115 - Pregão 25/2015"/>
    <d v="2016-10-21T00:00:00"/>
    <x v="69"/>
    <s v="Departamento de Parasitologia Animal"/>
    <n v="100"/>
    <x v="20"/>
    <x v="110"/>
    <x v="10"/>
    <n v="33.200000000000003"/>
    <n v="99.600000000000009"/>
    <x v="7"/>
    <x v="96"/>
    <x v="12"/>
    <x v="391"/>
    <x v="39"/>
    <n v="6939"/>
    <x v="0"/>
  </r>
  <r>
    <s v="23083.007972/2015-42"/>
    <s v="UASG 153115 - Pregão 25/2015"/>
    <d v="2016-10-21T00:00:00"/>
    <x v="69"/>
    <s v="Departamento de Parasitologia Animal"/>
    <n v="101"/>
    <x v="21"/>
    <x v="110"/>
    <x v="10"/>
    <n v="5.84"/>
    <n v="17.52"/>
    <x v="7"/>
    <x v="93"/>
    <x v="12"/>
    <x v="220"/>
    <x v="36"/>
    <n v="1467"/>
    <x v="0"/>
  </r>
  <r>
    <s v="23083.007972/2015-42"/>
    <s v="UASG 153115 - Pregão 25/2015"/>
    <d v="2016-10-21T00:00:00"/>
    <x v="69"/>
    <s v="Departamento de Parasitologia Animal"/>
    <n v="102"/>
    <x v="19"/>
    <x v="110"/>
    <x v="10"/>
    <n v="17.489999999999998"/>
    <n v="52.47"/>
    <x v="7"/>
    <x v="99"/>
    <x v="12"/>
    <x v="261"/>
    <x v="41"/>
    <n v="4909"/>
    <x v="0"/>
  </r>
  <r>
    <s v="23083.007972/2015-42"/>
    <s v="UASG 153115 - Pregão 25/2015"/>
    <d v="2016-10-21T00:00:00"/>
    <x v="69"/>
    <s v="Departamento de Parasitologia Animal"/>
    <n v="114"/>
    <x v="57"/>
    <x v="110"/>
    <x v="6"/>
    <n v="11.42"/>
    <n v="228.4"/>
    <x v="8"/>
    <x v="104"/>
    <x v="16"/>
    <x v="128"/>
    <x v="44"/>
    <n v="4733"/>
    <x v="1"/>
  </r>
  <r>
    <s v="23083.007972/2015-42"/>
    <s v="UASG 153115 - Pregão 25/2015"/>
    <d v="2016-10-21T00:00:00"/>
    <x v="69"/>
    <s v="Departamento de Parasitologia Animal"/>
    <n v="115"/>
    <x v="117"/>
    <x v="110"/>
    <x v="6"/>
    <n v="14.1"/>
    <n v="282"/>
    <x v="4"/>
    <x v="12"/>
    <x v="17"/>
    <x v="19"/>
    <x v="10"/>
    <s v="-"/>
    <x v="2"/>
  </r>
  <r>
    <s v="23083.007972/2015-42"/>
    <s v="UASG 153115 - Pregão 25/2015"/>
    <d v="2016-10-21T00:00:00"/>
    <x v="69"/>
    <s v="Departamento de Parasitologia Animal"/>
    <n v="145"/>
    <x v="105"/>
    <x v="110"/>
    <x v="14"/>
    <n v="1.08"/>
    <n v="10.8"/>
    <x v="7"/>
    <x v="92"/>
    <x v="16"/>
    <x v="439"/>
    <x v="35"/>
    <n v="1611"/>
    <x v="0"/>
  </r>
  <r>
    <s v="23083.007972/2015-42"/>
    <s v="UASG 153115 - Pregão 25/2015"/>
    <d v="2016-10-21T00:00:00"/>
    <x v="69"/>
    <s v="Departamento de Parasitologia Animal"/>
    <n v="146"/>
    <x v="63"/>
    <x v="110"/>
    <x v="10"/>
    <n v="64.5"/>
    <n v="193.5"/>
    <x v="8"/>
    <x v="104"/>
    <x v="12"/>
    <x v="323"/>
    <x v="44"/>
    <n v="4733"/>
    <x v="0"/>
  </r>
  <r>
    <s v="23083.007972/2015-42"/>
    <s v="UASG 153115 - Pregão 25/2015"/>
    <d v="2016-10-21T00:00:00"/>
    <x v="69"/>
    <s v="Departamento de Parasitologia Animal"/>
    <n v="174"/>
    <x v="66"/>
    <x v="110"/>
    <x v="10"/>
    <n v="2.8"/>
    <n v="8.3999999999999986"/>
    <x v="8"/>
    <x v="95"/>
    <x v="12"/>
    <x v="390"/>
    <x v="38"/>
    <n v="384"/>
    <x v="0"/>
  </r>
  <r>
    <s v="23083.007972/2015-42"/>
    <s v="UASG 153115 - Pregão 25/2015"/>
    <d v="2016-10-21T00:00:00"/>
    <x v="48"/>
    <s v="Instituto de Zootecnia"/>
    <n v="4"/>
    <x v="29"/>
    <x v="111"/>
    <x v="44"/>
    <n v="3.5"/>
    <n v="31.5"/>
    <x v="8"/>
    <x v="95"/>
    <x v="58"/>
    <x v="522"/>
    <x v="38"/>
    <n v="384"/>
    <x v="0"/>
  </r>
  <r>
    <s v="23083.007972/2015-42"/>
    <s v="UASG 153115 - Pregão 25/2015"/>
    <d v="2016-10-21T00:00:00"/>
    <x v="48"/>
    <s v="Instituto de Zootecnia"/>
    <n v="6"/>
    <x v="31"/>
    <x v="111"/>
    <x v="44"/>
    <n v="1.95"/>
    <n v="17.55"/>
    <x v="8"/>
    <x v="125"/>
    <x v="58"/>
    <x v="657"/>
    <x v="50"/>
    <n v="17907"/>
    <x v="0"/>
  </r>
  <r>
    <s v="23083.007972/2015-42"/>
    <s v="UASG 153115 - Pregão 25/2015"/>
    <d v="2016-10-21T00:00:00"/>
    <x v="48"/>
    <s v="Instituto de Zootecnia"/>
    <n v="7"/>
    <x v="72"/>
    <x v="111"/>
    <x v="18"/>
    <n v="2.5"/>
    <n v="10"/>
    <x v="8"/>
    <x v="125"/>
    <x v="20"/>
    <x v="89"/>
    <x v="50"/>
    <n v="17907"/>
    <x v="0"/>
  </r>
  <r>
    <s v="23083.007972/2015-42"/>
    <s v="UASG 153115 - Pregão 25/2015"/>
    <d v="2016-10-21T00:00:00"/>
    <x v="48"/>
    <s v="Instituto de Zootecnia"/>
    <n v="8"/>
    <x v="32"/>
    <x v="111"/>
    <x v="6"/>
    <n v="0.4"/>
    <n v="8"/>
    <x v="7"/>
    <x v="92"/>
    <x v="7"/>
    <x v="28"/>
    <x v="35"/>
    <n v="1611"/>
    <x v="0"/>
  </r>
  <r>
    <s v="23083.007972/2015-42"/>
    <s v="UASG 153115 - Pregão 25/2015"/>
    <d v="2016-10-21T00:00:00"/>
    <x v="48"/>
    <s v="Instituto de Zootecnia"/>
    <n v="9"/>
    <x v="33"/>
    <x v="111"/>
    <x v="12"/>
    <n v="3.49"/>
    <n v="20.94"/>
    <x v="8"/>
    <x v="102"/>
    <x v="14"/>
    <x v="658"/>
    <x v="42"/>
    <n v="1362"/>
    <x v="0"/>
  </r>
  <r>
    <s v="23083.007972/2015-42"/>
    <s v="UASG 153115 - Pregão 25/2015"/>
    <d v="2016-10-21T00:00:00"/>
    <x v="48"/>
    <s v="Instituto de Zootecnia"/>
    <n v="10"/>
    <x v="73"/>
    <x v="111"/>
    <x v="40"/>
    <n v="19.899999999999999"/>
    <n v="218.89999999999998"/>
    <x v="8"/>
    <x v="95"/>
    <x v="55"/>
    <x v="659"/>
    <x v="38"/>
    <n v="384"/>
    <x v="0"/>
  </r>
  <r>
    <s v="23083.007972/2015-42"/>
    <s v="UASG 153115 - Pregão 25/2015"/>
    <d v="2016-10-21T00:00:00"/>
    <x v="48"/>
    <s v="Instituto de Zootecnia"/>
    <n v="12"/>
    <x v="35"/>
    <x v="111"/>
    <x v="54"/>
    <n v="0.56999999999999995"/>
    <n v="13.68"/>
    <x v="7"/>
    <x v="94"/>
    <x v="73"/>
    <x v="660"/>
    <x v="37"/>
    <s v="Papeleta 657/2017"/>
    <x v="0"/>
  </r>
  <r>
    <s v="23083.007972/2015-42"/>
    <s v="UASG 153115 - Pregão 25/2015"/>
    <d v="2016-10-21T00:00:00"/>
    <x v="48"/>
    <s v="Instituto de Zootecnia"/>
    <n v="15"/>
    <x v="37"/>
    <x v="111"/>
    <x v="14"/>
    <n v="0.6"/>
    <n v="6"/>
    <x v="7"/>
    <x v="103"/>
    <x v="16"/>
    <x v="134"/>
    <x v="43"/>
    <n v="14685"/>
    <x v="0"/>
  </r>
  <r>
    <s v="23083.007972/2015-42"/>
    <s v="UASG 153115 - Pregão 25/2015"/>
    <d v="2016-10-21T00:00:00"/>
    <x v="48"/>
    <s v="Instituto de Zootecnia"/>
    <n v="16"/>
    <x v="39"/>
    <x v="111"/>
    <x v="14"/>
    <n v="2.52"/>
    <n v="25.2"/>
    <x v="8"/>
    <x v="104"/>
    <x v="16"/>
    <x v="34"/>
    <x v="44"/>
    <n v="4733"/>
    <x v="0"/>
  </r>
  <r>
    <s v="23083.007972/2015-42"/>
    <s v="UASG 153115 - Pregão 25/2015"/>
    <d v="2016-10-21T00:00:00"/>
    <x v="48"/>
    <s v="Instituto de Zootecnia"/>
    <n v="21"/>
    <x v="41"/>
    <x v="111"/>
    <x v="7"/>
    <n v="0.32"/>
    <n v="12.8"/>
    <x v="7"/>
    <x v="93"/>
    <x v="15"/>
    <x v="314"/>
    <x v="36"/>
    <n v="1467"/>
    <x v="1"/>
  </r>
  <r>
    <s v="23083.007972/2015-42"/>
    <s v="UASG 153115 - Pregão 25/2015"/>
    <d v="2016-10-21T00:00:00"/>
    <x v="48"/>
    <s v="Instituto de Zootecnia"/>
    <n v="24"/>
    <x v="92"/>
    <x v="111"/>
    <x v="14"/>
    <n v="1.5"/>
    <n v="15"/>
    <x v="7"/>
    <x v="94"/>
    <x v="16"/>
    <x v="26"/>
    <x v="37"/>
    <s v="Papeleta 657/2017"/>
    <x v="0"/>
  </r>
  <r>
    <s v="23083.007972/2015-42"/>
    <s v="UASG 153115 - Pregão 25/2015"/>
    <d v="2016-10-21T00:00:00"/>
    <x v="48"/>
    <s v="Instituto de Zootecnia"/>
    <n v="22"/>
    <x v="7"/>
    <x v="111"/>
    <x v="14"/>
    <n v="1.3"/>
    <n v="13"/>
    <x v="7"/>
    <x v="94"/>
    <x v="16"/>
    <x v="174"/>
    <x v="37"/>
    <s v="Papeleta 657/2017"/>
    <x v="0"/>
  </r>
  <r>
    <s v="23083.007972/2015-42"/>
    <s v="UASG 153115 - Pregão 25/2015"/>
    <d v="2016-10-21T00:00:00"/>
    <x v="48"/>
    <s v="Instituto de Zootecnia"/>
    <n v="29"/>
    <x v="10"/>
    <x v="111"/>
    <x v="16"/>
    <n v="0.85"/>
    <n v="12.75"/>
    <x v="7"/>
    <x v="94"/>
    <x v="19"/>
    <x v="206"/>
    <x v="37"/>
    <s v="Papeleta 657/2017"/>
    <x v="0"/>
  </r>
  <r>
    <s v="23083.007972/2015-42"/>
    <s v="UASG 153115 - Pregão 25/2015"/>
    <d v="2016-10-21T00:00:00"/>
    <x v="48"/>
    <s v="Instituto de Zootecnia"/>
    <n v="26"/>
    <x v="11"/>
    <x v="111"/>
    <x v="14"/>
    <n v="0.85"/>
    <n v="8.5"/>
    <x v="7"/>
    <x v="94"/>
    <x v="16"/>
    <x v="160"/>
    <x v="37"/>
    <s v="Papeleta 657/2017"/>
    <x v="0"/>
  </r>
  <r>
    <s v="23083.007972/2015-42"/>
    <s v="UASG 153115 - Pregão 25/2015"/>
    <d v="2016-10-21T00:00:00"/>
    <x v="48"/>
    <s v="Instituto de Zootecnia"/>
    <n v="37"/>
    <x v="74"/>
    <x v="111"/>
    <x v="14"/>
    <n v="0.38"/>
    <n v="3.8"/>
    <x v="7"/>
    <x v="92"/>
    <x v="16"/>
    <x v="405"/>
    <x v="35"/>
    <n v="1611"/>
    <x v="0"/>
  </r>
  <r>
    <s v="23083.007972/2015-42"/>
    <s v="UASG 153115 - Pregão 25/2015"/>
    <d v="2016-10-21T00:00:00"/>
    <x v="48"/>
    <s v="Instituto de Zootecnia"/>
    <n v="39"/>
    <x v="76"/>
    <x v="111"/>
    <x v="14"/>
    <n v="0.95"/>
    <n v="9.5"/>
    <x v="8"/>
    <x v="102"/>
    <x v="16"/>
    <x v="81"/>
    <x v="42"/>
    <n v="1362"/>
    <x v="0"/>
  </r>
  <r>
    <s v="23083.007972/2015-42"/>
    <s v="UASG 153115 - Pregão 25/2015"/>
    <d v="2016-10-21T00:00:00"/>
    <x v="48"/>
    <s v="Instituto de Zootecnia"/>
    <n v="40"/>
    <x v="77"/>
    <x v="111"/>
    <x v="14"/>
    <n v="0.99"/>
    <n v="9.9"/>
    <x v="8"/>
    <x v="102"/>
    <x v="16"/>
    <x v="82"/>
    <x v="42"/>
    <n v="1362"/>
    <x v="0"/>
  </r>
  <r>
    <s v="23083.007972/2015-42"/>
    <s v="UASG 153115 - Pregão 25/2015"/>
    <d v="2016-10-21T00:00:00"/>
    <x v="48"/>
    <s v="Instituto de Zootecnia"/>
    <n v="42"/>
    <x v="15"/>
    <x v="111"/>
    <x v="14"/>
    <n v="1.2"/>
    <n v="12"/>
    <x v="7"/>
    <x v="94"/>
    <x v="16"/>
    <x v="57"/>
    <x v="37"/>
    <s v="Papeleta 657/2017"/>
    <x v="0"/>
  </r>
  <r>
    <s v="23083.007972/2015-42"/>
    <s v="UASG 153115 - Pregão 25/2015"/>
    <d v="2016-10-21T00:00:00"/>
    <x v="48"/>
    <s v="Instituto de Zootecnia"/>
    <n v="43"/>
    <x v="75"/>
    <x v="111"/>
    <x v="14"/>
    <n v="1.7"/>
    <n v="17"/>
    <x v="8"/>
    <x v="105"/>
    <x v="16"/>
    <x v="30"/>
    <x v="45"/>
    <n v="5216"/>
    <x v="0"/>
  </r>
  <r>
    <s v="23083.007972/2015-42"/>
    <s v="UASG 153115 - Pregão 25/2015"/>
    <d v="2016-10-21T00:00:00"/>
    <x v="48"/>
    <s v="Instituto de Zootecnia"/>
    <n v="46"/>
    <x v="43"/>
    <x v="111"/>
    <x v="14"/>
    <n v="3.23"/>
    <n v="32.299999999999997"/>
    <x v="7"/>
    <x v="103"/>
    <x v="16"/>
    <x v="38"/>
    <x v="43"/>
    <n v="14685"/>
    <x v="0"/>
  </r>
  <r>
    <s v="23083.007972/2015-42"/>
    <s v="UASG 153115 - Pregão 25/2015"/>
    <d v="2016-10-21T00:00:00"/>
    <x v="48"/>
    <s v="Instituto de Zootecnia"/>
    <n v="47"/>
    <x v="3"/>
    <x v="111"/>
    <x v="14"/>
    <n v="0.49"/>
    <n v="4.9000000000000004"/>
    <x v="7"/>
    <x v="94"/>
    <x v="16"/>
    <x v="40"/>
    <x v="37"/>
    <s v="Papeleta 657/2017"/>
    <x v="0"/>
  </r>
  <r>
    <s v="23083.007972/2015-42"/>
    <s v="UASG 153115 - Pregão 25/2015"/>
    <d v="2016-10-21T00:00:00"/>
    <x v="48"/>
    <s v="Instituto de Zootecnia"/>
    <n v="51"/>
    <x v="46"/>
    <x v="111"/>
    <x v="12"/>
    <n v="4.5999999999999996"/>
    <n v="27.599999999999998"/>
    <x v="7"/>
    <x v="106"/>
    <x v="14"/>
    <x v="661"/>
    <x v="46"/>
    <n v="1593"/>
    <x v="0"/>
  </r>
  <r>
    <s v="23083.007972/2015-42"/>
    <s v="UASG 153115 - Pregão 25/2015"/>
    <d v="2016-10-21T00:00:00"/>
    <x v="48"/>
    <s v="Instituto de Zootecnia"/>
    <n v="52"/>
    <x v="100"/>
    <x v="111"/>
    <x v="31"/>
    <n v="6.8"/>
    <n v="47.6"/>
    <x v="8"/>
    <x v="95"/>
    <x v="35"/>
    <x v="662"/>
    <x v="38"/>
    <n v="384"/>
    <x v="0"/>
  </r>
  <r>
    <s v="23083.007972/2015-42"/>
    <s v="UASG 153115 - Pregão 25/2015"/>
    <d v="2016-10-21T00:00:00"/>
    <x v="48"/>
    <s v="Instituto de Zootecnia"/>
    <n v="82"/>
    <x v="49"/>
    <x v="111"/>
    <x v="40"/>
    <n v="1"/>
    <n v="11"/>
    <x v="7"/>
    <x v="94"/>
    <x v="55"/>
    <x v="44"/>
    <x v="37"/>
    <s v="Papeleta 657/2017"/>
    <x v="0"/>
  </r>
  <r>
    <s v="23083.007972/2015-42"/>
    <s v="UASG 153115 - Pregão 25/2015"/>
    <d v="2016-10-21T00:00:00"/>
    <x v="48"/>
    <s v="Instituto de Zootecnia"/>
    <n v="84"/>
    <x v="16"/>
    <x v="111"/>
    <x v="10"/>
    <n v="74.849999999999994"/>
    <n v="224.54999999999998"/>
    <x v="7"/>
    <x v="96"/>
    <x v="12"/>
    <x v="12"/>
    <x v="39"/>
    <n v="6939"/>
    <x v="0"/>
  </r>
  <r>
    <s v="23083.007972/2015-42"/>
    <s v="UASG 153115 - Pregão 25/2015"/>
    <d v="2016-10-21T00:00:00"/>
    <x v="48"/>
    <s v="Instituto de Zootecnia"/>
    <n v="87"/>
    <x v="50"/>
    <x v="111"/>
    <x v="28"/>
    <n v="0.97"/>
    <n v="24.25"/>
    <x v="7"/>
    <x v="106"/>
    <x v="31"/>
    <x v="620"/>
    <x v="46"/>
    <n v="1593"/>
    <x v="0"/>
  </r>
  <r>
    <s v="23083.007972/2015-42"/>
    <s v="UASG 153115 - Pregão 25/2015"/>
    <d v="2016-10-21T00:00:00"/>
    <x v="48"/>
    <s v="Instituto de Zootecnia"/>
    <n v="91"/>
    <x v="81"/>
    <x v="111"/>
    <x v="14"/>
    <n v="1.03"/>
    <n v="10.3"/>
    <x v="7"/>
    <x v="97"/>
    <x v="16"/>
    <x v="346"/>
    <x v="36"/>
    <n v="4141"/>
    <x v="0"/>
  </r>
  <r>
    <s v="23083.007972/2015-42"/>
    <s v="UASG 153115 - Pregão 25/2015"/>
    <d v="2016-10-21T00:00:00"/>
    <x v="48"/>
    <s v="Instituto de Zootecnia"/>
    <n v="99"/>
    <x v="18"/>
    <x v="111"/>
    <x v="19"/>
    <n v="19.989999999999998"/>
    <n v="159.91999999999999"/>
    <x v="8"/>
    <x v="98"/>
    <x v="21"/>
    <x v="663"/>
    <x v="40"/>
    <n v="579"/>
    <x v="0"/>
  </r>
  <r>
    <s v="23083.007972/2015-42"/>
    <s v="UASG 153115 - Pregão 25/2015"/>
    <d v="2016-10-21T00:00:00"/>
    <x v="48"/>
    <s v="Instituto de Zootecnia"/>
    <n v="101"/>
    <x v="21"/>
    <x v="111"/>
    <x v="25"/>
    <n v="5.84"/>
    <n v="11.68"/>
    <x v="7"/>
    <x v="93"/>
    <x v="26"/>
    <x v="479"/>
    <x v="36"/>
    <n v="1467"/>
    <x v="0"/>
  </r>
  <r>
    <s v="23083.007972/2015-42"/>
    <s v="UASG 153115 - Pregão 25/2015"/>
    <d v="2016-10-21T00:00:00"/>
    <x v="48"/>
    <s v="Instituto de Zootecnia"/>
    <n v="102"/>
    <x v="19"/>
    <x v="111"/>
    <x v="15"/>
    <n v="17.489999999999998"/>
    <n v="87.449999999999989"/>
    <x v="7"/>
    <x v="99"/>
    <x v="18"/>
    <x v="51"/>
    <x v="41"/>
    <n v="4909"/>
    <x v="0"/>
  </r>
  <r>
    <s v="23083.007972/2015-42"/>
    <s v="UASG 153115 - Pregão 25/2015"/>
    <d v="2016-10-21T00:00:00"/>
    <x v="48"/>
    <s v="Instituto de Zootecnia"/>
    <n v="103"/>
    <x v="22"/>
    <x v="111"/>
    <x v="15"/>
    <n v="7.75"/>
    <n v="38.75"/>
    <x v="4"/>
    <x v="12"/>
    <x v="17"/>
    <x v="19"/>
    <x v="10"/>
    <s v="-"/>
    <x v="2"/>
  </r>
  <r>
    <s v="23083.007972/2015-42"/>
    <s v="UASG 153115 - Pregão 25/2015"/>
    <d v="2016-10-21T00:00:00"/>
    <x v="48"/>
    <s v="Instituto de Zootecnia"/>
    <n v="159"/>
    <x v="109"/>
    <x v="111"/>
    <x v="11"/>
    <n v="1.28"/>
    <n v="1.28"/>
    <x v="7"/>
    <x v="94"/>
    <x v="13"/>
    <x v="418"/>
    <x v="37"/>
    <s v="Papeleta 657/2017"/>
    <x v="0"/>
  </r>
  <r>
    <s v="23083.007972/2015-42"/>
    <s v="UASG 153115 - Pregão 25/2015"/>
    <d v="2016-10-21T00:00:00"/>
    <x v="48"/>
    <s v="Instituto de Zootecnia"/>
    <n v="160"/>
    <x v="27"/>
    <x v="111"/>
    <x v="14"/>
    <n v="7.54"/>
    <n v="75.400000000000006"/>
    <x v="7"/>
    <x v="99"/>
    <x v="16"/>
    <x v="23"/>
    <x v="41"/>
    <n v="4909"/>
    <x v="0"/>
  </r>
  <r>
    <s v="23083.007972/2015-42"/>
    <s v="UASG 153115 - Pregão 25/2015"/>
    <d v="2016-10-21T00:00:00"/>
    <x v="48"/>
    <s v="Instituto de Zootecnia"/>
    <n v="163"/>
    <x v="102"/>
    <x v="111"/>
    <x v="14"/>
    <n v="0.49"/>
    <n v="4.9000000000000004"/>
    <x v="7"/>
    <x v="103"/>
    <x v="16"/>
    <x v="40"/>
    <x v="43"/>
    <n v="14685"/>
    <x v="0"/>
  </r>
  <r>
    <s v="23083.007972/2015-42"/>
    <s v="UASG 153115 - Pregão 25/2015"/>
    <d v="2016-10-21T00:00:00"/>
    <x v="48"/>
    <s v="Instituto de Zootecnia"/>
    <n v="164"/>
    <x v="64"/>
    <x v="111"/>
    <x v="14"/>
    <n v="1.88"/>
    <n v="18.799999999999997"/>
    <x v="7"/>
    <x v="108"/>
    <x v="16"/>
    <x v="62"/>
    <x v="44"/>
    <n v="8103"/>
    <x v="0"/>
  </r>
  <r>
    <s v="23083.007972/2015-42"/>
    <s v="UASG 153115 - Pregão 25/2015"/>
    <d v="2016-10-21T00:00:00"/>
    <x v="48"/>
    <s v="Instituto de Zootecnia"/>
    <n v="173"/>
    <x v="65"/>
    <x v="111"/>
    <x v="11"/>
    <n v="2.69"/>
    <n v="2.69"/>
    <x v="7"/>
    <x v="93"/>
    <x v="13"/>
    <x v="454"/>
    <x v="36"/>
    <n v="1467"/>
    <x v="0"/>
  </r>
  <r>
    <s v="23083.007972/2015-42"/>
    <s v="UASG 153115 - Pregão 25/2015"/>
    <d v="2016-10-21T00:00:00"/>
    <x v="48"/>
    <s v="Instituto de Zootecnia"/>
    <n v="174"/>
    <x v="66"/>
    <x v="111"/>
    <x v="11"/>
    <n v="2.8"/>
    <n v="2.8"/>
    <x v="8"/>
    <x v="95"/>
    <x v="13"/>
    <x v="399"/>
    <x v="38"/>
    <n v="384"/>
    <x v="0"/>
  </r>
  <r>
    <s v="23083.007972/2015-42"/>
    <s v="UASG 153115 - Pregão 25/2015"/>
    <d v="2016-10-21T00:00:00"/>
    <x v="48"/>
    <s v="Instituto de Zootecnia"/>
    <n v="175"/>
    <x v="67"/>
    <x v="111"/>
    <x v="19"/>
    <n v="1.6"/>
    <n v="12.8"/>
    <x v="7"/>
    <x v="94"/>
    <x v="21"/>
    <x v="498"/>
    <x v="37"/>
    <s v="Papeleta 657/2017"/>
    <x v="0"/>
  </r>
  <r>
    <s v="23083.007972/2015-42"/>
    <s v="UASG 153115 - Pregão 25/2015"/>
    <d v="2016-10-21T00:00:00"/>
    <x v="49"/>
    <s v="Direção do Campus de Nova Iguaçú"/>
    <n v="12"/>
    <x v="35"/>
    <x v="112"/>
    <x v="14"/>
    <n v="0.56999999999999995"/>
    <n v="5.6999999999999993"/>
    <x v="7"/>
    <x v="94"/>
    <x v="16"/>
    <x v="146"/>
    <x v="37"/>
    <s v="Papeleta 657/2017"/>
    <x v="0"/>
  </r>
  <r>
    <s v="23083.007972/2015-42"/>
    <s v="UASG 153115 - Pregão 25/2015"/>
    <d v="2016-10-21T00:00:00"/>
    <x v="49"/>
    <s v="Direção do Campus de Nova Iguaçú"/>
    <n v="28"/>
    <x v="9"/>
    <x v="112"/>
    <x v="16"/>
    <n v="0.85"/>
    <n v="12.75"/>
    <x v="7"/>
    <x v="94"/>
    <x v="19"/>
    <x v="206"/>
    <x v="37"/>
    <s v="Papeleta 657/2017"/>
    <x v="0"/>
  </r>
  <r>
    <s v="23083.007972/2015-42"/>
    <s v="UASG 153115 - Pregão 25/2015"/>
    <d v="2016-10-21T00:00:00"/>
    <x v="49"/>
    <s v="Direção do Campus de Nova Iguaçú"/>
    <n v="29"/>
    <x v="10"/>
    <x v="112"/>
    <x v="13"/>
    <n v="0.85"/>
    <n v="25.5"/>
    <x v="7"/>
    <x v="94"/>
    <x v="15"/>
    <x v="33"/>
    <x v="37"/>
    <s v="Papeleta 657/2017"/>
    <x v="0"/>
  </r>
  <r>
    <s v="23083.007972/2015-42"/>
    <s v="UASG 153115 - Pregão 25/2015"/>
    <d v="2016-10-21T00:00:00"/>
    <x v="49"/>
    <s v="Direção do Campus de Nova Iguaçú"/>
    <n v="26"/>
    <x v="11"/>
    <x v="112"/>
    <x v="13"/>
    <n v="0.85"/>
    <n v="25.5"/>
    <x v="7"/>
    <x v="94"/>
    <x v="15"/>
    <x v="33"/>
    <x v="37"/>
    <s v="Papeleta 657/2017"/>
    <x v="0"/>
  </r>
  <r>
    <s v="23083.007972/2015-42"/>
    <s v="UASG 153115 - Pregão 25/2015"/>
    <d v="2016-10-21T00:00:00"/>
    <x v="49"/>
    <s v="Direção do Campus de Nova Iguaçú"/>
    <n v="27"/>
    <x v="12"/>
    <x v="112"/>
    <x v="16"/>
    <n v="0.85"/>
    <n v="12.75"/>
    <x v="8"/>
    <x v="95"/>
    <x v="19"/>
    <x v="206"/>
    <x v="38"/>
    <n v="384"/>
    <x v="0"/>
  </r>
  <r>
    <s v="23083.007972/2015-42"/>
    <s v="UASG 153115 - Pregão 25/2015"/>
    <d v="2016-10-21T00:00:00"/>
    <x v="49"/>
    <s v="Direção do Campus de Nova Iguaçú"/>
    <n v="46"/>
    <x v="43"/>
    <x v="112"/>
    <x v="14"/>
    <n v="3.23"/>
    <n v="32.299999999999997"/>
    <x v="7"/>
    <x v="103"/>
    <x v="16"/>
    <x v="38"/>
    <x v="43"/>
    <n v="14685"/>
    <x v="0"/>
  </r>
  <r>
    <s v="23083.007972/2015-42"/>
    <s v="UASG 153115 - Pregão 25/2015"/>
    <d v="2016-10-21T00:00:00"/>
    <x v="49"/>
    <s v="Direção do Campus de Nova Iguaçú"/>
    <n v="47"/>
    <x v="3"/>
    <x v="112"/>
    <x v="14"/>
    <n v="0.49"/>
    <n v="4.9000000000000004"/>
    <x v="7"/>
    <x v="94"/>
    <x v="16"/>
    <x v="40"/>
    <x v="37"/>
    <s v="Papeleta 657/2017"/>
    <x v="0"/>
  </r>
  <r>
    <s v="23083.007972/2015-42"/>
    <s v="UASG 153115 - Pregão 25/2015"/>
    <d v="2016-10-21T00:00:00"/>
    <x v="49"/>
    <s v="Direção do Campus de Nova Iguaçú"/>
    <n v="48"/>
    <x v="44"/>
    <x v="112"/>
    <x v="6"/>
    <n v="0.94"/>
    <n v="18.799999999999997"/>
    <x v="7"/>
    <x v="103"/>
    <x v="7"/>
    <x v="62"/>
    <x v="43"/>
    <n v="14685"/>
    <x v="0"/>
  </r>
  <r>
    <s v="23083.007972/2015-42"/>
    <s v="UASG 153115 - Pregão 25/2015"/>
    <d v="2016-10-21T00:00:00"/>
    <x v="49"/>
    <s v="Direção do Campus de Nova Iguaçú"/>
    <n v="51"/>
    <x v="46"/>
    <x v="112"/>
    <x v="16"/>
    <n v="4.5999999999999996"/>
    <n v="69"/>
    <x v="7"/>
    <x v="106"/>
    <x v="19"/>
    <x v="664"/>
    <x v="46"/>
    <n v="1593"/>
    <x v="0"/>
  </r>
  <r>
    <s v="23083.007972/2015-42"/>
    <s v="UASG 153115 - Pregão 25/2015"/>
    <d v="2016-10-21T00:00:00"/>
    <x v="49"/>
    <s v="Direção do Campus de Nova Iguaçú"/>
    <n v="82"/>
    <x v="49"/>
    <x v="112"/>
    <x v="16"/>
    <n v="1"/>
    <n v="15"/>
    <x v="7"/>
    <x v="94"/>
    <x v="19"/>
    <x v="26"/>
    <x v="37"/>
    <s v="Papeleta 657/2017"/>
    <x v="0"/>
  </r>
  <r>
    <s v="23083.007972/2015-42"/>
    <s v="UASG 153115 - Pregão 25/2015"/>
    <d v="2016-10-21T00:00:00"/>
    <x v="49"/>
    <s v="Direção do Campus de Nova Iguaçú"/>
    <n v="85"/>
    <x v="98"/>
    <x v="112"/>
    <x v="14"/>
    <n v="0.88"/>
    <n v="8.8000000000000007"/>
    <x v="7"/>
    <x v="94"/>
    <x v="16"/>
    <x v="177"/>
    <x v="37"/>
    <s v="Papeleta 657/2017"/>
    <x v="0"/>
  </r>
  <r>
    <s v="23083.007972/2015-42"/>
    <s v="UASG 153115 - Pregão 25/2015"/>
    <d v="2016-10-21T00:00:00"/>
    <x v="49"/>
    <s v="Direção do Campus de Nova Iguaçú"/>
    <n v="115"/>
    <x v="117"/>
    <x v="112"/>
    <x v="25"/>
    <n v="14.1"/>
    <n v="28.2"/>
    <x v="4"/>
    <x v="12"/>
    <x v="17"/>
    <x v="19"/>
    <x v="10"/>
    <s v="-"/>
    <x v="2"/>
  </r>
  <r>
    <s v="23083.007972/2015-42"/>
    <s v="UASG 153115 - Pregão 25/2015"/>
    <d v="2016-10-21T00:00:00"/>
    <x v="49"/>
    <s v="Direção do Campus de Nova Iguaçú"/>
    <n v="145"/>
    <x v="105"/>
    <x v="112"/>
    <x v="15"/>
    <n v="1.08"/>
    <n v="5.4"/>
    <x v="7"/>
    <x v="92"/>
    <x v="18"/>
    <x v="184"/>
    <x v="35"/>
    <n v="1611"/>
    <x v="0"/>
  </r>
  <r>
    <s v="23083.007972/2015-42"/>
    <s v="UASG 153115 - Pregão 25/2015"/>
    <d v="2016-10-21T00:00:00"/>
    <x v="49"/>
    <s v="Direção do Campus de Nova Iguaçú"/>
    <n v="158"/>
    <x v="108"/>
    <x v="112"/>
    <x v="28"/>
    <n v="1.27"/>
    <n v="31.75"/>
    <x v="7"/>
    <x v="94"/>
    <x v="31"/>
    <x v="267"/>
    <x v="37"/>
    <s v="Papeleta 657/2017"/>
    <x v="0"/>
  </r>
  <r>
    <s v="23083.007972/2015-42"/>
    <s v="UASG 153115 - Pregão 25/2015"/>
    <d v="2016-10-21T00:00:00"/>
    <x v="49"/>
    <s v="Direção do Campus de Nova Iguaçú"/>
    <n v="175"/>
    <x v="67"/>
    <x v="112"/>
    <x v="16"/>
    <n v="1.6"/>
    <n v="24"/>
    <x v="7"/>
    <x v="94"/>
    <x v="19"/>
    <x v="98"/>
    <x v="37"/>
    <s v="Papeleta 657/2017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390">
  <r>
    <s v="23083.007972/2015-42"/>
    <s v="UASG 153115 - Pregão 25/2015"/>
    <d v="2016-10-21T00:00:00"/>
    <x v="0"/>
    <s v="Restaurante Universitário"/>
    <n v="54"/>
    <x v="0"/>
    <x v="0"/>
    <x v="0"/>
    <n v="3.4"/>
    <n v="20400"/>
    <x v="0"/>
    <x v="0"/>
    <x v="0"/>
    <n v="20400"/>
    <x v="0"/>
    <s v="4322_x000a_4344"/>
    <x v="0"/>
  </r>
  <r>
    <s v="23083.007972/2015-42"/>
    <s v="UASG 153115 - Pregão 25/2015"/>
    <d v="2016-10-21T00:00:00"/>
    <x v="0"/>
    <s v="Restaurante Universitário"/>
    <n v="56"/>
    <x v="1"/>
    <x v="0"/>
    <x v="1"/>
    <n v="1.05"/>
    <n v="3780"/>
    <x v="0"/>
    <x v="0"/>
    <x v="1"/>
    <n v="3780"/>
    <x v="0"/>
    <s v="4322_x000a_4344"/>
    <x v="0"/>
  </r>
  <r>
    <s v="23083.007972/2015-42"/>
    <s v="UASG 153115 - Pregão 25/2015"/>
    <d v="2016-10-21T00:00:00"/>
    <x v="0"/>
    <s v="Restaurante Universitário"/>
    <n v="106"/>
    <x v="2"/>
    <x v="0"/>
    <x v="2"/>
    <n v="1.18"/>
    <n v="566.4"/>
    <x v="0"/>
    <x v="0"/>
    <x v="2"/>
    <n v="566.4"/>
    <x v="0"/>
    <s v="4322_x000a_4344"/>
    <x v="0"/>
  </r>
  <r>
    <s v="23083.007972/2015-42"/>
    <s v="UASG 153115 - Pregão 25/2015"/>
    <d v="2016-10-21T00:00:00"/>
    <x v="1"/>
    <s v="Seção de Arquivo e Protocolo Geral"/>
    <n v="47"/>
    <x v="3"/>
    <x v="0"/>
    <x v="3"/>
    <n v="0.49"/>
    <n v="392"/>
    <x v="1"/>
    <x v="1"/>
    <x v="3"/>
    <n v="392"/>
    <x v="1"/>
    <n v="883"/>
    <x v="0"/>
  </r>
  <r>
    <s v="23083.007972/2015-42"/>
    <s v="UASG 153115 - Pregão 25/2015"/>
    <d v="2016-10-21T00:00:00"/>
    <x v="1"/>
    <s v="Seção de Arquivo e Protocolo Geral"/>
    <n v="104"/>
    <x v="4"/>
    <x v="0"/>
    <x v="4"/>
    <n v="2"/>
    <n v="600"/>
    <x v="1"/>
    <x v="2"/>
    <x v="4"/>
    <n v="600"/>
    <x v="2"/>
    <n v="199"/>
    <x v="0"/>
  </r>
  <r>
    <s v="23083.007972/2015-42"/>
    <s v="UASG 153115 - Pregão 25/2015"/>
    <d v="2016-10-21T00:00:00"/>
    <x v="2"/>
    <s v="Reitoria"/>
    <n v="18"/>
    <x v="5"/>
    <x v="1"/>
    <x v="5"/>
    <n v="0.5"/>
    <n v="500"/>
    <x v="2"/>
    <x v="3"/>
    <x v="5"/>
    <n v="293.5"/>
    <x v="3"/>
    <n v="4227"/>
    <x v="1"/>
  </r>
  <r>
    <s v="23083.007972/2015-42"/>
    <s v="UASG 153115 - Pregão 25/2015"/>
    <d v="2016-10-21T00:00:00"/>
    <x v="2"/>
    <s v="Reitoria"/>
    <n v="19"/>
    <x v="6"/>
    <x v="1"/>
    <x v="5"/>
    <n v="0.32"/>
    <n v="320"/>
    <x v="3"/>
    <x v="4"/>
    <x v="6"/>
    <n v="320"/>
    <x v="4"/>
    <n v="1089"/>
    <x v="0"/>
  </r>
  <r>
    <s v="23083.007972/2015-42"/>
    <s v="UASG 153115 - Pregão 25/2015"/>
    <d v="2016-10-21T00:00:00"/>
    <x v="2"/>
    <s v="Reitoria"/>
    <n v="22"/>
    <x v="7"/>
    <x v="1"/>
    <x v="6"/>
    <n v="1.3"/>
    <n v="26"/>
    <x v="2"/>
    <x v="5"/>
    <x v="7"/>
    <n v="26"/>
    <x v="5"/>
    <n v="938"/>
    <x v="0"/>
  </r>
  <r>
    <s v="23083.007972/2015-42"/>
    <s v="UASG 153115 - Pregão 25/2015"/>
    <d v="2016-10-21T00:00:00"/>
    <x v="2"/>
    <s v="Reitoria"/>
    <n v="25"/>
    <x v="8"/>
    <x v="1"/>
    <x v="6"/>
    <n v="1.3"/>
    <n v="26"/>
    <x v="2"/>
    <x v="5"/>
    <x v="7"/>
    <n v="26"/>
    <x v="5"/>
    <n v="938"/>
    <x v="0"/>
  </r>
  <r>
    <s v="23083.007972/2015-42"/>
    <s v="UASG 153115 - Pregão 25/2015"/>
    <d v="2016-10-21T00:00:00"/>
    <x v="2"/>
    <s v="Reitoria"/>
    <n v="28"/>
    <x v="9"/>
    <x v="1"/>
    <x v="7"/>
    <n v="0.85"/>
    <n v="34"/>
    <x v="2"/>
    <x v="5"/>
    <x v="8"/>
    <n v="34"/>
    <x v="5"/>
    <n v="938"/>
    <x v="0"/>
  </r>
  <r>
    <s v="23083.007972/2015-42"/>
    <s v="UASG 153115 - Pregão 25/2015"/>
    <d v="2016-10-21T00:00:00"/>
    <x v="2"/>
    <s v="Reitoria"/>
    <n v="29"/>
    <x v="10"/>
    <x v="1"/>
    <x v="7"/>
    <n v="0.85"/>
    <n v="34"/>
    <x v="2"/>
    <x v="5"/>
    <x v="8"/>
    <n v="34"/>
    <x v="5"/>
    <n v="938"/>
    <x v="0"/>
  </r>
  <r>
    <s v="23083.007972/2015-42"/>
    <s v="UASG 153115 - Pregão 25/2015"/>
    <d v="2016-10-21T00:00:00"/>
    <x v="2"/>
    <s v="Reitoria"/>
    <n v="26"/>
    <x v="11"/>
    <x v="1"/>
    <x v="7"/>
    <n v="0.85"/>
    <n v="34"/>
    <x v="2"/>
    <x v="5"/>
    <x v="8"/>
    <n v="34"/>
    <x v="5"/>
    <n v="938"/>
    <x v="0"/>
  </r>
  <r>
    <s v="23083.007972/2015-42"/>
    <s v="UASG 153115 - Pregão 25/2015"/>
    <d v="2016-10-21T00:00:00"/>
    <x v="2"/>
    <s v="Reitoria"/>
    <n v="27"/>
    <x v="12"/>
    <x v="1"/>
    <x v="7"/>
    <n v="0.85"/>
    <n v="34"/>
    <x v="2"/>
    <x v="6"/>
    <x v="8"/>
    <n v="34"/>
    <x v="6"/>
    <n v="348"/>
    <x v="0"/>
  </r>
  <r>
    <s v="23083.007972/2015-42"/>
    <s v="UASG 153115 - Pregão 25/2015"/>
    <d v="2016-10-21T00:00:00"/>
    <x v="2"/>
    <s v="Reitoria"/>
    <n v="35"/>
    <x v="13"/>
    <x v="1"/>
    <x v="8"/>
    <n v="0.2"/>
    <n v="20"/>
    <x v="3"/>
    <x v="7"/>
    <x v="9"/>
    <n v="20"/>
    <x v="5"/>
    <n v="1400"/>
    <x v="0"/>
  </r>
  <r>
    <s v="23083.007972/2015-42"/>
    <s v="UASG 153115 - Pregão 25/2015"/>
    <d v="2016-10-21T00:00:00"/>
    <x v="2"/>
    <s v="Reitoria"/>
    <n v="36"/>
    <x v="14"/>
    <x v="1"/>
    <x v="8"/>
    <n v="0.22"/>
    <n v="22"/>
    <x v="2"/>
    <x v="8"/>
    <x v="10"/>
    <n v="18.7"/>
    <x v="5"/>
    <n v="4949"/>
    <x v="1"/>
  </r>
  <r>
    <s v="23083.007972/2015-42"/>
    <s v="UASG 153115 - Pregão 25/2015"/>
    <d v="2016-10-21T00:00:00"/>
    <x v="2"/>
    <s v="Reitoria"/>
    <n v="42"/>
    <x v="15"/>
    <x v="1"/>
    <x v="9"/>
    <n v="1.2"/>
    <n v="60"/>
    <x v="2"/>
    <x v="5"/>
    <x v="11"/>
    <n v="60"/>
    <x v="5"/>
    <n v="938"/>
    <x v="0"/>
  </r>
  <r>
    <s v="23083.007972/2015-42"/>
    <s v="UASG 153115 - Pregão 25/2015"/>
    <d v="2016-10-21T00:00:00"/>
    <x v="2"/>
    <s v="Reitoria"/>
    <n v="84"/>
    <x v="16"/>
    <x v="1"/>
    <x v="10"/>
    <n v="74.849999999999994"/>
    <n v="224.54999999999998"/>
    <x v="2"/>
    <x v="9"/>
    <x v="12"/>
    <n v="224.54999999999998"/>
    <x v="7"/>
    <n v="6468"/>
    <x v="0"/>
  </r>
  <r>
    <s v="23083.007972/2015-42"/>
    <s v="UASG 153115 - Pregão 25/2015"/>
    <d v="2016-10-21T00:00:00"/>
    <x v="2"/>
    <s v="Reitoria"/>
    <n v="94"/>
    <x v="17"/>
    <x v="1"/>
    <x v="11"/>
    <n v="1.22"/>
    <n v="1.22"/>
    <x v="2"/>
    <x v="10"/>
    <x v="13"/>
    <n v="1.22"/>
    <x v="8"/>
    <n v="544"/>
    <x v="0"/>
  </r>
  <r>
    <s v="23083.007972/2015-42"/>
    <s v="UASG 153115 - Pregão 25/2015"/>
    <d v="2016-10-21T00:00:00"/>
    <x v="2"/>
    <s v="Reitoria"/>
    <n v="99"/>
    <x v="18"/>
    <x v="1"/>
    <x v="12"/>
    <n v="19.989999999999998"/>
    <n v="119.94"/>
    <x v="2"/>
    <x v="10"/>
    <x v="14"/>
    <n v="119.94"/>
    <x v="8"/>
    <n v="544"/>
    <x v="0"/>
  </r>
  <r>
    <s v="23083.007972/2015-42"/>
    <s v="UASG 153115 - Pregão 25/2015"/>
    <d v="2016-10-21T00:00:00"/>
    <x v="2"/>
    <s v="Reitoria"/>
    <n v="102"/>
    <x v="19"/>
    <x v="1"/>
    <x v="13"/>
    <n v="17.489999999999998"/>
    <n v="524.69999999999993"/>
    <x v="2"/>
    <x v="3"/>
    <x v="15"/>
    <n v="524.69999999999993"/>
    <x v="3"/>
    <n v="4227"/>
    <x v="0"/>
  </r>
  <r>
    <s v="23083.007972/2015-42"/>
    <s v="UASG 153115 - Pregão 25/2015"/>
    <d v="2016-10-21T00:00:00"/>
    <x v="2"/>
    <s v="Reitoria"/>
    <n v="100"/>
    <x v="20"/>
    <x v="1"/>
    <x v="14"/>
    <n v="33.200000000000003"/>
    <n v="332"/>
    <x v="2"/>
    <x v="9"/>
    <x v="16"/>
    <n v="332"/>
    <x v="7"/>
    <n v="6468"/>
    <x v="0"/>
  </r>
  <r>
    <s v="23083.007972/2015-42"/>
    <s v="UASG 153115 - Pregão 25/2015"/>
    <d v="2016-10-21T00:00:00"/>
    <x v="2"/>
    <s v="Reitoria"/>
    <n v="101"/>
    <x v="21"/>
    <x v="1"/>
    <x v="13"/>
    <n v="5.84"/>
    <n v="175.2"/>
    <x v="3"/>
    <x v="4"/>
    <x v="15"/>
    <n v="175.2"/>
    <x v="4"/>
    <n v="1089"/>
    <x v="0"/>
  </r>
  <r>
    <s v="23083.007972/2015-42"/>
    <s v="UASG 153115 - Pregão 25/2015"/>
    <d v="2016-10-21T00:00:00"/>
    <x v="2"/>
    <s v="Reitoria"/>
    <n v="103"/>
    <x v="22"/>
    <x v="1"/>
    <x v="14"/>
    <n v="7.75"/>
    <n v="77.5"/>
    <x v="2"/>
    <x v="11"/>
    <x v="16"/>
    <n v="77.5"/>
    <x v="9"/>
    <n v="6"/>
    <x v="0"/>
  </r>
  <r>
    <s v="23083.007972/2015-42"/>
    <s v="UASG 153115 - Pregão 25/2015"/>
    <d v="2016-10-21T00:00:00"/>
    <x v="2"/>
    <s v="Reitoria"/>
    <n v="105"/>
    <x v="23"/>
    <x v="1"/>
    <x v="14"/>
    <n v="7.9"/>
    <n v="79"/>
    <x v="4"/>
    <x v="12"/>
    <x v="17"/>
    <s v="-"/>
    <x v="10"/>
    <s v="-"/>
    <x v="2"/>
  </r>
  <r>
    <s v="23083.007972/2015-42"/>
    <s v="UASG 153115 - Pregão 25/2015"/>
    <d v="2016-10-21T00:00:00"/>
    <x v="2"/>
    <s v="Reitoria"/>
    <n v="104"/>
    <x v="4"/>
    <x v="1"/>
    <x v="9"/>
    <n v="2"/>
    <n v="100"/>
    <x v="3"/>
    <x v="13"/>
    <x v="11"/>
    <n v="100"/>
    <x v="11"/>
    <n v="309"/>
    <x v="0"/>
  </r>
  <r>
    <s v="23083.007972/2015-42"/>
    <s v="UASG 153115 - Pregão 25/2015"/>
    <d v="2016-10-21T00:00:00"/>
    <x v="2"/>
    <s v="Reitoria"/>
    <n v="118"/>
    <x v="24"/>
    <x v="1"/>
    <x v="14"/>
    <n v="1.75"/>
    <n v="17.5"/>
    <x v="4"/>
    <x v="12"/>
    <x v="17"/>
    <s v="-"/>
    <x v="10"/>
    <s v="-"/>
    <x v="2"/>
  </r>
  <r>
    <s v="23083.007972/2015-42"/>
    <s v="UASG 153115 - Pregão 25/2015"/>
    <d v="2016-10-21T00:00:00"/>
    <x v="2"/>
    <s v="Reitoria"/>
    <n v="147"/>
    <x v="25"/>
    <x v="1"/>
    <x v="6"/>
    <n v="1.51"/>
    <n v="30.2"/>
    <x v="3"/>
    <x v="14"/>
    <x v="16"/>
    <n v="15.1"/>
    <x v="12"/>
    <n v="489"/>
    <x v="1"/>
  </r>
  <r>
    <s v="23083.007972/2015-42"/>
    <s v="UASG 153115 - Pregão 25/2015"/>
    <d v="2016-10-21T00:00:00"/>
    <x v="2"/>
    <s v="Reitoria"/>
    <n v="148"/>
    <x v="26"/>
    <x v="1"/>
    <x v="6"/>
    <n v="1.49"/>
    <n v="29.8"/>
    <x v="3"/>
    <x v="14"/>
    <x v="16"/>
    <n v="14.9"/>
    <x v="12"/>
    <n v="489"/>
    <x v="1"/>
  </r>
  <r>
    <s v="23083.007972/2015-42"/>
    <s v="UASG 153115 - Pregão 25/2015"/>
    <d v="2016-10-21T00:00:00"/>
    <x v="2"/>
    <s v="Reitoria"/>
    <n v="160"/>
    <x v="27"/>
    <x v="1"/>
    <x v="14"/>
    <n v="7.54"/>
    <n v="75.400000000000006"/>
    <x v="2"/>
    <x v="3"/>
    <x v="16"/>
    <n v="75.400000000000006"/>
    <x v="3"/>
    <n v="4227"/>
    <x v="0"/>
  </r>
  <r>
    <s v="23083.007972/2015-42"/>
    <s v="UASG 153115 - Pregão 25/2015"/>
    <d v="2016-10-21T00:00:00"/>
    <x v="3"/>
    <s v="Posto Médico"/>
    <n v="5"/>
    <x v="28"/>
    <x v="2"/>
    <x v="15"/>
    <n v="2.95"/>
    <n v="14.75"/>
    <x v="2"/>
    <x v="5"/>
    <x v="18"/>
    <n v="14.75"/>
    <x v="5"/>
    <n v="938"/>
    <x v="0"/>
  </r>
  <r>
    <s v="23083.007972/2015-42"/>
    <s v="UASG 153115 - Pregão 25/2015"/>
    <d v="2016-10-21T00:00:00"/>
    <x v="3"/>
    <s v="Posto Médico"/>
    <n v="4"/>
    <x v="29"/>
    <x v="2"/>
    <x v="15"/>
    <n v="3.5"/>
    <n v="17.5"/>
    <x v="2"/>
    <x v="6"/>
    <x v="18"/>
    <n v="17.5"/>
    <x v="6"/>
    <n v="348"/>
    <x v="0"/>
  </r>
  <r>
    <s v="23083.007972/2015-42"/>
    <s v="UASG 153115 - Pregão 25/2015"/>
    <d v="2016-10-21T00:00:00"/>
    <x v="3"/>
    <s v="Posto Médico"/>
    <n v="3"/>
    <x v="30"/>
    <x v="2"/>
    <x v="15"/>
    <n v="3"/>
    <n v="15"/>
    <x v="2"/>
    <x v="5"/>
    <x v="18"/>
    <n v="15"/>
    <x v="5"/>
    <n v="938"/>
    <x v="0"/>
  </r>
  <r>
    <s v="23083.007972/2015-42"/>
    <s v="UASG 153115 - Pregão 25/2015"/>
    <d v="2016-10-21T00:00:00"/>
    <x v="3"/>
    <s v="Posto Médico"/>
    <n v="6"/>
    <x v="31"/>
    <x v="2"/>
    <x v="15"/>
    <n v="1.95"/>
    <n v="9.75"/>
    <x v="3"/>
    <x v="15"/>
    <x v="18"/>
    <n v="9.75"/>
    <x v="13"/>
    <n v="16807"/>
    <x v="0"/>
  </r>
  <r>
    <s v="23083.007972/2015-42"/>
    <s v="UASG 153115 - Pregão 25/2015"/>
    <d v="2016-10-21T00:00:00"/>
    <x v="3"/>
    <s v="Posto Médico"/>
    <n v="8"/>
    <x v="32"/>
    <x v="2"/>
    <x v="6"/>
    <n v="0.4"/>
    <n v="8"/>
    <x v="3"/>
    <x v="7"/>
    <x v="7"/>
    <n v="8"/>
    <x v="5"/>
    <n v="1400"/>
    <x v="0"/>
  </r>
  <r>
    <s v="23083.007972/2015-42"/>
    <s v="UASG 153115 - Pregão 25/2015"/>
    <d v="2016-10-21T00:00:00"/>
    <x v="3"/>
    <s v="Posto Médico"/>
    <n v="9"/>
    <x v="33"/>
    <x v="2"/>
    <x v="6"/>
    <n v="3.49"/>
    <n v="69.800000000000011"/>
    <x v="2"/>
    <x v="16"/>
    <x v="7"/>
    <n v="69.800000000000011"/>
    <x v="14"/>
    <n v="1281"/>
    <x v="0"/>
  </r>
  <r>
    <s v="23083.007972/2015-42"/>
    <s v="UASG 153115 - Pregão 25/2015"/>
    <d v="2016-10-21T00:00:00"/>
    <x v="3"/>
    <s v="Posto Médico"/>
    <n v="11"/>
    <x v="34"/>
    <x v="2"/>
    <x v="6"/>
    <n v="0.85"/>
    <n v="17"/>
    <x v="2"/>
    <x v="6"/>
    <x v="7"/>
    <n v="17"/>
    <x v="6"/>
    <n v="348"/>
    <x v="0"/>
  </r>
  <r>
    <s v="23083.007972/2015-42"/>
    <s v="UASG 153115 - Pregão 25/2015"/>
    <d v="2016-10-21T00:00:00"/>
    <x v="3"/>
    <s v="Posto Médico"/>
    <n v="12"/>
    <x v="35"/>
    <x v="2"/>
    <x v="6"/>
    <n v="0.56999999999999995"/>
    <n v="11.399999999999999"/>
    <x v="2"/>
    <x v="5"/>
    <x v="7"/>
    <n v="11.399999999999999"/>
    <x v="5"/>
    <n v="938"/>
    <x v="0"/>
  </r>
  <r>
    <s v="23083.007972/2015-42"/>
    <s v="UASG 153115 - Pregão 25/2015"/>
    <d v="2016-10-21T00:00:00"/>
    <x v="3"/>
    <s v="Posto Médico"/>
    <n v="14"/>
    <x v="36"/>
    <x v="2"/>
    <x v="13"/>
    <n v="0.25"/>
    <n v="7.5"/>
    <x v="4"/>
    <x v="12"/>
    <x v="17"/>
    <s v="-"/>
    <x v="10"/>
    <s v="-"/>
    <x v="2"/>
  </r>
  <r>
    <s v="23083.007972/2015-42"/>
    <s v="UASG 153115 - Pregão 25/2015"/>
    <d v="2016-10-21T00:00:00"/>
    <x v="3"/>
    <s v="Posto Médico"/>
    <n v="15"/>
    <x v="37"/>
    <x v="2"/>
    <x v="13"/>
    <n v="0.6"/>
    <n v="18"/>
    <x v="2"/>
    <x v="17"/>
    <x v="15"/>
    <n v="18"/>
    <x v="15"/>
    <n v="13408"/>
    <x v="0"/>
  </r>
  <r>
    <s v="23083.007972/2015-42"/>
    <s v="UASG 153115 - Pregão 25/2015"/>
    <d v="2016-10-21T00:00:00"/>
    <x v="3"/>
    <s v="Posto Médico"/>
    <n v="17"/>
    <x v="38"/>
    <x v="2"/>
    <x v="14"/>
    <n v="2.5499999999999998"/>
    <n v="25.5"/>
    <x v="2"/>
    <x v="18"/>
    <x v="16"/>
    <n v="25.5"/>
    <x v="5"/>
    <n v="4544"/>
    <x v="0"/>
  </r>
  <r>
    <s v="23083.007972/2015-42"/>
    <s v="UASG 153115 - Pregão 25/2015"/>
    <d v="2016-10-21T00:00:00"/>
    <x v="3"/>
    <s v="Posto Médico"/>
    <n v="16"/>
    <x v="39"/>
    <x v="2"/>
    <x v="14"/>
    <n v="2.52"/>
    <n v="25.2"/>
    <x v="2"/>
    <x v="18"/>
    <x v="16"/>
    <n v="25.2"/>
    <x v="5"/>
    <n v="4544"/>
    <x v="0"/>
  </r>
  <r>
    <s v="23083.007972/2015-42"/>
    <s v="UASG 153115 - Pregão 25/2015"/>
    <d v="2016-10-21T00:00:00"/>
    <x v="3"/>
    <s v="Posto Médico"/>
    <n v="18"/>
    <x v="5"/>
    <x v="2"/>
    <x v="9"/>
    <n v="0.5"/>
    <n v="25"/>
    <x v="2"/>
    <x v="3"/>
    <x v="11"/>
    <n v="25"/>
    <x v="3"/>
    <n v="4227"/>
    <x v="0"/>
  </r>
  <r>
    <s v="23083.007972/2015-42"/>
    <s v="UASG 153115 - Pregão 25/2015"/>
    <d v="2016-10-21T00:00:00"/>
    <x v="3"/>
    <s v="Posto Médico"/>
    <n v="19"/>
    <x v="6"/>
    <x v="2"/>
    <x v="9"/>
    <n v="0.32"/>
    <n v="16"/>
    <x v="3"/>
    <x v="4"/>
    <x v="11"/>
    <n v="16"/>
    <x v="4"/>
    <n v="1089"/>
    <x v="0"/>
  </r>
  <r>
    <s v="23083.007972/2015-42"/>
    <s v="UASG 153115 - Pregão 25/2015"/>
    <d v="2016-10-21T00:00:00"/>
    <x v="3"/>
    <s v="Posto Médico"/>
    <n v="20"/>
    <x v="40"/>
    <x v="2"/>
    <x v="9"/>
    <n v="0.32"/>
    <n v="16"/>
    <x v="3"/>
    <x v="4"/>
    <x v="11"/>
    <n v="16"/>
    <x v="4"/>
    <n v="1089"/>
    <x v="0"/>
  </r>
  <r>
    <s v="23083.007972/2015-42"/>
    <s v="UASG 153115 - Pregão 25/2015"/>
    <d v="2016-10-21T00:00:00"/>
    <x v="3"/>
    <s v="Posto Médico"/>
    <n v="21"/>
    <x v="41"/>
    <x v="2"/>
    <x v="9"/>
    <n v="0.32"/>
    <n v="16"/>
    <x v="3"/>
    <x v="4"/>
    <x v="11"/>
    <n v="16"/>
    <x v="4"/>
    <n v="1089"/>
    <x v="0"/>
  </r>
  <r>
    <s v="23083.007972/2015-42"/>
    <s v="UASG 153115 - Pregão 25/2015"/>
    <d v="2016-10-21T00:00:00"/>
    <x v="3"/>
    <s v="Posto Médico"/>
    <n v="41"/>
    <x v="42"/>
    <x v="2"/>
    <x v="11"/>
    <n v="1.29"/>
    <n v="1.29"/>
    <x v="3"/>
    <x v="4"/>
    <x v="13"/>
    <n v="1.29"/>
    <x v="4"/>
    <n v="1089"/>
    <x v="0"/>
  </r>
  <r>
    <s v="23083.007972/2015-42"/>
    <s v="UASG 153115 - Pregão 25/2015"/>
    <d v="2016-10-21T00:00:00"/>
    <x v="3"/>
    <s v="Posto Médico"/>
    <n v="46"/>
    <x v="43"/>
    <x v="2"/>
    <x v="14"/>
    <n v="3.23"/>
    <n v="32.299999999999997"/>
    <x v="2"/>
    <x v="17"/>
    <x v="16"/>
    <n v="32.299999999999997"/>
    <x v="15"/>
    <n v="13408"/>
    <x v="0"/>
  </r>
  <r>
    <s v="23083.007972/2015-42"/>
    <s v="UASG 153115 - Pregão 25/2015"/>
    <d v="2016-10-21T00:00:00"/>
    <x v="3"/>
    <s v="Posto Médico"/>
    <n v="48"/>
    <x v="44"/>
    <x v="2"/>
    <x v="14"/>
    <n v="0.94"/>
    <n v="9.3999999999999986"/>
    <x v="2"/>
    <x v="17"/>
    <x v="16"/>
    <n v="9.3999999999999986"/>
    <x v="15"/>
    <n v="13408"/>
    <x v="0"/>
  </r>
  <r>
    <s v="23083.007972/2015-42"/>
    <s v="UASG 153115 - Pregão 25/2015"/>
    <d v="2016-10-21T00:00:00"/>
    <x v="3"/>
    <s v="Posto Médico"/>
    <n v="47"/>
    <x v="3"/>
    <x v="2"/>
    <x v="14"/>
    <n v="0.49"/>
    <n v="4.9000000000000004"/>
    <x v="2"/>
    <x v="5"/>
    <x v="16"/>
    <n v="4.9000000000000004"/>
    <x v="5"/>
    <n v="938"/>
    <x v="0"/>
  </r>
  <r>
    <s v="23083.007972/2015-42"/>
    <s v="UASG 153115 - Pregão 25/2015"/>
    <d v="2016-10-21T00:00:00"/>
    <x v="3"/>
    <s v="Posto Médico"/>
    <n v="49"/>
    <x v="45"/>
    <x v="2"/>
    <x v="15"/>
    <n v="2.65"/>
    <n v="13.25"/>
    <x v="2"/>
    <x v="6"/>
    <x v="18"/>
    <n v="13.25"/>
    <x v="6"/>
    <n v="348"/>
    <x v="0"/>
  </r>
  <r>
    <s v="23083.007972/2015-42"/>
    <s v="UASG 153115 - Pregão 25/2015"/>
    <d v="2016-10-21T00:00:00"/>
    <x v="3"/>
    <s v="Posto Médico"/>
    <n v="51"/>
    <x v="46"/>
    <x v="2"/>
    <x v="15"/>
    <n v="4.5999999999999996"/>
    <n v="23"/>
    <x v="2"/>
    <x v="19"/>
    <x v="18"/>
    <n v="23"/>
    <x v="16"/>
    <n v="1489"/>
    <x v="0"/>
  </r>
  <r>
    <s v="23083.007972/2015-42"/>
    <s v="UASG 153115 - Pregão 25/2015"/>
    <d v="2016-10-21T00:00:00"/>
    <x v="3"/>
    <s v="Posto Médico"/>
    <n v="57"/>
    <x v="47"/>
    <x v="2"/>
    <x v="6"/>
    <n v="0.99"/>
    <n v="19.8"/>
    <x v="3"/>
    <x v="4"/>
    <x v="7"/>
    <n v="19.8"/>
    <x v="4"/>
    <n v="1089"/>
    <x v="0"/>
  </r>
  <r>
    <s v="23083.007972/2015-42"/>
    <s v="UASG 153115 - Pregão 25/2015"/>
    <d v="2016-10-21T00:00:00"/>
    <x v="3"/>
    <s v="Posto Médico"/>
    <n v="65"/>
    <x v="48"/>
    <x v="2"/>
    <x v="5"/>
    <n v="0.11"/>
    <n v="110"/>
    <x v="2"/>
    <x v="18"/>
    <x v="9"/>
    <n v="11"/>
    <x v="5"/>
    <n v="4544"/>
    <x v="1"/>
  </r>
  <r>
    <s v="23083.007972/2015-42"/>
    <s v="UASG 153115 - Pregão 25/2015"/>
    <d v="2016-10-21T00:00:00"/>
    <x v="3"/>
    <s v="Posto Médico"/>
    <n v="82"/>
    <x v="49"/>
    <x v="2"/>
    <x v="15"/>
    <n v="1"/>
    <n v="5"/>
    <x v="2"/>
    <x v="5"/>
    <x v="18"/>
    <n v="5"/>
    <x v="5"/>
    <n v="938"/>
    <x v="0"/>
  </r>
  <r>
    <s v="23083.007972/2015-42"/>
    <s v="UASG 153115 - Pregão 25/2015"/>
    <d v="2016-10-21T00:00:00"/>
    <x v="3"/>
    <s v="Posto Médico"/>
    <n v="84"/>
    <x v="16"/>
    <x v="2"/>
    <x v="11"/>
    <n v="74.849999999999994"/>
    <n v="74.849999999999994"/>
    <x v="2"/>
    <x v="9"/>
    <x v="13"/>
    <n v="74.849999999999994"/>
    <x v="7"/>
    <n v="6468"/>
    <x v="0"/>
  </r>
  <r>
    <s v="23083.007972/2015-42"/>
    <s v="UASG 153115 - Pregão 25/2015"/>
    <d v="2016-10-21T00:00:00"/>
    <x v="3"/>
    <s v="Posto Médico"/>
    <n v="87"/>
    <x v="50"/>
    <x v="2"/>
    <x v="16"/>
    <n v="0.97"/>
    <n v="14.549999999999999"/>
    <x v="2"/>
    <x v="19"/>
    <x v="19"/>
    <n v="14.549999999999999"/>
    <x v="16"/>
    <n v="1489"/>
    <x v="0"/>
  </r>
  <r>
    <s v="23083.007972/2015-42"/>
    <s v="UASG 153115 - Pregão 25/2015"/>
    <d v="2016-10-21T00:00:00"/>
    <x v="3"/>
    <s v="Posto Médico"/>
    <n v="86"/>
    <x v="51"/>
    <x v="2"/>
    <x v="16"/>
    <n v="1.75"/>
    <n v="26.25"/>
    <x v="2"/>
    <x v="20"/>
    <x v="19"/>
    <n v="26.25"/>
    <x v="17"/>
    <n v="3048"/>
    <x v="0"/>
  </r>
  <r>
    <s v="23083.007972/2015-42"/>
    <s v="UASG 153115 - Pregão 25/2015"/>
    <d v="2016-10-21T00:00:00"/>
    <x v="3"/>
    <s v="Posto Médico"/>
    <n v="90"/>
    <x v="52"/>
    <x v="2"/>
    <x v="16"/>
    <n v="5"/>
    <n v="75"/>
    <x v="2"/>
    <x v="20"/>
    <x v="18"/>
    <n v="25"/>
    <x v="17"/>
    <n v="3048"/>
    <x v="0"/>
  </r>
  <r>
    <s v="23083.007972/2015-42"/>
    <s v="UASG 153115 - Pregão 25/2015"/>
    <d v="2016-10-21T00:00:00"/>
    <x v="3"/>
    <s v="Posto Médico"/>
    <n v="92"/>
    <x v="53"/>
    <x v="2"/>
    <x v="16"/>
    <n v="1.8"/>
    <n v="27"/>
    <x v="2"/>
    <x v="20"/>
    <x v="19"/>
    <n v="27"/>
    <x v="17"/>
    <n v="3048"/>
    <x v="0"/>
  </r>
  <r>
    <s v="23083.007972/2015-42"/>
    <s v="UASG 153115 - Pregão 25/2015"/>
    <d v="2016-10-21T00:00:00"/>
    <x v="3"/>
    <s v="Posto Médico"/>
    <n v="94"/>
    <x v="17"/>
    <x v="2"/>
    <x v="13"/>
    <n v="1.22"/>
    <n v="36.6"/>
    <x v="2"/>
    <x v="10"/>
    <x v="15"/>
    <n v="36.6"/>
    <x v="8"/>
    <n v="544"/>
    <x v="0"/>
  </r>
  <r>
    <s v="23083.007972/2015-42"/>
    <s v="UASG 153115 - Pregão 25/2015"/>
    <d v="2016-10-21T00:00:00"/>
    <x v="3"/>
    <s v="Posto Médico"/>
    <n v="99"/>
    <x v="18"/>
    <x v="2"/>
    <x v="12"/>
    <n v="19.989999999999998"/>
    <n v="119.94"/>
    <x v="2"/>
    <x v="10"/>
    <x v="14"/>
    <n v="119.94"/>
    <x v="8"/>
    <n v="544"/>
    <x v="0"/>
  </r>
  <r>
    <s v="23083.007972/2015-42"/>
    <s v="UASG 153115 - Pregão 25/2015"/>
    <d v="2016-10-21T00:00:00"/>
    <x v="3"/>
    <s v="Posto Médico"/>
    <n v="102"/>
    <x v="19"/>
    <x v="2"/>
    <x v="15"/>
    <n v="17.489999999999998"/>
    <n v="87.449999999999989"/>
    <x v="2"/>
    <x v="3"/>
    <x v="18"/>
    <n v="87.449999999999989"/>
    <x v="3"/>
    <n v="4227"/>
    <x v="0"/>
  </r>
  <r>
    <s v="23083.007972/2015-42"/>
    <s v="UASG 153115 - Pregão 25/2015"/>
    <d v="2016-10-21T00:00:00"/>
    <x v="3"/>
    <s v="Posto Médico"/>
    <n v="100"/>
    <x v="20"/>
    <x v="2"/>
    <x v="11"/>
    <n v="33.200000000000003"/>
    <n v="33.200000000000003"/>
    <x v="2"/>
    <x v="9"/>
    <x v="13"/>
    <n v="33.200000000000003"/>
    <x v="7"/>
    <n v="6468"/>
    <x v="0"/>
  </r>
  <r>
    <s v="23083.007972/2015-42"/>
    <s v="UASG 153115 - Pregão 25/2015"/>
    <d v="2016-10-21T00:00:00"/>
    <x v="3"/>
    <s v="Posto Médico"/>
    <n v="103"/>
    <x v="22"/>
    <x v="2"/>
    <x v="14"/>
    <n v="7.75"/>
    <n v="77.5"/>
    <x v="2"/>
    <x v="11"/>
    <x v="16"/>
    <n v="77.5"/>
    <x v="9"/>
    <n v="6"/>
    <x v="0"/>
  </r>
  <r>
    <s v="23083.007972/2015-42"/>
    <s v="UASG 153115 - Pregão 25/2015"/>
    <d v="2016-10-21T00:00:00"/>
    <x v="3"/>
    <s v="Posto Médico"/>
    <n v="105"/>
    <x v="23"/>
    <x v="2"/>
    <x v="14"/>
    <n v="7.9"/>
    <n v="79"/>
    <x v="4"/>
    <x v="12"/>
    <x v="17"/>
    <s v="-"/>
    <x v="10"/>
    <s v="-"/>
    <x v="2"/>
  </r>
  <r>
    <s v="23083.007972/2015-42"/>
    <s v="UASG 153115 - Pregão 25/2015"/>
    <d v="2016-10-21T00:00:00"/>
    <x v="3"/>
    <s v="Posto Médico"/>
    <n v="104"/>
    <x v="4"/>
    <x v="2"/>
    <x v="14"/>
    <n v="2"/>
    <n v="20"/>
    <x v="3"/>
    <x v="13"/>
    <x v="16"/>
    <n v="20"/>
    <x v="11"/>
    <n v="309"/>
    <x v="0"/>
  </r>
  <r>
    <s v="23083.007972/2015-42"/>
    <s v="UASG 153115 - Pregão 25/2015"/>
    <d v="2016-10-21T00:00:00"/>
    <x v="3"/>
    <s v="Posto Médico"/>
    <n v="109"/>
    <x v="54"/>
    <x v="2"/>
    <x v="16"/>
    <n v="2"/>
    <n v="30"/>
    <x v="2"/>
    <x v="6"/>
    <x v="19"/>
    <n v="30"/>
    <x v="6"/>
    <n v="348"/>
    <x v="0"/>
  </r>
  <r>
    <s v="23083.007972/2015-42"/>
    <s v="UASG 153115 - Pregão 25/2015"/>
    <d v="2016-10-21T00:00:00"/>
    <x v="3"/>
    <s v="Posto Médico"/>
    <n v="110"/>
    <x v="55"/>
    <x v="2"/>
    <x v="14"/>
    <n v="3.65"/>
    <n v="36.5"/>
    <x v="3"/>
    <x v="21"/>
    <x v="16"/>
    <n v="36.5"/>
    <x v="18"/>
    <s v="-"/>
    <x v="3"/>
  </r>
  <r>
    <s v="23083.007972/2015-42"/>
    <s v="UASG 153115 - Pregão 25/2015"/>
    <d v="2016-10-21T00:00:00"/>
    <x v="3"/>
    <s v="Posto Médico"/>
    <n v="108"/>
    <x v="56"/>
    <x v="2"/>
    <x v="17"/>
    <n v="0.16"/>
    <n v="11.52"/>
    <x v="4"/>
    <x v="12"/>
    <x v="17"/>
    <s v="-"/>
    <x v="10"/>
    <s v="-"/>
    <x v="2"/>
  </r>
  <r>
    <s v="23083.007972/2015-42"/>
    <s v="UASG 153115 - Pregão 25/2015"/>
    <d v="2016-10-21T00:00:00"/>
    <x v="3"/>
    <s v="Posto Médico"/>
    <n v="114"/>
    <x v="57"/>
    <x v="2"/>
    <x v="15"/>
    <n v="11.42"/>
    <n v="57.1"/>
    <x v="2"/>
    <x v="18"/>
    <x v="18"/>
    <n v="57.1"/>
    <x v="5"/>
    <n v="4544"/>
    <x v="0"/>
  </r>
  <r>
    <s v="23083.007972/2015-42"/>
    <s v="UASG 153115 - Pregão 25/2015"/>
    <d v="2016-10-21T00:00:00"/>
    <x v="3"/>
    <s v="Posto Médico"/>
    <n v="113"/>
    <x v="58"/>
    <x v="2"/>
    <x v="15"/>
    <n v="12.72"/>
    <n v="63.6"/>
    <x v="2"/>
    <x v="18"/>
    <x v="18"/>
    <n v="63.6"/>
    <x v="5"/>
    <n v="4544"/>
    <x v="0"/>
  </r>
  <r>
    <s v="23083.007972/2015-42"/>
    <s v="UASG 153115 - Pregão 25/2015"/>
    <d v="2016-10-21T00:00:00"/>
    <x v="3"/>
    <s v="Posto Médico"/>
    <n v="117"/>
    <x v="59"/>
    <x v="2"/>
    <x v="6"/>
    <n v="0.39"/>
    <n v="7.8000000000000007"/>
    <x v="4"/>
    <x v="12"/>
    <x v="17"/>
    <s v="-"/>
    <x v="10"/>
    <s v="-"/>
    <x v="2"/>
  </r>
  <r>
    <s v="23083.007972/2015-42"/>
    <s v="UASG 153115 - Pregão 25/2015"/>
    <d v="2016-10-21T00:00:00"/>
    <x v="3"/>
    <s v="Posto Médico"/>
    <n v="118"/>
    <x v="24"/>
    <x v="2"/>
    <x v="10"/>
    <n v="1.75"/>
    <n v="5.25"/>
    <x v="4"/>
    <x v="12"/>
    <x v="17"/>
    <s v="-"/>
    <x v="10"/>
    <s v="-"/>
    <x v="2"/>
  </r>
  <r>
    <s v="23083.007972/2015-42"/>
    <s v="UASG 153115 - Pregão 25/2015"/>
    <d v="2016-10-21T00:00:00"/>
    <x v="3"/>
    <s v="Posto Médico"/>
    <n v="116"/>
    <x v="60"/>
    <x v="2"/>
    <x v="8"/>
    <n v="0.12"/>
    <n v="12"/>
    <x v="3"/>
    <x v="22"/>
    <x v="9"/>
    <n v="12"/>
    <x v="19"/>
    <n v="1327"/>
    <x v="0"/>
  </r>
  <r>
    <s v="23083.007972/2015-42"/>
    <s v="UASG 153115 - Pregão 25/2015"/>
    <d v="2016-10-21T00:00:00"/>
    <x v="3"/>
    <s v="Posto Médico"/>
    <n v="126"/>
    <x v="61"/>
    <x v="2"/>
    <x v="8"/>
    <n v="0.35"/>
    <n v="35"/>
    <x v="2"/>
    <x v="5"/>
    <x v="9"/>
    <n v="35"/>
    <x v="5"/>
    <n v="938"/>
    <x v="0"/>
  </r>
  <r>
    <s v="23083.007972/2015-42"/>
    <s v="UASG 153115 - Pregão 25/2015"/>
    <d v="2016-10-21T00:00:00"/>
    <x v="3"/>
    <s v="Posto Médico"/>
    <n v="135"/>
    <x v="62"/>
    <x v="2"/>
    <x v="4"/>
    <n v="0.6"/>
    <n v="180"/>
    <x v="2"/>
    <x v="18"/>
    <x v="4"/>
    <n v="180"/>
    <x v="5"/>
    <n v="4544"/>
    <x v="0"/>
  </r>
  <r>
    <s v="23083.007972/2015-42"/>
    <s v="UASG 153115 - Pregão 25/2015"/>
    <d v="2016-10-21T00:00:00"/>
    <x v="3"/>
    <s v="Posto Médico"/>
    <n v="146"/>
    <x v="63"/>
    <x v="2"/>
    <x v="11"/>
    <n v="64.5"/>
    <n v="64.5"/>
    <x v="2"/>
    <x v="18"/>
    <x v="13"/>
    <n v="64.5"/>
    <x v="5"/>
    <n v="4544"/>
    <x v="0"/>
  </r>
  <r>
    <s v="23083.007972/2015-42"/>
    <s v="UASG 153115 - Pregão 25/2015"/>
    <d v="2016-10-21T00:00:00"/>
    <x v="3"/>
    <s v="Posto Médico"/>
    <n v="147"/>
    <x v="25"/>
    <x v="2"/>
    <x v="9"/>
    <n v="1.51"/>
    <n v="75.5"/>
    <x v="3"/>
    <x v="14"/>
    <x v="16"/>
    <n v="15.1"/>
    <x v="12"/>
    <n v="489"/>
    <x v="1"/>
  </r>
  <r>
    <s v="23083.007972/2015-42"/>
    <s v="UASG 153115 - Pregão 25/2015"/>
    <d v="2016-10-21T00:00:00"/>
    <x v="3"/>
    <s v="Posto Médico"/>
    <n v="148"/>
    <x v="26"/>
    <x v="2"/>
    <x v="9"/>
    <n v="1.49"/>
    <n v="74.5"/>
    <x v="3"/>
    <x v="14"/>
    <x v="16"/>
    <n v="14.9"/>
    <x v="12"/>
    <n v="489"/>
    <x v="1"/>
  </r>
  <r>
    <s v="23083.007972/2015-42"/>
    <s v="UASG 153115 - Pregão 25/2015"/>
    <d v="2016-10-21T00:00:00"/>
    <x v="3"/>
    <s v="Posto Médico"/>
    <n v="160"/>
    <x v="27"/>
    <x v="2"/>
    <x v="15"/>
    <n v="7.54"/>
    <n v="37.700000000000003"/>
    <x v="2"/>
    <x v="3"/>
    <x v="18"/>
    <n v="37.700000000000003"/>
    <x v="3"/>
    <n v="4227"/>
    <x v="0"/>
  </r>
  <r>
    <s v="23083.007972/2015-42"/>
    <s v="UASG 153115 - Pregão 25/2015"/>
    <d v="2016-10-21T00:00:00"/>
    <x v="3"/>
    <s v="Posto Médico"/>
    <n v="164"/>
    <x v="64"/>
    <x v="2"/>
    <x v="14"/>
    <n v="1.88"/>
    <n v="18.799999999999997"/>
    <x v="3"/>
    <x v="23"/>
    <x v="16"/>
    <n v="18.799999999999997"/>
    <x v="19"/>
    <n v="7570"/>
    <x v="0"/>
  </r>
  <r>
    <s v="23083.007972/2015-42"/>
    <s v="UASG 153115 - Pregão 25/2015"/>
    <d v="2016-10-21T00:00:00"/>
    <x v="3"/>
    <s v="Posto Médico"/>
    <n v="173"/>
    <x v="65"/>
    <x v="2"/>
    <x v="14"/>
    <n v="2.69"/>
    <n v="26.9"/>
    <x v="3"/>
    <x v="4"/>
    <x v="16"/>
    <n v="26.9"/>
    <x v="4"/>
    <n v="1089"/>
    <x v="0"/>
  </r>
  <r>
    <s v="23083.007972/2015-42"/>
    <s v="UASG 153115 - Pregão 25/2015"/>
    <d v="2016-10-21T00:00:00"/>
    <x v="3"/>
    <s v="Posto Médico"/>
    <n v="174"/>
    <x v="66"/>
    <x v="2"/>
    <x v="14"/>
    <n v="2.8"/>
    <n v="28"/>
    <x v="2"/>
    <x v="6"/>
    <x v="16"/>
    <n v="28"/>
    <x v="6"/>
    <n v="348"/>
    <x v="0"/>
  </r>
  <r>
    <s v="23083.007972/2015-42"/>
    <s v="UASG 153115 - Pregão 25/2015"/>
    <d v="2016-10-21T00:00:00"/>
    <x v="3"/>
    <s v="Posto Médico"/>
    <n v="175"/>
    <x v="67"/>
    <x v="2"/>
    <x v="18"/>
    <n v="1.6"/>
    <n v="6.4"/>
    <x v="2"/>
    <x v="5"/>
    <x v="20"/>
    <n v="6.4"/>
    <x v="5"/>
    <n v="938"/>
    <x v="0"/>
  </r>
  <r>
    <s v="23083.007972/2015-42"/>
    <s v="UASG 153115 - Pregão 25/2015"/>
    <d v="2016-10-21T00:00:00"/>
    <x v="4"/>
    <s v="CIPIEPE"/>
    <n v="86"/>
    <x v="51"/>
    <x v="3"/>
    <x v="9"/>
    <n v="1.75"/>
    <n v="87.5"/>
    <x v="2"/>
    <x v="20"/>
    <x v="11"/>
    <n v="87.5"/>
    <x v="17"/>
    <n v="3048"/>
    <x v="0"/>
  </r>
  <r>
    <s v="23083.007972/2015-42"/>
    <s v="UASG 153115 - Pregão 25/2015"/>
    <d v="2016-10-21T00:00:00"/>
    <x v="4"/>
    <s v="CIPIEPE"/>
    <n v="94"/>
    <x v="17"/>
    <x v="3"/>
    <x v="13"/>
    <n v="1.22"/>
    <n v="36.6"/>
    <x v="2"/>
    <x v="10"/>
    <x v="15"/>
    <n v="36.6"/>
    <x v="8"/>
    <n v="544"/>
    <x v="0"/>
  </r>
  <r>
    <s v="23083.007972/2015-42"/>
    <s v="UASG 153115 - Pregão 25/2015"/>
    <d v="2016-10-21T00:00:00"/>
    <x v="4"/>
    <s v="CIPIEPE"/>
    <n v="99"/>
    <x v="18"/>
    <x v="3"/>
    <x v="14"/>
    <n v="19.989999999999998"/>
    <n v="199.89999999999998"/>
    <x v="2"/>
    <x v="10"/>
    <x v="16"/>
    <n v="199.89999999999998"/>
    <x v="8"/>
    <n v="544"/>
    <x v="0"/>
  </r>
  <r>
    <s v="23083.007972/2015-42"/>
    <s v="UASG 153115 - Pregão 25/2015"/>
    <d v="2016-10-21T00:00:00"/>
    <x v="4"/>
    <s v="CIPIEPE"/>
    <n v="102"/>
    <x v="19"/>
    <x v="3"/>
    <x v="19"/>
    <n v="17.489999999999998"/>
    <n v="139.91999999999999"/>
    <x v="2"/>
    <x v="3"/>
    <x v="21"/>
    <n v="139.91999999999999"/>
    <x v="3"/>
    <n v="4227"/>
    <x v="0"/>
  </r>
  <r>
    <s v="23083.007972/2015-42"/>
    <s v="UASG 153115 - Pregão 25/2015"/>
    <d v="2016-10-21T00:00:00"/>
    <x v="4"/>
    <s v="CIPIEPE"/>
    <n v="104"/>
    <x v="4"/>
    <x v="3"/>
    <x v="13"/>
    <n v="2"/>
    <n v="60"/>
    <x v="3"/>
    <x v="13"/>
    <x v="15"/>
    <n v="60"/>
    <x v="11"/>
    <n v="309"/>
    <x v="0"/>
  </r>
  <r>
    <s v="23083.007972/2015-42"/>
    <s v="UASG 153115 - Pregão 25/2015"/>
    <d v="2016-10-21T00:00:00"/>
    <x v="4"/>
    <s v="CIPIEPE"/>
    <n v="113"/>
    <x v="58"/>
    <x v="3"/>
    <x v="6"/>
    <n v="12.72"/>
    <n v="254.4"/>
    <x v="2"/>
    <x v="18"/>
    <x v="7"/>
    <n v="254.4"/>
    <x v="5"/>
    <n v="4544"/>
    <x v="0"/>
  </r>
  <r>
    <s v="23083.007972/2015-42"/>
    <s v="UASG 153115 - Pregão 25/2015"/>
    <d v="2016-10-21T00:00:00"/>
    <x v="4"/>
    <s v="CIPIEPE"/>
    <n v="114"/>
    <x v="57"/>
    <x v="3"/>
    <x v="6"/>
    <n v="11.42"/>
    <n v="228.4"/>
    <x v="2"/>
    <x v="18"/>
    <x v="7"/>
    <n v="228.4"/>
    <x v="5"/>
    <n v="4544"/>
    <x v="0"/>
  </r>
  <r>
    <s v="23083.007972/2015-42"/>
    <s v="UASG 153115 - Pregão 25/2015"/>
    <d v="2016-10-21T00:00:00"/>
    <x v="4"/>
    <s v="CIPIEPE"/>
    <n v="142"/>
    <x v="68"/>
    <x v="3"/>
    <x v="9"/>
    <n v="1.89"/>
    <n v="94.5"/>
    <x v="3"/>
    <x v="7"/>
    <x v="11"/>
    <n v="94.5"/>
    <x v="5"/>
    <n v="1400"/>
    <x v="0"/>
  </r>
  <r>
    <s v="23083.007972/2015-42"/>
    <s v="UASG 153115 - Pregão 25/2015"/>
    <d v="2016-10-21T00:00:00"/>
    <x v="4"/>
    <s v="CIPIEPE"/>
    <n v="143"/>
    <x v="69"/>
    <x v="3"/>
    <x v="9"/>
    <n v="1.85"/>
    <n v="92.5"/>
    <x v="2"/>
    <x v="5"/>
    <x v="11"/>
    <n v="92.5"/>
    <x v="5"/>
    <n v="938"/>
    <x v="0"/>
  </r>
  <r>
    <s v="23083.007972/2015-42"/>
    <s v="UASG 153115 - Pregão 25/2015"/>
    <d v="2016-10-21T00:00:00"/>
    <x v="4"/>
    <s v="CIPIEPE"/>
    <n v="151"/>
    <x v="70"/>
    <x v="3"/>
    <x v="6"/>
    <n v="1.05"/>
    <n v="21"/>
    <x v="2"/>
    <x v="5"/>
    <x v="7"/>
    <n v="21"/>
    <x v="5"/>
    <n v="938"/>
    <x v="0"/>
  </r>
  <r>
    <s v="23083.007972/2015-42"/>
    <s v="UASG 153115 - Pregão 25/2015"/>
    <d v="2016-10-21T00:00:00"/>
    <x v="4"/>
    <s v="CIPIEPE"/>
    <n v="152"/>
    <x v="71"/>
    <x v="3"/>
    <x v="6"/>
    <n v="0.94"/>
    <n v="18.799999999999997"/>
    <x v="3"/>
    <x v="7"/>
    <x v="7"/>
    <n v="18.799999999999997"/>
    <x v="5"/>
    <n v="1400"/>
    <x v="0"/>
  </r>
  <r>
    <s v="23083.007972/2015-42"/>
    <s v="UASG 153115 - Pregão 25/2015"/>
    <d v="2016-10-21T00:00:00"/>
    <x v="5"/>
    <s v="Pró-Reitoria de Assuntos Administrativos"/>
    <n v="7"/>
    <x v="72"/>
    <x v="4"/>
    <x v="15"/>
    <n v="2.5"/>
    <n v="12.5"/>
    <x v="3"/>
    <x v="15"/>
    <x v="18"/>
    <n v="12.5"/>
    <x v="13"/>
    <n v="16807"/>
    <x v="0"/>
  </r>
  <r>
    <s v="23083.007972/2015-42"/>
    <s v="UASG 153115 - Pregão 25/2015"/>
    <d v="2016-10-21T00:00:00"/>
    <x v="5"/>
    <s v="Pró-Reitoria de Assuntos Administrativos"/>
    <n v="8"/>
    <x v="32"/>
    <x v="4"/>
    <x v="20"/>
    <n v="0.4"/>
    <n v="60"/>
    <x v="3"/>
    <x v="7"/>
    <x v="22"/>
    <n v="60"/>
    <x v="5"/>
    <n v="1400"/>
    <x v="0"/>
  </r>
  <r>
    <s v="23083.007972/2015-42"/>
    <s v="UASG 153115 - Pregão 25/2015"/>
    <d v="2016-10-21T00:00:00"/>
    <x v="5"/>
    <s v="Pró-Reitoria de Assuntos Administrativos"/>
    <n v="9"/>
    <x v="33"/>
    <x v="4"/>
    <x v="10"/>
    <n v="3.49"/>
    <n v="10.47"/>
    <x v="2"/>
    <x v="16"/>
    <x v="12"/>
    <n v="10.47"/>
    <x v="14"/>
    <n v="1281"/>
    <x v="0"/>
  </r>
  <r>
    <s v="23083.007972/2015-42"/>
    <s v="UASG 153115 - Pregão 25/2015"/>
    <d v="2016-10-21T00:00:00"/>
    <x v="5"/>
    <s v="Pró-Reitoria de Assuntos Administrativos"/>
    <n v="10"/>
    <x v="73"/>
    <x v="4"/>
    <x v="6"/>
    <n v="19.899999999999999"/>
    <n v="398"/>
    <x v="2"/>
    <x v="6"/>
    <x v="7"/>
    <n v="398"/>
    <x v="6"/>
    <n v="348"/>
    <x v="0"/>
  </r>
  <r>
    <s v="23083.007972/2015-42"/>
    <s v="UASG 153115 - Pregão 25/2015"/>
    <d v="2016-10-21T00:00:00"/>
    <x v="5"/>
    <s v="Pró-Reitoria de Assuntos Administrativos"/>
    <n v="12"/>
    <x v="35"/>
    <x v="4"/>
    <x v="6"/>
    <n v="0.56999999999999995"/>
    <n v="11.399999999999999"/>
    <x v="2"/>
    <x v="5"/>
    <x v="7"/>
    <n v="11.399999999999999"/>
    <x v="5"/>
    <n v="938"/>
    <x v="0"/>
  </r>
  <r>
    <s v="23083.007972/2015-42"/>
    <s v="UASG 153115 - Pregão 25/2015"/>
    <d v="2016-10-21T00:00:00"/>
    <x v="5"/>
    <s v="Pró-Reitoria de Assuntos Administrativos"/>
    <n v="14"/>
    <x v="36"/>
    <x v="4"/>
    <x v="6"/>
    <n v="0.25"/>
    <n v="5"/>
    <x v="4"/>
    <x v="12"/>
    <x v="17"/>
    <s v="-"/>
    <x v="10"/>
    <s v="-"/>
    <x v="2"/>
  </r>
  <r>
    <s v="23083.007972/2015-42"/>
    <s v="UASG 153115 - Pregão 25/2015"/>
    <d v="2016-10-21T00:00:00"/>
    <x v="5"/>
    <s v="Pró-Reitoria de Assuntos Administrativos"/>
    <n v="17"/>
    <x v="38"/>
    <x v="4"/>
    <x v="13"/>
    <n v="2.5499999999999998"/>
    <n v="76.5"/>
    <x v="2"/>
    <x v="18"/>
    <x v="15"/>
    <n v="76.5"/>
    <x v="5"/>
    <n v="4544"/>
    <x v="0"/>
  </r>
  <r>
    <s v="23083.007972/2015-42"/>
    <s v="UASG 153115 - Pregão 25/2015"/>
    <d v="2016-10-21T00:00:00"/>
    <x v="5"/>
    <s v="Pró-Reitoria de Assuntos Administrativos"/>
    <n v="16"/>
    <x v="39"/>
    <x v="4"/>
    <x v="13"/>
    <n v="2.52"/>
    <n v="75.599999999999994"/>
    <x v="2"/>
    <x v="18"/>
    <x v="15"/>
    <n v="75.599999999999994"/>
    <x v="5"/>
    <n v="4544"/>
    <x v="0"/>
  </r>
  <r>
    <s v="23083.007972/2015-42"/>
    <s v="UASG 153115 - Pregão 25/2015"/>
    <d v="2016-10-21T00:00:00"/>
    <x v="5"/>
    <s v="Pró-Reitoria de Assuntos Administrativos"/>
    <n v="19"/>
    <x v="6"/>
    <x v="4"/>
    <x v="21"/>
    <n v="0.32"/>
    <n v="128"/>
    <x v="3"/>
    <x v="4"/>
    <x v="23"/>
    <n v="128"/>
    <x v="4"/>
    <n v="1089"/>
    <x v="0"/>
  </r>
  <r>
    <s v="23083.007972/2015-42"/>
    <s v="UASG 153115 - Pregão 25/2015"/>
    <d v="2016-10-21T00:00:00"/>
    <x v="5"/>
    <s v="Pró-Reitoria de Assuntos Administrativos"/>
    <n v="20"/>
    <x v="40"/>
    <x v="4"/>
    <x v="21"/>
    <n v="0.32"/>
    <n v="128"/>
    <x v="3"/>
    <x v="4"/>
    <x v="23"/>
    <n v="128"/>
    <x v="4"/>
    <n v="1089"/>
    <x v="0"/>
  </r>
  <r>
    <s v="23083.007972/2015-42"/>
    <s v="UASG 153115 - Pregão 25/2015"/>
    <d v="2016-10-21T00:00:00"/>
    <x v="5"/>
    <s v="Pró-Reitoria de Assuntos Administrativos"/>
    <n v="28"/>
    <x v="9"/>
    <x v="4"/>
    <x v="6"/>
    <n v="0.85"/>
    <n v="17"/>
    <x v="2"/>
    <x v="5"/>
    <x v="7"/>
    <n v="17"/>
    <x v="5"/>
    <n v="938"/>
    <x v="0"/>
  </r>
  <r>
    <s v="23083.007972/2015-42"/>
    <s v="UASG 153115 - Pregão 25/2015"/>
    <d v="2016-10-21T00:00:00"/>
    <x v="5"/>
    <s v="Pró-Reitoria de Assuntos Administrativos"/>
    <n v="29"/>
    <x v="10"/>
    <x v="4"/>
    <x v="6"/>
    <n v="0.85"/>
    <n v="17"/>
    <x v="2"/>
    <x v="5"/>
    <x v="7"/>
    <n v="17"/>
    <x v="5"/>
    <n v="938"/>
    <x v="0"/>
  </r>
  <r>
    <s v="23083.007972/2015-42"/>
    <s v="UASG 153115 - Pregão 25/2015"/>
    <d v="2016-10-21T00:00:00"/>
    <x v="5"/>
    <s v="Pró-Reitoria de Assuntos Administrativos"/>
    <n v="26"/>
    <x v="11"/>
    <x v="4"/>
    <x v="6"/>
    <n v="0.85"/>
    <n v="17"/>
    <x v="2"/>
    <x v="5"/>
    <x v="7"/>
    <n v="17"/>
    <x v="5"/>
    <n v="938"/>
    <x v="0"/>
  </r>
  <r>
    <s v="23083.007972/2015-42"/>
    <s v="UASG 153115 - Pregão 25/2015"/>
    <d v="2016-10-21T00:00:00"/>
    <x v="5"/>
    <s v="Pró-Reitoria de Assuntos Administrativos"/>
    <n v="37"/>
    <x v="74"/>
    <x v="4"/>
    <x v="15"/>
    <n v="0.38"/>
    <n v="1.9"/>
    <x v="3"/>
    <x v="7"/>
    <x v="18"/>
    <n v="1.9"/>
    <x v="5"/>
    <n v="1400"/>
    <x v="0"/>
  </r>
  <r>
    <s v="23083.007972/2015-42"/>
    <s v="UASG 153115 - Pregão 25/2015"/>
    <d v="2016-10-21T00:00:00"/>
    <x v="5"/>
    <s v="Pró-Reitoria de Assuntos Administrativos"/>
    <n v="42"/>
    <x v="15"/>
    <x v="4"/>
    <x v="14"/>
    <n v="1.2"/>
    <n v="12"/>
    <x v="2"/>
    <x v="5"/>
    <x v="16"/>
    <n v="12"/>
    <x v="5"/>
    <n v="938"/>
    <x v="0"/>
  </r>
  <r>
    <s v="23083.007972/2015-42"/>
    <s v="UASG 153115 - Pregão 25/2015"/>
    <d v="2016-10-21T00:00:00"/>
    <x v="5"/>
    <s v="Pró-Reitoria de Assuntos Administrativos"/>
    <n v="43"/>
    <x v="75"/>
    <x v="4"/>
    <x v="14"/>
    <n v="1.7"/>
    <n v="17"/>
    <x v="2"/>
    <x v="8"/>
    <x v="16"/>
    <n v="17"/>
    <x v="5"/>
    <n v="4949"/>
    <x v="0"/>
  </r>
  <r>
    <s v="23083.007972/2015-42"/>
    <s v="UASG 153115 - Pregão 25/2015"/>
    <d v="2016-10-21T00:00:00"/>
    <x v="5"/>
    <s v="Pró-Reitoria de Assuntos Administrativos"/>
    <n v="39"/>
    <x v="76"/>
    <x v="4"/>
    <x v="14"/>
    <n v="0.95"/>
    <n v="9.5"/>
    <x v="2"/>
    <x v="16"/>
    <x v="16"/>
    <n v="9.5"/>
    <x v="14"/>
    <n v="1281"/>
    <x v="0"/>
  </r>
  <r>
    <s v="23083.007972/2015-42"/>
    <s v="UASG 153115 - Pregão 25/2015"/>
    <d v="2016-10-21T00:00:00"/>
    <x v="5"/>
    <s v="Pró-Reitoria de Assuntos Administrativos"/>
    <n v="40"/>
    <x v="77"/>
    <x v="4"/>
    <x v="14"/>
    <n v="0.99"/>
    <n v="9.9"/>
    <x v="2"/>
    <x v="16"/>
    <x v="16"/>
    <n v="9.9"/>
    <x v="14"/>
    <n v="1281"/>
    <x v="0"/>
  </r>
  <r>
    <s v="23083.007972/2015-42"/>
    <s v="UASG 153115 - Pregão 25/2015"/>
    <d v="2016-10-21T00:00:00"/>
    <x v="5"/>
    <s v="Pró-Reitoria de Assuntos Administrativos"/>
    <n v="41"/>
    <x v="42"/>
    <x v="4"/>
    <x v="14"/>
    <n v="1.29"/>
    <n v="12.9"/>
    <x v="3"/>
    <x v="4"/>
    <x v="16"/>
    <n v="12.9"/>
    <x v="4"/>
    <n v="1089"/>
    <x v="0"/>
  </r>
  <r>
    <s v="23083.007972/2015-42"/>
    <s v="UASG 153115 - Pregão 25/2015"/>
    <d v="2016-10-21T00:00:00"/>
    <x v="5"/>
    <s v="Pró-Reitoria de Assuntos Administrativos"/>
    <n v="46"/>
    <x v="43"/>
    <x v="4"/>
    <x v="8"/>
    <n v="3.23"/>
    <n v="323"/>
    <x v="2"/>
    <x v="17"/>
    <x v="9"/>
    <n v="323"/>
    <x v="15"/>
    <n v="13408"/>
    <x v="0"/>
  </r>
  <r>
    <s v="23083.007972/2015-42"/>
    <s v="UASG 153115 - Pregão 25/2015"/>
    <d v="2016-10-21T00:00:00"/>
    <x v="5"/>
    <s v="Pró-Reitoria de Assuntos Administrativos"/>
    <n v="47"/>
    <x v="3"/>
    <x v="4"/>
    <x v="8"/>
    <n v="0.49"/>
    <n v="49"/>
    <x v="2"/>
    <x v="5"/>
    <x v="9"/>
    <n v="49"/>
    <x v="5"/>
    <n v="938"/>
    <x v="0"/>
  </r>
  <r>
    <s v="23083.007972/2015-42"/>
    <s v="UASG 153115 - Pregão 25/2015"/>
    <d v="2016-10-21T00:00:00"/>
    <x v="5"/>
    <s v="Pró-Reitoria de Assuntos Administrativos"/>
    <n v="49"/>
    <x v="45"/>
    <x v="4"/>
    <x v="15"/>
    <n v="2.65"/>
    <n v="13.25"/>
    <x v="2"/>
    <x v="6"/>
    <x v="18"/>
    <n v="13.25"/>
    <x v="6"/>
    <n v="348"/>
    <x v="0"/>
  </r>
  <r>
    <s v="23083.007972/2015-42"/>
    <s v="UASG 153115 - Pregão 25/2015"/>
    <d v="2016-10-21T00:00:00"/>
    <x v="5"/>
    <s v="Pró-Reitoria de Assuntos Administrativos"/>
    <n v="57"/>
    <x v="47"/>
    <x v="4"/>
    <x v="22"/>
    <n v="0.99"/>
    <n v="128.69999999999999"/>
    <x v="3"/>
    <x v="4"/>
    <x v="9"/>
    <n v="99"/>
    <x v="4"/>
    <n v="1089"/>
    <x v="1"/>
  </r>
  <r>
    <s v="23083.007972/2015-42"/>
    <s v="UASG 153115 - Pregão 25/2015"/>
    <d v="2016-10-21T00:00:00"/>
    <x v="5"/>
    <s v="Pró-Reitoria de Assuntos Administrativos"/>
    <n v="66"/>
    <x v="78"/>
    <x v="4"/>
    <x v="23"/>
    <n v="0.12"/>
    <n v="7.1999999999999993"/>
    <x v="2"/>
    <x v="18"/>
    <x v="24"/>
    <n v="7.1999999999999993"/>
    <x v="5"/>
    <n v="4544"/>
    <x v="0"/>
  </r>
  <r>
    <s v="23083.007972/2015-42"/>
    <s v="UASG 153115 - Pregão 25/2015"/>
    <d v="2016-10-21T00:00:00"/>
    <x v="5"/>
    <s v="Pró-Reitoria de Assuntos Administrativos"/>
    <n v="68"/>
    <x v="79"/>
    <x v="4"/>
    <x v="6"/>
    <n v="7.0000000000000007E-2"/>
    <n v="1.4000000000000001"/>
    <x v="2"/>
    <x v="18"/>
    <x v="7"/>
    <n v="1.4000000000000001"/>
    <x v="5"/>
    <n v="4544"/>
    <x v="0"/>
  </r>
  <r>
    <s v="23083.007972/2015-42"/>
    <s v="UASG 153115 - Pregão 25/2015"/>
    <d v="2016-10-21T00:00:00"/>
    <x v="5"/>
    <s v="Pró-Reitoria de Assuntos Administrativos"/>
    <n v="67"/>
    <x v="80"/>
    <x v="4"/>
    <x v="24"/>
    <n v="0.1"/>
    <n v="20"/>
    <x v="2"/>
    <x v="18"/>
    <x v="25"/>
    <n v="20"/>
    <x v="5"/>
    <n v="4544"/>
    <x v="0"/>
  </r>
  <r>
    <s v="23083.007972/2015-42"/>
    <s v="UASG 153115 - Pregão 25/2015"/>
    <d v="2016-10-21T00:00:00"/>
    <x v="5"/>
    <s v="Pró-Reitoria de Assuntos Administrativos"/>
    <n v="82"/>
    <x v="49"/>
    <x v="4"/>
    <x v="14"/>
    <n v="1"/>
    <n v="10"/>
    <x v="2"/>
    <x v="5"/>
    <x v="16"/>
    <n v="10"/>
    <x v="5"/>
    <n v="938"/>
    <x v="0"/>
  </r>
  <r>
    <s v="23083.007972/2015-42"/>
    <s v="UASG 153115 - Pregão 25/2015"/>
    <d v="2016-10-21T00:00:00"/>
    <x v="5"/>
    <s v="Pró-Reitoria de Assuntos Administrativos"/>
    <n v="84"/>
    <x v="16"/>
    <x v="4"/>
    <x v="25"/>
    <n v="74.849999999999994"/>
    <n v="149.69999999999999"/>
    <x v="2"/>
    <x v="9"/>
    <x v="26"/>
    <n v="149.69999999999999"/>
    <x v="7"/>
    <n v="6468"/>
    <x v="0"/>
  </r>
  <r>
    <s v="23083.007972/2015-42"/>
    <s v="UASG 153115 - Pregão 25/2015"/>
    <d v="2016-10-21T00:00:00"/>
    <x v="5"/>
    <s v="Pró-Reitoria de Assuntos Administrativos"/>
    <n v="87"/>
    <x v="50"/>
    <x v="4"/>
    <x v="14"/>
    <n v="0.97"/>
    <n v="9.6999999999999993"/>
    <x v="2"/>
    <x v="19"/>
    <x v="16"/>
    <n v="9.6999999999999993"/>
    <x v="16"/>
    <n v="1489"/>
    <x v="0"/>
  </r>
  <r>
    <s v="23083.007972/2015-42"/>
    <s v="UASG 153115 - Pregão 25/2015"/>
    <d v="2016-10-21T00:00:00"/>
    <x v="5"/>
    <s v="Pró-Reitoria de Assuntos Administrativos"/>
    <n v="91"/>
    <x v="81"/>
    <x v="4"/>
    <x v="16"/>
    <n v="1.03"/>
    <n v="15.450000000000001"/>
    <x v="3"/>
    <x v="24"/>
    <x v="19"/>
    <n v="15.450000000000001"/>
    <x v="20"/>
    <n v="2792"/>
    <x v="0"/>
  </r>
  <r>
    <s v="23083.007972/2015-42"/>
    <s v="UASG 153115 - Pregão 25/2015"/>
    <d v="2016-10-21T00:00:00"/>
    <x v="5"/>
    <s v="Pró-Reitoria de Assuntos Administrativos"/>
    <n v="92"/>
    <x v="53"/>
    <x v="4"/>
    <x v="13"/>
    <n v="1.8"/>
    <n v="54"/>
    <x v="2"/>
    <x v="20"/>
    <x v="15"/>
    <n v="54"/>
    <x v="17"/>
    <n v="3048"/>
    <x v="0"/>
  </r>
  <r>
    <s v="23083.007972/2015-42"/>
    <s v="UASG 153115 - Pregão 25/2015"/>
    <d v="2016-10-21T00:00:00"/>
    <x v="5"/>
    <s v="Pró-Reitoria de Assuntos Administrativos"/>
    <n v="94"/>
    <x v="17"/>
    <x v="4"/>
    <x v="6"/>
    <n v="1.22"/>
    <n v="24.4"/>
    <x v="2"/>
    <x v="10"/>
    <x v="7"/>
    <n v="24.4"/>
    <x v="8"/>
    <n v="544"/>
    <x v="0"/>
  </r>
  <r>
    <s v="23083.007972/2015-42"/>
    <s v="UASG 153115 - Pregão 25/2015"/>
    <d v="2016-10-21T00:00:00"/>
    <x v="5"/>
    <s v="Pró-Reitoria de Assuntos Administrativos"/>
    <n v="96"/>
    <x v="82"/>
    <x v="4"/>
    <x v="25"/>
    <n v="95.72"/>
    <n v="191.44"/>
    <x v="2"/>
    <x v="18"/>
    <x v="26"/>
    <n v="191.44"/>
    <x v="5"/>
    <n v="4544"/>
    <x v="0"/>
  </r>
  <r>
    <s v="23083.007972/2015-42"/>
    <s v="UASG 153115 - Pregão 25/2015"/>
    <d v="2016-10-21T00:00:00"/>
    <x v="5"/>
    <s v="Pró-Reitoria de Assuntos Administrativos"/>
    <n v="99"/>
    <x v="18"/>
    <x v="4"/>
    <x v="26"/>
    <n v="19.989999999999998"/>
    <n v="239.88"/>
    <x v="2"/>
    <x v="10"/>
    <x v="27"/>
    <n v="239.88"/>
    <x v="8"/>
    <n v="544"/>
    <x v="0"/>
  </r>
  <r>
    <s v="23083.007972/2015-42"/>
    <s v="UASG 153115 - Pregão 25/2015"/>
    <d v="2016-10-21T00:00:00"/>
    <x v="5"/>
    <s v="Pró-Reitoria de Assuntos Administrativos"/>
    <n v="102"/>
    <x v="19"/>
    <x v="4"/>
    <x v="6"/>
    <n v="17.489999999999998"/>
    <n v="349.79999999999995"/>
    <x v="2"/>
    <x v="3"/>
    <x v="7"/>
    <n v="349.79999999999995"/>
    <x v="3"/>
    <n v="4227"/>
    <x v="0"/>
  </r>
  <r>
    <s v="23083.007972/2015-42"/>
    <s v="UASG 153115 - Pregão 25/2015"/>
    <d v="2016-10-21T00:00:00"/>
    <x v="5"/>
    <s v="Pró-Reitoria de Assuntos Administrativos"/>
    <n v="104"/>
    <x v="4"/>
    <x v="4"/>
    <x v="14"/>
    <n v="2"/>
    <n v="20"/>
    <x v="3"/>
    <x v="13"/>
    <x v="16"/>
    <n v="20"/>
    <x v="11"/>
    <n v="309"/>
    <x v="0"/>
  </r>
  <r>
    <s v="23083.007972/2015-42"/>
    <s v="UASG 153115 - Pregão 25/2015"/>
    <d v="2016-10-21T00:00:00"/>
    <x v="5"/>
    <s v="Pró-Reitoria de Assuntos Administrativos"/>
    <n v="109"/>
    <x v="54"/>
    <x v="4"/>
    <x v="26"/>
    <n v="2"/>
    <n v="24"/>
    <x v="2"/>
    <x v="6"/>
    <x v="27"/>
    <n v="24"/>
    <x v="6"/>
    <n v="348"/>
    <x v="0"/>
  </r>
  <r>
    <s v="23083.007972/2015-42"/>
    <s v="UASG 153115 - Pregão 25/2015"/>
    <d v="2016-10-21T00:00:00"/>
    <x v="5"/>
    <s v="Pró-Reitoria de Assuntos Administrativos"/>
    <n v="107"/>
    <x v="83"/>
    <x v="4"/>
    <x v="12"/>
    <n v="0.2"/>
    <n v="1.2000000000000002"/>
    <x v="4"/>
    <x v="12"/>
    <x v="17"/>
    <s v="-"/>
    <x v="10"/>
    <s v="-"/>
    <x v="2"/>
  </r>
  <r>
    <s v="23083.007972/2015-42"/>
    <s v="UASG 153115 - Pregão 25/2015"/>
    <d v="2016-10-21T00:00:00"/>
    <x v="5"/>
    <s v="Pró-Reitoria de Assuntos Administrativos"/>
    <n v="108"/>
    <x v="56"/>
    <x v="4"/>
    <x v="8"/>
    <n v="0.16"/>
    <n v="16"/>
    <x v="4"/>
    <x v="12"/>
    <x v="17"/>
    <s v="-"/>
    <x v="10"/>
    <s v="-"/>
    <x v="2"/>
  </r>
  <r>
    <s v="23083.007972/2015-42"/>
    <s v="UASG 153115 - Pregão 25/2015"/>
    <d v="2016-10-21T00:00:00"/>
    <x v="5"/>
    <s v="Pró-Reitoria de Assuntos Administrativos"/>
    <n v="137"/>
    <x v="84"/>
    <x v="4"/>
    <x v="13"/>
    <n v="1.25"/>
    <n v="37.5"/>
    <x v="3"/>
    <x v="4"/>
    <x v="15"/>
    <n v="37.5"/>
    <x v="4"/>
    <n v="1089"/>
    <x v="0"/>
  </r>
  <r>
    <s v="23083.007972/2015-42"/>
    <s v="UASG 153115 - Pregão 25/2015"/>
    <d v="2016-10-21T00:00:00"/>
    <x v="5"/>
    <s v="Pró-Reitoria de Assuntos Administrativos"/>
    <n v="138"/>
    <x v="85"/>
    <x v="4"/>
    <x v="23"/>
    <n v="0.85"/>
    <n v="51"/>
    <x v="2"/>
    <x v="18"/>
    <x v="24"/>
    <n v="51"/>
    <x v="5"/>
    <n v="4544"/>
    <x v="0"/>
  </r>
  <r>
    <s v="23083.007972/2015-42"/>
    <s v="UASG 153115 - Pregão 25/2015"/>
    <d v="2016-10-21T00:00:00"/>
    <x v="5"/>
    <s v="Pró-Reitoria de Assuntos Administrativos"/>
    <n v="136"/>
    <x v="86"/>
    <x v="4"/>
    <x v="6"/>
    <n v="6.34"/>
    <n v="126.8"/>
    <x v="2"/>
    <x v="18"/>
    <x v="7"/>
    <n v="126.8"/>
    <x v="5"/>
    <n v="4544"/>
    <x v="0"/>
  </r>
  <r>
    <s v="23083.007972/2015-42"/>
    <s v="UASG 153115 - Pregão 25/2015"/>
    <d v="2016-10-21T00:00:00"/>
    <x v="5"/>
    <s v="Pró-Reitoria de Assuntos Administrativos"/>
    <n v="139"/>
    <x v="87"/>
    <x v="4"/>
    <x v="6"/>
    <n v="1.73"/>
    <n v="34.6"/>
    <x v="2"/>
    <x v="5"/>
    <x v="7"/>
    <n v="34.6"/>
    <x v="5"/>
    <n v="938"/>
    <x v="0"/>
  </r>
  <r>
    <s v="23083.007972/2015-42"/>
    <s v="UASG 153115 - Pregão 25/2015"/>
    <d v="2016-10-21T00:00:00"/>
    <x v="5"/>
    <s v="Pró-Reitoria de Assuntos Administrativos"/>
    <n v="141"/>
    <x v="88"/>
    <x v="4"/>
    <x v="6"/>
    <n v="1.73"/>
    <n v="34.6"/>
    <x v="2"/>
    <x v="5"/>
    <x v="7"/>
    <n v="34.6"/>
    <x v="5"/>
    <n v="938"/>
    <x v="0"/>
  </r>
  <r>
    <s v="23083.007972/2015-42"/>
    <s v="UASG 153115 - Pregão 25/2015"/>
    <d v="2016-10-21T00:00:00"/>
    <x v="5"/>
    <s v="Pró-Reitoria de Assuntos Administrativos"/>
    <n v="142"/>
    <x v="68"/>
    <x v="4"/>
    <x v="6"/>
    <n v="1.89"/>
    <n v="37.799999999999997"/>
    <x v="3"/>
    <x v="7"/>
    <x v="7"/>
    <n v="37.799999999999997"/>
    <x v="5"/>
    <n v="1400"/>
    <x v="0"/>
  </r>
  <r>
    <s v="23083.007972/2015-42"/>
    <s v="UASG 153115 - Pregão 25/2015"/>
    <d v="2016-10-21T00:00:00"/>
    <x v="5"/>
    <s v="Pró-Reitoria de Assuntos Administrativos"/>
    <n v="144"/>
    <x v="89"/>
    <x v="4"/>
    <x v="6"/>
    <n v="2.02"/>
    <n v="40.4"/>
    <x v="3"/>
    <x v="7"/>
    <x v="7"/>
    <n v="40.4"/>
    <x v="5"/>
    <n v="1400"/>
    <x v="0"/>
  </r>
  <r>
    <s v="23083.007972/2015-42"/>
    <s v="UASG 153115 - Pregão 25/2015"/>
    <d v="2016-10-21T00:00:00"/>
    <x v="5"/>
    <s v="Pró-Reitoria de Assuntos Administrativos"/>
    <n v="140"/>
    <x v="90"/>
    <x v="4"/>
    <x v="27"/>
    <n v="2.02"/>
    <n v="1010"/>
    <x v="3"/>
    <x v="7"/>
    <x v="28"/>
    <n v="448.44"/>
    <x v="5"/>
    <n v="1400"/>
    <x v="1"/>
  </r>
  <r>
    <s v="23083.007972/2015-42"/>
    <s v="UASG 153115 - Pregão 25/2015"/>
    <d v="2016-10-21T00:00:00"/>
    <x v="5"/>
    <s v="Pró-Reitoria de Assuntos Administrativos"/>
    <n v="143"/>
    <x v="69"/>
    <x v="4"/>
    <x v="6"/>
    <n v="1.85"/>
    <n v="37"/>
    <x v="2"/>
    <x v="5"/>
    <x v="7"/>
    <n v="37"/>
    <x v="5"/>
    <n v="938"/>
    <x v="0"/>
  </r>
  <r>
    <s v="23083.007972/2015-42"/>
    <s v="UASG 153115 - Pregão 25/2015"/>
    <d v="2016-10-21T00:00:00"/>
    <x v="5"/>
    <s v="Pró-Reitoria de Assuntos Administrativos"/>
    <n v="146"/>
    <x v="63"/>
    <x v="4"/>
    <x v="6"/>
    <n v="64.5"/>
    <n v="1290"/>
    <x v="2"/>
    <x v="18"/>
    <x v="7"/>
    <n v="1290"/>
    <x v="5"/>
    <n v="4544"/>
    <x v="0"/>
  </r>
  <r>
    <s v="23083.007972/2015-42"/>
    <s v="UASG 153115 - Pregão 25/2015"/>
    <d v="2016-10-21T00:00:00"/>
    <x v="5"/>
    <s v="Pró-Reitoria de Assuntos Administrativos"/>
    <n v="160"/>
    <x v="27"/>
    <x v="4"/>
    <x v="16"/>
    <n v="7.54"/>
    <n v="113.1"/>
    <x v="2"/>
    <x v="3"/>
    <x v="19"/>
    <n v="113.1"/>
    <x v="3"/>
    <n v="4227"/>
    <x v="0"/>
  </r>
  <r>
    <s v="23083.007972/2015-42"/>
    <s v="UASG 153115 - Pregão 25/2015"/>
    <d v="2016-10-21T00:00:00"/>
    <x v="5"/>
    <s v="Pró-Reitoria de Assuntos Administrativos"/>
    <n v="173"/>
    <x v="65"/>
    <x v="4"/>
    <x v="14"/>
    <n v="2.69"/>
    <n v="26.9"/>
    <x v="3"/>
    <x v="4"/>
    <x v="16"/>
    <n v="26.9"/>
    <x v="4"/>
    <n v="1089"/>
    <x v="0"/>
  </r>
  <r>
    <s v="23083.007972/2015-42"/>
    <s v="UASG 153115 - Pregão 25/2015"/>
    <d v="2016-10-21T00:00:00"/>
    <x v="5"/>
    <s v="Pró-Reitoria de Assuntos Administrativos"/>
    <n v="175"/>
    <x v="67"/>
    <x v="4"/>
    <x v="14"/>
    <n v="1.6"/>
    <n v="16"/>
    <x v="2"/>
    <x v="5"/>
    <x v="16"/>
    <n v="16"/>
    <x v="5"/>
    <n v="938"/>
    <x v="0"/>
  </r>
  <r>
    <s v="23083.007972/2015-42"/>
    <s v="UASG 153115 - Pregão 25/2015"/>
    <d v="2016-10-21T00:00:00"/>
    <x v="1"/>
    <s v="Seção de Arquivo e Protocolo Geral"/>
    <n v="9"/>
    <x v="33"/>
    <x v="5"/>
    <x v="16"/>
    <n v="3.49"/>
    <n v="52.35"/>
    <x v="2"/>
    <x v="16"/>
    <x v="19"/>
    <n v="52.35"/>
    <x v="14"/>
    <n v="1281"/>
    <x v="0"/>
  </r>
  <r>
    <s v="23083.007972/2015-42"/>
    <s v="UASG 153115 - Pregão 25/2015"/>
    <d v="2016-10-21T00:00:00"/>
    <x v="1"/>
    <s v="Seção de Arquivo e Protocolo Geral"/>
    <n v="14"/>
    <x v="36"/>
    <x v="5"/>
    <x v="6"/>
    <n v="0.25"/>
    <n v="5"/>
    <x v="4"/>
    <x v="12"/>
    <x v="17"/>
    <s v="-"/>
    <x v="10"/>
    <s v="-"/>
    <x v="2"/>
  </r>
  <r>
    <s v="23083.007972/2015-42"/>
    <s v="UASG 153115 - Pregão 25/2015"/>
    <d v="2016-10-21T00:00:00"/>
    <x v="1"/>
    <s v="Seção de Arquivo e Protocolo Geral"/>
    <n v="15"/>
    <x v="37"/>
    <x v="5"/>
    <x v="6"/>
    <n v="0.6"/>
    <n v="12"/>
    <x v="2"/>
    <x v="17"/>
    <x v="7"/>
    <n v="12"/>
    <x v="15"/>
    <n v="13408"/>
    <x v="0"/>
  </r>
  <r>
    <s v="23083.007972/2015-42"/>
    <s v="UASG 153115 - Pregão 25/2015"/>
    <d v="2016-10-21T00:00:00"/>
    <x v="1"/>
    <s v="Seção de Arquivo e Protocolo Geral"/>
    <n v="18"/>
    <x v="5"/>
    <x v="5"/>
    <x v="24"/>
    <n v="0.5"/>
    <n v="100"/>
    <x v="2"/>
    <x v="3"/>
    <x v="29"/>
    <n v="45"/>
    <x v="3"/>
    <n v="4227"/>
    <x v="1"/>
  </r>
  <r>
    <s v="23083.007972/2015-42"/>
    <s v="UASG 153115 - Pregão 25/2015"/>
    <d v="2016-10-21T00:00:00"/>
    <x v="1"/>
    <s v="Seção de Arquivo e Protocolo Geral"/>
    <n v="20"/>
    <x v="40"/>
    <x v="5"/>
    <x v="24"/>
    <n v="0.32"/>
    <n v="64"/>
    <x v="3"/>
    <x v="4"/>
    <x v="25"/>
    <n v="64"/>
    <x v="4"/>
    <n v="1089"/>
    <x v="0"/>
  </r>
  <r>
    <s v="23083.007972/2015-42"/>
    <s v="UASG 153115 - Pregão 25/2015"/>
    <d v="2016-10-21T00:00:00"/>
    <x v="1"/>
    <s v="Seção de Arquivo e Protocolo Geral"/>
    <n v="21"/>
    <x v="41"/>
    <x v="5"/>
    <x v="24"/>
    <n v="0.32"/>
    <n v="64"/>
    <x v="3"/>
    <x v="4"/>
    <x v="25"/>
    <n v="64"/>
    <x v="4"/>
    <n v="1089"/>
    <x v="0"/>
  </r>
  <r>
    <s v="23083.007972/2015-42"/>
    <s v="UASG 153115 - Pregão 25/2015"/>
    <d v="2016-10-21T00:00:00"/>
    <x v="1"/>
    <s v="Seção de Arquivo e Protocolo Geral"/>
    <n v="23"/>
    <x v="91"/>
    <x v="5"/>
    <x v="24"/>
    <n v="1.3"/>
    <n v="260"/>
    <x v="2"/>
    <x v="5"/>
    <x v="30"/>
    <n v="202.8"/>
    <x v="5"/>
    <n v="938"/>
    <x v="1"/>
  </r>
  <r>
    <s v="23083.007972/2015-42"/>
    <s v="UASG 153115 - Pregão 25/2015"/>
    <d v="2016-10-21T00:00:00"/>
    <x v="1"/>
    <s v="Seção de Arquivo e Protocolo Geral"/>
    <n v="24"/>
    <x v="92"/>
    <x v="5"/>
    <x v="8"/>
    <n v="1.5"/>
    <n v="150"/>
    <x v="2"/>
    <x v="5"/>
    <x v="9"/>
    <n v="150"/>
    <x v="5"/>
    <n v="938"/>
    <x v="0"/>
  </r>
  <r>
    <s v="23083.007972/2015-42"/>
    <s v="UASG 153115 - Pregão 25/2015"/>
    <d v="2016-10-21T00:00:00"/>
    <x v="1"/>
    <s v="Seção de Arquivo e Protocolo Geral"/>
    <n v="28"/>
    <x v="9"/>
    <x v="5"/>
    <x v="8"/>
    <n v="0.85"/>
    <n v="85"/>
    <x v="2"/>
    <x v="5"/>
    <x v="9"/>
    <n v="85"/>
    <x v="5"/>
    <n v="938"/>
    <x v="0"/>
  </r>
  <r>
    <s v="23083.007972/2015-42"/>
    <s v="UASG 153115 - Pregão 25/2015"/>
    <d v="2016-10-21T00:00:00"/>
    <x v="1"/>
    <s v="Seção de Arquivo e Protocolo Geral"/>
    <n v="26"/>
    <x v="11"/>
    <x v="5"/>
    <x v="8"/>
    <n v="0.85"/>
    <n v="85"/>
    <x v="2"/>
    <x v="5"/>
    <x v="9"/>
    <n v="85"/>
    <x v="5"/>
    <n v="938"/>
    <x v="0"/>
  </r>
  <r>
    <s v="23083.007972/2015-42"/>
    <s v="UASG 153115 - Pregão 25/2015"/>
    <d v="2016-10-21T00:00:00"/>
    <x v="1"/>
    <s v="Seção de Arquivo e Protocolo Geral"/>
    <n v="27"/>
    <x v="12"/>
    <x v="5"/>
    <x v="8"/>
    <n v="0.85"/>
    <n v="85"/>
    <x v="2"/>
    <x v="6"/>
    <x v="9"/>
    <n v="85"/>
    <x v="6"/>
    <n v="348"/>
    <x v="0"/>
  </r>
  <r>
    <s v="23083.007972/2015-42"/>
    <s v="UASG 153115 - Pregão 25/2015"/>
    <d v="2016-10-21T00:00:00"/>
    <x v="1"/>
    <s v="Seção de Arquivo e Protocolo Geral"/>
    <n v="40"/>
    <x v="77"/>
    <x v="5"/>
    <x v="13"/>
    <n v="0.99"/>
    <n v="29.7"/>
    <x v="2"/>
    <x v="16"/>
    <x v="15"/>
    <n v="29.7"/>
    <x v="14"/>
    <n v="1281"/>
    <x v="0"/>
  </r>
  <r>
    <s v="23083.007972/2015-42"/>
    <s v="UASG 153115 - Pregão 25/2015"/>
    <d v="2016-10-21T00:00:00"/>
    <x v="1"/>
    <s v="Seção de Arquivo e Protocolo Geral"/>
    <n v="41"/>
    <x v="42"/>
    <x v="5"/>
    <x v="13"/>
    <n v="1.29"/>
    <n v="38.700000000000003"/>
    <x v="3"/>
    <x v="4"/>
    <x v="15"/>
    <n v="38.700000000000003"/>
    <x v="4"/>
    <n v="1089"/>
    <x v="0"/>
  </r>
  <r>
    <s v="23083.007972/2015-42"/>
    <s v="UASG 153115 - Pregão 25/2015"/>
    <d v="2016-10-21T00:00:00"/>
    <x v="1"/>
    <s v="Seção de Arquivo e Protocolo Geral"/>
    <n v="46"/>
    <x v="43"/>
    <x v="5"/>
    <x v="13"/>
    <n v="3.23"/>
    <n v="96.9"/>
    <x v="2"/>
    <x v="17"/>
    <x v="15"/>
    <n v="96.9"/>
    <x v="15"/>
    <n v="13408"/>
    <x v="0"/>
  </r>
  <r>
    <s v="23083.007972/2015-42"/>
    <s v="UASG 153115 - Pregão 25/2015"/>
    <d v="2016-10-21T00:00:00"/>
    <x v="1"/>
    <s v="Seção de Arquivo e Protocolo Geral"/>
    <n v="47"/>
    <x v="3"/>
    <x v="5"/>
    <x v="13"/>
    <n v="0.49"/>
    <n v="14.7"/>
    <x v="2"/>
    <x v="5"/>
    <x v="15"/>
    <n v="14.7"/>
    <x v="5"/>
    <n v="938"/>
    <x v="0"/>
  </r>
  <r>
    <s v="23083.007972/2015-42"/>
    <s v="UASG 153115 - Pregão 25/2015"/>
    <d v="2016-10-21T00:00:00"/>
    <x v="1"/>
    <s v="Seção de Arquivo e Protocolo Geral"/>
    <n v="49"/>
    <x v="45"/>
    <x v="5"/>
    <x v="8"/>
    <n v="2.65"/>
    <n v="265"/>
    <x v="2"/>
    <x v="6"/>
    <x v="9"/>
    <n v="265"/>
    <x v="6"/>
    <n v="348"/>
    <x v="0"/>
  </r>
  <r>
    <s v="23083.007972/2015-42"/>
    <s v="UASG 153115 - Pregão 25/2015"/>
    <d v="2016-10-21T00:00:00"/>
    <x v="1"/>
    <s v="Seção de Arquivo e Protocolo Geral"/>
    <n v="50"/>
    <x v="93"/>
    <x v="5"/>
    <x v="8"/>
    <n v="3.15"/>
    <n v="315"/>
    <x v="2"/>
    <x v="6"/>
    <x v="9"/>
    <n v="315"/>
    <x v="6"/>
    <n v="348"/>
    <x v="0"/>
  </r>
  <r>
    <s v="23083.007972/2015-42"/>
    <s v="UASG 153115 - Pregão 25/2015"/>
    <d v="2016-10-21T00:00:00"/>
    <x v="1"/>
    <s v="Seção de Arquivo e Protocolo Geral"/>
    <n v="51"/>
    <x v="46"/>
    <x v="5"/>
    <x v="8"/>
    <n v="4.5999999999999996"/>
    <n v="459.99999999999994"/>
    <x v="2"/>
    <x v="19"/>
    <x v="9"/>
    <n v="459.99999999999994"/>
    <x v="16"/>
    <n v="1489"/>
    <x v="0"/>
  </r>
  <r>
    <s v="23083.007972/2015-42"/>
    <s v="UASG 153115 - Pregão 25/2015"/>
    <d v="2016-10-21T00:00:00"/>
    <x v="1"/>
    <s v="Seção de Arquivo e Protocolo Geral"/>
    <n v="57"/>
    <x v="47"/>
    <x v="5"/>
    <x v="6"/>
    <n v="0.99"/>
    <n v="19.8"/>
    <x v="3"/>
    <x v="4"/>
    <x v="7"/>
    <n v="19.8"/>
    <x v="4"/>
    <n v="1089"/>
    <x v="0"/>
  </r>
  <r>
    <s v="23083.007972/2015-42"/>
    <s v="UASG 153115 - Pregão 25/2015"/>
    <d v="2016-10-21T00:00:00"/>
    <x v="1"/>
    <s v="Seção de Arquivo e Protocolo Geral"/>
    <n v="65"/>
    <x v="48"/>
    <x v="5"/>
    <x v="8"/>
    <n v="0.11"/>
    <n v="11"/>
    <x v="2"/>
    <x v="18"/>
    <x v="11"/>
    <n v="5.5"/>
    <x v="5"/>
    <n v="4544"/>
    <x v="1"/>
  </r>
  <r>
    <s v="23083.007972/2015-42"/>
    <s v="UASG 153115 - Pregão 25/2015"/>
    <d v="2016-10-21T00:00:00"/>
    <x v="1"/>
    <s v="Seção de Arquivo e Protocolo Geral"/>
    <n v="82"/>
    <x v="49"/>
    <x v="5"/>
    <x v="14"/>
    <n v="1"/>
    <n v="10"/>
    <x v="2"/>
    <x v="5"/>
    <x v="16"/>
    <n v="10"/>
    <x v="5"/>
    <n v="938"/>
    <x v="0"/>
  </r>
  <r>
    <s v="23083.007972/2015-42"/>
    <s v="UASG 153115 - Pregão 25/2015"/>
    <d v="2016-10-21T00:00:00"/>
    <x v="1"/>
    <s v="Seção de Arquivo e Protocolo Geral"/>
    <n v="87"/>
    <x v="50"/>
    <x v="5"/>
    <x v="6"/>
    <n v="0.97"/>
    <n v="19.399999999999999"/>
    <x v="2"/>
    <x v="19"/>
    <x v="7"/>
    <n v="19.399999999999999"/>
    <x v="16"/>
    <n v="1489"/>
    <x v="0"/>
  </r>
  <r>
    <s v="23083.007972/2015-42"/>
    <s v="UASG 153115 - Pregão 25/2015"/>
    <d v="2016-10-21T00:00:00"/>
    <x v="1"/>
    <s v="Seção de Arquivo e Protocolo Geral"/>
    <n v="86"/>
    <x v="51"/>
    <x v="5"/>
    <x v="6"/>
    <n v="1.75"/>
    <n v="35"/>
    <x v="2"/>
    <x v="20"/>
    <x v="7"/>
    <n v="35"/>
    <x v="17"/>
    <n v="3048"/>
    <x v="0"/>
  </r>
  <r>
    <s v="23083.007972/2015-42"/>
    <s v="UASG 153115 - Pregão 25/2015"/>
    <d v="2016-10-21T00:00:00"/>
    <x v="1"/>
    <s v="Seção de Arquivo e Protocolo Geral"/>
    <n v="89"/>
    <x v="94"/>
    <x v="5"/>
    <x v="6"/>
    <n v="2.4"/>
    <n v="48"/>
    <x v="2"/>
    <x v="20"/>
    <x v="18"/>
    <n v="12"/>
    <x v="17"/>
    <n v="3048"/>
    <x v="1"/>
  </r>
  <r>
    <s v="23083.007972/2015-42"/>
    <s v="UASG 153115 - Pregão 25/2015"/>
    <d v="2016-10-21T00:00:00"/>
    <x v="1"/>
    <s v="Seção de Arquivo e Protocolo Geral"/>
    <n v="90"/>
    <x v="52"/>
    <x v="5"/>
    <x v="6"/>
    <n v="5"/>
    <n v="100"/>
    <x v="2"/>
    <x v="20"/>
    <x v="18"/>
    <n v="25"/>
    <x v="17"/>
    <n v="3048"/>
    <x v="1"/>
  </r>
  <r>
    <s v="23083.007972/2015-42"/>
    <s v="UASG 153115 - Pregão 25/2015"/>
    <d v="2016-10-21T00:00:00"/>
    <x v="1"/>
    <s v="Seção de Arquivo e Protocolo Geral"/>
    <n v="91"/>
    <x v="81"/>
    <x v="5"/>
    <x v="6"/>
    <n v="1.03"/>
    <n v="20.6"/>
    <x v="3"/>
    <x v="24"/>
    <x v="7"/>
    <n v="20.6"/>
    <x v="20"/>
    <n v="2792"/>
    <x v="0"/>
  </r>
  <r>
    <s v="23083.007972/2015-42"/>
    <s v="UASG 153115 - Pregão 25/2015"/>
    <d v="2016-10-21T00:00:00"/>
    <x v="1"/>
    <s v="Seção de Arquivo e Protocolo Geral"/>
    <n v="92"/>
    <x v="53"/>
    <x v="5"/>
    <x v="6"/>
    <n v="1.8"/>
    <n v="36"/>
    <x v="2"/>
    <x v="20"/>
    <x v="7"/>
    <n v="36"/>
    <x v="17"/>
    <n v="3048"/>
    <x v="0"/>
  </r>
  <r>
    <s v="23083.007972/2015-42"/>
    <s v="UASG 153115 - Pregão 25/2015"/>
    <d v="2016-10-21T00:00:00"/>
    <x v="1"/>
    <s v="Seção de Arquivo e Protocolo Geral"/>
    <n v="102"/>
    <x v="19"/>
    <x v="5"/>
    <x v="15"/>
    <n v="17.489999999999998"/>
    <n v="87.449999999999989"/>
    <x v="2"/>
    <x v="3"/>
    <x v="18"/>
    <n v="87.449999999999989"/>
    <x v="3"/>
    <n v="4227"/>
    <x v="0"/>
  </r>
  <r>
    <s v="23083.007972/2015-42"/>
    <s v="UASG 153115 - Pregão 25/2015"/>
    <d v="2016-10-21T00:00:00"/>
    <x v="1"/>
    <s v="Seção de Arquivo e Protocolo Geral"/>
    <n v="101"/>
    <x v="21"/>
    <x v="5"/>
    <x v="15"/>
    <n v="5.84"/>
    <n v="29.2"/>
    <x v="3"/>
    <x v="4"/>
    <x v="18"/>
    <n v="29.2"/>
    <x v="4"/>
    <n v="1089"/>
    <x v="0"/>
  </r>
  <r>
    <s v="23083.007972/2015-42"/>
    <s v="UASG 153115 - Pregão 25/2015"/>
    <d v="2016-10-21T00:00:00"/>
    <x v="1"/>
    <s v="Seção de Arquivo e Protocolo Geral"/>
    <n v="103"/>
    <x v="22"/>
    <x v="5"/>
    <x v="16"/>
    <n v="7.75"/>
    <n v="116.25"/>
    <x v="2"/>
    <x v="11"/>
    <x v="19"/>
    <n v="116.25"/>
    <x v="9"/>
    <n v="6"/>
    <x v="0"/>
  </r>
  <r>
    <s v="23083.007972/2015-42"/>
    <s v="UASG 153115 - Pregão 25/2015"/>
    <d v="2016-10-21T00:00:00"/>
    <x v="1"/>
    <s v="Seção de Arquivo e Protocolo Geral"/>
    <n v="105"/>
    <x v="23"/>
    <x v="5"/>
    <x v="16"/>
    <n v="7.9"/>
    <n v="118.5"/>
    <x v="4"/>
    <x v="12"/>
    <x v="17"/>
    <s v="-"/>
    <x v="10"/>
    <s v="-"/>
    <x v="2"/>
  </r>
  <r>
    <s v="23083.007972/2015-42"/>
    <s v="UASG 153115 - Pregão 25/2015"/>
    <d v="2016-10-21T00:00:00"/>
    <x v="1"/>
    <s v="Seção de Arquivo e Protocolo Geral"/>
    <n v="104"/>
    <x v="4"/>
    <x v="5"/>
    <x v="16"/>
    <n v="2"/>
    <n v="30"/>
    <x v="3"/>
    <x v="13"/>
    <x v="19"/>
    <n v="30"/>
    <x v="11"/>
    <n v="309"/>
    <x v="0"/>
  </r>
  <r>
    <s v="23083.007972/2015-42"/>
    <s v="UASG 153115 - Pregão 25/2015"/>
    <d v="2016-10-21T00:00:00"/>
    <x v="1"/>
    <s v="Seção de Arquivo e Protocolo Geral"/>
    <n v="109"/>
    <x v="54"/>
    <x v="5"/>
    <x v="16"/>
    <n v="2"/>
    <n v="30"/>
    <x v="2"/>
    <x v="6"/>
    <x v="19"/>
    <n v="30"/>
    <x v="6"/>
    <n v="348"/>
    <x v="0"/>
  </r>
  <r>
    <s v="23083.007972/2015-42"/>
    <s v="UASG 153115 - Pregão 25/2015"/>
    <d v="2016-10-21T00:00:00"/>
    <x v="1"/>
    <s v="Seção de Arquivo e Protocolo Geral"/>
    <n v="108"/>
    <x v="56"/>
    <x v="5"/>
    <x v="24"/>
    <n v="0.16"/>
    <n v="32"/>
    <x v="4"/>
    <x v="12"/>
    <x v="17"/>
    <s v="-"/>
    <x v="10"/>
    <s v="-"/>
    <x v="2"/>
  </r>
  <r>
    <s v="23083.007972/2015-42"/>
    <s v="UASG 153115 - Pregão 25/2015"/>
    <d v="2016-10-21T00:00:00"/>
    <x v="1"/>
    <s v="Seção de Arquivo e Protocolo Geral"/>
    <n v="114"/>
    <x v="57"/>
    <x v="5"/>
    <x v="14"/>
    <n v="11.42"/>
    <n v="114.2"/>
    <x v="2"/>
    <x v="18"/>
    <x v="16"/>
    <n v="114.2"/>
    <x v="5"/>
    <n v="4544"/>
    <x v="0"/>
  </r>
  <r>
    <s v="23083.007972/2015-42"/>
    <s v="UASG 153115 - Pregão 25/2015"/>
    <d v="2016-10-21T00:00:00"/>
    <x v="1"/>
    <s v="Seção de Arquivo e Protocolo Geral"/>
    <n v="113"/>
    <x v="58"/>
    <x v="5"/>
    <x v="6"/>
    <n v="12.72"/>
    <n v="254.4"/>
    <x v="2"/>
    <x v="18"/>
    <x v="7"/>
    <n v="254.4"/>
    <x v="5"/>
    <n v="4544"/>
    <x v="0"/>
  </r>
  <r>
    <s v="23083.007972/2015-42"/>
    <s v="UASG 153115 - Pregão 25/2015"/>
    <d v="2016-10-21T00:00:00"/>
    <x v="1"/>
    <s v="Seção de Arquivo e Protocolo Geral"/>
    <n v="116"/>
    <x v="60"/>
    <x v="5"/>
    <x v="8"/>
    <n v="0.12"/>
    <n v="12"/>
    <x v="3"/>
    <x v="22"/>
    <x v="9"/>
    <n v="12"/>
    <x v="19"/>
    <n v="1327"/>
    <x v="0"/>
  </r>
  <r>
    <s v="23083.007972/2015-42"/>
    <s v="UASG 153115 - Pregão 25/2015"/>
    <d v="2016-10-21T00:00:00"/>
    <x v="1"/>
    <s v="Seção de Arquivo e Protocolo Geral"/>
    <n v="126"/>
    <x v="61"/>
    <x v="5"/>
    <x v="13"/>
    <n v="0.35"/>
    <n v="10.5"/>
    <x v="2"/>
    <x v="5"/>
    <x v="15"/>
    <n v="10.5"/>
    <x v="5"/>
    <n v="938"/>
    <x v="0"/>
  </r>
  <r>
    <s v="23083.007972/2015-42"/>
    <s v="UASG 153115 - Pregão 25/2015"/>
    <d v="2016-10-21T00:00:00"/>
    <x v="1"/>
    <s v="Seção de Arquivo e Protocolo Geral"/>
    <n v="134"/>
    <x v="95"/>
    <x v="5"/>
    <x v="9"/>
    <n v="12.97"/>
    <n v="648.5"/>
    <x v="2"/>
    <x v="18"/>
    <x v="7"/>
    <n v="259.40000000000003"/>
    <x v="5"/>
    <n v="4544"/>
    <x v="1"/>
  </r>
  <r>
    <s v="23083.007972/2015-42"/>
    <s v="UASG 153115 - Pregão 25/2015"/>
    <d v="2016-10-21T00:00:00"/>
    <x v="1"/>
    <s v="Seção de Arquivo e Protocolo Geral"/>
    <n v="147"/>
    <x v="25"/>
    <x v="5"/>
    <x v="6"/>
    <n v="1.51"/>
    <n v="30.2"/>
    <x v="3"/>
    <x v="14"/>
    <x v="16"/>
    <n v="15.1"/>
    <x v="12"/>
    <n v="489"/>
    <x v="1"/>
  </r>
  <r>
    <s v="23083.007972/2015-42"/>
    <s v="UASG 153115 - Pregão 25/2015"/>
    <d v="2016-10-21T00:00:00"/>
    <x v="1"/>
    <s v="Seção de Arquivo e Protocolo Geral"/>
    <n v="148"/>
    <x v="26"/>
    <x v="5"/>
    <x v="6"/>
    <n v="1.49"/>
    <n v="29.8"/>
    <x v="3"/>
    <x v="14"/>
    <x v="16"/>
    <n v="14.9"/>
    <x v="12"/>
    <n v="489"/>
    <x v="1"/>
  </r>
  <r>
    <s v="23083.007972/2015-42"/>
    <s v="UASG 153115 - Pregão 25/2015"/>
    <d v="2016-10-21T00:00:00"/>
    <x v="1"/>
    <s v="Seção de Arquivo e Protocolo Geral"/>
    <n v="149"/>
    <x v="96"/>
    <x v="5"/>
    <x v="8"/>
    <n v="1.05"/>
    <n v="105"/>
    <x v="2"/>
    <x v="5"/>
    <x v="16"/>
    <n v="10.5"/>
    <x v="5"/>
    <n v="938"/>
    <x v="1"/>
  </r>
  <r>
    <s v="23083.007972/2015-42"/>
    <s v="UASG 153115 - Pregão 25/2015"/>
    <d v="2016-10-21T00:00:00"/>
    <x v="1"/>
    <s v="Seção de Arquivo e Protocolo Geral"/>
    <n v="150"/>
    <x v="97"/>
    <x v="5"/>
    <x v="8"/>
    <n v="1.05"/>
    <n v="105"/>
    <x v="2"/>
    <x v="5"/>
    <x v="16"/>
    <n v="10.5"/>
    <x v="5"/>
    <n v="938"/>
    <x v="1"/>
  </r>
  <r>
    <s v="23083.007972/2015-42"/>
    <s v="UASG 153115 - Pregão 25/2015"/>
    <d v="2016-10-21T00:00:00"/>
    <x v="1"/>
    <s v="Seção de Arquivo e Protocolo Geral"/>
    <n v="151"/>
    <x v="70"/>
    <x v="5"/>
    <x v="8"/>
    <n v="1.05"/>
    <n v="105"/>
    <x v="2"/>
    <x v="5"/>
    <x v="9"/>
    <n v="105"/>
    <x v="5"/>
    <n v="938"/>
    <x v="0"/>
  </r>
  <r>
    <s v="23083.007972/2015-42"/>
    <s v="UASG 153115 - Pregão 25/2015"/>
    <d v="2016-10-21T00:00:00"/>
    <x v="1"/>
    <s v="Seção de Arquivo e Protocolo Geral"/>
    <n v="160"/>
    <x v="27"/>
    <x v="5"/>
    <x v="14"/>
    <n v="7.54"/>
    <n v="75.400000000000006"/>
    <x v="2"/>
    <x v="3"/>
    <x v="16"/>
    <n v="75.400000000000006"/>
    <x v="3"/>
    <n v="4227"/>
    <x v="0"/>
  </r>
  <r>
    <s v="23083.007972/2015-42"/>
    <s v="UASG 153115 - Pregão 25/2015"/>
    <d v="2016-10-21T00:00:00"/>
    <x v="1"/>
    <s v="Seção de Arquivo e Protocolo Geral"/>
    <n v="164"/>
    <x v="64"/>
    <x v="5"/>
    <x v="14"/>
    <n v="1.88"/>
    <n v="18.799999999999997"/>
    <x v="3"/>
    <x v="23"/>
    <x v="16"/>
    <n v="18.799999999999997"/>
    <x v="19"/>
    <n v="7570"/>
    <x v="0"/>
  </r>
  <r>
    <s v="23083.007972/2015-42"/>
    <s v="UASG 153115 - Pregão 25/2015"/>
    <d v="2016-10-21T00:00:00"/>
    <x v="1"/>
    <s v="Seção de Arquivo e Protocolo Geral"/>
    <n v="174"/>
    <x v="66"/>
    <x v="5"/>
    <x v="15"/>
    <n v="2.8"/>
    <n v="14"/>
    <x v="2"/>
    <x v="6"/>
    <x v="18"/>
    <n v="14"/>
    <x v="6"/>
    <n v="348"/>
    <x v="0"/>
  </r>
  <r>
    <s v="23083.007972/2015-42"/>
    <s v="UASG 153115 - Pregão 25/2015"/>
    <d v="2016-10-21T00:00:00"/>
    <x v="6"/>
    <s v="Departamento Pessoal"/>
    <n v="9"/>
    <x v="33"/>
    <x v="6"/>
    <x v="25"/>
    <n v="3.49"/>
    <n v="6.98"/>
    <x v="2"/>
    <x v="16"/>
    <x v="26"/>
    <n v="6.98"/>
    <x v="14"/>
    <n v="1281"/>
    <x v="0"/>
  </r>
  <r>
    <s v="23083.007972/2015-42"/>
    <s v="UASG 153115 - Pregão 25/2015"/>
    <d v="2016-10-21T00:00:00"/>
    <x v="6"/>
    <s v="Departamento Pessoal"/>
    <n v="12"/>
    <x v="35"/>
    <x v="6"/>
    <x v="6"/>
    <n v="0.56999999999999995"/>
    <n v="11.399999999999999"/>
    <x v="2"/>
    <x v="5"/>
    <x v="7"/>
    <n v="11.399999999999999"/>
    <x v="5"/>
    <n v="938"/>
    <x v="0"/>
  </r>
  <r>
    <s v="23083.007972/2015-42"/>
    <s v="UASG 153115 - Pregão 25/2015"/>
    <d v="2016-10-21T00:00:00"/>
    <x v="6"/>
    <s v="Departamento Pessoal"/>
    <n v="14"/>
    <x v="36"/>
    <x v="6"/>
    <x v="14"/>
    <n v="0.25"/>
    <n v="2.5"/>
    <x v="4"/>
    <x v="12"/>
    <x v="17"/>
    <s v="-"/>
    <x v="10"/>
    <s v="-"/>
    <x v="2"/>
  </r>
  <r>
    <s v="23083.007972/2015-42"/>
    <s v="UASG 153115 - Pregão 25/2015"/>
    <d v="2016-10-21T00:00:00"/>
    <x v="6"/>
    <s v="Departamento Pessoal"/>
    <n v="15"/>
    <x v="37"/>
    <x v="6"/>
    <x v="14"/>
    <n v="0.6"/>
    <n v="6"/>
    <x v="2"/>
    <x v="17"/>
    <x v="16"/>
    <n v="6"/>
    <x v="15"/>
    <n v="13408"/>
    <x v="0"/>
  </r>
  <r>
    <s v="23083.007972/2015-42"/>
    <s v="UASG 153115 - Pregão 25/2015"/>
    <d v="2016-10-21T00:00:00"/>
    <x v="6"/>
    <s v="Departamento Pessoal"/>
    <n v="18"/>
    <x v="5"/>
    <x v="6"/>
    <x v="8"/>
    <n v="0.5"/>
    <n v="50"/>
    <x v="2"/>
    <x v="3"/>
    <x v="9"/>
    <n v="50"/>
    <x v="3"/>
    <n v="4227"/>
    <x v="0"/>
  </r>
  <r>
    <s v="23083.007972/2015-42"/>
    <s v="UASG 153115 - Pregão 25/2015"/>
    <d v="2016-10-21T00:00:00"/>
    <x v="6"/>
    <s v="Departamento Pessoal"/>
    <n v="19"/>
    <x v="6"/>
    <x v="6"/>
    <x v="9"/>
    <n v="0.32"/>
    <n v="16"/>
    <x v="3"/>
    <x v="4"/>
    <x v="11"/>
    <n v="16"/>
    <x v="4"/>
    <n v="1089"/>
    <x v="0"/>
  </r>
  <r>
    <s v="23083.007972/2015-42"/>
    <s v="UASG 153115 - Pregão 25/2015"/>
    <d v="2016-10-21T00:00:00"/>
    <x v="6"/>
    <s v="Departamento Pessoal"/>
    <n v="26"/>
    <x v="11"/>
    <x v="6"/>
    <x v="6"/>
    <n v="0.85"/>
    <n v="17"/>
    <x v="2"/>
    <x v="5"/>
    <x v="7"/>
    <n v="17"/>
    <x v="5"/>
    <n v="938"/>
    <x v="0"/>
  </r>
  <r>
    <s v="23083.007972/2015-42"/>
    <s v="UASG 153115 - Pregão 25/2015"/>
    <d v="2016-10-21T00:00:00"/>
    <x v="6"/>
    <s v="Departamento Pessoal"/>
    <n v="48"/>
    <x v="44"/>
    <x v="6"/>
    <x v="14"/>
    <n v="0.94"/>
    <n v="9.3999999999999986"/>
    <x v="2"/>
    <x v="17"/>
    <x v="16"/>
    <n v="9.3999999999999986"/>
    <x v="15"/>
    <n v="13408"/>
    <x v="0"/>
  </r>
  <r>
    <s v="23083.007972/2015-42"/>
    <s v="UASG 153115 - Pregão 25/2015"/>
    <d v="2016-10-21T00:00:00"/>
    <x v="6"/>
    <s v="Departamento Pessoal"/>
    <n v="47"/>
    <x v="3"/>
    <x v="6"/>
    <x v="14"/>
    <n v="0.49"/>
    <n v="4.9000000000000004"/>
    <x v="2"/>
    <x v="5"/>
    <x v="16"/>
    <n v="4.9000000000000004"/>
    <x v="5"/>
    <n v="938"/>
    <x v="0"/>
  </r>
  <r>
    <s v="23083.007972/2015-42"/>
    <s v="UASG 153115 - Pregão 25/2015"/>
    <d v="2016-10-21T00:00:00"/>
    <x v="6"/>
    <s v="Departamento Pessoal"/>
    <n v="57"/>
    <x v="47"/>
    <x v="6"/>
    <x v="13"/>
    <n v="0.99"/>
    <n v="29.7"/>
    <x v="3"/>
    <x v="4"/>
    <x v="15"/>
    <n v="29.7"/>
    <x v="4"/>
    <n v="1089"/>
    <x v="0"/>
  </r>
  <r>
    <s v="23083.007972/2015-42"/>
    <s v="UASG 153115 - Pregão 25/2015"/>
    <d v="2016-10-21T00:00:00"/>
    <x v="6"/>
    <s v="Departamento Pessoal"/>
    <n v="65"/>
    <x v="48"/>
    <x v="6"/>
    <x v="8"/>
    <n v="0.11"/>
    <n v="11"/>
    <x v="2"/>
    <x v="18"/>
    <x v="9"/>
    <n v="11"/>
    <x v="5"/>
    <n v="4544"/>
    <x v="0"/>
  </r>
  <r>
    <s v="23083.007972/2015-42"/>
    <s v="UASG 153115 - Pregão 25/2015"/>
    <d v="2016-10-21T00:00:00"/>
    <x v="6"/>
    <s v="Departamento Pessoal"/>
    <n v="66"/>
    <x v="78"/>
    <x v="6"/>
    <x v="8"/>
    <n v="0.12"/>
    <n v="12"/>
    <x v="2"/>
    <x v="18"/>
    <x v="9"/>
    <n v="12"/>
    <x v="5"/>
    <n v="4544"/>
    <x v="0"/>
  </r>
  <r>
    <s v="23083.007972/2015-42"/>
    <s v="UASG 153115 - Pregão 25/2015"/>
    <d v="2016-10-21T00:00:00"/>
    <x v="6"/>
    <s v="Departamento Pessoal"/>
    <n v="68"/>
    <x v="79"/>
    <x v="6"/>
    <x v="8"/>
    <n v="7.0000000000000007E-2"/>
    <n v="7.0000000000000009"/>
    <x v="2"/>
    <x v="18"/>
    <x v="9"/>
    <n v="7.0000000000000009"/>
    <x v="5"/>
    <n v="4544"/>
    <x v="0"/>
  </r>
  <r>
    <s v="23083.007972/2015-42"/>
    <s v="UASG 153115 - Pregão 25/2015"/>
    <d v="2016-10-21T00:00:00"/>
    <x v="6"/>
    <s v="Departamento Pessoal"/>
    <n v="67"/>
    <x v="80"/>
    <x v="6"/>
    <x v="8"/>
    <n v="0.1"/>
    <n v="10"/>
    <x v="2"/>
    <x v="18"/>
    <x v="9"/>
    <n v="10"/>
    <x v="5"/>
    <n v="4544"/>
    <x v="0"/>
  </r>
  <r>
    <s v="23083.007972/2015-42"/>
    <s v="UASG 153115 - Pregão 25/2015"/>
    <d v="2016-10-21T00:00:00"/>
    <x v="6"/>
    <s v="Departamento Pessoal"/>
    <n v="84"/>
    <x v="16"/>
    <x v="6"/>
    <x v="11"/>
    <n v="74.849999999999994"/>
    <n v="74.849999999999994"/>
    <x v="2"/>
    <x v="9"/>
    <x v="13"/>
    <n v="74.849999999999994"/>
    <x v="7"/>
    <n v="6468"/>
    <x v="0"/>
  </r>
  <r>
    <s v="23083.007972/2015-42"/>
    <s v="UASG 153115 - Pregão 25/2015"/>
    <d v="2016-10-21T00:00:00"/>
    <x v="6"/>
    <s v="Departamento Pessoal"/>
    <n v="85"/>
    <x v="98"/>
    <x v="6"/>
    <x v="13"/>
    <n v="0.88"/>
    <n v="26.4"/>
    <x v="2"/>
    <x v="5"/>
    <x v="15"/>
    <n v="26.4"/>
    <x v="5"/>
    <n v="938"/>
    <x v="0"/>
  </r>
  <r>
    <s v="23083.007972/2015-42"/>
    <s v="UASG 153115 - Pregão 25/2015"/>
    <d v="2016-10-21T00:00:00"/>
    <x v="6"/>
    <s v="Departamento Pessoal"/>
    <n v="94"/>
    <x v="17"/>
    <x v="6"/>
    <x v="14"/>
    <n v="1.22"/>
    <n v="12.2"/>
    <x v="2"/>
    <x v="10"/>
    <x v="16"/>
    <n v="12.2"/>
    <x v="8"/>
    <n v="544"/>
    <x v="0"/>
  </r>
  <r>
    <s v="23083.007972/2015-42"/>
    <s v="UASG 153115 - Pregão 25/2015"/>
    <d v="2016-10-21T00:00:00"/>
    <x v="6"/>
    <s v="Departamento Pessoal"/>
    <n v="99"/>
    <x v="18"/>
    <x v="6"/>
    <x v="26"/>
    <n v="19.989999999999998"/>
    <n v="239.88"/>
    <x v="2"/>
    <x v="10"/>
    <x v="27"/>
    <n v="239.88"/>
    <x v="8"/>
    <n v="544"/>
    <x v="0"/>
  </r>
  <r>
    <s v="23083.007972/2015-42"/>
    <s v="UASG 153115 - Pregão 25/2015"/>
    <d v="2016-10-21T00:00:00"/>
    <x v="6"/>
    <s v="Departamento Pessoal"/>
    <n v="102"/>
    <x v="19"/>
    <x v="6"/>
    <x v="26"/>
    <n v="17.489999999999998"/>
    <n v="209.88"/>
    <x v="2"/>
    <x v="3"/>
    <x v="27"/>
    <n v="209.88"/>
    <x v="3"/>
    <n v="4227"/>
    <x v="0"/>
  </r>
  <r>
    <s v="23083.007972/2015-42"/>
    <s v="UASG 153115 - Pregão 25/2015"/>
    <d v="2016-10-21T00:00:00"/>
    <x v="6"/>
    <s v="Departamento Pessoal"/>
    <n v="104"/>
    <x v="4"/>
    <x v="6"/>
    <x v="26"/>
    <n v="2"/>
    <n v="24"/>
    <x v="3"/>
    <x v="13"/>
    <x v="27"/>
    <n v="24"/>
    <x v="11"/>
    <n v="309"/>
    <x v="0"/>
  </r>
  <r>
    <s v="23083.007972/2015-42"/>
    <s v="UASG 153115 - Pregão 25/2015"/>
    <d v="2016-10-21T00:00:00"/>
    <x v="6"/>
    <s v="Departamento Pessoal"/>
    <n v="109"/>
    <x v="54"/>
    <x v="6"/>
    <x v="25"/>
    <n v="2"/>
    <n v="4"/>
    <x v="2"/>
    <x v="6"/>
    <x v="26"/>
    <n v="4"/>
    <x v="6"/>
    <n v="348"/>
    <x v="0"/>
  </r>
  <r>
    <s v="23083.007972/2015-42"/>
    <s v="UASG 153115 - Pregão 25/2015"/>
    <d v="2016-10-21T00:00:00"/>
    <x v="6"/>
    <s v="Departamento Pessoal"/>
    <n v="110"/>
    <x v="55"/>
    <x v="6"/>
    <x v="14"/>
    <n v="3.65"/>
    <n v="36.5"/>
    <x v="3"/>
    <x v="21"/>
    <x v="16"/>
    <n v="36.5"/>
    <x v="18"/>
    <s v="-"/>
    <x v="3"/>
  </r>
  <r>
    <s v="23083.007972/2015-42"/>
    <s v="UASG 153115 - Pregão 25/2015"/>
    <d v="2016-10-21T00:00:00"/>
    <x v="6"/>
    <s v="Departamento Pessoal"/>
    <n v="146"/>
    <x v="63"/>
    <x v="6"/>
    <x v="14"/>
    <n v="64.5"/>
    <n v="645"/>
    <x v="2"/>
    <x v="18"/>
    <x v="16"/>
    <n v="645"/>
    <x v="5"/>
    <n v="4544"/>
    <x v="0"/>
  </r>
  <r>
    <s v="23083.007972/2015-42"/>
    <s v="UASG 153115 - Pregão 25/2015"/>
    <d v="2016-10-21T00:00:00"/>
    <x v="6"/>
    <s v="Departamento Pessoal"/>
    <n v="147"/>
    <x v="25"/>
    <x v="6"/>
    <x v="11"/>
    <n v="1.51"/>
    <n v="1.51"/>
    <x v="3"/>
    <x v="14"/>
    <x v="13"/>
    <n v="1.51"/>
    <x v="12"/>
    <n v="489"/>
    <x v="0"/>
  </r>
  <r>
    <s v="23083.007972/2015-42"/>
    <s v="UASG 153115 - Pregão 25/2015"/>
    <d v="2016-10-21T00:00:00"/>
    <x v="6"/>
    <s v="Departamento Pessoal"/>
    <n v="148"/>
    <x v="26"/>
    <x v="6"/>
    <x v="14"/>
    <n v="1.49"/>
    <n v="14.9"/>
    <x v="3"/>
    <x v="14"/>
    <x v="16"/>
    <n v="14.9"/>
    <x v="12"/>
    <n v="489"/>
    <x v="0"/>
  </r>
  <r>
    <s v="23083.007972/2015-42"/>
    <s v="UASG 153115 - Pregão 25/2015"/>
    <d v="2016-10-21T00:00:00"/>
    <x v="6"/>
    <s v="Departamento Pessoal"/>
    <n v="153"/>
    <x v="99"/>
    <x v="6"/>
    <x v="14"/>
    <n v="0.94"/>
    <n v="9.3999999999999986"/>
    <x v="3"/>
    <x v="7"/>
    <x v="16"/>
    <n v="9.3999999999999986"/>
    <x v="5"/>
    <n v="1400"/>
    <x v="0"/>
  </r>
  <r>
    <s v="23083.007972/2015-42"/>
    <s v="UASG 153115 - Pregão 25/2015"/>
    <d v="2016-10-21T00:00:00"/>
    <x v="6"/>
    <s v="Departamento Pessoal"/>
    <n v="160"/>
    <x v="27"/>
    <x v="6"/>
    <x v="25"/>
    <n v="7.54"/>
    <n v="15.08"/>
    <x v="2"/>
    <x v="3"/>
    <x v="26"/>
    <n v="15.08"/>
    <x v="3"/>
    <n v="4227"/>
    <x v="0"/>
  </r>
  <r>
    <s v="23083.007972/2015-42"/>
    <s v="UASG 153115 - Pregão 25/2015"/>
    <d v="2016-10-21T00:00:00"/>
    <x v="6"/>
    <s v="Departamento Pessoal"/>
    <n v="173"/>
    <x v="65"/>
    <x v="6"/>
    <x v="26"/>
    <n v="2.69"/>
    <n v="32.28"/>
    <x v="3"/>
    <x v="4"/>
    <x v="27"/>
    <n v="32.28"/>
    <x v="4"/>
    <n v="1089"/>
    <x v="0"/>
  </r>
  <r>
    <s v="23083.007972/2015-42"/>
    <s v="UASG 153115 - Pregão 25/2015"/>
    <d v="2016-10-21T00:00:00"/>
    <x v="7"/>
    <s v="Pró-Reitoria de Assuntos Financeiros"/>
    <n v="11"/>
    <x v="34"/>
    <x v="7"/>
    <x v="25"/>
    <n v="0.85"/>
    <n v="1.7"/>
    <x v="2"/>
    <x v="6"/>
    <x v="26"/>
    <n v="1.7"/>
    <x v="6"/>
    <n v="348"/>
    <x v="0"/>
  </r>
  <r>
    <s v="23083.007972/2015-42"/>
    <s v="UASG 153115 - Pregão 25/2015"/>
    <d v="2016-10-21T00:00:00"/>
    <x v="7"/>
    <s v="Pró-Reitoria de Assuntos Financeiros"/>
    <n v="12"/>
    <x v="35"/>
    <x v="7"/>
    <x v="14"/>
    <n v="0.56999999999999995"/>
    <n v="5.6999999999999993"/>
    <x v="2"/>
    <x v="5"/>
    <x v="16"/>
    <n v="5.6999999999999993"/>
    <x v="5"/>
    <n v="938"/>
    <x v="0"/>
  </r>
  <r>
    <s v="23083.007972/2015-42"/>
    <s v="UASG 153115 - Pregão 25/2015"/>
    <d v="2016-10-21T00:00:00"/>
    <x v="7"/>
    <s v="Pró-Reitoria de Assuntos Financeiros"/>
    <n v="28"/>
    <x v="9"/>
    <x v="7"/>
    <x v="10"/>
    <n v="0.85"/>
    <n v="2.5499999999999998"/>
    <x v="2"/>
    <x v="5"/>
    <x v="12"/>
    <n v="2.5499999999999998"/>
    <x v="5"/>
    <n v="938"/>
    <x v="0"/>
  </r>
  <r>
    <s v="23083.007972/2015-42"/>
    <s v="UASG 153115 - Pregão 25/2015"/>
    <d v="2016-10-21T00:00:00"/>
    <x v="7"/>
    <s v="Pró-Reitoria de Assuntos Financeiros"/>
    <n v="29"/>
    <x v="10"/>
    <x v="7"/>
    <x v="11"/>
    <n v="0.85"/>
    <n v="0.85"/>
    <x v="2"/>
    <x v="5"/>
    <x v="13"/>
    <n v="0.85"/>
    <x v="5"/>
    <n v="938"/>
    <x v="0"/>
  </r>
  <r>
    <s v="23083.007972/2015-42"/>
    <s v="UASG 153115 - Pregão 25/2015"/>
    <d v="2016-10-21T00:00:00"/>
    <x v="7"/>
    <s v="Pró-Reitoria de Assuntos Financeiros"/>
    <n v="57"/>
    <x v="47"/>
    <x v="7"/>
    <x v="15"/>
    <n v="0.99"/>
    <n v="4.95"/>
    <x v="3"/>
    <x v="4"/>
    <x v="18"/>
    <n v="4.95"/>
    <x v="4"/>
    <n v="1089"/>
    <x v="0"/>
  </r>
  <r>
    <s v="23083.007972/2015-42"/>
    <s v="UASG 153115 - Pregão 25/2015"/>
    <d v="2016-10-21T00:00:00"/>
    <x v="7"/>
    <s v="Pró-Reitoria de Assuntos Financeiros"/>
    <n v="94"/>
    <x v="17"/>
    <x v="7"/>
    <x v="11"/>
    <n v="1.22"/>
    <n v="1.22"/>
    <x v="2"/>
    <x v="10"/>
    <x v="13"/>
    <n v="1.22"/>
    <x v="8"/>
    <n v="544"/>
    <x v="0"/>
  </r>
  <r>
    <s v="23083.007972/2015-42"/>
    <s v="UASG 153115 - Pregão 25/2015"/>
    <d v="2016-10-21T00:00:00"/>
    <x v="7"/>
    <s v="Pró-Reitoria de Assuntos Financeiros"/>
    <n v="99"/>
    <x v="18"/>
    <x v="7"/>
    <x v="11"/>
    <n v="19.989999999999998"/>
    <n v="19.989999999999998"/>
    <x v="2"/>
    <x v="10"/>
    <x v="13"/>
    <n v="19.989999999999998"/>
    <x v="8"/>
    <n v="544"/>
    <x v="0"/>
  </r>
  <r>
    <s v="23083.007972/2015-42"/>
    <s v="UASG 153115 - Pregão 25/2015"/>
    <d v="2016-10-21T00:00:00"/>
    <x v="8"/>
    <s v="Departamento de Contabilidade e Finanças"/>
    <n v="6"/>
    <x v="31"/>
    <x v="8"/>
    <x v="18"/>
    <n v="1.95"/>
    <n v="7.8"/>
    <x v="3"/>
    <x v="15"/>
    <x v="20"/>
    <n v="7.8"/>
    <x v="13"/>
    <n v="16807"/>
    <x v="0"/>
  </r>
  <r>
    <s v="23083.007972/2015-42"/>
    <s v="UASG 153115 - Pregão 25/2015"/>
    <d v="2016-10-21T00:00:00"/>
    <x v="8"/>
    <s v="Departamento de Contabilidade e Finanças"/>
    <n v="8"/>
    <x v="32"/>
    <x v="8"/>
    <x v="14"/>
    <n v="0.4"/>
    <n v="4"/>
    <x v="3"/>
    <x v="7"/>
    <x v="16"/>
    <n v="4"/>
    <x v="5"/>
    <n v="1400"/>
    <x v="0"/>
  </r>
  <r>
    <s v="23083.007972/2015-42"/>
    <s v="UASG 153115 - Pregão 25/2015"/>
    <d v="2016-10-21T00:00:00"/>
    <x v="8"/>
    <s v="Departamento de Contabilidade e Finanças"/>
    <n v="12"/>
    <x v="35"/>
    <x v="8"/>
    <x v="14"/>
    <n v="0.56999999999999995"/>
    <n v="5.6999999999999993"/>
    <x v="2"/>
    <x v="5"/>
    <x v="16"/>
    <n v="5.6999999999999993"/>
    <x v="5"/>
    <n v="938"/>
    <x v="0"/>
  </r>
  <r>
    <s v="23083.007972/2015-42"/>
    <s v="UASG 153115 - Pregão 25/2015"/>
    <d v="2016-10-21T00:00:00"/>
    <x v="8"/>
    <s v="Departamento de Contabilidade e Finanças"/>
    <n v="17"/>
    <x v="38"/>
    <x v="8"/>
    <x v="9"/>
    <n v="2.5499999999999998"/>
    <n v="127.49999999999999"/>
    <x v="2"/>
    <x v="18"/>
    <x v="11"/>
    <n v="127.49999999999999"/>
    <x v="5"/>
    <n v="4544"/>
    <x v="0"/>
  </r>
  <r>
    <s v="23083.007972/2015-42"/>
    <s v="UASG 153115 - Pregão 25/2015"/>
    <d v="2016-10-21T00:00:00"/>
    <x v="8"/>
    <s v="Departamento de Contabilidade e Finanças"/>
    <n v="18"/>
    <x v="5"/>
    <x v="8"/>
    <x v="8"/>
    <n v="0.5"/>
    <n v="50"/>
    <x v="2"/>
    <x v="3"/>
    <x v="9"/>
    <n v="50"/>
    <x v="3"/>
    <n v="4227"/>
    <x v="0"/>
  </r>
  <r>
    <s v="23083.007972/2015-42"/>
    <s v="UASG 153115 - Pregão 25/2015"/>
    <d v="2016-10-21T00:00:00"/>
    <x v="8"/>
    <s v="Departamento de Contabilidade e Finanças"/>
    <n v="19"/>
    <x v="6"/>
    <x v="8"/>
    <x v="8"/>
    <n v="0.32"/>
    <n v="32"/>
    <x v="3"/>
    <x v="4"/>
    <x v="9"/>
    <n v="32"/>
    <x v="4"/>
    <n v="1089"/>
    <x v="0"/>
  </r>
  <r>
    <s v="23083.007972/2015-42"/>
    <s v="UASG 153115 - Pregão 25/2015"/>
    <d v="2016-10-21T00:00:00"/>
    <x v="8"/>
    <s v="Departamento de Contabilidade e Finanças"/>
    <n v="20"/>
    <x v="40"/>
    <x v="8"/>
    <x v="8"/>
    <n v="0.32"/>
    <n v="32"/>
    <x v="3"/>
    <x v="4"/>
    <x v="9"/>
    <n v="32"/>
    <x v="4"/>
    <n v="1089"/>
    <x v="0"/>
  </r>
  <r>
    <s v="23083.007972/2015-42"/>
    <s v="UASG 153115 - Pregão 25/2015"/>
    <d v="2016-10-21T00:00:00"/>
    <x v="8"/>
    <s v="Departamento de Contabilidade e Finanças"/>
    <n v="37"/>
    <x v="74"/>
    <x v="8"/>
    <x v="8"/>
    <n v="0.38"/>
    <n v="38"/>
    <x v="3"/>
    <x v="7"/>
    <x v="9"/>
    <n v="38"/>
    <x v="5"/>
    <n v="1400"/>
    <x v="0"/>
  </r>
  <r>
    <s v="23083.007972/2015-42"/>
    <s v="UASG 153115 - Pregão 25/2015"/>
    <d v="2016-10-21T00:00:00"/>
    <x v="8"/>
    <s v="Departamento de Contabilidade e Finanças"/>
    <n v="42"/>
    <x v="15"/>
    <x v="8"/>
    <x v="14"/>
    <n v="1.2"/>
    <n v="12"/>
    <x v="2"/>
    <x v="5"/>
    <x v="16"/>
    <n v="12"/>
    <x v="5"/>
    <n v="938"/>
    <x v="0"/>
  </r>
  <r>
    <s v="23083.007972/2015-42"/>
    <s v="UASG 153115 - Pregão 25/2015"/>
    <d v="2016-10-21T00:00:00"/>
    <x v="8"/>
    <s v="Departamento de Contabilidade e Finanças"/>
    <n v="40"/>
    <x v="77"/>
    <x v="8"/>
    <x v="14"/>
    <n v="0.99"/>
    <n v="9.9"/>
    <x v="2"/>
    <x v="16"/>
    <x v="16"/>
    <n v="9.9"/>
    <x v="14"/>
    <n v="1281"/>
    <x v="0"/>
  </r>
  <r>
    <s v="23083.007972/2015-42"/>
    <s v="UASG 153115 - Pregão 25/2015"/>
    <d v="2016-10-21T00:00:00"/>
    <x v="8"/>
    <s v="Departamento de Contabilidade e Finanças"/>
    <n v="41"/>
    <x v="42"/>
    <x v="8"/>
    <x v="14"/>
    <n v="1.29"/>
    <n v="12.9"/>
    <x v="3"/>
    <x v="4"/>
    <x v="16"/>
    <n v="12.9"/>
    <x v="4"/>
    <n v="1089"/>
    <x v="0"/>
  </r>
  <r>
    <s v="23083.007972/2015-42"/>
    <s v="UASG 153115 - Pregão 25/2015"/>
    <d v="2016-10-21T00:00:00"/>
    <x v="8"/>
    <s v="Departamento de Contabilidade e Finanças"/>
    <n v="49"/>
    <x v="45"/>
    <x v="8"/>
    <x v="18"/>
    <n v="2.65"/>
    <n v="10.6"/>
    <x v="2"/>
    <x v="6"/>
    <x v="20"/>
    <n v="10.6"/>
    <x v="6"/>
    <n v="348"/>
    <x v="0"/>
  </r>
  <r>
    <s v="23083.007972/2015-42"/>
    <s v="UASG 153115 - Pregão 25/2015"/>
    <d v="2016-10-21T00:00:00"/>
    <x v="8"/>
    <s v="Departamento de Contabilidade e Finanças"/>
    <n v="52"/>
    <x v="100"/>
    <x v="8"/>
    <x v="18"/>
    <n v="6.8"/>
    <n v="27.2"/>
    <x v="2"/>
    <x v="6"/>
    <x v="20"/>
    <n v="27.2"/>
    <x v="6"/>
    <n v="348"/>
    <x v="0"/>
  </r>
  <r>
    <s v="23083.007972/2015-42"/>
    <s v="UASG 153115 - Pregão 25/2015"/>
    <d v="2016-10-21T00:00:00"/>
    <x v="8"/>
    <s v="Departamento de Contabilidade e Finanças"/>
    <n v="84"/>
    <x v="16"/>
    <x v="8"/>
    <x v="11"/>
    <n v="74.849999999999994"/>
    <n v="74.849999999999994"/>
    <x v="2"/>
    <x v="9"/>
    <x v="13"/>
    <n v="74.849999999999994"/>
    <x v="7"/>
    <n v="6468"/>
    <x v="0"/>
  </r>
  <r>
    <s v="23083.007972/2015-42"/>
    <s v="UASG 153115 - Pregão 25/2015"/>
    <d v="2016-10-21T00:00:00"/>
    <x v="8"/>
    <s v="Departamento de Contabilidade e Finanças"/>
    <n v="90"/>
    <x v="52"/>
    <x v="8"/>
    <x v="15"/>
    <n v="5"/>
    <n v="25"/>
    <x v="2"/>
    <x v="20"/>
    <x v="18"/>
    <n v="25"/>
    <x v="17"/>
    <n v="3048"/>
    <x v="0"/>
  </r>
  <r>
    <s v="23083.007972/2015-42"/>
    <s v="UASG 153115 - Pregão 25/2015"/>
    <d v="2016-10-21T00:00:00"/>
    <x v="8"/>
    <s v="Departamento de Contabilidade e Finanças"/>
    <n v="94"/>
    <x v="17"/>
    <x v="8"/>
    <x v="6"/>
    <n v="1.22"/>
    <n v="24.4"/>
    <x v="2"/>
    <x v="10"/>
    <x v="7"/>
    <n v="24.4"/>
    <x v="8"/>
    <n v="544"/>
    <x v="0"/>
  </r>
  <r>
    <s v="23083.007972/2015-42"/>
    <s v="UASG 153115 - Pregão 25/2015"/>
    <d v="2016-10-21T00:00:00"/>
    <x v="8"/>
    <s v="Departamento de Contabilidade e Finanças"/>
    <n v="101"/>
    <x v="21"/>
    <x v="8"/>
    <x v="6"/>
    <n v="5.84"/>
    <n v="116.8"/>
    <x v="3"/>
    <x v="4"/>
    <x v="7"/>
    <n v="116.8"/>
    <x v="4"/>
    <n v="1089"/>
    <x v="0"/>
  </r>
  <r>
    <s v="23083.007972/2015-42"/>
    <s v="UASG 153115 - Pregão 25/2015"/>
    <d v="2016-10-21T00:00:00"/>
    <x v="8"/>
    <s v="Departamento de Contabilidade e Finanças"/>
    <n v="104"/>
    <x v="4"/>
    <x v="8"/>
    <x v="6"/>
    <n v="2"/>
    <n v="40"/>
    <x v="3"/>
    <x v="13"/>
    <x v="7"/>
    <n v="40"/>
    <x v="11"/>
    <n v="309"/>
    <x v="0"/>
  </r>
  <r>
    <s v="23083.007972/2015-42"/>
    <s v="UASG 153115 - Pregão 25/2015"/>
    <d v="2016-10-21T00:00:00"/>
    <x v="8"/>
    <s v="Departamento de Contabilidade e Finanças"/>
    <n v="111"/>
    <x v="101"/>
    <x v="8"/>
    <x v="11"/>
    <n v="10.49"/>
    <n v="10.49"/>
    <x v="3"/>
    <x v="22"/>
    <x v="13"/>
    <n v="10.49"/>
    <x v="19"/>
    <n v="1327"/>
    <x v="0"/>
  </r>
  <r>
    <s v="23083.007972/2015-42"/>
    <s v="UASG 153115 - Pregão 25/2015"/>
    <d v="2016-10-21T00:00:00"/>
    <x v="8"/>
    <s v="Departamento de Contabilidade e Finanças"/>
    <n v="118"/>
    <x v="24"/>
    <x v="8"/>
    <x v="6"/>
    <n v="1.75"/>
    <n v="35"/>
    <x v="4"/>
    <x v="12"/>
    <x v="17"/>
    <s v="-"/>
    <x v="10"/>
    <s v="-"/>
    <x v="2"/>
  </r>
  <r>
    <s v="23083.007972/2015-42"/>
    <s v="UASG 153115 - Pregão 25/2015"/>
    <d v="2016-10-21T00:00:00"/>
    <x v="8"/>
    <s v="Departamento de Contabilidade e Finanças"/>
    <n v="138"/>
    <x v="85"/>
    <x v="8"/>
    <x v="14"/>
    <n v="0.85"/>
    <n v="8.5"/>
    <x v="2"/>
    <x v="18"/>
    <x v="16"/>
    <n v="8.5"/>
    <x v="5"/>
    <n v="4544"/>
    <x v="0"/>
  </r>
  <r>
    <s v="23083.007972/2015-42"/>
    <s v="UASG 153115 - Pregão 25/2015"/>
    <d v="2016-10-21T00:00:00"/>
    <x v="8"/>
    <s v="Departamento de Contabilidade e Finanças"/>
    <n v="149"/>
    <x v="96"/>
    <x v="8"/>
    <x v="18"/>
    <n v="1.05"/>
    <n v="4.2"/>
    <x v="2"/>
    <x v="5"/>
    <x v="20"/>
    <n v="4.2"/>
    <x v="5"/>
    <n v="938"/>
    <x v="0"/>
  </r>
  <r>
    <s v="23083.007972/2015-42"/>
    <s v="UASG 153115 - Pregão 25/2015"/>
    <d v="2016-10-21T00:00:00"/>
    <x v="8"/>
    <s v="Departamento de Contabilidade e Finanças"/>
    <n v="160"/>
    <x v="27"/>
    <x v="8"/>
    <x v="18"/>
    <n v="7.54"/>
    <n v="30.16"/>
    <x v="2"/>
    <x v="3"/>
    <x v="20"/>
    <n v="30.16"/>
    <x v="3"/>
    <n v="4227"/>
    <x v="0"/>
  </r>
  <r>
    <s v="23083.007972/2015-42"/>
    <s v="UASG 153115 - Pregão 25/2015"/>
    <d v="2016-10-21T00:00:00"/>
    <x v="8"/>
    <s v="Departamento de Contabilidade e Finanças"/>
    <n v="163"/>
    <x v="102"/>
    <x v="8"/>
    <x v="14"/>
    <n v="0.49"/>
    <n v="4.9000000000000004"/>
    <x v="2"/>
    <x v="17"/>
    <x v="16"/>
    <n v="4.9000000000000004"/>
    <x v="15"/>
    <n v="13408"/>
    <x v="0"/>
  </r>
  <r>
    <s v="23083.007972/2015-42"/>
    <s v="UASG 153115 - Pregão 25/2015"/>
    <d v="2016-10-21T00:00:00"/>
    <x v="8"/>
    <s v="Departamento de Contabilidade e Finanças"/>
    <n v="168"/>
    <x v="103"/>
    <x v="8"/>
    <x v="9"/>
    <n v="0.15"/>
    <n v="7.5"/>
    <x v="2"/>
    <x v="5"/>
    <x v="11"/>
    <n v="7.5"/>
    <x v="5"/>
    <n v="938"/>
    <x v="0"/>
  </r>
  <r>
    <s v="23083.007972/2015-42"/>
    <s v="UASG 153115 - Pregão 25/2015"/>
    <d v="2016-10-21T00:00:00"/>
    <x v="8"/>
    <s v="Departamento de Contabilidade e Finanças"/>
    <n v="174"/>
    <x v="66"/>
    <x v="8"/>
    <x v="15"/>
    <n v="2.8"/>
    <n v="14"/>
    <x v="2"/>
    <x v="6"/>
    <x v="18"/>
    <n v="14"/>
    <x v="6"/>
    <n v="348"/>
    <x v="0"/>
  </r>
  <r>
    <s v="23083.007972/2015-42"/>
    <s v="UASG 153115 - Pregão 25/2015"/>
    <d v="2016-10-21T00:00:00"/>
    <x v="8"/>
    <s v="Departamento de Contabilidade e Finanças"/>
    <n v="175"/>
    <x v="67"/>
    <x v="8"/>
    <x v="18"/>
    <n v="1.6"/>
    <n v="6.4"/>
    <x v="2"/>
    <x v="5"/>
    <x v="20"/>
    <n v="6.4"/>
    <x v="5"/>
    <n v="938"/>
    <x v="0"/>
  </r>
  <r>
    <s v="23083.007972/2015-42"/>
    <s v="UASG 153115 - Pregão 25/2015"/>
    <d v="2016-10-21T00:00:00"/>
    <x v="9"/>
    <s v="Departamento de Material e Serviços Auxiliares"/>
    <n v="11"/>
    <x v="34"/>
    <x v="9"/>
    <x v="6"/>
    <n v="0.85"/>
    <n v="17"/>
    <x v="2"/>
    <x v="6"/>
    <x v="7"/>
    <n v="17"/>
    <x v="6"/>
    <n v="348"/>
    <x v="0"/>
  </r>
  <r>
    <s v="23083.007972/2015-42"/>
    <s v="UASG 153115 - Pregão 25/2015"/>
    <d v="2016-10-21T00:00:00"/>
    <x v="9"/>
    <s v="Departamento de Material e Serviços Auxiliares"/>
    <n v="12"/>
    <x v="35"/>
    <x v="9"/>
    <x v="6"/>
    <n v="0.56999999999999995"/>
    <n v="11.399999999999999"/>
    <x v="2"/>
    <x v="5"/>
    <x v="7"/>
    <n v="11.399999999999999"/>
    <x v="5"/>
    <n v="938"/>
    <x v="0"/>
  </r>
  <r>
    <s v="23083.007972/2015-42"/>
    <s v="UASG 153115 - Pregão 25/2015"/>
    <d v="2016-10-21T00:00:00"/>
    <x v="9"/>
    <s v="Departamento de Material e Serviços Auxiliares"/>
    <n v="16"/>
    <x v="39"/>
    <x v="9"/>
    <x v="23"/>
    <n v="2.52"/>
    <n v="151.19999999999999"/>
    <x v="2"/>
    <x v="18"/>
    <x v="24"/>
    <n v="151.19999999999999"/>
    <x v="5"/>
    <n v="4544"/>
    <x v="0"/>
  </r>
  <r>
    <s v="23083.007972/2015-42"/>
    <s v="UASG 153115 - Pregão 25/2015"/>
    <d v="2016-10-21T00:00:00"/>
    <x v="9"/>
    <s v="Departamento de Material e Serviços Auxiliares"/>
    <n v="28"/>
    <x v="9"/>
    <x v="9"/>
    <x v="23"/>
    <n v="0.85"/>
    <n v="51"/>
    <x v="2"/>
    <x v="5"/>
    <x v="24"/>
    <n v="51"/>
    <x v="5"/>
    <n v="938"/>
    <x v="0"/>
  </r>
  <r>
    <s v="23083.007972/2015-42"/>
    <s v="UASG 153115 - Pregão 25/2015"/>
    <d v="2016-10-21T00:00:00"/>
    <x v="9"/>
    <s v="Departamento de Material e Serviços Auxiliares"/>
    <n v="47"/>
    <x v="3"/>
    <x v="9"/>
    <x v="28"/>
    <n v="0.49"/>
    <n v="12.25"/>
    <x v="2"/>
    <x v="5"/>
    <x v="31"/>
    <n v="12.25"/>
    <x v="5"/>
    <n v="938"/>
    <x v="0"/>
  </r>
  <r>
    <s v="23083.007972/2015-42"/>
    <s v="UASG 153115 - Pregão 25/2015"/>
    <d v="2016-10-21T00:00:00"/>
    <x v="9"/>
    <s v="Departamento de Material e Serviços Auxiliares"/>
    <n v="82"/>
    <x v="49"/>
    <x v="9"/>
    <x v="6"/>
    <n v="1"/>
    <n v="20"/>
    <x v="2"/>
    <x v="5"/>
    <x v="7"/>
    <n v="20"/>
    <x v="5"/>
    <n v="938"/>
    <x v="0"/>
  </r>
  <r>
    <s v="23083.007972/2015-42"/>
    <s v="UASG 153115 - Pregão 25/2015"/>
    <d v="2016-10-21T00:00:00"/>
    <x v="9"/>
    <s v="Departamento de Material e Serviços Auxiliares"/>
    <n v="86"/>
    <x v="51"/>
    <x v="9"/>
    <x v="24"/>
    <n v="1.75"/>
    <n v="350"/>
    <x v="2"/>
    <x v="20"/>
    <x v="25"/>
    <n v="350"/>
    <x v="17"/>
    <n v="3048"/>
    <x v="0"/>
  </r>
  <r>
    <s v="23083.007972/2015-42"/>
    <s v="UASG 153115 - Pregão 25/2015"/>
    <d v="2016-10-21T00:00:00"/>
    <x v="9"/>
    <s v="Departamento de Material e Serviços Auxiliares"/>
    <n v="99"/>
    <x v="18"/>
    <x v="9"/>
    <x v="18"/>
    <n v="19.989999999999998"/>
    <n v="79.959999999999994"/>
    <x v="2"/>
    <x v="10"/>
    <x v="20"/>
    <n v="79.959999999999994"/>
    <x v="8"/>
    <n v="544"/>
    <x v="0"/>
  </r>
  <r>
    <s v="23083.007972/2015-42"/>
    <s v="UASG 153115 - Pregão 25/2015"/>
    <d v="2016-10-21T00:00:00"/>
    <x v="9"/>
    <s v="Departamento de Material e Serviços Auxiliares"/>
    <n v="105"/>
    <x v="23"/>
    <x v="9"/>
    <x v="15"/>
    <n v="7.9"/>
    <n v="39.5"/>
    <x v="4"/>
    <x v="12"/>
    <x v="17"/>
    <s v="-"/>
    <x v="10"/>
    <s v="-"/>
    <x v="2"/>
  </r>
  <r>
    <s v="23083.007972/2015-42"/>
    <s v="UASG 153115 - Pregão 25/2015"/>
    <d v="2016-10-21T00:00:00"/>
    <x v="9"/>
    <s v="Departamento de Material e Serviços Auxiliares"/>
    <n v="147"/>
    <x v="25"/>
    <x v="9"/>
    <x v="14"/>
    <n v="1.51"/>
    <n v="15.1"/>
    <x v="3"/>
    <x v="14"/>
    <x v="16"/>
    <n v="15.1"/>
    <x v="12"/>
    <n v="489"/>
    <x v="0"/>
  </r>
  <r>
    <s v="23083.007972/2015-42"/>
    <s v="UASG 153115 - Pregão 25/2015"/>
    <d v="2016-10-21T00:00:00"/>
    <x v="9"/>
    <s v="Departamento de Material e Serviços Auxiliares"/>
    <n v="148"/>
    <x v="26"/>
    <x v="9"/>
    <x v="14"/>
    <n v="1.49"/>
    <n v="14.9"/>
    <x v="3"/>
    <x v="14"/>
    <x v="16"/>
    <n v="14.9"/>
    <x v="12"/>
    <n v="489"/>
    <x v="0"/>
  </r>
  <r>
    <s v="23083.007972/2015-42"/>
    <s v="UASG 153115 - Pregão 25/2015"/>
    <d v="2016-10-21T00:00:00"/>
    <x v="9"/>
    <s v="Departamento de Material e Serviços Auxiliares"/>
    <n v="154"/>
    <x v="104"/>
    <x v="9"/>
    <x v="14"/>
    <n v="1.21"/>
    <n v="12.1"/>
    <x v="3"/>
    <x v="4"/>
    <x v="16"/>
    <n v="12.1"/>
    <x v="4"/>
    <n v="1089"/>
    <x v="0"/>
  </r>
  <r>
    <s v="23083.007972/2015-42"/>
    <s v="UASG 153115 - Pregão 25/2015"/>
    <d v="2016-10-21T00:00:00"/>
    <x v="9"/>
    <s v="Departamento de Material e Serviços Auxiliares"/>
    <n v="160"/>
    <x v="27"/>
    <x v="9"/>
    <x v="12"/>
    <n v="7.54"/>
    <n v="45.24"/>
    <x v="2"/>
    <x v="3"/>
    <x v="14"/>
    <n v="45.24"/>
    <x v="3"/>
    <n v="4227"/>
    <x v="0"/>
  </r>
  <r>
    <s v="23083.007972/2015-42"/>
    <s v="UASG 153115 - Pregão 25/2015"/>
    <d v="2016-10-21T00:00:00"/>
    <x v="9"/>
    <s v="Departamento de Material e Serviços Auxiliares"/>
    <n v="174"/>
    <x v="66"/>
    <x v="9"/>
    <x v="18"/>
    <n v="2.8"/>
    <n v="11.2"/>
    <x v="2"/>
    <x v="6"/>
    <x v="20"/>
    <n v="11.2"/>
    <x v="6"/>
    <n v="348"/>
    <x v="0"/>
  </r>
  <r>
    <s v="23083.007972/2015-42"/>
    <s v="UASG 153115 - Pregão 25/2015"/>
    <d v="2016-10-21T00:00:00"/>
    <x v="9"/>
    <s v="Departamento de Material e Serviços Auxiliares"/>
    <n v="18"/>
    <x v="5"/>
    <x v="10"/>
    <x v="24"/>
    <n v="0.5"/>
    <n v="100"/>
    <x v="2"/>
    <x v="3"/>
    <x v="25"/>
    <n v="100"/>
    <x v="3"/>
    <n v="4227"/>
    <x v="0"/>
  </r>
  <r>
    <s v="23083.007972/2015-42"/>
    <s v="UASG 153115 - Pregão 25/2015"/>
    <d v="2016-10-21T00:00:00"/>
    <x v="9"/>
    <s v="Departamento de Material e Serviços Auxiliares"/>
    <n v="40"/>
    <x v="77"/>
    <x v="10"/>
    <x v="14"/>
    <n v="0.99"/>
    <n v="9.9"/>
    <x v="2"/>
    <x v="16"/>
    <x v="16"/>
    <n v="9.9"/>
    <x v="14"/>
    <n v="1281"/>
    <x v="0"/>
  </r>
  <r>
    <s v="23083.007972/2015-42"/>
    <s v="UASG 153115 - Pregão 25/2015"/>
    <d v="2016-10-21T00:00:00"/>
    <x v="10"/>
    <s v="Pró-Reitoria de Assuntos Edudantis"/>
    <n v="6"/>
    <x v="31"/>
    <x v="11"/>
    <x v="14"/>
    <n v="1.95"/>
    <n v="19.5"/>
    <x v="3"/>
    <x v="25"/>
    <x v="16"/>
    <n v="19.5"/>
    <x v="13"/>
    <n v="16809"/>
    <x v="0"/>
  </r>
  <r>
    <s v="23083.007972/2015-42"/>
    <s v="UASG 153115 - Pregão 25/2015"/>
    <d v="2016-10-21T00:00:00"/>
    <x v="10"/>
    <s v="Pró-Reitoria de Assuntos Edudantis"/>
    <n v="9"/>
    <x v="33"/>
    <x v="11"/>
    <x v="14"/>
    <n v="3.49"/>
    <n v="34.900000000000006"/>
    <x v="3"/>
    <x v="26"/>
    <x v="16"/>
    <n v="34.900000000000006"/>
    <x v="14"/>
    <n v="1283"/>
    <x v="0"/>
  </r>
  <r>
    <s v="23083.007972/2015-42"/>
    <s v="UASG 153115 - Pregão 25/2015"/>
    <d v="2016-10-21T00:00:00"/>
    <x v="10"/>
    <s v="Pró-Reitoria de Assuntos Edudantis"/>
    <n v="11"/>
    <x v="34"/>
    <x v="11"/>
    <x v="9"/>
    <n v="0.85"/>
    <n v="42.5"/>
    <x v="3"/>
    <x v="27"/>
    <x v="11"/>
    <n v="42.5"/>
    <x v="6"/>
    <n v="349"/>
    <x v="0"/>
  </r>
  <r>
    <s v="23083.007972/2015-42"/>
    <s v="UASG 153115 - Pregão 25/2015"/>
    <d v="2016-10-21T00:00:00"/>
    <x v="10"/>
    <s v="Pró-Reitoria de Assuntos Edudantis"/>
    <n v="18"/>
    <x v="5"/>
    <x v="11"/>
    <x v="8"/>
    <n v="0.5"/>
    <n v="50"/>
    <x v="3"/>
    <x v="28"/>
    <x v="9"/>
    <n v="50"/>
    <x v="21"/>
    <n v="4229"/>
    <x v="0"/>
  </r>
  <r>
    <s v="23083.007972/2015-42"/>
    <s v="UASG 153115 - Pregão 25/2015"/>
    <d v="2016-10-21T00:00:00"/>
    <x v="10"/>
    <s v="Pró-Reitoria de Assuntos Edudantis"/>
    <n v="19"/>
    <x v="6"/>
    <x v="11"/>
    <x v="8"/>
    <n v="0.32"/>
    <n v="32"/>
    <x v="3"/>
    <x v="29"/>
    <x v="9"/>
    <n v="32"/>
    <x v="4"/>
    <n v="1087"/>
    <x v="0"/>
  </r>
  <r>
    <s v="23083.007972/2015-42"/>
    <s v="UASG 153115 - Pregão 25/2015"/>
    <d v="2016-10-21T00:00:00"/>
    <x v="10"/>
    <s v="Pró-Reitoria de Assuntos Edudantis"/>
    <n v="20"/>
    <x v="40"/>
    <x v="11"/>
    <x v="8"/>
    <n v="0.32"/>
    <n v="32"/>
    <x v="3"/>
    <x v="29"/>
    <x v="9"/>
    <n v="32"/>
    <x v="4"/>
    <n v="1087"/>
    <x v="0"/>
  </r>
  <r>
    <s v="23083.007972/2015-42"/>
    <s v="UASG 153115 - Pregão 25/2015"/>
    <d v="2016-10-21T00:00:00"/>
    <x v="10"/>
    <s v="Pró-Reitoria de Assuntos Edudantis"/>
    <n v="21"/>
    <x v="41"/>
    <x v="11"/>
    <x v="8"/>
    <n v="0.32"/>
    <n v="32"/>
    <x v="3"/>
    <x v="29"/>
    <x v="9"/>
    <n v="32"/>
    <x v="4"/>
    <n v="1087"/>
    <x v="0"/>
  </r>
  <r>
    <s v="23083.007972/2015-42"/>
    <s v="UASG 153115 - Pregão 25/2015"/>
    <d v="2016-10-21T00:00:00"/>
    <x v="10"/>
    <s v="Pró-Reitoria de Assuntos Edudantis"/>
    <n v="23"/>
    <x v="91"/>
    <x v="11"/>
    <x v="14"/>
    <n v="1.3"/>
    <n v="13"/>
    <x v="3"/>
    <x v="30"/>
    <x v="16"/>
    <n v="13"/>
    <x v="5"/>
    <n v="989"/>
    <x v="0"/>
  </r>
  <r>
    <s v="23083.007972/2015-42"/>
    <s v="UASG 153115 - Pregão 25/2015"/>
    <d v="2016-10-21T00:00:00"/>
    <x v="10"/>
    <s v="Pró-Reitoria de Assuntos Edudantis"/>
    <n v="24"/>
    <x v="92"/>
    <x v="11"/>
    <x v="14"/>
    <n v="1.5"/>
    <n v="15"/>
    <x v="3"/>
    <x v="30"/>
    <x v="16"/>
    <n v="15"/>
    <x v="5"/>
    <n v="989"/>
    <x v="0"/>
  </r>
  <r>
    <s v="23083.007972/2015-42"/>
    <s v="UASG 153115 - Pregão 25/2015"/>
    <d v="2016-10-21T00:00:00"/>
    <x v="10"/>
    <s v="Pró-Reitoria de Assuntos Edudantis"/>
    <n v="25"/>
    <x v="8"/>
    <x v="11"/>
    <x v="14"/>
    <n v="1.3"/>
    <n v="13"/>
    <x v="3"/>
    <x v="30"/>
    <x v="16"/>
    <n v="13"/>
    <x v="5"/>
    <n v="989"/>
    <x v="0"/>
  </r>
  <r>
    <s v="23083.007972/2015-42"/>
    <s v="UASG 153115 - Pregão 25/2015"/>
    <d v="2016-10-21T00:00:00"/>
    <x v="10"/>
    <s v="Pró-Reitoria de Assuntos Edudantis"/>
    <n v="28"/>
    <x v="9"/>
    <x v="11"/>
    <x v="14"/>
    <n v="0.85"/>
    <n v="8.5"/>
    <x v="3"/>
    <x v="30"/>
    <x v="16"/>
    <n v="8.5"/>
    <x v="5"/>
    <n v="989"/>
    <x v="0"/>
  </r>
  <r>
    <s v="23083.007972/2015-42"/>
    <s v="UASG 153115 - Pregão 25/2015"/>
    <d v="2016-10-21T00:00:00"/>
    <x v="10"/>
    <s v="Pró-Reitoria de Assuntos Edudantis"/>
    <n v="51"/>
    <x v="46"/>
    <x v="11"/>
    <x v="25"/>
    <n v="4.5999999999999996"/>
    <n v="9.1999999999999993"/>
    <x v="3"/>
    <x v="31"/>
    <x v="26"/>
    <n v="9.1999999999999993"/>
    <x v="16"/>
    <n v="1488"/>
    <x v="0"/>
  </r>
  <r>
    <s v="23083.007972/2015-42"/>
    <s v="UASG 153115 - Pregão 25/2015"/>
    <d v="2016-10-21T00:00:00"/>
    <x v="10"/>
    <s v="Pró-Reitoria de Assuntos Edudantis"/>
    <n v="52"/>
    <x v="100"/>
    <x v="11"/>
    <x v="25"/>
    <n v="6.8"/>
    <n v="13.6"/>
    <x v="3"/>
    <x v="27"/>
    <x v="26"/>
    <n v="13.6"/>
    <x v="6"/>
    <n v="349"/>
    <x v="0"/>
  </r>
  <r>
    <s v="23083.007972/2015-42"/>
    <s v="UASG 153115 - Pregão 25/2015"/>
    <d v="2016-10-21T00:00:00"/>
    <x v="10"/>
    <s v="Pró-Reitoria de Assuntos Edudantis"/>
    <n v="57"/>
    <x v="47"/>
    <x v="11"/>
    <x v="14"/>
    <n v="0.99"/>
    <n v="9.9"/>
    <x v="3"/>
    <x v="29"/>
    <x v="16"/>
    <n v="9.9"/>
    <x v="4"/>
    <n v="1087"/>
    <x v="0"/>
  </r>
  <r>
    <s v="23083.007972/2015-42"/>
    <s v="UASG 153115 - Pregão 25/2015"/>
    <d v="2016-10-21T00:00:00"/>
    <x v="10"/>
    <s v="Pró-Reitoria de Assuntos Edudantis"/>
    <n v="65"/>
    <x v="48"/>
    <x v="11"/>
    <x v="8"/>
    <n v="0.11"/>
    <n v="11"/>
    <x v="3"/>
    <x v="32"/>
    <x v="9"/>
    <n v="11"/>
    <x v="5"/>
    <n v="4542"/>
    <x v="0"/>
  </r>
  <r>
    <s v="23083.007972/2015-42"/>
    <s v="UASG 153115 - Pregão 25/2015"/>
    <d v="2016-10-21T00:00:00"/>
    <x v="10"/>
    <s v="Pró-Reitoria de Assuntos Edudantis"/>
    <n v="66"/>
    <x v="78"/>
    <x v="11"/>
    <x v="8"/>
    <n v="0.12"/>
    <n v="12"/>
    <x v="3"/>
    <x v="32"/>
    <x v="9"/>
    <n v="12"/>
    <x v="5"/>
    <n v="4542"/>
    <x v="0"/>
  </r>
  <r>
    <s v="23083.007972/2015-42"/>
    <s v="UASG 153115 - Pregão 25/2015"/>
    <d v="2016-10-21T00:00:00"/>
    <x v="10"/>
    <s v="Pró-Reitoria de Assuntos Edudantis"/>
    <n v="68"/>
    <x v="79"/>
    <x v="11"/>
    <x v="8"/>
    <n v="7.0000000000000007E-2"/>
    <n v="7.0000000000000009"/>
    <x v="3"/>
    <x v="32"/>
    <x v="9"/>
    <n v="7.0000000000000009"/>
    <x v="5"/>
    <n v="4542"/>
    <x v="0"/>
  </r>
  <r>
    <s v="23083.007972/2015-42"/>
    <s v="UASG 153115 - Pregão 25/2015"/>
    <d v="2016-10-21T00:00:00"/>
    <x v="10"/>
    <s v="Pró-Reitoria de Assuntos Edudantis"/>
    <n v="85"/>
    <x v="98"/>
    <x v="11"/>
    <x v="14"/>
    <n v="0.88"/>
    <n v="8.8000000000000007"/>
    <x v="3"/>
    <x v="30"/>
    <x v="16"/>
    <n v="8.8000000000000007"/>
    <x v="5"/>
    <n v="989"/>
    <x v="0"/>
  </r>
  <r>
    <s v="23083.007972/2015-42"/>
    <s v="UASG 153115 - Pregão 25/2015"/>
    <d v="2016-10-21T00:00:00"/>
    <x v="10"/>
    <s v="Pró-Reitoria de Assuntos Edudantis"/>
    <n v="89"/>
    <x v="94"/>
    <x v="11"/>
    <x v="14"/>
    <n v="2.4"/>
    <n v="24"/>
    <x v="3"/>
    <x v="33"/>
    <x v="18"/>
    <n v="12"/>
    <x v="17"/>
    <n v="3046"/>
    <x v="0"/>
  </r>
  <r>
    <s v="23083.007972/2015-42"/>
    <s v="UASG 153115 - Pregão 25/2015"/>
    <d v="2016-10-21T00:00:00"/>
    <x v="10"/>
    <s v="Pró-Reitoria de Assuntos Edudantis"/>
    <n v="94"/>
    <x v="17"/>
    <x v="11"/>
    <x v="14"/>
    <n v="1.22"/>
    <n v="12.2"/>
    <x v="3"/>
    <x v="34"/>
    <x v="16"/>
    <n v="12.2"/>
    <x v="8"/>
    <n v="547"/>
    <x v="0"/>
  </r>
  <r>
    <s v="23083.007972/2015-42"/>
    <s v="UASG 153115 - Pregão 25/2015"/>
    <d v="2016-10-21T00:00:00"/>
    <x v="10"/>
    <s v="Pró-Reitoria de Assuntos Edudantis"/>
    <n v="99"/>
    <x v="18"/>
    <x v="11"/>
    <x v="10"/>
    <n v="19.989999999999998"/>
    <n v="59.97"/>
    <x v="3"/>
    <x v="34"/>
    <x v="12"/>
    <n v="59.97"/>
    <x v="8"/>
    <n v="547"/>
    <x v="0"/>
  </r>
  <r>
    <s v="23083.007972/2015-42"/>
    <s v="UASG 153115 - Pregão 25/2015"/>
    <d v="2016-10-21T00:00:00"/>
    <x v="10"/>
    <s v="Pró-Reitoria de Assuntos Edudantis"/>
    <n v="102"/>
    <x v="19"/>
    <x v="11"/>
    <x v="18"/>
    <n v="17.489999999999998"/>
    <n v="69.959999999999994"/>
    <x v="3"/>
    <x v="28"/>
    <x v="20"/>
    <n v="69.959999999999994"/>
    <x v="21"/>
    <n v="4229"/>
    <x v="0"/>
  </r>
  <r>
    <s v="23083.007972/2015-42"/>
    <s v="UASG 153115 - Pregão 25/2015"/>
    <d v="2016-10-21T00:00:00"/>
    <x v="10"/>
    <s v="Pró-Reitoria de Assuntos Edudantis"/>
    <n v="104"/>
    <x v="4"/>
    <x v="11"/>
    <x v="14"/>
    <n v="2"/>
    <n v="20"/>
    <x v="3"/>
    <x v="35"/>
    <x v="16"/>
    <n v="20"/>
    <x v="11"/>
    <n v="310"/>
    <x v="0"/>
  </r>
  <r>
    <s v="23083.007972/2015-42"/>
    <s v="UASG 153115 - Pregão 25/2015"/>
    <d v="2016-10-21T00:00:00"/>
    <x v="10"/>
    <s v="Pró-Reitoria de Assuntos Edudantis"/>
    <n v="108"/>
    <x v="56"/>
    <x v="11"/>
    <x v="29"/>
    <n v="0.16"/>
    <n v="23.04"/>
    <x v="4"/>
    <x v="12"/>
    <x v="17"/>
    <s v="-"/>
    <x v="10"/>
    <s v="-"/>
    <x v="2"/>
  </r>
  <r>
    <s v="23083.007972/2015-42"/>
    <s v="UASG 153115 - Pregão 25/2015"/>
    <d v="2016-10-21T00:00:00"/>
    <x v="10"/>
    <s v="Pró-Reitoria de Assuntos Edudantis"/>
    <n v="114"/>
    <x v="57"/>
    <x v="11"/>
    <x v="25"/>
    <n v="11.42"/>
    <n v="22.84"/>
    <x v="3"/>
    <x v="32"/>
    <x v="26"/>
    <n v="22.84"/>
    <x v="5"/>
    <n v="4542"/>
    <x v="0"/>
  </r>
  <r>
    <s v="23083.007972/2015-42"/>
    <s v="UASG 153115 - Pregão 25/2015"/>
    <d v="2016-10-21T00:00:00"/>
    <x v="10"/>
    <s v="Pró-Reitoria de Assuntos Edudantis"/>
    <n v="118"/>
    <x v="24"/>
    <x v="11"/>
    <x v="18"/>
    <n v="1.75"/>
    <n v="7"/>
    <x v="4"/>
    <x v="12"/>
    <x v="17"/>
    <s v="-"/>
    <x v="10"/>
    <s v="-"/>
    <x v="2"/>
  </r>
  <r>
    <s v="23083.007972/2015-42"/>
    <s v="UASG 153115 - Pregão 25/2015"/>
    <d v="2016-10-21T00:00:00"/>
    <x v="10"/>
    <s v="Pró-Reitoria de Assuntos Edudantis"/>
    <n v="116"/>
    <x v="60"/>
    <x v="11"/>
    <x v="9"/>
    <n v="0.12"/>
    <n v="6"/>
    <x v="3"/>
    <x v="36"/>
    <x v="11"/>
    <n v="6"/>
    <x v="19"/>
    <n v="1328"/>
    <x v="0"/>
  </r>
  <r>
    <s v="23083.007972/2015-42"/>
    <s v="UASG 153115 - Pregão 25/2015"/>
    <d v="2016-10-21T00:00:00"/>
    <x v="10"/>
    <s v="Pró-Reitoria de Assuntos Edudantis"/>
    <n v="126"/>
    <x v="61"/>
    <x v="11"/>
    <x v="8"/>
    <n v="0.35"/>
    <n v="35"/>
    <x v="3"/>
    <x v="30"/>
    <x v="9"/>
    <n v="35"/>
    <x v="5"/>
    <n v="989"/>
    <x v="0"/>
  </r>
  <r>
    <s v="23083.007972/2015-42"/>
    <s v="UASG 153115 - Pregão 25/2015"/>
    <d v="2016-10-21T00:00:00"/>
    <x v="10"/>
    <s v="Pró-Reitoria de Assuntos Edudantis"/>
    <n v="138"/>
    <x v="85"/>
    <x v="11"/>
    <x v="14"/>
    <n v="0.85"/>
    <n v="8.5"/>
    <x v="3"/>
    <x v="32"/>
    <x v="16"/>
    <n v="8.5"/>
    <x v="5"/>
    <n v="4542"/>
    <x v="0"/>
  </r>
  <r>
    <s v="23083.007972/2015-42"/>
    <s v="UASG 153115 - Pregão 25/2015"/>
    <d v="2016-10-21T00:00:00"/>
    <x v="10"/>
    <s v="Pró-Reitoria de Assuntos Edudantis"/>
    <n v="142"/>
    <x v="68"/>
    <x v="11"/>
    <x v="14"/>
    <n v="1.89"/>
    <n v="18.899999999999999"/>
    <x v="3"/>
    <x v="37"/>
    <x v="16"/>
    <n v="18.899999999999999"/>
    <x v="5"/>
    <n v="1402"/>
    <x v="0"/>
  </r>
  <r>
    <s v="23083.007972/2015-42"/>
    <s v="UASG 153115 - Pregão 25/2015"/>
    <d v="2016-10-21T00:00:00"/>
    <x v="10"/>
    <s v="Pró-Reitoria de Assuntos Edudantis"/>
    <n v="144"/>
    <x v="89"/>
    <x v="11"/>
    <x v="14"/>
    <n v="2.02"/>
    <n v="20.2"/>
    <x v="3"/>
    <x v="37"/>
    <x v="16"/>
    <n v="20.2"/>
    <x v="5"/>
    <n v="1402"/>
    <x v="0"/>
  </r>
  <r>
    <s v="23083.007972/2015-42"/>
    <s v="UASG 153115 - Pregão 25/2015"/>
    <d v="2016-10-21T00:00:00"/>
    <x v="10"/>
    <s v="Pró-Reitoria de Assuntos Edudantis"/>
    <n v="140"/>
    <x v="90"/>
    <x v="11"/>
    <x v="14"/>
    <n v="2.02"/>
    <n v="20.2"/>
    <x v="3"/>
    <x v="37"/>
    <x v="16"/>
    <n v="20.2"/>
    <x v="5"/>
    <n v="1402"/>
    <x v="0"/>
  </r>
  <r>
    <s v="23083.007972/2015-42"/>
    <s v="UASG 153115 - Pregão 25/2015"/>
    <d v="2016-10-21T00:00:00"/>
    <x v="10"/>
    <s v="Pró-Reitoria de Assuntos Edudantis"/>
    <n v="143"/>
    <x v="69"/>
    <x v="11"/>
    <x v="14"/>
    <n v="1.85"/>
    <n v="18.5"/>
    <x v="3"/>
    <x v="30"/>
    <x v="16"/>
    <n v="18.5"/>
    <x v="5"/>
    <n v="989"/>
    <x v="0"/>
  </r>
  <r>
    <s v="23083.007972/2015-42"/>
    <s v="UASG 153115 - Pregão 25/2015"/>
    <d v="2016-10-21T00:00:00"/>
    <x v="10"/>
    <s v="Pró-Reitoria de Assuntos Edudantis"/>
    <n v="145"/>
    <x v="105"/>
    <x v="11"/>
    <x v="15"/>
    <n v="1.08"/>
    <n v="5.4"/>
    <x v="3"/>
    <x v="37"/>
    <x v="18"/>
    <n v="5.4"/>
    <x v="5"/>
    <n v="1402"/>
    <x v="0"/>
  </r>
  <r>
    <s v="23083.007972/2015-42"/>
    <s v="UASG 153115 - Pregão 25/2015"/>
    <d v="2016-10-21T00:00:00"/>
    <x v="10"/>
    <s v="Pró-Reitoria de Assuntos Edudantis"/>
    <n v="147"/>
    <x v="25"/>
    <x v="11"/>
    <x v="19"/>
    <n v="1.51"/>
    <n v="12.08"/>
    <x v="3"/>
    <x v="38"/>
    <x v="21"/>
    <n v="12.08"/>
    <x v="12"/>
    <n v="491"/>
    <x v="0"/>
  </r>
  <r>
    <s v="23083.007972/2015-42"/>
    <s v="UASG 153115 - Pregão 25/2015"/>
    <d v="2016-10-21T00:00:00"/>
    <x v="10"/>
    <s v="Pró-Reitoria de Assuntos Edudantis"/>
    <n v="149"/>
    <x v="96"/>
    <x v="11"/>
    <x v="15"/>
    <n v="1.05"/>
    <n v="5.25"/>
    <x v="3"/>
    <x v="30"/>
    <x v="18"/>
    <n v="5.25"/>
    <x v="5"/>
    <n v="989"/>
    <x v="0"/>
  </r>
  <r>
    <s v="23083.007972/2015-42"/>
    <s v="UASG 153115 - Pregão 25/2015"/>
    <d v="2016-10-21T00:00:00"/>
    <x v="10"/>
    <s v="Pró-Reitoria de Assuntos Edudantis"/>
    <n v="150"/>
    <x v="97"/>
    <x v="11"/>
    <x v="15"/>
    <n v="1.05"/>
    <n v="5.25"/>
    <x v="3"/>
    <x v="30"/>
    <x v="18"/>
    <n v="5.25"/>
    <x v="5"/>
    <n v="989"/>
    <x v="0"/>
  </r>
  <r>
    <s v="23083.007972/2015-42"/>
    <s v="UASG 153115 - Pregão 25/2015"/>
    <d v="2016-10-21T00:00:00"/>
    <x v="10"/>
    <s v="Pró-Reitoria de Assuntos Edudantis"/>
    <n v="151"/>
    <x v="70"/>
    <x v="11"/>
    <x v="15"/>
    <n v="1.05"/>
    <n v="5.25"/>
    <x v="3"/>
    <x v="30"/>
    <x v="18"/>
    <n v="5.25"/>
    <x v="5"/>
    <n v="989"/>
    <x v="0"/>
  </r>
  <r>
    <s v="23083.007972/2015-42"/>
    <s v="UASG 153115 - Pregão 25/2015"/>
    <d v="2016-10-21T00:00:00"/>
    <x v="10"/>
    <s v="Pró-Reitoria de Assuntos Edudantis"/>
    <n v="152"/>
    <x v="71"/>
    <x v="11"/>
    <x v="15"/>
    <n v="0.94"/>
    <n v="4.6999999999999993"/>
    <x v="3"/>
    <x v="37"/>
    <x v="18"/>
    <n v="4.6999999999999993"/>
    <x v="5"/>
    <n v="1402"/>
    <x v="0"/>
  </r>
  <r>
    <s v="23083.007972/2015-42"/>
    <s v="UASG 153115 - Pregão 25/2015"/>
    <d v="2016-10-21T00:00:00"/>
    <x v="10"/>
    <s v="Pró-Reitoria de Assuntos Edudantis"/>
    <n v="156"/>
    <x v="106"/>
    <x v="11"/>
    <x v="15"/>
    <n v="1.3"/>
    <n v="6.5"/>
    <x v="3"/>
    <x v="27"/>
    <x v="18"/>
    <n v="6.5"/>
    <x v="6"/>
    <n v="349"/>
    <x v="0"/>
  </r>
  <r>
    <s v="23083.007972/2015-42"/>
    <s v="UASG 153115 - Pregão 25/2015"/>
    <d v="2016-10-21T00:00:00"/>
    <x v="10"/>
    <s v="Pró-Reitoria de Assuntos Edudantis"/>
    <n v="157"/>
    <x v="107"/>
    <x v="11"/>
    <x v="15"/>
    <n v="1.3"/>
    <n v="6.5"/>
    <x v="3"/>
    <x v="27"/>
    <x v="18"/>
    <n v="6.5"/>
    <x v="6"/>
    <n v="349"/>
    <x v="0"/>
  </r>
  <r>
    <s v="23083.007972/2015-42"/>
    <s v="UASG 153115 - Pregão 25/2015"/>
    <d v="2016-10-21T00:00:00"/>
    <x v="10"/>
    <s v="Pró-Reitoria de Assuntos Edudantis"/>
    <n v="158"/>
    <x v="108"/>
    <x v="11"/>
    <x v="15"/>
    <n v="1.27"/>
    <n v="6.35"/>
    <x v="3"/>
    <x v="30"/>
    <x v="18"/>
    <n v="6.35"/>
    <x v="5"/>
    <n v="989"/>
    <x v="0"/>
  </r>
  <r>
    <s v="23083.007972/2015-42"/>
    <s v="UASG 153115 - Pregão 25/2015"/>
    <d v="2016-10-21T00:00:00"/>
    <x v="10"/>
    <s v="Pró-Reitoria de Assuntos Edudantis"/>
    <n v="159"/>
    <x v="109"/>
    <x v="11"/>
    <x v="15"/>
    <n v="1.28"/>
    <n v="6.4"/>
    <x v="3"/>
    <x v="30"/>
    <x v="18"/>
    <n v="6.4"/>
    <x v="5"/>
    <n v="989"/>
    <x v="0"/>
  </r>
  <r>
    <s v="23083.007972/2015-42"/>
    <s v="UASG 153115 - Pregão 25/2015"/>
    <d v="2016-10-21T00:00:00"/>
    <x v="10"/>
    <s v="Pró-Reitoria de Assuntos Edudantis"/>
    <n v="160"/>
    <x v="27"/>
    <x v="11"/>
    <x v="14"/>
    <n v="7.54"/>
    <n v="75.400000000000006"/>
    <x v="3"/>
    <x v="28"/>
    <x v="16"/>
    <n v="75.400000000000006"/>
    <x v="21"/>
    <n v="4229"/>
    <x v="0"/>
  </r>
  <r>
    <s v="23083.007972/2015-42"/>
    <s v="UASG 153115 - Pregão 25/2015"/>
    <d v="2016-10-21T00:00:00"/>
    <x v="10"/>
    <s v="Pró-Reitoria de Assuntos Edudantis"/>
    <n v="163"/>
    <x v="102"/>
    <x v="11"/>
    <x v="14"/>
    <n v="0.49"/>
    <n v="4.9000000000000004"/>
    <x v="3"/>
    <x v="39"/>
    <x v="16"/>
    <n v="4.9000000000000004"/>
    <x v="15"/>
    <n v="13410"/>
    <x v="0"/>
  </r>
  <r>
    <s v="23083.007972/2015-42"/>
    <s v="UASG 153115 - Pregão 25/2015"/>
    <d v="2016-10-21T00:00:00"/>
    <x v="10"/>
    <s v="Pró-Reitoria de Assuntos Edudantis"/>
    <n v="168"/>
    <x v="103"/>
    <x v="11"/>
    <x v="8"/>
    <n v="0.15"/>
    <n v="15"/>
    <x v="3"/>
    <x v="30"/>
    <x v="9"/>
    <n v="15"/>
    <x v="5"/>
    <n v="989"/>
    <x v="0"/>
  </r>
  <r>
    <s v="23083.007972/2015-42"/>
    <s v="UASG 153115 - Pregão 25/2015"/>
    <d v="2016-10-21T00:00:00"/>
    <x v="10"/>
    <s v="Pró-Reitoria de Assuntos Edudantis"/>
    <n v="174"/>
    <x v="66"/>
    <x v="11"/>
    <x v="15"/>
    <n v="2.8"/>
    <n v="14"/>
    <x v="3"/>
    <x v="27"/>
    <x v="18"/>
    <n v="14"/>
    <x v="6"/>
    <n v="349"/>
    <x v="0"/>
  </r>
  <r>
    <s v="23083.007972/2015-42"/>
    <s v="UASG 153115 - Pregão 25/2015"/>
    <d v="2016-10-21T00:00:00"/>
    <x v="11"/>
    <s v="Pró-Reitoria de Ensino e Graduação"/>
    <n v="5"/>
    <x v="28"/>
    <x v="12"/>
    <x v="16"/>
    <n v="2.95"/>
    <n v="44.25"/>
    <x v="2"/>
    <x v="5"/>
    <x v="19"/>
    <n v="44.25"/>
    <x v="5"/>
    <n v="938"/>
    <x v="0"/>
  </r>
  <r>
    <s v="23083.007972/2015-42"/>
    <s v="UASG 153115 - Pregão 25/2015"/>
    <d v="2016-10-21T00:00:00"/>
    <x v="11"/>
    <s v="Pró-Reitoria de Ensino e Graduação"/>
    <n v="7"/>
    <x v="72"/>
    <x v="12"/>
    <x v="6"/>
    <n v="2.5"/>
    <n v="50"/>
    <x v="3"/>
    <x v="15"/>
    <x v="7"/>
    <n v="50"/>
    <x v="13"/>
    <n v="16807"/>
    <x v="0"/>
  </r>
  <r>
    <s v="23083.007972/2015-42"/>
    <s v="UASG 153115 - Pregão 25/2015"/>
    <d v="2016-10-21T00:00:00"/>
    <x v="11"/>
    <s v="Pró-Reitoria de Ensino e Graduação"/>
    <n v="8"/>
    <x v="32"/>
    <x v="12"/>
    <x v="25"/>
    <n v="0.4"/>
    <n v="0.8"/>
    <x v="3"/>
    <x v="7"/>
    <x v="26"/>
    <n v="0.8"/>
    <x v="5"/>
    <n v="1400"/>
    <x v="0"/>
  </r>
  <r>
    <s v="23083.007972/2015-42"/>
    <s v="UASG 153115 - Pregão 25/2015"/>
    <d v="2016-10-21T00:00:00"/>
    <x v="11"/>
    <s v="Pró-Reitoria de Ensino e Graduação"/>
    <n v="12"/>
    <x v="35"/>
    <x v="12"/>
    <x v="9"/>
    <n v="0.56999999999999995"/>
    <n v="28.499999999999996"/>
    <x v="2"/>
    <x v="5"/>
    <x v="11"/>
    <n v="28.499999999999996"/>
    <x v="5"/>
    <n v="938"/>
    <x v="0"/>
  </r>
  <r>
    <s v="23083.007972/2015-42"/>
    <s v="UASG 153115 - Pregão 25/2015"/>
    <d v="2016-10-21T00:00:00"/>
    <x v="11"/>
    <s v="Pró-Reitoria de Ensino e Graduação"/>
    <n v="17"/>
    <x v="38"/>
    <x v="12"/>
    <x v="8"/>
    <n v="2.5499999999999998"/>
    <n v="254.99999999999997"/>
    <x v="2"/>
    <x v="18"/>
    <x v="9"/>
    <n v="254.99999999999997"/>
    <x v="5"/>
    <n v="4544"/>
    <x v="0"/>
  </r>
  <r>
    <s v="23083.007972/2015-42"/>
    <s v="UASG 153115 - Pregão 25/2015"/>
    <d v="2016-10-21T00:00:00"/>
    <x v="11"/>
    <s v="Pró-Reitoria de Ensino e Graduação"/>
    <n v="16"/>
    <x v="39"/>
    <x v="12"/>
    <x v="8"/>
    <n v="2.52"/>
    <n v="252"/>
    <x v="2"/>
    <x v="18"/>
    <x v="9"/>
    <n v="252"/>
    <x v="5"/>
    <n v="4544"/>
    <x v="0"/>
  </r>
  <r>
    <s v="23083.007972/2015-42"/>
    <s v="UASG 153115 - Pregão 25/2015"/>
    <d v="2016-10-21T00:00:00"/>
    <x v="11"/>
    <s v="Pró-Reitoria de Ensino e Graduação"/>
    <n v="42"/>
    <x v="15"/>
    <x v="12"/>
    <x v="9"/>
    <n v="1.2"/>
    <n v="60"/>
    <x v="2"/>
    <x v="5"/>
    <x v="11"/>
    <n v="60"/>
    <x v="5"/>
    <n v="938"/>
    <x v="0"/>
  </r>
  <r>
    <s v="23083.007972/2015-42"/>
    <s v="UASG 153115 - Pregão 25/2015"/>
    <d v="2016-10-21T00:00:00"/>
    <x v="11"/>
    <s v="Pró-Reitoria de Ensino e Graduação"/>
    <n v="43"/>
    <x v="75"/>
    <x v="12"/>
    <x v="9"/>
    <n v="1.7"/>
    <n v="85"/>
    <x v="2"/>
    <x v="8"/>
    <x v="11"/>
    <n v="85"/>
    <x v="5"/>
    <n v="4949"/>
    <x v="0"/>
  </r>
  <r>
    <s v="23083.007972/2015-42"/>
    <s v="UASG 153115 - Pregão 25/2015"/>
    <d v="2016-10-21T00:00:00"/>
    <x v="11"/>
    <s v="Pró-Reitoria de Ensino e Graduação"/>
    <n v="41"/>
    <x v="42"/>
    <x v="12"/>
    <x v="6"/>
    <n v="1.29"/>
    <n v="25.8"/>
    <x v="3"/>
    <x v="4"/>
    <x v="7"/>
    <n v="25.8"/>
    <x v="4"/>
    <n v="1089"/>
    <x v="0"/>
  </r>
  <r>
    <s v="23083.007972/2015-42"/>
    <s v="UASG 153115 - Pregão 25/2015"/>
    <d v="2016-10-21T00:00:00"/>
    <x v="11"/>
    <s v="Pró-Reitoria de Ensino e Graduação"/>
    <n v="46"/>
    <x v="43"/>
    <x v="12"/>
    <x v="6"/>
    <n v="3.23"/>
    <n v="64.599999999999994"/>
    <x v="2"/>
    <x v="17"/>
    <x v="7"/>
    <n v="64.599999999999994"/>
    <x v="15"/>
    <n v="13408"/>
    <x v="0"/>
  </r>
  <r>
    <s v="23083.007972/2015-42"/>
    <s v="UASG 153115 - Pregão 25/2015"/>
    <d v="2016-10-21T00:00:00"/>
    <x v="11"/>
    <s v="Pró-Reitoria de Ensino e Graduação"/>
    <n v="48"/>
    <x v="44"/>
    <x v="12"/>
    <x v="6"/>
    <n v="0.94"/>
    <n v="18.799999999999997"/>
    <x v="2"/>
    <x v="17"/>
    <x v="7"/>
    <n v="18.799999999999997"/>
    <x v="15"/>
    <n v="13408"/>
    <x v="0"/>
  </r>
  <r>
    <s v="23083.007972/2015-42"/>
    <s v="UASG 153115 - Pregão 25/2015"/>
    <d v="2016-10-21T00:00:00"/>
    <x v="11"/>
    <s v="Pró-Reitoria de Ensino e Graduação"/>
    <n v="47"/>
    <x v="3"/>
    <x v="12"/>
    <x v="6"/>
    <n v="0.49"/>
    <n v="9.8000000000000007"/>
    <x v="2"/>
    <x v="5"/>
    <x v="7"/>
    <n v="9.8000000000000007"/>
    <x v="5"/>
    <n v="938"/>
    <x v="0"/>
  </r>
  <r>
    <s v="23083.007972/2015-42"/>
    <s v="UASG 153115 - Pregão 25/2015"/>
    <d v="2016-10-21T00:00:00"/>
    <x v="11"/>
    <s v="Pró-Reitoria de Ensino e Graduação"/>
    <n v="49"/>
    <x v="45"/>
    <x v="12"/>
    <x v="6"/>
    <n v="2.65"/>
    <n v="53"/>
    <x v="2"/>
    <x v="6"/>
    <x v="7"/>
    <n v="53"/>
    <x v="6"/>
    <n v="348"/>
    <x v="0"/>
  </r>
  <r>
    <s v="23083.007972/2015-42"/>
    <s v="UASG 153115 - Pregão 25/2015"/>
    <d v="2016-10-21T00:00:00"/>
    <x v="11"/>
    <s v="Pró-Reitoria de Ensino e Graduação"/>
    <n v="50"/>
    <x v="93"/>
    <x v="12"/>
    <x v="6"/>
    <n v="3.15"/>
    <n v="63"/>
    <x v="2"/>
    <x v="6"/>
    <x v="7"/>
    <n v="63"/>
    <x v="6"/>
    <n v="348"/>
    <x v="0"/>
  </r>
  <r>
    <s v="23083.007972/2015-42"/>
    <s v="UASG 153115 - Pregão 25/2015"/>
    <d v="2016-10-21T00:00:00"/>
    <x v="11"/>
    <s v="Pró-Reitoria de Ensino e Graduação"/>
    <n v="57"/>
    <x v="47"/>
    <x v="12"/>
    <x v="8"/>
    <n v="0.99"/>
    <n v="99"/>
    <x v="3"/>
    <x v="4"/>
    <x v="32"/>
    <n v="87.12"/>
    <x v="4"/>
    <n v="1089"/>
    <x v="1"/>
  </r>
  <r>
    <s v="23083.007972/2015-42"/>
    <s v="UASG 153115 - Pregão 25/2015"/>
    <d v="2016-10-21T00:00:00"/>
    <x v="11"/>
    <s v="Pró-Reitoria de Ensino e Graduação"/>
    <n v="69"/>
    <x v="110"/>
    <x v="12"/>
    <x v="9"/>
    <n v="0.08"/>
    <n v="4"/>
    <x v="2"/>
    <x v="16"/>
    <x v="11"/>
    <n v="4"/>
    <x v="14"/>
    <n v="1281"/>
    <x v="0"/>
  </r>
  <r>
    <s v="23083.007972/2015-42"/>
    <s v="UASG 153115 - Pregão 25/2015"/>
    <d v="2016-10-21T00:00:00"/>
    <x v="11"/>
    <s v="Pró-Reitoria de Ensino e Graduação"/>
    <n v="71"/>
    <x v="111"/>
    <x v="12"/>
    <x v="9"/>
    <n v="0.11"/>
    <n v="5.5"/>
    <x v="3"/>
    <x v="7"/>
    <x v="11"/>
    <n v="5.5"/>
    <x v="5"/>
    <n v="1400"/>
    <x v="0"/>
  </r>
  <r>
    <s v="23083.007972/2015-42"/>
    <s v="UASG 153115 - Pregão 25/2015"/>
    <d v="2016-10-21T00:00:00"/>
    <x v="11"/>
    <s v="Pró-Reitoria de Ensino e Graduação"/>
    <n v="73"/>
    <x v="112"/>
    <x v="12"/>
    <x v="9"/>
    <n v="0.16"/>
    <n v="8"/>
    <x v="2"/>
    <x v="16"/>
    <x v="11"/>
    <n v="8"/>
    <x v="14"/>
    <n v="1281"/>
    <x v="0"/>
  </r>
  <r>
    <s v="23083.007972/2015-42"/>
    <s v="UASG 153115 - Pregão 25/2015"/>
    <d v="2016-10-21T00:00:00"/>
    <x v="11"/>
    <s v="Pró-Reitoria de Ensino e Graduação"/>
    <n v="79"/>
    <x v="113"/>
    <x v="12"/>
    <x v="9"/>
    <n v="0.05"/>
    <n v="2.5"/>
    <x v="2"/>
    <x v="16"/>
    <x v="11"/>
    <n v="2.5"/>
    <x v="14"/>
    <n v="1281"/>
    <x v="0"/>
  </r>
  <r>
    <s v="23083.007972/2015-42"/>
    <s v="UASG 153115 - Pregão 25/2015"/>
    <d v="2016-10-21T00:00:00"/>
    <x v="11"/>
    <s v="Pró-Reitoria de Ensino e Graduação"/>
    <n v="75"/>
    <x v="114"/>
    <x v="12"/>
    <x v="9"/>
    <n v="0.26"/>
    <n v="13"/>
    <x v="3"/>
    <x v="7"/>
    <x v="11"/>
    <n v="13"/>
    <x v="5"/>
    <n v="1400"/>
    <x v="0"/>
  </r>
  <r>
    <s v="23083.007972/2015-42"/>
    <s v="UASG 153115 - Pregão 25/2015"/>
    <d v="2016-10-21T00:00:00"/>
    <x v="11"/>
    <s v="Pró-Reitoria de Ensino e Graduação"/>
    <n v="87"/>
    <x v="50"/>
    <x v="12"/>
    <x v="14"/>
    <n v="0.97"/>
    <n v="9.6999999999999993"/>
    <x v="2"/>
    <x v="19"/>
    <x v="16"/>
    <n v="9.6999999999999993"/>
    <x v="16"/>
    <n v="1489"/>
    <x v="0"/>
  </r>
  <r>
    <s v="23083.007972/2015-42"/>
    <s v="UASG 153115 - Pregão 25/2015"/>
    <d v="2016-10-21T00:00:00"/>
    <x v="11"/>
    <s v="Pró-Reitoria de Ensino e Graduação"/>
    <n v="86"/>
    <x v="51"/>
    <x v="12"/>
    <x v="14"/>
    <n v="1.75"/>
    <n v="17.5"/>
    <x v="2"/>
    <x v="20"/>
    <x v="16"/>
    <n v="17.5"/>
    <x v="17"/>
    <n v="3048"/>
    <x v="0"/>
  </r>
  <r>
    <s v="23083.007972/2015-42"/>
    <s v="UASG 153115 - Pregão 25/2015"/>
    <d v="2016-10-21T00:00:00"/>
    <x v="11"/>
    <s v="Pró-Reitoria de Ensino e Graduação"/>
    <n v="89"/>
    <x v="94"/>
    <x v="12"/>
    <x v="14"/>
    <n v="2.4"/>
    <n v="24"/>
    <x v="2"/>
    <x v="20"/>
    <x v="18"/>
    <n v="12"/>
    <x v="17"/>
    <n v="3048"/>
    <x v="1"/>
  </r>
  <r>
    <s v="23083.007972/2015-42"/>
    <s v="UASG 153115 - Pregão 25/2015"/>
    <d v="2016-10-21T00:00:00"/>
    <x v="11"/>
    <s v="Pró-Reitoria de Ensino e Graduação"/>
    <n v="94"/>
    <x v="17"/>
    <x v="12"/>
    <x v="14"/>
    <n v="1.22"/>
    <n v="12.2"/>
    <x v="2"/>
    <x v="10"/>
    <x v="16"/>
    <n v="12.2"/>
    <x v="8"/>
    <n v="544"/>
    <x v="0"/>
  </r>
  <r>
    <s v="23083.007972/2015-42"/>
    <s v="UASG 153115 - Pregão 25/2015"/>
    <d v="2016-10-21T00:00:00"/>
    <x v="11"/>
    <s v="Pró-Reitoria de Ensino e Graduação"/>
    <n v="99"/>
    <x v="18"/>
    <x v="12"/>
    <x v="25"/>
    <n v="19.989999999999998"/>
    <n v="39.979999999999997"/>
    <x v="2"/>
    <x v="10"/>
    <x v="26"/>
    <n v="39.979999999999997"/>
    <x v="8"/>
    <n v="544"/>
    <x v="0"/>
  </r>
  <r>
    <s v="23083.007972/2015-42"/>
    <s v="UASG 153115 - Pregão 25/2015"/>
    <d v="2016-10-21T00:00:00"/>
    <x v="11"/>
    <s v="Pró-Reitoria de Ensino e Graduação"/>
    <n v="102"/>
    <x v="19"/>
    <x v="12"/>
    <x v="14"/>
    <n v="17.489999999999998"/>
    <n v="174.89999999999998"/>
    <x v="2"/>
    <x v="3"/>
    <x v="16"/>
    <n v="174.89999999999998"/>
    <x v="3"/>
    <n v="4227"/>
    <x v="0"/>
  </r>
  <r>
    <s v="23083.007972/2015-42"/>
    <s v="UASG 153115 - Pregão 25/2015"/>
    <d v="2016-10-21T00:00:00"/>
    <x v="11"/>
    <s v="Pró-Reitoria de Ensino e Graduação"/>
    <n v="100"/>
    <x v="20"/>
    <x v="12"/>
    <x v="15"/>
    <n v="33.200000000000003"/>
    <n v="166"/>
    <x v="2"/>
    <x v="9"/>
    <x v="18"/>
    <n v="166"/>
    <x v="7"/>
    <n v="6468"/>
    <x v="0"/>
  </r>
  <r>
    <s v="23083.007972/2015-42"/>
    <s v="UASG 153115 - Pregão 25/2015"/>
    <d v="2016-10-21T00:00:00"/>
    <x v="11"/>
    <s v="Pró-Reitoria de Ensino e Graduação"/>
    <n v="101"/>
    <x v="21"/>
    <x v="12"/>
    <x v="9"/>
    <n v="5.84"/>
    <n v="292"/>
    <x v="3"/>
    <x v="4"/>
    <x v="11"/>
    <n v="292"/>
    <x v="4"/>
    <n v="1089"/>
    <x v="0"/>
  </r>
  <r>
    <s v="23083.007972/2015-42"/>
    <s v="UASG 153115 - Pregão 25/2015"/>
    <d v="2016-10-21T00:00:00"/>
    <x v="11"/>
    <s v="Pró-Reitoria de Ensino e Graduação"/>
    <n v="105"/>
    <x v="23"/>
    <x v="12"/>
    <x v="6"/>
    <n v="7.9"/>
    <n v="158"/>
    <x v="4"/>
    <x v="12"/>
    <x v="17"/>
    <s v="-"/>
    <x v="10"/>
    <s v="-"/>
    <x v="2"/>
  </r>
  <r>
    <s v="23083.007972/2015-42"/>
    <s v="UASG 153115 - Pregão 25/2015"/>
    <d v="2016-10-21T00:00:00"/>
    <x v="11"/>
    <s v="Pró-Reitoria de Ensino e Graduação"/>
    <n v="104"/>
    <x v="4"/>
    <x v="12"/>
    <x v="13"/>
    <n v="2"/>
    <n v="60"/>
    <x v="3"/>
    <x v="13"/>
    <x v="15"/>
    <n v="60"/>
    <x v="11"/>
    <n v="309"/>
    <x v="0"/>
  </r>
  <r>
    <s v="23083.007972/2015-42"/>
    <s v="UASG 153115 - Pregão 25/2015"/>
    <d v="2016-10-21T00:00:00"/>
    <x v="11"/>
    <s v="Pró-Reitoria de Ensino e Graduação"/>
    <n v="108"/>
    <x v="56"/>
    <x v="12"/>
    <x v="5"/>
    <n v="0.16"/>
    <n v="160"/>
    <x v="4"/>
    <x v="12"/>
    <x v="17"/>
    <s v="-"/>
    <x v="10"/>
    <s v="-"/>
    <x v="2"/>
  </r>
  <r>
    <s v="23083.007972/2015-42"/>
    <s v="UASG 153115 - Pregão 25/2015"/>
    <d v="2016-10-21T00:00:00"/>
    <x v="11"/>
    <s v="Pró-Reitoria de Ensino e Graduação"/>
    <n v="118"/>
    <x v="24"/>
    <x v="12"/>
    <x v="14"/>
    <n v="1.75"/>
    <n v="17.5"/>
    <x v="4"/>
    <x v="12"/>
    <x v="17"/>
    <s v="-"/>
    <x v="10"/>
    <s v="-"/>
    <x v="2"/>
  </r>
  <r>
    <s v="23083.007972/2015-42"/>
    <s v="UASG 153115 - Pregão 25/2015"/>
    <d v="2016-10-21T00:00:00"/>
    <x v="11"/>
    <s v="Pró-Reitoria de Ensino e Graduação"/>
    <n v="147"/>
    <x v="25"/>
    <x v="12"/>
    <x v="13"/>
    <n v="1.51"/>
    <n v="45.3"/>
    <x v="3"/>
    <x v="14"/>
    <x v="16"/>
    <n v="15.1"/>
    <x v="12"/>
    <n v="489"/>
    <x v="1"/>
  </r>
  <r>
    <s v="23083.007972/2015-42"/>
    <s v="UASG 153115 - Pregão 25/2015"/>
    <d v="2016-10-21T00:00:00"/>
    <x v="11"/>
    <s v="Pró-Reitoria de Ensino e Graduação"/>
    <n v="148"/>
    <x v="26"/>
    <x v="12"/>
    <x v="13"/>
    <n v="1.49"/>
    <n v="44.7"/>
    <x v="3"/>
    <x v="14"/>
    <x v="16"/>
    <n v="14.9"/>
    <x v="12"/>
    <n v="489"/>
    <x v="1"/>
  </r>
  <r>
    <s v="23083.007972/2015-42"/>
    <s v="UASG 153115 - Pregão 25/2015"/>
    <d v="2016-10-21T00:00:00"/>
    <x v="11"/>
    <s v="Pró-Reitoria de Ensino e Graduação"/>
    <n v="160"/>
    <x v="27"/>
    <x v="12"/>
    <x v="14"/>
    <n v="7.54"/>
    <n v="75.400000000000006"/>
    <x v="2"/>
    <x v="3"/>
    <x v="16"/>
    <n v="75.400000000000006"/>
    <x v="3"/>
    <n v="4227"/>
    <x v="0"/>
  </r>
  <r>
    <s v="23083.007972/2015-42"/>
    <s v="UASG 153115 - Pregão 25/2015"/>
    <d v="2016-10-21T00:00:00"/>
    <x v="11"/>
    <s v="Pró-Reitoria de Ensino e Graduação"/>
    <n v="175"/>
    <x v="67"/>
    <x v="12"/>
    <x v="6"/>
    <n v="1.6"/>
    <n v="32"/>
    <x v="2"/>
    <x v="5"/>
    <x v="7"/>
    <n v="32"/>
    <x v="5"/>
    <n v="938"/>
    <x v="0"/>
  </r>
  <r>
    <s v="23083.007972/2015-42"/>
    <s v="UASG 153115 - Pregão 25/2015"/>
    <d v="2016-10-21T00:00:00"/>
    <x v="12"/>
    <s v="Administração Pública"/>
    <n v="12"/>
    <x v="35"/>
    <x v="13"/>
    <x v="14"/>
    <n v="0.56999999999999995"/>
    <n v="5.6999999999999993"/>
    <x v="3"/>
    <x v="40"/>
    <x v="16"/>
    <n v="5.6999999999999993"/>
    <x v="5"/>
    <n v="988"/>
    <x v="0"/>
  </r>
  <r>
    <s v="23083.007972/2015-42"/>
    <s v="UASG 153115 - Pregão 25/2015"/>
    <d v="2016-10-21T00:00:00"/>
    <x v="12"/>
    <s v="Administração Pública"/>
    <n v="17"/>
    <x v="38"/>
    <x v="13"/>
    <x v="15"/>
    <n v="2.5499999999999998"/>
    <n v="12.75"/>
    <x v="3"/>
    <x v="41"/>
    <x v="18"/>
    <n v="12.75"/>
    <x v="5"/>
    <n v="4543"/>
    <x v="0"/>
  </r>
  <r>
    <s v="23083.007972/2015-42"/>
    <s v="UASG 153115 - Pregão 25/2015"/>
    <d v="2016-10-21T00:00:00"/>
    <x v="12"/>
    <s v="Administração Pública"/>
    <n v="16"/>
    <x v="39"/>
    <x v="13"/>
    <x v="15"/>
    <n v="2.52"/>
    <n v="12.6"/>
    <x v="3"/>
    <x v="41"/>
    <x v="18"/>
    <n v="12.6"/>
    <x v="5"/>
    <n v="4543"/>
    <x v="0"/>
  </r>
  <r>
    <s v="23083.007972/2015-42"/>
    <s v="UASG 153115 - Pregão 25/2015"/>
    <d v="2016-10-21T00:00:00"/>
    <x v="12"/>
    <s v="Administração Pública"/>
    <n v="19"/>
    <x v="6"/>
    <x v="13"/>
    <x v="16"/>
    <n v="0.32"/>
    <n v="4.8"/>
    <x v="3"/>
    <x v="42"/>
    <x v="19"/>
    <n v="4.8"/>
    <x v="4"/>
    <n v="1088"/>
    <x v="0"/>
  </r>
  <r>
    <s v="23083.007972/2015-42"/>
    <s v="UASG 153115 - Pregão 25/2015"/>
    <d v="2016-10-21T00:00:00"/>
    <x v="12"/>
    <s v="Administração Pública"/>
    <n v="22"/>
    <x v="7"/>
    <x v="13"/>
    <x v="25"/>
    <n v="1.3"/>
    <n v="2.6"/>
    <x v="3"/>
    <x v="40"/>
    <x v="26"/>
    <n v="2.6"/>
    <x v="5"/>
    <n v="988"/>
    <x v="0"/>
  </r>
  <r>
    <s v="23083.007972/2015-42"/>
    <s v="UASG 153115 - Pregão 25/2015"/>
    <d v="2016-10-21T00:00:00"/>
    <x v="12"/>
    <s v="Administração Pública"/>
    <n v="39"/>
    <x v="76"/>
    <x v="13"/>
    <x v="10"/>
    <n v="0.95"/>
    <n v="2.8499999999999996"/>
    <x v="3"/>
    <x v="43"/>
    <x v="12"/>
    <n v="2.8499999999999996"/>
    <x v="14"/>
    <n v="1282"/>
    <x v="0"/>
  </r>
  <r>
    <s v="23083.007972/2015-42"/>
    <s v="UASG 153115 - Pregão 25/2015"/>
    <d v="2016-10-21T00:00:00"/>
    <x v="12"/>
    <s v="Administração Pública"/>
    <n v="40"/>
    <x v="77"/>
    <x v="13"/>
    <x v="10"/>
    <n v="0.99"/>
    <n v="2.9699999999999998"/>
    <x v="3"/>
    <x v="43"/>
    <x v="12"/>
    <n v="2.9699999999999998"/>
    <x v="14"/>
    <n v="1282"/>
    <x v="0"/>
  </r>
  <r>
    <s v="23083.007972/2015-42"/>
    <s v="UASG 153115 - Pregão 25/2015"/>
    <d v="2016-10-21T00:00:00"/>
    <x v="12"/>
    <s v="Administração Pública"/>
    <n v="41"/>
    <x v="42"/>
    <x v="13"/>
    <x v="25"/>
    <n v="1.29"/>
    <n v="2.58"/>
    <x v="3"/>
    <x v="42"/>
    <x v="26"/>
    <n v="2.58"/>
    <x v="4"/>
    <n v="1088"/>
    <x v="0"/>
  </r>
  <r>
    <s v="23083.007972/2015-42"/>
    <s v="UASG 153115 - Pregão 25/2015"/>
    <d v="2016-10-21T00:00:00"/>
    <x v="12"/>
    <s v="Administração Pública"/>
    <n v="49"/>
    <x v="45"/>
    <x v="13"/>
    <x v="11"/>
    <n v="2.65"/>
    <n v="2.65"/>
    <x v="3"/>
    <x v="44"/>
    <x v="13"/>
    <n v="2.65"/>
    <x v="6"/>
    <n v="346"/>
    <x v="0"/>
  </r>
  <r>
    <s v="23083.007972/2015-42"/>
    <s v="UASG 153115 - Pregão 25/2015"/>
    <d v="2016-10-21T00:00:00"/>
    <x v="12"/>
    <s v="Administração Pública"/>
    <n v="50"/>
    <x v="93"/>
    <x v="13"/>
    <x v="11"/>
    <n v="3.15"/>
    <n v="3.15"/>
    <x v="3"/>
    <x v="44"/>
    <x v="13"/>
    <n v="3.15"/>
    <x v="6"/>
    <n v="346"/>
    <x v="0"/>
  </r>
  <r>
    <s v="23083.007972/2015-42"/>
    <s v="UASG 153115 - Pregão 25/2015"/>
    <d v="2016-10-21T00:00:00"/>
    <x v="12"/>
    <s v="Administração Pública"/>
    <n v="57"/>
    <x v="47"/>
    <x v="13"/>
    <x v="18"/>
    <n v="0.99"/>
    <n v="3.96"/>
    <x v="3"/>
    <x v="42"/>
    <x v="20"/>
    <n v="3.96"/>
    <x v="4"/>
    <n v="1088"/>
    <x v="0"/>
  </r>
  <r>
    <s v="23083.007972/2015-42"/>
    <s v="UASG 153115 - Pregão 25/2015"/>
    <d v="2016-10-21T00:00:00"/>
    <x v="12"/>
    <s v="Administração Pública"/>
    <n v="91"/>
    <x v="81"/>
    <x v="13"/>
    <x v="11"/>
    <n v="1.03"/>
    <n v="1.03"/>
    <x v="3"/>
    <x v="45"/>
    <x v="13"/>
    <n v="1.03"/>
    <x v="20"/>
    <n v="2793"/>
    <x v="0"/>
  </r>
  <r>
    <s v="23083.007972/2015-42"/>
    <s v="UASG 153115 - Pregão 25/2015"/>
    <d v="2016-10-21T00:00:00"/>
    <x v="12"/>
    <s v="Administração Pública"/>
    <n v="92"/>
    <x v="53"/>
    <x v="13"/>
    <x v="11"/>
    <n v="1.8"/>
    <n v="1.8"/>
    <x v="3"/>
    <x v="46"/>
    <x v="13"/>
    <n v="1.8"/>
    <x v="3"/>
    <n v="3045"/>
    <x v="0"/>
  </r>
  <r>
    <s v="23083.007972/2015-42"/>
    <s v="UASG 153115 - Pregão 25/2015"/>
    <d v="2016-10-21T00:00:00"/>
    <x v="12"/>
    <s v="Administração Pública"/>
    <n v="94"/>
    <x v="17"/>
    <x v="13"/>
    <x v="18"/>
    <n v="1.22"/>
    <n v="4.88"/>
    <x v="3"/>
    <x v="47"/>
    <x v="20"/>
    <n v="4.88"/>
    <x v="8"/>
    <n v="546"/>
    <x v="0"/>
  </r>
  <r>
    <s v="23083.007972/2015-42"/>
    <s v="UASG 153115 - Pregão 25/2015"/>
    <d v="2016-10-21T00:00:00"/>
    <x v="12"/>
    <s v="Administração Pública"/>
    <n v="99"/>
    <x v="18"/>
    <x v="13"/>
    <x v="11"/>
    <n v="19.989999999999998"/>
    <n v="19.989999999999998"/>
    <x v="3"/>
    <x v="47"/>
    <x v="13"/>
    <n v="19.989999999999998"/>
    <x v="8"/>
    <n v="546"/>
    <x v="0"/>
  </r>
  <r>
    <s v="23083.007972/2015-42"/>
    <s v="UASG 153115 - Pregão 25/2015"/>
    <d v="2016-10-21T00:00:00"/>
    <x v="12"/>
    <s v="Administração Pública"/>
    <n v="102"/>
    <x v="19"/>
    <x v="13"/>
    <x v="11"/>
    <n v="17.489999999999998"/>
    <n v="17.489999999999998"/>
    <x v="3"/>
    <x v="48"/>
    <x v="13"/>
    <n v="17.489999999999998"/>
    <x v="21"/>
    <n v="4230"/>
    <x v="0"/>
  </r>
  <r>
    <s v="23083.007972/2015-42"/>
    <s v="UASG 153115 - Pregão 25/2015"/>
    <d v="2016-10-21T00:00:00"/>
    <x v="12"/>
    <s v="Administração Pública"/>
    <n v="101"/>
    <x v="21"/>
    <x v="13"/>
    <x v="10"/>
    <n v="5.84"/>
    <n v="17.52"/>
    <x v="3"/>
    <x v="42"/>
    <x v="12"/>
    <n v="17.52"/>
    <x v="4"/>
    <n v="1088"/>
    <x v="0"/>
  </r>
  <r>
    <s v="23083.007972/2015-42"/>
    <s v="UASG 153115 - Pregão 25/2015"/>
    <d v="2016-10-21T00:00:00"/>
    <x v="12"/>
    <s v="Administração Pública"/>
    <n v="104"/>
    <x v="4"/>
    <x v="13"/>
    <x v="10"/>
    <n v="2"/>
    <n v="6"/>
    <x v="3"/>
    <x v="49"/>
    <x v="12"/>
    <n v="6"/>
    <x v="11"/>
    <n v="308"/>
    <x v="0"/>
  </r>
  <r>
    <s v="23083.007972/2015-42"/>
    <s v="UASG 153115 - Pregão 25/2015"/>
    <d v="2016-10-21T00:00:00"/>
    <x v="12"/>
    <s v="Administração Pública"/>
    <n v="109"/>
    <x v="54"/>
    <x v="13"/>
    <x v="10"/>
    <n v="2"/>
    <n v="6"/>
    <x v="3"/>
    <x v="44"/>
    <x v="12"/>
    <n v="6"/>
    <x v="6"/>
    <n v="346"/>
    <x v="0"/>
  </r>
  <r>
    <s v="23083.007972/2015-42"/>
    <s v="UASG 153115 - Pregão 25/2015"/>
    <d v="2016-10-21T00:00:00"/>
    <x v="12"/>
    <s v="Administração Pública"/>
    <n v="110"/>
    <x v="55"/>
    <x v="13"/>
    <x v="11"/>
    <n v="3.65"/>
    <n v="3.65"/>
    <x v="3"/>
    <x v="50"/>
    <x v="13"/>
    <n v="3.65"/>
    <x v="18"/>
    <s v="-"/>
    <x v="4"/>
  </r>
  <r>
    <s v="23083.007972/2015-42"/>
    <s v="UASG 153115 - Pregão 25/2015"/>
    <d v="2016-10-21T00:00:00"/>
    <x v="12"/>
    <s v="Administração Pública"/>
    <n v="112"/>
    <x v="115"/>
    <x v="13"/>
    <x v="18"/>
    <n v="3.75"/>
    <n v="15"/>
    <x v="3"/>
    <x v="50"/>
    <x v="20"/>
    <n v="15"/>
    <x v="18"/>
    <s v="-"/>
    <x v="4"/>
  </r>
  <r>
    <s v="23083.007972/2015-42"/>
    <s v="UASG 153115 - Pregão 25/2015"/>
    <d v="2016-10-21T00:00:00"/>
    <x v="12"/>
    <s v="Administração Pública"/>
    <n v="108"/>
    <x v="56"/>
    <x v="13"/>
    <x v="18"/>
    <n v="0.16"/>
    <n v="0.64"/>
    <x v="4"/>
    <x v="12"/>
    <x v="17"/>
    <s v="-"/>
    <x v="10"/>
    <s v="-"/>
    <x v="2"/>
  </r>
  <r>
    <s v="23083.007972/2015-42"/>
    <s v="UASG 153115 - Pregão 25/2015"/>
    <d v="2016-10-21T00:00:00"/>
    <x v="12"/>
    <s v="Administração Pública"/>
    <n v="118"/>
    <x v="24"/>
    <x v="13"/>
    <x v="18"/>
    <n v="1.75"/>
    <n v="7"/>
    <x v="4"/>
    <x v="12"/>
    <x v="17"/>
    <s v="-"/>
    <x v="10"/>
    <s v="-"/>
    <x v="2"/>
  </r>
  <r>
    <s v="23083.007972/2015-42"/>
    <s v="UASG 153115 - Pregão 25/2015"/>
    <d v="2016-10-21T00:00:00"/>
    <x v="12"/>
    <s v="Administração Pública"/>
    <n v="137"/>
    <x v="84"/>
    <x v="13"/>
    <x v="15"/>
    <n v="1.25"/>
    <n v="6.25"/>
    <x v="3"/>
    <x v="42"/>
    <x v="18"/>
    <n v="6.25"/>
    <x v="4"/>
    <n v="1088"/>
    <x v="0"/>
  </r>
  <r>
    <s v="23083.007972/2015-42"/>
    <s v="UASG 153115 - Pregão 25/2015"/>
    <d v="2016-10-21T00:00:00"/>
    <x v="12"/>
    <s v="Administração Pública"/>
    <n v="142"/>
    <x v="68"/>
    <x v="13"/>
    <x v="15"/>
    <n v="1.89"/>
    <n v="9.4499999999999993"/>
    <x v="3"/>
    <x v="51"/>
    <x v="18"/>
    <n v="9.4499999999999993"/>
    <x v="5"/>
    <n v="1401"/>
    <x v="0"/>
  </r>
  <r>
    <s v="23083.007972/2015-42"/>
    <s v="UASG 153115 - Pregão 25/2015"/>
    <d v="2016-10-21T00:00:00"/>
    <x v="12"/>
    <s v="Administração Pública"/>
    <n v="143"/>
    <x v="69"/>
    <x v="13"/>
    <x v="15"/>
    <n v="1.85"/>
    <n v="9.25"/>
    <x v="3"/>
    <x v="40"/>
    <x v="18"/>
    <n v="9.25"/>
    <x v="5"/>
    <n v="988"/>
    <x v="0"/>
  </r>
  <r>
    <s v="23083.007972/2015-42"/>
    <s v="UASG 153115 - Pregão 25/2015"/>
    <d v="2016-10-21T00:00:00"/>
    <x v="12"/>
    <s v="Administração Pública"/>
    <n v="135"/>
    <x v="62"/>
    <x v="13"/>
    <x v="9"/>
    <n v="0.6"/>
    <n v="30"/>
    <x v="3"/>
    <x v="41"/>
    <x v="11"/>
    <n v="30"/>
    <x v="5"/>
    <n v="4543"/>
    <x v="0"/>
  </r>
  <r>
    <s v="23083.007972/2015-42"/>
    <s v="UASG 153115 - Pregão 25/2015"/>
    <d v="2016-10-21T00:00:00"/>
    <x v="12"/>
    <s v="Administração Pública"/>
    <n v="160"/>
    <x v="27"/>
    <x v="13"/>
    <x v="25"/>
    <n v="7.54"/>
    <n v="15.08"/>
    <x v="3"/>
    <x v="48"/>
    <x v="26"/>
    <n v="15.08"/>
    <x v="21"/>
    <n v="4230"/>
    <x v="0"/>
  </r>
  <r>
    <s v="23083.007972/2015-42"/>
    <s v="UASG 153115 - Pregão 25/2015"/>
    <d v="2016-10-21T00:00:00"/>
    <x v="13"/>
    <s v="Arquitetura e Urbanismo"/>
    <n v="7"/>
    <x v="72"/>
    <x v="14"/>
    <x v="6"/>
    <n v="2.5"/>
    <n v="50"/>
    <x v="3"/>
    <x v="52"/>
    <x v="7"/>
    <n v="50"/>
    <x v="13"/>
    <n v="16808"/>
    <x v="0"/>
  </r>
  <r>
    <s v="23083.007972/2015-42"/>
    <s v="UASG 153115 - Pregão 25/2015"/>
    <d v="2016-10-21T00:00:00"/>
    <x v="13"/>
    <s v="Arquitetura e Urbanismo"/>
    <n v="11"/>
    <x v="34"/>
    <x v="14"/>
    <x v="14"/>
    <n v="0.85"/>
    <n v="8.5"/>
    <x v="3"/>
    <x v="44"/>
    <x v="16"/>
    <n v="8.5"/>
    <x v="6"/>
    <n v="346"/>
    <x v="0"/>
  </r>
  <r>
    <s v="23083.007972/2015-42"/>
    <s v="UASG 153115 - Pregão 25/2015"/>
    <d v="2016-10-21T00:00:00"/>
    <x v="13"/>
    <s v="Arquitetura e Urbanismo"/>
    <n v="12"/>
    <x v="35"/>
    <x v="14"/>
    <x v="28"/>
    <n v="0.56999999999999995"/>
    <n v="14.249999999999998"/>
    <x v="3"/>
    <x v="40"/>
    <x v="31"/>
    <n v="14.249999999999998"/>
    <x v="5"/>
    <n v="988"/>
    <x v="0"/>
  </r>
  <r>
    <s v="23083.007972/2015-42"/>
    <s v="UASG 153115 - Pregão 25/2015"/>
    <d v="2016-10-21T00:00:00"/>
    <x v="13"/>
    <s v="Arquitetura e Urbanismo"/>
    <n v="17"/>
    <x v="38"/>
    <x v="14"/>
    <x v="6"/>
    <n v="2.5499999999999998"/>
    <n v="51"/>
    <x v="3"/>
    <x v="41"/>
    <x v="7"/>
    <n v="51"/>
    <x v="5"/>
    <n v="4543"/>
    <x v="0"/>
  </r>
  <r>
    <s v="23083.007972/2015-42"/>
    <s v="UASG 153115 - Pregão 25/2015"/>
    <d v="2016-10-21T00:00:00"/>
    <x v="13"/>
    <s v="Arquitetura e Urbanismo"/>
    <n v="18"/>
    <x v="5"/>
    <x v="14"/>
    <x v="9"/>
    <n v="0.5"/>
    <n v="25"/>
    <x v="3"/>
    <x v="48"/>
    <x v="11"/>
    <n v="25"/>
    <x v="21"/>
    <n v="4230"/>
    <x v="0"/>
  </r>
  <r>
    <s v="23083.007972/2015-42"/>
    <s v="UASG 153115 - Pregão 25/2015"/>
    <d v="2016-10-21T00:00:00"/>
    <x v="13"/>
    <s v="Arquitetura e Urbanismo"/>
    <n v="20"/>
    <x v="40"/>
    <x v="14"/>
    <x v="9"/>
    <n v="0.32"/>
    <n v="16"/>
    <x v="3"/>
    <x v="42"/>
    <x v="11"/>
    <n v="16"/>
    <x v="4"/>
    <n v="1088"/>
    <x v="0"/>
  </r>
  <r>
    <s v="23083.007972/2015-42"/>
    <s v="UASG 153115 - Pregão 25/2015"/>
    <d v="2016-10-21T00:00:00"/>
    <x v="13"/>
    <s v="Arquitetura e Urbanismo"/>
    <n v="21"/>
    <x v="41"/>
    <x v="14"/>
    <x v="9"/>
    <n v="0.32"/>
    <n v="16"/>
    <x v="3"/>
    <x v="42"/>
    <x v="11"/>
    <n v="16"/>
    <x v="4"/>
    <n v="1088"/>
    <x v="0"/>
  </r>
  <r>
    <s v="23083.007972/2015-42"/>
    <s v="UASG 153115 - Pregão 25/2015"/>
    <d v="2016-10-21T00:00:00"/>
    <x v="13"/>
    <s v="Arquitetura e Urbanismo"/>
    <n v="28"/>
    <x v="9"/>
    <x v="14"/>
    <x v="28"/>
    <n v="0.85"/>
    <n v="21.25"/>
    <x v="3"/>
    <x v="40"/>
    <x v="31"/>
    <n v="21.25"/>
    <x v="5"/>
    <n v="988"/>
    <x v="0"/>
  </r>
  <r>
    <s v="23083.007972/2015-42"/>
    <s v="UASG 153115 - Pregão 25/2015"/>
    <d v="2016-10-21T00:00:00"/>
    <x v="13"/>
    <s v="Arquitetura e Urbanismo"/>
    <n v="41"/>
    <x v="42"/>
    <x v="14"/>
    <x v="14"/>
    <n v="1.29"/>
    <n v="12.9"/>
    <x v="3"/>
    <x v="42"/>
    <x v="16"/>
    <n v="12.9"/>
    <x v="4"/>
    <n v="1088"/>
    <x v="0"/>
  </r>
  <r>
    <s v="23083.007972/2015-42"/>
    <s v="UASG 153115 - Pregão 25/2015"/>
    <d v="2016-10-21T00:00:00"/>
    <x v="13"/>
    <s v="Arquitetura e Urbanismo"/>
    <n v="65"/>
    <x v="48"/>
    <x v="14"/>
    <x v="8"/>
    <n v="0.11"/>
    <n v="11"/>
    <x v="3"/>
    <x v="41"/>
    <x v="9"/>
    <n v="11"/>
    <x v="5"/>
    <n v="4543"/>
    <x v="0"/>
  </r>
  <r>
    <s v="23083.007972/2015-42"/>
    <s v="UASG 153115 - Pregão 25/2015"/>
    <d v="2016-10-21T00:00:00"/>
    <x v="13"/>
    <s v="Arquitetura e Urbanismo"/>
    <n v="66"/>
    <x v="78"/>
    <x v="14"/>
    <x v="8"/>
    <n v="0.12"/>
    <n v="12"/>
    <x v="3"/>
    <x v="41"/>
    <x v="9"/>
    <n v="12"/>
    <x v="5"/>
    <n v="4543"/>
    <x v="0"/>
  </r>
  <r>
    <s v="23083.007972/2015-42"/>
    <s v="UASG 153115 - Pregão 25/2015"/>
    <d v="2016-10-21T00:00:00"/>
    <x v="13"/>
    <s v="Arquitetura e Urbanismo"/>
    <n v="68"/>
    <x v="79"/>
    <x v="14"/>
    <x v="24"/>
    <n v="7.0000000000000007E-2"/>
    <n v="14.000000000000002"/>
    <x v="3"/>
    <x v="41"/>
    <x v="25"/>
    <n v="14.000000000000002"/>
    <x v="5"/>
    <n v="4543"/>
    <x v="0"/>
  </r>
  <r>
    <s v="23083.007972/2015-42"/>
    <s v="UASG 153115 - Pregão 25/2015"/>
    <d v="2016-10-21T00:00:00"/>
    <x v="13"/>
    <s v="Arquitetura e Urbanismo"/>
    <n v="85"/>
    <x v="98"/>
    <x v="14"/>
    <x v="25"/>
    <n v="0.88"/>
    <n v="1.76"/>
    <x v="3"/>
    <x v="40"/>
    <x v="26"/>
    <n v="1.76"/>
    <x v="5"/>
    <n v="988"/>
    <x v="0"/>
  </r>
  <r>
    <s v="23083.007972/2015-42"/>
    <s v="UASG 153115 - Pregão 25/2015"/>
    <d v="2016-10-21T00:00:00"/>
    <x v="13"/>
    <s v="Arquitetura e Urbanismo"/>
    <n v="87"/>
    <x v="50"/>
    <x v="14"/>
    <x v="14"/>
    <n v="0.97"/>
    <n v="9.6999999999999993"/>
    <x v="3"/>
    <x v="53"/>
    <x v="16"/>
    <n v="9.6999999999999993"/>
    <x v="16"/>
    <n v="1487"/>
    <x v="0"/>
  </r>
  <r>
    <s v="23083.007972/2015-42"/>
    <s v="UASG 153115 - Pregão 25/2015"/>
    <d v="2016-10-21T00:00:00"/>
    <x v="13"/>
    <s v="Arquitetura e Urbanismo"/>
    <n v="90"/>
    <x v="52"/>
    <x v="14"/>
    <x v="14"/>
    <n v="5"/>
    <n v="50"/>
    <x v="3"/>
    <x v="46"/>
    <x v="18"/>
    <n v="25"/>
    <x v="3"/>
    <n v="3045"/>
    <x v="1"/>
  </r>
  <r>
    <s v="23083.007972/2015-42"/>
    <s v="UASG 153115 - Pregão 25/2015"/>
    <d v="2016-10-21T00:00:00"/>
    <x v="13"/>
    <s v="Arquitetura e Urbanismo"/>
    <n v="92"/>
    <x v="53"/>
    <x v="14"/>
    <x v="14"/>
    <n v="1.8"/>
    <n v="18"/>
    <x v="3"/>
    <x v="46"/>
    <x v="16"/>
    <n v="18"/>
    <x v="3"/>
    <n v="3045"/>
    <x v="0"/>
  </r>
  <r>
    <s v="23083.007972/2015-42"/>
    <s v="UASG 153115 - Pregão 25/2015"/>
    <d v="2016-10-21T00:00:00"/>
    <x v="13"/>
    <s v="Arquitetura e Urbanismo"/>
    <n v="99"/>
    <x v="18"/>
    <x v="14"/>
    <x v="25"/>
    <n v="19.989999999999998"/>
    <n v="39.979999999999997"/>
    <x v="3"/>
    <x v="47"/>
    <x v="26"/>
    <n v="39.979999999999997"/>
    <x v="8"/>
    <n v="546"/>
    <x v="0"/>
  </r>
  <r>
    <s v="23083.007972/2015-42"/>
    <s v="UASG 153115 - Pregão 25/2015"/>
    <d v="2016-10-21T00:00:00"/>
    <x v="13"/>
    <s v="Arquitetura e Urbanismo"/>
    <n v="100"/>
    <x v="20"/>
    <x v="14"/>
    <x v="25"/>
    <n v="33.200000000000003"/>
    <n v="66.400000000000006"/>
    <x v="3"/>
    <x v="54"/>
    <x v="26"/>
    <n v="66.400000000000006"/>
    <x v="7"/>
    <n v="6467"/>
    <x v="0"/>
  </r>
  <r>
    <s v="23083.007972/2015-42"/>
    <s v="UASG 153115 - Pregão 25/2015"/>
    <d v="2016-10-21T00:00:00"/>
    <x v="13"/>
    <s v="Arquitetura e Urbanismo"/>
    <n v="104"/>
    <x v="4"/>
    <x v="14"/>
    <x v="14"/>
    <n v="2"/>
    <n v="20"/>
    <x v="3"/>
    <x v="49"/>
    <x v="16"/>
    <n v="20"/>
    <x v="11"/>
    <n v="308"/>
    <x v="0"/>
  </r>
  <r>
    <s v="23083.007972/2015-42"/>
    <s v="UASG 153115 - Pregão 25/2015"/>
    <d v="2016-10-21T00:00:00"/>
    <x v="13"/>
    <s v="Arquitetura e Urbanismo"/>
    <n v="126"/>
    <x v="61"/>
    <x v="14"/>
    <x v="8"/>
    <n v="0.35"/>
    <n v="35"/>
    <x v="3"/>
    <x v="40"/>
    <x v="9"/>
    <n v="35"/>
    <x v="5"/>
    <n v="988"/>
    <x v="0"/>
  </r>
  <r>
    <s v="23083.007972/2015-42"/>
    <s v="UASG 153115 - Pregão 25/2015"/>
    <d v="2016-10-21T00:00:00"/>
    <x v="13"/>
    <s v="Arquitetura e Urbanismo"/>
    <n v="147"/>
    <x v="25"/>
    <x v="14"/>
    <x v="6"/>
    <n v="1.51"/>
    <n v="30.2"/>
    <x v="3"/>
    <x v="55"/>
    <x v="16"/>
    <n v="15.1"/>
    <x v="12"/>
    <n v="490"/>
    <x v="1"/>
  </r>
  <r>
    <s v="23083.007972/2015-42"/>
    <s v="UASG 153115 - Pregão 25/2015"/>
    <d v="2016-10-21T00:00:00"/>
    <x v="13"/>
    <s v="Arquitetura e Urbanismo"/>
    <n v="148"/>
    <x v="26"/>
    <x v="14"/>
    <x v="6"/>
    <n v="1.49"/>
    <n v="29.8"/>
    <x v="3"/>
    <x v="55"/>
    <x v="16"/>
    <n v="14.9"/>
    <x v="12"/>
    <n v="490"/>
    <x v="1"/>
  </r>
  <r>
    <s v="23083.007972/2015-42"/>
    <s v="UASG 153115 - Pregão 25/2015"/>
    <d v="2016-10-21T00:00:00"/>
    <x v="13"/>
    <s v="Arquitetura e Urbanismo"/>
    <n v="156"/>
    <x v="106"/>
    <x v="14"/>
    <x v="9"/>
    <n v="1.3"/>
    <n v="65"/>
    <x v="3"/>
    <x v="44"/>
    <x v="11"/>
    <n v="65"/>
    <x v="6"/>
    <n v="346"/>
    <x v="0"/>
  </r>
  <r>
    <s v="23083.007972/2015-42"/>
    <s v="UASG 153115 - Pregão 25/2015"/>
    <d v="2016-10-21T00:00:00"/>
    <x v="13"/>
    <s v="Arquitetura e Urbanismo"/>
    <n v="157"/>
    <x v="107"/>
    <x v="14"/>
    <x v="9"/>
    <n v="1.3"/>
    <n v="65"/>
    <x v="3"/>
    <x v="44"/>
    <x v="11"/>
    <n v="65"/>
    <x v="6"/>
    <n v="346"/>
    <x v="0"/>
  </r>
  <r>
    <s v="23083.007972/2015-42"/>
    <s v="UASG 153115 - Pregão 25/2015"/>
    <d v="2016-10-21T00:00:00"/>
    <x v="13"/>
    <s v="Arquitetura e Urbanismo"/>
    <n v="158"/>
    <x v="108"/>
    <x v="14"/>
    <x v="9"/>
    <n v="1.27"/>
    <n v="63.5"/>
    <x v="3"/>
    <x v="40"/>
    <x v="11"/>
    <n v="63.5"/>
    <x v="5"/>
    <n v="988"/>
    <x v="0"/>
  </r>
  <r>
    <s v="23083.007972/2015-42"/>
    <s v="UASG 153115 - Pregão 25/2015"/>
    <d v="2016-10-21T00:00:00"/>
    <x v="13"/>
    <s v="Arquitetura e Urbanismo"/>
    <n v="159"/>
    <x v="109"/>
    <x v="14"/>
    <x v="9"/>
    <n v="1.28"/>
    <n v="64"/>
    <x v="3"/>
    <x v="40"/>
    <x v="11"/>
    <n v="64"/>
    <x v="5"/>
    <n v="988"/>
    <x v="0"/>
  </r>
  <r>
    <s v="23083.007972/2015-42"/>
    <s v="UASG 153115 - Pregão 25/2015"/>
    <d v="2016-10-21T00:00:00"/>
    <x v="13"/>
    <s v="Arquitetura e Urbanismo"/>
    <n v="168"/>
    <x v="103"/>
    <x v="14"/>
    <x v="24"/>
    <n v="0.15"/>
    <n v="30"/>
    <x v="3"/>
    <x v="40"/>
    <x v="33"/>
    <n v="22.349999999999998"/>
    <x v="5"/>
    <n v="988"/>
    <x v="1"/>
  </r>
  <r>
    <s v="23083.007972/2015-42"/>
    <s v="UASG 153115 - Pregão 25/2015"/>
    <d v="2016-10-21T00:00:00"/>
    <x v="14"/>
    <s v="Ciências Agrícolas (LICA)"/>
    <n v="5"/>
    <x v="28"/>
    <x v="15"/>
    <x v="11"/>
    <n v="2.95"/>
    <n v="2.95"/>
    <x v="3"/>
    <x v="40"/>
    <x v="13"/>
    <n v="2.95"/>
    <x v="5"/>
    <n v="988"/>
    <x v="0"/>
  </r>
  <r>
    <s v="23083.007972/2015-42"/>
    <s v="UASG 153115 - Pregão 25/2015"/>
    <d v="2016-10-21T00:00:00"/>
    <x v="14"/>
    <s v="Ciências Agrícolas (LICA)"/>
    <n v="6"/>
    <x v="31"/>
    <x v="15"/>
    <x v="25"/>
    <n v="1.95"/>
    <n v="3.9"/>
    <x v="3"/>
    <x v="52"/>
    <x v="26"/>
    <n v="3.9"/>
    <x v="13"/>
    <n v="16808"/>
    <x v="0"/>
  </r>
  <r>
    <s v="23083.007972/2015-42"/>
    <s v="UASG 153115 - Pregão 25/2015"/>
    <d v="2016-10-21T00:00:00"/>
    <x v="14"/>
    <s v="Ciências Agrícolas (LICA)"/>
    <n v="17"/>
    <x v="38"/>
    <x v="15"/>
    <x v="15"/>
    <n v="2.5499999999999998"/>
    <n v="12.75"/>
    <x v="3"/>
    <x v="41"/>
    <x v="18"/>
    <n v="12.75"/>
    <x v="5"/>
    <n v="4543"/>
    <x v="0"/>
  </r>
  <r>
    <s v="23083.007972/2015-42"/>
    <s v="UASG 153115 - Pregão 25/2015"/>
    <d v="2016-10-21T00:00:00"/>
    <x v="14"/>
    <s v="Ciências Agrícolas (LICA)"/>
    <n v="16"/>
    <x v="39"/>
    <x v="15"/>
    <x v="15"/>
    <n v="2.52"/>
    <n v="12.6"/>
    <x v="3"/>
    <x v="41"/>
    <x v="18"/>
    <n v="12.6"/>
    <x v="5"/>
    <n v="4543"/>
    <x v="0"/>
  </r>
  <r>
    <s v="23083.007972/2015-42"/>
    <s v="UASG 153115 - Pregão 25/2015"/>
    <d v="2016-10-21T00:00:00"/>
    <x v="14"/>
    <s v="Ciências Agrícolas (LICA)"/>
    <n v="18"/>
    <x v="5"/>
    <x v="15"/>
    <x v="15"/>
    <n v="0.5"/>
    <n v="2.5"/>
    <x v="3"/>
    <x v="48"/>
    <x v="18"/>
    <n v="2.5"/>
    <x v="21"/>
    <n v="4230"/>
    <x v="0"/>
  </r>
  <r>
    <s v="23083.007972/2015-42"/>
    <s v="UASG 153115 - Pregão 25/2015"/>
    <d v="2016-10-21T00:00:00"/>
    <x v="14"/>
    <s v="Ciências Agrícolas (LICA)"/>
    <n v="19"/>
    <x v="6"/>
    <x v="15"/>
    <x v="15"/>
    <n v="0.32"/>
    <n v="1.6"/>
    <x v="3"/>
    <x v="42"/>
    <x v="18"/>
    <n v="1.6"/>
    <x v="4"/>
    <n v="1088"/>
    <x v="0"/>
  </r>
  <r>
    <s v="23083.007972/2015-42"/>
    <s v="UASG 153115 - Pregão 25/2015"/>
    <d v="2016-10-21T00:00:00"/>
    <x v="14"/>
    <s v="Ciências Agrícolas (LICA)"/>
    <n v="20"/>
    <x v="40"/>
    <x v="15"/>
    <x v="15"/>
    <n v="0.32"/>
    <n v="1.6"/>
    <x v="3"/>
    <x v="42"/>
    <x v="18"/>
    <n v="1.6"/>
    <x v="4"/>
    <n v="1088"/>
    <x v="0"/>
  </r>
  <r>
    <s v="23083.007972/2015-42"/>
    <s v="UASG 153115 - Pregão 25/2015"/>
    <d v="2016-10-21T00:00:00"/>
    <x v="14"/>
    <s v="Ciências Agrícolas (LICA)"/>
    <n v="28"/>
    <x v="9"/>
    <x v="15"/>
    <x v="25"/>
    <n v="0.85"/>
    <n v="1.7"/>
    <x v="3"/>
    <x v="40"/>
    <x v="26"/>
    <n v="1.7"/>
    <x v="5"/>
    <n v="988"/>
    <x v="0"/>
  </r>
  <r>
    <s v="23083.007972/2015-42"/>
    <s v="UASG 153115 - Pregão 25/2015"/>
    <d v="2016-10-21T00:00:00"/>
    <x v="14"/>
    <s v="Ciências Agrícolas (LICA)"/>
    <n v="29"/>
    <x v="10"/>
    <x v="15"/>
    <x v="25"/>
    <n v="0.85"/>
    <n v="1.7"/>
    <x v="3"/>
    <x v="40"/>
    <x v="26"/>
    <n v="1.7"/>
    <x v="5"/>
    <n v="988"/>
    <x v="0"/>
  </r>
  <r>
    <s v="23083.007972/2015-42"/>
    <s v="UASG 153115 - Pregão 25/2015"/>
    <d v="2016-10-21T00:00:00"/>
    <x v="14"/>
    <s v="Ciências Agrícolas (LICA)"/>
    <n v="42"/>
    <x v="15"/>
    <x v="15"/>
    <x v="11"/>
    <n v="1.2"/>
    <n v="1.2"/>
    <x v="3"/>
    <x v="40"/>
    <x v="13"/>
    <n v="1.2"/>
    <x v="5"/>
    <n v="988"/>
    <x v="0"/>
  </r>
  <r>
    <s v="23083.007972/2015-42"/>
    <s v="UASG 153115 - Pregão 25/2015"/>
    <d v="2016-10-21T00:00:00"/>
    <x v="14"/>
    <s v="Ciências Agrícolas (LICA)"/>
    <n v="43"/>
    <x v="75"/>
    <x v="15"/>
    <x v="11"/>
    <n v="1.7"/>
    <n v="1.7"/>
    <x v="3"/>
    <x v="56"/>
    <x v="13"/>
    <n v="1.7"/>
    <x v="5"/>
    <n v="4950"/>
    <x v="0"/>
  </r>
  <r>
    <s v="23083.007972/2015-42"/>
    <s v="UASG 153115 - Pregão 25/2015"/>
    <d v="2016-10-21T00:00:00"/>
    <x v="14"/>
    <s v="Ciências Agrícolas (LICA)"/>
    <n v="41"/>
    <x v="42"/>
    <x v="15"/>
    <x v="11"/>
    <n v="1.29"/>
    <n v="1.29"/>
    <x v="3"/>
    <x v="42"/>
    <x v="13"/>
    <n v="1.29"/>
    <x v="4"/>
    <n v="1088"/>
    <x v="0"/>
  </r>
  <r>
    <s v="23083.007972/2015-42"/>
    <s v="UASG 153115 - Pregão 25/2015"/>
    <d v="2016-10-21T00:00:00"/>
    <x v="14"/>
    <s v="Ciências Agrícolas (LICA)"/>
    <n v="49"/>
    <x v="45"/>
    <x v="15"/>
    <x v="11"/>
    <n v="2.65"/>
    <n v="2.65"/>
    <x v="3"/>
    <x v="44"/>
    <x v="13"/>
    <n v="2.65"/>
    <x v="6"/>
    <n v="346"/>
    <x v="0"/>
  </r>
  <r>
    <s v="23083.007972/2015-42"/>
    <s v="UASG 153115 - Pregão 25/2015"/>
    <d v="2016-10-21T00:00:00"/>
    <x v="14"/>
    <s v="Ciências Agrícolas (LICA)"/>
    <n v="50"/>
    <x v="93"/>
    <x v="15"/>
    <x v="11"/>
    <n v="3.15"/>
    <n v="3.15"/>
    <x v="3"/>
    <x v="44"/>
    <x v="13"/>
    <n v="3.15"/>
    <x v="6"/>
    <n v="346"/>
    <x v="0"/>
  </r>
  <r>
    <s v="23083.007972/2015-42"/>
    <s v="UASG 153115 - Pregão 25/2015"/>
    <d v="2016-10-21T00:00:00"/>
    <x v="14"/>
    <s v="Ciências Agrícolas (LICA)"/>
    <n v="57"/>
    <x v="47"/>
    <x v="15"/>
    <x v="25"/>
    <n v="0.99"/>
    <n v="1.98"/>
    <x v="3"/>
    <x v="42"/>
    <x v="26"/>
    <n v="1.98"/>
    <x v="4"/>
    <n v="1088"/>
    <x v="0"/>
  </r>
  <r>
    <s v="23083.007972/2015-42"/>
    <s v="UASG 153115 - Pregão 25/2015"/>
    <d v="2016-10-21T00:00:00"/>
    <x v="14"/>
    <s v="Ciências Agrícolas (LICA)"/>
    <n v="65"/>
    <x v="48"/>
    <x v="15"/>
    <x v="8"/>
    <n v="0.11"/>
    <n v="11"/>
    <x v="3"/>
    <x v="41"/>
    <x v="9"/>
    <n v="11"/>
    <x v="5"/>
    <n v="4543"/>
    <x v="0"/>
  </r>
  <r>
    <s v="23083.007972/2015-42"/>
    <s v="UASG 153115 - Pregão 25/2015"/>
    <d v="2016-10-21T00:00:00"/>
    <x v="14"/>
    <s v="Ciências Agrícolas (LICA)"/>
    <n v="66"/>
    <x v="78"/>
    <x v="15"/>
    <x v="8"/>
    <n v="0.12"/>
    <n v="12"/>
    <x v="3"/>
    <x v="41"/>
    <x v="9"/>
    <n v="12"/>
    <x v="5"/>
    <n v="4543"/>
    <x v="0"/>
  </r>
  <r>
    <s v="23083.007972/2015-42"/>
    <s v="UASG 153115 - Pregão 25/2015"/>
    <d v="2016-10-21T00:00:00"/>
    <x v="14"/>
    <s v="Ciências Agrícolas (LICA)"/>
    <n v="84"/>
    <x v="16"/>
    <x v="15"/>
    <x v="11"/>
    <n v="74.849999999999994"/>
    <n v="74.849999999999994"/>
    <x v="3"/>
    <x v="54"/>
    <x v="13"/>
    <n v="74.849999999999994"/>
    <x v="7"/>
    <n v="6467"/>
    <x v="0"/>
  </r>
  <r>
    <s v="23083.007972/2015-42"/>
    <s v="UASG 153115 - Pregão 25/2015"/>
    <d v="2016-10-21T00:00:00"/>
    <x v="14"/>
    <s v="Ciências Agrícolas (LICA)"/>
    <n v="85"/>
    <x v="98"/>
    <x v="15"/>
    <x v="11"/>
    <n v="0.88"/>
    <n v="0.88"/>
    <x v="3"/>
    <x v="40"/>
    <x v="13"/>
    <n v="0.88"/>
    <x v="5"/>
    <n v="988"/>
    <x v="0"/>
  </r>
  <r>
    <s v="23083.007972/2015-42"/>
    <s v="UASG 153115 - Pregão 25/2015"/>
    <d v="2016-10-21T00:00:00"/>
    <x v="14"/>
    <s v="Ciências Agrícolas (LICA)"/>
    <n v="89"/>
    <x v="94"/>
    <x v="15"/>
    <x v="25"/>
    <n v="2.4"/>
    <n v="4.8"/>
    <x v="3"/>
    <x v="46"/>
    <x v="26"/>
    <n v="4.8"/>
    <x v="3"/>
    <n v="3045"/>
    <x v="0"/>
  </r>
  <r>
    <s v="23083.007972/2015-42"/>
    <s v="UASG 153115 - Pregão 25/2015"/>
    <d v="2016-10-21T00:00:00"/>
    <x v="14"/>
    <s v="Ciências Agrícolas (LICA)"/>
    <n v="91"/>
    <x v="81"/>
    <x v="15"/>
    <x v="25"/>
    <n v="1.03"/>
    <n v="2.06"/>
    <x v="3"/>
    <x v="45"/>
    <x v="26"/>
    <n v="2.06"/>
    <x v="20"/>
    <n v="2793"/>
    <x v="0"/>
  </r>
  <r>
    <s v="23083.007972/2015-42"/>
    <s v="UASG 153115 - Pregão 25/2015"/>
    <d v="2016-10-21T00:00:00"/>
    <x v="14"/>
    <s v="Ciências Agrícolas (LICA)"/>
    <n v="92"/>
    <x v="53"/>
    <x v="15"/>
    <x v="25"/>
    <n v="1.8"/>
    <n v="3.6"/>
    <x v="3"/>
    <x v="46"/>
    <x v="26"/>
    <n v="3.6"/>
    <x v="3"/>
    <n v="3045"/>
    <x v="0"/>
  </r>
  <r>
    <s v="23083.007972/2015-42"/>
    <s v="UASG 153115 - Pregão 25/2015"/>
    <d v="2016-10-21T00:00:00"/>
    <x v="14"/>
    <s v="Ciências Agrícolas (LICA)"/>
    <n v="100"/>
    <x v="20"/>
    <x v="15"/>
    <x v="11"/>
    <n v="33.200000000000003"/>
    <n v="33.200000000000003"/>
    <x v="3"/>
    <x v="54"/>
    <x v="13"/>
    <n v="33.200000000000003"/>
    <x v="7"/>
    <n v="6467"/>
    <x v="0"/>
  </r>
  <r>
    <s v="23083.007972/2015-42"/>
    <s v="UASG 153115 - Pregão 25/2015"/>
    <d v="2016-10-21T00:00:00"/>
    <x v="14"/>
    <s v="Ciências Agrícolas (LICA)"/>
    <n v="101"/>
    <x v="21"/>
    <x v="15"/>
    <x v="11"/>
    <n v="5.84"/>
    <n v="5.84"/>
    <x v="3"/>
    <x v="42"/>
    <x v="13"/>
    <n v="5.84"/>
    <x v="4"/>
    <n v="1088"/>
    <x v="0"/>
  </r>
  <r>
    <s v="23083.007972/2015-42"/>
    <s v="UASG 153115 - Pregão 25/2015"/>
    <d v="2016-10-21T00:00:00"/>
    <x v="14"/>
    <s v="Ciências Agrícolas (LICA)"/>
    <n v="110"/>
    <x v="55"/>
    <x v="15"/>
    <x v="25"/>
    <n v="3.65"/>
    <n v="7.3"/>
    <x v="3"/>
    <x v="50"/>
    <x v="26"/>
    <n v="7.3"/>
    <x v="18"/>
    <s v="-"/>
    <x v="4"/>
  </r>
  <r>
    <s v="23083.007972/2015-42"/>
    <s v="UASG 153115 - Pregão 25/2015"/>
    <d v="2016-10-21T00:00:00"/>
    <x v="14"/>
    <s v="Ciências Agrícolas (LICA)"/>
    <n v="138"/>
    <x v="85"/>
    <x v="15"/>
    <x v="15"/>
    <n v="0.85"/>
    <n v="4.25"/>
    <x v="3"/>
    <x v="41"/>
    <x v="18"/>
    <n v="4.25"/>
    <x v="5"/>
    <n v="4543"/>
    <x v="0"/>
  </r>
  <r>
    <s v="23083.007972/2015-42"/>
    <s v="UASG 153115 - Pregão 25/2015"/>
    <d v="2016-10-21T00:00:00"/>
    <x v="14"/>
    <s v="Ciências Agrícolas (LICA)"/>
    <n v="139"/>
    <x v="87"/>
    <x v="15"/>
    <x v="15"/>
    <n v="1.73"/>
    <n v="8.65"/>
    <x v="3"/>
    <x v="40"/>
    <x v="18"/>
    <n v="8.65"/>
    <x v="5"/>
    <n v="988"/>
    <x v="0"/>
  </r>
  <r>
    <s v="23083.007972/2015-42"/>
    <s v="UASG 153115 - Pregão 25/2015"/>
    <d v="2016-10-21T00:00:00"/>
    <x v="14"/>
    <s v="Ciências Agrícolas (LICA)"/>
    <n v="141"/>
    <x v="88"/>
    <x v="15"/>
    <x v="15"/>
    <n v="1.73"/>
    <n v="8.65"/>
    <x v="3"/>
    <x v="40"/>
    <x v="18"/>
    <n v="8.65"/>
    <x v="5"/>
    <n v="988"/>
    <x v="0"/>
  </r>
  <r>
    <s v="23083.007972/2015-42"/>
    <s v="UASG 153115 - Pregão 25/2015"/>
    <d v="2016-10-21T00:00:00"/>
    <x v="14"/>
    <s v="Ciências Agrícolas (LICA)"/>
    <n v="145"/>
    <x v="105"/>
    <x v="15"/>
    <x v="11"/>
    <n v="1.08"/>
    <n v="1.08"/>
    <x v="3"/>
    <x v="51"/>
    <x v="13"/>
    <n v="1.08"/>
    <x v="5"/>
    <n v="1401"/>
    <x v="0"/>
  </r>
  <r>
    <s v="23083.007972/2015-42"/>
    <s v="UASG 153115 - Pregão 25/2015"/>
    <d v="2016-10-21T00:00:00"/>
    <x v="15"/>
    <s v="Educação Física"/>
    <n v="11"/>
    <x v="34"/>
    <x v="16"/>
    <x v="15"/>
    <n v="0.85"/>
    <n v="4.25"/>
    <x v="3"/>
    <x v="44"/>
    <x v="18"/>
    <n v="4.25"/>
    <x v="6"/>
    <n v="346"/>
    <x v="0"/>
  </r>
  <r>
    <s v="23083.007972/2015-42"/>
    <s v="UASG 153115 - Pregão 25/2015"/>
    <d v="2016-10-21T00:00:00"/>
    <x v="15"/>
    <s v="Educação Física"/>
    <n v="12"/>
    <x v="35"/>
    <x v="16"/>
    <x v="15"/>
    <n v="0.56999999999999995"/>
    <n v="2.8499999999999996"/>
    <x v="3"/>
    <x v="40"/>
    <x v="18"/>
    <n v="2.8499999999999996"/>
    <x v="5"/>
    <n v="988"/>
    <x v="0"/>
  </r>
  <r>
    <s v="23083.007972/2015-42"/>
    <s v="UASG 153115 - Pregão 25/2015"/>
    <d v="2016-10-21T00:00:00"/>
    <x v="15"/>
    <s v="Educação Física"/>
    <n v="14"/>
    <x v="36"/>
    <x v="16"/>
    <x v="14"/>
    <n v="0.25"/>
    <n v="2.5"/>
    <x v="4"/>
    <x v="12"/>
    <x v="17"/>
    <s v="-"/>
    <x v="10"/>
    <s v="-"/>
    <x v="2"/>
  </r>
  <r>
    <s v="23083.007972/2015-42"/>
    <s v="UASG 153115 - Pregão 25/2015"/>
    <d v="2016-10-21T00:00:00"/>
    <x v="15"/>
    <s v="Educação Física"/>
    <n v="17"/>
    <x v="38"/>
    <x v="16"/>
    <x v="14"/>
    <n v="2.5499999999999998"/>
    <n v="25.5"/>
    <x v="3"/>
    <x v="41"/>
    <x v="16"/>
    <n v="25.5"/>
    <x v="5"/>
    <n v="4543"/>
    <x v="0"/>
  </r>
  <r>
    <s v="23083.007972/2015-42"/>
    <s v="UASG 153115 - Pregão 25/2015"/>
    <d v="2016-10-21T00:00:00"/>
    <x v="15"/>
    <s v="Educação Física"/>
    <n v="18"/>
    <x v="5"/>
    <x v="16"/>
    <x v="16"/>
    <n v="0.5"/>
    <n v="7.5"/>
    <x v="3"/>
    <x v="48"/>
    <x v="19"/>
    <n v="7.5"/>
    <x v="21"/>
    <n v="4230"/>
    <x v="0"/>
  </r>
  <r>
    <s v="23083.007972/2015-42"/>
    <s v="UASG 153115 - Pregão 25/2015"/>
    <d v="2016-10-21T00:00:00"/>
    <x v="15"/>
    <s v="Educação Física"/>
    <n v="22"/>
    <x v="7"/>
    <x v="16"/>
    <x v="15"/>
    <n v="1.3"/>
    <n v="6.5"/>
    <x v="3"/>
    <x v="40"/>
    <x v="18"/>
    <n v="6.5"/>
    <x v="5"/>
    <n v="988"/>
    <x v="0"/>
  </r>
  <r>
    <s v="23083.007972/2015-42"/>
    <s v="UASG 153115 - Pregão 25/2015"/>
    <d v="2016-10-21T00:00:00"/>
    <x v="15"/>
    <s v="Educação Física"/>
    <n v="28"/>
    <x v="9"/>
    <x v="16"/>
    <x v="14"/>
    <n v="0.85"/>
    <n v="8.5"/>
    <x v="3"/>
    <x v="40"/>
    <x v="16"/>
    <n v="8.5"/>
    <x v="5"/>
    <n v="988"/>
    <x v="0"/>
  </r>
  <r>
    <s v="23083.007972/2015-42"/>
    <s v="UASG 153115 - Pregão 25/2015"/>
    <d v="2016-10-21T00:00:00"/>
    <x v="15"/>
    <s v="Educação Física"/>
    <n v="26"/>
    <x v="11"/>
    <x v="16"/>
    <x v="14"/>
    <n v="0.85"/>
    <n v="8.5"/>
    <x v="3"/>
    <x v="40"/>
    <x v="16"/>
    <n v="8.5"/>
    <x v="5"/>
    <n v="988"/>
    <x v="0"/>
  </r>
  <r>
    <s v="23083.007972/2015-42"/>
    <s v="UASG 153115 - Pregão 25/2015"/>
    <d v="2016-10-21T00:00:00"/>
    <x v="15"/>
    <s v="Educação Física"/>
    <n v="39"/>
    <x v="76"/>
    <x v="16"/>
    <x v="10"/>
    <n v="0.95"/>
    <n v="2.8499999999999996"/>
    <x v="3"/>
    <x v="43"/>
    <x v="12"/>
    <n v="2.8499999999999996"/>
    <x v="14"/>
    <n v="1282"/>
    <x v="0"/>
  </r>
  <r>
    <s v="23083.007972/2015-42"/>
    <s v="UASG 153115 - Pregão 25/2015"/>
    <d v="2016-10-21T00:00:00"/>
    <x v="15"/>
    <s v="Educação Física"/>
    <n v="41"/>
    <x v="42"/>
    <x v="16"/>
    <x v="15"/>
    <n v="1.29"/>
    <n v="6.45"/>
    <x v="3"/>
    <x v="42"/>
    <x v="18"/>
    <n v="6.45"/>
    <x v="4"/>
    <n v="1088"/>
    <x v="0"/>
  </r>
  <r>
    <s v="23083.007972/2015-42"/>
    <s v="UASG 153115 - Pregão 25/2015"/>
    <d v="2016-10-21T00:00:00"/>
    <x v="15"/>
    <s v="Educação Física"/>
    <n v="49"/>
    <x v="45"/>
    <x v="16"/>
    <x v="10"/>
    <n v="2.65"/>
    <n v="7.9499999999999993"/>
    <x v="3"/>
    <x v="44"/>
    <x v="12"/>
    <n v="7.9499999999999993"/>
    <x v="6"/>
    <n v="346"/>
    <x v="0"/>
  </r>
  <r>
    <s v="23083.007972/2015-42"/>
    <s v="UASG 153115 - Pregão 25/2015"/>
    <d v="2016-10-21T00:00:00"/>
    <x v="15"/>
    <s v="Educação Física"/>
    <n v="65"/>
    <x v="48"/>
    <x v="16"/>
    <x v="20"/>
    <n v="0.11"/>
    <n v="16.5"/>
    <x v="3"/>
    <x v="41"/>
    <x v="34"/>
    <n v="7.7"/>
    <x v="5"/>
    <n v="4543"/>
    <x v="1"/>
  </r>
  <r>
    <s v="23083.007972/2015-42"/>
    <s v="UASG 153115 - Pregão 25/2015"/>
    <d v="2016-10-21T00:00:00"/>
    <x v="15"/>
    <s v="Educação Física"/>
    <n v="66"/>
    <x v="78"/>
    <x v="16"/>
    <x v="20"/>
    <n v="0.12"/>
    <n v="18"/>
    <x v="3"/>
    <x v="41"/>
    <x v="9"/>
    <n v="12"/>
    <x v="5"/>
    <n v="4543"/>
    <x v="1"/>
  </r>
  <r>
    <s v="23083.007972/2015-42"/>
    <s v="UASG 153115 - Pregão 25/2015"/>
    <d v="2016-10-21T00:00:00"/>
    <x v="15"/>
    <s v="Educação Física"/>
    <n v="85"/>
    <x v="98"/>
    <x v="16"/>
    <x v="18"/>
    <n v="0.88"/>
    <n v="3.52"/>
    <x v="3"/>
    <x v="40"/>
    <x v="20"/>
    <n v="3.52"/>
    <x v="5"/>
    <n v="988"/>
    <x v="0"/>
  </r>
  <r>
    <s v="23083.007972/2015-42"/>
    <s v="UASG 153115 - Pregão 25/2015"/>
    <d v="2016-10-21T00:00:00"/>
    <x v="15"/>
    <s v="Educação Física"/>
    <n v="101"/>
    <x v="21"/>
    <x v="16"/>
    <x v="18"/>
    <n v="5.84"/>
    <n v="23.36"/>
    <x v="3"/>
    <x v="42"/>
    <x v="20"/>
    <n v="23.36"/>
    <x v="4"/>
    <n v="1088"/>
    <x v="0"/>
  </r>
  <r>
    <s v="23083.007972/2015-42"/>
    <s v="UASG 153115 - Pregão 25/2015"/>
    <d v="2016-10-21T00:00:00"/>
    <x v="15"/>
    <s v="Educação Física"/>
    <n v="109"/>
    <x v="54"/>
    <x v="16"/>
    <x v="16"/>
    <n v="2"/>
    <n v="30"/>
    <x v="3"/>
    <x v="44"/>
    <x v="19"/>
    <n v="30"/>
    <x v="6"/>
    <n v="346"/>
    <x v="0"/>
  </r>
  <r>
    <s v="23083.007972/2015-42"/>
    <s v="UASG 153115 - Pregão 25/2015"/>
    <d v="2016-10-21T00:00:00"/>
    <x v="15"/>
    <s v="Educação Física"/>
    <n v="117"/>
    <x v="59"/>
    <x v="16"/>
    <x v="15"/>
    <n v="0.39"/>
    <n v="1.9500000000000002"/>
    <x v="4"/>
    <x v="12"/>
    <x v="17"/>
    <s v="-"/>
    <x v="10"/>
    <s v="-"/>
    <x v="2"/>
  </r>
  <r>
    <s v="23083.007972/2015-42"/>
    <s v="UASG 153115 - Pregão 25/2015"/>
    <d v="2016-10-21T00:00:00"/>
    <x v="15"/>
    <s v="Educação Física"/>
    <n v="126"/>
    <x v="61"/>
    <x v="16"/>
    <x v="14"/>
    <n v="0.35"/>
    <n v="3.5"/>
    <x v="3"/>
    <x v="40"/>
    <x v="16"/>
    <n v="3.5"/>
    <x v="5"/>
    <n v="988"/>
    <x v="0"/>
  </r>
  <r>
    <s v="23083.007972/2015-42"/>
    <s v="UASG 153115 - Pregão 25/2015"/>
    <d v="2016-10-21T00:00:00"/>
    <x v="15"/>
    <s v="Educação Física"/>
    <n v="134"/>
    <x v="95"/>
    <x v="16"/>
    <x v="14"/>
    <n v="12.97"/>
    <n v="129.70000000000002"/>
    <x v="3"/>
    <x v="41"/>
    <x v="18"/>
    <n v="64.850000000000009"/>
    <x v="5"/>
    <n v="4543"/>
    <x v="1"/>
  </r>
  <r>
    <s v="23083.007972/2015-42"/>
    <s v="UASG 153115 - Pregão 25/2015"/>
    <d v="2016-10-21T00:00:00"/>
    <x v="15"/>
    <s v="Educação Física"/>
    <n v="140"/>
    <x v="90"/>
    <x v="16"/>
    <x v="16"/>
    <n v="2.02"/>
    <n v="30.3"/>
    <x v="3"/>
    <x v="51"/>
    <x v="19"/>
    <n v="30.3"/>
    <x v="5"/>
    <n v="1401"/>
    <x v="0"/>
  </r>
  <r>
    <s v="23083.007972/2015-42"/>
    <s v="UASG 153115 - Pregão 25/2015"/>
    <d v="2016-10-21T00:00:00"/>
    <x v="15"/>
    <s v="Educação Física"/>
    <n v="145"/>
    <x v="105"/>
    <x v="16"/>
    <x v="15"/>
    <n v="1.08"/>
    <n v="5.4"/>
    <x v="3"/>
    <x v="51"/>
    <x v="18"/>
    <n v="5.4"/>
    <x v="5"/>
    <n v="1401"/>
    <x v="0"/>
  </r>
  <r>
    <s v="23083.007972/2015-42"/>
    <s v="UASG 153115 - Pregão 25/2015"/>
    <d v="2016-10-21T00:00:00"/>
    <x v="15"/>
    <s v="Educação Física"/>
    <n v="146"/>
    <x v="63"/>
    <x v="16"/>
    <x v="25"/>
    <n v="64.5"/>
    <n v="129"/>
    <x v="3"/>
    <x v="41"/>
    <x v="26"/>
    <n v="129"/>
    <x v="5"/>
    <n v="4543"/>
    <x v="0"/>
  </r>
  <r>
    <s v="23083.007972/2015-42"/>
    <s v="UASG 153115 - Pregão 25/2015"/>
    <d v="2016-10-21T00:00:00"/>
    <x v="15"/>
    <s v="Educação Física"/>
    <n v="147"/>
    <x v="25"/>
    <x v="16"/>
    <x v="14"/>
    <n v="1.51"/>
    <n v="15.1"/>
    <x v="3"/>
    <x v="55"/>
    <x v="16"/>
    <n v="15.1"/>
    <x v="12"/>
    <n v="490"/>
    <x v="0"/>
  </r>
  <r>
    <s v="23083.007972/2015-42"/>
    <s v="UASG 153115 - Pregão 25/2015"/>
    <d v="2016-10-21T00:00:00"/>
    <x v="15"/>
    <s v="Educação Física"/>
    <n v="148"/>
    <x v="26"/>
    <x v="16"/>
    <x v="14"/>
    <n v="1.49"/>
    <n v="14.9"/>
    <x v="3"/>
    <x v="55"/>
    <x v="16"/>
    <n v="14.9"/>
    <x v="12"/>
    <n v="490"/>
    <x v="0"/>
  </r>
  <r>
    <s v="23083.007972/2015-42"/>
    <s v="UASG 153115 - Pregão 25/2015"/>
    <d v="2016-10-21T00:00:00"/>
    <x v="15"/>
    <s v="Educação Física"/>
    <n v="160"/>
    <x v="27"/>
    <x v="16"/>
    <x v="12"/>
    <n v="7.54"/>
    <n v="45.24"/>
    <x v="3"/>
    <x v="48"/>
    <x v="14"/>
    <n v="45.24"/>
    <x v="21"/>
    <n v="4230"/>
    <x v="0"/>
  </r>
  <r>
    <s v="23083.007972/2015-42"/>
    <s v="UASG 153115 - Pregão 25/2015"/>
    <d v="2016-10-21T00:00:00"/>
    <x v="15"/>
    <s v="Educação Física"/>
    <n v="168"/>
    <x v="103"/>
    <x v="16"/>
    <x v="30"/>
    <n v="0.15"/>
    <n v="450"/>
    <x v="3"/>
    <x v="40"/>
    <x v="9"/>
    <n v="15"/>
    <x v="5"/>
    <n v="988"/>
    <x v="1"/>
  </r>
  <r>
    <s v="23083.007972/2015-42"/>
    <s v="UASG 153115 - Pregão 25/2015"/>
    <d v="2016-10-21T00:00:00"/>
    <x v="15"/>
    <s v="Educação Física"/>
    <n v="174"/>
    <x v="66"/>
    <x v="16"/>
    <x v="31"/>
    <n v="2.8"/>
    <n v="19.599999999999998"/>
    <x v="3"/>
    <x v="44"/>
    <x v="35"/>
    <n v="19.599999999999998"/>
    <x v="6"/>
    <n v="346"/>
    <x v="0"/>
  </r>
  <r>
    <s v="23083.007972/2015-42"/>
    <s v="UASG 153115 - Pregão 25/2015"/>
    <d v="2016-10-21T00:00:00"/>
    <x v="16"/>
    <s v="Engenharia agrícola e Ambiental"/>
    <n v="4"/>
    <x v="29"/>
    <x v="17"/>
    <x v="25"/>
    <n v="3.5"/>
    <n v="7"/>
    <x v="3"/>
    <x v="44"/>
    <x v="26"/>
    <n v="7"/>
    <x v="6"/>
    <n v="346"/>
    <x v="0"/>
  </r>
  <r>
    <s v="23083.007972/2015-42"/>
    <s v="UASG 153115 - Pregão 25/2015"/>
    <d v="2016-10-21T00:00:00"/>
    <x v="16"/>
    <s v="Engenharia agrícola e Ambiental"/>
    <n v="6"/>
    <x v="31"/>
    <x v="17"/>
    <x v="25"/>
    <n v="1.95"/>
    <n v="3.9"/>
    <x v="3"/>
    <x v="52"/>
    <x v="26"/>
    <n v="3.9"/>
    <x v="13"/>
    <n v="16808"/>
    <x v="0"/>
  </r>
  <r>
    <s v="23083.007972/2015-42"/>
    <s v="UASG 153115 - Pregão 25/2015"/>
    <d v="2016-10-21T00:00:00"/>
    <x v="16"/>
    <s v="Engenharia agrícola e Ambiental"/>
    <n v="7"/>
    <x v="72"/>
    <x v="17"/>
    <x v="13"/>
    <n v="2.5"/>
    <n v="75"/>
    <x v="3"/>
    <x v="52"/>
    <x v="15"/>
    <n v="75"/>
    <x v="13"/>
    <n v="16808"/>
    <x v="0"/>
  </r>
  <r>
    <s v="23083.007972/2015-42"/>
    <s v="UASG 153115 - Pregão 25/2015"/>
    <d v="2016-10-21T00:00:00"/>
    <x v="16"/>
    <s v="Engenharia agrícola e Ambiental"/>
    <n v="8"/>
    <x v="32"/>
    <x v="17"/>
    <x v="13"/>
    <n v="0.4"/>
    <n v="12"/>
    <x v="3"/>
    <x v="51"/>
    <x v="15"/>
    <n v="12"/>
    <x v="5"/>
    <n v="1401"/>
    <x v="0"/>
  </r>
  <r>
    <s v="23083.007972/2015-42"/>
    <s v="UASG 153115 - Pregão 25/2015"/>
    <d v="2016-10-21T00:00:00"/>
    <x v="16"/>
    <s v="Engenharia agrícola e Ambiental"/>
    <n v="9"/>
    <x v="33"/>
    <x v="17"/>
    <x v="25"/>
    <n v="3.49"/>
    <n v="6.98"/>
    <x v="3"/>
    <x v="43"/>
    <x v="26"/>
    <n v="6.98"/>
    <x v="14"/>
    <n v="1282"/>
    <x v="0"/>
  </r>
  <r>
    <s v="23083.007972/2015-42"/>
    <s v="UASG 153115 - Pregão 25/2015"/>
    <d v="2016-10-21T00:00:00"/>
    <x v="16"/>
    <s v="Engenharia agrícola e Ambiental"/>
    <n v="10"/>
    <x v="73"/>
    <x v="17"/>
    <x v="6"/>
    <n v="19.899999999999999"/>
    <n v="398"/>
    <x v="3"/>
    <x v="44"/>
    <x v="7"/>
    <n v="398"/>
    <x v="6"/>
    <n v="346"/>
    <x v="0"/>
  </r>
  <r>
    <s v="23083.007972/2015-42"/>
    <s v="UASG 153115 - Pregão 25/2015"/>
    <d v="2016-10-21T00:00:00"/>
    <x v="16"/>
    <s v="Engenharia agrícola e Ambiental"/>
    <n v="12"/>
    <x v="35"/>
    <x v="17"/>
    <x v="6"/>
    <n v="0.56999999999999995"/>
    <n v="11.399999999999999"/>
    <x v="3"/>
    <x v="40"/>
    <x v="7"/>
    <n v="11.399999999999999"/>
    <x v="5"/>
    <n v="988"/>
    <x v="0"/>
  </r>
  <r>
    <s v="23083.007972/2015-42"/>
    <s v="UASG 153115 - Pregão 25/2015"/>
    <d v="2016-10-21T00:00:00"/>
    <x v="16"/>
    <s v="Engenharia agrícola e Ambiental"/>
    <n v="15"/>
    <x v="37"/>
    <x v="17"/>
    <x v="32"/>
    <n v="0.6"/>
    <n v="21"/>
    <x v="3"/>
    <x v="57"/>
    <x v="36"/>
    <n v="21"/>
    <x v="15"/>
    <n v="1340"/>
    <x v="0"/>
  </r>
  <r>
    <s v="23083.007972/2015-42"/>
    <s v="UASG 153115 - Pregão 25/2015"/>
    <d v="2016-10-21T00:00:00"/>
    <x v="16"/>
    <s v="Engenharia agrícola e Ambiental"/>
    <n v="17"/>
    <x v="38"/>
    <x v="17"/>
    <x v="13"/>
    <n v="2.5499999999999998"/>
    <n v="76.5"/>
    <x v="3"/>
    <x v="41"/>
    <x v="15"/>
    <n v="76.5"/>
    <x v="5"/>
    <n v="4543"/>
    <x v="0"/>
  </r>
  <r>
    <s v="23083.007972/2015-42"/>
    <s v="UASG 153115 - Pregão 25/2015"/>
    <d v="2016-10-21T00:00:00"/>
    <x v="16"/>
    <s v="Engenharia agrícola e Ambiental"/>
    <n v="19"/>
    <x v="6"/>
    <x v="17"/>
    <x v="8"/>
    <n v="0.32"/>
    <n v="32"/>
    <x v="3"/>
    <x v="42"/>
    <x v="9"/>
    <n v="32"/>
    <x v="4"/>
    <n v="1088"/>
    <x v="0"/>
  </r>
  <r>
    <s v="23083.007972/2015-42"/>
    <s v="UASG 153115 - Pregão 25/2015"/>
    <d v="2016-10-21T00:00:00"/>
    <x v="16"/>
    <s v="Engenharia agrícola e Ambiental"/>
    <n v="20"/>
    <x v="40"/>
    <x v="17"/>
    <x v="8"/>
    <n v="0.32"/>
    <n v="32"/>
    <x v="3"/>
    <x v="42"/>
    <x v="9"/>
    <n v="32"/>
    <x v="4"/>
    <n v="1088"/>
    <x v="0"/>
  </r>
  <r>
    <s v="23083.007972/2015-42"/>
    <s v="UASG 153115 - Pregão 25/2015"/>
    <d v="2016-10-21T00:00:00"/>
    <x v="16"/>
    <s v="Engenharia agrícola e Ambiental"/>
    <n v="21"/>
    <x v="41"/>
    <x v="17"/>
    <x v="8"/>
    <n v="0.32"/>
    <n v="32"/>
    <x v="3"/>
    <x v="42"/>
    <x v="9"/>
    <n v="32"/>
    <x v="4"/>
    <n v="1088"/>
    <x v="0"/>
  </r>
  <r>
    <s v="23083.007972/2015-42"/>
    <s v="UASG 153115 - Pregão 25/2015"/>
    <d v="2016-10-21T00:00:00"/>
    <x v="16"/>
    <s v="Engenharia agrícola e Ambiental"/>
    <n v="23"/>
    <x v="91"/>
    <x v="17"/>
    <x v="10"/>
    <n v="1.3"/>
    <n v="3.9000000000000004"/>
    <x v="3"/>
    <x v="40"/>
    <x v="12"/>
    <n v="3.9000000000000004"/>
    <x v="5"/>
    <n v="988"/>
    <x v="0"/>
  </r>
  <r>
    <s v="23083.007972/2015-42"/>
    <s v="UASG 153115 - Pregão 25/2015"/>
    <d v="2016-10-21T00:00:00"/>
    <x v="16"/>
    <s v="Engenharia agrícola e Ambiental"/>
    <n v="25"/>
    <x v="8"/>
    <x v="17"/>
    <x v="10"/>
    <n v="1.3"/>
    <n v="3.9000000000000004"/>
    <x v="3"/>
    <x v="40"/>
    <x v="12"/>
    <n v="3.9000000000000004"/>
    <x v="5"/>
    <n v="988"/>
    <x v="0"/>
  </r>
  <r>
    <s v="23083.007972/2015-42"/>
    <s v="UASG 153115 - Pregão 25/2015"/>
    <d v="2016-10-21T00:00:00"/>
    <x v="16"/>
    <s v="Engenharia agrícola e Ambiental"/>
    <n v="28"/>
    <x v="9"/>
    <x v="17"/>
    <x v="9"/>
    <n v="0.85"/>
    <n v="42.5"/>
    <x v="3"/>
    <x v="40"/>
    <x v="11"/>
    <n v="42.5"/>
    <x v="5"/>
    <n v="988"/>
    <x v="0"/>
  </r>
  <r>
    <s v="23083.007972/2015-42"/>
    <s v="UASG 153115 - Pregão 25/2015"/>
    <d v="2016-10-21T00:00:00"/>
    <x v="16"/>
    <s v="Engenharia agrícola e Ambiental"/>
    <n v="39"/>
    <x v="76"/>
    <x v="17"/>
    <x v="14"/>
    <n v="0.95"/>
    <n v="9.5"/>
    <x v="3"/>
    <x v="43"/>
    <x v="16"/>
    <n v="9.5"/>
    <x v="14"/>
    <n v="1282"/>
    <x v="0"/>
  </r>
  <r>
    <s v="23083.007972/2015-42"/>
    <s v="UASG 153115 - Pregão 25/2015"/>
    <d v="2016-10-21T00:00:00"/>
    <x v="16"/>
    <s v="Engenharia agrícola e Ambiental"/>
    <n v="41"/>
    <x v="42"/>
    <x v="17"/>
    <x v="6"/>
    <n v="1.29"/>
    <n v="25.8"/>
    <x v="3"/>
    <x v="42"/>
    <x v="7"/>
    <n v="25.8"/>
    <x v="4"/>
    <n v="1088"/>
    <x v="0"/>
  </r>
  <r>
    <s v="23083.007972/2015-42"/>
    <s v="UASG 153115 - Pregão 25/2015"/>
    <d v="2016-10-21T00:00:00"/>
    <x v="16"/>
    <s v="Engenharia agrícola e Ambiental"/>
    <n v="47"/>
    <x v="3"/>
    <x v="17"/>
    <x v="14"/>
    <n v="0.49"/>
    <n v="4.9000000000000004"/>
    <x v="3"/>
    <x v="40"/>
    <x v="16"/>
    <n v="4.9000000000000004"/>
    <x v="5"/>
    <n v="988"/>
    <x v="0"/>
  </r>
  <r>
    <s v="23083.007972/2015-42"/>
    <s v="UASG 153115 - Pregão 25/2015"/>
    <d v="2016-10-21T00:00:00"/>
    <x v="16"/>
    <s v="Engenharia agrícola e Ambiental"/>
    <n v="57"/>
    <x v="47"/>
    <x v="17"/>
    <x v="6"/>
    <n v="0.99"/>
    <n v="19.8"/>
    <x v="3"/>
    <x v="42"/>
    <x v="7"/>
    <n v="19.8"/>
    <x v="4"/>
    <n v="1088"/>
    <x v="0"/>
  </r>
  <r>
    <s v="23083.007972/2015-42"/>
    <s v="UASG 153115 - Pregão 25/2015"/>
    <d v="2016-10-21T00:00:00"/>
    <x v="16"/>
    <s v="Engenharia agrícola e Ambiental"/>
    <n v="67"/>
    <x v="80"/>
    <x v="17"/>
    <x v="4"/>
    <n v="0.1"/>
    <n v="30"/>
    <x v="3"/>
    <x v="41"/>
    <x v="4"/>
    <n v="30"/>
    <x v="5"/>
    <n v="4543"/>
    <x v="0"/>
  </r>
  <r>
    <s v="23083.007972/2015-42"/>
    <s v="UASG 153115 - Pregão 25/2015"/>
    <d v="2016-10-21T00:00:00"/>
    <x v="16"/>
    <s v="Engenharia agrícola e Ambiental"/>
    <n v="82"/>
    <x v="49"/>
    <x v="17"/>
    <x v="15"/>
    <n v="1"/>
    <n v="5"/>
    <x v="3"/>
    <x v="40"/>
    <x v="18"/>
    <n v="5"/>
    <x v="5"/>
    <n v="988"/>
    <x v="0"/>
  </r>
  <r>
    <s v="23083.007972/2015-42"/>
    <s v="UASG 153115 - Pregão 25/2015"/>
    <d v="2016-10-21T00:00:00"/>
    <x v="16"/>
    <s v="Engenharia agrícola e Ambiental"/>
    <n v="84"/>
    <x v="16"/>
    <x v="17"/>
    <x v="11"/>
    <n v="74.849999999999994"/>
    <n v="74.849999999999994"/>
    <x v="3"/>
    <x v="54"/>
    <x v="13"/>
    <n v="74.849999999999994"/>
    <x v="7"/>
    <n v="6467"/>
    <x v="0"/>
  </r>
  <r>
    <s v="23083.007972/2015-42"/>
    <s v="UASG 153115 - Pregão 25/2015"/>
    <d v="2016-10-21T00:00:00"/>
    <x v="16"/>
    <s v="Engenharia agrícola e Ambiental"/>
    <n v="85"/>
    <x v="98"/>
    <x v="17"/>
    <x v="15"/>
    <n v="0.88"/>
    <n v="4.4000000000000004"/>
    <x v="3"/>
    <x v="40"/>
    <x v="18"/>
    <n v="4.4000000000000004"/>
    <x v="5"/>
    <n v="988"/>
    <x v="0"/>
  </r>
  <r>
    <s v="23083.007972/2015-42"/>
    <s v="UASG 153115 - Pregão 25/2015"/>
    <d v="2016-10-21T00:00:00"/>
    <x v="16"/>
    <s v="Engenharia agrícola e Ambiental"/>
    <n v="87"/>
    <x v="50"/>
    <x v="17"/>
    <x v="14"/>
    <n v="0.97"/>
    <n v="9.6999999999999993"/>
    <x v="3"/>
    <x v="53"/>
    <x v="16"/>
    <n v="9.6999999999999993"/>
    <x v="16"/>
    <n v="1487"/>
    <x v="0"/>
  </r>
  <r>
    <s v="23083.007972/2015-42"/>
    <s v="UASG 153115 - Pregão 25/2015"/>
    <d v="2016-10-21T00:00:00"/>
    <x v="16"/>
    <s v="Engenharia agrícola e Ambiental"/>
    <n v="86"/>
    <x v="51"/>
    <x v="17"/>
    <x v="14"/>
    <n v="1.75"/>
    <n v="17.5"/>
    <x v="3"/>
    <x v="46"/>
    <x v="16"/>
    <n v="17.5"/>
    <x v="3"/>
    <n v="3045"/>
    <x v="0"/>
  </r>
  <r>
    <s v="23083.007972/2015-42"/>
    <s v="UASG 153115 - Pregão 25/2015"/>
    <d v="2016-10-21T00:00:00"/>
    <x v="16"/>
    <s v="Engenharia agrícola e Ambiental"/>
    <n v="88"/>
    <x v="116"/>
    <x v="17"/>
    <x v="15"/>
    <n v="1.5"/>
    <n v="7.5"/>
    <x v="3"/>
    <x v="46"/>
    <x v="18"/>
    <n v="7.5"/>
    <x v="3"/>
    <n v="3045"/>
    <x v="0"/>
  </r>
  <r>
    <s v="23083.007972/2015-42"/>
    <s v="UASG 153115 - Pregão 25/2015"/>
    <d v="2016-10-21T00:00:00"/>
    <x v="16"/>
    <s v="Engenharia agrícola e Ambiental"/>
    <n v="91"/>
    <x v="81"/>
    <x v="17"/>
    <x v="15"/>
    <n v="1.03"/>
    <n v="5.15"/>
    <x v="3"/>
    <x v="45"/>
    <x v="18"/>
    <n v="5.15"/>
    <x v="20"/>
    <n v="2793"/>
    <x v="0"/>
  </r>
  <r>
    <s v="23083.007972/2015-42"/>
    <s v="UASG 153115 - Pregão 25/2015"/>
    <d v="2016-10-21T00:00:00"/>
    <x v="16"/>
    <s v="Engenharia agrícola e Ambiental"/>
    <n v="92"/>
    <x v="53"/>
    <x v="17"/>
    <x v="14"/>
    <n v="1.8"/>
    <n v="18"/>
    <x v="3"/>
    <x v="46"/>
    <x v="16"/>
    <n v="18"/>
    <x v="3"/>
    <n v="3045"/>
    <x v="0"/>
  </r>
  <r>
    <s v="23083.007972/2015-42"/>
    <s v="UASG 153115 - Pregão 25/2015"/>
    <d v="2016-10-21T00:00:00"/>
    <x v="16"/>
    <s v="Engenharia agrícola e Ambiental"/>
    <n v="94"/>
    <x v="17"/>
    <x v="17"/>
    <x v="14"/>
    <n v="1.22"/>
    <n v="12.2"/>
    <x v="3"/>
    <x v="47"/>
    <x v="16"/>
    <n v="12.2"/>
    <x v="8"/>
    <n v="546"/>
    <x v="0"/>
  </r>
  <r>
    <s v="23083.007972/2015-42"/>
    <s v="UASG 153115 - Pregão 25/2015"/>
    <d v="2016-10-21T00:00:00"/>
    <x v="16"/>
    <s v="Engenharia agrícola e Ambiental"/>
    <n v="99"/>
    <x v="18"/>
    <x v="17"/>
    <x v="10"/>
    <n v="19.989999999999998"/>
    <n v="59.97"/>
    <x v="3"/>
    <x v="47"/>
    <x v="12"/>
    <n v="59.97"/>
    <x v="8"/>
    <n v="546"/>
    <x v="0"/>
  </r>
  <r>
    <s v="23083.007972/2015-42"/>
    <s v="UASG 153115 - Pregão 25/2015"/>
    <d v="2016-10-21T00:00:00"/>
    <x v="16"/>
    <s v="Engenharia agrícola e Ambiental"/>
    <n v="102"/>
    <x v="19"/>
    <x v="17"/>
    <x v="10"/>
    <n v="17.489999999999998"/>
    <n v="52.47"/>
    <x v="3"/>
    <x v="48"/>
    <x v="12"/>
    <n v="52.47"/>
    <x v="21"/>
    <n v="4230"/>
    <x v="0"/>
  </r>
  <r>
    <s v="23083.007972/2015-42"/>
    <s v="UASG 153115 - Pregão 25/2015"/>
    <d v="2016-10-21T00:00:00"/>
    <x v="16"/>
    <s v="Engenharia agrícola e Ambiental"/>
    <n v="100"/>
    <x v="20"/>
    <x v="17"/>
    <x v="11"/>
    <n v="33.200000000000003"/>
    <n v="33.200000000000003"/>
    <x v="3"/>
    <x v="54"/>
    <x v="13"/>
    <n v="33.200000000000003"/>
    <x v="7"/>
    <n v="6467"/>
    <x v="0"/>
  </r>
  <r>
    <s v="23083.007972/2015-42"/>
    <s v="UASG 153115 - Pregão 25/2015"/>
    <d v="2016-10-21T00:00:00"/>
    <x v="16"/>
    <s v="Engenharia agrícola e Ambiental"/>
    <n v="105"/>
    <x v="23"/>
    <x v="17"/>
    <x v="10"/>
    <n v="7.9"/>
    <n v="23.700000000000003"/>
    <x v="4"/>
    <x v="12"/>
    <x v="17"/>
    <s v="-"/>
    <x v="10"/>
    <s v="-"/>
    <x v="2"/>
  </r>
  <r>
    <s v="23083.007972/2015-42"/>
    <s v="UASG 153115 - Pregão 25/2015"/>
    <d v="2016-10-21T00:00:00"/>
    <x v="16"/>
    <s v="Engenharia agrícola e Ambiental"/>
    <n v="104"/>
    <x v="4"/>
    <x v="17"/>
    <x v="15"/>
    <n v="2"/>
    <n v="10"/>
    <x v="3"/>
    <x v="49"/>
    <x v="18"/>
    <n v="10"/>
    <x v="11"/>
    <n v="308"/>
    <x v="0"/>
  </r>
  <r>
    <s v="23083.007972/2015-42"/>
    <s v="UASG 153115 - Pregão 25/2015"/>
    <d v="2016-10-21T00:00:00"/>
    <x v="16"/>
    <s v="Engenharia agrícola e Ambiental"/>
    <n v="110"/>
    <x v="55"/>
    <x v="17"/>
    <x v="14"/>
    <n v="3.65"/>
    <n v="36.5"/>
    <x v="3"/>
    <x v="50"/>
    <x v="16"/>
    <n v="36.5"/>
    <x v="18"/>
    <s v="-"/>
    <x v="4"/>
  </r>
  <r>
    <s v="23083.007972/2015-42"/>
    <s v="UASG 153115 - Pregão 25/2015"/>
    <d v="2016-10-21T00:00:00"/>
    <x v="16"/>
    <s v="Engenharia agrícola e Ambiental"/>
    <n v="108"/>
    <x v="56"/>
    <x v="17"/>
    <x v="24"/>
    <n v="0.16"/>
    <n v="32"/>
    <x v="4"/>
    <x v="12"/>
    <x v="17"/>
    <s v="-"/>
    <x v="10"/>
    <s v="-"/>
    <x v="2"/>
  </r>
  <r>
    <s v="23083.007972/2015-42"/>
    <s v="UASG 153115 - Pregão 25/2015"/>
    <d v="2016-10-21T00:00:00"/>
    <x v="16"/>
    <s v="Engenharia agrícola e Ambiental"/>
    <n v="114"/>
    <x v="57"/>
    <x v="17"/>
    <x v="25"/>
    <n v="11.42"/>
    <n v="22.84"/>
    <x v="3"/>
    <x v="41"/>
    <x v="26"/>
    <n v="22.84"/>
    <x v="5"/>
    <n v="4543"/>
    <x v="0"/>
  </r>
  <r>
    <s v="23083.007972/2015-42"/>
    <s v="UASG 153115 - Pregão 25/2015"/>
    <d v="2016-10-21T00:00:00"/>
    <x v="16"/>
    <s v="Engenharia agrícola e Ambiental"/>
    <n v="113"/>
    <x v="58"/>
    <x v="17"/>
    <x v="25"/>
    <n v="12.72"/>
    <n v="25.44"/>
    <x v="3"/>
    <x v="41"/>
    <x v="26"/>
    <n v="25.44"/>
    <x v="5"/>
    <n v="4543"/>
    <x v="0"/>
  </r>
  <r>
    <s v="23083.007972/2015-42"/>
    <s v="UASG 153115 - Pregão 25/2015"/>
    <d v="2016-10-21T00:00:00"/>
    <x v="16"/>
    <s v="Engenharia agrícola e Ambiental"/>
    <n v="138"/>
    <x v="85"/>
    <x v="17"/>
    <x v="23"/>
    <n v="0.85"/>
    <n v="51"/>
    <x v="3"/>
    <x v="41"/>
    <x v="24"/>
    <n v="51"/>
    <x v="5"/>
    <n v="4543"/>
    <x v="0"/>
  </r>
  <r>
    <s v="23083.007972/2015-42"/>
    <s v="UASG 153115 - Pregão 25/2015"/>
    <d v="2016-10-21T00:00:00"/>
    <x v="16"/>
    <s v="Engenharia agrícola e Ambiental"/>
    <n v="140"/>
    <x v="90"/>
    <x v="17"/>
    <x v="32"/>
    <n v="2.02"/>
    <n v="70.7"/>
    <x v="3"/>
    <x v="51"/>
    <x v="36"/>
    <n v="70.7"/>
    <x v="5"/>
    <n v="1401"/>
    <x v="0"/>
  </r>
  <r>
    <s v="23083.007972/2015-42"/>
    <s v="UASG 153115 - Pregão 25/2015"/>
    <d v="2016-10-21T00:00:00"/>
    <x v="16"/>
    <s v="Engenharia agrícola e Ambiental"/>
    <n v="135"/>
    <x v="62"/>
    <x v="17"/>
    <x v="33"/>
    <n v="0.6"/>
    <n v="48"/>
    <x v="3"/>
    <x v="41"/>
    <x v="37"/>
    <n v="48"/>
    <x v="5"/>
    <n v="4543"/>
    <x v="0"/>
  </r>
  <r>
    <s v="23083.007972/2015-42"/>
    <s v="UASG 153115 - Pregão 25/2015"/>
    <d v="2016-10-21T00:00:00"/>
    <x v="16"/>
    <s v="Engenharia agrícola e Ambiental"/>
    <n v="145"/>
    <x v="105"/>
    <x v="17"/>
    <x v="25"/>
    <n v="1.08"/>
    <n v="2.16"/>
    <x v="3"/>
    <x v="51"/>
    <x v="26"/>
    <n v="2.16"/>
    <x v="5"/>
    <n v="1401"/>
    <x v="0"/>
  </r>
  <r>
    <s v="23083.007972/2015-42"/>
    <s v="UASG 153115 - Pregão 25/2015"/>
    <d v="2016-10-21T00:00:00"/>
    <x v="16"/>
    <s v="Engenharia agrícola e Ambiental"/>
    <n v="153"/>
    <x v="99"/>
    <x v="17"/>
    <x v="15"/>
    <n v="0.94"/>
    <n v="4.6999999999999993"/>
    <x v="3"/>
    <x v="51"/>
    <x v="18"/>
    <n v="4.6999999999999993"/>
    <x v="5"/>
    <n v="1401"/>
    <x v="0"/>
  </r>
  <r>
    <s v="23083.007972/2015-42"/>
    <s v="UASG 153115 - Pregão 25/2015"/>
    <d v="2016-10-21T00:00:00"/>
    <x v="16"/>
    <s v="Engenharia agrícola e Ambiental"/>
    <n v="156"/>
    <x v="106"/>
    <x v="17"/>
    <x v="28"/>
    <n v="1.3"/>
    <n v="32.5"/>
    <x v="3"/>
    <x v="44"/>
    <x v="31"/>
    <n v="32.5"/>
    <x v="6"/>
    <n v="346"/>
    <x v="0"/>
  </r>
  <r>
    <s v="23083.007972/2015-42"/>
    <s v="UASG 153115 - Pregão 25/2015"/>
    <d v="2016-10-21T00:00:00"/>
    <x v="16"/>
    <s v="Engenharia agrícola e Ambiental"/>
    <n v="158"/>
    <x v="108"/>
    <x v="17"/>
    <x v="28"/>
    <n v="1.27"/>
    <n v="31.75"/>
    <x v="3"/>
    <x v="40"/>
    <x v="31"/>
    <n v="31.75"/>
    <x v="5"/>
    <n v="988"/>
    <x v="0"/>
  </r>
  <r>
    <s v="23083.007972/2015-42"/>
    <s v="UASG 153115 - Pregão 25/2015"/>
    <d v="2016-10-21T00:00:00"/>
    <x v="16"/>
    <s v="Engenharia agrícola e Ambiental"/>
    <n v="159"/>
    <x v="109"/>
    <x v="17"/>
    <x v="28"/>
    <n v="1.28"/>
    <n v="32"/>
    <x v="3"/>
    <x v="40"/>
    <x v="31"/>
    <n v="32"/>
    <x v="5"/>
    <n v="988"/>
    <x v="0"/>
  </r>
  <r>
    <s v="23083.007972/2015-42"/>
    <s v="UASG 153115 - Pregão 25/2015"/>
    <d v="2016-10-21T00:00:00"/>
    <x v="16"/>
    <s v="Engenharia agrícola e Ambiental"/>
    <n v="160"/>
    <x v="27"/>
    <x v="17"/>
    <x v="15"/>
    <n v="7.54"/>
    <n v="37.700000000000003"/>
    <x v="3"/>
    <x v="48"/>
    <x v="18"/>
    <n v="37.700000000000003"/>
    <x v="21"/>
    <n v="4230"/>
    <x v="0"/>
  </r>
  <r>
    <s v="23083.007972/2015-42"/>
    <s v="UASG 153115 - Pregão 25/2015"/>
    <d v="2016-10-21T00:00:00"/>
    <x v="16"/>
    <s v="Engenharia agrícola e Ambiental"/>
    <n v="164"/>
    <x v="64"/>
    <x v="17"/>
    <x v="14"/>
    <n v="1.88"/>
    <n v="18.799999999999997"/>
    <x v="3"/>
    <x v="58"/>
    <x v="16"/>
    <n v="18.799999999999997"/>
    <x v="5"/>
    <n v="7571"/>
    <x v="0"/>
  </r>
  <r>
    <s v="23083.007972/2015-42"/>
    <s v="UASG 153115 - Pregão 25/2015"/>
    <d v="2016-10-21T00:00:00"/>
    <x v="16"/>
    <s v="Engenharia agrícola e Ambiental"/>
    <n v="174"/>
    <x v="66"/>
    <x v="17"/>
    <x v="15"/>
    <n v="2.8"/>
    <n v="14"/>
    <x v="3"/>
    <x v="44"/>
    <x v="18"/>
    <n v="14"/>
    <x v="6"/>
    <n v="346"/>
    <x v="0"/>
  </r>
  <r>
    <s v="23083.007972/2015-42"/>
    <s v="UASG 153115 - Pregão 25/2015"/>
    <d v="2016-10-21T00:00:00"/>
    <x v="16"/>
    <s v="Engenharia agrícola e Ambiental"/>
    <n v="175"/>
    <x v="67"/>
    <x v="17"/>
    <x v="10"/>
    <n v="1.6"/>
    <n v="4.8000000000000007"/>
    <x v="3"/>
    <x v="40"/>
    <x v="12"/>
    <n v="4.8000000000000007"/>
    <x v="5"/>
    <n v="988"/>
    <x v="0"/>
  </r>
  <r>
    <s v="23083.007972/2015-42"/>
    <s v="UASG 153115 - Pregão 25/2015"/>
    <d v="2016-10-21T00:00:00"/>
    <x v="17"/>
    <s v="Engenharia de Agrimensura e Cartográfica"/>
    <n v="7"/>
    <x v="72"/>
    <x v="18"/>
    <x v="6"/>
    <n v="2.5"/>
    <n v="50"/>
    <x v="3"/>
    <x v="52"/>
    <x v="7"/>
    <n v="50"/>
    <x v="13"/>
    <n v="16808"/>
    <x v="0"/>
  </r>
  <r>
    <s v="23083.007972/2015-42"/>
    <s v="UASG 153115 - Pregão 25/2015"/>
    <d v="2016-10-21T00:00:00"/>
    <x v="17"/>
    <s v="Engenharia de Agrimensura e Cartográfica"/>
    <n v="8"/>
    <x v="32"/>
    <x v="18"/>
    <x v="13"/>
    <n v="0.4"/>
    <n v="12"/>
    <x v="3"/>
    <x v="51"/>
    <x v="15"/>
    <n v="12"/>
    <x v="5"/>
    <n v="1401"/>
    <x v="0"/>
  </r>
  <r>
    <s v="23083.007972/2015-42"/>
    <s v="UASG 153115 - Pregão 25/2015"/>
    <d v="2016-10-21T00:00:00"/>
    <x v="17"/>
    <s v="Engenharia de Agrimensura e Cartográfica"/>
    <n v="9"/>
    <x v="33"/>
    <x v="18"/>
    <x v="14"/>
    <n v="3.49"/>
    <n v="34.900000000000006"/>
    <x v="3"/>
    <x v="43"/>
    <x v="16"/>
    <n v="34.900000000000006"/>
    <x v="14"/>
    <n v="1282"/>
    <x v="0"/>
  </r>
  <r>
    <s v="23083.007972/2015-42"/>
    <s v="UASG 153115 - Pregão 25/2015"/>
    <d v="2016-10-21T00:00:00"/>
    <x v="17"/>
    <s v="Engenharia de Agrimensura e Cartográfica"/>
    <n v="10"/>
    <x v="73"/>
    <x v="18"/>
    <x v="14"/>
    <n v="19.899999999999999"/>
    <n v="199"/>
    <x v="3"/>
    <x v="44"/>
    <x v="16"/>
    <n v="199"/>
    <x v="6"/>
    <n v="346"/>
    <x v="0"/>
  </r>
  <r>
    <s v="23083.007972/2015-42"/>
    <s v="UASG 153115 - Pregão 25/2015"/>
    <d v="2016-10-21T00:00:00"/>
    <x v="17"/>
    <s v="Engenharia de Agrimensura e Cartográfica"/>
    <n v="12"/>
    <x v="35"/>
    <x v="18"/>
    <x v="14"/>
    <n v="0.56999999999999995"/>
    <n v="5.6999999999999993"/>
    <x v="3"/>
    <x v="40"/>
    <x v="16"/>
    <n v="5.6999999999999993"/>
    <x v="5"/>
    <n v="988"/>
    <x v="0"/>
  </r>
  <r>
    <s v="23083.007972/2015-42"/>
    <s v="UASG 153115 - Pregão 25/2015"/>
    <d v="2016-10-21T00:00:00"/>
    <x v="17"/>
    <s v="Engenharia de Agrimensura e Cartográfica"/>
    <n v="15"/>
    <x v="37"/>
    <x v="18"/>
    <x v="13"/>
    <n v="0.6"/>
    <n v="18"/>
    <x v="3"/>
    <x v="57"/>
    <x v="15"/>
    <n v="18"/>
    <x v="15"/>
    <n v="1340"/>
    <x v="0"/>
  </r>
  <r>
    <s v="23083.007972/2015-42"/>
    <s v="UASG 153115 - Pregão 25/2015"/>
    <d v="2016-10-21T00:00:00"/>
    <x v="17"/>
    <s v="Engenharia de Agrimensura e Cartográfica"/>
    <n v="16"/>
    <x v="39"/>
    <x v="18"/>
    <x v="14"/>
    <n v="2.52"/>
    <n v="25.2"/>
    <x v="3"/>
    <x v="41"/>
    <x v="16"/>
    <n v="25.2"/>
    <x v="5"/>
    <n v="4543"/>
    <x v="0"/>
  </r>
  <r>
    <s v="23083.007972/2015-42"/>
    <s v="UASG 153115 - Pregão 25/2015"/>
    <d v="2016-10-21T00:00:00"/>
    <x v="17"/>
    <s v="Engenharia de Agrimensura e Cartográfica"/>
    <n v="19"/>
    <x v="6"/>
    <x v="18"/>
    <x v="8"/>
    <n v="0.32"/>
    <n v="32"/>
    <x v="3"/>
    <x v="42"/>
    <x v="9"/>
    <n v="32"/>
    <x v="4"/>
    <n v="1088"/>
    <x v="0"/>
  </r>
  <r>
    <s v="23083.007972/2015-42"/>
    <s v="UASG 153115 - Pregão 25/2015"/>
    <d v="2016-10-21T00:00:00"/>
    <x v="17"/>
    <s v="Engenharia de Agrimensura e Cartográfica"/>
    <n v="20"/>
    <x v="40"/>
    <x v="18"/>
    <x v="8"/>
    <n v="0.32"/>
    <n v="32"/>
    <x v="3"/>
    <x v="42"/>
    <x v="9"/>
    <n v="32"/>
    <x v="4"/>
    <n v="1088"/>
    <x v="0"/>
  </r>
  <r>
    <s v="23083.007972/2015-42"/>
    <s v="UASG 153115 - Pregão 25/2015"/>
    <d v="2016-10-21T00:00:00"/>
    <x v="17"/>
    <s v="Engenharia de Agrimensura e Cartográfica"/>
    <n v="21"/>
    <x v="41"/>
    <x v="18"/>
    <x v="8"/>
    <n v="0.32"/>
    <n v="32"/>
    <x v="3"/>
    <x v="42"/>
    <x v="9"/>
    <n v="32"/>
    <x v="4"/>
    <n v="1088"/>
    <x v="0"/>
  </r>
  <r>
    <s v="23083.007972/2015-42"/>
    <s v="UASG 153115 - Pregão 25/2015"/>
    <d v="2016-10-21T00:00:00"/>
    <x v="17"/>
    <s v="Engenharia de Agrimensura e Cartográfica"/>
    <n v="28"/>
    <x v="9"/>
    <x v="18"/>
    <x v="11"/>
    <n v="0.85"/>
    <n v="0.85"/>
    <x v="3"/>
    <x v="40"/>
    <x v="13"/>
    <n v="0.85"/>
    <x v="5"/>
    <n v="988"/>
    <x v="0"/>
  </r>
  <r>
    <s v="23083.007972/2015-42"/>
    <s v="UASG 153115 - Pregão 25/2015"/>
    <d v="2016-10-21T00:00:00"/>
    <x v="17"/>
    <s v="Engenharia de Agrimensura e Cartográfica"/>
    <n v="39"/>
    <x v="76"/>
    <x v="18"/>
    <x v="14"/>
    <n v="0.95"/>
    <n v="9.5"/>
    <x v="3"/>
    <x v="43"/>
    <x v="16"/>
    <n v="9.5"/>
    <x v="14"/>
    <n v="1282"/>
    <x v="0"/>
  </r>
  <r>
    <s v="23083.007972/2015-42"/>
    <s v="UASG 153115 - Pregão 25/2015"/>
    <d v="2016-10-21T00:00:00"/>
    <x v="17"/>
    <s v="Engenharia de Agrimensura e Cartográfica"/>
    <n v="41"/>
    <x v="42"/>
    <x v="18"/>
    <x v="14"/>
    <n v="1.29"/>
    <n v="12.9"/>
    <x v="3"/>
    <x v="42"/>
    <x v="16"/>
    <n v="12.9"/>
    <x v="4"/>
    <n v="1088"/>
    <x v="0"/>
  </r>
  <r>
    <s v="23083.007972/2015-42"/>
    <s v="UASG 153115 - Pregão 25/2015"/>
    <d v="2016-10-21T00:00:00"/>
    <x v="17"/>
    <s v="Engenharia de Agrimensura e Cartográfica"/>
    <n v="47"/>
    <x v="3"/>
    <x v="18"/>
    <x v="14"/>
    <n v="0.49"/>
    <n v="4.9000000000000004"/>
    <x v="3"/>
    <x v="40"/>
    <x v="16"/>
    <n v="4.9000000000000004"/>
    <x v="5"/>
    <n v="988"/>
    <x v="0"/>
  </r>
  <r>
    <s v="23083.007972/2015-42"/>
    <s v="UASG 153115 - Pregão 25/2015"/>
    <d v="2016-10-21T00:00:00"/>
    <x v="17"/>
    <s v="Engenharia de Agrimensura e Cartográfica"/>
    <n v="57"/>
    <x v="47"/>
    <x v="18"/>
    <x v="6"/>
    <n v="0.99"/>
    <n v="19.8"/>
    <x v="3"/>
    <x v="42"/>
    <x v="7"/>
    <n v="19.8"/>
    <x v="4"/>
    <n v="1088"/>
    <x v="0"/>
  </r>
  <r>
    <s v="23083.007972/2015-42"/>
    <s v="UASG 153115 - Pregão 25/2015"/>
    <d v="2016-10-21T00:00:00"/>
    <x v="17"/>
    <s v="Engenharia de Agrimensura e Cartográfica"/>
    <n v="67"/>
    <x v="80"/>
    <x v="18"/>
    <x v="11"/>
    <n v="0.1"/>
    <n v="0.1"/>
    <x v="3"/>
    <x v="41"/>
    <x v="13"/>
    <n v="0.1"/>
    <x v="5"/>
    <n v="4543"/>
    <x v="0"/>
  </r>
  <r>
    <s v="23083.007972/2015-42"/>
    <s v="UASG 153115 - Pregão 25/2015"/>
    <d v="2016-10-21T00:00:00"/>
    <x v="17"/>
    <s v="Engenharia de Agrimensura e Cartográfica"/>
    <n v="87"/>
    <x v="50"/>
    <x v="18"/>
    <x v="15"/>
    <n v="0.97"/>
    <n v="4.8499999999999996"/>
    <x v="3"/>
    <x v="53"/>
    <x v="18"/>
    <n v="4.8499999999999996"/>
    <x v="16"/>
    <n v="1487"/>
    <x v="0"/>
  </r>
  <r>
    <s v="23083.007972/2015-42"/>
    <s v="UASG 153115 - Pregão 25/2015"/>
    <d v="2016-10-21T00:00:00"/>
    <x v="17"/>
    <s v="Engenharia de Agrimensura e Cartográfica"/>
    <n v="86"/>
    <x v="51"/>
    <x v="18"/>
    <x v="15"/>
    <n v="1.75"/>
    <n v="8.75"/>
    <x v="3"/>
    <x v="46"/>
    <x v="18"/>
    <n v="8.75"/>
    <x v="3"/>
    <n v="3045"/>
    <x v="0"/>
  </r>
  <r>
    <s v="23083.007972/2015-42"/>
    <s v="UASG 153115 - Pregão 25/2015"/>
    <d v="2016-10-21T00:00:00"/>
    <x v="17"/>
    <s v="Engenharia de Agrimensura e Cartográfica"/>
    <n v="88"/>
    <x v="116"/>
    <x v="18"/>
    <x v="15"/>
    <n v="1.5"/>
    <n v="7.5"/>
    <x v="3"/>
    <x v="46"/>
    <x v="20"/>
    <n v="6"/>
    <x v="3"/>
    <n v="3045"/>
    <x v="1"/>
  </r>
  <r>
    <s v="23083.007972/2015-42"/>
    <s v="UASG 153115 - Pregão 25/2015"/>
    <d v="2016-10-21T00:00:00"/>
    <x v="17"/>
    <s v="Engenharia de Agrimensura e Cartográfica"/>
    <n v="91"/>
    <x v="81"/>
    <x v="18"/>
    <x v="15"/>
    <n v="1.03"/>
    <n v="5.15"/>
    <x v="3"/>
    <x v="45"/>
    <x v="18"/>
    <n v="5.15"/>
    <x v="20"/>
    <n v="2793"/>
    <x v="0"/>
  </r>
  <r>
    <s v="23083.007972/2015-42"/>
    <s v="UASG 153115 - Pregão 25/2015"/>
    <d v="2016-10-21T00:00:00"/>
    <x v="17"/>
    <s v="Engenharia de Agrimensura e Cartográfica"/>
    <n v="92"/>
    <x v="53"/>
    <x v="18"/>
    <x v="15"/>
    <n v="1.8"/>
    <n v="9"/>
    <x v="3"/>
    <x v="46"/>
    <x v="18"/>
    <n v="9"/>
    <x v="3"/>
    <n v="3045"/>
    <x v="0"/>
  </r>
  <r>
    <s v="23083.007972/2015-42"/>
    <s v="UASG 153115 - Pregão 25/2015"/>
    <d v="2016-10-21T00:00:00"/>
    <x v="17"/>
    <s v="Engenharia de Agrimensura e Cartográfica"/>
    <n v="94"/>
    <x v="17"/>
    <x v="18"/>
    <x v="14"/>
    <n v="1.22"/>
    <n v="12.2"/>
    <x v="3"/>
    <x v="47"/>
    <x v="16"/>
    <n v="12.2"/>
    <x v="8"/>
    <n v="546"/>
    <x v="0"/>
  </r>
  <r>
    <s v="23083.007972/2015-42"/>
    <s v="UASG 153115 - Pregão 25/2015"/>
    <d v="2016-10-21T00:00:00"/>
    <x v="17"/>
    <s v="Engenharia de Agrimensura e Cartográfica"/>
    <n v="99"/>
    <x v="18"/>
    <x v="18"/>
    <x v="10"/>
    <n v="19.989999999999998"/>
    <n v="59.97"/>
    <x v="3"/>
    <x v="47"/>
    <x v="12"/>
    <n v="59.97"/>
    <x v="8"/>
    <n v="546"/>
    <x v="0"/>
  </r>
  <r>
    <s v="23083.007972/2015-42"/>
    <s v="UASG 153115 - Pregão 25/2015"/>
    <d v="2016-10-21T00:00:00"/>
    <x v="17"/>
    <s v="Engenharia de Agrimensura e Cartográfica"/>
    <n v="102"/>
    <x v="19"/>
    <x v="18"/>
    <x v="11"/>
    <n v="17.489999999999998"/>
    <n v="17.489999999999998"/>
    <x v="3"/>
    <x v="48"/>
    <x v="13"/>
    <n v="17.489999999999998"/>
    <x v="21"/>
    <n v="4230"/>
    <x v="0"/>
  </r>
  <r>
    <s v="23083.007972/2015-42"/>
    <s v="UASG 153115 - Pregão 25/2015"/>
    <d v="2016-10-21T00:00:00"/>
    <x v="17"/>
    <s v="Engenharia de Agrimensura e Cartográfica"/>
    <n v="101"/>
    <x v="21"/>
    <x v="18"/>
    <x v="10"/>
    <n v="5.84"/>
    <n v="17.52"/>
    <x v="3"/>
    <x v="42"/>
    <x v="12"/>
    <n v="17.52"/>
    <x v="4"/>
    <n v="1088"/>
    <x v="0"/>
  </r>
  <r>
    <s v="23083.007972/2015-42"/>
    <s v="UASG 153115 - Pregão 25/2015"/>
    <d v="2016-10-21T00:00:00"/>
    <x v="17"/>
    <s v="Engenharia de Agrimensura e Cartográfica"/>
    <n v="104"/>
    <x v="4"/>
    <x v="18"/>
    <x v="14"/>
    <n v="2"/>
    <n v="20"/>
    <x v="3"/>
    <x v="49"/>
    <x v="16"/>
    <n v="20"/>
    <x v="11"/>
    <n v="308"/>
    <x v="0"/>
  </r>
  <r>
    <s v="23083.007972/2015-42"/>
    <s v="UASG 153115 - Pregão 25/2015"/>
    <d v="2016-10-21T00:00:00"/>
    <x v="17"/>
    <s v="Engenharia de Agrimensura e Cartográfica"/>
    <n v="108"/>
    <x v="56"/>
    <x v="18"/>
    <x v="8"/>
    <n v="0.16"/>
    <n v="16"/>
    <x v="4"/>
    <x v="12"/>
    <x v="17"/>
    <s v="-"/>
    <x v="10"/>
    <s v="-"/>
    <x v="2"/>
  </r>
  <r>
    <s v="23083.007972/2015-42"/>
    <s v="UASG 153115 - Pregão 25/2015"/>
    <d v="2016-10-21T00:00:00"/>
    <x v="17"/>
    <s v="Engenharia de Agrimensura e Cartográfica"/>
    <n v="137"/>
    <x v="84"/>
    <x v="18"/>
    <x v="9"/>
    <n v="1.25"/>
    <n v="62.5"/>
    <x v="3"/>
    <x v="42"/>
    <x v="11"/>
    <n v="62.5"/>
    <x v="4"/>
    <n v="1088"/>
    <x v="0"/>
  </r>
  <r>
    <s v="23083.007972/2015-42"/>
    <s v="UASG 153115 - Pregão 25/2015"/>
    <d v="2016-10-21T00:00:00"/>
    <x v="17"/>
    <s v="Engenharia de Agrimensura e Cartográfica"/>
    <n v="160"/>
    <x v="27"/>
    <x v="18"/>
    <x v="15"/>
    <n v="7.54"/>
    <n v="37.700000000000003"/>
    <x v="3"/>
    <x v="48"/>
    <x v="18"/>
    <n v="37.700000000000003"/>
    <x v="21"/>
    <n v="4230"/>
    <x v="0"/>
  </r>
  <r>
    <s v="23083.007972/2015-42"/>
    <s v="UASG 153115 - Pregão 25/2015"/>
    <d v="2016-10-21T00:00:00"/>
    <x v="17"/>
    <s v="Engenharia de Agrimensura e Cartográfica"/>
    <n v="164"/>
    <x v="64"/>
    <x v="18"/>
    <x v="6"/>
    <n v="1.88"/>
    <n v="37.599999999999994"/>
    <x v="3"/>
    <x v="58"/>
    <x v="7"/>
    <n v="37.599999999999994"/>
    <x v="5"/>
    <n v="7571"/>
    <x v="0"/>
  </r>
  <r>
    <s v="23083.007972/2015-42"/>
    <s v="UASG 153115 - Pregão 25/2015"/>
    <d v="2016-10-21T00:00:00"/>
    <x v="17"/>
    <s v="Engenharia de Agrimensura e Cartográfica"/>
    <n v="174"/>
    <x v="66"/>
    <x v="18"/>
    <x v="15"/>
    <n v="2.8"/>
    <n v="14"/>
    <x v="3"/>
    <x v="44"/>
    <x v="18"/>
    <n v="14"/>
    <x v="6"/>
    <n v="346"/>
    <x v="0"/>
  </r>
  <r>
    <s v="23083.007972/2015-42"/>
    <s v="UASG 153115 - Pregão 25/2015"/>
    <d v="2016-10-21T00:00:00"/>
    <x v="18"/>
    <s v="Engenharia Florestal"/>
    <n v="16"/>
    <x v="39"/>
    <x v="19"/>
    <x v="6"/>
    <n v="2.52"/>
    <n v="50.4"/>
    <x v="3"/>
    <x v="41"/>
    <x v="7"/>
    <n v="50.4"/>
    <x v="5"/>
    <n v="4543"/>
    <x v="0"/>
  </r>
  <r>
    <s v="23083.007972/2015-42"/>
    <s v="UASG 153115 - Pregão 25/2015"/>
    <d v="2016-10-21T00:00:00"/>
    <x v="18"/>
    <s v="Engenharia Florestal"/>
    <n v="19"/>
    <x v="6"/>
    <x v="19"/>
    <x v="9"/>
    <n v="0.32"/>
    <n v="16"/>
    <x v="3"/>
    <x v="42"/>
    <x v="11"/>
    <n v="16"/>
    <x v="4"/>
    <n v="1088"/>
    <x v="0"/>
  </r>
  <r>
    <s v="23083.007972/2015-42"/>
    <s v="UASG 153115 - Pregão 25/2015"/>
    <d v="2016-10-21T00:00:00"/>
    <x v="18"/>
    <s v="Engenharia Florestal"/>
    <n v="20"/>
    <x v="40"/>
    <x v="19"/>
    <x v="9"/>
    <n v="0.32"/>
    <n v="16"/>
    <x v="3"/>
    <x v="42"/>
    <x v="11"/>
    <n v="16"/>
    <x v="4"/>
    <n v="1088"/>
    <x v="0"/>
  </r>
  <r>
    <s v="23083.007972/2015-42"/>
    <s v="UASG 153115 - Pregão 25/2015"/>
    <d v="2016-10-21T00:00:00"/>
    <x v="18"/>
    <s v="Engenharia Florestal"/>
    <n v="21"/>
    <x v="41"/>
    <x v="19"/>
    <x v="28"/>
    <n v="0.32"/>
    <n v="8"/>
    <x v="3"/>
    <x v="42"/>
    <x v="31"/>
    <n v="8"/>
    <x v="4"/>
    <n v="1088"/>
    <x v="0"/>
  </r>
  <r>
    <s v="23083.007972/2015-42"/>
    <s v="UASG 153115 - Pregão 25/2015"/>
    <d v="2016-10-21T00:00:00"/>
    <x v="18"/>
    <s v="Engenharia Florestal"/>
    <n v="28"/>
    <x v="9"/>
    <x v="19"/>
    <x v="14"/>
    <n v="0.85"/>
    <n v="8.5"/>
    <x v="3"/>
    <x v="40"/>
    <x v="16"/>
    <n v="8.5"/>
    <x v="5"/>
    <n v="988"/>
    <x v="0"/>
  </r>
  <r>
    <s v="23083.007972/2015-42"/>
    <s v="UASG 153115 - Pregão 25/2015"/>
    <d v="2016-10-21T00:00:00"/>
    <x v="18"/>
    <s v="Engenharia Florestal"/>
    <n v="43"/>
    <x v="75"/>
    <x v="19"/>
    <x v="14"/>
    <n v="1.7"/>
    <n v="17"/>
    <x v="3"/>
    <x v="56"/>
    <x v="16"/>
    <n v="17"/>
    <x v="5"/>
    <n v="4950"/>
    <x v="0"/>
  </r>
  <r>
    <s v="23083.007972/2015-42"/>
    <s v="UASG 153115 - Pregão 25/2015"/>
    <d v="2016-10-21T00:00:00"/>
    <x v="18"/>
    <s v="Engenharia Florestal"/>
    <n v="47"/>
    <x v="3"/>
    <x v="19"/>
    <x v="12"/>
    <n v="0.49"/>
    <n v="2.94"/>
    <x v="3"/>
    <x v="40"/>
    <x v="14"/>
    <n v="2.94"/>
    <x v="5"/>
    <n v="988"/>
    <x v="0"/>
  </r>
  <r>
    <s v="23083.007972/2015-42"/>
    <s v="UASG 153115 - Pregão 25/2015"/>
    <d v="2016-10-21T00:00:00"/>
    <x v="18"/>
    <s v="Engenharia Florestal"/>
    <n v="66"/>
    <x v="78"/>
    <x v="19"/>
    <x v="4"/>
    <n v="0.12"/>
    <n v="36"/>
    <x v="3"/>
    <x v="41"/>
    <x v="25"/>
    <n v="24"/>
    <x v="5"/>
    <n v="4543"/>
    <x v="1"/>
  </r>
  <r>
    <s v="23083.007972/2015-42"/>
    <s v="UASG 153115 - Pregão 25/2015"/>
    <d v="2016-10-21T00:00:00"/>
    <x v="18"/>
    <s v="Engenharia Florestal"/>
    <n v="82"/>
    <x v="49"/>
    <x v="19"/>
    <x v="18"/>
    <n v="1"/>
    <n v="4"/>
    <x v="3"/>
    <x v="40"/>
    <x v="20"/>
    <n v="4"/>
    <x v="5"/>
    <n v="988"/>
    <x v="0"/>
  </r>
  <r>
    <s v="23083.007972/2015-42"/>
    <s v="UASG 153115 - Pregão 25/2015"/>
    <d v="2016-10-21T00:00:00"/>
    <x v="18"/>
    <s v="Engenharia Florestal"/>
    <n v="85"/>
    <x v="98"/>
    <x v="19"/>
    <x v="18"/>
    <n v="0.88"/>
    <n v="3.52"/>
    <x v="3"/>
    <x v="40"/>
    <x v="20"/>
    <n v="3.52"/>
    <x v="5"/>
    <n v="988"/>
    <x v="0"/>
  </r>
  <r>
    <s v="23083.007972/2015-42"/>
    <s v="UASG 153115 - Pregão 25/2015"/>
    <d v="2016-10-21T00:00:00"/>
    <x v="18"/>
    <s v="Engenharia Florestal"/>
    <n v="91"/>
    <x v="81"/>
    <x v="19"/>
    <x v="12"/>
    <n v="1.03"/>
    <n v="6.18"/>
    <x v="3"/>
    <x v="45"/>
    <x v="14"/>
    <n v="6.18"/>
    <x v="20"/>
    <n v="2793"/>
    <x v="0"/>
  </r>
  <r>
    <s v="23083.007972/2015-42"/>
    <s v="UASG 153115 - Pregão 25/2015"/>
    <d v="2016-10-21T00:00:00"/>
    <x v="18"/>
    <s v="Engenharia Florestal"/>
    <n v="94"/>
    <x v="17"/>
    <x v="19"/>
    <x v="10"/>
    <n v="1.22"/>
    <n v="3.66"/>
    <x v="3"/>
    <x v="47"/>
    <x v="12"/>
    <n v="3.66"/>
    <x v="8"/>
    <n v="546"/>
    <x v="0"/>
  </r>
  <r>
    <s v="23083.007972/2015-42"/>
    <s v="UASG 153115 - Pregão 25/2015"/>
    <d v="2016-10-21T00:00:00"/>
    <x v="18"/>
    <s v="Engenharia Florestal"/>
    <n v="108"/>
    <x v="56"/>
    <x v="19"/>
    <x v="9"/>
    <n v="0.16"/>
    <n v="8"/>
    <x v="4"/>
    <x v="12"/>
    <x v="17"/>
    <s v="-"/>
    <x v="10"/>
    <s v="-"/>
    <x v="2"/>
  </r>
  <r>
    <s v="23083.007972/2015-42"/>
    <s v="UASG 153115 - Pregão 25/2015"/>
    <d v="2016-10-21T00:00:00"/>
    <x v="18"/>
    <s v="Engenharia Florestal"/>
    <n v="164"/>
    <x v="64"/>
    <x v="19"/>
    <x v="12"/>
    <n v="1.88"/>
    <n v="11.28"/>
    <x v="3"/>
    <x v="58"/>
    <x v="14"/>
    <n v="11.28"/>
    <x v="5"/>
    <n v="7571"/>
    <x v="0"/>
  </r>
  <r>
    <s v="23083.007972/2015-42"/>
    <s v="UASG 153115 - Pregão 25/2015"/>
    <d v="2016-10-21T00:00:00"/>
    <x v="18"/>
    <s v="Engenharia Florestal"/>
    <n v="174"/>
    <x v="66"/>
    <x v="19"/>
    <x v="18"/>
    <n v="2.8"/>
    <n v="11.2"/>
    <x v="3"/>
    <x v="44"/>
    <x v="20"/>
    <n v="11.2"/>
    <x v="6"/>
    <n v="346"/>
    <x v="0"/>
  </r>
  <r>
    <s v="23083.007972/2015-42"/>
    <s v="UASG 153115 - Pregão 25/2015"/>
    <d v="2016-10-21T00:00:00"/>
    <x v="18"/>
    <s v="Engenharia Florestal"/>
    <n v="175"/>
    <x v="67"/>
    <x v="19"/>
    <x v="25"/>
    <n v="1.6"/>
    <n v="3.2"/>
    <x v="3"/>
    <x v="40"/>
    <x v="26"/>
    <n v="3.2"/>
    <x v="5"/>
    <n v="988"/>
    <x v="0"/>
  </r>
  <r>
    <s v="23083.007972/2015-42"/>
    <s v="UASG 153115 - Pregão 25/2015"/>
    <d v="2016-10-21T00:00:00"/>
    <x v="19"/>
    <s v="Pró-Reitoria de Extensão"/>
    <n v="4"/>
    <x v="29"/>
    <x v="20"/>
    <x v="10"/>
    <n v="3.5"/>
    <n v="10.5"/>
    <x v="2"/>
    <x v="6"/>
    <x v="12"/>
    <n v="10.5"/>
    <x v="6"/>
    <n v="348"/>
    <x v="0"/>
  </r>
  <r>
    <s v="23083.007972/2015-42"/>
    <s v="UASG 153115 - Pregão 25/2015"/>
    <d v="2016-10-21T00:00:00"/>
    <x v="19"/>
    <s v="Pró-Reitoria de Extensão"/>
    <n v="7"/>
    <x v="72"/>
    <x v="20"/>
    <x v="6"/>
    <n v="2.5"/>
    <n v="50"/>
    <x v="3"/>
    <x v="15"/>
    <x v="7"/>
    <n v="50"/>
    <x v="13"/>
    <n v="16807"/>
    <x v="0"/>
  </r>
  <r>
    <s v="23083.007972/2015-42"/>
    <s v="UASG 153115 - Pregão 25/2015"/>
    <d v="2016-10-21T00:00:00"/>
    <x v="19"/>
    <s v="Pró-Reitoria de Extensão"/>
    <n v="8"/>
    <x v="32"/>
    <x v="20"/>
    <x v="9"/>
    <n v="0.4"/>
    <n v="20"/>
    <x v="3"/>
    <x v="7"/>
    <x v="11"/>
    <n v="20"/>
    <x v="5"/>
    <n v="1400"/>
    <x v="0"/>
  </r>
  <r>
    <s v="23083.007972/2015-42"/>
    <s v="UASG 153115 - Pregão 25/2015"/>
    <d v="2016-10-21T00:00:00"/>
    <x v="19"/>
    <s v="Pró-Reitoria de Extensão"/>
    <n v="9"/>
    <x v="33"/>
    <x v="20"/>
    <x v="6"/>
    <n v="3.49"/>
    <n v="69.800000000000011"/>
    <x v="2"/>
    <x v="16"/>
    <x v="7"/>
    <n v="69.800000000000011"/>
    <x v="14"/>
    <n v="1281"/>
    <x v="0"/>
  </r>
  <r>
    <s v="23083.007972/2015-42"/>
    <s v="UASG 153115 - Pregão 25/2015"/>
    <d v="2016-10-21T00:00:00"/>
    <x v="19"/>
    <s v="Pró-Reitoria de Extensão"/>
    <n v="10"/>
    <x v="73"/>
    <x v="20"/>
    <x v="14"/>
    <n v="19.899999999999999"/>
    <n v="199"/>
    <x v="2"/>
    <x v="6"/>
    <x v="16"/>
    <n v="199"/>
    <x v="6"/>
    <n v="348"/>
    <x v="0"/>
  </r>
  <r>
    <s v="23083.007972/2015-42"/>
    <s v="UASG 153115 - Pregão 25/2015"/>
    <d v="2016-10-21T00:00:00"/>
    <x v="19"/>
    <s v="Pró-Reitoria de Extensão"/>
    <n v="12"/>
    <x v="35"/>
    <x v="20"/>
    <x v="9"/>
    <n v="0.56999999999999995"/>
    <n v="28.499999999999996"/>
    <x v="2"/>
    <x v="5"/>
    <x v="11"/>
    <n v="28.499999999999996"/>
    <x v="5"/>
    <n v="938"/>
    <x v="0"/>
  </r>
  <r>
    <s v="23083.007972/2015-42"/>
    <s v="UASG 153115 - Pregão 25/2015"/>
    <d v="2016-10-21T00:00:00"/>
    <x v="19"/>
    <s v="Pró-Reitoria de Extensão"/>
    <n v="14"/>
    <x v="36"/>
    <x v="20"/>
    <x v="9"/>
    <n v="0.25"/>
    <n v="12.5"/>
    <x v="4"/>
    <x v="12"/>
    <x v="17"/>
    <s v="-"/>
    <x v="10"/>
    <s v="-"/>
    <x v="2"/>
  </r>
  <r>
    <s v="23083.007972/2015-42"/>
    <s v="UASG 153115 - Pregão 25/2015"/>
    <d v="2016-10-21T00:00:00"/>
    <x v="19"/>
    <s v="Pró-Reitoria de Extensão"/>
    <n v="17"/>
    <x v="38"/>
    <x v="20"/>
    <x v="9"/>
    <n v="2.5499999999999998"/>
    <n v="127.49999999999999"/>
    <x v="2"/>
    <x v="18"/>
    <x v="11"/>
    <n v="127.49999999999999"/>
    <x v="5"/>
    <n v="4544"/>
    <x v="0"/>
  </r>
  <r>
    <s v="23083.007972/2015-42"/>
    <s v="UASG 153115 - Pregão 25/2015"/>
    <d v="2016-10-21T00:00:00"/>
    <x v="19"/>
    <s v="Pró-Reitoria de Extensão"/>
    <n v="18"/>
    <x v="5"/>
    <x v="20"/>
    <x v="21"/>
    <n v="0.5"/>
    <n v="200"/>
    <x v="2"/>
    <x v="3"/>
    <x v="38"/>
    <n v="125"/>
    <x v="3"/>
    <n v="4227"/>
    <x v="1"/>
  </r>
  <r>
    <s v="23083.007972/2015-42"/>
    <s v="UASG 153115 - Pregão 25/2015"/>
    <d v="2016-10-21T00:00:00"/>
    <x v="19"/>
    <s v="Pró-Reitoria de Extensão"/>
    <n v="20"/>
    <x v="40"/>
    <x v="20"/>
    <x v="4"/>
    <n v="0.32"/>
    <n v="96"/>
    <x v="3"/>
    <x v="4"/>
    <x v="4"/>
    <n v="96"/>
    <x v="4"/>
    <n v="1089"/>
    <x v="0"/>
  </r>
  <r>
    <s v="23083.007972/2015-42"/>
    <s v="UASG 153115 - Pregão 25/2015"/>
    <d v="2016-10-21T00:00:00"/>
    <x v="19"/>
    <s v="Pró-Reitoria de Extensão"/>
    <n v="21"/>
    <x v="41"/>
    <x v="20"/>
    <x v="24"/>
    <n v="0.32"/>
    <n v="64"/>
    <x v="3"/>
    <x v="4"/>
    <x v="25"/>
    <n v="64"/>
    <x v="4"/>
    <n v="1089"/>
    <x v="0"/>
  </r>
  <r>
    <s v="23083.007972/2015-42"/>
    <s v="UASG 153115 - Pregão 25/2015"/>
    <d v="2016-10-21T00:00:00"/>
    <x v="19"/>
    <s v="Pró-Reitoria de Extensão"/>
    <n v="28"/>
    <x v="9"/>
    <x v="20"/>
    <x v="9"/>
    <n v="0.85"/>
    <n v="42.5"/>
    <x v="2"/>
    <x v="5"/>
    <x v="11"/>
    <n v="42.5"/>
    <x v="5"/>
    <n v="938"/>
    <x v="0"/>
  </r>
  <r>
    <s v="23083.007972/2015-42"/>
    <s v="UASG 153115 - Pregão 25/2015"/>
    <d v="2016-10-21T00:00:00"/>
    <x v="19"/>
    <s v="Pró-Reitoria de Extensão"/>
    <n v="27"/>
    <x v="12"/>
    <x v="20"/>
    <x v="8"/>
    <n v="0.85"/>
    <n v="85"/>
    <x v="2"/>
    <x v="6"/>
    <x v="9"/>
    <n v="85"/>
    <x v="6"/>
    <n v="348"/>
    <x v="0"/>
  </r>
  <r>
    <s v="23083.007972/2015-42"/>
    <s v="UASG 153115 - Pregão 25/2015"/>
    <d v="2016-10-21T00:00:00"/>
    <x v="19"/>
    <s v="Pró-Reitoria de Extensão"/>
    <n v="37"/>
    <x v="74"/>
    <x v="20"/>
    <x v="9"/>
    <n v="0.38"/>
    <n v="19"/>
    <x v="3"/>
    <x v="7"/>
    <x v="11"/>
    <n v="19"/>
    <x v="5"/>
    <n v="1400"/>
    <x v="0"/>
  </r>
  <r>
    <s v="23083.007972/2015-42"/>
    <s v="UASG 153115 - Pregão 25/2015"/>
    <d v="2016-10-21T00:00:00"/>
    <x v="19"/>
    <s v="Pró-Reitoria de Extensão"/>
    <n v="46"/>
    <x v="43"/>
    <x v="20"/>
    <x v="14"/>
    <n v="3.23"/>
    <n v="32.299999999999997"/>
    <x v="2"/>
    <x v="17"/>
    <x v="16"/>
    <n v="32.299999999999997"/>
    <x v="15"/>
    <n v="13408"/>
    <x v="0"/>
  </r>
  <r>
    <s v="23083.007972/2015-42"/>
    <s v="UASG 153115 - Pregão 25/2015"/>
    <d v="2016-10-21T00:00:00"/>
    <x v="19"/>
    <s v="Pró-Reitoria de Extensão"/>
    <n v="48"/>
    <x v="44"/>
    <x v="20"/>
    <x v="16"/>
    <n v="0.94"/>
    <n v="14.1"/>
    <x v="2"/>
    <x v="17"/>
    <x v="19"/>
    <n v="14.1"/>
    <x v="15"/>
    <n v="13408"/>
    <x v="0"/>
  </r>
  <r>
    <s v="23083.007972/2015-42"/>
    <s v="UASG 153115 - Pregão 25/2015"/>
    <d v="2016-10-21T00:00:00"/>
    <x v="19"/>
    <s v="Pró-Reitoria de Extensão"/>
    <n v="47"/>
    <x v="3"/>
    <x v="20"/>
    <x v="16"/>
    <n v="0.49"/>
    <n v="7.35"/>
    <x v="2"/>
    <x v="5"/>
    <x v="19"/>
    <n v="7.35"/>
    <x v="5"/>
    <n v="938"/>
    <x v="0"/>
  </r>
  <r>
    <s v="23083.007972/2015-42"/>
    <s v="UASG 153115 - Pregão 25/2015"/>
    <d v="2016-10-21T00:00:00"/>
    <x v="19"/>
    <s v="Pró-Reitoria de Extensão"/>
    <n v="57"/>
    <x v="47"/>
    <x v="20"/>
    <x v="13"/>
    <n v="0.99"/>
    <n v="29.7"/>
    <x v="3"/>
    <x v="4"/>
    <x v="15"/>
    <n v="29.7"/>
    <x v="4"/>
    <n v="1089"/>
    <x v="0"/>
  </r>
  <r>
    <s v="23083.007972/2015-42"/>
    <s v="UASG 153115 - Pregão 25/2015"/>
    <d v="2016-10-21T00:00:00"/>
    <x v="19"/>
    <s v="Pró-Reitoria de Extensão"/>
    <n v="82"/>
    <x v="49"/>
    <x v="20"/>
    <x v="6"/>
    <n v="1"/>
    <n v="20"/>
    <x v="2"/>
    <x v="5"/>
    <x v="7"/>
    <n v="20"/>
    <x v="5"/>
    <n v="938"/>
    <x v="0"/>
  </r>
  <r>
    <s v="23083.007972/2015-42"/>
    <s v="UASG 153115 - Pregão 25/2015"/>
    <d v="2016-10-21T00:00:00"/>
    <x v="19"/>
    <s v="Pró-Reitoria de Extensão"/>
    <n v="85"/>
    <x v="98"/>
    <x v="20"/>
    <x v="13"/>
    <n v="0.88"/>
    <n v="26.4"/>
    <x v="2"/>
    <x v="5"/>
    <x v="15"/>
    <n v="26.4"/>
    <x v="5"/>
    <n v="938"/>
    <x v="0"/>
  </r>
  <r>
    <s v="23083.007972/2015-42"/>
    <s v="UASG 153115 - Pregão 25/2015"/>
    <d v="2016-10-21T00:00:00"/>
    <x v="19"/>
    <s v="Pró-Reitoria de Extensão"/>
    <n v="89"/>
    <x v="94"/>
    <x v="20"/>
    <x v="6"/>
    <n v="2.4"/>
    <n v="48"/>
    <x v="2"/>
    <x v="20"/>
    <x v="18"/>
    <n v="12"/>
    <x v="17"/>
    <n v="3048"/>
    <x v="1"/>
  </r>
  <r>
    <s v="23083.007972/2015-42"/>
    <s v="UASG 153115 - Pregão 25/2015"/>
    <d v="2016-10-21T00:00:00"/>
    <x v="19"/>
    <s v="Pró-Reitoria de Extensão"/>
    <n v="90"/>
    <x v="52"/>
    <x v="20"/>
    <x v="6"/>
    <n v="5"/>
    <n v="100"/>
    <x v="2"/>
    <x v="20"/>
    <x v="18"/>
    <n v="25"/>
    <x v="17"/>
    <n v="3048"/>
    <x v="1"/>
  </r>
  <r>
    <s v="23083.007972/2015-42"/>
    <s v="UASG 153115 - Pregão 25/2015"/>
    <d v="2016-10-21T00:00:00"/>
    <x v="19"/>
    <s v="Pró-Reitoria de Extensão"/>
    <n v="88"/>
    <x v="116"/>
    <x v="20"/>
    <x v="6"/>
    <n v="1.5"/>
    <n v="30"/>
    <x v="2"/>
    <x v="20"/>
    <x v="16"/>
    <n v="15"/>
    <x v="17"/>
    <n v="3048"/>
    <x v="1"/>
  </r>
  <r>
    <s v="23083.007972/2015-42"/>
    <s v="UASG 153115 - Pregão 25/2015"/>
    <d v="2016-10-21T00:00:00"/>
    <x v="19"/>
    <s v="Pró-Reitoria de Extensão"/>
    <n v="91"/>
    <x v="81"/>
    <x v="20"/>
    <x v="6"/>
    <n v="1.03"/>
    <n v="20.6"/>
    <x v="3"/>
    <x v="24"/>
    <x v="7"/>
    <n v="20.6"/>
    <x v="20"/>
    <n v="2792"/>
    <x v="0"/>
  </r>
  <r>
    <s v="23083.007972/2015-42"/>
    <s v="UASG 153115 - Pregão 25/2015"/>
    <d v="2016-10-21T00:00:00"/>
    <x v="19"/>
    <s v="Pró-Reitoria de Extensão"/>
    <n v="92"/>
    <x v="53"/>
    <x v="20"/>
    <x v="6"/>
    <n v="1.8"/>
    <n v="36"/>
    <x v="2"/>
    <x v="20"/>
    <x v="7"/>
    <n v="36"/>
    <x v="17"/>
    <n v="3048"/>
    <x v="0"/>
  </r>
  <r>
    <s v="23083.007972/2015-42"/>
    <s v="UASG 153115 - Pregão 25/2015"/>
    <d v="2016-10-21T00:00:00"/>
    <x v="19"/>
    <s v="Pró-Reitoria de Extensão"/>
    <n v="94"/>
    <x v="17"/>
    <x v="20"/>
    <x v="6"/>
    <n v="1.22"/>
    <n v="24.4"/>
    <x v="2"/>
    <x v="10"/>
    <x v="7"/>
    <n v="24.4"/>
    <x v="8"/>
    <n v="544"/>
    <x v="0"/>
  </r>
  <r>
    <s v="23083.007972/2015-42"/>
    <s v="UASG 153115 - Pregão 25/2015"/>
    <d v="2016-10-21T00:00:00"/>
    <x v="19"/>
    <s v="Pró-Reitoria de Extensão"/>
    <n v="99"/>
    <x v="18"/>
    <x v="20"/>
    <x v="18"/>
    <n v="19.989999999999998"/>
    <n v="79.959999999999994"/>
    <x v="2"/>
    <x v="10"/>
    <x v="20"/>
    <n v="79.959999999999994"/>
    <x v="8"/>
    <n v="544"/>
    <x v="0"/>
  </r>
  <r>
    <s v="23083.007972/2015-42"/>
    <s v="UASG 153115 - Pregão 25/2015"/>
    <d v="2016-10-21T00:00:00"/>
    <x v="19"/>
    <s v="Pró-Reitoria de Extensão"/>
    <n v="102"/>
    <x v="19"/>
    <x v="20"/>
    <x v="6"/>
    <n v="17.489999999999998"/>
    <n v="349.79999999999995"/>
    <x v="2"/>
    <x v="3"/>
    <x v="7"/>
    <n v="349.79999999999995"/>
    <x v="3"/>
    <n v="4227"/>
    <x v="0"/>
  </r>
  <r>
    <s v="23083.007972/2015-42"/>
    <s v="UASG 153115 - Pregão 25/2015"/>
    <d v="2016-10-21T00:00:00"/>
    <x v="19"/>
    <s v="Pró-Reitoria de Extensão"/>
    <n v="100"/>
    <x v="20"/>
    <x v="20"/>
    <x v="14"/>
    <n v="33.200000000000003"/>
    <n v="332"/>
    <x v="2"/>
    <x v="9"/>
    <x v="16"/>
    <n v="332"/>
    <x v="7"/>
    <n v="6468"/>
    <x v="0"/>
  </r>
  <r>
    <s v="23083.007972/2015-42"/>
    <s v="UASG 153115 - Pregão 25/2015"/>
    <d v="2016-10-21T00:00:00"/>
    <x v="19"/>
    <s v="Pró-Reitoria de Extensão"/>
    <n v="101"/>
    <x v="21"/>
    <x v="20"/>
    <x v="15"/>
    <n v="5.84"/>
    <n v="29.2"/>
    <x v="3"/>
    <x v="4"/>
    <x v="18"/>
    <n v="29.2"/>
    <x v="4"/>
    <n v="1089"/>
    <x v="0"/>
  </r>
  <r>
    <s v="23083.007972/2015-42"/>
    <s v="UASG 153115 - Pregão 25/2015"/>
    <d v="2016-10-21T00:00:00"/>
    <x v="19"/>
    <s v="Pró-Reitoria de Extensão"/>
    <n v="103"/>
    <x v="22"/>
    <x v="20"/>
    <x v="14"/>
    <n v="7.75"/>
    <n v="77.5"/>
    <x v="2"/>
    <x v="11"/>
    <x v="16"/>
    <n v="77.5"/>
    <x v="9"/>
    <n v="6"/>
    <x v="0"/>
  </r>
  <r>
    <s v="23083.007972/2015-42"/>
    <s v="UASG 153115 - Pregão 25/2015"/>
    <d v="2016-10-21T00:00:00"/>
    <x v="19"/>
    <s v="Pró-Reitoria de Extensão"/>
    <n v="104"/>
    <x v="4"/>
    <x v="20"/>
    <x v="13"/>
    <n v="2"/>
    <n v="60"/>
    <x v="3"/>
    <x v="13"/>
    <x v="15"/>
    <n v="60"/>
    <x v="11"/>
    <n v="309"/>
    <x v="0"/>
  </r>
  <r>
    <s v="23083.007972/2015-42"/>
    <s v="UASG 153115 - Pregão 25/2015"/>
    <d v="2016-10-21T00:00:00"/>
    <x v="19"/>
    <s v="Pró-Reitoria de Extensão"/>
    <n v="110"/>
    <x v="55"/>
    <x v="20"/>
    <x v="15"/>
    <n v="3.65"/>
    <n v="18.25"/>
    <x v="3"/>
    <x v="21"/>
    <x v="18"/>
    <n v="18.25"/>
    <x v="18"/>
    <s v="-"/>
    <x v="3"/>
  </r>
  <r>
    <s v="23083.007972/2015-42"/>
    <s v="UASG 153115 - Pregão 25/2015"/>
    <d v="2016-10-21T00:00:00"/>
    <x v="19"/>
    <s v="Pró-Reitoria de Extensão"/>
    <n v="111"/>
    <x v="101"/>
    <x v="20"/>
    <x v="14"/>
    <n v="10.49"/>
    <n v="104.9"/>
    <x v="3"/>
    <x v="22"/>
    <x v="16"/>
    <n v="104.9"/>
    <x v="19"/>
    <n v="1327"/>
    <x v="0"/>
  </r>
  <r>
    <s v="23083.007972/2015-42"/>
    <s v="UASG 153115 - Pregão 25/2015"/>
    <d v="2016-10-21T00:00:00"/>
    <x v="19"/>
    <s v="Pró-Reitoria de Extensão"/>
    <n v="112"/>
    <x v="115"/>
    <x v="20"/>
    <x v="18"/>
    <n v="3.75"/>
    <n v="15"/>
    <x v="3"/>
    <x v="21"/>
    <x v="20"/>
    <n v="15"/>
    <x v="18"/>
    <s v="-"/>
    <x v="3"/>
  </r>
  <r>
    <s v="23083.007972/2015-42"/>
    <s v="UASG 153115 - Pregão 25/2015"/>
    <d v="2016-10-21T00:00:00"/>
    <x v="19"/>
    <s v="Pró-Reitoria de Extensão"/>
    <n v="114"/>
    <x v="57"/>
    <x v="20"/>
    <x v="25"/>
    <n v="11.42"/>
    <n v="22.84"/>
    <x v="2"/>
    <x v="18"/>
    <x v="26"/>
    <n v="22.84"/>
    <x v="5"/>
    <n v="4544"/>
    <x v="0"/>
  </r>
  <r>
    <s v="23083.007972/2015-42"/>
    <s v="UASG 153115 - Pregão 25/2015"/>
    <d v="2016-10-21T00:00:00"/>
    <x v="19"/>
    <s v="Pró-Reitoria de Extensão"/>
    <n v="118"/>
    <x v="24"/>
    <x v="20"/>
    <x v="25"/>
    <n v="1.75"/>
    <n v="3.5"/>
    <x v="4"/>
    <x v="12"/>
    <x v="17"/>
    <s v="-"/>
    <x v="10"/>
    <s v="-"/>
    <x v="2"/>
  </r>
  <r>
    <s v="23083.007972/2015-42"/>
    <s v="UASG 153115 - Pregão 25/2015"/>
    <d v="2016-10-21T00:00:00"/>
    <x v="19"/>
    <s v="Pró-Reitoria de Extensão"/>
    <n v="137"/>
    <x v="84"/>
    <x v="20"/>
    <x v="20"/>
    <n v="1.25"/>
    <n v="187.5"/>
    <x v="3"/>
    <x v="4"/>
    <x v="22"/>
    <n v="187.5"/>
    <x v="4"/>
    <n v="1089"/>
    <x v="0"/>
  </r>
  <r>
    <s v="23083.007972/2015-42"/>
    <s v="UASG 153115 - Pregão 25/2015"/>
    <d v="2016-10-21T00:00:00"/>
    <x v="19"/>
    <s v="Pró-Reitoria de Extensão"/>
    <n v="138"/>
    <x v="85"/>
    <x v="20"/>
    <x v="6"/>
    <n v="0.85"/>
    <n v="17"/>
    <x v="2"/>
    <x v="18"/>
    <x v="7"/>
    <n v="17"/>
    <x v="5"/>
    <n v="4544"/>
    <x v="0"/>
  </r>
  <r>
    <s v="23083.007972/2015-42"/>
    <s v="UASG 153115 - Pregão 25/2015"/>
    <d v="2016-10-21T00:00:00"/>
    <x v="19"/>
    <s v="Pró-Reitoria de Extensão"/>
    <n v="139"/>
    <x v="87"/>
    <x v="20"/>
    <x v="6"/>
    <n v="1.73"/>
    <n v="34.6"/>
    <x v="2"/>
    <x v="5"/>
    <x v="7"/>
    <n v="34.6"/>
    <x v="5"/>
    <n v="938"/>
    <x v="0"/>
  </r>
  <r>
    <s v="23083.007972/2015-42"/>
    <s v="UASG 153115 - Pregão 25/2015"/>
    <d v="2016-10-21T00:00:00"/>
    <x v="19"/>
    <s v="Pró-Reitoria de Extensão"/>
    <n v="141"/>
    <x v="88"/>
    <x v="20"/>
    <x v="6"/>
    <n v="1.73"/>
    <n v="34.6"/>
    <x v="2"/>
    <x v="5"/>
    <x v="7"/>
    <n v="34.6"/>
    <x v="5"/>
    <n v="938"/>
    <x v="0"/>
  </r>
  <r>
    <s v="23083.007972/2015-42"/>
    <s v="UASG 153115 - Pregão 25/2015"/>
    <d v="2016-10-21T00:00:00"/>
    <x v="19"/>
    <s v="Pró-Reitoria de Extensão"/>
    <n v="142"/>
    <x v="68"/>
    <x v="20"/>
    <x v="6"/>
    <n v="1.89"/>
    <n v="37.799999999999997"/>
    <x v="3"/>
    <x v="7"/>
    <x v="7"/>
    <n v="37.799999999999997"/>
    <x v="5"/>
    <n v="1400"/>
    <x v="0"/>
  </r>
  <r>
    <s v="23083.007972/2015-42"/>
    <s v="UASG 153115 - Pregão 25/2015"/>
    <d v="2016-10-21T00:00:00"/>
    <x v="19"/>
    <s v="Pró-Reitoria de Extensão"/>
    <n v="144"/>
    <x v="89"/>
    <x v="20"/>
    <x v="6"/>
    <n v="2.02"/>
    <n v="40.4"/>
    <x v="3"/>
    <x v="7"/>
    <x v="7"/>
    <n v="40.4"/>
    <x v="5"/>
    <n v="1400"/>
    <x v="0"/>
  </r>
  <r>
    <s v="23083.007972/2015-42"/>
    <s v="UASG 153115 - Pregão 25/2015"/>
    <d v="2016-10-21T00:00:00"/>
    <x v="19"/>
    <s v="Pró-Reitoria de Extensão"/>
    <n v="140"/>
    <x v="90"/>
    <x v="20"/>
    <x v="6"/>
    <n v="2.02"/>
    <n v="40.4"/>
    <x v="3"/>
    <x v="7"/>
    <x v="7"/>
    <n v="40.4"/>
    <x v="5"/>
    <n v="1400"/>
    <x v="0"/>
  </r>
  <r>
    <s v="23083.007972/2015-42"/>
    <s v="UASG 153115 - Pregão 25/2015"/>
    <d v="2016-10-21T00:00:00"/>
    <x v="19"/>
    <s v="Pró-Reitoria de Extensão"/>
    <n v="143"/>
    <x v="69"/>
    <x v="20"/>
    <x v="6"/>
    <n v="1.85"/>
    <n v="37"/>
    <x v="2"/>
    <x v="5"/>
    <x v="7"/>
    <n v="37"/>
    <x v="5"/>
    <n v="938"/>
    <x v="0"/>
  </r>
  <r>
    <s v="23083.007972/2015-42"/>
    <s v="UASG 153115 - Pregão 25/2015"/>
    <d v="2016-10-21T00:00:00"/>
    <x v="19"/>
    <s v="Pró-Reitoria de Extensão"/>
    <n v="147"/>
    <x v="25"/>
    <x v="20"/>
    <x v="9"/>
    <n v="1.51"/>
    <n v="75.5"/>
    <x v="3"/>
    <x v="14"/>
    <x v="16"/>
    <n v="15.1"/>
    <x v="12"/>
    <n v="489"/>
    <x v="1"/>
  </r>
  <r>
    <s v="23083.007972/2015-42"/>
    <s v="UASG 153115 - Pregão 25/2015"/>
    <d v="2016-10-21T00:00:00"/>
    <x v="19"/>
    <s v="Pró-Reitoria de Extensão"/>
    <n v="148"/>
    <x v="26"/>
    <x v="20"/>
    <x v="9"/>
    <n v="1.49"/>
    <n v="74.5"/>
    <x v="3"/>
    <x v="14"/>
    <x v="7"/>
    <n v="29.8"/>
    <x v="12"/>
    <n v="489"/>
    <x v="1"/>
  </r>
  <r>
    <s v="23083.007972/2015-42"/>
    <s v="UASG 153115 - Pregão 25/2015"/>
    <d v="2016-10-21T00:00:00"/>
    <x v="19"/>
    <s v="Pró-Reitoria de Extensão"/>
    <n v="149"/>
    <x v="96"/>
    <x v="20"/>
    <x v="7"/>
    <n v="1.05"/>
    <n v="42"/>
    <x v="2"/>
    <x v="5"/>
    <x v="8"/>
    <n v="42"/>
    <x v="5"/>
    <n v="938"/>
    <x v="0"/>
  </r>
  <r>
    <s v="23083.007972/2015-42"/>
    <s v="UASG 153115 - Pregão 25/2015"/>
    <d v="2016-10-21T00:00:00"/>
    <x v="19"/>
    <s v="Pró-Reitoria de Extensão"/>
    <n v="150"/>
    <x v="97"/>
    <x v="20"/>
    <x v="7"/>
    <n v="1.05"/>
    <n v="42"/>
    <x v="2"/>
    <x v="5"/>
    <x v="8"/>
    <n v="42"/>
    <x v="5"/>
    <n v="938"/>
    <x v="0"/>
  </r>
  <r>
    <s v="23083.007972/2015-42"/>
    <s v="UASG 153115 - Pregão 25/2015"/>
    <d v="2016-10-21T00:00:00"/>
    <x v="19"/>
    <s v="Pró-Reitoria de Extensão"/>
    <n v="151"/>
    <x v="70"/>
    <x v="20"/>
    <x v="7"/>
    <n v="1.05"/>
    <n v="42"/>
    <x v="2"/>
    <x v="5"/>
    <x v="8"/>
    <n v="42"/>
    <x v="5"/>
    <n v="938"/>
    <x v="0"/>
  </r>
  <r>
    <s v="23083.007972/2015-42"/>
    <s v="UASG 153115 - Pregão 25/2015"/>
    <d v="2016-10-21T00:00:00"/>
    <x v="19"/>
    <s v="Pró-Reitoria de Extensão"/>
    <n v="152"/>
    <x v="71"/>
    <x v="20"/>
    <x v="7"/>
    <n v="0.94"/>
    <n v="37.599999999999994"/>
    <x v="3"/>
    <x v="7"/>
    <x v="8"/>
    <n v="37.599999999999994"/>
    <x v="5"/>
    <n v="1400"/>
    <x v="0"/>
  </r>
  <r>
    <s v="23083.007972/2015-42"/>
    <s v="UASG 153115 - Pregão 25/2015"/>
    <d v="2016-10-21T00:00:00"/>
    <x v="19"/>
    <s v="Pró-Reitoria de Extensão"/>
    <n v="154"/>
    <x v="104"/>
    <x v="20"/>
    <x v="14"/>
    <n v="1.21"/>
    <n v="12.1"/>
    <x v="3"/>
    <x v="4"/>
    <x v="16"/>
    <n v="12.1"/>
    <x v="4"/>
    <n v="1089"/>
    <x v="0"/>
  </r>
  <r>
    <s v="23083.007972/2015-42"/>
    <s v="UASG 153115 - Pregão 25/2015"/>
    <d v="2016-10-21T00:00:00"/>
    <x v="19"/>
    <s v="Pró-Reitoria de Extensão"/>
    <n v="153"/>
    <x v="99"/>
    <x v="20"/>
    <x v="15"/>
    <n v="0.94"/>
    <n v="4.6999999999999993"/>
    <x v="3"/>
    <x v="7"/>
    <x v="18"/>
    <n v="4.6999999999999993"/>
    <x v="5"/>
    <n v="1400"/>
    <x v="0"/>
  </r>
  <r>
    <s v="23083.007972/2015-42"/>
    <s v="UASG 153115 - Pregão 25/2015"/>
    <d v="2016-10-21T00:00:00"/>
    <x v="19"/>
    <s v="Pró-Reitoria de Extensão"/>
    <n v="157"/>
    <x v="107"/>
    <x v="20"/>
    <x v="4"/>
    <n v="1.3"/>
    <n v="390"/>
    <x v="2"/>
    <x v="6"/>
    <x v="9"/>
    <n v="130"/>
    <x v="6"/>
    <n v="348"/>
    <x v="1"/>
  </r>
  <r>
    <s v="23083.007972/2015-42"/>
    <s v="UASG 153115 - Pregão 25/2015"/>
    <d v="2016-10-21T00:00:00"/>
    <x v="19"/>
    <s v="Pró-Reitoria de Extensão"/>
    <n v="159"/>
    <x v="109"/>
    <x v="20"/>
    <x v="8"/>
    <n v="1.28"/>
    <n v="128"/>
    <x v="2"/>
    <x v="5"/>
    <x v="9"/>
    <n v="128"/>
    <x v="5"/>
    <n v="938"/>
    <x v="0"/>
  </r>
  <r>
    <s v="23083.007972/2015-42"/>
    <s v="UASG 153115 - Pregão 25/2015"/>
    <d v="2016-10-21T00:00:00"/>
    <x v="19"/>
    <s v="Pró-Reitoria de Extensão"/>
    <n v="160"/>
    <x v="27"/>
    <x v="20"/>
    <x v="6"/>
    <n v="7.54"/>
    <n v="150.80000000000001"/>
    <x v="2"/>
    <x v="3"/>
    <x v="7"/>
    <n v="150.80000000000001"/>
    <x v="3"/>
    <n v="4227"/>
    <x v="0"/>
  </r>
  <r>
    <s v="23083.007972/2015-42"/>
    <s v="UASG 153115 - Pregão 25/2015"/>
    <d v="2016-10-21T00:00:00"/>
    <x v="19"/>
    <s v="Pró-Reitoria de Extensão"/>
    <n v="163"/>
    <x v="102"/>
    <x v="20"/>
    <x v="9"/>
    <n v="0.49"/>
    <n v="24.5"/>
    <x v="2"/>
    <x v="17"/>
    <x v="11"/>
    <n v="24.5"/>
    <x v="15"/>
    <n v="13408"/>
    <x v="0"/>
  </r>
  <r>
    <s v="23083.007972/2015-42"/>
    <s v="UASG 153115 - Pregão 25/2015"/>
    <d v="2016-10-21T00:00:00"/>
    <x v="19"/>
    <s v="Pró-Reitoria de Extensão"/>
    <n v="164"/>
    <x v="64"/>
    <x v="20"/>
    <x v="14"/>
    <n v="1.88"/>
    <n v="18.799999999999997"/>
    <x v="3"/>
    <x v="23"/>
    <x v="16"/>
    <n v="18.799999999999997"/>
    <x v="19"/>
    <n v="7570"/>
    <x v="0"/>
  </r>
  <r>
    <s v="23083.007972/2015-42"/>
    <s v="UASG 153115 - Pregão 25/2015"/>
    <d v="2016-10-21T00:00:00"/>
    <x v="19"/>
    <s v="Pró-Reitoria de Extensão"/>
    <n v="173"/>
    <x v="65"/>
    <x v="20"/>
    <x v="14"/>
    <n v="2.69"/>
    <n v="26.9"/>
    <x v="3"/>
    <x v="4"/>
    <x v="16"/>
    <n v="26.9"/>
    <x v="4"/>
    <n v="1089"/>
    <x v="0"/>
  </r>
  <r>
    <s v="23083.007972/2015-42"/>
    <s v="UASG 153115 - Pregão 25/2015"/>
    <d v="2016-10-21T00:00:00"/>
    <x v="20"/>
    <s v="Praça de Desportos"/>
    <n v="4"/>
    <x v="29"/>
    <x v="21"/>
    <x v="10"/>
    <n v="3.5"/>
    <n v="10.5"/>
    <x v="2"/>
    <x v="6"/>
    <x v="12"/>
    <n v="10.5"/>
    <x v="6"/>
    <n v="348"/>
    <x v="0"/>
  </r>
  <r>
    <s v="23083.007972/2015-42"/>
    <s v="UASG 153115 - Pregão 25/2015"/>
    <d v="2016-10-21T00:00:00"/>
    <x v="20"/>
    <s v="Praça de Desportos"/>
    <n v="3"/>
    <x v="30"/>
    <x v="21"/>
    <x v="25"/>
    <n v="3"/>
    <n v="6"/>
    <x v="2"/>
    <x v="5"/>
    <x v="26"/>
    <n v="6"/>
    <x v="5"/>
    <n v="938"/>
    <x v="0"/>
  </r>
  <r>
    <s v="23083.007972/2015-42"/>
    <s v="UASG 153115 - Pregão 25/2015"/>
    <d v="2016-10-21T00:00:00"/>
    <x v="20"/>
    <s v="Praça de Desportos"/>
    <n v="6"/>
    <x v="31"/>
    <x v="21"/>
    <x v="25"/>
    <n v="1.95"/>
    <n v="3.9"/>
    <x v="3"/>
    <x v="15"/>
    <x v="26"/>
    <n v="3.9"/>
    <x v="13"/>
    <n v="16807"/>
    <x v="0"/>
  </r>
  <r>
    <s v="23083.007972/2015-42"/>
    <s v="UASG 153115 - Pregão 25/2015"/>
    <d v="2016-10-21T00:00:00"/>
    <x v="20"/>
    <s v="Praça de Desportos"/>
    <n v="9"/>
    <x v="33"/>
    <x v="21"/>
    <x v="25"/>
    <n v="3.49"/>
    <n v="6.98"/>
    <x v="2"/>
    <x v="16"/>
    <x v="26"/>
    <n v="6.98"/>
    <x v="14"/>
    <n v="1281"/>
    <x v="0"/>
  </r>
  <r>
    <s v="23083.007972/2015-42"/>
    <s v="UASG 153115 - Pregão 25/2015"/>
    <d v="2016-10-21T00:00:00"/>
    <x v="20"/>
    <s v="Praça de Desportos"/>
    <n v="10"/>
    <x v="73"/>
    <x v="21"/>
    <x v="10"/>
    <n v="19.899999999999999"/>
    <n v="59.699999999999996"/>
    <x v="2"/>
    <x v="6"/>
    <x v="12"/>
    <n v="59.699999999999996"/>
    <x v="6"/>
    <n v="348"/>
    <x v="0"/>
  </r>
  <r>
    <s v="23083.007972/2015-42"/>
    <s v="UASG 153115 - Pregão 25/2015"/>
    <d v="2016-10-21T00:00:00"/>
    <x v="20"/>
    <s v="Praça de Desportos"/>
    <n v="11"/>
    <x v="34"/>
    <x v="21"/>
    <x v="15"/>
    <n v="0.85"/>
    <n v="4.25"/>
    <x v="2"/>
    <x v="6"/>
    <x v="18"/>
    <n v="4.25"/>
    <x v="6"/>
    <n v="348"/>
    <x v="0"/>
  </r>
  <r>
    <s v="23083.007972/2015-42"/>
    <s v="UASG 153115 - Pregão 25/2015"/>
    <d v="2016-10-21T00:00:00"/>
    <x v="20"/>
    <s v="Praça de Desportos"/>
    <n v="12"/>
    <x v="35"/>
    <x v="21"/>
    <x v="15"/>
    <n v="0.56999999999999995"/>
    <n v="2.8499999999999996"/>
    <x v="2"/>
    <x v="5"/>
    <x v="18"/>
    <n v="2.8499999999999996"/>
    <x v="5"/>
    <n v="938"/>
    <x v="0"/>
  </r>
  <r>
    <s v="23083.007972/2015-42"/>
    <s v="UASG 153115 - Pregão 25/2015"/>
    <d v="2016-10-21T00:00:00"/>
    <x v="20"/>
    <s v="Praça de Desportos"/>
    <n v="14"/>
    <x v="36"/>
    <x v="21"/>
    <x v="25"/>
    <n v="0.25"/>
    <n v="0.5"/>
    <x v="4"/>
    <x v="12"/>
    <x v="17"/>
    <s v="-"/>
    <x v="10"/>
    <s v="-"/>
    <x v="2"/>
  </r>
  <r>
    <s v="23083.007972/2015-42"/>
    <s v="UASG 153115 - Pregão 25/2015"/>
    <d v="2016-10-21T00:00:00"/>
    <x v="20"/>
    <s v="Praça de Desportos"/>
    <n v="15"/>
    <x v="37"/>
    <x v="21"/>
    <x v="11"/>
    <n v="0.6"/>
    <n v="0.6"/>
    <x v="2"/>
    <x v="17"/>
    <x v="13"/>
    <n v="0.6"/>
    <x v="15"/>
    <n v="13408"/>
    <x v="0"/>
  </r>
  <r>
    <s v="23083.007972/2015-42"/>
    <s v="UASG 153115 - Pregão 25/2015"/>
    <d v="2016-10-21T00:00:00"/>
    <x v="20"/>
    <s v="Praça de Desportos"/>
    <n v="17"/>
    <x v="38"/>
    <x v="21"/>
    <x v="18"/>
    <n v="2.5499999999999998"/>
    <n v="10.199999999999999"/>
    <x v="2"/>
    <x v="18"/>
    <x v="20"/>
    <n v="10.199999999999999"/>
    <x v="5"/>
    <n v="4544"/>
    <x v="0"/>
  </r>
  <r>
    <s v="23083.007972/2015-42"/>
    <s v="UASG 153115 - Pregão 25/2015"/>
    <d v="2016-10-21T00:00:00"/>
    <x v="20"/>
    <s v="Praça de Desportos"/>
    <n v="16"/>
    <x v="39"/>
    <x v="21"/>
    <x v="18"/>
    <n v="2.52"/>
    <n v="10.08"/>
    <x v="2"/>
    <x v="18"/>
    <x v="20"/>
    <n v="10.08"/>
    <x v="5"/>
    <n v="4544"/>
    <x v="0"/>
  </r>
  <r>
    <s v="23083.007972/2015-42"/>
    <s v="UASG 153115 - Pregão 25/2015"/>
    <d v="2016-10-21T00:00:00"/>
    <x v="20"/>
    <s v="Praça de Desportos"/>
    <n v="18"/>
    <x v="5"/>
    <x v="21"/>
    <x v="10"/>
    <n v="0.5"/>
    <n v="1.5"/>
    <x v="2"/>
    <x v="3"/>
    <x v="12"/>
    <n v="1.5"/>
    <x v="3"/>
    <n v="4227"/>
    <x v="0"/>
  </r>
  <r>
    <s v="23083.007972/2015-42"/>
    <s v="UASG 153115 - Pregão 25/2015"/>
    <d v="2016-10-21T00:00:00"/>
    <x v="20"/>
    <s v="Praça de Desportos"/>
    <n v="19"/>
    <x v="6"/>
    <x v="21"/>
    <x v="10"/>
    <n v="0.32"/>
    <n v="0.96"/>
    <x v="3"/>
    <x v="4"/>
    <x v="12"/>
    <n v="0.96"/>
    <x v="4"/>
    <n v="1089"/>
    <x v="0"/>
  </r>
  <r>
    <s v="23083.007972/2015-42"/>
    <s v="UASG 153115 - Pregão 25/2015"/>
    <d v="2016-10-21T00:00:00"/>
    <x v="20"/>
    <s v="Praça de Desportos"/>
    <n v="20"/>
    <x v="40"/>
    <x v="21"/>
    <x v="25"/>
    <n v="0.32"/>
    <n v="0.64"/>
    <x v="3"/>
    <x v="4"/>
    <x v="26"/>
    <n v="0.64"/>
    <x v="4"/>
    <n v="1089"/>
    <x v="0"/>
  </r>
  <r>
    <s v="23083.007972/2015-42"/>
    <s v="UASG 153115 - Pregão 25/2015"/>
    <d v="2016-10-21T00:00:00"/>
    <x v="20"/>
    <s v="Praça de Desportos"/>
    <n v="21"/>
    <x v="41"/>
    <x v="21"/>
    <x v="11"/>
    <n v="0.32"/>
    <n v="0.32"/>
    <x v="3"/>
    <x v="4"/>
    <x v="13"/>
    <n v="0.32"/>
    <x v="4"/>
    <n v="1089"/>
    <x v="0"/>
  </r>
  <r>
    <s v="23083.007972/2015-42"/>
    <s v="UASG 153115 - Pregão 25/2015"/>
    <d v="2016-10-21T00:00:00"/>
    <x v="20"/>
    <s v="Praça de Desportos"/>
    <n v="23"/>
    <x v="91"/>
    <x v="21"/>
    <x v="11"/>
    <n v="1.3"/>
    <n v="1.3"/>
    <x v="2"/>
    <x v="5"/>
    <x v="13"/>
    <n v="1.3"/>
    <x v="5"/>
    <n v="938"/>
    <x v="0"/>
  </r>
  <r>
    <s v="23083.007972/2015-42"/>
    <s v="UASG 153115 - Pregão 25/2015"/>
    <d v="2016-10-21T00:00:00"/>
    <x v="20"/>
    <s v="Praça de Desportos"/>
    <n v="28"/>
    <x v="9"/>
    <x v="21"/>
    <x v="11"/>
    <n v="0.85"/>
    <n v="0.85"/>
    <x v="2"/>
    <x v="5"/>
    <x v="13"/>
    <n v="0.85"/>
    <x v="5"/>
    <n v="938"/>
    <x v="0"/>
  </r>
  <r>
    <s v="23083.007972/2015-42"/>
    <s v="UASG 153115 - Pregão 25/2015"/>
    <d v="2016-10-21T00:00:00"/>
    <x v="20"/>
    <s v="Praça de Desportos"/>
    <n v="36"/>
    <x v="14"/>
    <x v="21"/>
    <x v="15"/>
    <n v="0.22"/>
    <n v="1.1000000000000001"/>
    <x v="2"/>
    <x v="8"/>
    <x v="18"/>
    <n v="1.1000000000000001"/>
    <x v="5"/>
    <n v="4949"/>
    <x v="0"/>
  </r>
  <r>
    <s v="23083.007972/2015-42"/>
    <s v="UASG 153115 - Pregão 25/2015"/>
    <d v="2016-10-21T00:00:00"/>
    <x v="20"/>
    <s v="Praça de Desportos"/>
    <n v="42"/>
    <x v="15"/>
    <x v="21"/>
    <x v="18"/>
    <n v="1.2"/>
    <n v="4.8"/>
    <x v="2"/>
    <x v="5"/>
    <x v="20"/>
    <n v="4.8"/>
    <x v="5"/>
    <n v="938"/>
    <x v="0"/>
  </r>
  <r>
    <s v="23083.007972/2015-42"/>
    <s v="UASG 153115 - Pregão 25/2015"/>
    <d v="2016-10-21T00:00:00"/>
    <x v="20"/>
    <s v="Praça de Desportos"/>
    <n v="43"/>
    <x v="75"/>
    <x v="21"/>
    <x v="18"/>
    <n v="1.7"/>
    <n v="6.8"/>
    <x v="2"/>
    <x v="8"/>
    <x v="20"/>
    <n v="6.8"/>
    <x v="5"/>
    <n v="4949"/>
    <x v="0"/>
  </r>
  <r>
    <s v="23083.007972/2015-42"/>
    <s v="UASG 153115 - Pregão 25/2015"/>
    <d v="2016-10-21T00:00:00"/>
    <x v="20"/>
    <s v="Praça de Desportos"/>
    <n v="39"/>
    <x v="76"/>
    <x v="21"/>
    <x v="14"/>
    <n v="0.95"/>
    <n v="9.5"/>
    <x v="2"/>
    <x v="16"/>
    <x v="16"/>
    <n v="9.5"/>
    <x v="14"/>
    <n v="1281"/>
    <x v="0"/>
  </r>
  <r>
    <s v="23083.007972/2015-42"/>
    <s v="UASG 153115 - Pregão 25/2015"/>
    <d v="2016-10-21T00:00:00"/>
    <x v="20"/>
    <s v="Praça de Desportos"/>
    <n v="41"/>
    <x v="42"/>
    <x v="21"/>
    <x v="14"/>
    <n v="1.29"/>
    <n v="12.9"/>
    <x v="3"/>
    <x v="4"/>
    <x v="16"/>
    <n v="12.9"/>
    <x v="4"/>
    <n v="1089"/>
    <x v="0"/>
  </r>
  <r>
    <s v="23083.007972/2015-42"/>
    <s v="UASG 153115 - Pregão 25/2015"/>
    <d v="2016-10-21T00:00:00"/>
    <x v="20"/>
    <s v="Praça de Desportos"/>
    <n v="46"/>
    <x v="43"/>
    <x v="21"/>
    <x v="10"/>
    <n v="3.23"/>
    <n v="9.69"/>
    <x v="2"/>
    <x v="17"/>
    <x v="12"/>
    <n v="9.69"/>
    <x v="15"/>
    <n v="13408"/>
    <x v="0"/>
  </r>
  <r>
    <s v="23083.007972/2015-42"/>
    <s v="UASG 153115 - Pregão 25/2015"/>
    <d v="2016-10-21T00:00:00"/>
    <x v="20"/>
    <s v="Praça de Desportos"/>
    <n v="48"/>
    <x v="44"/>
    <x v="21"/>
    <x v="25"/>
    <n v="0.94"/>
    <n v="1.88"/>
    <x v="2"/>
    <x v="17"/>
    <x v="26"/>
    <n v="1.88"/>
    <x v="15"/>
    <n v="13408"/>
    <x v="0"/>
  </r>
  <r>
    <s v="23083.007972/2015-42"/>
    <s v="UASG 153115 - Pregão 25/2015"/>
    <d v="2016-10-21T00:00:00"/>
    <x v="20"/>
    <s v="Praça de Desportos"/>
    <n v="47"/>
    <x v="3"/>
    <x v="21"/>
    <x v="25"/>
    <n v="0.49"/>
    <n v="0.98"/>
    <x v="2"/>
    <x v="5"/>
    <x v="26"/>
    <n v="0.98"/>
    <x v="5"/>
    <n v="938"/>
    <x v="0"/>
  </r>
  <r>
    <s v="23083.007972/2015-42"/>
    <s v="UASG 153115 - Pregão 25/2015"/>
    <d v="2016-10-21T00:00:00"/>
    <x v="20"/>
    <s v="Praça de Desportos"/>
    <n v="57"/>
    <x v="47"/>
    <x v="21"/>
    <x v="19"/>
    <n v="0.99"/>
    <n v="7.92"/>
    <x v="3"/>
    <x v="4"/>
    <x v="21"/>
    <n v="7.92"/>
    <x v="4"/>
    <n v="1089"/>
    <x v="0"/>
  </r>
  <r>
    <s v="23083.007972/2015-42"/>
    <s v="UASG 153115 - Pregão 25/2015"/>
    <d v="2016-10-21T00:00:00"/>
    <x v="20"/>
    <s v="Praça de Desportos"/>
    <n v="65"/>
    <x v="48"/>
    <x v="21"/>
    <x v="25"/>
    <n v="0.11"/>
    <n v="0.22"/>
    <x v="2"/>
    <x v="18"/>
    <x v="26"/>
    <n v="0.22"/>
    <x v="5"/>
    <n v="4544"/>
    <x v="0"/>
  </r>
  <r>
    <s v="23083.007972/2015-42"/>
    <s v="UASG 153115 - Pregão 25/2015"/>
    <d v="2016-10-21T00:00:00"/>
    <x v="20"/>
    <s v="Praça de Desportos"/>
    <n v="67"/>
    <x v="80"/>
    <x v="21"/>
    <x v="25"/>
    <n v="0.1"/>
    <n v="0.2"/>
    <x v="2"/>
    <x v="18"/>
    <x v="26"/>
    <n v="0.2"/>
    <x v="5"/>
    <n v="4544"/>
    <x v="0"/>
  </r>
  <r>
    <s v="23083.007972/2015-42"/>
    <s v="UASG 153115 - Pregão 25/2015"/>
    <d v="2016-10-21T00:00:00"/>
    <x v="20"/>
    <s v="Praça de Desportos"/>
    <n v="82"/>
    <x v="49"/>
    <x v="21"/>
    <x v="10"/>
    <n v="1"/>
    <n v="3"/>
    <x v="2"/>
    <x v="5"/>
    <x v="12"/>
    <n v="3"/>
    <x v="5"/>
    <n v="938"/>
    <x v="0"/>
  </r>
  <r>
    <s v="23083.007972/2015-42"/>
    <s v="UASG 153115 - Pregão 25/2015"/>
    <d v="2016-10-21T00:00:00"/>
    <x v="20"/>
    <s v="Praça de Desportos"/>
    <n v="84"/>
    <x v="16"/>
    <x v="21"/>
    <x v="11"/>
    <n v="74.849999999999994"/>
    <n v="74.849999999999994"/>
    <x v="2"/>
    <x v="9"/>
    <x v="13"/>
    <n v="74.849999999999994"/>
    <x v="7"/>
    <n v="6468"/>
    <x v="0"/>
  </r>
  <r>
    <s v="23083.007972/2015-42"/>
    <s v="UASG 153115 - Pregão 25/2015"/>
    <d v="2016-10-21T00:00:00"/>
    <x v="20"/>
    <s v="Praça de Desportos"/>
    <n v="87"/>
    <x v="50"/>
    <x v="21"/>
    <x v="18"/>
    <n v="0.97"/>
    <n v="3.88"/>
    <x v="2"/>
    <x v="19"/>
    <x v="20"/>
    <n v="3.88"/>
    <x v="16"/>
    <n v="1489"/>
    <x v="0"/>
  </r>
  <r>
    <s v="23083.007972/2015-42"/>
    <s v="UASG 153115 - Pregão 25/2015"/>
    <d v="2016-10-21T00:00:00"/>
    <x v="20"/>
    <s v="Praça de Desportos"/>
    <n v="86"/>
    <x v="51"/>
    <x v="21"/>
    <x v="18"/>
    <n v="1.75"/>
    <n v="7"/>
    <x v="2"/>
    <x v="20"/>
    <x v="20"/>
    <n v="7"/>
    <x v="17"/>
    <n v="3048"/>
    <x v="0"/>
  </r>
  <r>
    <s v="23083.007972/2015-42"/>
    <s v="UASG 153115 - Pregão 25/2015"/>
    <d v="2016-10-21T00:00:00"/>
    <x v="20"/>
    <s v="Praça de Desportos"/>
    <n v="89"/>
    <x v="94"/>
    <x v="21"/>
    <x v="18"/>
    <n v="2.4"/>
    <n v="9.6"/>
    <x v="2"/>
    <x v="20"/>
    <x v="20"/>
    <n v="9.6"/>
    <x v="17"/>
    <n v="3048"/>
    <x v="0"/>
  </r>
  <r>
    <s v="23083.007972/2015-42"/>
    <s v="UASG 153115 - Pregão 25/2015"/>
    <d v="2016-10-21T00:00:00"/>
    <x v="20"/>
    <s v="Praça de Desportos"/>
    <n v="90"/>
    <x v="52"/>
    <x v="21"/>
    <x v="18"/>
    <n v="5"/>
    <n v="20"/>
    <x v="2"/>
    <x v="20"/>
    <x v="20"/>
    <n v="20"/>
    <x v="17"/>
    <n v="3048"/>
    <x v="0"/>
  </r>
  <r>
    <s v="23083.007972/2015-42"/>
    <s v="UASG 153115 - Pregão 25/2015"/>
    <d v="2016-10-21T00:00:00"/>
    <x v="20"/>
    <s v="Praça de Desportos"/>
    <n v="88"/>
    <x v="116"/>
    <x v="21"/>
    <x v="10"/>
    <n v="1.5"/>
    <n v="4.5"/>
    <x v="2"/>
    <x v="20"/>
    <x v="12"/>
    <n v="4.5"/>
    <x v="17"/>
    <n v="3048"/>
    <x v="0"/>
  </r>
  <r>
    <s v="23083.007972/2015-42"/>
    <s v="UASG 153115 - Pregão 25/2015"/>
    <d v="2016-10-21T00:00:00"/>
    <x v="20"/>
    <s v="Praça de Desportos"/>
    <n v="91"/>
    <x v="81"/>
    <x v="21"/>
    <x v="11"/>
    <n v="1.03"/>
    <n v="1.03"/>
    <x v="3"/>
    <x v="24"/>
    <x v="13"/>
    <n v="1.03"/>
    <x v="20"/>
    <n v="2792"/>
    <x v="0"/>
  </r>
  <r>
    <s v="23083.007972/2015-42"/>
    <s v="UASG 153115 - Pregão 25/2015"/>
    <d v="2016-10-21T00:00:00"/>
    <x v="20"/>
    <s v="Praça de Desportos"/>
    <n v="92"/>
    <x v="53"/>
    <x v="21"/>
    <x v="11"/>
    <n v="1.8"/>
    <n v="1.8"/>
    <x v="2"/>
    <x v="20"/>
    <x v="13"/>
    <n v="1.8"/>
    <x v="17"/>
    <n v="3048"/>
    <x v="0"/>
  </r>
  <r>
    <s v="23083.007972/2015-42"/>
    <s v="UASG 153115 - Pregão 25/2015"/>
    <d v="2016-10-21T00:00:00"/>
    <x v="20"/>
    <s v="Praça de Desportos"/>
    <n v="94"/>
    <x v="17"/>
    <x v="21"/>
    <x v="15"/>
    <n v="1.22"/>
    <n v="6.1"/>
    <x v="2"/>
    <x v="10"/>
    <x v="18"/>
    <n v="6.1"/>
    <x v="8"/>
    <n v="544"/>
    <x v="0"/>
  </r>
  <r>
    <s v="23083.007972/2015-42"/>
    <s v="UASG 153115 - Pregão 25/2015"/>
    <d v="2016-10-21T00:00:00"/>
    <x v="20"/>
    <s v="Praça de Desportos"/>
    <n v="99"/>
    <x v="18"/>
    <x v="21"/>
    <x v="11"/>
    <n v="19.989999999999998"/>
    <n v="19.989999999999998"/>
    <x v="2"/>
    <x v="10"/>
    <x v="13"/>
    <n v="19.989999999999998"/>
    <x v="8"/>
    <n v="544"/>
    <x v="0"/>
  </r>
  <r>
    <s v="23083.007972/2015-42"/>
    <s v="UASG 153115 - Pregão 25/2015"/>
    <d v="2016-10-21T00:00:00"/>
    <x v="20"/>
    <s v="Praça de Desportos"/>
    <n v="109"/>
    <x v="54"/>
    <x v="21"/>
    <x v="15"/>
    <n v="2"/>
    <n v="10"/>
    <x v="2"/>
    <x v="6"/>
    <x v="18"/>
    <n v="10"/>
    <x v="6"/>
    <n v="348"/>
    <x v="0"/>
  </r>
  <r>
    <s v="23083.007972/2015-42"/>
    <s v="UASG 153115 - Pregão 25/2015"/>
    <d v="2016-10-21T00:00:00"/>
    <x v="20"/>
    <s v="Praça de Desportos"/>
    <n v="110"/>
    <x v="55"/>
    <x v="21"/>
    <x v="25"/>
    <n v="3.65"/>
    <n v="7.3"/>
    <x v="3"/>
    <x v="21"/>
    <x v="26"/>
    <n v="7.3"/>
    <x v="18"/>
    <s v="-"/>
    <x v="3"/>
  </r>
  <r>
    <s v="23083.007972/2015-42"/>
    <s v="UASG 153115 - Pregão 25/2015"/>
    <d v="2016-10-21T00:00:00"/>
    <x v="20"/>
    <s v="Praça de Desportos"/>
    <n v="111"/>
    <x v="101"/>
    <x v="21"/>
    <x v="25"/>
    <n v="10.49"/>
    <n v="20.98"/>
    <x v="3"/>
    <x v="22"/>
    <x v="26"/>
    <n v="20.98"/>
    <x v="19"/>
    <n v="1327"/>
    <x v="0"/>
  </r>
  <r>
    <s v="23083.007972/2015-42"/>
    <s v="UASG 153115 - Pregão 25/2015"/>
    <d v="2016-10-21T00:00:00"/>
    <x v="20"/>
    <s v="Praça de Desportos"/>
    <n v="112"/>
    <x v="115"/>
    <x v="21"/>
    <x v="25"/>
    <n v="3.75"/>
    <n v="7.5"/>
    <x v="3"/>
    <x v="21"/>
    <x v="26"/>
    <n v="7.5"/>
    <x v="18"/>
    <s v="-"/>
    <x v="3"/>
  </r>
  <r>
    <s v="23083.007972/2015-42"/>
    <s v="UASG 153115 - Pregão 25/2015"/>
    <d v="2016-10-21T00:00:00"/>
    <x v="20"/>
    <s v="Praça de Desportos"/>
    <n v="108"/>
    <x v="56"/>
    <x v="21"/>
    <x v="14"/>
    <n v="0.16"/>
    <n v="1.6"/>
    <x v="4"/>
    <x v="12"/>
    <x v="17"/>
    <s v="-"/>
    <x v="10"/>
    <s v="-"/>
    <x v="2"/>
  </r>
  <r>
    <s v="23083.007972/2015-42"/>
    <s v="UASG 153115 - Pregão 25/2015"/>
    <d v="2016-10-21T00:00:00"/>
    <x v="20"/>
    <s v="Praça de Desportos"/>
    <n v="115"/>
    <x v="117"/>
    <x v="21"/>
    <x v="11"/>
    <n v="14.1"/>
    <n v="14.1"/>
    <x v="2"/>
    <x v="11"/>
    <x v="13"/>
    <n v="14.1"/>
    <x v="9"/>
    <n v="6"/>
    <x v="0"/>
  </r>
  <r>
    <s v="23083.007972/2015-42"/>
    <s v="UASG 153115 - Pregão 25/2015"/>
    <d v="2016-10-21T00:00:00"/>
    <x v="20"/>
    <s v="Praça de Desportos"/>
    <n v="114"/>
    <x v="57"/>
    <x v="21"/>
    <x v="11"/>
    <n v="11.42"/>
    <n v="11.42"/>
    <x v="2"/>
    <x v="18"/>
    <x v="13"/>
    <n v="11.42"/>
    <x v="5"/>
    <n v="4544"/>
    <x v="0"/>
  </r>
  <r>
    <s v="23083.007972/2015-42"/>
    <s v="UASG 153115 - Pregão 25/2015"/>
    <d v="2016-10-21T00:00:00"/>
    <x v="20"/>
    <s v="Praça de Desportos"/>
    <n v="113"/>
    <x v="58"/>
    <x v="21"/>
    <x v="11"/>
    <n v="12.72"/>
    <n v="12.72"/>
    <x v="2"/>
    <x v="18"/>
    <x v="13"/>
    <n v="12.72"/>
    <x v="5"/>
    <n v="4544"/>
    <x v="0"/>
  </r>
  <r>
    <s v="23083.007972/2015-42"/>
    <s v="UASG 153115 - Pregão 25/2015"/>
    <d v="2016-10-21T00:00:00"/>
    <x v="20"/>
    <s v="Praça de Desportos"/>
    <n v="117"/>
    <x v="59"/>
    <x v="21"/>
    <x v="14"/>
    <n v="0.39"/>
    <n v="3.9000000000000004"/>
    <x v="4"/>
    <x v="12"/>
    <x v="17"/>
    <s v="-"/>
    <x v="10"/>
    <s v="-"/>
    <x v="2"/>
  </r>
  <r>
    <s v="23083.007972/2015-42"/>
    <s v="UASG 153115 - Pregão 25/2015"/>
    <d v="2016-10-21T00:00:00"/>
    <x v="20"/>
    <s v="Praça de Desportos"/>
    <n v="116"/>
    <x v="60"/>
    <x v="21"/>
    <x v="25"/>
    <n v="0.12"/>
    <n v="0.24"/>
    <x v="3"/>
    <x v="22"/>
    <x v="26"/>
    <n v="0.24"/>
    <x v="19"/>
    <n v="1327"/>
    <x v="0"/>
  </r>
  <r>
    <s v="23083.007972/2015-42"/>
    <s v="UASG 153115 - Pregão 25/2015"/>
    <d v="2016-10-21T00:00:00"/>
    <x v="20"/>
    <s v="Praça de Desportos"/>
    <n v="126"/>
    <x v="61"/>
    <x v="21"/>
    <x v="15"/>
    <n v="0.35"/>
    <n v="1.75"/>
    <x v="2"/>
    <x v="5"/>
    <x v="18"/>
    <n v="1.75"/>
    <x v="5"/>
    <n v="938"/>
    <x v="0"/>
  </r>
  <r>
    <s v="23083.007972/2015-42"/>
    <s v="UASG 153115 - Pregão 25/2015"/>
    <d v="2016-10-21T00:00:00"/>
    <x v="20"/>
    <s v="Praça de Desportos"/>
    <n v="134"/>
    <x v="95"/>
    <x v="21"/>
    <x v="14"/>
    <n v="12.97"/>
    <n v="129.70000000000002"/>
    <x v="2"/>
    <x v="18"/>
    <x v="18"/>
    <n v="64.850000000000009"/>
    <x v="5"/>
    <n v="4544"/>
    <x v="1"/>
  </r>
  <r>
    <s v="23083.007972/2015-42"/>
    <s v="UASG 153115 - Pregão 25/2015"/>
    <d v="2016-10-21T00:00:00"/>
    <x v="20"/>
    <s v="Praça de Desportos"/>
    <n v="137"/>
    <x v="84"/>
    <x v="21"/>
    <x v="15"/>
    <n v="1.25"/>
    <n v="6.25"/>
    <x v="3"/>
    <x v="4"/>
    <x v="18"/>
    <n v="6.25"/>
    <x v="4"/>
    <n v="1089"/>
    <x v="0"/>
  </r>
  <r>
    <s v="23083.007972/2015-42"/>
    <s v="UASG 153115 - Pregão 25/2015"/>
    <d v="2016-10-21T00:00:00"/>
    <x v="20"/>
    <s v="Praça de Desportos"/>
    <n v="136"/>
    <x v="86"/>
    <x v="21"/>
    <x v="15"/>
    <n v="6.34"/>
    <n v="31.7"/>
    <x v="2"/>
    <x v="18"/>
    <x v="18"/>
    <n v="31.7"/>
    <x v="5"/>
    <n v="4544"/>
    <x v="0"/>
  </r>
  <r>
    <s v="23083.007972/2015-42"/>
    <s v="UASG 153115 - Pregão 25/2015"/>
    <d v="2016-10-21T00:00:00"/>
    <x v="20"/>
    <s v="Praça de Desportos"/>
    <n v="139"/>
    <x v="87"/>
    <x v="21"/>
    <x v="15"/>
    <n v="1.73"/>
    <n v="8.65"/>
    <x v="2"/>
    <x v="5"/>
    <x v="18"/>
    <n v="8.65"/>
    <x v="5"/>
    <n v="938"/>
    <x v="0"/>
  </r>
  <r>
    <s v="23083.007972/2015-42"/>
    <s v="UASG 153115 - Pregão 25/2015"/>
    <d v="2016-10-21T00:00:00"/>
    <x v="20"/>
    <s v="Praça de Desportos"/>
    <n v="141"/>
    <x v="88"/>
    <x v="21"/>
    <x v="15"/>
    <n v="1.73"/>
    <n v="8.65"/>
    <x v="2"/>
    <x v="5"/>
    <x v="18"/>
    <n v="8.65"/>
    <x v="5"/>
    <n v="938"/>
    <x v="0"/>
  </r>
  <r>
    <s v="23083.007972/2015-42"/>
    <s v="UASG 153115 - Pregão 25/2015"/>
    <d v="2016-10-21T00:00:00"/>
    <x v="20"/>
    <s v="Praça de Desportos"/>
    <n v="145"/>
    <x v="105"/>
    <x v="21"/>
    <x v="15"/>
    <n v="1.08"/>
    <n v="5.4"/>
    <x v="3"/>
    <x v="7"/>
    <x v="18"/>
    <n v="5.4"/>
    <x v="5"/>
    <n v="1400"/>
    <x v="0"/>
  </r>
  <r>
    <s v="23083.007972/2015-42"/>
    <s v="UASG 153115 - Pregão 25/2015"/>
    <d v="2016-10-21T00:00:00"/>
    <x v="20"/>
    <s v="Praça de Desportos"/>
    <n v="146"/>
    <x v="63"/>
    <x v="21"/>
    <x v="10"/>
    <n v="64.5"/>
    <n v="193.5"/>
    <x v="2"/>
    <x v="18"/>
    <x v="12"/>
    <n v="193.5"/>
    <x v="5"/>
    <n v="4544"/>
    <x v="0"/>
  </r>
  <r>
    <s v="23083.007972/2015-42"/>
    <s v="UASG 153115 - Pregão 25/2015"/>
    <d v="2016-10-21T00:00:00"/>
    <x v="20"/>
    <s v="Praça de Desportos"/>
    <n v="149"/>
    <x v="96"/>
    <x v="21"/>
    <x v="15"/>
    <n v="1.05"/>
    <n v="5.25"/>
    <x v="2"/>
    <x v="5"/>
    <x v="18"/>
    <n v="5.25"/>
    <x v="5"/>
    <n v="938"/>
    <x v="0"/>
  </r>
  <r>
    <s v="23083.007972/2015-42"/>
    <s v="UASG 153115 - Pregão 25/2015"/>
    <d v="2016-10-21T00:00:00"/>
    <x v="20"/>
    <s v="Praça de Desportos"/>
    <n v="150"/>
    <x v="97"/>
    <x v="21"/>
    <x v="15"/>
    <n v="1.05"/>
    <n v="5.25"/>
    <x v="2"/>
    <x v="5"/>
    <x v="18"/>
    <n v="5.25"/>
    <x v="5"/>
    <n v="938"/>
    <x v="0"/>
  </r>
  <r>
    <s v="23083.007972/2015-42"/>
    <s v="UASG 153115 - Pregão 25/2015"/>
    <d v="2016-10-21T00:00:00"/>
    <x v="20"/>
    <s v="Praça de Desportos"/>
    <n v="160"/>
    <x v="27"/>
    <x v="21"/>
    <x v="10"/>
    <n v="7.54"/>
    <n v="22.62"/>
    <x v="2"/>
    <x v="3"/>
    <x v="12"/>
    <n v="22.62"/>
    <x v="3"/>
    <n v="4227"/>
    <x v="0"/>
  </r>
  <r>
    <s v="23083.007972/2015-42"/>
    <s v="UASG 153115 - Pregão 25/2015"/>
    <d v="2016-10-21T00:00:00"/>
    <x v="20"/>
    <s v="Praça de Desportos"/>
    <n v="163"/>
    <x v="102"/>
    <x v="21"/>
    <x v="14"/>
    <n v="0.49"/>
    <n v="4.9000000000000004"/>
    <x v="2"/>
    <x v="17"/>
    <x v="16"/>
    <n v="4.9000000000000004"/>
    <x v="15"/>
    <n v="13408"/>
    <x v="0"/>
  </r>
  <r>
    <s v="23083.007972/2015-42"/>
    <s v="UASG 153115 - Pregão 25/2015"/>
    <d v="2016-10-21T00:00:00"/>
    <x v="20"/>
    <s v="Praça de Desportos"/>
    <n v="164"/>
    <x v="64"/>
    <x v="21"/>
    <x v="14"/>
    <n v="1.88"/>
    <n v="18.799999999999997"/>
    <x v="3"/>
    <x v="23"/>
    <x v="16"/>
    <n v="18.799999999999997"/>
    <x v="19"/>
    <n v="7570"/>
    <x v="0"/>
  </r>
  <r>
    <s v="23083.007972/2015-42"/>
    <s v="UASG 153115 - Pregão 25/2015"/>
    <d v="2016-10-21T00:00:00"/>
    <x v="20"/>
    <s v="Praça de Desportos"/>
    <n v="168"/>
    <x v="103"/>
    <x v="21"/>
    <x v="11"/>
    <n v="0.15"/>
    <n v="0.15"/>
    <x v="2"/>
    <x v="5"/>
    <x v="13"/>
    <n v="0.15"/>
    <x v="5"/>
    <n v="938"/>
    <x v="0"/>
  </r>
  <r>
    <s v="23083.007972/2015-42"/>
    <s v="UASG 153115 - Pregão 25/2015"/>
    <d v="2016-10-21T00:00:00"/>
    <x v="20"/>
    <s v="Praça de Desportos"/>
    <n v="174"/>
    <x v="66"/>
    <x v="21"/>
    <x v="6"/>
    <n v="2.8"/>
    <n v="56"/>
    <x v="2"/>
    <x v="6"/>
    <x v="7"/>
    <n v="56"/>
    <x v="6"/>
    <n v="348"/>
    <x v="0"/>
  </r>
  <r>
    <s v="23083.007972/2015-42"/>
    <s v="UASG 153115 - Pregão 25/2015"/>
    <d v="2016-10-21T00:00:00"/>
    <x v="20"/>
    <s v="Praça de Desportos"/>
    <n v="175"/>
    <x v="67"/>
    <x v="21"/>
    <x v="12"/>
    <n v="1.6"/>
    <n v="9.6000000000000014"/>
    <x v="2"/>
    <x v="5"/>
    <x v="14"/>
    <n v="9.6000000000000014"/>
    <x v="5"/>
    <n v="938"/>
    <x v="0"/>
  </r>
  <r>
    <s v="23083.007972/2015-42"/>
    <s v="UASG 153115 - Pregão 25/2015"/>
    <d v="2016-10-21T00:00:00"/>
    <x v="21"/>
    <s v="Imprensa Universitária"/>
    <n v="8"/>
    <x v="32"/>
    <x v="22"/>
    <x v="15"/>
    <n v="0.4"/>
    <n v="2"/>
    <x v="3"/>
    <x v="7"/>
    <x v="18"/>
    <n v="2"/>
    <x v="5"/>
    <n v="1400"/>
    <x v="0"/>
  </r>
  <r>
    <s v="23083.007972/2015-42"/>
    <s v="UASG 153115 - Pregão 25/2015"/>
    <d v="2016-10-21T00:00:00"/>
    <x v="21"/>
    <s v="Imprensa Universitária"/>
    <n v="9"/>
    <x v="33"/>
    <x v="22"/>
    <x v="15"/>
    <n v="3.49"/>
    <n v="17.450000000000003"/>
    <x v="2"/>
    <x v="16"/>
    <x v="18"/>
    <n v="17.450000000000003"/>
    <x v="14"/>
    <n v="1281"/>
    <x v="0"/>
  </r>
  <r>
    <s v="23083.007972/2015-42"/>
    <s v="UASG 153115 - Pregão 25/2015"/>
    <d v="2016-10-21T00:00:00"/>
    <x v="21"/>
    <s v="Imprensa Universitária"/>
    <n v="14"/>
    <x v="36"/>
    <x v="22"/>
    <x v="15"/>
    <n v="0.25"/>
    <n v="1.25"/>
    <x v="4"/>
    <x v="12"/>
    <x v="17"/>
    <s v="-"/>
    <x v="10"/>
    <s v="-"/>
    <x v="2"/>
  </r>
  <r>
    <s v="23083.007972/2015-42"/>
    <s v="UASG 153115 - Pregão 25/2015"/>
    <d v="2016-10-21T00:00:00"/>
    <x v="21"/>
    <s v="Imprensa Universitária"/>
    <n v="18"/>
    <x v="5"/>
    <x v="22"/>
    <x v="28"/>
    <n v="0.5"/>
    <n v="12.5"/>
    <x v="2"/>
    <x v="3"/>
    <x v="31"/>
    <n v="12.5"/>
    <x v="3"/>
    <n v="4227"/>
    <x v="0"/>
  </r>
  <r>
    <s v="23083.007972/2015-42"/>
    <s v="UASG 153115 - Pregão 25/2015"/>
    <d v="2016-10-21T00:00:00"/>
    <x v="21"/>
    <s v="Imprensa Universitária"/>
    <n v="28"/>
    <x v="9"/>
    <x v="22"/>
    <x v="15"/>
    <n v="0.85"/>
    <n v="4.25"/>
    <x v="2"/>
    <x v="5"/>
    <x v="18"/>
    <n v="4.25"/>
    <x v="5"/>
    <n v="938"/>
    <x v="0"/>
  </r>
  <r>
    <s v="23083.007972/2015-42"/>
    <s v="UASG 153115 - Pregão 25/2015"/>
    <d v="2016-10-21T00:00:00"/>
    <x v="21"/>
    <s v="Imprensa Universitária"/>
    <n v="30"/>
    <x v="118"/>
    <x v="22"/>
    <x v="30"/>
    <n v="0.2"/>
    <n v="600"/>
    <x v="3"/>
    <x v="7"/>
    <x v="39"/>
    <n v="48"/>
    <x v="5"/>
    <n v="1400"/>
    <x v="1"/>
  </r>
  <r>
    <s v="23083.007972/2015-42"/>
    <s v="UASG 153115 - Pregão 25/2015"/>
    <d v="2016-10-21T00:00:00"/>
    <x v="21"/>
    <s v="Imprensa Universitária"/>
    <n v="31"/>
    <x v="119"/>
    <x v="22"/>
    <x v="30"/>
    <n v="0.17"/>
    <n v="510.00000000000006"/>
    <x v="2"/>
    <x v="17"/>
    <x v="39"/>
    <n v="40.800000000000004"/>
    <x v="15"/>
    <n v="13408"/>
    <x v="1"/>
  </r>
  <r>
    <s v="23083.007972/2015-42"/>
    <s v="UASG 153115 - Pregão 25/2015"/>
    <d v="2016-10-21T00:00:00"/>
    <x v="21"/>
    <s v="Imprensa Universitária"/>
    <n v="35"/>
    <x v="13"/>
    <x v="22"/>
    <x v="0"/>
    <n v="0.2"/>
    <n v="1200"/>
    <x v="3"/>
    <x v="7"/>
    <x v="40"/>
    <n v="28"/>
    <x v="5"/>
    <n v="1400"/>
    <x v="1"/>
  </r>
  <r>
    <s v="23083.007972/2015-42"/>
    <s v="UASG 153115 - Pregão 25/2015"/>
    <d v="2016-10-21T00:00:00"/>
    <x v="21"/>
    <s v="Imprensa Universitária"/>
    <n v="48"/>
    <x v="44"/>
    <x v="22"/>
    <x v="15"/>
    <n v="0.94"/>
    <n v="4.6999999999999993"/>
    <x v="2"/>
    <x v="17"/>
    <x v="18"/>
    <n v="4.6999999999999993"/>
    <x v="15"/>
    <n v="13408"/>
    <x v="0"/>
  </r>
  <r>
    <s v="23083.007972/2015-42"/>
    <s v="UASG 153115 - Pregão 25/2015"/>
    <d v="2016-10-21T00:00:00"/>
    <x v="21"/>
    <s v="Imprensa Universitária"/>
    <n v="47"/>
    <x v="3"/>
    <x v="22"/>
    <x v="14"/>
    <n v="0.49"/>
    <n v="4.9000000000000004"/>
    <x v="2"/>
    <x v="5"/>
    <x v="16"/>
    <n v="4.9000000000000004"/>
    <x v="5"/>
    <n v="938"/>
    <x v="0"/>
  </r>
  <r>
    <s v="23083.007972/2015-42"/>
    <s v="UASG 153115 - Pregão 25/2015"/>
    <d v="2016-10-21T00:00:00"/>
    <x v="21"/>
    <s v="Imprensa Universitária"/>
    <n v="57"/>
    <x v="47"/>
    <x v="22"/>
    <x v="15"/>
    <n v="0.99"/>
    <n v="4.95"/>
    <x v="3"/>
    <x v="4"/>
    <x v="18"/>
    <n v="4.95"/>
    <x v="4"/>
    <n v="1089"/>
    <x v="0"/>
  </r>
  <r>
    <s v="23083.007972/2015-42"/>
    <s v="UASG 153115 - Pregão 25/2015"/>
    <d v="2016-10-21T00:00:00"/>
    <x v="21"/>
    <s v="Imprensa Universitária"/>
    <n v="69"/>
    <x v="110"/>
    <x v="22"/>
    <x v="30"/>
    <n v="0.08"/>
    <n v="240"/>
    <x v="2"/>
    <x v="16"/>
    <x v="38"/>
    <n v="20"/>
    <x v="14"/>
    <n v="1281"/>
    <x v="0"/>
  </r>
  <r>
    <s v="23083.007972/2015-42"/>
    <s v="UASG 153115 - Pregão 25/2015"/>
    <d v="2016-10-21T00:00:00"/>
    <x v="21"/>
    <s v="Imprensa Universitária"/>
    <n v="71"/>
    <x v="111"/>
    <x v="22"/>
    <x v="30"/>
    <n v="0.11"/>
    <n v="330"/>
    <x v="3"/>
    <x v="7"/>
    <x v="38"/>
    <n v="27.5"/>
    <x v="5"/>
    <n v="1400"/>
    <x v="1"/>
  </r>
  <r>
    <s v="23083.007972/2015-42"/>
    <s v="UASG 153115 - Pregão 25/2015"/>
    <d v="2016-10-21T00:00:00"/>
    <x v="21"/>
    <s v="Imprensa Universitária"/>
    <n v="73"/>
    <x v="112"/>
    <x v="22"/>
    <x v="5"/>
    <n v="0.16"/>
    <n v="160"/>
    <x v="2"/>
    <x v="16"/>
    <x v="38"/>
    <n v="40"/>
    <x v="14"/>
    <n v="1281"/>
    <x v="0"/>
  </r>
  <r>
    <s v="23083.007972/2015-42"/>
    <s v="UASG 153115 - Pregão 25/2015"/>
    <d v="2016-10-21T00:00:00"/>
    <x v="21"/>
    <s v="Imprensa Universitária"/>
    <n v="79"/>
    <x v="113"/>
    <x v="22"/>
    <x v="30"/>
    <n v="0.05"/>
    <n v="150"/>
    <x v="2"/>
    <x v="16"/>
    <x v="22"/>
    <n v="7.5"/>
    <x v="14"/>
    <n v="1281"/>
    <x v="0"/>
  </r>
  <r>
    <s v="23083.007972/2015-42"/>
    <s v="UASG 153115 - Pregão 25/2015"/>
    <d v="2016-10-21T00:00:00"/>
    <x v="21"/>
    <s v="Imprensa Universitária"/>
    <n v="75"/>
    <x v="114"/>
    <x v="22"/>
    <x v="5"/>
    <n v="0.26"/>
    <n v="260"/>
    <x v="3"/>
    <x v="7"/>
    <x v="38"/>
    <n v="65"/>
    <x v="5"/>
    <n v="1400"/>
    <x v="1"/>
  </r>
  <r>
    <s v="23083.007972/2015-42"/>
    <s v="UASG 153115 - Pregão 25/2015"/>
    <d v="2016-10-21T00:00:00"/>
    <x v="21"/>
    <s v="Imprensa Universitária"/>
    <n v="77"/>
    <x v="120"/>
    <x v="22"/>
    <x v="27"/>
    <n v="0.57999999999999996"/>
    <n v="290"/>
    <x v="2"/>
    <x v="16"/>
    <x v="41"/>
    <n v="69.599999999999994"/>
    <x v="14"/>
    <n v="1281"/>
    <x v="0"/>
  </r>
  <r>
    <s v="23083.007972/2015-42"/>
    <s v="UASG 153115 - Pregão 25/2015"/>
    <d v="2016-10-21T00:00:00"/>
    <x v="21"/>
    <s v="Imprensa Universitária"/>
    <n v="76"/>
    <x v="121"/>
    <x v="22"/>
    <x v="27"/>
    <n v="0.33"/>
    <n v="165"/>
    <x v="3"/>
    <x v="7"/>
    <x v="4"/>
    <n v="99"/>
    <x v="5"/>
    <n v="1400"/>
    <x v="1"/>
  </r>
  <r>
    <s v="23083.007972/2015-42"/>
    <s v="UASG 153115 - Pregão 25/2015"/>
    <d v="2016-10-21T00:00:00"/>
    <x v="21"/>
    <s v="Imprensa Universitária"/>
    <n v="83"/>
    <x v="122"/>
    <x v="22"/>
    <x v="15"/>
    <n v="22.44"/>
    <n v="112.2"/>
    <x v="3"/>
    <x v="59"/>
    <x v="18"/>
    <n v="112.2"/>
    <x v="10"/>
    <s v="-"/>
    <x v="5"/>
  </r>
  <r>
    <s v="23083.007972/2015-42"/>
    <s v="UASG 153115 - Pregão 25/2015"/>
    <d v="2016-10-21T00:00:00"/>
    <x v="21"/>
    <s v="Imprensa Universitária"/>
    <n v="84"/>
    <x v="16"/>
    <x v="22"/>
    <x v="15"/>
    <n v="74.849999999999994"/>
    <n v="374.25"/>
    <x v="2"/>
    <x v="9"/>
    <x v="18"/>
    <n v="374.25"/>
    <x v="7"/>
    <n v="6468"/>
    <x v="0"/>
  </r>
  <r>
    <s v="23083.007972/2015-42"/>
    <s v="UASG 153115 - Pregão 25/2015"/>
    <d v="2016-10-21T00:00:00"/>
    <x v="21"/>
    <s v="Imprensa Universitária"/>
    <n v="94"/>
    <x v="17"/>
    <x v="22"/>
    <x v="15"/>
    <n v="1.22"/>
    <n v="6.1"/>
    <x v="2"/>
    <x v="10"/>
    <x v="18"/>
    <n v="6.1"/>
    <x v="8"/>
    <n v="544"/>
    <x v="0"/>
  </r>
  <r>
    <s v="23083.007972/2015-42"/>
    <s v="UASG 153115 - Pregão 25/2015"/>
    <d v="2016-10-21T00:00:00"/>
    <x v="21"/>
    <s v="Imprensa Universitária"/>
    <n v="99"/>
    <x v="18"/>
    <x v="22"/>
    <x v="10"/>
    <n v="19.989999999999998"/>
    <n v="59.97"/>
    <x v="2"/>
    <x v="10"/>
    <x v="12"/>
    <n v="59.97"/>
    <x v="8"/>
    <n v="544"/>
    <x v="0"/>
  </r>
  <r>
    <s v="23083.007972/2015-42"/>
    <s v="UASG 153115 - Pregão 25/2015"/>
    <d v="2016-10-21T00:00:00"/>
    <x v="21"/>
    <s v="Imprensa Universitária"/>
    <n v="102"/>
    <x v="19"/>
    <x v="22"/>
    <x v="10"/>
    <n v="17.489999999999998"/>
    <n v="52.47"/>
    <x v="2"/>
    <x v="3"/>
    <x v="12"/>
    <n v="52.47"/>
    <x v="3"/>
    <n v="4227"/>
    <x v="0"/>
  </r>
  <r>
    <s v="23083.007972/2015-42"/>
    <s v="UASG 153115 - Pregão 25/2015"/>
    <d v="2016-10-21T00:00:00"/>
    <x v="21"/>
    <s v="Imprensa Universitária"/>
    <n v="101"/>
    <x v="21"/>
    <x v="22"/>
    <x v="15"/>
    <n v="5.84"/>
    <n v="29.2"/>
    <x v="3"/>
    <x v="4"/>
    <x v="18"/>
    <n v="29.2"/>
    <x v="4"/>
    <n v="1089"/>
    <x v="0"/>
  </r>
  <r>
    <s v="23083.007972/2015-42"/>
    <s v="UASG 153115 - Pregão 25/2015"/>
    <d v="2016-10-21T00:00:00"/>
    <x v="21"/>
    <s v="Imprensa Universitária"/>
    <n v="104"/>
    <x v="4"/>
    <x v="22"/>
    <x v="25"/>
    <n v="2"/>
    <n v="4"/>
    <x v="3"/>
    <x v="13"/>
    <x v="26"/>
    <n v="4"/>
    <x v="11"/>
    <n v="309"/>
    <x v="0"/>
  </r>
  <r>
    <s v="23083.007972/2015-42"/>
    <s v="UASG 153115 - Pregão 25/2015"/>
    <d v="2016-10-21T00:00:00"/>
    <x v="21"/>
    <s v="Imprensa Universitária"/>
    <n v="118"/>
    <x v="24"/>
    <x v="22"/>
    <x v="10"/>
    <n v="1.75"/>
    <n v="5.25"/>
    <x v="4"/>
    <x v="12"/>
    <x v="17"/>
    <s v="-"/>
    <x v="10"/>
    <s v="-"/>
    <x v="2"/>
  </r>
  <r>
    <s v="23083.007972/2015-42"/>
    <s v="UASG 153115 - Pregão 25/2015"/>
    <d v="2016-10-21T00:00:00"/>
    <x v="21"/>
    <s v="Imprensa Universitária"/>
    <n v="122"/>
    <x v="123"/>
    <x v="22"/>
    <x v="5"/>
    <n v="17.3"/>
    <n v="17300"/>
    <x v="2"/>
    <x v="18"/>
    <x v="42"/>
    <n v="9947.5"/>
    <x v="5"/>
    <n v="4544"/>
    <x v="1"/>
  </r>
  <r>
    <s v="23083.007972/2015-42"/>
    <s v="UASG 153115 - Pregão 25/2015"/>
    <d v="2016-10-21T00:00:00"/>
    <x v="21"/>
    <s v="Imprensa Universitária"/>
    <n v="133"/>
    <x v="124"/>
    <x v="22"/>
    <x v="34"/>
    <n v="0.26"/>
    <n v="286"/>
    <x v="2"/>
    <x v="18"/>
    <x v="43"/>
    <n v="93.600000000000009"/>
    <x v="5"/>
    <n v="4544"/>
    <x v="1"/>
  </r>
  <r>
    <s v="23083.007972/2015-42"/>
    <s v="UASG 153115 - Pregão 25/2015"/>
    <d v="2016-10-21T00:00:00"/>
    <x v="21"/>
    <s v="Imprensa Universitária"/>
    <n v="147"/>
    <x v="25"/>
    <x v="22"/>
    <x v="12"/>
    <n v="1.51"/>
    <n v="9.06"/>
    <x v="3"/>
    <x v="14"/>
    <x v="14"/>
    <n v="9.06"/>
    <x v="12"/>
    <n v="489"/>
    <x v="0"/>
  </r>
  <r>
    <s v="23083.007972/2015-42"/>
    <s v="UASG 153115 - Pregão 25/2015"/>
    <d v="2016-10-21T00:00:00"/>
    <x v="21"/>
    <s v="Imprensa Universitária"/>
    <n v="148"/>
    <x v="26"/>
    <x v="22"/>
    <x v="12"/>
    <n v="1.49"/>
    <n v="8.94"/>
    <x v="3"/>
    <x v="14"/>
    <x v="14"/>
    <n v="8.94"/>
    <x v="12"/>
    <n v="489"/>
    <x v="0"/>
  </r>
  <r>
    <s v="23083.007972/2015-42"/>
    <s v="UASG 153115 - Pregão 25/2015"/>
    <d v="2016-10-21T00:00:00"/>
    <x v="21"/>
    <s v="Imprensa Universitária"/>
    <n v="149"/>
    <x v="96"/>
    <x v="22"/>
    <x v="25"/>
    <n v="1.05"/>
    <n v="2.1"/>
    <x v="2"/>
    <x v="5"/>
    <x v="26"/>
    <n v="2.1"/>
    <x v="5"/>
    <n v="938"/>
    <x v="0"/>
  </r>
  <r>
    <s v="23083.007972/2015-42"/>
    <s v="UASG 153115 - Pregão 25/2015"/>
    <d v="2016-10-21T00:00:00"/>
    <x v="21"/>
    <s v="Imprensa Universitária"/>
    <n v="152"/>
    <x v="71"/>
    <x v="22"/>
    <x v="25"/>
    <n v="0.94"/>
    <n v="1.88"/>
    <x v="3"/>
    <x v="7"/>
    <x v="26"/>
    <n v="1.88"/>
    <x v="5"/>
    <n v="1400"/>
    <x v="0"/>
  </r>
  <r>
    <s v="23083.007972/2015-42"/>
    <s v="UASG 153115 - Pregão 25/2015"/>
    <d v="2016-10-21T00:00:00"/>
    <x v="21"/>
    <s v="Imprensa Universitária"/>
    <n v="173"/>
    <x v="65"/>
    <x v="22"/>
    <x v="25"/>
    <n v="2.69"/>
    <n v="5.38"/>
    <x v="3"/>
    <x v="4"/>
    <x v="26"/>
    <n v="5.38"/>
    <x v="4"/>
    <n v="1089"/>
    <x v="0"/>
  </r>
  <r>
    <s v="23083.007972/2015-42"/>
    <s v="UASG 153115 - Pregão 25/2015"/>
    <d v="2016-10-21T00:00:00"/>
    <x v="21"/>
    <s v="Imprensa Universitária"/>
    <n v="174"/>
    <x v="66"/>
    <x v="22"/>
    <x v="25"/>
    <n v="2.8"/>
    <n v="5.6"/>
    <x v="2"/>
    <x v="6"/>
    <x v="26"/>
    <n v="5.6"/>
    <x v="6"/>
    <n v="348"/>
    <x v="0"/>
  </r>
  <r>
    <s v="23083.007972/2015-42"/>
    <s v="UASG 153115 - Pregão 25/2015"/>
    <d v="2016-10-21T00:00:00"/>
    <x v="22"/>
    <s v="Pró-Reitoria de Pesquisa e Pós Graduação"/>
    <n v="5"/>
    <x v="28"/>
    <x v="23"/>
    <x v="15"/>
    <n v="2.95"/>
    <n v="14.75"/>
    <x v="2"/>
    <x v="5"/>
    <x v="18"/>
    <n v="14.75"/>
    <x v="5"/>
    <n v="938"/>
    <x v="0"/>
  </r>
  <r>
    <s v="23083.007972/2015-42"/>
    <s v="UASG 153115 - Pregão 25/2015"/>
    <d v="2016-10-21T00:00:00"/>
    <x v="22"/>
    <s v="Pró-Reitoria de Pesquisa e Pós Graduação"/>
    <n v="8"/>
    <x v="32"/>
    <x v="23"/>
    <x v="11"/>
    <n v="0.4"/>
    <n v="0.4"/>
    <x v="3"/>
    <x v="7"/>
    <x v="13"/>
    <n v="0.4"/>
    <x v="5"/>
    <n v="1400"/>
    <x v="0"/>
  </r>
  <r>
    <s v="23083.007972/2015-42"/>
    <s v="UASG 153115 - Pregão 25/2015"/>
    <d v="2016-10-21T00:00:00"/>
    <x v="22"/>
    <s v="Pró-Reitoria de Pesquisa e Pós Graduação"/>
    <n v="9"/>
    <x v="33"/>
    <x v="23"/>
    <x v="6"/>
    <n v="3.49"/>
    <n v="69.800000000000011"/>
    <x v="2"/>
    <x v="16"/>
    <x v="7"/>
    <n v="69.800000000000011"/>
    <x v="14"/>
    <n v="1281"/>
    <x v="0"/>
  </r>
  <r>
    <s v="23083.007972/2015-42"/>
    <s v="UASG 153115 - Pregão 25/2015"/>
    <d v="2016-10-21T00:00:00"/>
    <x v="22"/>
    <s v="Pró-Reitoria de Pesquisa e Pós Graduação"/>
    <n v="10"/>
    <x v="73"/>
    <x v="23"/>
    <x v="6"/>
    <n v="19.899999999999999"/>
    <n v="398"/>
    <x v="2"/>
    <x v="6"/>
    <x v="7"/>
    <n v="398"/>
    <x v="6"/>
    <n v="348"/>
    <x v="0"/>
  </r>
  <r>
    <s v="23083.007972/2015-42"/>
    <s v="UASG 153115 - Pregão 25/2015"/>
    <d v="2016-10-21T00:00:00"/>
    <x v="22"/>
    <s v="Pró-Reitoria de Pesquisa e Pós Graduação"/>
    <n v="12"/>
    <x v="35"/>
    <x v="23"/>
    <x v="6"/>
    <n v="0.56999999999999995"/>
    <n v="11.399999999999999"/>
    <x v="2"/>
    <x v="5"/>
    <x v="7"/>
    <n v="11.399999999999999"/>
    <x v="5"/>
    <n v="938"/>
    <x v="0"/>
  </r>
  <r>
    <s v="23083.007972/2015-42"/>
    <s v="UASG 153115 - Pregão 25/2015"/>
    <d v="2016-10-21T00:00:00"/>
    <x v="22"/>
    <s v="Pró-Reitoria de Pesquisa e Pós Graduação"/>
    <n v="17"/>
    <x v="38"/>
    <x v="23"/>
    <x v="11"/>
    <n v="2.5499999999999998"/>
    <n v="2.5499999999999998"/>
    <x v="2"/>
    <x v="18"/>
    <x v="13"/>
    <n v="2.5499999999999998"/>
    <x v="5"/>
    <n v="4544"/>
    <x v="0"/>
  </r>
  <r>
    <s v="23083.007972/2015-42"/>
    <s v="UASG 153115 - Pregão 25/2015"/>
    <d v="2016-10-21T00:00:00"/>
    <x v="22"/>
    <s v="Pró-Reitoria de Pesquisa e Pós Graduação"/>
    <n v="16"/>
    <x v="39"/>
    <x v="23"/>
    <x v="11"/>
    <n v="2.52"/>
    <n v="2.52"/>
    <x v="2"/>
    <x v="18"/>
    <x v="13"/>
    <n v="2.52"/>
    <x v="5"/>
    <n v="4544"/>
    <x v="0"/>
  </r>
  <r>
    <s v="23083.007972/2015-42"/>
    <s v="UASG 153115 - Pregão 25/2015"/>
    <d v="2016-10-21T00:00:00"/>
    <x v="22"/>
    <s v="Pró-Reitoria de Pesquisa e Pós Graduação"/>
    <n v="18"/>
    <x v="5"/>
    <x v="23"/>
    <x v="8"/>
    <n v="0.5"/>
    <n v="50"/>
    <x v="2"/>
    <x v="3"/>
    <x v="9"/>
    <n v="50"/>
    <x v="3"/>
    <n v="4227"/>
    <x v="0"/>
  </r>
  <r>
    <s v="23083.007972/2015-42"/>
    <s v="UASG 153115 - Pregão 25/2015"/>
    <d v="2016-10-21T00:00:00"/>
    <x v="22"/>
    <s v="Pró-Reitoria de Pesquisa e Pós Graduação"/>
    <n v="20"/>
    <x v="40"/>
    <x v="23"/>
    <x v="9"/>
    <n v="0.32"/>
    <n v="16"/>
    <x v="3"/>
    <x v="4"/>
    <x v="11"/>
    <n v="16"/>
    <x v="4"/>
    <n v="1089"/>
    <x v="0"/>
  </r>
  <r>
    <s v="23083.007972/2015-42"/>
    <s v="UASG 153115 - Pregão 25/2015"/>
    <d v="2016-10-21T00:00:00"/>
    <x v="22"/>
    <s v="Pró-Reitoria de Pesquisa e Pós Graduação"/>
    <n v="28"/>
    <x v="9"/>
    <x v="23"/>
    <x v="14"/>
    <n v="0.85"/>
    <n v="8.5"/>
    <x v="2"/>
    <x v="5"/>
    <x v="16"/>
    <n v="8.5"/>
    <x v="5"/>
    <n v="938"/>
    <x v="0"/>
  </r>
  <r>
    <s v="23083.007972/2015-42"/>
    <s v="UASG 153115 - Pregão 25/2015"/>
    <d v="2016-10-21T00:00:00"/>
    <x v="22"/>
    <s v="Pró-Reitoria de Pesquisa e Pós Graduação"/>
    <n v="43"/>
    <x v="75"/>
    <x v="23"/>
    <x v="13"/>
    <n v="1.7"/>
    <n v="51"/>
    <x v="2"/>
    <x v="8"/>
    <x v="15"/>
    <n v="51"/>
    <x v="5"/>
    <n v="4949"/>
    <x v="0"/>
  </r>
  <r>
    <s v="23083.007972/2015-42"/>
    <s v="UASG 153115 - Pregão 25/2015"/>
    <d v="2016-10-21T00:00:00"/>
    <x v="22"/>
    <s v="Pró-Reitoria de Pesquisa e Pós Graduação"/>
    <n v="39"/>
    <x v="76"/>
    <x v="23"/>
    <x v="13"/>
    <n v="0.95"/>
    <n v="28.5"/>
    <x v="2"/>
    <x v="16"/>
    <x v="15"/>
    <n v="28.5"/>
    <x v="14"/>
    <n v="1281"/>
    <x v="0"/>
  </r>
  <r>
    <s v="23083.007972/2015-42"/>
    <s v="UASG 153115 - Pregão 25/2015"/>
    <d v="2016-10-21T00:00:00"/>
    <x v="22"/>
    <s v="Pró-Reitoria de Pesquisa e Pós Graduação"/>
    <n v="40"/>
    <x v="77"/>
    <x v="23"/>
    <x v="13"/>
    <n v="0.99"/>
    <n v="29.7"/>
    <x v="2"/>
    <x v="16"/>
    <x v="15"/>
    <n v="29.7"/>
    <x v="14"/>
    <n v="1281"/>
    <x v="0"/>
  </r>
  <r>
    <s v="23083.007972/2015-42"/>
    <s v="UASG 153115 - Pregão 25/2015"/>
    <d v="2016-10-21T00:00:00"/>
    <x v="22"/>
    <s v="Pró-Reitoria de Pesquisa e Pós Graduação"/>
    <n v="41"/>
    <x v="42"/>
    <x v="23"/>
    <x v="14"/>
    <n v="1.29"/>
    <n v="12.9"/>
    <x v="3"/>
    <x v="4"/>
    <x v="16"/>
    <n v="12.9"/>
    <x v="4"/>
    <n v="1089"/>
    <x v="0"/>
  </r>
  <r>
    <s v="23083.007972/2015-42"/>
    <s v="UASG 153115 - Pregão 25/2015"/>
    <d v="2016-10-21T00:00:00"/>
    <x v="22"/>
    <s v="Pró-Reitoria de Pesquisa e Pós Graduação"/>
    <n v="46"/>
    <x v="43"/>
    <x v="23"/>
    <x v="14"/>
    <n v="3.23"/>
    <n v="32.299999999999997"/>
    <x v="2"/>
    <x v="17"/>
    <x v="16"/>
    <n v="32.299999999999997"/>
    <x v="15"/>
    <n v="13408"/>
    <x v="0"/>
  </r>
  <r>
    <s v="23083.007972/2015-42"/>
    <s v="UASG 153115 - Pregão 25/2015"/>
    <d v="2016-10-21T00:00:00"/>
    <x v="22"/>
    <s v="Pró-Reitoria de Pesquisa e Pós Graduação"/>
    <n v="48"/>
    <x v="44"/>
    <x v="23"/>
    <x v="14"/>
    <n v="0.94"/>
    <n v="9.3999999999999986"/>
    <x v="2"/>
    <x v="17"/>
    <x v="16"/>
    <n v="9.3999999999999986"/>
    <x v="15"/>
    <n v="13408"/>
    <x v="0"/>
  </r>
  <r>
    <s v="23083.007972/2015-42"/>
    <s v="UASG 153115 - Pregão 25/2015"/>
    <d v="2016-10-21T00:00:00"/>
    <x v="22"/>
    <s v="Pró-Reitoria de Pesquisa e Pós Graduação"/>
    <n v="50"/>
    <x v="93"/>
    <x v="23"/>
    <x v="25"/>
    <n v="3.15"/>
    <n v="6.3"/>
    <x v="2"/>
    <x v="6"/>
    <x v="26"/>
    <n v="6.3"/>
    <x v="6"/>
    <n v="348"/>
    <x v="0"/>
  </r>
  <r>
    <s v="23083.007972/2015-42"/>
    <s v="UASG 153115 - Pregão 25/2015"/>
    <d v="2016-10-21T00:00:00"/>
    <x v="22"/>
    <s v="Pró-Reitoria de Pesquisa e Pós Graduação"/>
    <n v="57"/>
    <x v="47"/>
    <x v="23"/>
    <x v="15"/>
    <n v="0.99"/>
    <n v="4.95"/>
    <x v="3"/>
    <x v="4"/>
    <x v="18"/>
    <n v="4.95"/>
    <x v="4"/>
    <n v="1089"/>
    <x v="0"/>
  </r>
  <r>
    <s v="23083.007972/2015-42"/>
    <s v="UASG 153115 - Pregão 25/2015"/>
    <d v="2016-10-21T00:00:00"/>
    <x v="22"/>
    <s v="Pró-Reitoria de Pesquisa e Pós Graduação"/>
    <n v="65"/>
    <x v="48"/>
    <x v="23"/>
    <x v="8"/>
    <n v="0.11"/>
    <n v="11"/>
    <x v="2"/>
    <x v="18"/>
    <x v="9"/>
    <n v="11"/>
    <x v="5"/>
    <n v="4544"/>
    <x v="0"/>
  </r>
  <r>
    <s v="23083.007972/2015-42"/>
    <s v="UASG 153115 - Pregão 25/2015"/>
    <d v="2016-10-21T00:00:00"/>
    <x v="22"/>
    <s v="Pró-Reitoria de Pesquisa e Pós Graduação"/>
    <n v="84"/>
    <x v="16"/>
    <x v="23"/>
    <x v="11"/>
    <n v="74.849999999999994"/>
    <n v="74.849999999999994"/>
    <x v="2"/>
    <x v="9"/>
    <x v="13"/>
    <n v="74.849999999999994"/>
    <x v="7"/>
    <n v="6468"/>
    <x v="0"/>
  </r>
  <r>
    <s v="23083.007972/2015-42"/>
    <s v="UASG 153115 - Pregão 25/2015"/>
    <d v="2016-10-21T00:00:00"/>
    <x v="22"/>
    <s v="Pró-Reitoria de Pesquisa e Pós Graduação"/>
    <n v="85"/>
    <x v="98"/>
    <x v="23"/>
    <x v="14"/>
    <n v="0.88"/>
    <n v="8.8000000000000007"/>
    <x v="2"/>
    <x v="5"/>
    <x v="16"/>
    <n v="8.8000000000000007"/>
    <x v="5"/>
    <n v="938"/>
    <x v="0"/>
  </r>
  <r>
    <s v="23083.007972/2015-42"/>
    <s v="UASG 153115 - Pregão 25/2015"/>
    <d v="2016-10-21T00:00:00"/>
    <x v="22"/>
    <s v="Pró-Reitoria de Pesquisa e Pós Graduação"/>
    <n v="87"/>
    <x v="50"/>
    <x v="23"/>
    <x v="14"/>
    <n v="0.97"/>
    <n v="9.6999999999999993"/>
    <x v="2"/>
    <x v="19"/>
    <x v="16"/>
    <n v="9.6999999999999993"/>
    <x v="16"/>
    <n v="1489"/>
    <x v="0"/>
  </r>
  <r>
    <s v="23083.007972/2015-42"/>
    <s v="UASG 153115 - Pregão 25/2015"/>
    <d v="2016-10-21T00:00:00"/>
    <x v="22"/>
    <s v="Pró-Reitoria de Pesquisa e Pós Graduação"/>
    <n v="86"/>
    <x v="51"/>
    <x v="23"/>
    <x v="6"/>
    <n v="1.75"/>
    <n v="35"/>
    <x v="2"/>
    <x v="20"/>
    <x v="7"/>
    <n v="35"/>
    <x v="17"/>
    <n v="3048"/>
    <x v="0"/>
  </r>
  <r>
    <s v="23083.007972/2015-42"/>
    <s v="UASG 153115 - Pregão 25/2015"/>
    <d v="2016-10-21T00:00:00"/>
    <x v="22"/>
    <s v="Pró-Reitoria de Pesquisa e Pós Graduação"/>
    <n v="89"/>
    <x v="94"/>
    <x v="23"/>
    <x v="14"/>
    <n v="2.4"/>
    <n v="24"/>
    <x v="2"/>
    <x v="20"/>
    <x v="18"/>
    <n v="12"/>
    <x v="17"/>
    <n v="3048"/>
    <x v="1"/>
  </r>
  <r>
    <s v="23083.007972/2015-42"/>
    <s v="UASG 153115 - Pregão 25/2015"/>
    <d v="2016-10-21T00:00:00"/>
    <x v="22"/>
    <s v="Pró-Reitoria de Pesquisa e Pós Graduação"/>
    <n v="90"/>
    <x v="52"/>
    <x v="23"/>
    <x v="6"/>
    <n v="5"/>
    <n v="100"/>
    <x v="2"/>
    <x v="20"/>
    <x v="14"/>
    <n v="30"/>
    <x v="17"/>
    <n v="3048"/>
    <x v="1"/>
  </r>
  <r>
    <s v="23083.007972/2015-42"/>
    <s v="UASG 153115 - Pregão 25/2015"/>
    <d v="2016-10-21T00:00:00"/>
    <x v="22"/>
    <s v="Pró-Reitoria de Pesquisa e Pós Graduação"/>
    <n v="88"/>
    <x v="116"/>
    <x v="23"/>
    <x v="15"/>
    <n v="1.5"/>
    <n v="7.5"/>
    <x v="2"/>
    <x v="20"/>
    <x v="18"/>
    <n v="7.5"/>
    <x v="17"/>
    <n v="3048"/>
    <x v="0"/>
  </r>
  <r>
    <s v="23083.007972/2015-42"/>
    <s v="UASG 153115 - Pregão 25/2015"/>
    <d v="2016-10-21T00:00:00"/>
    <x v="22"/>
    <s v="Pró-Reitoria de Pesquisa e Pós Graduação"/>
    <n v="91"/>
    <x v="81"/>
    <x v="23"/>
    <x v="14"/>
    <n v="1.03"/>
    <n v="10.3"/>
    <x v="3"/>
    <x v="24"/>
    <x v="16"/>
    <n v="10.3"/>
    <x v="20"/>
    <n v="2792"/>
    <x v="0"/>
  </r>
  <r>
    <s v="23083.007972/2015-42"/>
    <s v="UASG 153115 - Pregão 25/2015"/>
    <d v="2016-10-21T00:00:00"/>
    <x v="22"/>
    <s v="Pró-Reitoria de Pesquisa e Pós Graduação"/>
    <n v="92"/>
    <x v="53"/>
    <x v="23"/>
    <x v="14"/>
    <n v="1.8"/>
    <n v="18"/>
    <x v="2"/>
    <x v="20"/>
    <x v="16"/>
    <n v="18"/>
    <x v="17"/>
    <n v="3048"/>
    <x v="0"/>
  </r>
  <r>
    <s v="23083.007972/2015-42"/>
    <s v="UASG 153115 - Pregão 25/2015"/>
    <d v="2016-10-21T00:00:00"/>
    <x v="22"/>
    <s v="Pró-Reitoria de Pesquisa e Pós Graduação"/>
    <n v="94"/>
    <x v="17"/>
    <x v="23"/>
    <x v="11"/>
    <n v="1.22"/>
    <n v="1.22"/>
    <x v="2"/>
    <x v="10"/>
    <x v="13"/>
    <n v="1.22"/>
    <x v="8"/>
    <n v="544"/>
    <x v="0"/>
  </r>
  <r>
    <s v="23083.007972/2015-42"/>
    <s v="UASG 153115 - Pregão 25/2015"/>
    <d v="2016-10-21T00:00:00"/>
    <x v="22"/>
    <s v="Pró-Reitoria de Pesquisa e Pós Graduação"/>
    <n v="102"/>
    <x v="19"/>
    <x v="23"/>
    <x v="14"/>
    <n v="17.489999999999998"/>
    <n v="174.89999999999998"/>
    <x v="2"/>
    <x v="3"/>
    <x v="16"/>
    <n v="174.89999999999998"/>
    <x v="3"/>
    <n v="4227"/>
    <x v="0"/>
  </r>
  <r>
    <s v="23083.007972/2015-42"/>
    <s v="UASG 153115 - Pregão 25/2015"/>
    <d v="2016-10-21T00:00:00"/>
    <x v="22"/>
    <s v="Pró-Reitoria de Pesquisa e Pós Graduação"/>
    <n v="101"/>
    <x v="21"/>
    <x v="23"/>
    <x v="14"/>
    <n v="5.84"/>
    <n v="58.4"/>
    <x v="3"/>
    <x v="4"/>
    <x v="16"/>
    <n v="58.4"/>
    <x v="4"/>
    <n v="1089"/>
    <x v="0"/>
  </r>
  <r>
    <s v="23083.007972/2015-42"/>
    <s v="UASG 153115 - Pregão 25/2015"/>
    <d v="2016-10-21T00:00:00"/>
    <x v="22"/>
    <s v="Pró-Reitoria de Pesquisa e Pós Graduação"/>
    <n v="110"/>
    <x v="55"/>
    <x v="23"/>
    <x v="11"/>
    <n v="3.65"/>
    <n v="3.65"/>
    <x v="3"/>
    <x v="21"/>
    <x v="13"/>
    <n v="3.65"/>
    <x v="18"/>
    <s v="-"/>
    <x v="3"/>
  </r>
  <r>
    <s v="23083.007972/2015-42"/>
    <s v="UASG 153115 - Pregão 25/2015"/>
    <d v="2016-10-21T00:00:00"/>
    <x v="22"/>
    <s v="Pró-Reitoria de Pesquisa e Pós Graduação"/>
    <n v="108"/>
    <x v="56"/>
    <x v="23"/>
    <x v="9"/>
    <n v="0.16"/>
    <n v="8"/>
    <x v="4"/>
    <x v="12"/>
    <x v="17"/>
    <s v="-"/>
    <x v="10"/>
    <s v="-"/>
    <x v="2"/>
  </r>
  <r>
    <s v="23083.007972/2015-42"/>
    <s v="UASG 153115 - Pregão 25/2015"/>
    <d v="2016-10-21T00:00:00"/>
    <x v="22"/>
    <s v="Pró-Reitoria de Pesquisa e Pós Graduação"/>
    <n v="134"/>
    <x v="95"/>
    <x v="23"/>
    <x v="14"/>
    <n v="12.97"/>
    <n v="129.70000000000002"/>
    <x v="2"/>
    <x v="18"/>
    <x v="18"/>
    <n v="64.850000000000009"/>
    <x v="5"/>
    <n v="4544"/>
    <x v="1"/>
  </r>
  <r>
    <s v="23083.007972/2015-42"/>
    <s v="UASG 153115 - Pregão 25/2015"/>
    <d v="2016-10-21T00:00:00"/>
    <x v="22"/>
    <s v="Pró-Reitoria de Pesquisa e Pós Graduação"/>
    <n v="135"/>
    <x v="62"/>
    <x v="23"/>
    <x v="8"/>
    <n v="0.6"/>
    <n v="60"/>
    <x v="2"/>
    <x v="18"/>
    <x v="9"/>
    <n v="60"/>
    <x v="5"/>
    <n v="4544"/>
    <x v="0"/>
  </r>
  <r>
    <s v="23083.007972/2015-42"/>
    <s v="UASG 153115 - Pregão 25/2015"/>
    <d v="2016-10-21T00:00:00"/>
    <x v="22"/>
    <s v="Pró-Reitoria de Pesquisa e Pós Graduação"/>
    <n v="146"/>
    <x v="63"/>
    <x v="23"/>
    <x v="25"/>
    <n v="64.5"/>
    <n v="129"/>
    <x v="2"/>
    <x v="18"/>
    <x v="26"/>
    <n v="129"/>
    <x v="5"/>
    <n v="4544"/>
    <x v="0"/>
  </r>
  <r>
    <s v="23083.007972/2015-42"/>
    <s v="UASG 153115 - Pregão 25/2015"/>
    <d v="2016-10-21T00:00:00"/>
    <x v="22"/>
    <s v="Pró-Reitoria de Pesquisa e Pós Graduação"/>
    <n v="154"/>
    <x v="104"/>
    <x v="23"/>
    <x v="15"/>
    <n v="1.21"/>
    <n v="6.05"/>
    <x v="3"/>
    <x v="4"/>
    <x v="18"/>
    <n v="6.05"/>
    <x v="4"/>
    <n v="1089"/>
    <x v="0"/>
  </r>
  <r>
    <s v="23083.007972/2015-42"/>
    <s v="UASG 153115 - Pregão 25/2015"/>
    <d v="2016-10-21T00:00:00"/>
    <x v="22"/>
    <s v="Pró-Reitoria de Pesquisa e Pós Graduação"/>
    <n v="174"/>
    <x v="66"/>
    <x v="23"/>
    <x v="25"/>
    <n v="2.8"/>
    <n v="5.6"/>
    <x v="2"/>
    <x v="6"/>
    <x v="26"/>
    <n v="5.6"/>
    <x v="6"/>
    <n v="348"/>
    <x v="0"/>
  </r>
  <r>
    <s v="23083.007972/2015-42"/>
    <s v="UASG 153115 - Pregão 25/2015"/>
    <d v="2016-10-21T00:00:00"/>
    <x v="23"/>
    <s v="Editora Universidade Rural"/>
    <n v="12"/>
    <x v="35"/>
    <x v="24"/>
    <x v="18"/>
    <n v="0.56999999999999995"/>
    <n v="2.2799999999999998"/>
    <x v="2"/>
    <x v="5"/>
    <x v="20"/>
    <n v="2.2799999999999998"/>
    <x v="5"/>
    <n v="938"/>
    <x v="0"/>
  </r>
  <r>
    <s v="23083.007972/2015-42"/>
    <s v="UASG 153115 - Pregão 25/2015"/>
    <d v="2016-10-21T00:00:00"/>
    <x v="23"/>
    <s v="Editora Universidade Rural"/>
    <n v="17"/>
    <x v="38"/>
    <x v="24"/>
    <x v="18"/>
    <n v="2.5499999999999998"/>
    <n v="10.199999999999999"/>
    <x v="2"/>
    <x v="18"/>
    <x v="20"/>
    <n v="10.199999999999999"/>
    <x v="5"/>
    <n v="4544"/>
    <x v="0"/>
  </r>
  <r>
    <s v="23083.007972/2015-42"/>
    <s v="UASG 153115 - Pregão 25/2015"/>
    <d v="2016-10-21T00:00:00"/>
    <x v="23"/>
    <s v="Editora Universidade Rural"/>
    <n v="19"/>
    <x v="6"/>
    <x v="24"/>
    <x v="6"/>
    <n v="0.32"/>
    <n v="6.4"/>
    <x v="3"/>
    <x v="4"/>
    <x v="7"/>
    <n v="6.4"/>
    <x v="4"/>
    <n v="1089"/>
    <x v="0"/>
  </r>
  <r>
    <s v="23083.007972/2015-42"/>
    <s v="UASG 153115 - Pregão 25/2015"/>
    <d v="2016-10-21T00:00:00"/>
    <x v="23"/>
    <s v="Editora Universidade Rural"/>
    <n v="21"/>
    <x v="41"/>
    <x v="24"/>
    <x v="6"/>
    <n v="0.32"/>
    <n v="6.4"/>
    <x v="3"/>
    <x v="4"/>
    <x v="7"/>
    <n v="6.4"/>
    <x v="4"/>
    <n v="1089"/>
    <x v="0"/>
  </r>
  <r>
    <s v="23083.007972/2015-42"/>
    <s v="UASG 153115 - Pregão 25/2015"/>
    <d v="2016-10-21T00:00:00"/>
    <x v="23"/>
    <s v="Editora Universidade Rural"/>
    <n v="28"/>
    <x v="9"/>
    <x v="24"/>
    <x v="18"/>
    <n v="0.85"/>
    <n v="3.4"/>
    <x v="2"/>
    <x v="5"/>
    <x v="20"/>
    <n v="3.4"/>
    <x v="5"/>
    <n v="938"/>
    <x v="0"/>
  </r>
  <r>
    <s v="23083.007972/2015-42"/>
    <s v="UASG 153115 - Pregão 25/2015"/>
    <d v="2016-10-21T00:00:00"/>
    <x v="23"/>
    <s v="Editora Universidade Rural"/>
    <n v="29"/>
    <x v="10"/>
    <x v="24"/>
    <x v="18"/>
    <n v="0.85"/>
    <n v="3.4"/>
    <x v="2"/>
    <x v="5"/>
    <x v="20"/>
    <n v="3.4"/>
    <x v="5"/>
    <n v="938"/>
    <x v="0"/>
  </r>
  <r>
    <s v="23083.007972/2015-42"/>
    <s v="UASG 153115 - Pregão 25/2015"/>
    <d v="2016-10-21T00:00:00"/>
    <x v="23"/>
    <s v="Editora Universidade Rural"/>
    <n v="26"/>
    <x v="11"/>
    <x v="24"/>
    <x v="18"/>
    <n v="0.85"/>
    <n v="3.4"/>
    <x v="2"/>
    <x v="5"/>
    <x v="20"/>
    <n v="3.4"/>
    <x v="5"/>
    <n v="938"/>
    <x v="0"/>
  </r>
  <r>
    <s v="23083.007972/2015-42"/>
    <s v="UASG 153115 - Pregão 25/2015"/>
    <d v="2016-10-21T00:00:00"/>
    <x v="23"/>
    <s v="Editora Universidade Rural"/>
    <n v="27"/>
    <x v="12"/>
    <x v="24"/>
    <x v="18"/>
    <n v="0.85"/>
    <n v="3.4"/>
    <x v="2"/>
    <x v="6"/>
    <x v="20"/>
    <n v="3.4"/>
    <x v="6"/>
    <n v="348"/>
    <x v="0"/>
  </r>
  <r>
    <s v="23083.007972/2015-42"/>
    <s v="UASG 153115 - Pregão 25/2015"/>
    <d v="2016-10-21T00:00:00"/>
    <x v="23"/>
    <s v="Editora Universidade Rural"/>
    <n v="39"/>
    <x v="76"/>
    <x v="24"/>
    <x v="15"/>
    <n v="0.95"/>
    <n v="4.75"/>
    <x v="2"/>
    <x v="16"/>
    <x v="18"/>
    <n v="4.75"/>
    <x v="14"/>
    <n v="1281"/>
    <x v="0"/>
  </r>
  <r>
    <s v="23083.007972/2015-42"/>
    <s v="UASG 153115 - Pregão 25/2015"/>
    <d v="2016-10-21T00:00:00"/>
    <x v="23"/>
    <s v="Editora Universidade Rural"/>
    <n v="41"/>
    <x v="42"/>
    <x v="24"/>
    <x v="15"/>
    <n v="1.29"/>
    <n v="6.45"/>
    <x v="3"/>
    <x v="4"/>
    <x v="18"/>
    <n v="6.45"/>
    <x v="4"/>
    <n v="1089"/>
    <x v="0"/>
  </r>
  <r>
    <s v="23083.007972/2015-42"/>
    <s v="UASG 153115 - Pregão 25/2015"/>
    <d v="2016-10-21T00:00:00"/>
    <x v="23"/>
    <s v="Editora Universidade Rural"/>
    <n v="57"/>
    <x v="47"/>
    <x v="24"/>
    <x v="25"/>
    <n v="0.99"/>
    <n v="1.98"/>
    <x v="3"/>
    <x v="4"/>
    <x v="26"/>
    <n v="1.98"/>
    <x v="4"/>
    <n v="1089"/>
    <x v="0"/>
  </r>
  <r>
    <s v="23083.007972/2015-42"/>
    <s v="UASG 153115 - Pregão 25/2015"/>
    <d v="2016-10-21T00:00:00"/>
    <x v="23"/>
    <s v="Editora Universidade Rural"/>
    <n v="66"/>
    <x v="78"/>
    <x v="24"/>
    <x v="13"/>
    <n v="0.12"/>
    <n v="3.5999999999999996"/>
    <x v="2"/>
    <x v="18"/>
    <x v="15"/>
    <n v="3.5999999999999996"/>
    <x v="5"/>
    <n v="4544"/>
    <x v="0"/>
  </r>
  <r>
    <s v="23083.007972/2015-42"/>
    <s v="UASG 153115 - Pregão 25/2015"/>
    <d v="2016-10-21T00:00:00"/>
    <x v="23"/>
    <s v="Editora Universidade Rural"/>
    <n v="68"/>
    <x v="79"/>
    <x v="24"/>
    <x v="13"/>
    <n v="7.0000000000000007E-2"/>
    <n v="2.1"/>
    <x v="2"/>
    <x v="18"/>
    <x v="15"/>
    <n v="2.1"/>
    <x v="5"/>
    <n v="4544"/>
    <x v="0"/>
  </r>
  <r>
    <s v="23083.007972/2015-42"/>
    <s v="UASG 153115 - Pregão 25/2015"/>
    <d v="2016-10-21T00:00:00"/>
    <x v="23"/>
    <s v="Editora Universidade Rural"/>
    <n v="67"/>
    <x v="80"/>
    <x v="24"/>
    <x v="13"/>
    <n v="0.1"/>
    <n v="3"/>
    <x v="2"/>
    <x v="18"/>
    <x v="15"/>
    <n v="3"/>
    <x v="5"/>
    <n v="4544"/>
    <x v="0"/>
  </r>
  <r>
    <s v="23083.007972/2015-42"/>
    <s v="UASG 153115 - Pregão 25/2015"/>
    <d v="2016-10-21T00:00:00"/>
    <x v="23"/>
    <s v="Editora Universidade Rural"/>
    <n v="86"/>
    <x v="51"/>
    <x v="24"/>
    <x v="18"/>
    <n v="1.75"/>
    <n v="7"/>
    <x v="2"/>
    <x v="20"/>
    <x v="20"/>
    <n v="7"/>
    <x v="17"/>
    <n v="3048"/>
    <x v="0"/>
  </r>
  <r>
    <s v="23083.007972/2015-42"/>
    <s v="UASG 153115 - Pregão 25/2015"/>
    <d v="2016-10-21T00:00:00"/>
    <x v="23"/>
    <s v="Editora Universidade Rural"/>
    <n v="88"/>
    <x v="116"/>
    <x v="24"/>
    <x v="18"/>
    <n v="1.5"/>
    <n v="6"/>
    <x v="2"/>
    <x v="20"/>
    <x v="20"/>
    <n v="6"/>
    <x v="17"/>
    <n v="3048"/>
    <x v="0"/>
  </r>
  <r>
    <s v="23083.007972/2015-42"/>
    <s v="UASG 153115 - Pregão 25/2015"/>
    <d v="2016-10-21T00:00:00"/>
    <x v="23"/>
    <s v="Editora Universidade Rural"/>
    <n v="92"/>
    <x v="53"/>
    <x v="24"/>
    <x v="18"/>
    <n v="1.8"/>
    <n v="7.2"/>
    <x v="2"/>
    <x v="20"/>
    <x v="20"/>
    <n v="7.2"/>
    <x v="17"/>
    <n v="3048"/>
    <x v="0"/>
  </r>
  <r>
    <s v="23083.007972/2015-42"/>
    <s v="UASG 153115 - Pregão 25/2015"/>
    <d v="2016-10-21T00:00:00"/>
    <x v="23"/>
    <s v="Editora Universidade Rural"/>
    <n v="100"/>
    <x v="20"/>
    <x v="24"/>
    <x v="18"/>
    <n v="33.200000000000003"/>
    <n v="132.80000000000001"/>
    <x v="2"/>
    <x v="9"/>
    <x v="20"/>
    <n v="132.80000000000001"/>
    <x v="7"/>
    <n v="6468"/>
    <x v="0"/>
  </r>
  <r>
    <s v="23083.007972/2015-42"/>
    <s v="UASG 153115 - Pregão 25/2015"/>
    <d v="2016-10-21T00:00:00"/>
    <x v="23"/>
    <s v="Editora Universidade Rural"/>
    <n v="103"/>
    <x v="22"/>
    <x v="24"/>
    <x v="18"/>
    <n v="7.75"/>
    <n v="31"/>
    <x v="2"/>
    <x v="11"/>
    <x v="20"/>
    <n v="31"/>
    <x v="9"/>
    <n v="6"/>
    <x v="0"/>
  </r>
  <r>
    <s v="23083.007972/2015-42"/>
    <s v="UASG 153115 - Pregão 25/2015"/>
    <d v="2016-10-21T00:00:00"/>
    <x v="23"/>
    <s v="Editora Universidade Rural"/>
    <n v="104"/>
    <x v="4"/>
    <x v="24"/>
    <x v="18"/>
    <n v="2"/>
    <n v="8"/>
    <x v="3"/>
    <x v="13"/>
    <x v="20"/>
    <n v="8"/>
    <x v="11"/>
    <n v="309"/>
    <x v="0"/>
  </r>
  <r>
    <s v="23083.007972/2015-42"/>
    <s v="UASG 153115 - Pregão 25/2015"/>
    <d v="2016-10-21T00:00:00"/>
    <x v="23"/>
    <s v="Editora Universidade Rural"/>
    <n v="144"/>
    <x v="89"/>
    <x v="24"/>
    <x v="18"/>
    <n v="2.02"/>
    <n v="8.08"/>
    <x v="3"/>
    <x v="7"/>
    <x v="20"/>
    <n v="8.08"/>
    <x v="5"/>
    <n v="1400"/>
    <x v="0"/>
  </r>
  <r>
    <s v="23083.007972/2015-42"/>
    <s v="UASG 153115 - Pregão 25/2015"/>
    <d v="2016-10-21T00:00:00"/>
    <x v="23"/>
    <s v="Editora Universidade Rural"/>
    <n v="140"/>
    <x v="90"/>
    <x v="24"/>
    <x v="18"/>
    <n v="2.02"/>
    <n v="8.08"/>
    <x v="3"/>
    <x v="7"/>
    <x v="20"/>
    <n v="8.08"/>
    <x v="5"/>
    <n v="1400"/>
    <x v="0"/>
  </r>
  <r>
    <s v="23083.007972/2015-42"/>
    <s v="UASG 153115 - Pregão 25/2015"/>
    <d v="2016-10-21T00:00:00"/>
    <x v="23"/>
    <s v="Editora Universidade Rural"/>
    <n v="143"/>
    <x v="69"/>
    <x v="24"/>
    <x v="18"/>
    <n v="1.85"/>
    <n v="7.4"/>
    <x v="2"/>
    <x v="5"/>
    <x v="20"/>
    <n v="7.4"/>
    <x v="5"/>
    <n v="938"/>
    <x v="0"/>
  </r>
  <r>
    <s v="23083.007972/2015-42"/>
    <s v="UASG 153115 - Pregão 25/2015"/>
    <d v="2016-10-21T00:00:00"/>
    <x v="23"/>
    <s v="Editora Universidade Rural"/>
    <n v="153"/>
    <x v="99"/>
    <x v="24"/>
    <x v="18"/>
    <n v="0.94"/>
    <n v="3.76"/>
    <x v="3"/>
    <x v="7"/>
    <x v="20"/>
    <n v="3.76"/>
    <x v="5"/>
    <n v="1400"/>
    <x v="0"/>
  </r>
  <r>
    <s v="23083.007972/2015-42"/>
    <s v="UASG 153115 - Pregão 25/2015"/>
    <d v="2016-10-21T00:00:00"/>
    <x v="23"/>
    <s v="Editora Universidade Rural"/>
    <n v="156"/>
    <x v="106"/>
    <x v="24"/>
    <x v="18"/>
    <n v="1.3"/>
    <n v="5.2"/>
    <x v="2"/>
    <x v="6"/>
    <x v="20"/>
    <n v="5.2"/>
    <x v="6"/>
    <n v="348"/>
    <x v="0"/>
  </r>
  <r>
    <s v="23083.007972/2015-42"/>
    <s v="UASG 153115 - Pregão 25/2015"/>
    <d v="2016-10-21T00:00:00"/>
    <x v="23"/>
    <s v="Editora Universidade Rural"/>
    <n v="158"/>
    <x v="108"/>
    <x v="24"/>
    <x v="18"/>
    <n v="1.27"/>
    <n v="5.08"/>
    <x v="2"/>
    <x v="5"/>
    <x v="20"/>
    <n v="5.08"/>
    <x v="5"/>
    <n v="938"/>
    <x v="0"/>
  </r>
  <r>
    <s v="23083.007972/2015-42"/>
    <s v="UASG 153115 - Pregão 25/2015"/>
    <d v="2016-10-21T00:00:00"/>
    <x v="23"/>
    <s v="Editora Universidade Rural"/>
    <n v="159"/>
    <x v="109"/>
    <x v="24"/>
    <x v="18"/>
    <n v="1.28"/>
    <n v="5.12"/>
    <x v="2"/>
    <x v="5"/>
    <x v="20"/>
    <n v="5.12"/>
    <x v="5"/>
    <n v="938"/>
    <x v="0"/>
  </r>
  <r>
    <s v="23083.007972/2015-42"/>
    <s v="UASG 153115 - Pregão 25/2015"/>
    <d v="2016-10-21T00:00:00"/>
    <x v="23"/>
    <s v="Editora Universidade Rural"/>
    <n v="175"/>
    <x v="67"/>
    <x v="24"/>
    <x v="18"/>
    <n v="1.6"/>
    <n v="6.4"/>
    <x v="2"/>
    <x v="5"/>
    <x v="20"/>
    <n v="6.4"/>
    <x v="5"/>
    <n v="938"/>
    <x v="0"/>
  </r>
  <r>
    <s v="23083.007972/2015-42"/>
    <s v="UASG 153115 - Pregão 25/2015"/>
    <d v="2016-10-21T00:00:00"/>
    <x v="24"/>
    <s v="Jardim Botânico"/>
    <n v="46"/>
    <x v="43"/>
    <x v="25"/>
    <x v="15"/>
    <n v="3.23"/>
    <n v="16.149999999999999"/>
    <x v="2"/>
    <x v="17"/>
    <x v="18"/>
    <n v="16.149999999999999"/>
    <x v="15"/>
    <n v="13408"/>
    <x v="0"/>
  </r>
  <r>
    <s v="23083.007972/2015-42"/>
    <s v="UASG 153115 - Pregão 25/2015"/>
    <d v="2016-10-21T00:00:00"/>
    <x v="24"/>
    <s v="Jardim Botânico"/>
    <n v="57"/>
    <x v="47"/>
    <x v="25"/>
    <x v="15"/>
    <n v="0.99"/>
    <n v="4.95"/>
    <x v="3"/>
    <x v="4"/>
    <x v="18"/>
    <n v="4.95"/>
    <x v="4"/>
    <n v="1089"/>
    <x v="0"/>
  </r>
  <r>
    <s v="23083.007972/2015-42"/>
    <s v="UASG 153115 - Pregão 25/2015"/>
    <d v="2016-10-21T00:00:00"/>
    <x v="24"/>
    <s v="Jardim Botânico"/>
    <n v="66"/>
    <x v="78"/>
    <x v="25"/>
    <x v="24"/>
    <n v="0.12"/>
    <n v="24"/>
    <x v="2"/>
    <x v="18"/>
    <x v="9"/>
    <n v="12"/>
    <x v="5"/>
    <n v="4544"/>
    <x v="1"/>
  </r>
  <r>
    <s v="23083.007972/2015-42"/>
    <s v="UASG 153115 - Pregão 25/2015"/>
    <d v="2016-10-21T00:00:00"/>
    <x v="24"/>
    <s v="Jardim Botânico"/>
    <n v="68"/>
    <x v="79"/>
    <x v="25"/>
    <x v="24"/>
    <n v="7.0000000000000007E-2"/>
    <n v="14.000000000000002"/>
    <x v="2"/>
    <x v="18"/>
    <x v="25"/>
    <n v="14.000000000000002"/>
    <x v="5"/>
    <n v="4544"/>
    <x v="0"/>
  </r>
  <r>
    <s v="23083.007972/2015-42"/>
    <s v="UASG 153115 - Pregão 25/2015"/>
    <d v="2016-10-21T00:00:00"/>
    <x v="24"/>
    <s v="Jardim Botânico"/>
    <n v="87"/>
    <x v="50"/>
    <x v="25"/>
    <x v="15"/>
    <n v="0.97"/>
    <n v="4.8499999999999996"/>
    <x v="2"/>
    <x v="19"/>
    <x v="18"/>
    <n v="4.8499999999999996"/>
    <x v="16"/>
    <n v="1489"/>
    <x v="0"/>
  </r>
  <r>
    <s v="23083.007972/2015-42"/>
    <s v="UASG 153115 - Pregão 25/2015"/>
    <d v="2016-10-21T00:00:00"/>
    <x v="24"/>
    <s v="Jardim Botânico"/>
    <n v="92"/>
    <x v="53"/>
    <x v="25"/>
    <x v="15"/>
    <n v="1.8"/>
    <n v="9"/>
    <x v="2"/>
    <x v="20"/>
    <x v="18"/>
    <n v="9"/>
    <x v="17"/>
    <n v="3048"/>
    <x v="0"/>
  </r>
  <r>
    <s v="23083.007972/2015-42"/>
    <s v="UASG 153115 - Pregão 25/2015"/>
    <d v="2016-10-21T00:00:00"/>
    <x v="24"/>
    <s v="Jardim Botânico"/>
    <n v="101"/>
    <x v="21"/>
    <x v="25"/>
    <x v="11"/>
    <n v="5.84"/>
    <n v="5.84"/>
    <x v="3"/>
    <x v="4"/>
    <x v="13"/>
    <n v="5.84"/>
    <x v="4"/>
    <n v="1089"/>
    <x v="0"/>
  </r>
  <r>
    <s v="23083.007972/2015-42"/>
    <s v="UASG 153115 - Pregão 25/2015"/>
    <d v="2016-10-21T00:00:00"/>
    <x v="24"/>
    <s v="Jardim Botânico"/>
    <n v="108"/>
    <x v="56"/>
    <x v="25"/>
    <x v="9"/>
    <n v="0.16"/>
    <n v="8"/>
    <x v="4"/>
    <x v="12"/>
    <x v="17"/>
    <s v="-"/>
    <x v="10"/>
    <s v="-"/>
    <x v="2"/>
  </r>
  <r>
    <s v="23083.007972/2015-42"/>
    <s v="UASG 153115 - Pregão 25/2015"/>
    <d v="2016-10-21T00:00:00"/>
    <x v="24"/>
    <s v="Jardim Botânico"/>
    <n v="144"/>
    <x v="89"/>
    <x v="25"/>
    <x v="13"/>
    <n v="2.02"/>
    <n v="60.6"/>
    <x v="3"/>
    <x v="7"/>
    <x v="15"/>
    <n v="60.6"/>
    <x v="5"/>
    <n v="1400"/>
    <x v="0"/>
  </r>
  <r>
    <s v="23083.007972/2015-42"/>
    <s v="UASG 153115 - Pregão 25/2015"/>
    <d v="2016-10-21T00:00:00"/>
    <x v="25"/>
    <s v="CTUR"/>
    <n v="5"/>
    <x v="28"/>
    <x v="26"/>
    <x v="14"/>
    <n v="2.95"/>
    <n v="29.5"/>
    <x v="3"/>
    <x v="60"/>
    <x v="16"/>
    <n v="29.5"/>
    <x v="5"/>
    <n v="939"/>
    <x v="0"/>
  </r>
  <r>
    <s v="23083.007972/2015-42"/>
    <s v="UASG 153115 - Pregão 25/2015"/>
    <d v="2016-10-21T00:00:00"/>
    <x v="25"/>
    <s v="CTUR"/>
    <n v="4"/>
    <x v="29"/>
    <x v="26"/>
    <x v="14"/>
    <n v="3.5"/>
    <n v="35"/>
    <x v="3"/>
    <x v="61"/>
    <x v="16"/>
    <n v="35"/>
    <x v="5"/>
    <n v="347"/>
    <x v="0"/>
  </r>
  <r>
    <s v="23083.007972/2015-42"/>
    <s v="UASG 153115 - Pregão 25/2015"/>
    <d v="2016-10-21T00:00:00"/>
    <x v="25"/>
    <s v="CTUR"/>
    <n v="3"/>
    <x v="30"/>
    <x v="26"/>
    <x v="14"/>
    <n v="3"/>
    <n v="30"/>
    <x v="3"/>
    <x v="60"/>
    <x v="16"/>
    <n v="30"/>
    <x v="5"/>
    <n v="939"/>
    <x v="0"/>
  </r>
  <r>
    <s v="23083.007972/2015-42"/>
    <s v="UASG 153115 - Pregão 25/2015"/>
    <d v="2016-10-21T00:00:00"/>
    <x v="25"/>
    <s v="CTUR"/>
    <n v="18"/>
    <x v="5"/>
    <x v="26"/>
    <x v="24"/>
    <n v="0.5"/>
    <n v="100"/>
    <x v="3"/>
    <x v="62"/>
    <x v="44"/>
    <n v="95"/>
    <x v="5"/>
    <n v="4228"/>
    <x v="1"/>
  </r>
  <r>
    <s v="23083.007972/2015-42"/>
    <s v="UASG 153115 - Pregão 25/2015"/>
    <d v="2016-10-21T00:00:00"/>
    <x v="25"/>
    <s v="CTUR"/>
    <n v="19"/>
    <x v="6"/>
    <x v="26"/>
    <x v="24"/>
    <n v="0.32"/>
    <n v="64"/>
    <x v="5"/>
    <x v="63"/>
    <x v="25"/>
    <n v="64"/>
    <x v="4"/>
    <n v="1086"/>
    <x v="0"/>
  </r>
  <r>
    <s v="23083.007972/2015-42"/>
    <s v="UASG 153115 - Pregão 25/2015"/>
    <d v="2016-10-21T00:00:00"/>
    <x v="25"/>
    <s v="CTUR"/>
    <n v="65"/>
    <x v="48"/>
    <x v="26"/>
    <x v="35"/>
    <n v="0.11"/>
    <n v="220"/>
    <x v="6"/>
    <x v="64"/>
    <x v="45"/>
    <n v="83.38"/>
    <x v="22"/>
    <n v="4606"/>
    <x v="0"/>
  </r>
  <r>
    <s v="23083.007972/2015-42"/>
    <s v="UASG 153115 - Pregão 25/2015"/>
    <d v="2016-10-21T00:00:00"/>
    <x v="25"/>
    <s v="CTUR"/>
    <n v="66"/>
    <x v="78"/>
    <x v="26"/>
    <x v="27"/>
    <n v="0.12"/>
    <n v="60"/>
    <x v="3"/>
    <x v="65"/>
    <x v="23"/>
    <n v="48"/>
    <x v="5"/>
    <n v="4540"/>
    <x v="1"/>
  </r>
  <r>
    <s v="23083.007972/2015-42"/>
    <s v="UASG 153115 - Pregão 25/2015"/>
    <d v="2016-10-21T00:00:00"/>
    <x v="25"/>
    <s v="CTUR"/>
    <n v="89"/>
    <x v="94"/>
    <x v="26"/>
    <x v="36"/>
    <n v="2.4"/>
    <n v="600"/>
    <x v="3"/>
    <x v="66"/>
    <x v="14"/>
    <n v="14.399999999999999"/>
    <x v="17"/>
    <n v="3047"/>
    <x v="1"/>
  </r>
  <r>
    <s v="23083.007972/2015-42"/>
    <s v="UASG 153115 - Pregão 25/2015"/>
    <d v="2016-10-21T00:00:00"/>
    <x v="25"/>
    <s v="CTUR"/>
    <n v="90"/>
    <x v="52"/>
    <x v="26"/>
    <x v="8"/>
    <n v="5"/>
    <n v="500"/>
    <x v="3"/>
    <x v="66"/>
    <x v="18"/>
    <n v="25"/>
    <x v="17"/>
    <n v="3047"/>
    <x v="1"/>
  </r>
  <r>
    <s v="23083.007972/2015-42"/>
    <s v="UASG 153115 - Pregão 25/2015"/>
    <d v="2016-10-21T00:00:00"/>
    <x v="25"/>
    <s v="CTUR"/>
    <n v="99"/>
    <x v="18"/>
    <x v="26"/>
    <x v="6"/>
    <n v="19.989999999999998"/>
    <n v="399.79999999999995"/>
    <x v="3"/>
    <x v="67"/>
    <x v="7"/>
    <n v="399.79999999999995"/>
    <x v="8"/>
    <n v="545"/>
    <x v="0"/>
  </r>
  <r>
    <s v="23083.007972/2015-42"/>
    <s v="UASG 153115 - Pregão 25/2015"/>
    <d v="2016-10-21T00:00:00"/>
    <x v="25"/>
    <s v="CTUR"/>
    <n v="100"/>
    <x v="20"/>
    <x v="26"/>
    <x v="14"/>
    <n v="33.200000000000003"/>
    <n v="332"/>
    <x v="3"/>
    <x v="68"/>
    <x v="16"/>
    <n v="332"/>
    <x v="23"/>
    <n v="6350"/>
    <x v="0"/>
  </r>
  <r>
    <s v="23083.007972/2015-42"/>
    <s v="UASG 153115 - Pregão 25/2015"/>
    <d v="2016-10-21T00:00:00"/>
    <x v="25"/>
    <s v="CTUR"/>
    <n v="108"/>
    <x v="56"/>
    <x v="26"/>
    <x v="8"/>
    <n v="0.16"/>
    <n v="16"/>
    <x v="4"/>
    <x v="12"/>
    <x v="17"/>
    <s v="-"/>
    <x v="10"/>
    <s v="-"/>
    <x v="2"/>
  </r>
  <r>
    <s v="23083.007972/2015-42"/>
    <s v="UASG 153115 - Pregão 25/2015"/>
    <d v="2016-10-21T00:00:00"/>
    <x v="25"/>
    <s v="CTUR"/>
    <n v="114"/>
    <x v="57"/>
    <x v="26"/>
    <x v="6"/>
    <n v="11.42"/>
    <n v="228.4"/>
    <x v="3"/>
    <x v="65"/>
    <x v="7"/>
    <n v="228.4"/>
    <x v="5"/>
    <n v="4540"/>
    <x v="0"/>
  </r>
  <r>
    <s v="23083.007972/2015-42"/>
    <s v="UASG 153115 - Pregão 25/2015"/>
    <d v="2016-10-21T00:00:00"/>
    <x v="25"/>
    <s v="CTUR"/>
    <n v="123"/>
    <x v="125"/>
    <x v="26"/>
    <x v="4"/>
    <n v="9.09"/>
    <n v="2727"/>
    <x v="4"/>
    <x v="12"/>
    <x v="4"/>
    <n v="2727"/>
    <x v="10"/>
    <s v="-"/>
    <x v="6"/>
  </r>
  <r>
    <s v="23083.007972/2015-42"/>
    <s v="UASG 153115 - Pregão 25/2015"/>
    <d v="2016-10-21T00:00:00"/>
    <x v="25"/>
    <s v="CTUR"/>
    <n v="134"/>
    <x v="95"/>
    <x v="26"/>
    <x v="24"/>
    <n v="12.97"/>
    <n v="2594"/>
    <x v="3"/>
    <x v="65"/>
    <x v="46"/>
    <n v="544.74"/>
    <x v="5"/>
    <n v="4540"/>
    <x v="1"/>
  </r>
  <r>
    <s v="23083.007972/2015-42"/>
    <s v="UASG 153115 - Pregão 25/2015"/>
    <d v="2016-10-21T00:00:00"/>
    <x v="25"/>
    <s v="CTUR"/>
    <n v="138"/>
    <x v="85"/>
    <x v="26"/>
    <x v="4"/>
    <n v="0.85"/>
    <n v="255"/>
    <x v="3"/>
    <x v="65"/>
    <x v="47"/>
    <n v="195.5"/>
    <x v="5"/>
    <n v="4540"/>
    <x v="1"/>
  </r>
  <r>
    <s v="23083.007972/2015-42"/>
    <s v="UASG 153115 - Pregão 25/2015"/>
    <d v="2016-10-21T00:00:00"/>
    <x v="25"/>
    <s v="CTUR"/>
    <n v="139"/>
    <x v="87"/>
    <x v="26"/>
    <x v="4"/>
    <n v="1.73"/>
    <n v="519"/>
    <x v="3"/>
    <x v="60"/>
    <x v="48"/>
    <n v="458.45"/>
    <x v="5"/>
    <n v="939"/>
    <x v="1"/>
  </r>
  <r>
    <s v="23083.007972/2015-42"/>
    <s v="UASG 153115 - Pregão 25/2015"/>
    <d v="2016-10-21T00:00:00"/>
    <x v="25"/>
    <s v="CTUR"/>
    <n v="149"/>
    <x v="96"/>
    <x v="26"/>
    <x v="37"/>
    <n v="1.05"/>
    <n v="378"/>
    <x v="3"/>
    <x v="60"/>
    <x v="49"/>
    <n v="203.70000000000002"/>
    <x v="5"/>
    <n v="939"/>
    <x v="1"/>
  </r>
  <r>
    <s v="23083.007972/2015-42"/>
    <s v="UASG 153115 - Pregão 25/2015"/>
    <d v="2016-10-21T00:00:00"/>
    <x v="25"/>
    <s v="CTUR"/>
    <n v="150"/>
    <x v="97"/>
    <x v="26"/>
    <x v="37"/>
    <n v="1.05"/>
    <n v="378"/>
    <x v="3"/>
    <x v="60"/>
    <x v="50"/>
    <n v="204.75"/>
    <x v="5"/>
    <n v="939"/>
    <x v="1"/>
  </r>
  <r>
    <s v="23083.007972/2015-42"/>
    <s v="UASG 153115 - Pregão 25/2015"/>
    <d v="2016-10-21T00:00:00"/>
    <x v="25"/>
    <s v="CTUR"/>
    <n v="156"/>
    <x v="106"/>
    <x v="26"/>
    <x v="4"/>
    <n v="1.3"/>
    <n v="390"/>
    <x v="3"/>
    <x v="61"/>
    <x v="4"/>
    <n v="390"/>
    <x v="6"/>
    <n v="347"/>
    <x v="0"/>
  </r>
  <r>
    <s v="23083.007972/2015-42"/>
    <s v="UASG 153115 - Pregão 25/2015"/>
    <d v="2016-10-21T00:00:00"/>
    <x v="25"/>
    <s v="CTUR"/>
    <n v="157"/>
    <x v="107"/>
    <x v="26"/>
    <x v="4"/>
    <n v="1.3"/>
    <n v="390"/>
    <x v="3"/>
    <x v="61"/>
    <x v="9"/>
    <n v="130"/>
    <x v="6"/>
    <n v="347"/>
    <x v="1"/>
  </r>
  <r>
    <s v="23083.007972/2015-42"/>
    <s v="UASG 153115 - Pregão 25/2015"/>
    <d v="2016-10-21T00:00:00"/>
    <x v="25"/>
    <s v="CTUR"/>
    <n v="160"/>
    <x v="27"/>
    <x v="26"/>
    <x v="13"/>
    <n v="7.54"/>
    <n v="226.2"/>
    <x v="3"/>
    <x v="62"/>
    <x v="15"/>
    <n v="226.2"/>
    <x v="21"/>
    <n v="4228"/>
    <x v="0"/>
  </r>
  <r>
    <s v="23083.007972/2015-42"/>
    <s v="UASG 153115 - Pregão 25/2015"/>
    <d v="2016-10-21T00:00:00"/>
    <x v="25"/>
    <s v="CTUR"/>
    <n v="168"/>
    <x v="103"/>
    <x v="26"/>
    <x v="27"/>
    <n v="0.15"/>
    <n v="75"/>
    <x v="3"/>
    <x v="60"/>
    <x v="38"/>
    <n v="37.5"/>
    <x v="5"/>
    <n v="939"/>
    <x v="1"/>
  </r>
  <r>
    <s v="23083.007972/2015-42"/>
    <s v="UASG 153115 - Pregão 25/2015"/>
    <d v="2016-10-21T00:00:00"/>
    <x v="25"/>
    <s v="CTUR"/>
    <n v="174"/>
    <x v="66"/>
    <x v="26"/>
    <x v="13"/>
    <n v="2.8"/>
    <n v="84"/>
    <x v="3"/>
    <x v="61"/>
    <x v="15"/>
    <n v="84"/>
    <x v="6"/>
    <n v="347"/>
    <x v="0"/>
  </r>
  <r>
    <s v="23083.007972/2015-42"/>
    <s v="UASG 153115 - Pregão 25/2015"/>
    <d v="2016-10-21T00:00:00"/>
    <x v="26"/>
    <s v="Campus Dr. Leonel Miranda"/>
    <n v="17"/>
    <x v="38"/>
    <x v="27"/>
    <x v="13"/>
    <n v="2.5499999999999998"/>
    <n v="76.5"/>
    <x v="2"/>
    <x v="18"/>
    <x v="15"/>
    <n v="76.5"/>
    <x v="5"/>
    <n v="4544"/>
    <x v="0"/>
  </r>
  <r>
    <s v="23083.007972/2015-42"/>
    <s v="UASG 153115 - Pregão 25/2015"/>
    <d v="2016-10-21T00:00:00"/>
    <x v="26"/>
    <s v="Campus Dr. Leonel Miranda"/>
    <n v="19"/>
    <x v="6"/>
    <x v="27"/>
    <x v="9"/>
    <n v="0.32"/>
    <n v="16"/>
    <x v="3"/>
    <x v="4"/>
    <x v="11"/>
    <n v="16"/>
    <x v="4"/>
    <n v="1089"/>
    <x v="0"/>
  </r>
  <r>
    <s v="23083.007972/2015-42"/>
    <s v="UASG 153115 - Pregão 25/2015"/>
    <d v="2016-10-21T00:00:00"/>
    <x v="26"/>
    <s v="Campus Dr. Leonel Miranda"/>
    <n v="28"/>
    <x v="9"/>
    <x v="27"/>
    <x v="14"/>
    <n v="0.85"/>
    <n v="8.5"/>
    <x v="2"/>
    <x v="5"/>
    <x v="16"/>
    <n v="8.5"/>
    <x v="5"/>
    <n v="938"/>
    <x v="0"/>
  </r>
  <r>
    <s v="23083.007972/2015-42"/>
    <s v="UASG 153115 - Pregão 25/2015"/>
    <d v="2016-10-21T00:00:00"/>
    <x v="26"/>
    <s v="Campus Dr. Leonel Miranda"/>
    <n v="27"/>
    <x v="12"/>
    <x v="27"/>
    <x v="14"/>
    <n v="0.85"/>
    <n v="8.5"/>
    <x v="2"/>
    <x v="6"/>
    <x v="16"/>
    <n v="8.5"/>
    <x v="6"/>
    <n v="348"/>
    <x v="0"/>
  </r>
  <r>
    <s v="23083.007972/2015-42"/>
    <s v="UASG 153115 - Pregão 25/2015"/>
    <d v="2016-10-21T00:00:00"/>
    <x v="26"/>
    <s v="Campus Dr. Leonel Miranda"/>
    <n v="43"/>
    <x v="75"/>
    <x v="27"/>
    <x v="14"/>
    <n v="1.7"/>
    <n v="17"/>
    <x v="2"/>
    <x v="8"/>
    <x v="16"/>
    <n v="17"/>
    <x v="5"/>
    <n v="4949"/>
    <x v="0"/>
  </r>
  <r>
    <s v="23083.007972/2015-42"/>
    <s v="UASG 153115 - Pregão 25/2015"/>
    <d v="2016-10-21T00:00:00"/>
    <x v="26"/>
    <s v="Campus Dr. Leonel Miranda"/>
    <n v="39"/>
    <x v="76"/>
    <x v="27"/>
    <x v="14"/>
    <n v="0.95"/>
    <n v="9.5"/>
    <x v="2"/>
    <x v="16"/>
    <x v="16"/>
    <n v="9.5"/>
    <x v="14"/>
    <n v="1281"/>
    <x v="0"/>
  </r>
  <r>
    <s v="23083.007972/2015-42"/>
    <s v="UASG 153115 - Pregão 25/2015"/>
    <d v="2016-10-21T00:00:00"/>
    <x v="26"/>
    <s v="Campus Dr. Leonel Miranda"/>
    <n v="41"/>
    <x v="42"/>
    <x v="27"/>
    <x v="15"/>
    <n v="1.29"/>
    <n v="6.45"/>
    <x v="3"/>
    <x v="4"/>
    <x v="18"/>
    <n v="6.45"/>
    <x v="4"/>
    <n v="1089"/>
    <x v="0"/>
  </r>
  <r>
    <s v="23083.007972/2015-42"/>
    <s v="UASG 153115 - Pregão 25/2015"/>
    <d v="2016-10-21T00:00:00"/>
    <x v="26"/>
    <s v="Campus Dr. Leonel Miranda"/>
    <n v="65"/>
    <x v="48"/>
    <x v="27"/>
    <x v="5"/>
    <n v="0.11"/>
    <n v="110"/>
    <x v="2"/>
    <x v="18"/>
    <x v="51"/>
    <n v="55"/>
    <x v="5"/>
    <n v="4544"/>
    <x v="1"/>
  </r>
  <r>
    <s v="23083.007972/2015-42"/>
    <s v="UASG 153115 - Pregão 25/2015"/>
    <d v="2016-10-21T00:00:00"/>
    <x v="26"/>
    <s v="Campus Dr. Leonel Miranda"/>
    <n v="86"/>
    <x v="51"/>
    <x v="27"/>
    <x v="15"/>
    <n v="1.75"/>
    <n v="8.75"/>
    <x v="2"/>
    <x v="20"/>
    <x v="18"/>
    <n v="8.75"/>
    <x v="17"/>
    <n v="3048"/>
    <x v="0"/>
  </r>
  <r>
    <s v="23083.007972/2015-42"/>
    <s v="UASG 153115 - Pregão 25/2015"/>
    <d v="2016-10-21T00:00:00"/>
    <x v="26"/>
    <s v="Campus Dr. Leonel Miranda"/>
    <n v="91"/>
    <x v="81"/>
    <x v="27"/>
    <x v="14"/>
    <n v="1.03"/>
    <n v="10.3"/>
    <x v="3"/>
    <x v="24"/>
    <x v="16"/>
    <n v="10.3"/>
    <x v="20"/>
    <n v="2792"/>
    <x v="0"/>
  </r>
  <r>
    <s v="23083.007972/2015-42"/>
    <s v="UASG 153115 - Pregão 25/2015"/>
    <d v="2016-10-21T00:00:00"/>
    <x v="26"/>
    <s v="Campus Dr. Leonel Miranda"/>
    <n v="94"/>
    <x v="17"/>
    <x v="27"/>
    <x v="16"/>
    <n v="1.22"/>
    <n v="18.3"/>
    <x v="2"/>
    <x v="10"/>
    <x v="19"/>
    <n v="18.3"/>
    <x v="8"/>
    <n v="544"/>
    <x v="0"/>
  </r>
  <r>
    <s v="23083.007972/2015-42"/>
    <s v="UASG 153115 - Pregão 25/2015"/>
    <d v="2016-10-21T00:00:00"/>
    <x v="26"/>
    <s v="Campus Dr. Leonel Miranda"/>
    <n v="100"/>
    <x v="20"/>
    <x v="27"/>
    <x v="25"/>
    <n v="33.200000000000003"/>
    <n v="66.400000000000006"/>
    <x v="2"/>
    <x v="9"/>
    <x v="26"/>
    <n v="66.400000000000006"/>
    <x v="7"/>
    <n v="6468"/>
    <x v="0"/>
  </r>
  <r>
    <s v="23083.007972/2015-42"/>
    <s v="UASG 153115 - Pregão 25/2015"/>
    <d v="2016-10-21T00:00:00"/>
    <x v="26"/>
    <s v="Campus Dr. Leonel Miranda"/>
    <n v="101"/>
    <x v="21"/>
    <x v="27"/>
    <x v="15"/>
    <n v="5.84"/>
    <n v="29.2"/>
    <x v="3"/>
    <x v="4"/>
    <x v="18"/>
    <n v="29.2"/>
    <x v="4"/>
    <n v="1089"/>
    <x v="0"/>
  </r>
  <r>
    <s v="23083.007972/2015-42"/>
    <s v="UASG 153115 - Pregão 25/2015"/>
    <d v="2016-10-21T00:00:00"/>
    <x v="26"/>
    <s v="Campus Dr. Leonel Miranda"/>
    <n v="103"/>
    <x v="22"/>
    <x v="27"/>
    <x v="25"/>
    <n v="7.75"/>
    <n v="15.5"/>
    <x v="2"/>
    <x v="11"/>
    <x v="26"/>
    <n v="15.5"/>
    <x v="9"/>
    <n v="6"/>
    <x v="0"/>
  </r>
  <r>
    <s v="23083.007972/2015-42"/>
    <s v="UASG 153115 - Pregão 25/2015"/>
    <d v="2016-10-21T00:00:00"/>
    <x v="26"/>
    <s v="Campus Dr. Leonel Miranda"/>
    <n v="104"/>
    <x v="4"/>
    <x v="27"/>
    <x v="15"/>
    <n v="2"/>
    <n v="10"/>
    <x v="3"/>
    <x v="13"/>
    <x v="18"/>
    <n v="10"/>
    <x v="11"/>
    <n v="309"/>
    <x v="0"/>
  </r>
  <r>
    <s v="23083.007972/2015-42"/>
    <s v="UASG 153115 - Pregão 25/2015"/>
    <d v="2016-10-21T00:00:00"/>
    <x v="26"/>
    <s v="Campus Dr. Leonel Miranda"/>
    <n v="108"/>
    <x v="56"/>
    <x v="27"/>
    <x v="13"/>
    <n v="0.16"/>
    <n v="4.8"/>
    <x v="4"/>
    <x v="12"/>
    <x v="17"/>
    <s v="-"/>
    <x v="10"/>
    <s v="-"/>
    <x v="2"/>
  </r>
  <r>
    <s v="23083.007972/2015-42"/>
    <s v="UASG 153115 - Pregão 25/2015"/>
    <d v="2016-10-21T00:00:00"/>
    <x v="26"/>
    <s v="Campus Dr. Leonel Miranda"/>
    <n v="115"/>
    <x v="117"/>
    <x v="27"/>
    <x v="14"/>
    <n v="14.1"/>
    <n v="141"/>
    <x v="2"/>
    <x v="11"/>
    <x v="16"/>
    <n v="141"/>
    <x v="9"/>
    <n v="6"/>
    <x v="0"/>
  </r>
  <r>
    <s v="23083.007972/2015-42"/>
    <s v="UASG 153115 - Pregão 25/2015"/>
    <d v="2016-10-21T00:00:00"/>
    <x v="26"/>
    <s v="Campus Dr. Leonel Miranda"/>
    <n v="114"/>
    <x v="57"/>
    <x v="27"/>
    <x v="14"/>
    <n v="11.42"/>
    <n v="114.2"/>
    <x v="2"/>
    <x v="18"/>
    <x v="16"/>
    <n v="114.2"/>
    <x v="5"/>
    <n v="4544"/>
    <x v="0"/>
  </r>
  <r>
    <s v="23083.007972/2015-42"/>
    <s v="UASG 153115 - Pregão 25/2015"/>
    <d v="2016-10-21T00:00:00"/>
    <x v="26"/>
    <s v="Campus Dr. Leonel Miranda"/>
    <n v="113"/>
    <x v="58"/>
    <x v="27"/>
    <x v="15"/>
    <n v="12.72"/>
    <n v="63.6"/>
    <x v="2"/>
    <x v="18"/>
    <x v="18"/>
    <n v="63.6"/>
    <x v="5"/>
    <n v="4544"/>
    <x v="0"/>
  </r>
  <r>
    <s v="23083.007972/2015-42"/>
    <s v="UASG 153115 - Pregão 25/2015"/>
    <d v="2016-10-21T00:00:00"/>
    <x v="26"/>
    <s v="Campus Dr. Leonel Miranda"/>
    <n v="116"/>
    <x v="60"/>
    <x v="27"/>
    <x v="5"/>
    <n v="0.12"/>
    <n v="120"/>
    <x v="3"/>
    <x v="22"/>
    <x v="52"/>
    <n v="85.2"/>
    <x v="19"/>
    <n v="1327"/>
    <x v="1"/>
  </r>
  <r>
    <s v="23083.007972/2015-42"/>
    <s v="UASG 153115 - Pregão 25/2015"/>
    <d v="2016-10-21T00:00:00"/>
    <x v="26"/>
    <s v="Campus Dr. Leonel Miranda"/>
    <n v="136"/>
    <x v="86"/>
    <x v="27"/>
    <x v="6"/>
    <n v="6.34"/>
    <n v="126.8"/>
    <x v="2"/>
    <x v="18"/>
    <x v="7"/>
    <n v="126.8"/>
    <x v="5"/>
    <n v="4544"/>
    <x v="0"/>
  </r>
  <r>
    <s v="23083.007972/2015-42"/>
    <s v="UASG 153115 - Pregão 25/2015"/>
    <d v="2016-10-21T00:00:00"/>
    <x v="26"/>
    <s v="Campus Dr. Leonel Miranda"/>
    <n v="147"/>
    <x v="25"/>
    <x v="27"/>
    <x v="6"/>
    <n v="1.51"/>
    <n v="30.2"/>
    <x v="3"/>
    <x v="14"/>
    <x v="16"/>
    <n v="15.1"/>
    <x v="12"/>
    <n v="489"/>
    <x v="1"/>
  </r>
  <r>
    <s v="23083.007972/2015-42"/>
    <s v="UASG 153115 - Pregão 25/2015"/>
    <d v="2016-10-21T00:00:00"/>
    <x v="26"/>
    <s v="Campus Dr. Leonel Miranda"/>
    <n v="163"/>
    <x v="102"/>
    <x v="27"/>
    <x v="14"/>
    <n v="0.49"/>
    <n v="4.9000000000000004"/>
    <x v="2"/>
    <x v="17"/>
    <x v="16"/>
    <n v="4.9000000000000004"/>
    <x v="15"/>
    <n v="13408"/>
    <x v="0"/>
  </r>
  <r>
    <s v="23083.007972/2015-42"/>
    <s v="UASG 153115 - Pregão 25/2015"/>
    <d v="2016-10-21T00:00:00"/>
    <x v="26"/>
    <s v="Campus Dr. Leonel Miranda"/>
    <n v="164"/>
    <x v="64"/>
    <x v="27"/>
    <x v="15"/>
    <n v="1.88"/>
    <n v="9.3999999999999986"/>
    <x v="3"/>
    <x v="23"/>
    <x v="18"/>
    <n v="9.3999999999999986"/>
    <x v="19"/>
    <n v="7570"/>
    <x v="0"/>
  </r>
  <r>
    <s v="23083.007972/2015-42"/>
    <s v="UASG 153115 - Pregão 25/2015"/>
    <d v="2016-10-21T00:00:00"/>
    <x v="27"/>
    <s v="Coordenadoria de tecnologia da Informação e Comunicação"/>
    <n v="5"/>
    <x v="28"/>
    <x v="28"/>
    <x v="11"/>
    <n v="2.95"/>
    <n v="2.95"/>
    <x v="2"/>
    <x v="5"/>
    <x v="13"/>
    <n v="2.95"/>
    <x v="5"/>
    <n v="938"/>
    <x v="0"/>
  </r>
  <r>
    <s v="23083.007972/2015-42"/>
    <s v="UASG 153115 - Pregão 25/2015"/>
    <d v="2016-10-21T00:00:00"/>
    <x v="27"/>
    <s v="Coordenadoria de tecnologia da Informação e Comunicação"/>
    <n v="8"/>
    <x v="32"/>
    <x v="28"/>
    <x v="14"/>
    <n v="0.4"/>
    <n v="4"/>
    <x v="3"/>
    <x v="7"/>
    <x v="16"/>
    <n v="4"/>
    <x v="5"/>
    <n v="1400"/>
    <x v="0"/>
  </r>
  <r>
    <s v="23083.007972/2015-42"/>
    <s v="UASG 153115 - Pregão 25/2015"/>
    <d v="2016-10-21T00:00:00"/>
    <x v="27"/>
    <s v="Coordenadoria de tecnologia da Informação e Comunicação"/>
    <n v="9"/>
    <x v="33"/>
    <x v="28"/>
    <x v="25"/>
    <n v="3.49"/>
    <n v="6.98"/>
    <x v="2"/>
    <x v="16"/>
    <x v="26"/>
    <n v="6.98"/>
    <x v="14"/>
    <n v="1281"/>
    <x v="0"/>
  </r>
  <r>
    <s v="23083.007972/2015-42"/>
    <s v="UASG 153115 - Pregão 25/2015"/>
    <d v="2016-10-21T00:00:00"/>
    <x v="27"/>
    <s v="Coordenadoria de tecnologia da Informação e Comunicação"/>
    <n v="10"/>
    <x v="73"/>
    <x v="28"/>
    <x v="11"/>
    <n v="19.899999999999999"/>
    <n v="19.899999999999999"/>
    <x v="2"/>
    <x v="6"/>
    <x v="13"/>
    <n v="19.899999999999999"/>
    <x v="6"/>
    <n v="348"/>
    <x v="0"/>
  </r>
  <r>
    <s v="23083.007972/2015-42"/>
    <s v="UASG 153115 - Pregão 25/2015"/>
    <d v="2016-10-21T00:00:00"/>
    <x v="27"/>
    <s v="Coordenadoria de tecnologia da Informação e Comunicação"/>
    <n v="12"/>
    <x v="35"/>
    <x v="28"/>
    <x v="14"/>
    <n v="0.56999999999999995"/>
    <n v="5.6999999999999993"/>
    <x v="2"/>
    <x v="5"/>
    <x v="16"/>
    <n v="5.6999999999999993"/>
    <x v="5"/>
    <n v="938"/>
    <x v="0"/>
  </r>
  <r>
    <s v="23083.007972/2015-42"/>
    <s v="UASG 153115 - Pregão 25/2015"/>
    <d v="2016-10-21T00:00:00"/>
    <x v="27"/>
    <s v="Coordenadoria de tecnologia da Informação e Comunicação"/>
    <n v="14"/>
    <x v="36"/>
    <x v="28"/>
    <x v="14"/>
    <n v="0.25"/>
    <n v="2.5"/>
    <x v="4"/>
    <x v="12"/>
    <x v="17"/>
    <s v="-"/>
    <x v="10"/>
    <s v="-"/>
    <x v="2"/>
  </r>
  <r>
    <s v="23083.007972/2015-42"/>
    <s v="UASG 153115 - Pregão 25/2015"/>
    <d v="2016-10-21T00:00:00"/>
    <x v="27"/>
    <s v="Coordenadoria de tecnologia da Informação e Comunicação"/>
    <n v="17"/>
    <x v="38"/>
    <x v="28"/>
    <x v="15"/>
    <n v="2.5499999999999998"/>
    <n v="12.75"/>
    <x v="2"/>
    <x v="18"/>
    <x v="18"/>
    <n v="12.75"/>
    <x v="5"/>
    <n v="4544"/>
    <x v="0"/>
  </r>
  <r>
    <s v="23083.007972/2015-42"/>
    <s v="UASG 153115 - Pregão 25/2015"/>
    <d v="2016-10-21T00:00:00"/>
    <x v="27"/>
    <s v="Coordenadoria de tecnologia da Informação e Comunicação"/>
    <n v="16"/>
    <x v="39"/>
    <x v="28"/>
    <x v="15"/>
    <n v="2.52"/>
    <n v="12.6"/>
    <x v="2"/>
    <x v="18"/>
    <x v="18"/>
    <n v="12.6"/>
    <x v="5"/>
    <n v="4544"/>
    <x v="0"/>
  </r>
  <r>
    <s v="23083.007972/2015-42"/>
    <s v="UASG 153115 - Pregão 25/2015"/>
    <d v="2016-10-21T00:00:00"/>
    <x v="27"/>
    <s v="Coordenadoria de tecnologia da Informação e Comunicação"/>
    <n v="18"/>
    <x v="5"/>
    <x v="28"/>
    <x v="24"/>
    <n v="0.5"/>
    <n v="100"/>
    <x v="2"/>
    <x v="3"/>
    <x v="9"/>
    <n v="50"/>
    <x v="3"/>
    <n v="4227"/>
    <x v="1"/>
  </r>
  <r>
    <s v="23083.007972/2015-42"/>
    <s v="UASG 153115 - Pregão 25/2015"/>
    <d v="2016-10-21T00:00:00"/>
    <x v="27"/>
    <s v="Coordenadoria de tecnologia da Informação e Comunicação"/>
    <n v="19"/>
    <x v="6"/>
    <x v="28"/>
    <x v="24"/>
    <n v="0.32"/>
    <n v="64"/>
    <x v="3"/>
    <x v="4"/>
    <x v="25"/>
    <n v="64"/>
    <x v="4"/>
    <n v="1089"/>
    <x v="0"/>
  </r>
  <r>
    <s v="23083.007972/2015-42"/>
    <s v="UASG 153115 - Pregão 25/2015"/>
    <d v="2016-10-21T00:00:00"/>
    <x v="27"/>
    <s v="Coordenadoria de tecnologia da Informação e Comunicação"/>
    <n v="29"/>
    <x v="10"/>
    <x v="28"/>
    <x v="26"/>
    <n v="0.85"/>
    <n v="10.199999999999999"/>
    <x v="2"/>
    <x v="5"/>
    <x v="27"/>
    <n v="10.199999999999999"/>
    <x v="5"/>
    <n v="938"/>
    <x v="0"/>
  </r>
  <r>
    <s v="23083.007972/2015-42"/>
    <s v="UASG 153115 - Pregão 25/2015"/>
    <d v="2016-10-21T00:00:00"/>
    <x v="27"/>
    <s v="Coordenadoria de tecnologia da Informação e Comunicação"/>
    <n v="26"/>
    <x v="11"/>
    <x v="28"/>
    <x v="26"/>
    <n v="0.85"/>
    <n v="10.199999999999999"/>
    <x v="2"/>
    <x v="5"/>
    <x v="27"/>
    <n v="10.199999999999999"/>
    <x v="5"/>
    <n v="938"/>
    <x v="0"/>
  </r>
  <r>
    <s v="23083.007972/2015-42"/>
    <s v="UASG 153115 - Pregão 25/2015"/>
    <d v="2016-10-21T00:00:00"/>
    <x v="27"/>
    <s v="Coordenadoria de tecnologia da Informação e Comunicação"/>
    <n v="33"/>
    <x v="126"/>
    <x v="28"/>
    <x v="24"/>
    <n v="0.22"/>
    <n v="44"/>
    <x v="3"/>
    <x v="13"/>
    <x v="25"/>
    <n v="44"/>
    <x v="11"/>
    <n v="309"/>
    <x v="0"/>
  </r>
  <r>
    <s v="23083.007972/2015-42"/>
    <s v="UASG 153115 - Pregão 25/2015"/>
    <d v="2016-10-21T00:00:00"/>
    <x v="27"/>
    <s v="Coordenadoria de tecnologia da Informação e Comunicação"/>
    <n v="36"/>
    <x v="14"/>
    <x v="28"/>
    <x v="24"/>
    <n v="0.22"/>
    <n v="44"/>
    <x v="2"/>
    <x v="8"/>
    <x v="11"/>
    <n v="11"/>
    <x v="5"/>
    <n v="4949"/>
    <x v="1"/>
  </r>
  <r>
    <s v="23083.007972/2015-42"/>
    <s v="UASG 153115 - Pregão 25/2015"/>
    <d v="2016-10-21T00:00:00"/>
    <x v="27"/>
    <s v="Coordenadoria de tecnologia da Informação e Comunicação"/>
    <n v="37"/>
    <x v="74"/>
    <x v="28"/>
    <x v="9"/>
    <n v="0.38"/>
    <n v="19"/>
    <x v="3"/>
    <x v="7"/>
    <x v="11"/>
    <n v="19"/>
    <x v="5"/>
    <n v="1400"/>
    <x v="0"/>
  </r>
  <r>
    <s v="23083.007972/2015-42"/>
    <s v="UASG 153115 - Pregão 25/2015"/>
    <d v="2016-10-21T00:00:00"/>
    <x v="27"/>
    <s v="Coordenadoria de tecnologia da Informação e Comunicação"/>
    <n v="39"/>
    <x v="76"/>
    <x v="28"/>
    <x v="15"/>
    <n v="0.95"/>
    <n v="4.75"/>
    <x v="2"/>
    <x v="16"/>
    <x v="18"/>
    <n v="4.75"/>
    <x v="14"/>
    <n v="1281"/>
    <x v="0"/>
  </r>
  <r>
    <s v="23083.007972/2015-42"/>
    <s v="UASG 153115 - Pregão 25/2015"/>
    <d v="2016-10-21T00:00:00"/>
    <x v="27"/>
    <s v="Coordenadoria de tecnologia da Informação e Comunicação"/>
    <n v="46"/>
    <x v="43"/>
    <x v="28"/>
    <x v="14"/>
    <n v="3.23"/>
    <n v="32.299999999999997"/>
    <x v="2"/>
    <x v="17"/>
    <x v="16"/>
    <n v="32.299999999999997"/>
    <x v="15"/>
    <n v="13408"/>
    <x v="0"/>
  </r>
  <r>
    <s v="23083.007972/2015-42"/>
    <s v="UASG 153115 - Pregão 25/2015"/>
    <d v="2016-10-21T00:00:00"/>
    <x v="27"/>
    <s v="Coordenadoria de tecnologia da Informação e Comunicação"/>
    <n v="48"/>
    <x v="44"/>
    <x v="28"/>
    <x v="14"/>
    <n v="0.94"/>
    <n v="9.3999999999999986"/>
    <x v="2"/>
    <x v="17"/>
    <x v="16"/>
    <n v="9.3999999999999986"/>
    <x v="15"/>
    <n v="13408"/>
    <x v="0"/>
  </r>
  <r>
    <s v="23083.007972/2015-42"/>
    <s v="UASG 153115 - Pregão 25/2015"/>
    <d v="2016-10-21T00:00:00"/>
    <x v="27"/>
    <s v="Coordenadoria de tecnologia da Informação e Comunicação"/>
    <n v="47"/>
    <x v="3"/>
    <x v="28"/>
    <x v="14"/>
    <n v="0.49"/>
    <n v="4.9000000000000004"/>
    <x v="2"/>
    <x v="5"/>
    <x v="16"/>
    <n v="4.9000000000000004"/>
    <x v="5"/>
    <n v="938"/>
    <x v="0"/>
  </r>
  <r>
    <s v="23083.007972/2015-42"/>
    <s v="UASG 153115 - Pregão 25/2015"/>
    <d v="2016-10-21T00:00:00"/>
    <x v="27"/>
    <s v="Coordenadoria de tecnologia da Informação e Comunicação"/>
    <n v="57"/>
    <x v="47"/>
    <x v="28"/>
    <x v="13"/>
    <n v="0.99"/>
    <n v="29.7"/>
    <x v="3"/>
    <x v="4"/>
    <x v="15"/>
    <n v="29.7"/>
    <x v="4"/>
    <n v="1089"/>
    <x v="0"/>
  </r>
  <r>
    <s v="23083.007972/2015-42"/>
    <s v="UASG 153115 - Pregão 25/2015"/>
    <d v="2016-10-21T00:00:00"/>
    <x v="27"/>
    <s v="Coordenadoria de tecnologia da Informação e Comunicação"/>
    <n v="66"/>
    <x v="78"/>
    <x v="28"/>
    <x v="8"/>
    <n v="0.12"/>
    <n v="12"/>
    <x v="2"/>
    <x v="18"/>
    <x v="9"/>
    <n v="12"/>
    <x v="5"/>
    <n v="4544"/>
    <x v="0"/>
  </r>
  <r>
    <s v="23083.007972/2015-42"/>
    <s v="UASG 153115 - Pregão 25/2015"/>
    <d v="2016-10-21T00:00:00"/>
    <x v="27"/>
    <s v="Coordenadoria de tecnologia da Informação e Comunicação"/>
    <n v="68"/>
    <x v="79"/>
    <x v="28"/>
    <x v="8"/>
    <n v="7.0000000000000007E-2"/>
    <n v="7.0000000000000009"/>
    <x v="2"/>
    <x v="18"/>
    <x v="9"/>
    <n v="7.0000000000000009"/>
    <x v="5"/>
    <n v="4544"/>
    <x v="0"/>
  </r>
  <r>
    <s v="23083.007972/2015-42"/>
    <s v="UASG 153115 - Pregão 25/2015"/>
    <d v="2016-10-21T00:00:00"/>
    <x v="27"/>
    <s v="Coordenadoria de tecnologia da Informação e Comunicação"/>
    <n v="67"/>
    <x v="80"/>
    <x v="28"/>
    <x v="8"/>
    <n v="0.1"/>
    <n v="10"/>
    <x v="2"/>
    <x v="18"/>
    <x v="9"/>
    <n v="10"/>
    <x v="5"/>
    <n v="4544"/>
    <x v="0"/>
  </r>
  <r>
    <s v="23083.007972/2015-42"/>
    <s v="UASG 153115 - Pregão 25/2015"/>
    <d v="2016-10-21T00:00:00"/>
    <x v="27"/>
    <s v="Coordenadoria de tecnologia da Informação e Comunicação"/>
    <n v="82"/>
    <x v="49"/>
    <x v="28"/>
    <x v="14"/>
    <n v="1"/>
    <n v="10"/>
    <x v="2"/>
    <x v="5"/>
    <x v="16"/>
    <n v="10"/>
    <x v="5"/>
    <n v="938"/>
    <x v="0"/>
  </r>
  <r>
    <s v="23083.007972/2015-42"/>
    <s v="UASG 153115 - Pregão 25/2015"/>
    <d v="2016-10-21T00:00:00"/>
    <x v="27"/>
    <s v="Coordenadoria de tecnologia da Informação e Comunicação"/>
    <n v="92"/>
    <x v="53"/>
    <x v="28"/>
    <x v="14"/>
    <n v="1.8"/>
    <n v="18"/>
    <x v="2"/>
    <x v="20"/>
    <x v="16"/>
    <n v="18"/>
    <x v="17"/>
    <n v="3048"/>
    <x v="0"/>
  </r>
  <r>
    <s v="23083.007972/2015-42"/>
    <s v="UASG 153115 - Pregão 25/2015"/>
    <d v="2016-10-21T00:00:00"/>
    <x v="27"/>
    <s v="Coordenadoria de tecnologia da Informação e Comunicação"/>
    <n v="94"/>
    <x v="17"/>
    <x v="28"/>
    <x v="16"/>
    <n v="1.22"/>
    <n v="18.3"/>
    <x v="2"/>
    <x v="10"/>
    <x v="19"/>
    <n v="18.3"/>
    <x v="8"/>
    <n v="544"/>
    <x v="0"/>
  </r>
  <r>
    <s v="23083.007972/2015-42"/>
    <s v="UASG 153115 - Pregão 25/2015"/>
    <d v="2016-10-21T00:00:00"/>
    <x v="27"/>
    <s v="Coordenadoria de tecnologia da Informação e Comunicação"/>
    <n v="99"/>
    <x v="18"/>
    <x v="28"/>
    <x v="25"/>
    <n v="19.989999999999998"/>
    <n v="39.979999999999997"/>
    <x v="2"/>
    <x v="10"/>
    <x v="26"/>
    <n v="39.979999999999997"/>
    <x v="8"/>
    <n v="544"/>
    <x v="0"/>
  </r>
  <r>
    <s v="23083.007972/2015-42"/>
    <s v="UASG 153115 - Pregão 25/2015"/>
    <d v="2016-10-21T00:00:00"/>
    <x v="27"/>
    <s v="Coordenadoria de tecnologia da Informação e Comunicação"/>
    <n v="101"/>
    <x v="21"/>
    <x v="28"/>
    <x v="15"/>
    <n v="5.84"/>
    <n v="29.2"/>
    <x v="3"/>
    <x v="4"/>
    <x v="18"/>
    <n v="29.2"/>
    <x v="4"/>
    <n v="1089"/>
    <x v="0"/>
  </r>
  <r>
    <s v="23083.007972/2015-42"/>
    <s v="UASG 153115 - Pregão 25/2015"/>
    <d v="2016-10-21T00:00:00"/>
    <x v="27"/>
    <s v="Coordenadoria de tecnologia da Informação e Comunicação"/>
    <n v="104"/>
    <x v="4"/>
    <x v="28"/>
    <x v="6"/>
    <n v="2"/>
    <n v="40"/>
    <x v="3"/>
    <x v="13"/>
    <x v="7"/>
    <n v="40"/>
    <x v="11"/>
    <n v="309"/>
    <x v="0"/>
  </r>
  <r>
    <s v="23083.007972/2015-42"/>
    <s v="UASG 153115 - Pregão 25/2015"/>
    <d v="2016-10-21T00:00:00"/>
    <x v="27"/>
    <s v="Coordenadoria de tecnologia da Informação e Comunicação"/>
    <n v="110"/>
    <x v="55"/>
    <x v="28"/>
    <x v="15"/>
    <n v="3.65"/>
    <n v="18.25"/>
    <x v="3"/>
    <x v="21"/>
    <x v="18"/>
    <n v="18.25"/>
    <x v="18"/>
    <s v="-"/>
    <x v="3"/>
  </r>
  <r>
    <s v="23083.007972/2015-42"/>
    <s v="UASG 153115 - Pregão 25/2015"/>
    <d v="2016-10-21T00:00:00"/>
    <x v="27"/>
    <s v="Coordenadoria de tecnologia da Informação e Comunicação"/>
    <n v="111"/>
    <x v="101"/>
    <x v="28"/>
    <x v="15"/>
    <n v="10.49"/>
    <n v="52.45"/>
    <x v="3"/>
    <x v="22"/>
    <x v="18"/>
    <n v="52.45"/>
    <x v="19"/>
    <n v="1327"/>
    <x v="0"/>
  </r>
  <r>
    <s v="23083.007972/2015-42"/>
    <s v="UASG 153115 - Pregão 25/2015"/>
    <d v="2016-10-21T00:00:00"/>
    <x v="27"/>
    <s v="Coordenadoria de tecnologia da Informação e Comunicação"/>
    <n v="114"/>
    <x v="57"/>
    <x v="28"/>
    <x v="11"/>
    <n v="11.42"/>
    <n v="11.42"/>
    <x v="2"/>
    <x v="18"/>
    <x v="13"/>
    <n v="11.42"/>
    <x v="5"/>
    <n v="4544"/>
    <x v="0"/>
  </r>
  <r>
    <s v="23083.007972/2015-42"/>
    <s v="UASG 153115 - Pregão 25/2015"/>
    <d v="2016-10-21T00:00:00"/>
    <x v="27"/>
    <s v="Coordenadoria de tecnologia da Informação e Comunicação"/>
    <n v="118"/>
    <x v="24"/>
    <x v="28"/>
    <x v="15"/>
    <n v="1.75"/>
    <n v="8.75"/>
    <x v="4"/>
    <x v="12"/>
    <x v="17"/>
    <s v="-"/>
    <x v="10"/>
    <s v="-"/>
    <x v="2"/>
  </r>
  <r>
    <s v="23083.007972/2015-42"/>
    <s v="UASG 153115 - Pregão 25/2015"/>
    <d v="2016-10-21T00:00:00"/>
    <x v="27"/>
    <s v="Coordenadoria de tecnologia da Informação e Comunicação"/>
    <n v="126"/>
    <x v="61"/>
    <x v="28"/>
    <x v="8"/>
    <n v="0.35"/>
    <n v="35"/>
    <x v="2"/>
    <x v="5"/>
    <x v="9"/>
    <n v="35"/>
    <x v="5"/>
    <n v="938"/>
    <x v="0"/>
  </r>
  <r>
    <s v="23083.007972/2015-42"/>
    <s v="UASG 153115 - Pregão 25/2015"/>
    <d v="2016-10-21T00:00:00"/>
    <x v="27"/>
    <s v="Coordenadoria de tecnologia da Informação e Comunicação"/>
    <n v="139"/>
    <x v="87"/>
    <x v="28"/>
    <x v="15"/>
    <n v="1.73"/>
    <n v="8.65"/>
    <x v="2"/>
    <x v="5"/>
    <x v="18"/>
    <n v="8.65"/>
    <x v="5"/>
    <n v="938"/>
    <x v="0"/>
  </r>
  <r>
    <s v="23083.007972/2015-42"/>
    <s v="UASG 153115 - Pregão 25/2015"/>
    <d v="2016-10-21T00:00:00"/>
    <x v="27"/>
    <s v="Coordenadoria de tecnologia da Informação e Comunicação"/>
    <n v="141"/>
    <x v="88"/>
    <x v="28"/>
    <x v="15"/>
    <n v="1.73"/>
    <n v="8.65"/>
    <x v="2"/>
    <x v="5"/>
    <x v="18"/>
    <n v="8.65"/>
    <x v="5"/>
    <n v="938"/>
    <x v="0"/>
  </r>
  <r>
    <s v="23083.007972/2015-42"/>
    <s v="UASG 153115 - Pregão 25/2015"/>
    <d v="2016-10-21T00:00:00"/>
    <x v="27"/>
    <s v="Coordenadoria de tecnologia da Informação e Comunicação"/>
    <n v="142"/>
    <x v="68"/>
    <x v="28"/>
    <x v="15"/>
    <n v="1.89"/>
    <n v="9.4499999999999993"/>
    <x v="3"/>
    <x v="7"/>
    <x v="18"/>
    <n v="9.4499999999999993"/>
    <x v="5"/>
    <n v="1400"/>
    <x v="0"/>
  </r>
  <r>
    <s v="23083.007972/2015-42"/>
    <s v="UASG 153115 - Pregão 25/2015"/>
    <d v="2016-10-21T00:00:00"/>
    <x v="27"/>
    <s v="Coordenadoria de tecnologia da Informação e Comunicação"/>
    <n v="144"/>
    <x v="89"/>
    <x v="28"/>
    <x v="15"/>
    <n v="2.02"/>
    <n v="10.1"/>
    <x v="3"/>
    <x v="7"/>
    <x v="18"/>
    <n v="10.1"/>
    <x v="5"/>
    <n v="1400"/>
    <x v="0"/>
  </r>
  <r>
    <s v="23083.007972/2015-42"/>
    <s v="UASG 153115 - Pregão 25/2015"/>
    <d v="2016-10-21T00:00:00"/>
    <x v="27"/>
    <s v="Coordenadoria de tecnologia da Informação e Comunicação"/>
    <n v="140"/>
    <x v="90"/>
    <x v="28"/>
    <x v="15"/>
    <n v="2.02"/>
    <n v="10.1"/>
    <x v="3"/>
    <x v="7"/>
    <x v="18"/>
    <n v="10.1"/>
    <x v="5"/>
    <n v="1400"/>
    <x v="0"/>
  </r>
  <r>
    <s v="23083.007972/2015-42"/>
    <s v="UASG 153115 - Pregão 25/2015"/>
    <d v="2016-10-21T00:00:00"/>
    <x v="27"/>
    <s v="Coordenadoria de tecnologia da Informação e Comunicação"/>
    <n v="143"/>
    <x v="69"/>
    <x v="28"/>
    <x v="15"/>
    <n v="1.85"/>
    <n v="9.25"/>
    <x v="2"/>
    <x v="5"/>
    <x v="18"/>
    <n v="9.25"/>
    <x v="5"/>
    <n v="938"/>
    <x v="0"/>
  </r>
  <r>
    <s v="23083.007972/2015-42"/>
    <s v="UASG 153115 - Pregão 25/2015"/>
    <d v="2016-10-21T00:00:00"/>
    <x v="27"/>
    <s v="Coordenadoria de tecnologia da Informação e Comunicação"/>
    <n v="154"/>
    <x v="104"/>
    <x v="28"/>
    <x v="15"/>
    <n v="1.21"/>
    <n v="6.05"/>
    <x v="3"/>
    <x v="4"/>
    <x v="18"/>
    <n v="6.05"/>
    <x v="4"/>
    <n v="1089"/>
    <x v="0"/>
  </r>
  <r>
    <s v="23083.007972/2015-42"/>
    <s v="UASG 153115 - Pregão 25/2015"/>
    <d v="2016-10-21T00:00:00"/>
    <x v="27"/>
    <s v="Coordenadoria de tecnologia da Informação e Comunicação"/>
    <n v="155"/>
    <x v="127"/>
    <x v="28"/>
    <x v="15"/>
    <n v="1.18"/>
    <n v="5.8999999999999995"/>
    <x v="2"/>
    <x v="5"/>
    <x v="18"/>
    <n v="5.8999999999999995"/>
    <x v="5"/>
    <n v="938"/>
    <x v="0"/>
  </r>
  <r>
    <s v="23083.007972/2015-42"/>
    <s v="UASG 153115 - Pregão 25/2015"/>
    <d v="2016-10-21T00:00:00"/>
    <x v="27"/>
    <s v="Coordenadoria de tecnologia da Informação e Comunicação"/>
    <n v="153"/>
    <x v="99"/>
    <x v="28"/>
    <x v="15"/>
    <n v="0.94"/>
    <n v="4.6999999999999993"/>
    <x v="3"/>
    <x v="7"/>
    <x v="18"/>
    <n v="4.6999999999999993"/>
    <x v="5"/>
    <n v="1400"/>
    <x v="0"/>
  </r>
  <r>
    <s v="23083.007972/2015-42"/>
    <s v="UASG 153115 - Pregão 25/2015"/>
    <d v="2016-10-21T00:00:00"/>
    <x v="27"/>
    <s v="Coordenadoria de tecnologia da Informação e Comunicação"/>
    <n v="163"/>
    <x v="102"/>
    <x v="28"/>
    <x v="15"/>
    <n v="0.49"/>
    <n v="2.4500000000000002"/>
    <x v="2"/>
    <x v="17"/>
    <x v="18"/>
    <n v="2.4500000000000002"/>
    <x v="15"/>
    <n v="13408"/>
    <x v="0"/>
  </r>
  <r>
    <s v="23083.007972/2015-42"/>
    <s v="UASG 153115 - Pregão 25/2015"/>
    <d v="2016-10-21T00:00:00"/>
    <x v="27"/>
    <s v="Coordenadoria de tecnologia da Informação e Comunicação"/>
    <n v="173"/>
    <x v="65"/>
    <x v="28"/>
    <x v="10"/>
    <n v="2.69"/>
    <n v="8.07"/>
    <x v="3"/>
    <x v="4"/>
    <x v="12"/>
    <n v="8.07"/>
    <x v="4"/>
    <n v="1089"/>
    <x v="0"/>
  </r>
  <r>
    <s v="23083.007972/2015-42"/>
    <s v="UASG 153115 - Pregão 25/2015"/>
    <d v="2016-10-21T00:00:00"/>
    <x v="27"/>
    <s v="Coordenadoria de tecnologia da Informação e Comunicação"/>
    <n v="174"/>
    <x v="66"/>
    <x v="28"/>
    <x v="10"/>
    <n v="2.8"/>
    <n v="8.3999999999999986"/>
    <x v="2"/>
    <x v="6"/>
    <x v="12"/>
    <n v="8.3999999999999986"/>
    <x v="6"/>
    <n v="348"/>
    <x v="0"/>
  </r>
  <r>
    <s v="23083.007972/2015-42"/>
    <s v="UASG 153115 - Pregão 25/2015"/>
    <d v="2016-10-21T00:00:00"/>
    <x v="28"/>
    <s v="Departamento de Fitotecnia"/>
    <n v="92"/>
    <x v="53"/>
    <x v="29"/>
    <x v="15"/>
    <n v="1.8"/>
    <n v="9"/>
    <x v="2"/>
    <x v="20"/>
    <x v="18"/>
    <n v="9"/>
    <x v="17"/>
    <n v="3048"/>
    <x v="0"/>
  </r>
  <r>
    <s v="23083.007972/2015-42"/>
    <s v="UASG 153115 - Pregão 25/2015"/>
    <d v="2016-10-21T00:00:00"/>
    <x v="28"/>
    <s v="Departamento de Fitotecnia"/>
    <n v="102"/>
    <x v="19"/>
    <x v="29"/>
    <x v="10"/>
    <n v="17.489999999999998"/>
    <n v="52.47"/>
    <x v="2"/>
    <x v="3"/>
    <x v="12"/>
    <n v="52.47"/>
    <x v="3"/>
    <n v="4227"/>
    <x v="0"/>
  </r>
  <r>
    <s v="23083.007972/2015-42"/>
    <s v="UASG 153115 - Pregão 25/2015"/>
    <d v="2016-10-21T00:00:00"/>
    <x v="28"/>
    <s v="Departamento de Fitotecnia"/>
    <n v="100"/>
    <x v="20"/>
    <x v="29"/>
    <x v="10"/>
    <n v="33.200000000000003"/>
    <n v="99.600000000000009"/>
    <x v="2"/>
    <x v="9"/>
    <x v="12"/>
    <n v="99.600000000000009"/>
    <x v="7"/>
    <n v="6468"/>
    <x v="0"/>
  </r>
  <r>
    <s v="23083.007972/2015-42"/>
    <s v="UASG 153115 - Pregão 25/2015"/>
    <d v="2016-10-21T00:00:00"/>
    <x v="28"/>
    <s v="Departamento de Fitotecnia"/>
    <n v="114"/>
    <x v="57"/>
    <x v="29"/>
    <x v="13"/>
    <n v="11.42"/>
    <n v="342.6"/>
    <x v="2"/>
    <x v="18"/>
    <x v="15"/>
    <n v="342.6"/>
    <x v="5"/>
    <n v="4544"/>
    <x v="0"/>
  </r>
  <r>
    <s v="23083.007972/2015-42"/>
    <s v="UASG 153115 - Pregão 25/2015"/>
    <d v="2016-10-21T00:00:00"/>
    <x v="28"/>
    <s v="Departamento de Fitotecnia"/>
    <n v="126"/>
    <x v="61"/>
    <x v="29"/>
    <x v="38"/>
    <n v="0.35"/>
    <n v="210"/>
    <x v="2"/>
    <x v="5"/>
    <x v="53"/>
    <n v="210"/>
    <x v="5"/>
    <n v="938"/>
    <x v="0"/>
  </r>
  <r>
    <s v="23083.007972/2015-42"/>
    <s v="UASG 153115 - Pregão 25/2015"/>
    <d v="2016-10-21T00:00:00"/>
    <x v="28"/>
    <s v="Departamento de Fitotecnia"/>
    <n v="137"/>
    <x v="84"/>
    <x v="29"/>
    <x v="14"/>
    <n v="1.25"/>
    <n v="12.5"/>
    <x v="3"/>
    <x v="4"/>
    <x v="16"/>
    <n v="12.5"/>
    <x v="4"/>
    <n v="1089"/>
    <x v="0"/>
  </r>
  <r>
    <s v="23083.007972/2015-42"/>
    <s v="UASG 153115 - Pregão 25/2015"/>
    <d v="2016-10-21T00:00:00"/>
    <x v="28"/>
    <s v="Departamento de Fitotecnia"/>
    <n v="138"/>
    <x v="85"/>
    <x v="29"/>
    <x v="14"/>
    <n v="0.85"/>
    <n v="8.5"/>
    <x v="2"/>
    <x v="18"/>
    <x v="16"/>
    <n v="8.5"/>
    <x v="5"/>
    <n v="4544"/>
    <x v="0"/>
  </r>
  <r>
    <s v="23083.007972/2015-42"/>
    <s v="UASG 153115 - Pregão 25/2015"/>
    <d v="2016-10-21T00:00:00"/>
    <x v="28"/>
    <s v="Departamento de Fitotecnia"/>
    <n v="135"/>
    <x v="62"/>
    <x v="29"/>
    <x v="14"/>
    <n v="0.6"/>
    <n v="6"/>
    <x v="2"/>
    <x v="18"/>
    <x v="16"/>
    <n v="6"/>
    <x v="5"/>
    <n v="4544"/>
    <x v="0"/>
  </r>
  <r>
    <s v="23083.007972/2015-42"/>
    <s v="UASG 153115 - Pregão 25/2015"/>
    <d v="2016-10-21T00:00:00"/>
    <x v="28"/>
    <s v="Departamento de Fitotecnia"/>
    <n v="17"/>
    <x v="38"/>
    <x v="29"/>
    <x v="14"/>
    <n v="2.5499999999999998"/>
    <n v="25.5"/>
    <x v="2"/>
    <x v="18"/>
    <x v="16"/>
    <n v="25.5"/>
    <x v="5"/>
    <n v="4544"/>
    <x v="0"/>
  </r>
  <r>
    <s v="23083.007972/2015-42"/>
    <s v="UASG 153115 - Pregão 25/2015"/>
    <d v="2016-10-21T00:00:00"/>
    <x v="28"/>
    <s v="Departamento de Fitotecnia"/>
    <n v="16"/>
    <x v="39"/>
    <x v="29"/>
    <x v="14"/>
    <n v="2.52"/>
    <n v="25.2"/>
    <x v="2"/>
    <x v="18"/>
    <x v="16"/>
    <n v="25.2"/>
    <x v="5"/>
    <n v="4544"/>
    <x v="0"/>
  </r>
  <r>
    <s v="23083.007972/2015-42"/>
    <s v="UASG 153115 - Pregão 25/2015"/>
    <d v="2016-10-21T00:00:00"/>
    <x v="28"/>
    <s v="Departamento de Fitotecnia"/>
    <n v="18"/>
    <x v="5"/>
    <x v="29"/>
    <x v="13"/>
    <n v="0.5"/>
    <n v="15"/>
    <x v="2"/>
    <x v="3"/>
    <x v="15"/>
    <n v="15"/>
    <x v="3"/>
    <n v="4227"/>
    <x v="0"/>
  </r>
  <r>
    <s v="23083.007972/2015-42"/>
    <s v="UASG 153115 - Pregão 25/2015"/>
    <d v="2016-10-21T00:00:00"/>
    <x v="28"/>
    <s v="Departamento de Fitotecnia"/>
    <n v="19"/>
    <x v="6"/>
    <x v="29"/>
    <x v="13"/>
    <n v="0.32"/>
    <n v="9.6"/>
    <x v="3"/>
    <x v="4"/>
    <x v="15"/>
    <n v="9.6"/>
    <x v="4"/>
    <n v="1089"/>
    <x v="0"/>
  </r>
  <r>
    <s v="23083.007972/2015-42"/>
    <s v="UASG 153115 - Pregão 25/2015"/>
    <d v="2016-10-21T00:00:00"/>
    <x v="28"/>
    <s v="Departamento de Fitotecnia"/>
    <n v="20"/>
    <x v="40"/>
    <x v="29"/>
    <x v="14"/>
    <n v="0.32"/>
    <n v="3.2"/>
    <x v="3"/>
    <x v="4"/>
    <x v="16"/>
    <n v="3.2"/>
    <x v="4"/>
    <n v="1089"/>
    <x v="0"/>
  </r>
  <r>
    <s v="23083.007972/2015-42"/>
    <s v="UASG 153115 - Pregão 25/2015"/>
    <d v="2016-10-21T00:00:00"/>
    <x v="28"/>
    <s v="Departamento de Fitotecnia"/>
    <n v="22"/>
    <x v="7"/>
    <x v="29"/>
    <x v="10"/>
    <n v="1.3"/>
    <n v="3.9000000000000004"/>
    <x v="2"/>
    <x v="5"/>
    <x v="12"/>
    <n v="3.9000000000000004"/>
    <x v="5"/>
    <n v="938"/>
    <x v="0"/>
  </r>
  <r>
    <s v="23083.007972/2015-42"/>
    <s v="UASG 153115 - Pregão 25/2015"/>
    <d v="2016-10-21T00:00:00"/>
    <x v="28"/>
    <s v="Departamento de Fitotecnia"/>
    <n v="23"/>
    <x v="91"/>
    <x v="29"/>
    <x v="10"/>
    <n v="1.3"/>
    <n v="3.9000000000000004"/>
    <x v="2"/>
    <x v="5"/>
    <x v="12"/>
    <n v="3.9000000000000004"/>
    <x v="5"/>
    <n v="938"/>
    <x v="0"/>
  </r>
  <r>
    <s v="23083.007972/2015-42"/>
    <s v="UASG 153115 - Pregão 25/2015"/>
    <d v="2016-10-21T00:00:00"/>
    <x v="28"/>
    <s v="Departamento de Fitotecnia"/>
    <n v="48"/>
    <x v="44"/>
    <x v="29"/>
    <x v="15"/>
    <n v="0.94"/>
    <n v="4.6999999999999993"/>
    <x v="2"/>
    <x v="17"/>
    <x v="18"/>
    <n v="4.6999999999999993"/>
    <x v="15"/>
    <n v="13408"/>
    <x v="0"/>
  </r>
  <r>
    <s v="23083.007972/2015-42"/>
    <s v="UASG 153115 - Pregão 25/2015"/>
    <d v="2016-10-21T00:00:00"/>
    <x v="28"/>
    <s v="Departamento de Fitotecnia"/>
    <n v="57"/>
    <x v="47"/>
    <x v="29"/>
    <x v="10"/>
    <n v="0.99"/>
    <n v="2.9699999999999998"/>
    <x v="3"/>
    <x v="4"/>
    <x v="12"/>
    <n v="2.9699999999999998"/>
    <x v="4"/>
    <n v="1089"/>
    <x v="0"/>
  </r>
  <r>
    <s v="23083.007972/2015-42"/>
    <s v="UASG 153115 - Pregão 25/2015"/>
    <d v="2016-10-21T00:00:00"/>
    <x v="28"/>
    <s v="Departamento de Fitotecnia"/>
    <n v="91"/>
    <x v="81"/>
    <x v="29"/>
    <x v="15"/>
    <n v="1.03"/>
    <n v="5.15"/>
    <x v="3"/>
    <x v="24"/>
    <x v="18"/>
    <n v="5.15"/>
    <x v="20"/>
    <n v="2792"/>
    <x v="0"/>
  </r>
  <r>
    <s v="23083.007972/2015-42"/>
    <s v="UASG 153115 - Pregão 25/2015"/>
    <d v="2016-10-21T00:00:00"/>
    <x v="29"/>
    <s v="Departamento de Geociências"/>
    <n v="7"/>
    <x v="72"/>
    <x v="30"/>
    <x v="14"/>
    <n v="2.5"/>
    <n v="25"/>
    <x v="3"/>
    <x v="15"/>
    <x v="16"/>
    <n v="25"/>
    <x v="13"/>
    <n v="16807"/>
    <x v="0"/>
  </r>
  <r>
    <s v="23083.007972/2015-42"/>
    <s v="UASG 153115 - Pregão 25/2015"/>
    <d v="2016-10-21T00:00:00"/>
    <x v="29"/>
    <s v="Departamento de Geociências"/>
    <n v="12"/>
    <x v="35"/>
    <x v="30"/>
    <x v="16"/>
    <n v="0.56999999999999995"/>
    <n v="8.5499999999999989"/>
    <x v="2"/>
    <x v="5"/>
    <x v="19"/>
    <n v="8.5499999999999989"/>
    <x v="5"/>
    <n v="938"/>
    <x v="0"/>
  </r>
  <r>
    <s v="23083.007972/2015-42"/>
    <s v="UASG 153115 - Pregão 25/2015"/>
    <d v="2016-10-21T00:00:00"/>
    <x v="29"/>
    <s v="Departamento de Geociências"/>
    <n v="14"/>
    <x v="36"/>
    <x v="30"/>
    <x v="15"/>
    <n v="0.25"/>
    <n v="1.25"/>
    <x v="4"/>
    <x v="12"/>
    <x v="17"/>
    <s v="-"/>
    <x v="10"/>
    <s v="-"/>
    <x v="2"/>
  </r>
  <r>
    <s v="23083.007972/2015-42"/>
    <s v="UASG 153115 - Pregão 25/2015"/>
    <d v="2016-10-21T00:00:00"/>
    <x v="29"/>
    <s v="Departamento de Geociências"/>
    <n v="17"/>
    <x v="38"/>
    <x v="30"/>
    <x v="16"/>
    <n v="2.5499999999999998"/>
    <n v="38.25"/>
    <x v="2"/>
    <x v="18"/>
    <x v="19"/>
    <n v="38.25"/>
    <x v="5"/>
    <n v="4544"/>
    <x v="0"/>
  </r>
  <r>
    <s v="23083.007972/2015-42"/>
    <s v="UASG 153115 - Pregão 25/2015"/>
    <d v="2016-10-21T00:00:00"/>
    <x v="29"/>
    <s v="Departamento de Geociências"/>
    <n v="18"/>
    <x v="5"/>
    <x v="30"/>
    <x v="13"/>
    <n v="0.5"/>
    <n v="15"/>
    <x v="2"/>
    <x v="3"/>
    <x v="15"/>
    <n v="15"/>
    <x v="3"/>
    <n v="4227"/>
    <x v="0"/>
  </r>
  <r>
    <s v="23083.007972/2015-42"/>
    <s v="UASG 153115 - Pregão 25/2015"/>
    <d v="2016-10-21T00:00:00"/>
    <x v="29"/>
    <s v="Departamento de Geociências"/>
    <n v="21"/>
    <x v="41"/>
    <x v="30"/>
    <x v="16"/>
    <n v="0.32"/>
    <n v="4.8"/>
    <x v="3"/>
    <x v="4"/>
    <x v="19"/>
    <n v="4.8"/>
    <x v="4"/>
    <n v="1089"/>
    <x v="0"/>
  </r>
  <r>
    <s v="23083.007972/2015-42"/>
    <s v="UASG 153115 - Pregão 25/2015"/>
    <d v="2016-10-21T00:00:00"/>
    <x v="29"/>
    <s v="Departamento de Geociências"/>
    <n v="28"/>
    <x v="9"/>
    <x v="30"/>
    <x v="15"/>
    <n v="0.85"/>
    <n v="4.25"/>
    <x v="2"/>
    <x v="5"/>
    <x v="18"/>
    <n v="4.25"/>
    <x v="5"/>
    <n v="938"/>
    <x v="0"/>
  </r>
  <r>
    <s v="23083.007972/2015-42"/>
    <s v="UASG 153115 - Pregão 25/2015"/>
    <d v="2016-10-21T00:00:00"/>
    <x v="29"/>
    <s v="Departamento de Geociências"/>
    <n v="84"/>
    <x v="16"/>
    <x v="30"/>
    <x v="11"/>
    <n v="74.849999999999994"/>
    <n v="74.849999999999994"/>
    <x v="2"/>
    <x v="9"/>
    <x v="13"/>
    <n v="74.849999999999994"/>
    <x v="7"/>
    <n v="6468"/>
    <x v="0"/>
  </r>
  <r>
    <s v="23083.007972/2015-42"/>
    <s v="UASG 153115 - Pregão 25/2015"/>
    <d v="2016-10-21T00:00:00"/>
    <x v="29"/>
    <s v="Departamento de Geociências"/>
    <n v="94"/>
    <x v="17"/>
    <x v="30"/>
    <x v="15"/>
    <n v="1.22"/>
    <n v="6.1"/>
    <x v="2"/>
    <x v="10"/>
    <x v="18"/>
    <n v="6.1"/>
    <x v="8"/>
    <n v="544"/>
    <x v="0"/>
  </r>
  <r>
    <s v="23083.007972/2015-42"/>
    <s v="UASG 153115 - Pregão 25/2015"/>
    <d v="2016-10-21T00:00:00"/>
    <x v="29"/>
    <s v="Departamento de Geociências"/>
    <n v="99"/>
    <x v="18"/>
    <x v="30"/>
    <x v="11"/>
    <n v="19.989999999999998"/>
    <n v="19.989999999999998"/>
    <x v="2"/>
    <x v="10"/>
    <x v="13"/>
    <n v="19.989999999999998"/>
    <x v="8"/>
    <n v="544"/>
    <x v="0"/>
  </r>
  <r>
    <s v="23083.007972/2015-42"/>
    <s v="UASG 153115 - Pregão 25/2015"/>
    <d v="2016-10-21T00:00:00"/>
    <x v="29"/>
    <s v="Departamento de Geociências"/>
    <n v="102"/>
    <x v="19"/>
    <x v="30"/>
    <x v="11"/>
    <n v="17.489999999999998"/>
    <n v="17.489999999999998"/>
    <x v="2"/>
    <x v="3"/>
    <x v="13"/>
    <n v="17.489999999999998"/>
    <x v="3"/>
    <n v="4227"/>
    <x v="0"/>
  </r>
  <r>
    <s v="23083.007972/2015-42"/>
    <s v="UASG 153115 - Pregão 25/2015"/>
    <d v="2016-10-21T00:00:00"/>
    <x v="29"/>
    <s v="Departamento de Geociências"/>
    <n v="104"/>
    <x v="4"/>
    <x v="30"/>
    <x v="11"/>
    <n v="2"/>
    <n v="2"/>
    <x v="3"/>
    <x v="13"/>
    <x v="13"/>
    <n v="2"/>
    <x v="11"/>
    <n v="309"/>
    <x v="0"/>
  </r>
  <r>
    <s v="23083.007972/2015-42"/>
    <s v="UASG 153115 - Pregão 25/2015"/>
    <d v="2016-10-21T00:00:00"/>
    <x v="29"/>
    <s v="Departamento de Geociências"/>
    <n v="110"/>
    <x v="55"/>
    <x v="30"/>
    <x v="18"/>
    <n v="3.65"/>
    <n v="14.6"/>
    <x v="3"/>
    <x v="21"/>
    <x v="20"/>
    <n v="14.6"/>
    <x v="18"/>
    <s v="-"/>
    <x v="3"/>
  </r>
  <r>
    <s v="23083.007972/2015-42"/>
    <s v="UASG 153115 - Pregão 25/2015"/>
    <d v="2016-10-21T00:00:00"/>
    <x v="29"/>
    <s v="Departamento de Geociências"/>
    <n v="115"/>
    <x v="117"/>
    <x v="30"/>
    <x v="11"/>
    <n v="14.1"/>
    <n v="14.1"/>
    <x v="2"/>
    <x v="11"/>
    <x v="13"/>
    <n v="14.1"/>
    <x v="9"/>
    <n v="6"/>
    <x v="0"/>
  </r>
  <r>
    <s v="23083.007972/2015-42"/>
    <s v="UASG 153115 - Pregão 25/2015"/>
    <d v="2016-10-21T00:00:00"/>
    <x v="29"/>
    <s v="Departamento de Geociências"/>
    <n v="114"/>
    <x v="57"/>
    <x v="30"/>
    <x v="11"/>
    <n v="11.42"/>
    <n v="11.42"/>
    <x v="2"/>
    <x v="18"/>
    <x v="13"/>
    <n v="11.42"/>
    <x v="5"/>
    <n v="4544"/>
    <x v="0"/>
  </r>
  <r>
    <s v="23083.007972/2015-42"/>
    <s v="UASG 153115 - Pregão 25/2015"/>
    <d v="2016-10-21T00:00:00"/>
    <x v="29"/>
    <s v="Departamento de Geociências"/>
    <n v="113"/>
    <x v="58"/>
    <x v="30"/>
    <x v="11"/>
    <n v="12.72"/>
    <n v="12.72"/>
    <x v="2"/>
    <x v="18"/>
    <x v="13"/>
    <n v="12.72"/>
    <x v="5"/>
    <n v="4544"/>
    <x v="0"/>
  </r>
  <r>
    <s v="23083.007972/2015-42"/>
    <s v="UASG 153115 - Pregão 25/2015"/>
    <d v="2016-10-21T00:00:00"/>
    <x v="29"/>
    <s v="Departamento de Geociências"/>
    <n v="134"/>
    <x v="95"/>
    <x v="30"/>
    <x v="11"/>
    <n v="12.97"/>
    <n v="12.97"/>
    <x v="2"/>
    <x v="18"/>
    <x v="13"/>
    <n v="12.97"/>
    <x v="5"/>
    <n v="4544"/>
    <x v="0"/>
  </r>
  <r>
    <s v="23083.007972/2015-42"/>
    <s v="UASG 153115 - Pregão 25/2015"/>
    <d v="2016-10-21T00:00:00"/>
    <x v="29"/>
    <s v="Departamento de Geociências"/>
    <n v="146"/>
    <x v="63"/>
    <x v="30"/>
    <x v="11"/>
    <n v="64.5"/>
    <n v="64.5"/>
    <x v="2"/>
    <x v="18"/>
    <x v="13"/>
    <n v="64.5"/>
    <x v="5"/>
    <n v="4544"/>
    <x v="0"/>
  </r>
  <r>
    <s v="23083.007972/2015-42"/>
    <s v="UASG 153115 - Pregão 25/2015"/>
    <d v="2016-10-21T00:00:00"/>
    <x v="29"/>
    <s v="Departamento de Geociências"/>
    <n v="147"/>
    <x v="25"/>
    <x v="30"/>
    <x v="11"/>
    <n v="1.51"/>
    <n v="1.51"/>
    <x v="3"/>
    <x v="14"/>
    <x v="13"/>
    <n v="1.51"/>
    <x v="12"/>
    <n v="489"/>
    <x v="0"/>
  </r>
  <r>
    <s v="23083.007972/2015-42"/>
    <s v="UASG 153115 - Pregão 25/2015"/>
    <d v="2016-10-21T00:00:00"/>
    <x v="29"/>
    <s v="Departamento de Geociências"/>
    <n v="148"/>
    <x v="26"/>
    <x v="30"/>
    <x v="39"/>
    <n v="1.49"/>
    <n v="134.1"/>
    <x v="3"/>
    <x v="14"/>
    <x v="54"/>
    <n v="20.86"/>
    <x v="12"/>
    <n v="489"/>
    <x v="1"/>
  </r>
  <r>
    <s v="23083.007972/2015-42"/>
    <s v="UASG 153115 - Pregão 25/2015"/>
    <d v="2016-10-21T00:00:00"/>
    <x v="29"/>
    <s v="Departamento de Geociências"/>
    <n v="174"/>
    <x v="66"/>
    <x v="30"/>
    <x v="11"/>
    <n v="2.8"/>
    <n v="2.8"/>
    <x v="2"/>
    <x v="6"/>
    <x v="13"/>
    <n v="2.8"/>
    <x v="6"/>
    <n v="348"/>
    <x v="0"/>
  </r>
  <r>
    <s v="23083.007972/2015-42"/>
    <s v="UASG 153115 - Pregão 25/2015"/>
    <d v="2016-10-21T00:00:00"/>
    <x v="30"/>
    <s v="Departamento de Solos"/>
    <n v="12"/>
    <x v="35"/>
    <x v="31"/>
    <x v="14"/>
    <n v="0.56999999999999995"/>
    <n v="5.6999999999999993"/>
    <x v="2"/>
    <x v="5"/>
    <x v="16"/>
    <n v="5.6999999999999993"/>
    <x v="5"/>
    <n v="938"/>
    <x v="0"/>
  </r>
  <r>
    <s v="23083.007972/2015-42"/>
    <s v="UASG 153115 - Pregão 25/2015"/>
    <d v="2016-10-21T00:00:00"/>
    <x v="30"/>
    <s v="Departamento de Solos"/>
    <n v="14"/>
    <x v="36"/>
    <x v="31"/>
    <x v="14"/>
    <n v="0.25"/>
    <n v="2.5"/>
    <x v="4"/>
    <x v="12"/>
    <x v="17"/>
    <s v="-"/>
    <x v="10"/>
    <s v="-"/>
    <x v="2"/>
  </r>
  <r>
    <s v="23083.007972/2015-42"/>
    <s v="UASG 153115 - Pregão 25/2015"/>
    <d v="2016-10-21T00:00:00"/>
    <x v="30"/>
    <s v="Departamento de Solos"/>
    <n v="18"/>
    <x v="5"/>
    <x v="31"/>
    <x v="9"/>
    <n v="0.5"/>
    <n v="25"/>
    <x v="2"/>
    <x v="3"/>
    <x v="11"/>
    <n v="25"/>
    <x v="3"/>
    <n v="4227"/>
    <x v="0"/>
  </r>
  <r>
    <s v="23083.007972/2015-42"/>
    <s v="UASG 153115 - Pregão 25/2015"/>
    <d v="2016-10-21T00:00:00"/>
    <x v="30"/>
    <s v="Departamento de Solos"/>
    <n v="19"/>
    <x v="6"/>
    <x v="31"/>
    <x v="9"/>
    <n v="0.32"/>
    <n v="16"/>
    <x v="3"/>
    <x v="4"/>
    <x v="11"/>
    <n v="16"/>
    <x v="4"/>
    <n v="1089"/>
    <x v="0"/>
  </r>
  <r>
    <s v="23083.007972/2015-42"/>
    <s v="UASG 153115 - Pregão 25/2015"/>
    <d v="2016-10-21T00:00:00"/>
    <x v="30"/>
    <s v="Departamento de Solos"/>
    <n v="20"/>
    <x v="40"/>
    <x v="31"/>
    <x v="9"/>
    <n v="0.32"/>
    <n v="16"/>
    <x v="3"/>
    <x v="4"/>
    <x v="11"/>
    <n v="16"/>
    <x v="4"/>
    <n v="1089"/>
    <x v="0"/>
  </r>
  <r>
    <s v="23083.007972/2015-42"/>
    <s v="UASG 153115 - Pregão 25/2015"/>
    <d v="2016-10-21T00:00:00"/>
    <x v="30"/>
    <s v="Departamento de Solos"/>
    <n v="21"/>
    <x v="41"/>
    <x v="31"/>
    <x v="9"/>
    <n v="0.32"/>
    <n v="16"/>
    <x v="3"/>
    <x v="4"/>
    <x v="11"/>
    <n v="16"/>
    <x v="4"/>
    <n v="1089"/>
    <x v="0"/>
  </r>
  <r>
    <s v="23083.007972/2015-42"/>
    <s v="UASG 153115 - Pregão 25/2015"/>
    <d v="2016-10-21T00:00:00"/>
    <x v="30"/>
    <s v="Departamento de Solos"/>
    <n v="22"/>
    <x v="7"/>
    <x v="31"/>
    <x v="6"/>
    <n v="1.3"/>
    <n v="26"/>
    <x v="2"/>
    <x v="5"/>
    <x v="7"/>
    <n v="26"/>
    <x v="5"/>
    <n v="938"/>
    <x v="0"/>
  </r>
  <r>
    <s v="23083.007972/2015-42"/>
    <s v="UASG 153115 - Pregão 25/2015"/>
    <d v="2016-10-21T00:00:00"/>
    <x v="30"/>
    <s v="Departamento de Solos"/>
    <n v="23"/>
    <x v="91"/>
    <x v="31"/>
    <x v="6"/>
    <n v="1.3"/>
    <n v="26"/>
    <x v="2"/>
    <x v="5"/>
    <x v="7"/>
    <n v="26"/>
    <x v="5"/>
    <n v="938"/>
    <x v="0"/>
  </r>
  <r>
    <s v="23083.007972/2015-42"/>
    <s v="UASG 153115 - Pregão 25/2015"/>
    <d v="2016-10-21T00:00:00"/>
    <x v="30"/>
    <s v="Departamento de Solos"/>
    <n v="24"/>
    <x v="92"/>
    <x v="31"/>
    <x v="6"/>
    <n v="1.5"/>
    <n v="30"/>
    <x v="2"/>
    <x v="5"/>
    <x v="7"/>
    <n v="30"/>
    <x v="5"/>
    <n v="938"/>
    <x v="0"/>
  </r>
  <r>
    <s v="23083.007972/2015-42"/>
    <s v="UASG 153115 - Pregão 25/2015"/>
    <d v="2016-10-21T00:00:00"/>
    <x v="30"/>
    <s v="Departamento de Solos"/>
    <n v="25"/>
    <x v="8"/>
    <x v="31"/>
    <x v="6"/>
    <n v="1.3"/>
    <n v="26"/>
    <x v="2"/>
    <x v="5"/>
    <x v="7"/>
    <n v="26"/>
    <x v="5"/>
    <n v="938"/>
    <x v="0"/>
  </r>
  <r>
    <s v="23083.007972/2015-42"/>
    <s v="UASG 153115 - Pregão 25/2015"/>
    <d v="2016-10-21T00:00:00"/>
    <x v="30"/>
    <s v="Departamento de Solos"/>
    <n v="42"/>
    <x v="15"/>
    <x v="31"/>
    <x v="14"/>
    <n v="1.2"/>
    <n v="12"/>
    <x v="2"/>
    <x v="5"/>
    <x v="16"/>
    <n v="12"/>
    <x v="5"/>
    <n v="938"/>
    <x v="0"/>
  </r>
  <r>
    <s v="23083.007972/2015-42"/>
    <s v="UASG 153115 - Pregão 25/2015"/>
    <d v="2016-10-21T00:00:00"/>
    <x v="30"/>
    <s v="Departamento de Solos"/>
    <n v="43"/>
    <x v="75"/>
    <x v="31"/>
    <x v="14"/>
    <n v="1.7"/>
    <n v="17"/>
    <x v="2"/>
    <x v="8"/>
    <x v="16"/>
    <n v="17"/>
    <x v="5"/>
    <n v="4949"/>
    <x v="0"/>
  </r>
  <r>
    <s v="23083.007972/2015-42"/>
    <s v="UASG 153115 - Pregão 25/2015"/>
    <d v="2016-10-21T00:00:00"/>
    <x v="30"/>
    <s v="Departamento de Solos"/>
    <n v="40"/>
    <x v="77"/>
    <x v="31"/>
    <x v="14"/>
    <n v="0.99"/>
    <n v="9.9"/>
    <x v="2"/>
    <x v="16"/>
    <x v="16"/>
    <n v="9.9"/>
    <x v="14"/>
    <n v="1281"/>
    <x v="0"/>
  </r>
  <r>
    <s v="23083.007972/2015-42"/>
    <s v="UASG 153115 - Pregão 25/2015"/>
    <d v="2016-10-21T00:00:00"/>
    <x v="30"/>
    <s v="Departamento de Solos"/>
    <n v="41"/>
    <x v="42"/>
    <x v="31"/>
    <x v="14"/>
    <n v="1.29"/>
    <n v="12.9"/>
    <x v="3"/>
    <x v="4"/>
    <x v="16"/>
    <n v="12.9"/>
    <x v="4"/>
    <n v="1089"/>
    <x v="0"/>
  </r>
  <r>
    <s v="23083.007972/2015-42"/>
    <s v="UASG 153115 - Pregão 25/2015"/>
    <d v="2016-10-21T00:00:00"/>
    <x v="30"/>
    <s v="Departamento de Solos"/>
    <n v="57"/>
    <x v="47"/>
    <x v="31"/>
    <x v="14"/>
    <n v="0.99"/>
    <n v="9.9"/>
    <x v="3"/>
    <x v="4"/>
    <x v="16"/>
    <n v="9.9"/>
    <x v="4"/>
    <n v="1089"/>
    <x v="0"/>
  </r>
  <r>
    <s v="23083.007972/2015-42"/>
    <s v="UASG 153115 - Pregão 25/2015"/>
    <d v="2016-10-21T00:00:00"/>
    <x v="30"/>
    <s v="Departamento de Solos"/>
    <n v="65"/>
    <x v="48"/>
    <x v="31"/>
    <x v="20"/>
    <n v="0.11"/>
    <n v="16.5"/>
    <x v="2"/>
    <x v="18"/>
    <x v="34"/>
    <n v="7.7"/>
    <x v="5"/>
    <n v="4544"/>
    <x v="1"/>
  </r>
  <r>
    <s v="23083.007972/2015-42"/>
    <s v="UASG 153115 - Pregão 25/2015"/>
    <d v="2016-10-21T00:00:00"/>
    <x v="30"/>
    <s v="Departamento de Solos"/>
    <n v="66"/>
    <x v="78"/>
    <x v="31"/>
    <x v="20"/>
    <n v="0.12"/>
    <n v="18"/>
    <x v="2"/>
    <x v="18"/>
    <x v="9"/>
    <n v="12"/>
    <x v="5"/>
    <n v="4544"/>
    <x v="1"/>
  </r>
  <r>
    <s v="23083.007972/2015-42"/>
    <s v="UASG 153115 - Pregão 25/2015"/>
    <d v="2016-10-21T00:00:00"/>
    <x v="30"/>
    <s v="Departamento de Solos"/>
    <n v="86"/>
    <x v="51"/>
    <x v="31"/>
    <x v="6"/>
    <n v="1.75"/>
    <n v="35"/>
    <x v="2"/>
    <x v="20"/>
    <x v="7"/>
    <n v="35"/>
    <x v="17"/>
    <n v="3048"/>
    <x v="0"/>
  </r>
  <r>
    <s v="23083.007972/2015-42"/>
    <s v="UASG 153115 - Pregão 25/2015"/>
    <d v="2016-10-21T00:00:00"/>
    <x v="30"/>
    <s v="Departamento de Solos"/>
    <n v="89"/>
    <x v="94"/>
    <x v="31"/>
    <x v="6"/>
    <n v="2.4"/>
    <n v="48"/>
    <x v="2"/>
    <x v="20"/>
    <x v="18"/>
    <n v="12"/>
    <x v="17"/>
    <n v="3048"/>
    <x v="1"/>
  </r>
  <r>
    <s v="23083.007972/2015-42"/>
    <s v="UASG 153115 - Pregão 25/2015"/>
    <d v="2016-10-21T00:00:00"/>
    <x v="30"/>
    <s v="Departamento de Solos"/>
    <n v="102"/>
    <x v="19"/>
    <x v="31"/>
    <x v="11"/>
    <n v="17.489999999999998"/>
    <n v="17.489999999999998"/>
    <x v="2"/>
    <x v="3"/>
    <x v="13"/>
    <n v="17.489999999999998"/>
    <x v="3"/>
    <n v="4227"/>
    <x v="0"/>
  </r>
  <r>
    <s v="23083.007972/2015-42"/>
    <s v="UASG 153115 - Pregão 25/2015"/>
    <d v="2016-10-21T00:00:00"/>
    <x v="30"/>
    <s v="Departamento de Solos"/>
    <n v="104"/>
    <x v="4"/>
    <x v="31"/>
    <x v="18"/>
    <n v="2"/>
    <n v="8"/>
    <x v="3"/>
    <x v="13"/>
    <x v="20"/>
    <n v="8"/>
    <x v="11"/>
    <n v="309"/>
    <x v="0"/>
  </r>
  <r>
    <s v="23083.007972/2015-42"/>
    <s v="UASG 153115 - Pregão 25/2015"/>
    <d v="2016-10-21T00:00:00"/>
    <x v="30"/>
    <s v="Departamento de Solos"/>
    <n v="115"/>
    <x v="117"/>
    <x v="31"/>
    <x v="14"/>
    <n v="14.1"/>
    <n v="141"/>
    <x v="2"/>
    <x v="11"/>
    <x v="16"/>
    <n v="141"/>
    <x v="9"/>
    <n v="6"/>
    <x v="0"/>
  </r>
  <r>
    <s v="23083.007972/2015-42"/>
    <s v="UASG 153115 - Pregão 25/2015"/>
    <d v="2016-10-21T00:00:00"/>
    <x v="30"/>
    <s v="Departamento de Solos"/>
    <n v="114"/>
    <x v="57"/>
    <x v="31"/>
    <x v="14"/>
    <n v="11.42"/>
    <n v="114.2"/>
    <x v="2"/>
    <x v="18"/>
    <x v="16"/>
    <n v="114.2"/>
    <x v="5"/>
    <n v="4544"/>
    <x v="0"/>
  </r>
  <r>
    <s v="23083.007972/2015-42"/>
    <s v="UASG 153115 - Pregão 25/2015"/>
    <d v="2016-10-21T00:00:00"/>
    <x v="30"/>
    <s v="Departamento de Solos"/>
    <n v="113"/>
    <x v="58"/>
    <x v="31"/>
    <x v="14"/>
    <n v="12.72"/>
    <n v="127.2"/>
    <x v="2"/>
    <x v="18"/>
    <x v="16"/>
    <n v="127.2"/>
    <x v="5"/>
    <n v="4544"/>
    <x v="0"/>
  </r>
  <r>
    <s v="23083.007972/2015-42"/>
    <s v="UASG 153115 - Pregão 25/2015"/>
    <d v="2016-10-21T00:00:00"/>
    <x v="30"/>
    <s v="Departamento de Solos"/>
    <n v="116"/>
    <x v="60"/>
    <x v="31"/>
    <x v="8"/>
    <n v="0.12"/>
    <n v="12"/>
    <x v="3"/>
    <x v="22"/>
    <x v="9"/>
    <n v="12"/>
    <x v="19"/>
    <n v="1327"/>
    <x v="0"/>
  </r>
  <r>
    <s v="23083.007972/2015-42"/>
    <s v="UASG 153115 - Pregão 25/2015"/>
    <d v="2016-10-21T00:00:00"/>
    <x v="30"/>
    <s v="Departamento de Solos"/>
    <n v="126"/>
    <x v="61"/>
    <x v="31"/>
    <x v="27"/>
    <n v="0.35"/>
    <n v="175"/>
    <x v="2"/>
    <x v="5"/>
    <x v="51"/>
    <n v="175"/>
    <x v="5"/>
    <n v="938"/>
    <x v="0"/>
  </r>
  <r>
    <s v="23083.007972/2015-42"/>
    <s v="UASG 153115 - Pregão 25/2015"/>
    <d v="2016-10-21T00:00:00"/>
    <x v="30"/>
    <s v="Departamento de Solos"/>
    <n v="134"/>
    <x v="95"/>
    <x v="31"/>
    <x v="28"/>
    <n v="12.97"/>
    <n v="324.25"/>
    <x v="2"/>
    <x v="18"/>
    <x v="16"/>
    <n v="129.70000000000002"/>
    <x v="5"/>
    <n v="4544"/>
    <x v="1"/>
  </r>
  <r>
    <s v="23083.007972/2015-42"/>
    <s v="UASG 153115 - Pregão 25/2015"/>
    <d v="2016-10-21T00:00:00"/>
    <x v="30"/>
    <s v="Departamento de Solos"/>
    <n v="137"/>
    <x v="84"/>
    <x v="31"/>
    <x v="13"/>
    <n v="1.25"/>
    <n v="37.5"/>
    <x v="3"/>
    <x v="4"/>
    <x v="15"/>
    <n v="37.5"/>
    <x v="4"/>
    <n v="1089"/>
    <x v="0"/>
  </r>
  <r>
    <s v="23083.007972/2015-42"/>
    <s v="UASG 153115 - Pregão 25/2015"/>
    <d v="2016-10-21T00:00:00"/>
    <x v="30"/>
    <s v="Departamento de Solos"/>
    <n v="145"/>
    <x v="105"/>
    <x v="31"/>
    <x v="15"/>
    <n v="1.08"/>
    <n v="5.4"/>
    <x v="3"/>
    <x v="7"/>
    <x v="18"/>
    <n v="5.4"/>
    <x v="5"/>
    <n v="1400"/>
    <x v="0"/>
  </r>
  <r>
    <s v="23083.007972/2015-42"/>
    <s v="UASG 153115 - Pregão 25/2015"/>
    <d v="2016-10-21T00:00:00"/>
    <x v="30"/>
    <s v="Departamento de Solos"/>
    <n v="149"/>
    <x v="96"/>
    <x v="31"/>
    <x v="16"/>
    <n v="1.05"/>
    <n v="15.75"/>
    <x v="2"/>
    <x v="5"/>
    <x v="19"/>
    <n v="15.75"/>
    <x v="5"/>
    <n v="938"/>
    <x v="0"/>
  </r>
  <r>
    <s v="23083.007972/2015-42"/>
    <s v="UASG 153115 - Pregão 25/2015"/>
    <d v="2016-10-21T00:00:00"/>
    <x v="30"/>
    <s v="Departamento de Solos"/>
    <n v="150"/>
    <x v="97"/>
    <x v="31"/>
    <x v="16"/>
    <n v="1.05"/>
    <n v="15.75"/>
    <x v="2"/>
    <x v="5"/>
    <x v="19"/>
    <n v="15.75"/>
    <x v="5"/>
    <n v="938"/>
    <x v="0"/>
  </r>
  <r>
    <s v="23083.007972/2015-42"/>
    <s v="UASG 153115 - Pregão 25/2015"/>
    <d v="2016-10-21T00:00:00"/>
    <x v="30"/>
    <s v="Departamento de Solos"/>
    <n v="160"/>
    <x v="27"/>
    <x v="31"/>
    <x v="10"/>
    <n v="7.54"/>
    <n v="22.62"/>
    <x v="2"/>
    <x v="3"/>
    <x v="12"/>
    <n v="22.62"/>
    <x v="3"/>
    <n v="4227"/>
    <x v="0"/>
  </r>
  <r>
    <s v="23083.007972/2015-42"/>
    <s v="UASG 153115 - Pregão 25/2015"/>
    <d v="2016-10-21T00:00:00"/>
    <x v="30"/>
    <s v="Departamento de Solos"/>
    <n v="163"/>
    <x v="102"/>
    <x v="31"/>
    <x v="10"/>
    <n v="0.49"/>
    <n v="1.47"/>
    <x v="2"/>
    <x v="17"/>
    <x v="12"/>
    <n v="1.47"/>
    <x v="15"/>
    <n v="13408"/>
    <x v="0"/>
  </r>
  <r>
    <s v="23083.007972/2015-42"/>
    <s v="UASG 153115 - Pregão 25/2015"/>
    <d v="2016-10-21T00:00:00"/>
    <x v="31"/>
    <s v="Departamento de Biologia Animal"/>
    <n v="37"/>
    <x v="74"/>
    <x v="32"/>
    <x v="14"/>
    <n v="0.38"/>
    <n v="3.8"/>
    <x v="3"/>
    <x v="7"/>
    <x v="16"/>
    <n v="3.8"/>
    <x v="5"/>
    <n v="1400"/>
    <x v="0"/>
  </r>
  <r>
    <s v="23083.007972/2015-42"/>
    <s v="UASG 153115 - Pregão 25/2015"/>
    <d v="2016-10-21T00:00:00"/>
    <x v="31"/>
    <s v="Departamento de Biologia Animal"/>
    <n v="65"/>
    <x v="48"/>
    <x v="32"/>
    <x v="9"/>
    <n v="0.11"/>
    <n v="5.5"/>
    <x v="2"/>
    <x v="18"/>
    <x v="11"/>
    <n v="5.5"/>
    <x v="5"/>
    <n v="4544"/>
    <x v="0"/>
  </r>
  <r>
    <s v="23083.007972/2015-42"/>
    <s v="UASG 153115 - Pregão 25/2015"/>
    <d v="2016-10-21T00:00:00"/>
    <x v="31"/>
    <s v="Departamento de Biologia Animal"/>
    <n v="66"/>
    <x v="78"/>
    <x v="32"/>
    <x v="9"/>
    <n v="0.12"/>
    <n v="6"/>
    <x v="2"/>
    <x v="18"/>
    <x v="11"/>
    <n v="6"/>
    <x v="5"/>
    <n v="4544"/>
    <x v="0"/>
  </r>
  <r>
    <s v="23083.007972/2015-42"/>
    <s v="UASG 153115 - Pregão 25/2015"/>
    <d v="2016-10-21T00:00:00"/>
    <x v="31"/>
    <s v="Departamento de Biologia Animal"/>
    <n v="67"/>
    <x v="80"/>
    <x v="32"/>
    <x v="9"/>
    <n v="0.1"/>
    <n v="5"/>
    <x v="2"/>
    <x v="18"/>
    <x v="11"/>
    <n v="5"/>
    <x v="5"/>
    <n v="4544"/>
    <x v="0"/>
  </r>
  <r>
    <s v="23083.007972/2015-42"/>
    <s v="UASG 153115 - Pregão 25/2015"/>
    <d v="2016-10-21T00:00:00"/>
    <x v="31"/>
    <s v="Departamento de Biologia Animal"/>
    <n v="87"/>
    <x v="50"/>
    <x v="32"/>
    <x v="15"/>
    <n v="0.97"/>
    <n v="4.8499999999999996"/>
    <x v="2"/>
    <x v="19"/>
    <x v="18"/>
    <n v="4.8499999999999996"/>
    <x v="16"/>
    <n v="1489"/>
    <x v="0"/>
  </r>
  <r>
    <s v="23083.007972/2015-42"/>
    <s v="UASG 153115 - Pregão 25/2015"/>
    <d v="2016-10-21T00:00:00"/>
    <x v="31"/>
    <s v="Departamento de Biologia Animal"/>
    <n v="92"/>
    <x v="53"/>
    <x v="32"/>
    <x v="15"/>
    <n v="1.8"/>
    <n v="9"/>
    <x v="2"/>
    <x v="20"/>
    <x v="18"/>
    <n v="9"/>
    <x v="17"/>
    <n v="3048"/>
    <x v="0"/>
  </r>
  <r>
    <s v="23083.007972/2015-42"/>
    <s v="UASG 153115 - Pregão 25/2015"/>
    <d v="2016-10-21T00:00:00"/>
    <x v="31"/>
    <s v="Departamento de Biologia Animal"/>
    <n v="102"/>
    <x v="19"/>
    <x v="32"/>
    <x v="25"/>
    <n v="17.489999999999998"/>
    <n v="34.979999999999997"/>
    <x v="2"/>
    <x v="3"/>
    <x v="26"/>
    <n v="34.979999999999997"/>
    <x v="3"/>
    <n v="4227"/>
    <x v="0"/>
  </r>
  <r>
    <s v="23083.007972/2015-42"/>
    <s v="UASG 153115 - Pregão 25/2015"/>
    <d v="2016-10-21T00:00:00"/>
    <x v="31"/>
    <s v="Departamento de Biologia Animal"/>
    <n v="126"/>
    <x v="61"/>
    <x v="32"/>
    <x v="13"/>
    <n v="0.35"/>
    <n v="10.5"/>
    <x v="2"/>
    <x v="5"/>
    <x v="15"/>
    <n v="10.5"/>
    <x v="5"/>
    <n v="938"/>
    <x v="0"/>
  </r>
  <r>
    <s v="23083.007972/2015-42"/>
    <s v="UASG 153115 - Pregão 25/2015"/>
    <d v="2016-10-21T00:00:00"/>
    <x v="32"/>
    <s v="Departamento de Ciências Fisiológicas"/>
    <n v="6"/>
    <x v="31"/>
    <x v="33"/>
    <x v="11"/>
    <n v="1.95"/>
    <n v="1.95"/>
    <x v="3"/>
    <x v="15"/>
    <x v="13"/>
    <n v="1.95"/>
    <x v="13"/>
    <n v="16807"/>
    <x v="0"/>
  </r>
  <r>
    <s v="23083.007972/2015-42"/>
    <s v="UASG 153115 - Pregão 25/2015"/>
    <d v="2016-10-21T00:00:00"/>
    <x v="32"/>
    <s v="Departamento de Ciências Fisiológicas"/>
    <n v="9"/>
    <x v="33"/>
    <x v="33"/>
    <x v="25"/>
    <n v="3.49"/>
    <n v="6.98"/>
    <x v="2"/>
    <x v="16"/>
    <x v="26"/>
    <n v="6.98"/>
    <x v="14"/>
    <n v="1281"/>
    <x v="0"/>
  </r>
  <r>
    <s v="23083.007972/2015-42"/>
    <s v="UASG 153115 - Pregão 25/2015"/>
    <d v="2016-10-21T00:00:00"/>
    <x v="32"/>
    <s v="Departamento de Ciências Fisiológicas"/>
    <n v="18"/>
    <x v="5"/>
    <x v="33"/>
    <x v="6"/>
    <n v="0.5"/>
    <n v="10"/>
    <x v="2"/>
    <x v="3"/>
    <x v="7"/>
    <n v="10"/>
    <x v="3"/>
    <n v="4227"/>
    <x v="0"/>
  </r>
  <r>
    <s v="23083.007972/2015-42"/>
    <s v="UASG 153115 - Pregão 25/2015"/>
    <d v="2016-10-21T00:00:00"/>
    <x v="32"/>
    <s v="Departamento de Ciências Fisiológicas"/>
    <n v="19"/>
    <x v="6"/>
    <x v="33"/>
    <x v="6"/>
    <n v="0.32"/>
    <n v="6.4"/>
    <x v="3"/>
    <x v="4"/>
    <x v="7"/>
    <n v="6.4"/>
    <x v="4"/>
    <n v="1089"/>
    <x v="0"/>
  </r>
  <r>
    <s v="23083.007972/2015-42"/>
    <s v="UASG 153115 - Pregão 25/2015"/>
    <d v="2016-10-21T00:00:00"/>
    <x v="32"/>
    <s v="Departamento de Ciências Fisiológicas"/>
    <n v="20"/>
    <x v="40"/>
    <x v="33"/>
    <x v="6"/>
    <n v="0.32"/>
    <n v="6.4"/>
    <x v="3"/>
    <x v="4"/>
    <x v="7"/>
    <n v="6.4"/>
    <x v="4"/>
    <n v="1089"/>
    <x v="0"/>
  </r>
  <r>
    <s v="23083.007972/2015-42"/>
    <s v="UASG 153115 - Pregão 25/2015"/>
    <d v="2016-10-21T00:00:00"/>
    <x v="32"/>
    <s v="Departamento de Ciências Fisiológicas"/>
    <n v="21"/>
    <x v="41"/>
    <x v="33"/>
    <x v="6"/>
    <n v="0.32"/>
    <n v="6.4"/>
    <x v="3"/>
    <x v="4"/>
    <x v="7"/>
    <n v="6.4"/>
    <x v="4"/>
    <n v="1089"/>
    <x v="0"/>
  </r>
  <r>
    <s v="23083.007972/2015-42"/>
    <s v="UASG 153115 - Pregão 25/2015"/>
    <d v="2016-10-21T00:00:00"/>
    <x v="32"/>
    <s v="Departamento de Ciências Fisiológicas"/>
    <n v="23"/>
    <x v="91"/>
    <x v="33"/>
    <x v="15"/>
    <n v="1.3"/>
    <n v="6.5"/>
    <x v="2"/>
    <x v="5"/>
    <x v="18"/>
    <n v="6.5"/>
    <x v="5"/>
    <n v="938"/>
    <x v="0"/>
  </r>
  <r>
    <s v="23083.007972/2015-42"/>
    <s v="UASG 153115 - Pregão 25/2015"/>
    <d v="2016-10-21T00:00:00"/>
    <x v="32"/>
    <s v="Departamento de Ciências Fisiológicas"/>
    <n v="36"/>
    <x v="14"/>
    <x v="33"/>
    <x v="8"/>
    <n v="0.22"/>
    <n v="22"/>
    <x v="2"/>
    <x v="8"/>
    <x v="11"/>
    <n v="11"/>
    <x v="5"/>
    <n v="4949"/>
    <x v="1"/>
  </r>
  <r>
    <s v="23083.007972/2015-42"/>
    <s v="UASG 153115 - Pregão 25/2015"/>
    <d v="2016-10-21T00:00:00"/>
    <x v="32"/>
    <s v="Departamento de Ciências Fisiológicas"/>
    <n v="39"/>
    <x v="76"/>
    <x v="33"/>
    <x v="18"/>
    <n v="0.95"/>
    <n v="3.8"/>
    <x v="2"/>
    <x v="16"/>
    <x v="20"/>
    <n v="3.8"/>
    <x v="14"/>
    <n v="1281"/>
    <x v="0"/>
  </r>
  <r>
    <s v="23083.007972/2015-42"/>
    <s v="UASG 153115 - Pregão 25/2015"/>
    <d v="2016-10-21T00:00:00"/>
    <x v="32"/>
    <s v="Departamento de Ciências Fisiológicas"/>
    <n v="40"/>
    <x v="77"/>
    <x v="33"/>
    <x v="25"/>
    <n v="0.99"/>
    <n v="1.98"/>
    <x v="2"/>
    <x v="16"/>
    <x v="26"/>
    <n v="1.98"/>
    <x v="14"/>
    <n v="1281"/>
    <x v="0"/>
  </r>
  <r>
    <s v="23083.007972/2015-42"/>
    <s v="UASG 153115 - Pregão 25/2015"/>
    <d v="2016-10-21T00:00:00"/>
    <x v="32"/>
    <s v="Departamento de Ciências Fisiológicas"/>
    <n v="41"/>
    <x v="42"/>
    <x v="33"/>
    <x v="25"/>
    <n v="1.29"/>
    <n v="2.58"/>
    <x v="3"/>
    <x v="4"/>
    <x v="26"/>
    <n v="2.58"/>
    <x v="4"/>
    <n v="1089"/>
    <x v="0"/>
  </r>
  <r>
    <s v="23083.007972/2015-42"/>
    <s v="UASG 153115 - Pregão 25/2015"/>
    <d v="2016-10-21T00:00:00"/>
    <x v="32"/>
    <s v="Departamento de Ciências Fisiológicas"/>
    <n v="87"/>
    <x v="50"/>
    <x v="33"/>
    <x v="18"/>
    <n v="0.97"/>
    <n v="3.88"/>
    <x v="2"/>
    <x v="19"/>
    <x v="20"/>
    <n v="3.88"/>
    <x v="16"/>
    <n v="1489"/>
    <x v="0"/>
  </r>
  <r>
    <s v="23083.007972/2015-42"/>
    <s v="UASG 153115 - Pregão 25/2015"/>
    <d v="2016-10-21T00:00:00"/>
    <x v="32"/>
    <s v="Departamento de Ciências Fisiológicas"/>
    <n v="86"/>
    <x v="51"/>
    <x v="33"/>
    <x v="18"/>
    <n v="1.75"/>
    <n v="7"/>
    <x v="2"/>
    <x v="20"/>
    <x v="20"/>
    <n v="7"/>
    <x v="17"/>
    <n v="3048"/>
    <x v="0"/>
  </r>
  <r>
    <s v="23083.007972/2015-42"/>
    <s v="UASG 153115 - Pregão 25/2015"/>
    <d v="2016-10-21T00:00:00"/>
    <x v="32"/>
    <s v="Departamento de Ciências Fisiológicas"/>
    <n v="89"/>
    <x v="94"/>
    <x v="33"/>
    <x v="6"/>
    <n v="2.4"/>
    <n v="48"/>
    <x v="2"/>
    <x v="20"/>
    <x v="18"/>
    <n v="12"/>
    <x v="17"/>
    <n v="3048"/>
    <x v="1"/>
  </r>
  <r>
    <s v="23083.007972/2015-42"/>
    <s v="UASG 153115 - Pregão 25/2015"/>
    <d v="2016-10-21T00:00:00"/>
    <x v="32"/>
    <s v="Departamento de Ciências Fisiológicas"/>
    <n v="90"/>
    <x v="52"/>
    <x v="33"/>
    <x v="14"/>
    <n v="5"/>
    <n v="50"/>
    <x v="2"/>
    <x v="20"/>
    <x v="18"/>
    <n v="25"/>
    <x v="17"/>
    <n v="3048"/>
    <x v="1"/>
  </r>
  <r>
    <s v="23083.007972/2015-42"/>
    <s v="UASG 153115 - Pregão 25/2015"/>
    <d v="2016-10-21T00:00:00"/>
    <x v="32"/>
    <s v="Departamento de Ciências Fisiológicas"/>
    <n v="88"/>
    <x v="116"/>
    <x v="33"/>
    <x v="15"/>
    <n v="1.5"/>
    <n v="7.5"/>
    <x v="2"/>
    <x v="20"/>
    <x v="20"/>
    <n v="6"/>
    <x v="17"/>
    <n v="3048"/>
    <x v="1"/>
  </r>
  <r>
    <s v="23083.007972/2015-42"/>
    <s v="UASG 153115 - Pregão 25/2015"/>
    <d v="2016-10-21T00:00:00"/>
    <x v="32"/>
    <s v="Departamento de Ciências Fisiológicas"/>
    <n v="91"/>
    <x v="81"/>
    <x v="33"/>
    <x v="14"/>
    <n v="1.03"/>
    <n v="10.3"/>
    <x v="3"/>
    <x v="24"/>
    <x v="16"/>
    <n v="10.3"/>
    <x v="20"/>
    <n v="2792"/>
    <x v="0"/>
  </r>
  <r>
    <s v="23083.007972/2015-42"/>
    <s v="UASG 153115 - Pregão 25/2015"/>
    <d v="2016-10-21T00:00:00"/>
    <x v="32"/>
    <s v="Departamento de Ciências Fisiológicas"/>
    <n v="92"/>
    <x v="53"/>
    <x v="33"/>
    <x v="15"/>
    <n v="1.8"/>
    <n v="9"/>
    <x v="2"/>
    <x v="20"/>
    <x v="18"/>
    <n v="9"/>
    <x v="17"/>
    <n v="3048"/>
    <x v="0"/>
  </r>
  <r>
    <s v="23083.007972/2015-42"/>
    <s v="UASG 153115 - Pregão 25/2015"/>
    <d v="2016-10-21T00:00:00"/>
    <x v="32"/>
    <s v="Departamento de Ciências Fisiológicas"/>
    <n v="94"/>
    <x v="17"/>
    <x v="33"/>
    <x v="15"/>
    <n v="1.22"/>
    <n v="6.1"/>
    <x v="2"/>
    <x v="10"/>
    <x v="18"/>
    <n v="6.1"/>
    <x v="8"/>
    <n v="544"/>
    <x v="0"/>
  </r>
  <r>
    <s v="23083.007972/2015-42"/>
    <s v="UASG 153115 - Pregão 25/2015"/>
    <d v="2016-10-21T00:00:00"/>
    <x v="32"/>
    <s v="Departamento de Ciências Fisiológicas"/>
    <n v="109"/>
    <x v="54"/>
    <x v="33"/>
    <x v="15"/>
    <n v="2"/>
    <n v="10"/>
    <x v="2"/>
    <x v="6"/>
    <x v="18"/>
    <n v="10"/>
    <x v="6"/>
    <n v="348"/>
    <x v="0"/>
  </r>
  <r>
    <s v="23083.007972/2015-42"/>
    <s v="UASG 153115 - Pregão 25/2015"/>
    <d v="2016-10-21T00:00:00"/>
    <x v="32"/>
    <s v="Departamento de Ciências Fisiológicas"/>
    <n v="114"/>
    <x v="57"/>
    <x v="33"/>
    <x v="7"/>
    <n v="11.42"/>
    <n v="456.8"/>
    <x v="2"/>
    <x v="18"/>
    <x v="8"/>
    <n v="456.8"/>
    <x v="5"/>
    <n v="4544"/>
    <x v="0"/>
  </r>
  <r>
    <s v="23083.007972/2015-42"/>
    <s v="UASG 153115 - Pregão 25/2015"/>
    <d v="2016-10-21T00:00:00"/>
    <x v="32"/>
    <s v="Departamento de Ciências Fisiológicas"/>
    <n v="118"/>
    <x v="24"/>
    <x v="33"/>
    <x v="11"/>
    <n v="1.75"/>
    <n v="1.75"/>
    <x v="4"/>
    <x v="12"/>
    <x v="17"/>
    <s v="-"/>
    <x v="10"/>
    <s v="-"/>
    <x v="2"/>
  </r>
  <r>
    <s v="23083.007972/2015-42"/>
    <s v="UASG 153115 - Pregão 25/2015"/>
    <d v="2016-10-21T00:00:00"/>
    <x v="32"/>
    <s v="Departamento de Ciências Fisiológicas"/>
    <n v="126"/>
    <x v="61"/>
    <x v="33"/>
    <x v="6"/>
    <n v="0.35"/>
    <n v="7"/>
    <x v="2"/>
    <x v="5"/>
    <x v="7"/>
    <n v="7"/>
    <x v="5"/>
    <n v="938"/>
    <x v="0"/>
  </r>
  <r>
    <s v="23083.007972/2015-42"/>
    <s v="UASG 153115 - Pregão 25/2015"/>
    <d v="2016-10-21T00:00:00"/>
    <x v="32"/>
    <s v="Departamento de Ciências Fisiológicas"/>
    <n v="147"/>
    <x v="25"/>
    <x v="33"/>
    <x v="26"/>
    <n v="1.51"/>
    <n v="18.12"/>
    <x v="3"/>
    <x v="14"/>
    <x v="27"/>
    <n v="18.12"/>
    <x v="12"/>
    <n v="489"/>
    <x v="0"/>
  </r>
  <r>
    <s v="23083.007972/2015-42"/>
    <s v="UASG 153115 - Pregão 25/2015"/>
    <d v="2016-10-21T00:00:00"/>
    <x v="32"/>
    <s v="Departamento de Ciências Fisiológicas"/>
    <n v="148"/>
    <x v="26"/>
    <x v="33"/>
    <x v="6"/>
    <n v="1.49"/>
    <n v="29.8"/>
    <x v="3"/>
    <x v="14"/>
    <x v="16"/>
    <n v="14.9"/>
    <x v="12"/>
    <n v="489"/>
    <x v="1"/>
  </r>
  <r>
    <s v="23083.007972/2015-42"/>
    <s v="UASG 153115 - Pregão 25/2015"/>
    <d v="2016-10-21T00:00:00"/>
    <x v="32"/>
    <s v="Departamento de Ciências Fisiológicas"/>
    <n v="150"/>
    <x v="97"/>
    <x v="33"/>
    <x v="15"/>
    <n v="1.05"/>
    <n v="5.25"/>
    <x v="2"/>
    <x v="5"/>
    <x v="18"/>
    <n v="5.25"/>
    <x v="5"/>
    <n v="938"/>
    <x v="0"/>
  </r>
  <r>
    <s v="23083.007972/2015-42"/>
    <s v="UASG 153115 - Pregão 25/2015"/>
    <d v="2016-10-21T00:00:00"/>
    <x v="32"/>
    <s v="Departamento de Ciências Fisiológicas"/>
    <n v="154"/>
    <x v="104"/>
    <x v="33"/>
    <x v="6"/>
    <n v="1.21"/>
    <n v="24.2"/>
    <x v="3"/>
    <x v="4"/>
    <x v="7"/>
    <n v="24.2"/>
    <x v="4"/>
    <n v="1089"/>
    <x v="0"/>
  </r>
  <r>
    <s v="23083.007972/2015-42"/>
    <s v="UASG 153115 - Pregão 25/2015"/>
    <d v="2016-10-21T00:00:00"/>
    <x v="32"/>
    <s v="Departamento de Ciências Fisiológicas"/>
    <n v="155"/>
    <x v="127"/>
    <x v="33"/>
    <x v="6"/>
    <n v="1.18"/>
    <n v="23.599999999999998"/>
    <x v="2"/>
    <x v="5"/>
    <x v="7"/>
    <n v="23.599999999999998"/>
    <x v="5"/>
    <n v="938"/>
    <x v="0"/>
  </r>
  <r>
    <s v="23083.007972/2015-42"/>
    <s v="UASG 153115 - Pregão 25/2015"/>
    <d v="2016-10-21T00:00:00"/>
    <x v="32"/>
    <s v="Departamento de Ciências Fisiológicas"/>
    <n v="153"/>
    <x v="99"/>
    <x v="33"/>
    <x v="6"/>
    <n v="0.94"/>
    <n v="18.799999999999997"/>
    <x v="3"/>
    <x v="7"/>
    <x v="7"/>
    <n v="18.799999999999997"/>
    <x v="5"/>
    <n v="1400"/>
    <x v="0"/>
  </r>
  <r>
    <s v="23083.007972/2015-42"/>
    <s v="UASG 153115 - Pregão 25/2015"/>
    <d v="2016-10-21T00:00:00"/>
    <x v="32"/>
    <s v="Departamento de Ciências Fisiológicas"/>
    <n v="160"/>
    <x v="27"/>
    <x v="33"/>
    <x v="15"/>
    <n v="7.54"/>
    <n v="37.700000000000003"/>
    <x v="2"/>
    <x v="3"/>
    <x v="18"/>
    <n v="37.700000000000003"/>
    <x v="3"/>
    <n v="4227"/>
    <x v="0"/>
  </r>
  <r>
    <s v="23083.007972/2015-42"/>
    <s v="UASG 153115 - Pregão 25/2015"/>
    <d v="2016-10-21T00:00:00"/>
    <x v="32"/>
    <s v="Departamento de Ciências Fisiológicas"/>
    <n v="163"/>
    <x v="102"/>
    <x v="33"/>
    <x v="14"/>
    <n v="0.49"/>
    <n v="4.9000000000000004"/>
    <x v="2"/>
    <x v="17"/>
    <x v="16"/>
    <n v="4.9000000000000004"/>
    <x v="15"/>
    <n v="13408"/>
    <x v="0"/>
  </r>
  <r>
    <s v="23083.007972/2015-42"/>
    <s v="UASG 153115 - Pregão 25/2015"/>
    <d v="2016-10-21T00:00:00"/>
    <x v="33"/>
    <s v="Departamento de Genética"/>
    <n v="43"/>
    <x v="75"/>
    <x v="34"/>
    <x v="14"/>
    <n v="1.7"/>
    <n v="17"/>
    <x v="2"/>
    <x v="8"/>
    <x v="16"/>
    <n v="17"/>
    <x v="5"/>
    <n v="4949"/>
    <x v="0"/>
  </r>
  <r>
    <s v="23083.007972/2015-42"/>
    <s v="UASG 153115 - Pregão 25/2015"/>
    <d v="2016-10-21T00:00:00"/>
    <x v="33"/>
    <s v="Departamento de Genética"/>
    <n v="101"/>
    <x v="21"/>
    <x v="34"/>
    <x v="12"/>
    <n v="5.84"/>
    <n v="35.04"/>
    <x v="3"/>
    <x v="4"/>
    <x v="14"/>
    <n v="35.04"/>
    <x v="4"/>
    <n v="1089"/>
    <x v="0"/>
  </r>
  <r>
    <s v="23083.007972/2015-42"/>
    <s v="UASG 153115 - Pregão 25/2015"/>
    <d v="2016-10-21T00:00:00"/>
    <x v="33"/>
    <s v="Departamento de Genética"/>
    <n v="104"/>
    <x v="4"/>
    <x v="34"/>
    <x v="16"/>
    <n v="2"/>
    <n v="30"/>
    <x v="3"/>
    <x v="13"/>
    <x v="19"/>
    <n v="30"/>
    <x v="11"/>
    <n v="309"/>
    <x v="0"/>
  </r>
  <r>
    <s v="23083.007972/2015-42"/>
    <s v="UASG 153115 - Pregão 25/2015"/>
    <d v="2016-10-21T00:00:00"/>
    <x v="33"/>
    <s v="Departamento de Genética"/>
    <n v="108"/>
    <x v="56"/>
    <x v="34"/>
    <x v="14"/>
    <n v="0.16"/>
    <n v="1.6"/>
    <x v="4"/>
    <x v="12"/>
    <x v="17"/>
    <s v="-"/>
    <x v="10"/>
    <s v="-"/>
    <x v="2"/>
  </r>
  <r>
    <s v="23083.007972/2015-42"/>
    <s v="UASG 153115 - Pregão 25/2015"/>
    <d v="2016-10-21T00:00:00"/>
    <x v="33"/>
    <s v="Departamento de Genética"/>
    <n v="156"/>
    <x v="106"/>
    <x v="34"/>
    <x v="40"/>
    <n v="1.3"/>
    <n v="14.3"/>
    <x v="2"/>
    <x v="6"/>
    <x v="55"/>
    <n v="14.3"/>
    <x v="6"/>
    <n v="348"/>
    <x v="0"/>
  </r>
  <r>
    <s v="23083.007972/2015-42"/>
    <s v="UASG 153115 - Pregão 25/2015"/>
    <d v="2016-10-21T00:00:00"/>
    <x v="33"/>
    <s v="Departamento de Genética"/>
    <n v="159"/>
    <x v="109"/>
    <x v="34"/>
    <x v="40"/>
    <n v="1.28"/>
    <n v="14.08"/>
    <x v="2"/>
    <x v="5"/>
    <x v="55"/>
    <n v="14.08"/>
    <x v="5"/>
    <n v="938"/>
    <x v="0"/>
  </r>
  <r>
    <s v="23083.007972/2015-42"/>
    <s v="UASG 153115 - Pregão 25/2015"/>
    <d v="2016-10-21T00:00:00"/>
    <x v="34"/>
    <s v="Departamento de Ciência Farmacêuticas"/>
    <n v="18"/>
    <x v="5"/>
    <x v="35"/>
    <x v="6"/>
    <n v="0.5"/>
    <n v="10"/>
    <x v="2"/>
    <x v="3"/>
    <x v="7"/>
    <n v="10"/>
    <x v="3"/>
    <n v="4227"/>
    <x v="0"/>
  </r>
  <r>
    <s v="23083.007972/2015-42"/>
    <s v="UASG 153115 - Pregão 25/2015"/>
    <d v="2016-10-21T00:00:00"/>
    <x v="34"/>
    <s v="Departamento de Ciência Farmacêuticas"/>
    <n v="28"/>
    <x v="9"/>
    <x v="35"/>
    <x v="14"/>
    <n v="0.85"/>
    <n v="8.5"/>
    <x v="2"/>
    <x v="5"/>
    <x v="16"/>
    <n v="8.5"/>
    <x v="5"/>
    <n v="938"/>
    <x v="0"/>
  </r>
  <r>
    <s v="23083.007972/2015-42"/>
    <s v="UASG 153115 - Pregão 25/2015"/>
    <d v="2016-10-21T00:00:00"/>
    <x v="34"/>
    <s v="Departamento de Ciência Farmacêuticas"/>
    <n v="42"/>
    <x v="15"/>
    <x v="35"/>
    <x v="15"/>
    <n v="1.2"/>
    <n v="6"/>
    <x v="2"/>
    <x v="5"/>
    <x v="18"/>
    <n v="6"/>
    <x v="5"/>
    <n v="938"/>
    <x v="0"/>
  </r>
  <r>
    <s v="23083.007972/2015-42"/>
    <s v="UASG 153115 - Pregão 25/2015"/>
    <d v="2016-10-21T00:00:00"/>
    <x v="34"/>
    <s v="Departamento de Ciência Farmacêuticas"/>
    <n v="39"/>
    <x v="76"/>
    <x v="35"/>
    <x v="15"/>
    <n v="0.95"/>
    <n v="4.75"/>
    <x v="2"/>
    <x v="16"/>
    <x v="18"/>
    <n v="4.75"/>
    <x v="14"/>
    <n v="1281"/>
    <x v="0"/>
  </r>
  <r>
    <s v="23083.007972/2015-42"/>
    <s v="UASG 153115 - Pregão 25/2015"/>
    <d v="2016-10-21T00:00:00"/>
    <x v="34"/>
    <s v="Departamento de Ciência Farmacêuticas"/>
    <n v="82"/>
    <x v="49"/>
    <x v="35"/>
    <x v="11"/>
    <n v="1"/>
    <n v="1"/>
    <x v="2"/>
    <x v="5"/>
    <x v="13"/>
    <n v="1"/>
    <x v="5"/>
    <n v="938"/>
    <x v="0"/>
  </r>
  <r>
    <s v="23083.007972/2015-42"/>
    <s v="UASG 153115 - Pregão 25/2015"/>
    <d v="2016-10-21T00:00:00"/>
    <x v="34"/>
    <s v="Departamento de Ciência Farmacêuticas"/>
    <n v="110"/>
    <x v="55"/>
    <x v="35"/>
    <x v="18"/>
    <n v="3.65"/>
    <n v="14.6"/>
    <x v="3"/>
    <x v="21"/>
    <x v="20"/>
    <n v="14.6"/>
    <x v="18"/>
    <s v="-"/>
    <x v="3"/>
  </r>
  <r>
    <s v="23083.007972/2015-42"/>
    <s v="UASG 153115 - Pregão 25/2015"/>
    <d v="2016-10-21T00:00:00"/>
    <x v="34"/>
    <s v="Departamento de Ciência Farmacêuticas"/>
    <n v="108"/>
    <x v="56"/>
    <x v="35"/>
    <x v="14"/>
    <n v="0.16"/>
    <n v="1.6"/>
    <x v="4"/>
    <x v="12"/>
    <x v="17"/>
    <s v="-"/>
    <x v="10"/>
    <s v="-"/>
    <x v="2"/>
  </r>
  <r>
    <s v="23083.007972/2015-42"/>
    <s v="UASG 153115 - Pregão 25/2015"/>
    <d v="2016-10-21T00:00:00"/>
    <x v="34"/>
    <s v="Departamento de Ciência Farmacêuticas"/>
    <n v="146"/>
    <x v="63"/>
    <x v="35"/>
    <x v="11"/>
    <n v="64.5"/>
    <n v="64.5"/>
    <x v="2"/>
    <x v="18"/>
    <x v="13"/>
    <n v="64.5"/>
    <x v="5"/>
    <n v="4544"/>
    <x v="0"/>
  </r>
  <r>
    <s v="23083.007972/2015-42"/>
    <s v="UASG 153115 - Pregão 25/2015"/>
    <d v="2016-10-21T00:00:00"/>
    <x v="34"/>
    <s v="Departamento de Ciência Farmacêuticas"/>
    <n v="147"/>
    <x v="25"/>
    <x v="35"/>
    <x v="15"/>
    <n v="1.51"/>
    <n v="7.55"/>
    <x v="3"/>
    <x v="14"/>
    <x v="18"/>
    <n v="7.55"/>
    <x v="12"/>
    <n v="489"/>
    <x v="0"/>
  </r>
  <r>
    <s v="23083.007972/2015-42"/>
    <s v="UASG 153115 - Pregão 25/2015"/>
    <d v="2016-10-21T00:00:00"/>
    <x v="34"/>
    <s v="Departamento de Ciência Farmacêuticas"/>
    <n v="157"/>
    <x v="107"/>
    <x v="35"/>
    <x v="14"/>
    <n v="1.3"/>
    <n v="13"/>
    <x v="2"/>
    <x v="6"/>
    <x v="16"/>
    <n v="13"/>
    <x v="6"/>
    <n v="348"/>
    <x v="0"/>
  </r>
  <r>
    <s v="23083.007972/2015-42"/>
    <s v="UASG 153115 - Pregão 25/2015"/>
    <d v="2016-10-21T00:00:00"/>
    <x v="34"/>
    <s v="Departamento de Ciência Farmacêuticas"/>
    <n v="158"/>
    <x v="108"/>
    <x v="35"/>
    <x v="14"/>
    <n v="1.27"/>
    <n v="12.7"/>
    <x v="2"/>
    <x v="5"/>
    <x v="16"/>
    <n v="12.7"/>
    <x v="5"/>
    <n v="938"/>
    <x v="0"/>
  </r>
  <r>
    <s v="23083.007972/2015-42"/>
    <s v="UASG 153115 - Pregão 25/2015"/>
    <d v="2016-10-21T00:00:00"/>
    <x v="34"/>
    <s v="Departamento de Ciência Farmacêuticas"/>
    <n v="159"/>
    <x v="109"/>
    <x v="35"/>
    <x v="11"/>
    <n v="1.28"/>
    <n v="1.28"/>
    <x v="2"/>
    <x v="5"/>
    <x v="13"/>
    <n v="1.28"/>
    <x v="5"/>
    <n v="938"/>
    <x v="0"/>
  </r>
  <r>
    <s v="23083.007972/2015-42"/>
    <s v="UASG 153115 - Pregão 25/2015"/>
    <d v="2016-10-21T00:00:00"/>
    <x v="35"/>
    <s v="Departamento de Química"/>
    <n v="8"/>
    <x v="32"/>
    <x v="36"/>
    <x v="41"/>
    <n v="0.4"/>
    <n v="28"/>
    <x v="3"/>
    <x v="7"/>
    <x v="34"/>
    <n v="28"/>
    <x v="5"/>
    <n v="1400"/>
    <x v="0"/>
  </r>
  <r>
    <s v="23083.007972/2015-42"/>
    <s v="UASG 153115 - Pregão 25/2015"/>
    <d v="2016-10-21T00:00:00"/>
    <x v="35"/>
    <s v="Departamento de Química"/>
    <n v="11"/>
    <x v="34"/>
    <x v="36"/>
    <x v="8"/>
    <n v="0.85"/>
    <n v="85"/>
    <x v="2"/>
    <x v="6"/>
    <x v="56"/>
    <n v="40.799999999999997"/>
    <x v="6"/>
    <n v="348"/>
    <x v="1"/>
  </r>
  <r>
    <s v="23083.007972/2015-42"/>
    <s v="UASG 153115 - Pregão 25/2015"/>
    <d v="2016-10-21T00:00:00"/>
    <x v="35"/>
    <s v="Departamento de Química"/>
    <n v="12"/>
    <x v="35"/>
    <x v="36"/>
    <x v="8"/>
    <n v="0.56999999999999995"/>
    <n v="56.999999999999993"/>
    <x v="2"/>
    <x v="5"/>
    <x v="9"/>
    <n v="56.999999999999993"/>
    <x v="5"/>
    <n v="938"/>
    <x v="0"/>
  </r>
  <r>
    <s v="23083.007972/2015-42"/>
    <s v="UASG 153115 - Pregão 25/2015"/>
    <d v="2016-10-21T00:00:00"/>
    <x v="35"/>
    <s v="Departamento de Química"/>
    <n v="14"/>
    <x v="36"/>
    <x v="36"/>
    <x v="8"/>
    <n v="0.25"/>
    <n v="25"/>
    <x v="4"/>
    <x v="12"/>
    <x v="17"/>
    <s v="-"/>
    <x v="10"/>
    <s v="-"/>
    <x v="2"/>
  </r>
  <r>
    <s v="23083.007972/2015-42"/>
    <s v="UASG 153115 - Pregão 25/2015"/>
    <d v="2016-10-21T00:00:00"/>
    <x v="35"/>
    <s v="Departamento de Química"/>
    <n v="18"/>
    <x v="5"/>
    <x v="36"/>
    <x v="20"/>
    <n v="0.5"/>
    <n v="75"/>
    <x v="2"/>
    <x v="3"/>
    <x v="37"/>
    <n v="40"/>
    <x v="3"/>
    <n v="4227"/>
    <x v="1"/>
  </r>
  <r>
    <s v="23083.007972/2015-42"/>
    <s v="UASG 153115 - Pregão 25/2015"/>
    <d v="2016-10-21T00:00:00"/>
    <x v="35"/>
    <s v="Departamento de Química"/>
    <n v="20"/>
    <x v="40"/>
    <x v="36"/>
    <x v="9"/>
    <n v="0.32"/>
    <n v="16"/>
    <x v="3"/>
    <x v="4"/>
    <x v="11"/>
    <n v="16"/>
    <x v="4"/>
    <n v="1089"/>
    <x v="0"/>
  </r>
  <r>
    <s v="23083.007972/2015-42"/>
    <s v="UASG 153115 - Pregão 25/2015"/>
    <d v="2016-10-21T00:00:00"/>
    <x v="35"/>
    <s v="Departamento de Química"/>
    <n v="21"/>
    <x v="41"/>
    <x v="36"/>
    <x v="24"/>
    <n v="0.32"/>
    <n v="64"/>
    <x v="3"/>
    <x v="4"/>
    <x v="25"/>
    <n v="64"/>
    <x v="4"/>
    <n v="1089"/>
    <x v="0"/>
  </r>
  <r>
    <s v="23083.007972/2015-42"/>
    <s v="UASG 153115 - Pregão 25/2015"/>
    <d v="2016-10-21T00:00:00"/>
    <x v="35"/>
    <s v="Departamento de Química"/>
    <n v="23"/>
    <x v="91"/>
    <x v="36"/>
    <x v="13"/>
    <n v="1.3"/>
    <n v="39"/>
    <x v="2"/>
    <x v="5"/>
    <x v="15"/>
    <n v="39"/>
    <x v="5"/>
    <n v="938"/>
    <x v="0"/>
  </r>
  <r>
    <s v="23083.007972/2015-42"/>
    <s v="UASG 153115 - Pregão 25/2015"/>
    <d v="2016-10-21T00:00:00"/>
    <x v="35"/>
    <s v="Departamento de Química"/>
    <n v="24"/>
    <x v="92"/>
    <x v="36"/>
    <x v="13"/>
    <n v="1.5"/>
    <n v="45"/>
    <x v="2"/>
    <x v="5"/>
    <x v="15"/>
    <n v="45"/>
    <x v="5"/>
    <n v="938"/>
    <x v="0"/>
  </r>
  <r>
    <s v="23083.007972/2015-42"/>
    <s v="UASG 153115 - Pregão 25/2015"/>
    <d v="2016-10-21T00:00:00"/>
    <x v="35"/>
    <s v="Departamento de Química"/>
    <n v="25"/>
    <x v="8"/>
    <x v="36"/>
    <x v="13"/>
    <n v="1.3"/>
    <n v="39"/>
    <x v="2"/>
    <x v="5"/>
    <x v="15"/>
    <n v="39"/>
    <x v="5"/>
    <n v="938"/>
    <x v="0"/>
  </r>
  <r>
    <s v="23083.007972/2015-42"/>
    <s v="UASG 153115 - Pregão 25/2015"/>
    <d v="2016-10-21T00:00:00"/>
    <x v="35"/>
    <s v="Departamento de Química"/>
    <n v="39"/>
    <x v="76"/>
    <x v="36"/>
    <x v="9"/>
    <n v="0.95"/>
    <n v="47.5"/>
    <x v="2"/>
    <x v="16"/>
    <x v="11"/>
    <n v="47.5"/>
    <x v="14"/>
    <n v="1281"/>
    <x v="0"/>
  </r>
  <r>
    <s v="23083.007972/2015-42"/>
    <s v="UASG 153115 - Pregão 25/2015"/>
    <d v="2016-10-21T00:00:00"/>
    <x v="35"/>
    <s v="Departamento de Química"/>
    <n v="40"/>
    <x v="77"/>
    <x v="36"/>
    <x v="9"/>
    <n v="0.99"/>
    <n v="49.5"/>
    <x v="2"/>
    <x v="16"/>
    <x v="11"/>
    <n v="49.5"/>
    <x v="14"/>
    <n v="1281"/>
    <x v="0"/>
  </r>
  <r>
    <s v="23083.007972/2015-42"/>
    <s v="UASG 153115 - Pregão 25/2015"/>
    <d v="2016-10-21T00:00:00"/>
    <x v="35"/>
    <s v="Departamento de Química"/>
    <n v="47"/>
    <x v="3"/>
    <x v="36"/>
    <x v="8"/>
    <n v="0.49"/>
    <n v="49"/>
    <x v="2"/>
    <x v="5"/>
    <x v="9"/>
    <n v="49"/>
    <x v="5"/>
    <n v="938"/>
    <x v="0"/>
  </r>
  <r>
    <s v="23083.007972/2015-42"/>
    <s v="UASG 153115 - Pregão 25/2015"/>
    <d v="2016-10-21T00:00:00"/>
    <x v="35"/>
    <s v="Departamento de Química"/>
    <n v="49"/>
    <x v="45"/>
    <x v="36"/>
    <x v="9"/>
    <n v="2.65"/>
    <n v="132.5"/>
    <x v="2"/>
    <x v="6"/>
    <x v="8"/>
    <n v="106"/>
    <x v="6"/>
    <n v="348"/>
    <x v="1"/>
  </r>
  <r>
    <s v="23083.007972/2015-42"/>
    <s v="UASG 153115 - Pregão 25/2015"/>
    <d v="2016-10-21T00:00:00"/>
    <x v="35"/>
    <s v="Departamento de Química"/>
    <n v="50"/>
    <x v="93"/>
    <x v="36"/>
    <x v="9"/>
    <n v="3.15"/>
    <n v="157.5"/>
    <x v="2"/>
    <x v="6"/>
    <x v="11"/>
    <n v="157.5"/>
    <x v="6"/>
    <n v="348"/>
    <x v="0"/>
  </r>
  <r>
    <s v="23083.007972/2015-42"/>
    <s v="UASG 153115 - Pregão 25/2015"/>
    <d v="2016-10-21T00:00:00"/>
    <x v="35"/>
    <s v="Departamento de Química"/>
    <n v="57"/>
    <x v="47"/>
    <x v="36"/>
    <x v="8"/>
    <n v="0.99"/>
    <n v="99"/>
    <x v="3"/>
    <x v="4"/>
    <x v="37"/>
    <n v="79.2"/>
    <x v="4"/>
    <n v="1089"/>
    <x v="1"/>
  </r>
  <r>
    <s v="23083.007972/2015-42"/>
    <s v="UASG 153115 - Pregão 25/2015"/>
    <d v="2016-10-21T00:00:00"/>
    <x v="35"/>
    <s v="Departamento de Química"/>
    <n v="87"/>
    <x v="50"/>
    <x v="36"/>
    <x v="6"/>
    <n v="0.97"/>
    <n v="19.399999999999999"/>
    <x v="2"/>
    <x v="19"/>
    <x v="7"/>
    <n v="19.399999999999999"/>
    <x v="16"/>
    <n v="1489"/>
    <x v="0"/>
  </r>
  <r>
    <s v="23083.007972/2015-42"/>
    <s v="UASG 153115 - Pregão 25/2015"/>
    <d v="2016-10-21T00:00:00"/>
    <x v="35"/>
    <s v="Departamento de Química"/>
    <n v="86"/>
    <x v="51"/>
    <x v="36"/>
    <x v="6"/>
    <n v="1.75"/>
    <n v="35"/>
    <x v="2"/>
    <x v="20"/>
    <x v="7"/>
    <n v="35"/>
    <x v="17"/>
    <n v="3048"/>
    <x v="0"/>
  </r>
  <r>
    <s v="23083.007972/2015-42"/>
    <s v="UASG 153115 - Pregão 25/2015"/>
    <d v="2016-10-21T00:00:00"/>
    <x v="35"/>
    <s v="Departamento de Química"/>
    <n v="91"/>
    <x v="81"/>
    <x v="36"/>
    <x v="6"/>
    <n v="1.03"/>
    <n v="20.6"/>
    <x v="3"/>
    <x v="24"/>
    <x v="7"/>
    <n v="20.6"/>
    <x v="20"/>
    <n v="2792"/>
    <x v="0"/>
  </r>
  <r>
    <s v="23083.007972/2015-42"/>
    <s v="UASG 153115 - Pregão 25/2015"/>
    <d v="2016-10-21T00:00:00"/>
    <x v="35"/>
    <s v="Departamento de Química"/>
    <n v="92"/>
    <x v="53"/>
    <x v="36"/>
    <x v="6"/>
    <n v="1.8"/>
    <n v="36"/>
    <x v="2"/>
    <x v="20"/>
    <x v="7"/>
    <n v="36"/>
    <x v="17"/>
    <n v="3048"/>
    <x v="0"/>
  </r>
  <r>
    <s v="23083.007972/2015-42"/>
    <s v="UASG 153115 - Pregão 25/2015"/>
    <d v="2016-10-21T00:00:00"/>
    <x v="35"/>
    <s v="Departamento de Química"/>
    <n v="94"/>
    <x v="17"/>
    <x v="36"/>
    <x v="20"/>
    <n v="1.22"/>
    <n v="183"/>
    <x v="2"/>
    <x v="10"/>
    <x v="22"/>
    <n v="183"/>
    <x v="8"/>
    <n v="544"/>
    <x v="0"/>
  </r>
  <r>
    <s v="23083.007972/2015-42"/>
    <s v="UASG 153115 - Pregão 25/2015"/>
    <d v="2016-10-21T00:00:00"/>
    <x v="35"/>
    <s v="Departamento de Química"/>
    <n v="99"/>
    <x v="18"/>
    <x v="36"/>
    <x v="25"/>
    <n v="19.989999999999998"/>
    <n v="39.979999999999997"/>
    <x v="2"/>
    <x v="10"/>
    <x v="26"/>
    <n v="39.979999999999997"/>
    <x v="8"/>
    <n v="544"/>
    <x v="0"/>
  </r>
  <r>
    <s v="23083.007972/2015-42"/>
    <s v="UASG 153115 - Pregão 25/2015"/>
    <d v="2016-10-21T00:00:00"/>
    <x v="35"/>
    <s v="Departamento de Química"/>
    <n v="111"/>
    <x v="101"/>
    <x v="36"/>
    <x v="11"/>
    <n v="10.49"/>
    <n v="10.49"/>
    <x v="3"/>
    <x v="22"/>
    <x v="13"/>
    <n v="10.49"/>
    <x v="19"/>
    <n v="1327"/>
    <x v="0"/>
  </r>
  <r>
    <s v="23083.007972/2015-42"/>
    <s v="UASG 153115 - Pregão 25/2015"/>
    <d v="2016-10-21T00:00:00"/>
    <x v="35"/>
    <s v="Departamento de Química"/>
    <n v="112"/>
    <x v="115"/>
    <x v="36"/>
    <x v="10"/>
    <n v="3.75"/>
    <n v="11.25"/>
    <x v="3"/>
    <x v="21"/>
    <x v="12"/>
    <n v="11.25"/>
    <x v="18"/>
    <s v="-"/>
    <x v="3"/>
  </r>
  <r>
    <s v="23083.007972/2015-42"/>
    <s v="UASG 153115 - Pregão 25/2015"/>
    <d v="2016-10-21T00:00:00"/>
    <x v="35"/>
    <s v="Departamento de Química"/>
    <n v="108"/>
    <x v="56"/>
    <x v="36"/>
    <x v="8"/>
    <n v="0.16"/>
    <n v="16"/>
    <x v="4"/>
    <x v="12"/>
    <x v="17"/>
    <s v="-"/>
    <x v="10"/>
    <s v="-"/>
    <x v="2"/>
  </r>
  <r>
    <s v="23083.007972/2015-42"/>
    <s v="UASG 153115 - Pregão 25/2015"/>
    <d v="2016-10-21T00:00:00"/>
    <x v="35"/>
    <s v="Departamento de Química"/>
    <n v="114"/>
    <x v="57"/>
    <x v="36"/>
    <x v="13"/>
    <n v="11.42"/>
    <n v="342.6"/>
    <x v="2"/>
    <x v="18"/>
    <x v="15"/>
    <n v="342.6"/>
    <x v="5"/>
    <n v="4544"/>
    <x v="0"/>
  </r>
  <r>
    <s v="23083.007972/2015-42"/>
    <s v="UASG 153115 - Pregão 25/2015"/>
    <d v="2016-10-21T00:00:00"/>
    <x v="35"/>
    <s v="Departamento de Química"/>
    <n v="116"/>
    <x v="60"/>
    <x v="36"/>
    <x v="32"/>
    <n v="0.12"/>
    <n v="4.2"/>
    <x v="3"/>
    <x v="22"/>
    <x v="36"/>
    <n v="4.2"/>
    <x v="19"/>
    <n v="1327"/>
    <x v="0"/>
  </r>
  <r>
    <s v="23083.007972/2015-42"/>
    <s v="UASG 153115 - Pregão 25/2015"/>
    <d v="2016-10-21T00:00:00"/>
    <x v="35"/>
    <s v="Departamento de Química"/>
    <n v="147"/>
    <x v="25"/>
    <x v="36"/>
    <x v="16"/>
    <n v="1.51"/>
    <n v="22.65"/>
    <x v="3"/>
    <x v="14"/>
    <x v="19"/>
    <n v="22.65"/>
    <x v="12"/>
    <n v="489"/>
    <x v="0"/>
  </r>
  <r>
    <s v="23083.007972/2015-42"/>
    <s v="UASG 153115 - Pregão 25/2015"/>
    <d v="2016-10-21T00:00:00"/>
    <x v="35"/>
    <s v="Departamento de Química"/>
    <n v="148"/>
    <x v="26"/>
    <x v="36"/>
    <x v="28"/>
    <n v="1.49"/>
    <n v="37.25"/>
    <x v="3"/>
    <x v="14"/>
    <x v="16"/>
    <n v="14.9"/>
    <x v="12"/>
    <n v="489"/>
    <x v="1"/>
  </r>
  <r>
    <s v="23083.007972/2015-42"/>
    <s v="UASG 153115 - Pregão 25/2015"/>
    <d v="2016-10-21T00:00:00"/>
    <x v="35"/>
    <s v="Departamento de Química"/>
    <n v="149"/>
    <x v="96"/>
    <x v="36"/>
    <x v="14"/>
    <n v="1.05"/>
    <n v="10.5"/>
    <x v="2"/>
    <x v="5"/>
    <x v="16"/>
    <n v="10.5"/>
    <x v="5"/>
    <n v="938"/>
    <x v="0"/>
  </r>
  <r>
    <s v="23083.007972/2015-42"/>
    <s v="UASG 153115 - Pregão 25/2015"/>
    <d v="2016-10-21T00:00:00"/>
    <x v="35"/>
    <s v="Departamento de Química"/>
    <n v="150"/>
    <x v="97"/>
    <x v="36"/>
    <x v="14"/>
    <n v="1.05"/>
    <n v="10.5"/>
    <x v="2"/>
    <x v="5"/>
    <x v="16"/>
    <n v="10.5"/>
    <x v="5"/>
    <n v="938"/>
    <x v="0"/>
  </r>
  <r>
    <s v="23083.007972/2015-42"/>
    <s v="UASG 153115 - Pregão 25/2015"/>
    <d v="2016-10-21T00:00:00"/>
    <x v="35"/>
    <s v="Departamento de Química"/>
    <n v="151"/>
    <x v="70"/>
    <x v="36"/>
    <x v="14"/>
    <n v="1.05"/>
    <n v="10.5"/>
    <x v="2"/>
    <x v="5"/>
    <x v="16"/>
    <n v="10.5"/>
    <x v="5"/>
    <n v="938"/>
    <x v="0"/>
  </r>
  <r>
    <s v="23083.007972/2015-42"/>
    <s v="UASG 153115 - Pregão 25/2015"/>
    <d v="2016-10-21T00:00:00"/>
    <x v="35"/>
    <s v="Departamento de Química"/>
    <n v="152"/>
    <x v="71"/>
    <x v="36"/>
    <x v="14"/>
    <n v="0.94"/>
    <n v="9.3999999999999986"/>
    <x v="3"/>
    <x v="7"/>
    <x v="16"/>
    <n v="9.3999999999999986"/>
    <x v="5"/>
    <n v="1400"/>
    <x v="0"/>
  </r>
  <r>
    <s v="23083.007972/2015-42"/>
    <s v="UASG 153115 - Pregão 25/2015"/>
    <d v="2016-10-21T00:00:00"/>
    <x v="35"/>
    <s v="Departamento de Química"/>
    <n v="154"/>
    <x v="104"/>
    <x v="36"/>
    <x v="9"/>
    <n v="1.21"/>
    <n v="60.5"/>
    <x v="3"/>
    <x v="4"/>
    <x v="11"/>
    <n v="60.5"/>
    <x v="4"/>
    <n v="1089"/>
    <x v="0"/>
  </r>
  <r>
    <s v="23083.007972/2015-42"/>
    <s v="UASG 153115 - Pregão 25/2015"/>
    <d v="2016-10-21T00:00:00"/>
    <x v="35"/>
    <s v="Departamento de Química"/>
    <n v="155"/>
    <x v="127"/>
    <x v="36"/>
    <x v="9"/>
    <n v="1.18"/>
    <n v="59"/>
    <x v="2"/>
    <x v="5"/>
    <x v="11"/>
    <n v="59"/>
    <x v="5"/>
    <n v="938"/>
    <x v="0"/>
  </r>
  <r>
    <s v="23083.007972/2015-42"/>
    <s v="UASG 153115 - Pregão 25/2015"/>
    <d v="2016-10-21T00:00:00"/>
    <x v="35"/>
    <s v="Departamento de Química"/>
    <n v="153"/>
    <x v="99"/>
    <x v="36"/>
    <x v="9"/>
    <n v="0.94"/>
    <n v="47"/>
    <x v="3"/>
    <x v="7"/>
    <x v="11"/>
    <n v="47"/>
    <x v="5"/>
    <n v="1400"/>
    <x v="0"/>
  </r>
  <r>
    <s v="23083.007972/2015-42"/>
    <s v="UASG 153115 - Pregão 25/2015"/>
    <d v="2016-10-21T00:00:00"/>
    <x v="35"/>
    <s v="Departamento de Química"/>
    <n v="160"/>
    <x v="27"/>
    <x v="36"/>
    <x v="15"/>
    <n v="7.54"/>
    <n v="37.700000000000003"/>
    <x v="2"/>
    <x v="3"/>
    <x v="18"/>
    <n v="37.700000000000003"/>
    <x v="3"/>
    <n v="4227"/>
    <x v="0"/>
  </r>
  <r>
    <s v="23083.007972/2015-42"/>
    <s v="UASG 153115 - Pregão 25/2015"/>
    <d v="2016-10-21T00:00:00"/>
    <x v="35"/>
    <s v="Departamento de Química"/>
    <n v="174"/>
    <x v="66"/>
    <x v="36"/>
    <x v="14"/>
    <n v="2.8"/>
    <n v="28"/>
    <x v="2"/>
    <x v="6"/>
    <x v="16"/>
    <n v="28"/>
    <x v="6"/>
    <n v="348"/>
    <x v="0"/>
  </r>
  <r>
    <s v="23083.007972/2015-42"/>
    <s v="UASG 153115 - Pregão 25/2015"/>
    <d v="2016-10-21T00:00:00"/>
    <x v="36"/>
    <s v="Instituto de Ciências Humanas e Sociais"/>
    <n v="4"/>
    <x v="29"/>
    <x v="37"/>
    <x v="14"/>
    <n v="3.5"/>
    <n v="35"/>
    <x v="2"/>
    <x v="6"/>
    <x v="16"/>
    <n v="35"/>
    <x v="6"/>
    <n v="348"/>
    <x v="0"/>
  </r>
  <r>
    <s v="23083.007972/2015-42"/>
    <s v="UASG 153115 - Pregão 25/2015"/>
    <d v="2016-10-21T00:00:00"/>
    <x v="36"/>
    <s v="Instituto de Ciências Humanas e Sociais"/>
    <n v="3"/>
    <x v="30"/>
    <x v="37"/>
    <x v="14"/>
    <n v="3"/>
    <n v="30"/>
    <x v="2"/>
    <x v="5"/>
    <x v="16"/>
    <n v="30"/>
    <x v="5"/>
    <n v="938"/>
    <x v="0"/>
  </r>
  <r>
    <s v="23083.007972/2015-42"/>
    <s v="UASG 153115 - Pregão 25/2015"/>
    <d v="2016-10-21T00:00:00"/>
    <x v="36"/>
    <s v="Instituto de Ciências Humanas e Sociais"/>
    <n v="5"/>
    <x v="28"/>
    <x v="37"/>
    <x v="14"/>
    <n v="2.95"/>
    <n v="29.5"/>
    <x v="2"/>
    <x v="5"/>
    <x v="16"/>
    <n v="29.5"/>
    <x v="5"/>
    <n v="938"/>
    <x v="0"/>
  </r>
  <r>
    <s v="23083.007972/2015-42"/>
    <s v="UASG 153115 - Pregão 25/2015"/>
    <d v="2016-10-21T00:00:00"/>
    <x v="36"/>
    <s v="Instituto de Ciências Humanas e Sociais"/>
    <n v="7"/>
    <x v="72"/>
    <x v="37"/>
    <x v="6"/>
    <n v="2.5"/>
    <n v="50"/>
    <x v="3"/>
    <x v="15"/>
    <x v="7"/>
    <n v="50"/>
    <x v="13"/>
    <n v="16807"/>
    <x v="0"/>
  </r>
  <r>
    <s v="23083.007972/2015-42"/>
    <s v="UASG 153115 - Pregão 25/2015"/>
    <d v="2016-10-21T00:00:00"/>
    <x v="36"/>
    <s v="Instituto de Ciências Humanas e Sociais"/>
    <n v="18"/>
    <x v="5"/>
    <x v="37"/>
    <x v="14"/>
    <n v="0.5"/>
    <n v="5"/>
    <x v="2"/>
    <x v="3"/>
    <x v="16"/>
    <n v="5"/>
    <x v="3"/>
    <n v="4227"/>
    <x v="0"/>
  </r>
  <r>
    <s v="23083.007972/2015-42"/>
    <s v="UASG 153115 - Pregão 25/2015"/>
    <d v="2016-10-21T00:00:00"/>
    <x v="36"/>
    <s v="Instituto de Ciências Humanas e Sociais"/>
    <n v="19"/>
    <x v="6"/>
    <x v="37"/>
    <x v="14"/>
    <n v="0.32"/>
    <n v="3.2"/>
    <x v="3"/>
    <x v="4"/>
    <x v="16"/>
    <n v="3.2"/>
    <x v="4"/>
    <n v="1089"/>
    <x v="0"/>
  </r>
  <r>
    <s v="23083.007972/2015-42"/>
    <s v="UASG 153115 - Pregão 25/2015"/>
    <d v="2016-10-21T00:00:00"/>
    <x v="36"/>
    <s v="Instituto de Ciências Humanas e Sociais"/>
    <n v="20"/>
    <x v="40"/>
    <x v="37"/>
    <x v="14"/>
    <n v="0.32"/>
    <n v="3.2"/>
    <x v="3"/>
    <x v="4"/>
    <x v="16"/>
    <n v="3.2"/>
    <x v="4"/>
    <n v="1089"/>
    <x v="0"/>
  </r>
  <r>
    <s v="23083.007972/2015-42"/>
    <s v="UASG 153115 - Pregão 25/2015"/>
    <d v="2016-10-21T00:00:00"/>
    <x v="36"/>
    <s v="Instituto de Ciências Humanas e Sociais"/>
    <n v="42"/>
    <x v="15"/>
    <x v="37"/>
    <x v="14"/>
    <n v="1.2"/>
    <n v="12"/>
    <x v="2"/>
    <x v="5"/>
    <x v="16"/>
    <n v="12"/>
    <x v="5"/>
    <n v="938"/>
    <x v="0"/>
  </r>
  <r>
    <s v="23083.007972/2015-42"/>
    <s v="UASG 153115 - Pregão 25/2015"/>
    <d v="2016-10-21T00:00:00"/>
    <x v="36"/>
    <s v="Instituto de Ciências Humanas e Sociais"/>
    <n v="43"/>
    <x v="75"/>
    <x v="37"/>
    <x v="14"/>
    <n v="1.7"/>
    <n v="17"/>
    <x v="2"/>
    <x v="8"/>
    <x v="16"/>
    <n v="17"/>
    <x v="5"/>
    <n v="4949"/>
    <x v="0"/>
  </r>
  <r>
    <s v="23083.007972/2015-42"/>
    <s v="UASG 153115 - Pregão 25/2015"/>
    <d v="2016-10-21T00:00:00"/>
    <x v="36"/>
    <s v="Instituto de Ciências Humanas e Sociais"/>
    <n v="39"/>
    <x v="76"/>
    <x v="37"/>
    <x v="6"/>
    <n v="0.95"/>
    <n v="19"/>
    <x v="2"/>
    <x v="16"/>
    <x v="7"/>
    <n v="19"/>
    <x v="14"/>
    <n v="1281"/>
    <x v="0"/>
  </r>
  <r>
    <s v="23083.007972/2015-42"/>
    <s v="UASG 153115 - Pregão 25/2015"/>
    <d v="2016-10-21T00:00:00"/>
    <x v="36"/>
    <s v="Instituto de Ciências Humanas e Sociais"/>
    <n v="40"/>
    <x v="77"/>
    <x v="37"/>
    <x v="16"/>
    <n v="0.99"/>
    <n v="14.85"/>
    <x v="2"/>
    <x v="16"/>
    <x v="19"/>
    <n v="14.85"/>
    <x v="14"/>
    <n v="1281"/>
    <x v="0"/>
  </r>
  <r>
    <s v="23083.007972/2015-42"/>
    <s v="UASG 153115 - Pregão 25/2015"/>
    <d v="2016-10-21T00:00:00"/>
    <x v="36"/>
    <s v="Instituto de Ciências Humanas e Sociais"/>
    <n v="41"/>
    <x v="42"/>
    <x v="37"/>
    <x v="14"/>
    <n v="1.29"/>
    <n v="12.9"/>
    <x v="3"/>
    <x v="4"/>
    <x v="16"/>
    <n v="12.9"/>
    <x v="4"/>
    <n v="1089"/>
    <x v="0"/>
  </r>
  <r>
    <s v="23083.007972/2015-42"/>
    <s v="UASG 153115 - Pregão 25/2015"/>
    <d v="2016-10-21T00:00:00"/>
    <x v="36"/>
    <s v="Instituto de Ciências Humanas e Sociais"/>
    <n v="46"/>
    <x v="43"/>
    <x v="37"/>
    <x v="14"/>
    <n v="3.23"/>
    <n v="32.299999999999997"/>
    <x v="2"/>
    <x v="17"/>
    <x v="16"/>
    <n v="32.299999999999997"/>
    <x v="15"/>
    <n v="13408"/>
    <x v="0"/>
  </r>
  <r>
    <s v="23083.007972/2015-42"/>
    <s v="UASG 153115 - Pregão 25/2015"/>
    <d v="2016-10-21T00:00:00"/>
    <x v="36"/>
    <s v="Instituto de Ciências Humanas e Sociais"/>
    <n v="48"/>
    <x v="44"/>
    <x v="37"/>
    <x v="14"/>
    <n v="0.94"/>
    <n v="9.3999999999999986"/>
    <x v="2"/>
    <x v="17"/>
    <x v="16"/>
    <n v="9.3999999999999986"/>
    <x v="15"/>
    <n v="13408"/>
    <x v="0"/>
  </r>
  <r>
    <s v="23083.007972/2015-42"/>
    <s v="UASG 153115 - Pregão 25/2015"/>
    <d v="2016-10-21T00:00:00"/>
    <x v="36"/>
    <s v="Instituto de Ciências Humanas e Sociais"/>
    <n v="47"/>
    <x v="3"/>
    <x v="37"/>
    <x v="14"/>
    <n v="0.49"/>
    <n v="4.9000000000000004"/>
    <x v="2"/>
    <x v="5"/>
    <x v="16"/>
    <n v="4.9000000000000004"/>
    <x v="5"/>
    <n v="938"/>
    <x v="0"/>
  </r>
  <r>
    <s v="23083.007972/2015-42"/>
    <s v="UASG 153115 - Pregão 25/2015"/>
    <d v="2016-10-21T00:00:00"/>
    <x v="36"/>
    <s v="Instituto de Ciências Humanas e Sociais"/>
    <n v="57"/>
    <x v="47"/>
    <x v="37"/>
    <x v="16"/>
    <n v="0.99"/>
    <n v="14.85"/>
    <x v="3"/>
    <x v="4"/>
    <x v="19"/>
    <n v="14.85"/>
    <x v="4"/>
    <n v="1089"/>
    <x v="0"/>
  </r>
  <r>
    <s v="23083.007972/2015-42"/>
    <s v="UASG 153115 - Pregão 25/2015"/>
    <d v="2016-10-21T00:00:00"/>
    <x v="36"/>
    <s v="Instituto de Ciências Humanas e Sociais"/>
    <n v="99"/>
    <x v="18"/>
    <x v="37"/>
    <x v="14"/>
    <n v="19.989999999999998"/>
    <n v="199.89999999999998"/>
    <x v="2"/>
    <x v="10"/>
    <x v="16"/>
    <n v="199.89999999999998"/>
    <x v="8"/>
    <n v="544"/>
    <x v="0"/>
  </r>
  <r>
    <s v="23083.007972/2015-42"/>
    <s v="UASG 153115 - Pregão 25/2015"/>
    <d v="2016-10-21T00:00:00"/>
    <x v="36"/>
    <s v="Instituto de Ciências Humanas e Sociais"/>
    <n v="102"/>
    <x v="19"/>
    <x v="37"/>
    <x v="14"/>
    <n v="17.489999999999998"/>
    <n v="174.89999999999998"/>
    <x v="2"/>
    <x v="3"/>
    <x v="16"/>
    <n v="174.89999999999998"/>
    <x v="3"/>
    <n v="4227"/>
    <x v="0"/>
  </r>
  <r>
    <s v="23083.007972/2015-42"/>
    <s v="UASG 153115 - Pregão 25/2015"/>
    <d v="2016-10-21T00:00:00"/>
    <x v="36"/>
    <s v="Instituto de Ciências Humanas e Sociais"/>
    <n v="100"/>
    <x v="20"/>
    <x v="37"/>
    <x v="16"/>
    <n v="33.200000000000003"/>
    <n v="498.00000000000006"/>
    <x v="2"/>
    <x v="9"/>
    <x v="19"/>
    <n v="498.00000000000006"/>
    <x v="7"/>
    <n v="6468"/>
    <x v="0"/>
  </r>
  <r>
    <s v="23083.007972/2015-42"/>
    <s v="UASG 153115 - Pregão 25/2015"/>
    <d v="2016-10-21T00:00:00"/>
    <x v="36"/>
    <s v="Instituto de Ciências Humanas e Sociais"/>
    <n v="101"/>
    <x v="21"/>
    <x v="37"/>
    <x v="6"/>
    <n v="5.84"/>
    <n v="116.8"/>
    <x v="3"/>
    <x v="4"/>
    <x v="7"/>
    <n v="116.8"/>
    <x v="4"/>
    <n v="1089"/>
    <x v="0"/>
  </r>
  <r>
    <s v="23083.007972/2015-42"/>
    <s v="UASG 153115 - Pregão 25/2015"/>
    <d v="2016-10-21T00:00:00"/>
    <x v="36"/>
    <s v="Instituto de Ciências Humanas e Sociais"/>
    <n v="109"/>
    <x v="54"/>
    <x v="37"/>
    <x v="28"/>
    <n v="2"/>
    <n v="50"/>
    <x v="2"/>
    <x v="6"/>
    <x v="31"/>
    <n v="50"/>
    <x v="6"/>
    <n v="348"/>
    <x v="0"/>
  </r>
  <r>
    <s v="23083.007972/2015-42"/>
    <s v="UASG 153115 - Pregão 25/2015"/>
    <d v="2016-10-21T00:00:00"/>
    <x v="36"/>
    <s v="Instituto de Ciências Humanas e Sociais"/>
    <n v="115"/>
    <x v="117"/>
    <x v="37"/>
    <x v="25"/>
    <n v="14.1"/>
    <n v="28.2"/>
    <x v="2"/>
    <x v="11"/>
    <x v="26"/>
    <n v="28.2"/>
    <x v="9"/>
    <n v="6"/>
    <x v="0"/>
  </r>
  <r>
    <s v="23083.007972/2015-42"/>
    <s v="UASG 153115 - Pregão 25/2015"/>
    <d v="2016-10-21T00:00:00"/>
    <x v="36"/>
    <s v="Instituto de Ciências Humanas e Sociais"/>
    <n v="114"/>
    <x v="57"/>
    <x v="37"/>
    <x v="25"/>
    <n v="11.42"/>
    <n v="22.84"/>
    <x v="2"/>
    <x v="18"/>
    <x v="26"/>
    <n v="22.84"/>
    <x v="5"/>
    <n v="4544"/>
    <x v="0"/>
  </r>
  <r>
    <s v="23083.007972/2015-42"/>
    <s v="UASG 153115 - Pregão 25/2015"/>
    <d v="2016-10-21T00:00:00"/>
    <x v="36"/>
    <s v="Instituto de Ciências Humanas e Sociais"/>
    <n v="118"/>
    <x v="24"/>
    <x v="37"/>
    <x v="6"/>
    <n v="1.75"/>
    <n v="35"/>
    <x v="4"/>
    <x v="12"/>
    <x v="17"/>
    <s v="-"/>
    <x v="10"/>
    <s v="-"/>
    <x v="2"/>
  </r>
  <r>
    <s v="23083.007972/2015-42"/>
    <s v="UASG 153115 - Pregão 25/2015"/>
    <d v="2016-10-21T00:00:00"/>
    <x v="36"/>
    <s v="Instituto de Ciências Humanas e Sociais"/>
    <n v="116"/>
    <x v="60"/>
    <x v="37"/>
    <x v="8"/>
    <n v="0.12"/>
    <n v="12"/>
    <x v="3"/>
    <x v="22"/>
    <x v="9"/>
    <n v="12"/>
    <x v="19"/>
    <n v="1327"/>
    <x v="0"/>
  </r>
  <r>
    <s v="23083.007972/2015-42"/>
    <s v="UASG 153115 - Pregão 25/2015"/>
    <d v="2016-10-21T00:00:00"/>
    <x v="36"/>
    <s v="Instituto de Ciências Humanas e Sociais"/>
    <n v="122"/>
    <x v="123"/>
    <x v="37"/>
    <x v="28"/>
    <n v="17.3"/>
    <n v="432.5"/>
    <x v="2"/>
    <x v="18"/>
    <x v="31"/>
    <n v="432.5"/>
    <x v="5"/>
    <n v="4544"/>
    <x v="0"/>
  </r>
  <r>
    <s v="23083.007972/2015-42"/>
    <s v="UASG 153115 - Pregão 25/2015"/>
    <d v="2016-10-21T00:00:00"/>
    <x v="36"/>
    <s v="Instituto de Ciências Humanas e Sociais"/>
    <n v="124"/>
    <x v="128"/>
    <x v="37"/>
    <x v="28"/>
    <n v="10.7"/>
    <n v="267.5"/>
    <x v="2"/>
    <x v="18"/>
    <x v="31"/>
    <n v="267.5"/>
    <x v="5"/>
    <n v="4544"/>
    <x v="0"/>
  </r>
  <r>
    <s v="23083.007972/2015-42"/>
    <s v="UASG 153115 - Pregão 25/2015"/>
    <d v="2016-10-21T00:00:00"/>
    <x v="36"/>
    <s v="Instituto de Ciências Humanas e Sociais"/>
    <n v="123"/>
    <x v="125"/>
    <x v="37"/>
    <x v="28"/>
    <n v="9.09"/>
    <n v="227.25"/>
    <x v="4"/>
    <x v="12"/>
    <x v="31"/>
    <n v="227.25"/>
    <x v="10"/>
    <s v="-"/>
    <x v="6"/>
  </r>
  <r>
    <s v="23083.007972/2015-42"/>
    <s v="UASG 153115 - Pregão 25/2015"/>
    <d v="2016-10-21T00:00:00"/>
    <x v="36"/>
    <s v="Instituto de Ciências Humanas e Sociais"/>
    <n v="134"/>
    <x v="95"/>
    <x v="37"/>
    <x v="8"/>
    <n v="12.97"/>
    <n v="1297"/>
    <x v="2"/>
    <x v="18"/>
    <x v="46"/>
    <n v="544.74"/>
    <x v="5"/>
    <n v="4544"/>
    <x v="1"/>
  </r>
  <r>
    <s v="23083.007972/2015-42"/>
    <s v="UASG 153115 - Pregão 25/2015"/>
    <d v="2016-10-21T00:00:00"/>
    <x v="36"/>
    <s v="Instituto de Ciências Humanas e Sociais"/>
    <n v="145"/>
    <x v="105"/>
    <x v="37"/>
    <x v="14"/>
    <n v="1.08"/>
    <n v="10.8"/>
    <x v="3"/>
    <x v="7"/>
    <x v="16"/>
    <n v="10.8"/>
    <x v="5"/>
    <n v="1400"/>
    <x v="0"/>
  </r>
  <r>
    <s v="23083.007972/2015-42"/>
    <s v="UASG 153115 - Pregão 25/2015"/>
    <d v="2016-10-21T00:00:00"/>
    <x v="36"/>
    <s v="Instituto de Ciências Humanas e Sociais"/>
    <n v="147"/>
    <x v="25"/>
    <x v="37"/>
    <x v="16"/>
    <n v="1.51"/>
    <n v="22.65"/>
    <x v="3"/>
    <x v="14"/>
    <x v="16"/>
    <n v="15.1"/>
    <x v="12"/>
    <n v="489"/>
    <x v="1"/>
  </r>
  <r>
    <s v="23083.007972/2015-42"/>
    <s v="UASG 153115 - Pregão 25/2015"/>
    <d v="2016-10-21T00:00:00"/>
    <x v="36"/>
    <s v="Instituto de Ciências Humanas e Sociais"/>
    <n v="148"/>
    <x v="26"/>
    <x v="37"/>
    <x v="14"/>
    <n v="1.49"/>
    <n v="14.9"/>
    <x v="4"/>
    <x v="12"/>
    <x v="17"/>
    <s v="-"/>
    <x v="10"/>
    <s v="-"/>
    <x v="7"/>
  </r>
  <r>
    <s v="23083.007972/2015-42"/>
    <s v="UASG 153115 - Pregão 25/2015"/>
    <d v="2016-10-21T00:00:00"/>
    <x v="36"/>
    <s v="Instituto de Ciências Humanas e Sociais"/>
    <n v="174"/>
    <x v="66"/>
    <x v="37"/>
    <x v="14"/>
    <n v="2.8"/>
    <n v="28"/>
    <x v="2"/>
    <x v="6"/>
    <x v="16"/>
    <n v="28"/>
    <x v="6"/>
    <n v="348"/>
    <x v="0"/>
  </r>
  <r>
    <s v="23083.007972/2015-42"/>
    <s v="UASG 153115 - Pregão 25/2015"/>
    <d v="2016-10-21T00:00:00"/>
    <x v="36"/>
    <s v="Instituto de Ciências Humanas e Sociais"/>
    <n v="5"/>
    <x v="28"/>
    <x v="38"/>
    <x v="16"/>
    <n v="2.95"/>
    <n v="44.25"/>
    <x v="2"/>
    <x v="5"/>
    <x v="19"/>
    <n v="44.25"/>
    <x v="5"/>
    <n v="938"/>
    <x v="0"/>
  </r>
  <r>
    <s v="23083.007972/2015-42"/>
    <s v="UASG 153115 - Pregão 25/2015"/>
    <d v="2016-10-21T00:00:00"/>
    <x v="36"/>
    <s v="Instituto de Ciências Humanas e Sociais"/>
    <n v="4"/>
    <x v="29"/>
    <x v="38"/>
    <x v="16"/>
    <n v="3.5"/>
    <n v="52.5"/>
    <x v="2"/>
    <x v="6"/>
    <x v="19"/>
    <n v="52.5"/>
    <x v="6"/>
    <n v="348"/>
    <x v="0"/>
  </r>
  <r>
    <s v="23083.007972/2015-42"/>
    <s v="UASG 153115 - Pregão 25/2015"/>
    <d v="2016-10-21T00:00:00"/>
    <x v="36"/>
    <s v="Instituto de Ciências Humanas e Sociais"/>
    <n v="3"/>
    <x v="30"/>
    <x v="38"/>
    <x v="16"/>
    <n v="3"/>
    <n v="45"/>
    <x v="2"/>
    <x v="5"/>
    <x v="19"/>
    <n v="45"/>
    <x v="5"/>
    <n v="938"/>
    <x v="0"/>
  </r>
  <r>
    <s v="23083.007972/2015-42"/>
    <s v="UASG 153115 - Pregão 25/2015"/>
    <d v="2016-10-21T00:00:00"/>
    <x v="36"/>
    <s v="Instituto de Ciências Humanas e Sociais"/>
    <n v="18"/>
    <x v="5"/>
    <x v="38"/>
    <x v="24"/>
    <n v="0.5"/>
    <n v="100"/>
    <x v="2"/>
    <x v="3"/>
    <x v="25"/>
    <n v="100"/>
    <x v="3"/>
    <n v="4227"/>
    <x v="0"/>
  </r>
  <r>
    <s v="23083.007972/2015-42"/>
    <s v="UASG 153115 - Pregão 25/2015"/>
    <d v="2016-10-21T00:00:00"/>
    <x v="36"/>
    <s v="Instituto de Ciências Humanas e Sociais"/>
    <n v="19"/>
    <x v="6"/>
    <x v="38"/>
    <x v="24"/>
    <n v="0.32"/>
    <n v="64"/>
    <x v="3"/>
    <x v="4"/>
    <x v="25"/>
    <n v="64"/>
    <x v="4"/>
    <n v="1089"/>
    <x v="0"/>
  </r>
  <r>
    <s v="23083.007972/2015-42"/>
    <s v="UASG 153115 - Pregão 25/2015"/>
    <d v="2016-10-21T00:00:00"/>
    <x v="36"/>
    <s v="Instituto de Ciências Humanas e Sociais"/>
    <n v="20"/>
    <x v="40"/>
    <x v="38"/>
    <x v="24"/>
    <n v="0.32"/>
    <n v="64"/>
    <x v="3"/>
    <x v="4"/>
    <x v="25"/>
    <n v="64"/>
    <x v="4"/>
    <n v="1089"/>
    <x v="0"/>
  </r>
  <r>
    <s v="23083.007972/2015-42"/>
    <s v="UASG 153115 - Pregão 25/2015"/>
    <d v="2016-10-21T00:00:00"/>
    <x v="36"/>
    <s v="Instituto de Ciências Humanas e Sociais"/>
    <n v="37"/>
    <x v="74"/>
    <x v="38"/>
    <x v="8"/>
    <n v="0.38"/>
    <n v="38"/>
    <x v="3"/>
    <x v="7"/>
    <x v="9"/>
    <n v="38"/>
    <x v="5"/>
    <n v="1400"/>
    <x v="0"/>
  </r>
  <r>
    <s v="23083.007972/2015-42"/>
    <s v="UASG 153115 - Pregão 25/2015"/>
    <d v="2016-10-21T00:00:00"/>
    <x v="36"/>
    <s v="Instituto de Ciências Humanas e Sociais"/>
    <n v="42"/>
    <x v="15"/>
    <x v="38"/>
    <x v="14"/>
    <n v="1.2"/>
    <n v="12"/>
    <x v="2"/>
    <x v="5"/>
    <x v="16"/>
    <n v="12"/>
    <x v="5"/>
    <n v="938"/>
    <x v="0"/>
  </r>
  <r>
    <s v="23083.007972/2015-42"/>
    <s v="UASG 153115 - Pregão 25/2015"/>
    <d v="2016-10-21T00:00:00"/>
    <x v="36"/>
    <s v="Instituto de Ciências Humanas e Sociais"/>
    <n v="43"/>
    <x v="75"/>
    <x v="38"/>
    <x v="14"/>
    <n v="1.7"/>
    <n v="17"/>
    <x v="2"/>
    <x v="8"/>
    <x v="16"/>
    <n v="17"/>
    <x v="5"/>
    <n v="4949"/>
    <x v="0"/>
  </r>
  <r>
    <s v="23083.007972/2015-42"/>
    <s v="UASG 153115 - Pregão 25/2015"/>
    <d v="2016-10-21T00:00:00"/>
    <x v="36"/>
    <s v="Instituto de Ciências Humanas e Sociais"/>
    <n v="39"/>
    <x v="76"/>
    <x v="38"/>
    <x v="14"/>
    <n v="0.95"/>
    <n v="9.5"/>
    <x v="2"/>
    <x v="16"/>
    <x v="16"/>
    <n v="9.5"/>
    <x v="14"/>
    <n v="1281"/>
    <x v="0"/>
  </r>
  <r>
    <s v="23083.007972/2015-42"/>
    <s v="UASG 153115 - Pregão 25/2015"/>
    <d v="2016-10-21T00:00:00"/>
    <x v="36"/>
    <s v="Instituto de Ciências Humanas e Sociais"/>
    <n v="40"/>
    <x v="77"/>
    <x v="38"/>
    <x v="14"/>
    <n v="0.99"/>
    <n v="9.9"/>
    <x v="2"/>
    <x v="16"/>
    <x v="16"/>
    <n v="9.9"/>
    <x v="14"/>
    <n v="1281"/>
    <x v="0"/>
  </r>
  <r>
    <s v="23083.007972/2015-42"/>
    <s v="UASG 153115 - Pregão 25/2015"/>
    <d v="2016-10-21T00:00:00"/>
    <x v="36"/>
    <s v="Instituto de Ciências Humanas e Sociais"/>
    <n v="41"/>
    <x v="42"/>
    <x v="38"/>
    <x v="14"/>
    <n v="1.29"/>
    <n v="12.9"/>
    <x v="3"/>
    <x v="4"/>
    <x v="16"/>
    <n v="12.9"/>
    <x v="4"/>
    <n v="1089"/>
    <x v="0"/>
  </r>
  <r>
    <s v="23083.007972/2015-42"/>
    <s v="UASG 153115 - Pregão 25/2015"/>
    <d v="2016-10-21T00:00:00"/>
    <x v="36"/>
    <s v="Instituto de Ciências Humanas e Sociais"/>
    <n v="49"/>
    <x v="45"/>
    <x v="38"/>
    <x v="14"/>
    <n v="2.65"/>
    <n v="26.5"/>
    <x v="2"/>
    <x v="6"/>
    <x v="16"/>
    <n v="26.5"/>
    <x v="6"/>
    <n v="348"/>
    <x v="0"/>
  </r>
  <r>
    <s v="23083.007972/2015-42"/>
    <s v="UASG 153115 - Pregão 25/2015"/>
    <d v="2016-10-21T00:00:00"/>
    <x v="36"/>
    <s v="Instituto de Ciências Humanas e Sociais"/>
    <n v="50"/>
    <x v="93"/>
    <x v="38"/>
    <x v="16"/>
    <n v="3.15"/>
    <n v="47.25"/>
    <x v="2"/>
    <x v="6"/>
    <x v="19"/>
    <n v="47.25"/>
    <x v="6"/>
    <n v="348"/>
    <x v="0"/>
  </r>
  <r>
    <s v="23083.007972/2015-42"/>
    <s v="UASG 153115 - Pregão 25/2015"/>
    <d v="2016-10-21T00:00:00"/>
    <x v="36"/>
    <s v="Instituto de Ciências Humanas e Sociais"/>
    <n v="65"/>
    <x v="48"/>
    <x v="38"/>
    <x v="24"/>
    <n v="0.11"/>
    <n v="22"/>
    <x v="2"/>
    <x v="18"/>
    <x v="25"/>
    <n v="22"/>
    <x v="5"/>
    <n v="4544"/>
    <x v="0"/>
  </r>
  <r>
    <s v="23083.007972/2015-42"/>
    <s v="UASG 153115 - Pregão 25/2015"/>
    <d v="2016-10-21T00:00:00"/>
    <x v="36"/>
    <s v="Instituto de Ciências Humanas e Sociais"/>
    <n v="66"/>
    <x v="78"/>
    <x v="38"/>
    <x v="24"/>
    <n v="0.12"/>
    <n v="24"/>
    <x v="2"/>
    <x v="18"/>
    <x v="25"/>
    <n v="24"/>
    <x v="5"/>
    <n v="4544"/>
    <x v="0"/>
  </r>
  <r>
    <s v="23083.007972/2015-42"/>
    <s v="UASG 153115 - Pregão 25/2015"/>
    <d v="2016-10-21T00:00:00"/>
    <x v="36"/>
    <s v="Instituto de Ciências Humanas e Sociais"/>
    <n v="68"/>
    <x v="79"/>
    <x v="38"/>
    <x v="24"/>
    <n v="7.0000000000000007E-2"/>
    <n v="14.000000000000002"/>
    <x v="2"/>
    <x v="18"/>
    <x v="25"/>
    <n v="14.000000000000002"/>
    <x v="5"/>
    <n v="4544"/>
    <x v="0"/>
  </r>
  <r>
    <s v="23083.007972/2015-42"/>
    <s v="UASG 153115 - Pregão 25/2015"/>
    <d v="2016-10-21T00:00:00"/>
    <x v="36"/>
    <s v="Instituto de Ciências Humanas e Sociais"/>
    <n v="67"/>
    <x v="80"/>
    <x v="38"/>
    <x v="24"/>
    <n v="0.1"/>
    <n v="20"/>
    <x v="2"/>
    <x v="18"/>
    <x v="25"/>
    <n v="20"/>
    <x v="5"/>
    <n v="4544"/>
    <x v="0"/>
  </r>
  <r>
    <s v="23083.007972/2015-42"/>
    <s v="UASG 153115 - Pregão 25/2015"/>
    <d v="2016-10-21T00:00:00"/>
    <x v="36"/>
    <s v="Instituto de Ciências Humanas e Sociais"/>
    <n v="94"/>
    <x v="17"/>
    <x v="38"/>
    <x v="13"/>
    <n v="1.22"/>
    <n v="36.6"/>
    <x v="2"/>
    <x v="10"/>
    <x v="15"/>
    <n v="36.6"/>
    <x v="8"/>
    <n v="544"/>
    <x v="0"/>
  </r>
  <r>
    <s v="23083.007972/2015-42"/>
    <s v="UASG 153115 - Pregão 25/2015"/>
    <d v="2016-10-21T00:00:00"/>
    <x v="36"/>
    <s v="Instituto de Ciências Humanas e Sociais"/>
    <n v="99"/>
    <x v="18"/>
    <x v="38"/>
    <x v="16"/>
    <n v="19.989999999999998"/>
    <n v="299.84999999999997"/>
    <x v="2"/>
    <x v="10"/>
    <x v="19"/>
    <n v="299.84999999999997"/>
    <x v="8"/>
    <n v="544"/>
    <x v="0"/>
  </r>
  <r>
    <s v="23083.007972/2015-42"/>
    <s v="UASG 153115 - Pregão 25/2015"/>
    <d v="2016-10-21T00:00:00"/>
    <x v="36"/>
    <s v="Instituto de Ciências Humanas e Sociais"/>
    <n v="102"/>
    <x v="19"/>
    <x v="38"/>
    <x v="16"/>
    <n v="17.489999999999998"/>
    <n v="262.34999999999997"/>
    <x v="2"/>
    <x v="3"/>
    <x v="19"/>
    <n v="262.34999999999997"/>
    <x v="3"/>
    <n v="4227"/>
    <x v="0"/>
  </r>
  <r>
    <s v="23083.007972/2015-42"/>
    <s v="UASG 153115 - Pregão 25/2015"/>
    <d v="2016-10-21T00:00:00"/>
    <x v="36"/>
    <s v="Instituto de Ciências Humanas e Sociais"/>
    <n v="100"/>
    <x v="20"/>
    <x v="38"/>
    <x v="16"/>
    <n v="33.200000000000003"/>
    <n v="498.00000000000006"/>
    <x v="2"/>
    <x v="9"/>
    <x v="19"/>
    <n v="498.00000000000006"/>
    <x v="7"/>
    <n v="6468"/>
    <x v="0"/>
  </r>
  <r>
    <s v="23083.007972/2015-42"/>
    <s v="UASG 153115 - Pregão 25/2015"/>
    <d v="2016-10-21T00:00:00"/>
    <x v="36"/>
    <s v="Instituto de Ciências Humanas e Sociais"/>
    <n v="101"/>
    <x v="21"/>
    <x v="38"/>
    <x v="28"/>
    <n v="5.84"/>
    <n v="146"/>
    <x v="3"/>
    <x v="4"/>
    <x v="31"/>
    <n v="146"/>
    <x v="4"/>
    <n v="1089"/>
    <x v="0"/>
  </r>
  <r>
    <s v="23083.007972/2015-42"/>
    <s v="UASG 153115 - Pregão 25/2015"/>
    <d v="2016-10-21T00:00:00"/>
    <x v="36"/>
    <s v="Instituto de Ciências Humanas e Sociais"/>
    <n v="134"/>
    <x v="95"/>
    <x v="38"/>
    <x v="20"/>
    <n v="12.97"/>
    <n v="1945.5"/>
    <x v="4"/>
    <x v="12"/>
    <x v="17"/>
    <s v="-"/>
    <x v="10"/>
    <s v="-"/>
    <x v="7"/>
  </r>
  <r>
    <s v="23083.007972/2015-42"/>
    <s v="UASG 153115 - Pregão 25/2015"/>
    <d v="2016-10-21T00:00:00"/>
    <x v="36"/>
    <s v="Instituto de Ciências Humanas e Sociais"/>
    <n v="137"/>
    <x v="84"/>
    <x v="38"/>
    <x v="13"/>
    <n v="1.25"/>
    <n v="37.5"/>
    <x v="3"/>
    <x v="4"/>
    <x v="15"/>
    <n v="37.5"/>
    <x v="4"/>
    <n v="1089"/>
    <x v="0"/>
  </r>
  <r>
    <s v="23083.007972/2015-42"/>
    <s v="UASG 153115 - Pregão 25/2015"/>
    <d v="2016-10-21T00:00:00"/>
    <x v="36"/>
    <s v="Instituto de Ciências Humanas e Sociais"/>
    <n v="138"/>
    <x v="85"/>
    <x v="38"/>
    <x v="13"/>
    <n v="0.85"/>
    <n v="25.5"/>
    <x v="2"/>
    <x v="18"/>
    <x v="15"/>
    <n v="25.5"/>
    <x v="5"/>
    <n v="4544"/>
    <x v="0"/>
  </r>
  <r>
    <s v="23083.007972/2015-42"/>
    <s v="UASG 153115 - Pregão 25/2015"/>
    <d v="2016-10-21T00:00:00"/>
    <x v="36"/>
    <s v="Instituto de Ciências Humanas e Sociais"/>
    <n v="139"/>
    <x v="87"/>
    <x v="38"/>
    <x v="13"/>
    <n v="1.73"/>
    <n v="51.9"/>
    <x v="2"/>
    <x v="5"/>
    <x v="15"/>
    <n v="51.9"/>
    <x v="5"/>
    <n v="938"/>
    <x v="0"/>
  </r>
  <r>
    <s v="23083.007972/2015-42"/>
    <s v="UASG 153115 - Pregão 25/2015"/>
    <d v="2016-10-21T00:00:00"/>
    <x v="36"/>
    <s v="Instituto de Ciências Humanas e Sociais"/>
    <n v="141"/>
    <x v="88"/>
    <x v="38"/>
    <x v="13"/>
    <n v="1.73"/>
    <n v="51.9"/>
    <x v="2"/>
    <x v="5"/>
    <x v="15"/>
    <n v="51.9"/>
    <x v="5"/>
    <n v="938"/>
    <x v="0"/>
  </r>
  <r>
    <s v="23083.007972/2015-42"/>
    <s v="UASG 153115 - Pregão 25/2015"/>
    <d v="2016-10-21T00:00:00"/>
    <x v="36"/>
    <s v="Instituto de Ciências Humanas e Sociais"/>
    <n v="142"/>
    <x v="68"/>
    <x v="38"/>
    <x v="6"/>
    <n v="1.89"/>
    <n v="37.799999999999997"/>
    <x v="3"/>
    <x v="7"/>
    <x v="7"/>
    <n v="37.799999999999997"/>
    <x v="5"/>
    <n v="1400"/>
    <x v="0"/>
  </r>
  <r>
    <s v="23083.007972/2015-42"/>
    <s v="UASG 153115 - Pregão 25/2015"/>
    <d v="2016-10-21T00:00:00"/>
    <x v="36"/>
    <s v="Instituto de Ciências Humanas e Sociais"/>
    <n v="144"/>
    <x v="89"/>
    <x v="38"/>
    <x v="13"/>
    <n v="2.02"/>
    <n v="60.6"/>
    <x v="3"/>
    <x v="7"/>
    <x v="15"/>
    <n v="60.6"/>
    <x v="5"/>
    <n v="1400"/>
    <x v="0"/>
  </r>
  <r>
    <s v="23083.007972/2015-42"/>
    <s v="UASG 153115 - Pregão 25/2015"/>
    <d v="2016-10-21T00:00:00"/>
    <x v="36"/>
    <s v="Instituto de Ciências Humanas e Sociais"/>
    <n v="140"/>
    <x v="90"/>
    <x v="38"/>
    <x v="13"/>
    <n v="2.02"/>
    <n v="60.6"/>
    <x v="3"/>
    <x v="7"/>
    <x v="15"/>
    <n v="60.6"/>
    <x v="5"/>
    <n v="1400"/>
    <x v="0"/>
  </r>
  <r>
    <s v="23083.007972/2015-42"/>
    <s v="UASG 153115 - Pregão 25/2015"/>
    <d v="2016-10-21T00:00:00"/>
    <x v="36"/>
    <s v="Instituto de Ciências Humanas e Sociais"/>
    <n v="145"/>
    <x v="105"/>
    <x v="38"/>
    <x v="28"/>
    <n v="1.08"/>
    <n v="27"/>
    <x v="3"/>
    <x v="7"/>
    <x v="31"/>
    <n v="27"/>
    <x v="5"/>
    <n v="1400"/>
    <x v="0"/>
  </r>
  <r>
    <s v="23083.007972/2015-42"/>
    <s v="UASG 153115 - Pregão 25/2015"/>
    <d v="2016-10-21T00:00:00"/>
    <x v="36"/>
    <s v="Instituto de Ciências Humanas e Sociais"/>
    <n v="146"/>
    <x v="63"/>
    <x v="38"/>
    <x v="14"/>
    <n v="64.5"/>
    <n v="645"/>
    <x v="2"/>
    <x v="18"/>
    <x v="16"/>
    <n v="645"/>
    <x v="5"/>
    <n v="4544"/>
    <x v="0"/>
  </r>
  <r>
    <s v="23083.007972/2015-42"/>
    <s v="UASG 153115 - Pregão 25/2015"/>
    <d v="2016-10-21T00:00:00"/>
    <x v="36"/>
    <s v="Instituto de Ciências Humanas e Sociais"/>
    <n v="147"/>
    <x v="25"/>
    <x v="38"/>
    <x v="23"/>
    <n v="1.51"/>
    <n v="90.6"/>
    <x v="4"/>
    <x v="12"/>
    <x v="17"/>
    <s v="-"/>
    <x v="10"/>
    <s v="-"/>
    <x v="7"/>
  </r>
  <r>
    <s v="23083.007972/2015-42"/>
    <s v="UASG 153115 - Pregão 25/2015"/>
    <d v="2016-10-21T00:00:00"/>
    <x v="36"/>
    <s v="Instituto de Ciências Humanas e Sociais"/>
    <n v="148"/>
    <x v="26"/>
    <x v="38"/>
    <x v="23"/>
    <n v="1.49"/>
    <n v="89.4"/>
    <x v="3"/>
    <x v="14"/>
    <x v="7"/>
    <n v="29.8"/>
    <x v="12"/>
    <n v="489"/>
    <x v="1"/>
  </r>
  <r>
    <s v="23083.007972/2015-42"/>
    <s v="UASG 153115 - Pregão 25/2015"/>
    <d v="2016-10-21T00:00:00"/>
    <x v="36"/>
    <s v="Instituto de Ciências Humanas e Sociais"/>
    <n v="149"/>
    <x v="96"/>
    <x v="38"/>
    <x v="16"/>
    <n v="1.05"/>
    <n v="15.75"/>
    <x v="2"/>
    <x v="5"/>
    <x v="19"/>
    <n v="15.75"/>
    <x v="5"/>
    <n v="938"/>
    <x v="0"/>
  </r>
  <r>
    <s v="23083.007972/2015-42"/>
    <s v="UASG 153115 - Pregão 25/2015"/>
    <d v="2016-10-21T00:00:00"/>
    <x v="36"/>
    <s v="Instituto de Ciências Humanas e Sociais"/>
    <n v="150"/>
    <x v="97"/>
    <x v="38"/>
    <x v="16"/>
    <n v="1.05"/>
    <n v="15.75"/>
    <x v="2"/>
    <x v="5"/>
    <x v="19"/>
    <n v="15.75"/>
    <x v="5"/>
    <n v="938"/>
    <x v="0"/>
  </r>
  <r>
    <s v="23083.007972/2015-42"/>
    <s v="UASG 153115 - Pregão 25/2015"/>
    <d v="2016-10-21T00:00:00"/>
    <x v="36"/>
    <s v="Instituto de Ciências Humanas e Sociais"/>
    <n v="151"/>
    <x v="70"/>
    <x v="38"/>
    <x v="16"/>
    <n v="1.05"/>
    <n v="15.75"/>
    <x v="2"/>
    <x v="5"/>
    <x v="19"/>
    <n v="15.75"/>
    <x v="5"/>
    <n v="938"/>
    <x v="0"/>
  </r>
  <r>
    <s v="23083.007972/2015-42"/>
    <s v="UASG 153115 - Pregão 25/2015"/>
    <d v="2016-10-21T00:00:00"/>
    <x v="36"/>
    <s v="Instituto de Ciências Humanas e Sociais"/>
    <n v="152"/>
    <x v="71"/>
    <x v="38"/>
    <x v="16"/>
    <n v="0.94"/>
    <n v="14.1"/>
    <x v="3"/>
    <x v="7"/>
    <x v="19"/>
    <n v="14.1"/>
    <x v="5"/>
    <n v="1400"/>
    <x v="0"/>
  </r>
  <r>
    <s v="23083.007972/2015-42"/>
    <s v="UASG 153115 - Pregão 25/2015"/>
    <d v="2016-10-21T00:00:00"/>
    <x v="36"/>
    <s v="Instituto de Ciências Humanas e Sociais"/>
    <n v="156"/>
    <x v="106"/>
    <x v="38"/>
    <x v="16"/>
    <n v="1.3"/>
    <n v="19.5"/>
    <x v="2"/>
    <x v="6"/>
    <x v="19"/>
    <n v="19.5"/>
    <x v="6"/>
    <n v="348"/>
    <x v="0"/>
  </r>
  <r>
    <s v="23083.007972/2015-42"/>
    <s v="UASG 153115 - Pregão 25/2015"/>
    <d v="2016-10-21T00:00:00"/>
    <x v="36"/>
    <s v="Instituto de Ciências Humanas e Sociais"/>
    <n v="157"/>
    <x v="107"/>
    <x v="38"/>
    <x v="16"/>
    <n v="1.3"/>
    <n v="19.5"/>
    <x v="2"/>
    <x v="6"/>
    <x v="19"/>
    <n v="19.5"/>
    <x v="6"/>
    <n v="348"/>
    <x v="0"/>
  </r>
  <r>
    <s v="23083.007972/2015-42"/>
    <s v="UASG 153115 - Pregão 25/2015"/>
    <d v="2016-10-21T00:00:00"/>
    <x v="36"/>
    <s v="Instituto de Ciências Humanas e Sociais"/>
    <n v="158"/>
    <x v="108"/>
    <x v="38"/>
    <x v="16"/>
    <n v="1.27"/>
    <n v="19.05"/>
    <x v="2"/>
    <x v="5"/>
    <x v="19"/>
    <n v="19.05"/>
    <x v="5"/>
    <n v="938"/>
    <x v="0"/>
  </r>
  <r>
    <s v="23083.007972/2015-42"/>
    <s v="UASG 153115 - Pregão 25/2015"/>
    <d v="2016-10-21T00:00:00"/>
    <x v="36"/>
    <s v="Instituto de Ciências Humanas e Sociais"/>
    <n v="159"/>
    <x v="109"/>
    <x v="38"/>
    <x v="16"/>
    <n v="1.28"/>
    <n v="19.2"/>
    <x v="2"/>
    <x v="5"/>
    <x v="19"/>
    <n v="19.2"/>
    <x v="5"/>
    <n v="938"/>
    <x v="0"/>
  </r>
  <r>
    <s v="23083.007972/2015-42"/>
    <s v="UASG 153115 - Pregão 25/2015"/>
    <d v="2016-10-21T00:00:00"/>
    <x v="36"/>
    <s v="Instituto de Ciências Humanas e Sociais"/>
    <n v="160"/>
    <x v="27"/>
    <x v="38"/>
    <x v="14"/>
    <n v="7.54"/>
    <n v="75.400000000000006"/>
    <x v="2"/>
    <x v="3"/>
    <x v="16"/>
    <n v="75.400000000000006"/>
    <x v="3"/>
    <n v="4227"/>
    <x v="0"/>
  </r>
  <r>
    <s v="23083.007972/2015-42"/>
    <s v="UASG 153115 - Pregão 25/2015"/>
    <d v="2016-10-21T00:00:00"/>
    <x v="36"/>
    <s v="Instituto de Ciências Humanas e Sociais"/>
    <n v="168"/>
    <x v="103"/>
    <x v="38"/>
    <x v="27"/>
    <n v="0.15"/>
    <n v="75"/>
    <x v="2"/>
    <x v="5"/>
    <x v="38"/>
    <n v="37.5"/>
    <x v="5"/>
    <n v="938"/>
    <x v="1"/>
  </r>
  <r>
    <s v="23083.007972/2015-42"/>
    <s v="UASG 153115 - Pregão 25/2015"/>
    <d v="2016-10-21T00:00:00"/>
    <x v="36"/>
    <s v="Instituto de Ciências Humanas e Sociais"/>
    <n v="173"/>
    <x v="65"/>
    <x v="38"/>
    <x v="14"/>
    <n v="2.69"/>
    <n v="26.9"/>
    <x v="3"/>
    <x v="4"/>
    <x v="16"/>
    <n v="26.9"/>
    <x v="4"/>
    <n v="1089"/>
    <x v="0"/>
  </r>
  <r>
    <s v="23083.007972/2015-42"/>
    <s v="UASG 153115 - Pregão 25/2015"/>
    <d v="2016-10-21T00:00:00"/>
    <x v="36"/>
    <s v="Instituto de Ciências Humanas e Sociais"/>
    <n v="174"/>
    <x v="66"/>
    <x v="38"/>
    <x v="14"/>
    <n v="2.8"/>
    <n v="28"/>
    <x v="2"/>
    <x v="6"/>
    <x v="16"/>
    <n v="28"/>
    <x v="6"/>
    <n v="348"/>
    <x v="0"/>
  </r>
  <r>
    <s v="23083.007972/2015-42"/>
    <s v="UASG 153115 - Pregão 25/2015"/>
    <d v="2016-10-21T00:00:00"/>
    <x v="37"/>
    <s v="Departamento de Educação Física e Desportos"/>
    <n v="11"/>
    <x v="34"/>
    <x v="39"/>
    <x v="14"/>
    <n v="0.85"/>
    <n v="8.5"/>
    <x v="2"/>
    <x v="6"/>
    <x v="16"/>
    <n v="8.5"/>
    <x v="6"/>
    <n v="348"/>
    <x v="0"/>
  </r>
  <r>
    <s v="23083.007972/2015-42"/>
    <s v="UASG 153115 - Pregão 25/2015"/>
    <d v="2016-10-21T00:00:00"/>
    <x v="37"/>
    <s v="Departamento de Educação Física e Desportos"/>
    <n v="12"/>
    <x v="35"/>
    <x v="39"/>
    <x v="13"/>
    <n v="0.56999999999999995"/>
    <n v="17.099999999999998"/>
    <x v="2"/>
    <x v="5"/>
    <x v="15"/>
    <n v="17.099999999999998"/>
    <x v="5"/>
    <n v="938"/>
    <x v="0"/>
  </r>
  <r>
    <s v="23083.007972/2015-42"/>
    <s v="UASG 153115 - Pregão 25/2015"/>
    <d v="2016-10-21T00:00:00"/>
    <x v="37"/>
    <s v="Departamento de Educação Física e Desportos"/>
    <n v="18"/>
    <x v="5"/>
    <x v="39"/>
    <x v="9"/>
    <n v="0.5"/>
    <n v="25"/>
    <x v="2"/>
    <x v="3"/>
    <x v="11"/>
    <n v="25"/>
    <x v="3"/>
    <n v="4227"/>
    <x v="0"/>
  </r>
  <r>
    <s v="23083.007972/2015-42"/>
    <s v="UASG 153115 - Pregão 25/2015"/>
    <d v="2016-10-21T00:00:00"/>
    <x v="37"/>
    <s v="Departamento de Educação Física e Desportos"/>
    <n v="20"/>
    <x v="40"/>
    <x v="39"/>
    <x v="9"/>
    <n v="0.32"/>
    <n v="16"/>
    <x v="3"/>
    <x v="4"/>
    <x v="11"/>
    <n v="16"/>
    <x v="4"/>
    <n v="1089"/>
    <x v="0"/>
  </r>
  <r>
    <s v="23083.007972/2015-42"/>
    <s v="UASG 153115 - Pregão 25/2015"/>
    <d v="2016-10-21T00:00:00"/>
    <x v="37"/>
    <s v="Departamento de Educação Física e Desportos"/>
    <n v="21"/>
    <x v="41"/>
    <x v="39"/>
    <x v="9"/>
    <n v="0.32"/>
    <n v="16"/>
    <x v="3"/>
    <x v="4"/>
    <x v="11"/>
    <n v="16"/>
    <x v="4"/>
    <n v="1089"/>
    <x v="0"/>
  </r>
  <r>
    <s v="23083.007972/2015-42"/>
    <s v="UASG 153115 - Pregão 25/2015"/>
    <d v="2016-10-21T00:00:00"/>
    <x v="37"/>
    <s v="Departamento de Educação Física e Desportos"/>
    <n v="40"/>
    <x v="77"/>
    <x v="39"/>
    <x v="14"/>
    <n v="0.99"/>
    <n v="9.9"/>
    <x v="2"/>
    <x v="16"/>
    <x v="16"/>
    <n v="9.9"/>
    <x v="14"/>
    <n v="1281"/>
    <x v="0"/>
  </r>
  <r>
    <s v="23083.007972/2015-42"/>
    <s v="UASG 153115 - Pregão 25/2015"/>
    <d v="2016-10-21T00:00:00"/>
    <x v="37"/>
    <s v="Departamento de Educação Física e Desportos"/>
    <n v="66"/>
    <x v="78"/>
    <x v="39"/>
    <x v="24"/>
    <n v="0.12"/>
    <n v="24"/>
    <x v="2"/>
    <x v="18"/>
    <x v="9"/>
    <n v="12"/>
    <x v="5"/>
    <n v="4544"/>
    <x v="1"/>
  </r>
  <r>
    <s v="23083.007972/2015-42"/>
    <s v="UASG 153115 - Pregão 25/2015"/>
    <d v="2016-10-21T00:00:00"/>
    <x v="37"/>
    <s v="Departamento de Educação Física e Desportos"/>
    <n v="90"/>
    <x v="52"/>
    <x v="39"/>
    <x v="14"/>
    <n v="5"/>
    <n v="50"/>
    <x v="2"/>
    <x v="20"/>
    <x v="18"/>
    <n v="25"/>
    <x v="17"/>
    <n v="3048"/>
    <x v="1"/>
  </r>
  <r>
    <s v="23083.007972/2015-42"/>
    <s v="UASG 153115 - Pregão 25/2015"/>
    <d v="2016-10-21T00:00:00"/>
    <x v="37"/>
    <s v="Departamento de Educação Física e Desportos"/>
    <n v="99"/>
    <x v="18"/>
    <x v="39"/>
    <x v="25"/>
    <n v="19.989999999999998"/>
    <n v="39.979999999999997"/>
    <x v="2"/>
    <x v="10"/>
    <x v="26"/>
    <n v="39.979999999999997"/>
    <x v="8"/>
    <n v="544"/>
    <x v="0"/>
  </r>
  <r>
    <s v="23083.007972/2015-42"/>
    <s v="UASG 153115 - Pregão 25/2015"/>
    <d v="2016-10-21T00:00:00"/>
    <x v="37"/>
    <s v="Departamento de Educação Física e Desportos"/>
    <n v="101"/>
    <x v="21"/>
    <x v="39"/>
    <x v="14"/>
    <n v="5.84"/>
    <n v="58.4"/>
    <x v="3"/>
    <x v="4"/>
    <x v="16"/>
    <n v="58.4"/>
    <x v="4"/>
    <n v="1089"/>
    <x v="0"/>
  </r>
  <r>
    <s v="23083.007972/2015-42"/>
    <s v="UASG 153115 - Pregão 25/2015"/>
    <d v="2016-10-21T00:00:00"/>
    <x v="37"/>
    <s v="Departamento de Educação Física e Desportos"/>
    <n v="104"/>
    <x v="4"/>
    <x v="39"/>
    <x v="15"/>
    <n v="2"/>
    <n v="10"/>
    <x v="3"/>
    <x v="13"/>
    <x v="18"/>
    <n v="10"/>
    <x v="11"/>
    <n v="309"/>
    <x v="0"/>
  </r>
  <r>
    <s v="23083.007972/2015-42"/>
    <s v="UASG 153115 - Pregão 25/2015"/>
    <d v="2016-10-21T00:00:00"/>
    <x v="37"/>
    <s v="Departamento de Educação Física e Desportos"/>
    <n v="136"/>
    <x v="86"/>
    <x v="39"/>
    <x v="6"/>
    <n v="6.34"/>
    <n v="126.8"/>
    <x v="2"/>
    <x v="18"/>
    <x v="7"/>
    <n v="126.8"/>
    <x v="5"/>
    <n v="4544"/>
    <x v="0"/>
  </r>
  <r>
    <s v="23083.007972/2015-42"/>
    <s v="UASG 153115 - Pregão 25/2015"/>
    <d v="2016-10-21T00:00:00"/>
    <x v="37"/>
    <s v="Departamento de Educação Física e Desportos"/>
    <n v="147"/>
    <x v="25"/>
    <x v="39"/>
    <x v="14"/>
    <n v="1.51"/>
    <n v="15.1"/>
    <x v="3"/>
    <x v="14"/>
    <x v="16"/>
    <n v="15.1"/>
    <x v="12"/>
    <n v="489"/>
    <x v="0"/>
  </r>
  <r>
    <s v="23083.007972/2015-42"/>
    <s v="UASG 153115 - Pregão 25/2015"/>
    <d v="2016-10-21T00:00:00"/>
    <x v="37"/>
    <s v="Departamento de Educação Física e Desportos"/>
    <n v="148"/>
    <x v="26"/>
    <x v="39"/>
    <x v="14"/>
    <n v="1.49"/>
    <n v="14.9"/>
    <x v="3"/>
    <x v="14"/>
    <x v="16"/>
    <n v="14.9"/>
    <x v="12"/>
    <n v="489"/>
    <x v="0"/>
  </r>
  <r>
    <s v="23083.007972/2015-42"/>
    <s v="UASG 153115 - Pregão 25/2015"/>
    <d v="2016-10-21T00:00:00"/>
    <x v="37"/>
    <s v="Departamento de Educação Física e Desportos"/>
    <n v="168"/>
    <x v="103"/>
    <x v="39"/>
    <x v="8"/>
    <n v="0.15"/>
    <n v="15"/>
    <x v="2"/>
    <x v="5"/>
    <x v="9"/>
    <n v="15"/>
    <x v="5"/>
    <n v="938"/>
    <x v="0"/>
  </r>
  <r>
    <s v="23083.007972/2015-42"/>
    <s v="UASG 153115 - Pregão 25/2015"/>
    <d v="2016-10-21T00:00:00"/>
    <x v="37"/>
    <s v="Departamento de Educação Física e Desportos"/>
    <n v="174"/>
    <x v="66"/>
    <x v="39"/>
    <x v="15"/>
    <n v="2.8"/>
    <n v="14"/>
    <x v="2"/>
    <x v="6"/>
    <x v="18"/>
    <n v="14"/>
    <x v="6"/>
    <n v="348"/>
    <x v="0"/>
  </r>
  <r>
    <s v="23083.007972/2015-42"/>
    <s v="UASG 153115 - Pregão 25/2015"/>
    <d v="2016-10-21T00:00:00"/>
    <x v="38"/>
    <s v="Departamento de Educação do Campo Movimentos Sociais e Diversidade"/>
    <n v="6"/>
    <x v="31"/>
    <x v="40"/>
    <x v="11"/>
    <n v="1.95"/>
    <n v="1.95"/>
    <x v="3"/>
    <x v="15"/>
    <x v="13"/>
    <n v="1.95"/>
    <x v="13"/>
    <n v="16807"/>
    <x v="0"/>
  </r>
  <r>
    <s v="23083.007972/2015-42"/>
    <s v="UASG 153115 - Pregão 25/2015"/>
    <d v="2016-10-21T00:00:00"/>
    <x v="38"/>
    <s v="Departamento de Educação do Campo Movimentos Sociais e Diversidade"/>
    <n v="10"/>
    <x v="73"/>
    <x v="40"/>
    <x v="11"/>
    <n v="19.899999999999999"/>
    <n v="19.899999999999999"/>
    <x v="2"/>
    <x v="6"/>
    <x v="13"/>
    <n v="19.899999999999999"/>
    <x v="6"/>
    <n v="348"/>
    <x v="0"/>
  </r>
  <r>
    <s v="23083.007972/2015-42"/>
    <s v="UASG 153115 - Pregão 25/2015"/>
    <d v="2016-10-21T00:00:00"/>
    <x v="38"/>
    <s v="Departamento de Educação do Campo Movimentos Sociais e Diversidade"/>
    <n v="12"/>
    <x v="35"/>
    <x v="40"/>
    <x v="15"/>
    <n v="0.56999999999999995"/>
    <n v="2.8499999999999996"/>
    <x v="2"/>
    <x v="5"/>
    <x v="18"/>
    <n v="2.8499999999999996"/>
    <x v="5"/>
    <n v="938"/>
    <x v="0"/>
  </r>
  <r>
    <s v="23083.007972/2015-42"/>
    <s v="UASG 153115 - Pregão 25/2015"/>
    <d v="2016-10-21T00:00:00"/>
    <x v="38"/>
    <s v="Departamento de Educação do Campo Movimentos Sociais e Diversidade"/>
    <n v="42"/>
    <x v="15"/>
    <x v="40"/>
    <x v="11"/>
    <n v="1.2"/>
    <n v="1.2"/>
    <x v="2"/>
    <x v="5"/>
    <x v="13"/>
    <n v="1.2"/>
    <x v="5"/>
    <n v="938"/>
    <x v="0"/>
  </r>
  <r>
    <s v="23083.007972/2015-42"/>
    <s v="UASG 153115 - Pregão 25/2015"/>
    <d v="2016-10-21T00:00:00"/>
    <x v="38"/>
    <s v="Departamento de Educação do Campo Movimentos Sociais e Diversidade"/>
    <n v="43"/>
    <x v="75"/>
    <x v="40"/>
    <x v="11"/>
    <n v="1.7"/>
    <n v="1.7"/>
    <x v="2"/>
    <x v="8"/>
    <x v="13"/>
    <n v="1.7"/>
    <x v="5"/>
    <n v="4949"/>
    <x v="0"/>
  </r>
  <r>
    <s v="23083.007972/2015-42"/>
    <s v="UASG 153115 - Pregão 25/2015"/>
    <d v="2016-10-21T00:00:00"/>
    <x v="38"/>
    <s v="Departamento de Educação do Campo Movimentos Sociais e Diversidade"/>
    <n v="39"/>
    <x v="76"/>
    <x v="40"/>
    <x v="11"/>
    <n v="0.95"/>
    <n v="0.95"/>
    <x v="2"/>
    <x v="16"/>
    <x v="13"/>
    <n v="0.95"/>
    <x v="14"/>
    <n v="1281"/>
    <x v="0"/>
  </r>
  <r>
    <s v="23083.007972/2015-42"/>
    <s v="UASG 153115 - Pregão 25/2015"/>
    <d v="2016-10-21T00:00:00"/>
    <x v="38"/>
    <s v="Departamento de Educação do Campo Movimentos Sociais e Diversidade"/>
    <n v="40"/>
    <x v="77"/>
    <x v="40"/>
    <x v="11"/>
    <n v="0.99"/>
    <n v="0.99"/>
    <x v="2"/>
    <x v="16"/>
    <x v="13"/>
    <n v="0.99"/>
    <x v="14"/>
    <n v="1281"/>
    <x v="0"/>
  </r>
  <r>
    <s v="23083.007972/2015-42"/>
    <s v="UASG 153115 - Pregão 25/2015"/>
    <d v="2016-10-21T00:00:00"/>
    <x v="38"/>
    <s v="Departamento de Educação do Campo Movimentos Sociais e Diversidade"/>
    <n v="41"/>
    <x v="42"/>
    <x v="40"/>
    <x v="11"/>
    <n v="1.29"/>
    <n v="1.29"/>
    <x v="3"/>
    <x v="4"/>
    <x v="13"/>
    <n v="1.29"/>
    <x v="4"/>
    <n v="1089"/>
    <x v="0"/>
  </r>
  <r>
    <s v="23083.007972/2015-42"/>
    <s v="UASG 153115 - Pregão 25/2015"/>
    <d v="2016-10-21T00:00:00"/>
    <x v="38"/>
    <s v="Departamento de Educação do Campo Movimentos Sociais e Diversidade"/>
    <n v="66"/>
    <x v="78"/>
    <x v="40"/>
    <x v="9"/>
    <n v="0.12"/>
    <n v="6"/>
    <x v="2"/>
    <x v="18"/>
    <x v="11"/>
    <n v="6"/>
    <x v="5"/>
    <n v="4544"/>
    <x v="0"/>
  </r>
  <r>
    <s v="23083.007972/2015-42"/>
    <s v="UASG 153115 - Pregão 25/2015"/>
    <d v="2016-10-21T00:00:00"/>
    <x v="38"/>
    <s v="Departamento de Educação do Campo Movimentos Sociais e Diversidade"/>
    <n v="86"/>
    <x v="51"/>
    <x v="40"/>
    <x v="11"/>
    <n v="1.75"/>
    <n v="1.75"/>
    <x v="2"/>
    <x v="20"/>
    <x v="13"/>
    <n v="1.75"/>
    <x v="17"/>
    <n v="3048"/>
    <x v="0"/>
  </r>
  <r>
    <s v="23083.007972/2015-42"/>
    <s v="UASG 153115 - Pregão 25/2015"/>
    <d v="2016-10-21T00:00:00"/>
    <x v="38"/>
    <s v="Departamento de Educação do Campo Movimentos Sociais e Diversidade"/>
    <n v="88"/>
    <x v="116"/>
    <x v="40"/>
    <x v="25"/>
    <n v="1.5"/>
    <n v="3"/>
    <x v="2"/>
    <x v="20"/>
    <x v="26"/>
    <n v="3"/>
    <x v="17"/>
    <n v="3048"/>
    <x v="0"/>
  </r>
  <r>
    <s v="23083.007972/2015-42"/>
    <s v="UASG 153115 - Pregão 25/2015"/>
    <d v="2016-10-21T00:00:00"/>
    <x v="38"/>
    <s v="Departamento de Educação do Campo Movimentos Sociais e Diversidade"/>
    <n v="94"/>
    <x v="17"/>
    <x v="40"/>
    <x v="11"/>
    <n v="1.22"/>
    <n v="1.22"/>
    <x v="2"/>
    <x v="10"/>
    <x v="13"/>
    <n v="1.22"/>
    <x v="8"/>
    <n v="544"/>
    <x v="0"/>
  </r>
  <r>
    <s v="23083.007972/2015-42"/>
    <s v="UASG 153115 - Pregão 25/2015"/>
    <d v="2016-10-21T00:00:00"/>
    <x v="38"/>
    <s v="Departamento de Educação do Campo Movimentos Sociais e Diversidade"/>
    <n v="99"/>
    <x v="18"/>
    <x v="40"/>
    <x v="11"/>
    <n v="19.989999999999998"/>
    <n v="19.989999999999998"/>
    <x v="2"/>
    <x v="10"/>
    <x v="13"/>
    <n v="19.989999999999998"/>
    <x v="8"/>
    <n v="544"/>
    <x v="0"/>
  </r>
  <r>
    <s v="23083.007972/2015-42"/>
    <s v="UASG 153115 - Pregão 25/2015"/>
    <d v="2016-10-21T00:00:00"/>
    <x v="38"/>
    <s v="Departamento de Educação do Campo Movimentos Sociais e Diversidade"/>
    <n v="110"/>
    <x v="55"/>
    <x v="40"/>
    <x v="11"/>
    <n v="3.65"/>
    <n v="3.65"/>
    <x v="3"/>
    <x v="21"/>
    <x v="13"/>
    <n v="3.65"/>
    <x v="18"/>
    <s v="-"/>
    <x v="3"/>
  </r>
  <r>
    <s v="23083.007972/2015-42"/>
    <s v="UASG 153115 - Pregão 25/2015"/>
    <d v="2016-10-21T00:00:00"/>
    <x v="38"/>
    <s v="Departamento de Educação do Campo Movimentos Sociais e Diversidade"/>
    <n v="126"/>
    <x v="61"/>
    <x v="40"/>
    <x v="8"/>
    <n v="0.35"/>
    <n v="35"/>
    <x v="2"/>
    <x v="5"/>
    <x v="9"/>
    <n v="35"/>
    <x v="5"/>
    <n v="938"/>
    <x v="0"/>
  </r>
  <r>
    <s v="23083.007972/2015-42"/>
    <s v="UASG 153115 - Pregão 25/2015"/>
    <d v="2016-10-21T00:00:00"/>
    <x v="38"/>
    <s v="Departamento de Educação do Campo Movimentos Sociais e Diversidade"/>
    <n v="139"/>
    <x v="87"/>
    <x v="40"/>
    <x v="14"/>
    <n v="1.73"/>
    <n v="17.3"/>
    <x v="2"/>
    <x v="5"/>
    <x v="16"/>
    <n v="17.3"/>
    <x v="5"/>
    <n v="938"/>
    <x v="0"/>
  </r>
  <r>
    <s v="23083.007972/2015-42"/>
    <s v="UASG 153115 - Pregão 25/2015"/>
    <d v="2016-10-21T00:00:00"/>
    <x v="38"/>
    <s v="Departamento de Educação do Campo Movimentos Sociais e Diversidade"/>
    <n v="156"/>
    <x v="106"/>
    <x v="40"/>
    <x v="14"/>
    <n v="1.3"/>
    <n v="13"/>
    <x v="2"/>
    <x v="6"/>
    <x v="16"/>
    <n v="13"/>
    <x v="6"/>
    <n v="348"/>
    <x v="0"/>
  </r>
  <r>
    <s v="23083.007972/2015-42"/>
    <s v="UASG 153115 - Pregão 25/2015"/>
    <d v="2016-10-21T00:00:00"/>
    <x v="38"/>
    <s v="Departamento de Educação do Campo Movimentos Sociais e Diversidade"/>
    <n v="158"/>
    <x v="108"/>
    <x v="40"/>
    <x v="15"/>
    <n v="1.27"/>
    <n v="6.35"/>
    <x v="2"/>
    <x v="5"/>
    <x v="18"/>
    <n v="6.35"/>
    <x v="5"/>
    <n v="938"/>
    <x v="0"/>
  </r>
  <r>
    <s v="23083.007972/2015-42"/>
    <s v="UASG 153115 - Pregão 25/2015"/>
    <d v="2016-10-21T00:00:00"/>
    <x v="38"/>
    <s v="Departamento de Educação do Campo Movimentos Sociais e Diversidade"/>
    <n v="159"/>
    <x v="109"/>
    <x v="40"/>
    <x v="15"/>
    <n v="1.28"/>
    <n v="6.4"/>
    <x v="2"/>
    <x v="5"/>
    <x v="18"/>
    <n v="6.4"/>
    <x v="5"/>
    <n v="938"/>
    <x v="0"/>
  </r>
  <r>
    <s v="23083.007972/2015-42"/>
    <s v="UASG 153115 - Pregão 25/2015"/>
    <d v="2016-10-21T00:00:00"/>
    <x v="38"/>
    <s v="Departamento de Educação do Campo Movimentos Sociais e Diversidade"/>
    <n v="173"/>
    <x v="65"/>
    <x v="40"/>
    <x v="11"/>
    <n v="2.69"/>
    <n v="2.69"/>
    <x v="3"/>
    <x v="4"/>
    <x v="13"/>
    <n v="2.69"/>
    <x v="4"/>
    <n v="1089"/>
    <x v="0"/>
  </r>
  <r>
    <s v="23083.007972/2015-42"/>
    <s v="UASG 153115 - Pregão 25/2015"/>
    <d v="2016-10-21T00:00:00"/>
    <x v="38"/>
    <s v="Departamento de Educação do Campo Movimentos Sociais e Diversidade"/>
    <n v="174"/>
    <x v="66"/>
    <x v="40"/>
    <x v="11"/>
    <n v="2.8"/>
    <n v="2.8"/>
    <x v="2"/>
    <x v="6"/>
    <x v="13"/>
    <n v="2.8"/>
    <x v="6"/>
    <n v="348"/>
    <x v="0"/>
  </r>
  <r>
    <s v="23083.007972/2015-42"/>
    <s v="UASG 153115 - Pregão 25/2015"/>
    <d v="2016-10-21T00:00:00"/>
    <x v="39"/>
    <s v="Instituto de Florestas"/>
    <n v="6"/>
    <x v="31"/>
    <x v="41"/>
    <x v="25"/>
    <n v="1.95"/>
    <n v="3.9"/>
    <x v="3"/>
    <x v="15"/>
    <x v="26"/>
    <n v="3.9"/>
    <x v="13"/>
    <n v="16807"/>
    <x v="0"/>
  </r>
  <r>
    <s v="23083.007972/2015-42"/>
    <s v="UASG 153115 - Pregão 25/2015"/>
    <d v="2016-10-21T00:00:00"/>
    <x v="39"/>
    <s v="Instituto de Florestas"/>
    <n v="7"/>
    <x v="72"/>
    <x v="41"/>
    <x v="18"/>
    <n v="2.5"/>
    <n v="10"/>
    <x v="3"/>
    <x v="15"/>
    <x v="20"/>
    <n v="10"/>
    <x v="13"/>
    <n v="16807"/>
    <x v="0"/>
  </r>
  <r>
    <s v="23083.007972/2015-42"/>
    <s v="UASG 153115 - Pregão 25/2015"/>
    <d v="2016-10-21T00:00:00"/>
    <x v="39"/>
    <s v="Instituto de Florestas"/>
    <n v="19"/>
    <x v="6"/>
    <x v="41"/>
    <x v="20"/>
    <n v="0.32"/>
    <n v="48"/>
    <x v="3"/>
    <x v="4"/>
    <x v="22"/>
    <n v="48"/>
    <x v="4"/>
    <n v="1089"/>
    <x v="0"/>
  </r>
  <r>
    <s v="23083.007972/2015-42"/>
    <s v="UASG 153115 - Pregão 25/2015"/>
    <d v="2016-10-21T00:00:00"/>
    <x v="39"/>
    <s v="Instituto de Florestas"/>
    <n v="42"/>
    <x v="15"/>
    <x v="41"/>
    <x v="16"/>
    <n v="1.2"/>
    <n v="18"/>
    <x v="2"/>
    <x v="5"/>
    <x v="19"/>
    <n v="18"/>
    <x v="5"/>
    <n v="938"/>
    <x v="0"/>
  </r>
  <r>
    <s v="23083.007972/2015-42"/>
    <s v="UASG 153115 - Pregão 25/2015"/>
    <d v="2016-10-21T00:00:00"/>
    <x v="39"/>
    <s v="Instituto de Florestas"/>
    <n v="40"/>
    <x v="77"/>
    <x v="41"/>
    <x v="14"/>
    <n v="0.99"/>
    <n v="9.9"/>
    <x v="2"/>
    <x v="16"/>
    <x v="16"/>
    <n v="9.9"/>
    <x v="14"/>
    <n v="1281"/>
    <x v="0"/>
  </r>
  <r>
    <s v="23083.007972/2015-42"/>
    <s v="UASG 153115 - Pregão 25/2015"/>
    <d v="2016-10-21T00:00:00"/>
    <x v="39"/>
    <s v="Instituto de Florestas"/>
    <n v="41"/>
    <x v="42"/>
    <x v="41"/>
    <x v="14"/>
    <n v="1.29"/>
    <n v="12.9"/>
    <x v="3"/>
    <x v="4"/>
    <x v="16"/>
    <n v="12.9"/>
    <x v="4"/>
    <n v="1089"/>
    <x v="0"/>
  </r>
  <r>
    <s v="23083.007972/2015-42"/>
    <s v="UASG 153115 - Pregão 25/2015"/>
    <d v="2016-10-21T00:00:00"/>
    <x v="39"/>
    <s v="Instituto de Florestas"/>
    <n v="65"/>
    <x v="48"/>
    <x v="41"/>
    <x v="4"/>
    <n v="0.11"/>
    <n v="33"/>
    <x v="2"/>
    <x v="18"/>
    <x v="9"/>
    <n v="11"/>
    <x v="5"/>
    <n v="4544"/>
    <x v="1"/>
  </r>
  <r>
    <s v="23083.007972/2015-42"/>
    <s v="UASG 153115 - Pregão 25/2015"/>
    <d v="2016-10-21T00:00:00"/>
    <x v="39"/>
    <s v="Instituto de Florestas"/>
    <n v="87"/>
    <x v="50"/>
    <x v="41"/>
    <x v="10"/>
    <n v="0.97"/>
    <n v="2.91"/>
    <x v="2"/>
    <x v="19"/>
    <x v="12"/>
    <n v="2.91"/>
    <x v="16"/>
    <n v="1489"/>
    <x v="0"/>
  </r>
  <r>
    <s v="23083.007972/2015-42"/>
    <s v="UASG 153115 - Pregão 25/2015"/>
    <d v="2016-10-21T00:00:00"/>
    <x v="39"/>
    <s v="Instituto de Florestas"/>
    <n v="89"/>
    <x v="94"/>
    <x v="41"/>
    <x v="10"/>
    <n v="2.4"/>
    <n v="7.1999999999999993"/>
    <x v="2"/>
    <x v="20"/>
    <x v="12"/>
    <n v="7.1999999999999993"/>
    <x v="17"/>
    <n v="3048"/>
    <x v="0"/>
  </r>
  <r>
    <s v="23083.007972/2015-42"/>
    <s v="UASG 153115 - Pregão 25/2015"/>
    <d v="2016-10-21T00:00:00"/>
    <x v="39"/>
    <s v="Instituto de Florestas"/>
    <n v="88"/>
    <x v="116"/>
    <x v="41"/>
    <x v="10"/>
    <n v="1.5"/>
    <n v="4.5"/>
    <x v="2"/>
    <x v="20"/>
    <x v="12"/>
    <n v="4.5"/>
    <x v="17"/>
    <n v="3048"/>
    <x v="0"/>
  </r>
  <r>
    <s v="23083.007972/2015-42"/>
    <s v="UASG 153115 - Pregão 25/2015"/>
    <d v="2016-10-21T00:00:00"/>
    <x v="39"/>
    <s v="Instituto de Florestas"/>
    <n v="94"/>
    <x v="17"/>
    <x v="41"/>
    <x v="14"/>
    <n v="1.22"/>
    <n v="12.2"/>
    <x v="2"/>
    <x v="10"/>
    <x v="16"/>
    <n v="12.2"/>
    <x v="8"/>
    <n v="544"/>
    <x v="0"/>
  </r>
  <r>
    <s v="23083.007972/2015-42"/>
    <s v="UASG 153115 - Pregão 25/2015"/>
    <d v="2016-10-21T00:00:00"/>
    <x v="39"/>
    <s v="Instituto de Florestas"/>
    <n v="99"/>
    <x v="18"/>
    <x v="41"/>
    <x v="25"/>
    <n v="19.989999999999998"/>
    <n v="39.979999999999997"/>
    <x v="2"/>
    <x v="10"/>
    <x v="26"/>
    <n v="39.979999999999997"/>
    <x v="8"/>
    <n v="544"/>
    <x v="0"/>
  </r>
  <r>
    <s v="23083.007972/2015-42"/>
    <s v="UASG 153115 - Pregão 25/2015"/>
    <d v="2016-10-21T00:00:00"/>
    <x v="39"/>
    <s v="Instituto de Florestas"/>
    <n v="102"/>
    <x v="19"/>
    <x v="41"/>
    <x v="25"/>
    <n v="17.489999999999998"/>
    <n v="34.979999999999997"/>
    <x v="2"/>
    <x v="3"/>
    <x v="26"/>
    <n v="34.979999999999997"/>
    <x v="3"/>
    <n v="4227"/>
    <x v="0"/>
  </r>
  <r>
    <s v="23083.007972/2015-42"/>
    <s v="UASG 153115 - Pregão 25/2015"/>
    <d v="2016-10-21T00:00:00"/>
    <x v="39"/>
    <s v="Instituto de Florestas"/>
    <n v="100"/>
    <x v="20"/>
    <x v="41"/>
    <x v="25"/>
    <n v="33.200000000000003"/>
    <n v="66.400000000000006"/>
    <x v="2"/>
    <x v="9"/>
    <x v="26"/>
    <n v="66.400000000000006"/>
    <x v="7"/>
    <n v="6468"/>
    <x v="0"/>
  </r>
  <r>
    <s v="23083.007972/2015-42"/>
    <s v="UASG 153115 - Pregão 25/2015"/>
    <d v="2016-10-21T00:00:00"/>
    <x v="39"/>
    <s v="Instituto de Florestas"/>
    <n v="103"/>
    <x v="22"/>
    <x v="41"/>
    <x v="25"/>
    <n v="7.75"/>
    <n v="15.5"/>
    <x v="2"/>
    <x v="11"/>
    <x v="26"/>
    <n v="15.5"/>
    <x v="9"/>
    <n v="6"/>
    <x v="0"/>
  </r>
  <r>
    <s v="23083.007972/2015-42"/>
    <s v="UASG 153115 - Pregão 25/2015"/>
    <d v="2016-10-21T00:00:00"/>
    <x v="39"/>
    <s v="Instituto de Florestas"/>
    <n v="126"/>
    <x v="61"/>
    <x v="41"/>
    <x v="8"/>
    <n v="0.35"/>
    <n v="35"/>
    <x v="2"/>
    <x v="5"/>
    <x v="9"/>
    <n v="35"/>
    <x v="5"/>
    <n v="938"/>
    <x v="0"/>
  </r>
  <r>
    <s v="23083.007972/2015-42"/>
    <s v="UASG 153115 - Pregão 25/2015"/>
    <d v="2016-10-21T00:00:00"/>
    <x v="39"/>
    <s v="Instituto de Florestas"/>
    <n v="134"/>
    <x v="95"/>
    <x v="41"/>
    <x v="9"/>
    <n v="12.97"/>
    <n v="648.5"/>
    <x v="2"/>
    <x v="18"/>
    <x v="7"/>
    <n v="259.40000000000003"/>
    <x v="5"/>
    <n v="4544"/>
    <x v="1"/>
  </r>
  <r>
    <s v="23083.007972/2015-42"/>
    <s v="UASG 153115 - Pregão 25/2015"/>
    <d v="2016-10-21T00:00:00"/>
    <x v="39"/>
    <s v="Instituto de Florestas"/>
    <n v="138"/>
    <x v="85"/>
    <x v="41"/>
    <x v="14"/>
    <n v="0.85"/>
    <n v="8.5"/>
    <x v="2"/>
    <x v="18"/>
    <x v="16"/>
    <n v="8.5"/>
    <x v="5"/>
    <n v="4544"/>
    <x v="0"/>
  </r>
  <r>
    <s v="23083.007972/2015-42"/>
    <s v="UASG 153115 - Pregão 25/2015"/>
    <d v="2016-10-21T00:00:00"/>
    <x v="39"/>
    <s v="Instituto de Florestas"/>
    <n v="136"/>
    <x v="86"/>
    <x v="41"/>
    <x v="14"/>
    <n v="6.34"/>
    <n v="63.4"/>
    <x v="2"/>
    <x v="18"/>
    <x v="16"/>
    <n v="63.4"/>
    <x v="5"/>
    <n v="4544"/>
    <x v="0"/>
  </r>
  <r>
    <s v="23083.007972/2015-42"/>
    <s v="UASG 153115 - Pregão 25/2015"/>
    <d v="2016-10-21T00:00:00"/>
    <x v="40"/>
    <s v="Departamento de Ciências Ambientais"/>
    <n v="99"/>
    <x v="18"/>
    <x v="42"/>
    <x v="11"/>
    <n v="19.989999999999998"/>
    <n v="19.989999999999998"/>
    <x v="2"/>
    <x v="10"/>
    <x v="13"/>
    <n v="19.989999999999998"/>
    <x v="8"/>
    <n v="544"/>
    <x v="0"/>
  </r>
  <r>
    <s v="23083.007972/2015-42"/>
    <s v="UASG 153115 - Pregão 25/2015"/>
    <d v="2016-10-21T00:00:00"/>
    <x v="40"/>
    <s v="Departamento de Ciências Ambientais"/>
    <n v="114"/>
    <x v="57"/>
    <x v="42"/>
    <x v="25"/>
    <n v="11.42"/>
    <n v="22.84"/>
    <x v="2"/>
    <x v="18"/>
    <x v="26"/>
    <n v="22.84"/>
    <x v="5"/>
    <n v="4544"/>
    <x v="0"/>
  </r>
  <r>
    <s v="23083.007972/2015-42"/>
    <s v="UASG 153115 - Pregão 25/2015"/>
    <d v="2016-10-21T00:00:00"/>
    <x v="41"/>
    <s v="Departamento de Produtos Florestais"/>
    <n v="4"/>
    <x v="29"/>
    <x v="43"/>
    <x v="11"/>
    <n v="3.5"/>
    <n v="3.5"/>
    <x v="2"/>
    <x v="6"/>
    <x v="13"/>
    <n v="3.5"/>
    <x v="6"/>
    <n v="348"/>
    <x v="0"/>
  </r>
  <r>
    <s v="23083.007972/2015-42"/>
    <s v="UASG 153115 - Pregão 25/2015"/>
    <d v="2016-10-21T00:00:00"/>
    <x v="41"/>
    <s v="Departamento de Produtos Florestais"/>
    <n v="7"/>
    <x v="72"/>
    <x v="43"/>
    <x v="18"/>
    <n v="2.5"/>
    <n v="10"/>
    <x v="3"/>
    <x v="15"/>
    <x v="20"/>
    <n v="10"/>
    <x v="13"/>
    <n v="16807"/>
    <x v="0"/>
  </r>
  <r>
    <s v="23083.007972/2015-42"/>
    <s v="UASG 153115 - Pregão 25/2015"/>
    <d v="2016-10-21T00:00:00"/>
    <x v="41"/>
    <s v="Departamento de Produtos Florestais"/>
    <n v="9"/>
    <x v="33"/>
    <x v="43"/>
    <x v="10"/>
    <n v="3.49"/>
    <n v="10.47"/>
    <x v="2"/>
    <x v="16"/>
    <x v="12"/>
    <n v="10.47"/>
    <x v="14"/>
    <n v="1281"/>
    <x v="0"/>
  </r>
  <r>
    <s v="23083.007972/2015-42"/>
    <s v="UASG 153115 - Pregão 25/2015"/>
    <d v="2016-10-21T00:00:00"/>
    <x v="41"/>
    <s v="Departamento de Produtos Florestais"/>
    <n v="10"/>
    <x v="73"/>
    <x v="43"/>
    <x v="10"/>
    <n v="19.899999999999999"/>
    <n v="59.699999999999996"/>
    <x v="2"/>
    <x v="6"/>
    <x v="12"/>
    <n v="59.699999999999996"/>
    <x v="6"/>
    <n v="348"/>
    <x v="0"/>
  </r>
  <r>
    <s v="23083.007972/2015-42"/>
    <s v="UASG 153115 - Pregão 25/2015"/>
    <d v="2016-10-21T00:00:00"/>
    <x v="41"/>
    <s v="Departamento de Produtos Florestais"/>
    <n v="19"/>
    <x v="6"/>
    <x v="43"/>
    <x v="8"/>
    <n v="0.32"/>
    <n v="32"/>
    <x v="3"/>
    <x v="4"/>
    <x v="9"/>
    <n v="32"/>
    <x v="4"/>
    <n v="1089"/>
    <x v="0"/>
  </r>
  <r>
    <s v="23083.007972/2015-42"/>
    <s v="UASG 153115 - Pregão 25/2015"/>
    <d v="2016-10-21T00:00:00"/>
    <x v="41"/>
    <s v="Departamento de Produtos Florestais"/>
    <n v="20"/>
    <x v="40"/>
    <x v="43"/>
    <x v="9"/>
    <n v="0.32"/>
    <n v="16"/>
    <x v="3"/>
    <x v="4"/>
    <x v="11"/>
    <n v="16"/>
    <x v="4"/>
    <n v="1089"/>
    <x v="0"/>
  </r>
  <r>
    <s v="23083.007972/2015-42"/>
    <s v="UASG 153115 - Pregão 25/2015"/>
    <d v="2016-10-21T00:00:00"/>
    <x v="41"/>
    <s v="Departamento de Produtos Florestais"/>
    <n v="22"/>
    <x v="7"/>
    <x v="43"/>
    <x v="11"/>
    <n v="1.3"/>
    <n v="1.3"/>
    <x v="2"/>
    <x v="5"/>
    <x v="13"/>
    <n v="1.3"/>
    <x v="5"/>
    <n v="938"/>
    <x v="0"/>
  </r>
  <r>
    <s v="23083.007972/2015-42"/>
    <s v="UASG 153115 - Pregão 25/2015"/>
    <d v="2016-10-21T00:00:00"/>
    <x v="41"/>
    <s v="Departamento de Produtos Florestais"/>
    <n v="23"/>
    <x v="91"/>
    <x v="43"/>
    <x v="25"/>
    <n v="1.3"/>
    <n v="2.6"/>
    <x v="2"/>
    <x v="5"/>
    <x v="26"/>
    <n v="2.6"/>
    <x v="5"/>
    <n v="938"/>
    <x v="0"/>
  </r>
  <r>
    <s v="23083.007972/2015-42"/>
    <s v="UASG 153115 - Pregão 25/2015"/>
    <d v="2016-10-21T00:00:00"/>
    <x v="41"/>
    <s v="Departamento de Produtos Florestais"/>
    <n v="25"/>
    <x v="8"/>
    <x v="43"/>
    <x v="11"/>
    <n v="1.3"/>
    <n v="1.3"/>
    <x v="2"/>
    <x v="5"/>
    <x v="13"/>
    <n v="1.3"/>
    <x v="5"/>
    <n v="938"/>
    <x v="0"/>
  </r>
  <r>
    <s v="23083.007972/2015-42"/>
    <s v="UASG 153115 - Pregão 25/2015"/>
    <d v="2016-10-21T00:00:00"/>
    <x v="41"/>
    <s v="Departamento de Produtos Florestais"/>
    <n v="28"/>
    <x v="9"/>
    <x v="43"/>
    <x v="16"/>
    <n v="0.85"/>
    <n v="12.75"/>
    <x v="2"/>
    <x v="5"/>
    <x v="19"/>
    <n v="12.75"/>
    <x v="5"/>
    <n v="938"/>
    <x v="0"/>
  </r>
  <r>
    <s v="23083.007972/2015-42"/>
    <s v="UASG 153115 - Pregão 25/2015"/>
    <d v="2016-10-21T00:00:00"/>
    <x v="41"/>
    <s v="Departamento de Produtos Florestais"/>
    <n v="29"/>
    <x v="10"/>
    <x v="43"/>
    <x v="16"/>
    <n v="0.85"/>
    <n v="12.75"/>
    <x v="2"/>
    <x v="5"/>
    <x v="19"/>
    <n v="12.75"/>
    <x v="5"/>
    <n v="938"/>
    <x v="0"/>
  </r>
  <r>
    <s v="23083.007972/2015-42"/>
    <s v="UASG 153115 - Pregão 25/2015"/>
    <d v="2016-10-21T00:00:00"/>
    <x v="41"/>
    <s v="Departamento de Produtos Florestais"/>
    <n v="26"/>
    <x v="11"/>
    <x v="43"/>
    <x v="25"/>
    <n v="0.85"/>
    <n v="1.7"/>
    <x v="2"/>
    <x v="5"/>
    <x v="26"/>
    <n v="1.7"/>
    <x v="5"/>
    <n v="938"/>
    <x v="0"/>
  </r>
  <r>
    <s v="23083.007972/2015-42"/>
    <s v="UASG 153115 - Pregão 25/2015"/>
    <d v="2016-10-21T00:00:00"/>
    <x v="41"/>
    <s v="Departamento de Produtos Florestais"/>
    <n v="27"/>
    <x v="12"/>
    <x v="43"/>
    <x v="10"/>
    <n v="0.85"/>
    <n v="2.5499999999999998"/>
    <x v="2"/>
    <x v="6"/>
    <x v="12"/>
    <n v="2.5499999999999998"/>
    <x v="6"/>
    <n v="348"/>
    <x v="0"/>
  </r>
  <r>
    <s v="23083.007972/2015-42"/>
    <s v="UASG 153115 - Pregão 25/2015"/>
    <d v="2016-10-21T00:00:00"/>
    <x v="41"/>
    <s v="Departamento de Produtos Florestais"/>
    <n v="37"/>
    <x v="74"/>
    <x v="43"/>
    <x v="11"/>
    <n v="0.38"/>
    <n v="0.38"/>
    <x v="3"/>
    <x v="7"/>
    <x v="13"/>
    <n v="0.38"/>
    <x v="5"/>
    <n v="1400"/>
    <x v="0"/>
  </r>
  <r>
    <s v="23083.007972/2015-42"/>
    <s v="UASG 153115 - Pregão 25/2015"/>
    <d v="2016-10-21T00:00:00"/>
    <x v="41"/>
    <s v="Departamento de Produtos Florestais"/>
    <n v="42"/>
    <x v="15"/>
    <x v="43"/>
    <x v="11"/>
    <n v="1.2"/>
    <n v="1.2"/>
    <x v="2"/>
    <x v="5"/>
    <x v="13"/>
    <n v="1.2"/>
    <x v="5"/>
    <n v="938"/>
    <x v="0"/>
  </r>
  <r>
    <s v="23083.007972/2015-42"/>
    <s v="UASG 153115 - Pregão 25/2015"/>
    <d v="2016-10-21T00:00:00"/>
    <x v="41"/>
    <s v="Departamento de Produtos Florestais"/>
    <n v="43"/>
    <x v="75"/>
    <x v="43"/>
    <x v="16"/>
    <n v="1.7"/>
    <n v="25.5"/>
    <x v="2"/>
    <x v="8"/>
    <x v="19"/>
    <n v="25.5"/>
    <x v="5"/>
    <n v="4949"/>
    <x v="0"/>
  </r>
  <r>
    <s v="23083.007972/2015-42"/>
    <s v="UASG 153115 - Pregão 25/2015"/>
    <d v="2016-10-21T00:00:00"/>
    <x v="41"/>
    <s v="Departamento de Produtos Florestais"/>
    <n v="40"/>
    <x v="77"/>
    <x v="43"/>
    <x v="10"/>
    <n v="0.99"/>
    <n v="2.9699999999999998"/>
    <x v="2"/>
    <x v="16"/>
    <x v="12"/>
    <n v="2.9699999999999998"/>
    <x v="14"/>
    <n v="1281"/>
    <x v="0"/>
  </r>
  <r>
    <s v="23083.007972/2015-42"/>
    <s v="UASG 153115 - Pregão 25/2015"/>
    <d v="2016-10-21T00:00:00"/>
    <x v="41"/>
    <s v="Departamento de Produtos Florestais"/>
    <n v="41"/>
    <x v="42"/>
    <x v="43"/>
    <x v="16"/>
    <n v="1.29"/>
    <n v="19.350000000000001"/>
    <x v="3"/>
    <x v="4"/>
    <x v="19"/>
    <n v="19.350000000000001"/>
    <x v="4"/>
    <n v="1089"/>
    <x v="0"/>
  </r>
  <r>
    <s v="23083.007972/2015-42"/>
    <s v="UASG 153115 - Pregão 25/2015"/>
    <d v="2016-10-21T00:00:00"/>
    <x v="41"/>
    <s v="Departamento de Produtos Florestais"/>
    <n v="46"/>
    <x v="43"/>
    <x v="43"/>
    <x v="10"/>
    <n v="3.23"/>
    <n v="9.69"/>
    <x v="2"/>
    <x v="17"/>
    <x v="12"/>
    <n v="9.69"/>
    <x v="15"/>
    <n v="13408"/>
    <x v="0"/>
  </r>
  <r>
    <s v="23083.007972/2015-42"/>
    <s v="UASG 153115 - Pregão 25/2015"/>
    <d v="2016-10-21T00:00:00"/>
    <x v="41"/>
    <s v="Departamento de Produtos Florestais"/>
    <n v="48"/>
    <x v="44"/>
    <x v="43"/>
    <x v="11"/>
    <n v="0.94"/>
    <n v="0.94"/>
    <x v="2"/>
    <x v="17"/>
    <x v="13"/>
    <n v="0.94"/>
    <x v="15"/>
    <n v="13408"/>
    <x v="0"/>
  </r>
  <r>
    <s v="23083.007972/2015-42"/>
    <s v="UASG 153115 - Pregão 25/2015"/>
    <d v="2016-10-21T00:00:00"/>
    <x v="41"/>
    <s v="Departamento de Produtos Florestais"/>
    <n v="47"/>
    <x v="3"/>
    <x v="43"/>
    <x v="16"/>
    <n v="0.49"/>
    <n v="7.35"/>
    <x v="2"/>
    <x v="5"/>
    <x v="19"/>
    <n v="7.35"/>
    <x v="5"/>
    <n v="938"/>
    <x v="0"/>
  </r>
  <r>
    <s v="23083.007972/2015-42"/>
    <s v="UASG 153115 - Pregão 25/2015"/>
    <d v="2016-10-21T00:00:00"/>
    <x v="41"/>
    <s v="Departamento de Produtos Florestais"/>
    <n v="57"/>
    <x v="47"/>
    <x v="43"/>
    <x v="16"/>
    <n v="0.99"/>
    <n v="14.85"/>
    <x v="3"/>
    <x v="4"/>
    <x v="19"/>
    <n v="14.85"/>
    <x v="4"/>
    <n v="1089"/>
    <x v="0"/>
  </r>
  <r>
    <s v="23083.007972/2015-42"/>
    <s v="UASG 153115 - Pregão 25/2015"/>
    <d v="2016-10-21T00:00:00"/>
    <x v="41"/>
    <s v="Departamento de Produtos Florestais"/>
    <n v="84"/>
    <x v="16"/>
    <x v="43"/>
    <x v="10"/>
    <n v="74.849999999999994"/>
    <n v="224.54999999999998"/>
    <x v="2"/>
    <x v="9"/>
    <x v="12"/>
    <n v="224.54999999999998"/>
    <x v="7"/>
    <n v="6468"/>
    <x v="0"/>
  </r>
  <r>
    <s v="23083.007972/2015-42"/>
    <s v="UASG 153115 - Pregão 25/2015"/>
    <d v="2016-10-21T00:00:00"/>
    <x v="41"/>
    <s v="Departamento de Produtos Florestais"/>
    <n v="87"/>
    <x v="50"/>
    <x v="43"/>
    <x v="11"/>
    <n v="0.97"/>
    <n v="0.97"/>
    <x v="2"/>
    <x v="19"/>
    <x v="13"/>
    <n v="0.97"/>
    <x v="16"/>
    <n v="1489"/>
    <x v="0"/>
  </r>
  <r>
    <s v="23083.007972/2015-42"/>
    <s v="UASG 153115 - Pregão 25/2015"/>
    <d v="2016-10-21T00:00:00"/>
    <x v="41"/>
    <s v="Departamento de Produtos Florestais"/>
    <n v="86"/>
    <x v="51"/>
    <x v="43"/>
    <x v="11"/>
    <n v="1.75"/>
    <n v="1.75"/>
    <x v="2"/>
    <x v="20"/>
    <x v="13"/>
    <n v="1.75"/>
    <x v="17"/>
    <n v="3048"/>
    <x v="0"/>
  </r>
  <r>
    <s v="23083.007972/2015-42"/>
    <s v="UASG 153115 - Pregão 25/2015"/>
    <d v="2016-10-21T00:00:00"/>
    <x v="41"/>
    <s v="Departamento de Produtos Florestais"/>
    <n v="91"/>
    <x v="81"/>
    <x v="43"/>
    <x v="25"/>
    <n v="1.03"/>
    <n v="2.06"/>
    <x v="3"/>
    <x v="24"/>
    <x v="26"/>
    <n v="2.06"/>
    <x v="20"/>
    <n v="2792"/>
    <x v="0"/>
  </r>
  <r>
    <s v="23083.007972/2015-42"/>
    <s v="UASG 153115 - Pregão 25/2015"/>
    <d v="2016-10-21T00:00:00"/>
    <x v="41"/>
    <s v="Departamento de Produtos Florestais"/>
    <n v="92"/>
    <x v="53"/>
    <x v="43"/>
    <x v="15"/>
    <n v="1.8"/>
    <n v="9"/>
    <x v="2"/>
    <x v="20"/>
    <x v="18"/>
    <n v="9"/>
    <x v="17"/>
    <n v="3048"/>
    <x v="0"/>
  </r>
  <r>
    <s v="23083.007972/2015-42"/>
    <s v="UASG 153115 - Pregão 25/2015"/>
    <d v="2016-10-21T00:00:00"/>
    <x v="41"/>
    <s v="Departamento de Produtos Florestais"/>
    <n v="94"/>
    <x v="17"/>
    <x v="43"/>
    <x v="42"/>
    <n v="1.22"/>
    <n v="32.94"/>
    <x v="2"/>
    <x v="10"/>
    <x v="57"/>
    <n v="32.94"/>
    <x v="8"/>
    <n v="544"/>
    <x v="0"/>
  </r>
  <r>
    <s v="23083.007972/2015-42"/>
    <s v="UASG 153115 - Pregão 25/2015"/>
    <d v="2016-10-21T00:00:00"/>
    <x v="41"/>
    <s v="Departamento de Produtos Florestais"/>
    <n v="99"/>
    <x v="18"/>
    <x v="43"/>
    <x v="25"/>
    <n v="19.989999999999998"/>
    <n v="39.979999999999997"/>
    <x v="2"/>
    <x v="10"/>
    <x v="26"/>
    <n v="39.979999999999997"/>
    <x v="8"/>
    <n v="544"/>
    <x v="0"/>
  </r>
  <r>
    <s v="23083.007972/2015-42"/>
    <s v="UASG 153115 - Pregão 25/2015"/>
    <d v="2016-10-21T00:00:00"/>
    <x v="41"/>
    <s v="Departamento de Produtos Florestais"/>
    <n v="102"/>
    <x v="19"/>
    <x v="43"/>
    <x v="11"/>
    <n v="17.489999999999998"/>
    <n v="17.489999999999998"/>
    <x v="2"/>
    <x v="3"/>
    <x v="13"/>
    <n v="17.489999999999998"/>
    <x v="3"/>
    <n v="4227"/>
    <x v="0"/>
  </r>
  <r>
    <s v="23083.007972/2015-42"/>
    <s v="UASG 153115 - Pregão 25/2015"/>
    <d v="2016-10-21T00:00:00"/>
    <x v="41"/>
    <s v="Departamento de Produtos Florestais"/>
    <n v="104"/>
    <x v="4"/>
    <x v="43"/>
    <x v="11"/>
    <n v="2"/>
    <n v="2"/>
    <x v="3"/>
    <x v="13"/>
    <x v="13"/>
    <n v="2"/>
    <x v="11"/>
    <n v="309"/>
    <x v="0"/>
  </r>
  <r>
    <s v="23083.007972/2015-42"/>
    <s v="UASG 153115 - Pregão 25/2015"/>
    <d v="2016-10-21T00:00:00"/>
    <x v="41"/>
    <s v="Departamento de Produtos Florestais"/>
    <n v="107"/>
    <x v="83"/>
    <x v="43"/>
    <x v="43"/>
    <n v="0.2"/>
    <n v="12.4"/>
    <x v="4"/>
    <x v="12"/>
    <x v="17"/>
    <s v="-"/>
    <x v="10"/>
    <s v="-"/>
    <x v="2"/>
  </r>
  <r>
    <s v="23083.007972/2015-42"/>
    <s v="UASG 153115 - Pregão 25/2015"/>
    <d v="2016-10-21T00:00:00"/>
    <x v="41"/>
    <s v="Departamento de Produtos Florestais"/>
    <n v="115"/>
    <x v="117"/>
    <x v="43"/>
    <x v="14"/>
    <n v="14.1"/>
    <n v="141"/>
    <x v="2"/>
    <x v="11"/>
    <x v="16"/>
    <n v="141"/>
    <x v="9"/>
    <n v="6"/>
    <x v="0"/>
  </r>
  <r>
    <s v="23083.007972/2015-42"/>
    <s v="UASG 153115 - Pregão 25/2015"/>
    <d v="2016-10-21T00:00:00"/>
    <x v="41"/>
    <s v="Departamento de Produtos Florestais"/>
    <n v="114"/>
    <x v="57"/>
    <x v="43"/>
    <x v="10"/>
    <n v="11.42"/>
    <n v="34.26"/>
    <x v="2"/>
    <x v="18"/>
    <x v="12"/>
    <n v="34.26"/>
    <x v="5"/>
    <n v="4544"/>
    <x v="0"/>
  </r>
  <r>
    <s v="23083.007972/2015-42"/>
    <s v="UASG 153115 - Pregão 25/2015"/>
    <d v="2016-10-21T00:00:00"/>
    <x v="41"/>
    <s v="Departamento de Produtos Florestais"/>
    <n v="117"/>
    <x v="59"/>
    <x v="43"/>
    <x v="25"/>
    <n v="0.39"/>
    <n v="0.78"/>
    <x v="4"/>
    <x v="12"/>
    <x v="17"/>
    <s v="-"/>
    <x v="10"/>
    <s v="-"/>
    <x v="2"/>
  </r>
  <r>
    <s v="23083.007972/2015-42"/>
    <s v="UASG 153115 - Pregão 25/2015"/>
    <d v="2016-10-21T00:00:00"/>
    <x v="41"/>
    <s v="Departamento de Produtos Florestais"/>
    <n v="142"/>
    <x v="68"/>
    <x v="43"/>
    <x v="11"/>
    <n v="1.89"/>
    <n v="1.89"/>
    <x v="3"/>
    <x v="7"/>
    <x v="13"/>
    <n v="1.89"/>
    <x v="5"/>
    <n v="1400"/>
    <x v="0"/>
  </r>
  <r>
    <s v="23083.007972/2015-42"/>
    <s v="UASG 153115 - Pregão 25/2015"/>
    <d v="2016-10-21T00:00:00"/>
    <x v="41"/>
    <s v="Departamento de Produtos Florestais"/>
    <n v="140"/>
    <x v="90"/>
    <x v="43"/>
    <x v="18"/>
    <n v="2.02"/>
    <n v="8.08"/>
    <x v="3"/>
    <x v="7"/>
    <x v="20"/>
    <n v="8.08"/>
    <x v="5"/>
    <n v="1400"/>
    <x v="0"/>
  </r>
  <r>
    <s v="23083.007972/2015-42"/>
    <s v="UASG 153115 - Pregão 25/2015"/>
    <d v="2016-10-21T00:00:00"/>
    <x v="41"/>
    <s v="Departamento de Produtos Florestais"/>
    <n v="143"/>
    <x v="69"/>
    <x v="43"/>
    <x v="25"/>
    <n v="1.85"/>
    <n v="3.7"/>
    <x v="2"/>
    <x v="5"/>
    <x v="26"/>
    <n v="3.7"/>
    <x v="5"/>
    <n v="938"/>
    <x v="0"/>
  </r>
  <r>
    <s v="23083.007972/2015-42"/>
    <s v="UASG 153115 - Pregão 25/2015"/>
    <d v="2016-10-21T00:00:00"/>
    <x v="41"/>
    <s v="Departamento de Produtos Florestais"/>
    <n v="135"/>
    <x v="62"/>
    <x v="43"/>
    <x v="9"/>
    <n v="0.6"/>
    <n v="30"/>
    <x v="2"/>
    <x v="18"/>
    <x v="11"/>
    <n v="30"/>
    <x v="5"/>
    <n v="4544"/>
    <x v="0"/>
  </r>
  <r>
    <s v="23083.007972/2015-42"/>
    <s v="UASG 153115 - Pregão 25/2015"/>
    <d v="2016-10-21T00:00:00"/>
    <x v="41"/>
    <s v="Departamento de Produtos Florestais"/>
    <n v="145"/>
    <x v="105"/>
    <x v="43"/>
    <x v="25"/>
    <n v="1.08"/>
    <n v="2.16"/>
    <x v="3"/>
    <x v="7"/>
    <x v="26"/>
    <n v="2.16"/>
    <x v="5"/>
    <n v="1400"/>
    <x v="0"/>
  </r>
  <r>
    <s v="23083.007972/2015-42"/>
    <s v="UASG 153115 - Pregão 25/2015"/>
    <d v="2016-10-21T00:00:00"/>
    <x v="41"/>
    <s v="Departamento de Produtos Florestais"/>
    <n v="151"/>
    <x v="70"/>
    <x v="43"/>
    <x v="31"/>
    <n v="1.05"/>
    <n v="7.3500000000000005"/>
    <x v="2"/>
    <x v="5"/>
    <x v="35"/>
    <n v="7.3500000000000005"/>
    <x v="5"/>
    <n v="938"/>
    <x v="0"/>
  </r>
  <r>
    <s v="23083.007972/2015-42"/>
    <s v="UASG 153115 - Pregão 25/2015"/>
    <d v="2016-10-21T00:00:00"/>
    <x v="41"/>
    <s v="Departamento de Produtos Florestais"/>
    <n v="152"/>
    <x v="71"/>
    <x v="43"/>
    <x v="31"/>
    <n v="0.94"/>
    <n v="6.58"/>
    <x v="3"/>
    <x v="7"/>
    <x v="35"/>
    <n v="6.58"/>
    <x v="5"/>
    <n v="1400"/>
    <x v="0"/>
  </r>
  <r>
    <s v="23083.007972/2015-42"/>
    <s v="UASG 153115 - Pregão 25/2015"/>
    <d v="2016-10-21T00:00:00"/>
    <x v="41"/>
    <s v="Departamento de Produtos Florestais"/>
    <n v="154"/>
    <x v="104"/>
    <x v="43"/>
    <x v="19"/>
    <n v="1.21"/>
    <n v="9.68"/>
    <x v="3"/>
    <x v="4"/>
    <x v="21"/>
    <n v="9.68"/>
    <x v="4"/>
    <n v="1089"/>
    <x v="0"/>
  </r>
  <r>
    <s v="23083.007972/2015-42"/>
    <s v="UASG 153115 - Pregão 25/2015"/>
    <d v="2016-10-21T00:00:00"/>
    <x v="41"/>
    <s v="Departamento de Produtos Florestais"/>
    <n v="155"/>
    <x v="127"/>
    <x v="43"/>
    <x v="10"/>
    <n v="1.18"/>
    <n v="3.54"/>
    <x v="2"/>
    <x v="5"/>
    <x v="12"/>
    <n v="3.54"/>
    <x v="5"/>
    <n v="938"/>
    <x v="0"/>
  </r>
  <r>
    <s v="23083.007972/2015-42"/>
    <s v="UASG 153115 - Pregão 25/2015"/>
    <d v="2016-10-21T00:00:00"/>
    <x v="41"/>
    <s v="Departamento de Produtos Florestais"/>
    <n v="153"/>
    <x v="99"/>
    <x v="43"/>
    <x v="25"/>
    <n v="0.94"/>
    <n v="1.88"/>
    <x v="3"/>
    <x v="7"/>
    <x v="26"/>
    <n v="1.88"/>
    <x v="5"/>
    <n v="1400"/>
    <x v="0"/>
  </r>
  <r>
    <s v="23083.007972/2015-42"/>
    <s v="UASG 153115 - Pregão 25/2015"/>
    <d v="2016-10-21T00:00:00"/>
    <x v="41"/>
    <s v="Departamento de Produtos Florestais"/>
    <n v="156"/>
    <x v="106"/>
    <x v="43"/>
    <x v="10"/>
    <n v="1.3"/>
    <n v="3.9000000000000004"/>
    <x v="2"/>
    <x v="6"/>
    <x v="12"/>
    <n v="3.9000000000000004"/>
    <x v="6"/>
    <n v="348"/>
    <x v="0"/>
  </r>
  <r>
    <s v="23083.007972/2015-42"/>
    <s v="UASG 153115 - Pregão 25/2015"/>
    <d v="2016-10-21T00:00:00"/>
    <x v="41"/>
    <s v="Departamento de Produtos Florestais"/>
    <n v="158"/>
    <x v="108"/>
    <x v="43"/>
    <x v="10"/>
    <n v="1.27"/>
    <n v="3.81"/>
    <x v="2"/>
    <x v="5"/>
    <x v="12"/>
    <n v="3.81"/>
    <x v="5"/>
    <n v="938"/>
    <x v="0"/>
  </r>
  <r>
    <s v="23083.007972/2015-42"/>
    <s v="UASG 153115 - Pregão 25/2015"/>
    <d v="2016-10-21T00:00:00"/>
    <x v="41"/>
    <s v="Departamento de Produtos Florestais"/>
    <n v="159"/>
    <x v="109"/>
    <x v="43"/>
    <x v="10"/>
    <n v="1.28"/>
    <n v="3.84"/>
    <x v="2"/>
    <x v="5"/>
    <x v="12"/>
    <n v="3.84"/>
    <x v="5"/>
    <n v="938"/>
    <x v="0"/>
  </r>
  <r>
    <s v="23083.007972/2015-42"/>
    <s v="UASG 153115 - Pregão 25/2015"/>
    <d v="2016-10-21T00:00:00"/>
    <x v="41"/>
    <s v="Departamento de Produtos Florestais"/>
    <n v="160"/>
    <x v="27"/>
    <x v="43"/>
    <x v="44"/>
    <n v="7.54"/>
    <n v="67.86"/>
    <x v="2"/>
    <x v="3"/>
    <x v="58"/>
    <n v="67.86"/>
    <x v="3"/>
    <n v="4227"/>
    <x v="0"/>
  </r>
  <r>
    <s v="23083.007972/2015-42"/>
    <s v="UASG 153115 - Pregão 25/2015"/>
    <d v="2016-10-21T00:00:00"/>
    <x v="41"/>
    <s v="Departamento de Produtos Florestais"/>
    <n v="164"/>
    <x v="64"/>
    <x v="43"/>
    <x v="10"/>
    <n v="1.88"/>
    <n v="5.64"/>
    <x v="3"/>
    <x v="23"/>
    <x v="12"/>
    <n v="5.64"/>
    <x v="19"/>
    <n v="7570"/>
    <x v="0"/>
  </r>
  <r>
    <s v="23083.007972/2015-42"/>
    <s v="UASG 153115 - Pregão 25/2015"/>
    <d v="2016-10-21T00:00:00"/>
    <x v="41"/>
    <s v="Departamento de Produtos Florestais"/>
    <n v="174"/>
    <x v="66"/>
    <x v="43"/>
    <x v="26"/>
    <n v="2.8"/>
    <n v="33.599999999999994"/>
    <x v="2"/>
    <x v="6"/>
    <x v="27"/>
    <n v="33.599999999999994"/>
    <x v="6"/>
    <n v="348"/>
    <x v="0"/>
  </r>
  <r>
    <s v="23083.007972/2015-42"/>
    <s v="UASG 153115 - Pregão 25/2015"/>
    <d v="2016-10-21T00:00:00"/>
    <x v="42"/>
    <s v="Departamento Silvicultura"/>
    <n v="18"/>
    <x v="5"/>
    <x v="44"/>
    <x v="9"/>
    <n v="0.5"/>
    <n v="25"/>
    <x v="2"/>
    <x v="3"/>
    <x v="11"/>
    <n v="25"/>
    <x v="3"/>
    <n v="4227"/>
    <x v="0"/>
  </r>
  <r>
    <s v="23083.007972/2015-42"/>
    <s v="UASG 153115 - Pregão 25/2015"/>
    <d v="2016-10-21T00:00:00"/>
    <x v="42"/>
    <s v="Departamento Silvicultura"/>
    <n v="19"/>
    <x v="6"/>
    <x v="44"/>
    <x v="9"/>
    <n v="0.32"/>
    <n v="16"/>
    <x v="3"/>
    <x v="4"/>
    <x v="11"/>
    <n v="16"/>
    <x v="4"/>
    <n v="1089"/>
    <x v="0"/>
  </r>
  <r>
    <s v="23083.007972/2015-42"/>
    <s v="UASG 153115 - Pregão 25/2015"/>
    <d v="2016-10-21T00:00:00"/>
    <x v="42"/>
    <s v="Departamento Silvicultura"/>
    <n v="43"/>
    <x v="75"/>
    <x v="44"/>
    <x v="13"/>
    <n v="1.7"/>
    <n v="51"/>
    <x v="2"/>
    <x v="8"/>
    <x v="15"/>
    <n v="51"/>
    <x v="5"/>
    <n v="4949"/>
    <x v="0"/>
  </r>
  <r>
    <s v="23083.007972/2015-42"/>
    <s v="UASG 153115 - Pregão 25/2015"/>
    <d v="2016-10-21T00:00:00"/>
    <x v="42"/>
    <s v="Departamento Silvicultura"/>
    <n v="47"/>
    <x v="3"/>
    <x v="44"/>
    <x v="18"/>
    <n v="0.49"/>
    <n v="1.96"/>
    <x v="2"/>
    <x v="5"/>
    <x v="20"/>
    <n v="1.96"/>
    <x v="5"/>
    <n v="938"/>
    <x v="0"/>
  </r>
  <r>
    <s v="23083.007972/2015-42"/>
    <s v="UASG 153115 - Pregão 25/2015"/>
    <d v="2016-10-21T00:00:00"/>
    <x v="42"/>
    <s v="Departamento Silvicultura"/>
    <n v="66"/>
    <x v="78"/>
    <x v="44"/>
    <x v="38"/>
    <n v="0.12"/>
    <n v="72"/>
    <x v="2"/>
    <x v="18"/>
    <x v="43"/>
    <n v="43.199999999999996"/>
    <x v="5"/>
    <n v="4544"/>
    <x v="1"/>
  </r>
  <r>
    <s v="23083.007972/2015-42"/>
    <s v="UASG 153115 - Pregão 25/2015"/>
    <d v="2016-10-21T00:00:00"/>
    <x v="42"/>
    <s v="Departamento Silvicultura"/>
    <n v="91"/>
    <x v="81"/>
    <x v="44"/>
    <x v="45"/>
    <n v="1.03"/>
    <n v="22.66"/>
    <x v="3"/>
    <x v="24"/>
    <x v="59"/>
    <n v="22.66"/>
    <x v="20"/>
    <n v="2792"/>
    <x v="0"/>
  </r>
  <r>
    <s v="23083.007972/2015-42"/>
    <s v="UASG 153115 - Pregão 25/2015"/>
    <d v="2016-10-21T00:00:00"/>
    <x v="42"/>
    <s v="Departamento Silvicultura"/>
    <n v="92"/>
    <x v="53"/>
    <x v="44"/>
    <x v="46"/>
    <n v="1.8"/>
    <n v="28.8"/>
    <x v="2"/>
    <x v="20"/>
    <x v="60"/>
    <n v="28.8"/>
    <x v="17"/>
    <n v="3048"/>
    <x v="0"/>
  </r>
  <r>
    <s v="23083.007972/2015-42"/>
    <s v="UASG 153115 - Pregão 25/2015"/>
    <d v="2016-10-21T00:00:00"/>
    <x v="42"/>
    <s v="Departamento Silvicultura"/>
    <n v="94"/>
    <x v="17"/>
    <x v="44"/>
    <x v="26"/>
    <n v="1.22"/>
    <n v="14.64"/>
    <x v="2"/>
    <x v="10"/>
    <x v="27"/>
    <n v="14.64"/>
    <x v="8"/>
    <n v="544"/>
    <x v="0"/>
  </r>
  <r>
    <s v="23083.007972/2015-42"/>
    <s v="UASG 153115 - Pregão 25/2015"/>
    <d v="2016-10-21T00:00:00"/>
    <x v="42"/>
    <s v="Departamento Silvicultura"/>
    <n v="102"/>
    <x v="19"/>
    <x v="44"/>
    <x v="11"/>
    <n v="17.489999999999998"/>
    <n v="17.489999999999998"/>
    <x v="2"/>
    <x v="3"/>
    <x v="13"/>
    <n v="17.489999999999998"/>
    <x v="3"/>
    <n v="4227"/>
    <x v="0"/>
  </r>
  <r>
    <s v="23083.007972/2015-42"/>
    <s v="UASG 153115 - Pregão 25/2015"/>
    <d v="2016-10-21T00:00:00"/>
    <x v="42"/>
    <s v="Departamento Silvicultura"/>
    <n v="101"/>
    <x v="21"/>
    <x v="44"/>
    <x v="25"/>
    <n v="5.84"/>
    <n v="11.68"/>
    <x v="3"/>
    <x v="4"/>
    <x v="26"/>
    <n v="11.68"/>
    <x v="4"/>
    <n v="1089"/>
    <x v="0"/>
  </r>
  <r>
    <s v="23083.007972/2015-42"/>
    <s v="UASG 153115 - Pregão 25/2015"/>
    <d v="2016-10-21T00:00:00"/>
    <x v="42"/>
    <s v="Departamento Silvicultura"/>
    <n v="104"/>
    <x v="4"/>
    <x v="44"/>
    <x v="18"/>
    <n v="2"/>
    <n v="8"/>
    <x v="3"/>
    <x v="13"/>
    <x v="20"/>
    <n v="8"/>
    <x v="11"/>
    <n v="309"/>
    <x v="0"/>
  </r>
  <r>
    <s v="23083.007972/2015-42"/>
    <s v="UASG 153115 - Pregão 25/2015"/>
    <d v="2016-10-21T00:00:00"/>
    <x v="42"/>
    <s v="Departamento Silvicultura"/>
    <n v="110"/>
    <x v="55"/>
    <x v="44"/>
    <x v="15"/>
    <n v="3.65"/>
    <n v="18.25"/>
    <x v="3"/>
    <x v="21"/>
    <x v="18"/>
    <n v="18.25"/>
    <x v="18"/>
    <s v="-"/>
    <x v="3"/>
  </r>
  <r>
    <s v="23083.007972/2015-42"/>
    <s v="UASG 153115 - Pregão 25/2015"/>
    <d v="2016-10-21T00:00:00"/>
    <x v="42"/>
    <s v="Departamento Silvicultura"/>
    <n v="115"/>
    <x v="117"/>
    <x v="44"/>
    <x v="25"/>
    <n v="14.1"/>
    <n v="28.2"/>
    <x v="2"/>
    <x v="11"/>
    <x v="26"/>
    <n v="28.2"/>
    <x v="9"/>
    <n v="6"/>
    <x v="0"/>
  </r>
  <r>
    <s v="23083.007972/2015-42"/>
    <s v="UASG 153115 - Pregão 25/2015"/>
    <d v="2016-10-21T00:00:00"/>
    <x v="42"/>
    <s v="Departamento Silvicultura"/>
    <n v="114"/>
    <x v="57"/>
    <x v="44"/>
    <x v="26"/>
    <n v="11.42"/>
    <n v="137.04"/>
    <x v="2"/>
    <x v="18"/>
    <x v="27"/>
    <n v="137.04"/>
    <x v="5"/>
    <n v="4544"/>
    <x v="0"/>
  </r>
  <r>
    <s v="23083.007972/2015-42"/>
    <s v="UASG 153115 - Pregão 25/2015"/>
    <d v="2016-10-21T00:00:00"/>
    <x v="42"/>
    <s v="Departamento Silvicultura"/>
    <n v="113"/>
    <x v="58"/>
    <x v="44"/>
    <x v="26"/>
    <n v="12.72"/>
    <n v="152.64000000000001"/>
    <x v="2"/>
    <x v="18"/>
    <x v="27"/>
    <n v="152.64000000000001"/>
    <x v="5"/>
    <n v="4544"/>
    <x v="0"/>
  </r>
  <r>
    <s v="23083.007972/2015-42"/>
    <s v="UASG 153115 - Pregão 25/2015"/>
    <d v="2016-10-21T00:00:00"/>
    <x v="42"/>
    <s v="Departamento Silvicultura"/>
    <n v="145"/>
    <x v="105"/>
    <x v="44"/>
    <x v="26"/>
    <n v="1.08"/>
    <n v="12.96"/>
    <x v="3"/>
    <x v="7"/>
    <x v="27"/>
    <n v="12.96"/>
    <x v="5"/>
    <n v="1400"/>
    <x v="0"/>
  </r>
  <r>
    <s v="23083.007972/2015-42"/>
    <s v="UASG 153115 - Pregão 25/2015"/>
    <d v="2016-10-21T00:00:00"/>
    <x v="42"/>
    <s v="Departamento Silvicultura"/>
    <n v="146"/>
    <x v="63"/>
    <x v="44"/>
    <x v="25"/>
    <n v="64.5"/>
    <n v="129"/>
    <x v="2"/>
    <x v="18"/>
    <x v="26"/>
    <n v="129"/>
    <x v="5"/>
    <n v="4544"/>
    <x v="0"/>
  </r>
  <r>
    <s v="23083.007972/2015-42"/>
    <s v="UASG 153115 - Pregão 25/2015"/>
    <d v="2016-10-21T00:00:00"/>
    <x v="42"/>
    <s v="Departamento Silvicultura"/>
    <n v="160"/>
    <x v="27"/>
    <x v="44"/>
    <x v="13"/>
    <n v="7.54"/>
    <n v="226.2"/>
    <x v="2"/>
    <x v="3"/>
    <x v="15"/>
    <n v="226.2"/>
    <x v="3"/>
    <n v="4227"/>
    <x v="0"/>
  </r>
  <r>
    <s v="23083.007972/2015-42"/>
    <s v="UASG 153115 - Pregão 25/2015"/>
    <d v="2016-10-21T00:00:00"/>
    <x v="42"/>
    <s v="Departamento Silvicultura"/>
    <n v="164"/>
    <x v="64"/>
    <x v="44"/>
    <x v="31"/>
    <n v="1.88"/>
    <n v="13.16"/>
    <x v="3"/>
    <x v="23"/>
    <x v="35"/>
    <n v="13.16"/>
    <x v="19"/>
    <n v="7570"/>
    <x v="0"/>
  </r>
  <r>
    <s v="23083.007972/2015-42"/>
    <s v="UASG 153115 - Pregão 25/2015"/>
    <d v="2016-10-21T00:00:00"/>
    <x v="42"/>
    <s v="Departamento Silvicultura"/>
    <n v="174"/>
    <x v="66"/>
    <x v="44"/>
    <x v="26"/>
    <n v="2.8"/>
    <n v="33.599999999999994"/>
    <x v="2"/>
    <x v="6"/>
    <x v="27"/>
    <n v="33.599999999999994"/>
    <x v="6"/>
    <n v="348"/>
    <x v="0"/>
  </r>
  <r>
    <s v="23083.007972/2015-42"/>
    <s v="UASG 153115 - Pregão 25/2015"/>
    <d v="2016-10-21T00:00:00"/>
    <x v="43"/>
    <s v="Departamento de Engenharia"/>
    <n v="12"/>
    <x v="35"/>
    <x v="45"/>
    <x v="14"/>
    <n v="0.56999999999999995"/>
    <n v="5.6999999999999993"/>
    <x v="2"/>
    <x v="5"/>
    <x v="16"/>
    <n v="5.6999999999999993"/>
    <x v="5"/>
    <n v="938"/>
    <x v="0"/>
  </r>
  <r>
    <s v="23083.007972/2015-42"/>
    <s v="UASG 153115 - Pregão 25/2015"/>
    <d v="2016-10-21T00:00:00"/>
    <x v="43"/>
    <s v="Departamento de Engenharia"/>
    <n v="18"/>
    <x v="5"/>
    <x v="45"/>
    <x v="9"/>
    <n v="0.5"/>
    <n v="25"/>
    <x v="2"/>
    <x v="3"/>
    <x v="11"/>
    <n v="25"/>
    <x v="3"/>
    <n v="4227"/>
    <x v="0"/>
  </r>
  <r>
    <s v="23083.007972/2015-42"/>
    <s v="UASG 153115 - Pregão 25/2015"/>
    <d v="2016-10-21T00:00:00"/>
    <x v="43"/>
    <s v="Departamento de Engenharia"/>
    <n v="19"/>
    <x v="6"/>
    <x v="45"/>
    <x v="9"/>
    <n v="0.32"/>
    <n v="16"/>
    <x v="3"/>
    <x v="4"/>
    <x v="11"/>
    <n v="16"/>
    <x v="4"/>
    <n v="1089"/>
    <x v="0"/>
  </r>
  <r>
    <s v="23083.007972/2015-42"/>
    <s v="UASG 153115 - Pregão 25/2015"/>
    <d v="2016-10-21T00:00:00"/>
    <x v="43"/>
    <s v="Departamento de Engenharia"/>
    <n v="42"/>
    <x v="15"/>
    <x v="45"/>
    <x v="15"/>
    <n v="1.2"/>
    <n v="6"/>
    <x v="2"/>
    <x v="5"/>
    <x v="18"/>
    <n v="6"/>
    <x v="5"/>
    <n v="938"/>
    <x v="0"/>
  </r>
  <r>
    <s v="23083.007972/2015-42"/>
    <s v="UASG 153115 - Pregão 25/2015"/>
    <d v="2016-10-21T00:00:00"/>
    <x v="43"/>
    <s v="Departamento de Engenharia"/>
    <n v="43"/>
    <x v="75"/>
    <x v="45"/>
    <x v="15"/>
    <n v="1.7"/>
    <n v="8.5"/>
    <x v="2"/>
    <x v="8"/>
    <x v="18"/>
    <n v="8.5"/>
    <x v="5"/>
    <n v="4949"/>
    <x v="0"/>
  </r>
  <r>
    <s v="23083.007972/2015-42"/>
    <s v="UASG 153115 - Pregão 25/2015"/>
    <d v="2016-10-21T00:00:00"/>
    <x v="43"/>
    <s v="Departamento de Engenharia"/>
    <n v="65"/>
    <x v="48"/>
    <x v="45"/>
    <x v="24"/>
    <n v="0.11"/>
    <n v="22"/>
    <x v="2"/>
    <x v="18"/>
    <x v="9"/>
    <n v="11"/>
    <x v="5"/>
    <n v="4544"/>
    <x v="1"/>
  </r>
  <r>
    <s v="23083.007972/2015-42"/>
    <s v="UASG 153115 - Pregão 25/2015"/>
    <d v="2016-10-21T00:00:00"/>
    <x v="43"/>
    <s v="Departamento de Engenharia"/>
    <n v="66"/>
    <x v="78"/>
    <x v="45"/>
    <x v="24"/>
    <n v="0.12"/>
    <n v="24"/>
    <x v="2"/>
    <x v="18"/>
    <x v="9"/>
    <n v="12"/>
    <x v="5"/>
    <n v="4544"/>
    <x v="1"/>
  </r>
  <r>
    <s v="23083.007972/2015-42"/>
    <s v="UASG 153115 - Pregão 25/2015"/>
    <d v="2016-10-21T00:00:00"/>
    <x v="43"/>
    <s v="Departamento de Engenharia"/>
    <n v="67"/>
    <x v="80"/>
    <x v="45"/>
    <x v="4"/>
    <n v="0.1"/>
    <n v="30"/>
    <x v="2"/>
    <x v="18"/>
    <x v="4"/>
    <n v="30"/>
    <x v="5"/>
    <n v="4544"/>
    <x v="0"/>
  </r>
  <r>
    <s v="23083.007972/2015-42"/>
    <s v="UASG 153115 - Pregão 25/2015"/>
    <d v="2016-10-21T00:00:00"/>
    <x v="43"/>
    <s v="Departamento de Engenharia"/>
    <n v="94"/>
    <x v="17"/>
    <x v="45"/>
    <x v="14"/>
    <n v="1.22"/>
    <n v="12.2"/>
    <x v="2"/>
    <x v="10"/>
    <x v="16"/>
    <n v="12.2"/>
    <x v="8"/>
    <n v="544"/>
    <x v="0"/>
  </r>
  <r>
    <s v="23083.007972/2015-42"/>
    <s v="UASG 153115 - Pregão 25/2015"/>
    <d v="2016-10-21T00:00:00"/>
    <x v="43"/>
    <s v="Departamento de Engenharia"/>
    <n v="99"/>
    <x v="18"/>
    <x v="45"/>
    <x v="25"/>
    <n v="19.989999999999998"/>
    <n v="39.979999999999997"/>
    <x v="2"/>
    <x v="10"/>
    <x v="26"/>
    <n v="39.979999999999997"/>
    <x v="8"/>
    <n v="544"/>
    <x v="0"/>
  </r>
  <r>
    <s v="23083.007972/2015-42"/>
    <s v="UASG 153115 - Pregão 25/2015"/>
    <d v="2016-10-21T00:00:00"/>
    <x v="43"/>
    <s v="Departamento de Engenharia"/>
    <n v="102"/>
    <x v="19"/>
    <x v="45"/>
    <x v="11"/>
    <n v="17.489999999999998"/>
    <n v="17.489999999999998"/>
    <x v="2"/>
    <x v="3"/>
    <x v="13"/>
    <n v="17.489999999999998"/>
    <x v="3"/>
    <n v="4227"/>
    <x v="0"/>
  </r>
  <r>
    <s v="23083.007972/2015-42"/>
    <s v="UASG 153115 - Pregão 25/2015"/>
    <d v="2016-10-21T00:00:00"/>
    <x v="43"/>
    <s v="Departamento de Engenharia"/>
    <n v="101"/>
    <x v="21"/>
    <x v="45"/>
    <x v="18"/>
    <n v="5.84"/>
    <n v="23.36"/>
    <x v="3"/>
    <x v="4"/>
    <x v="20"/>
    <n v="23.36"/>
    <x v="4"/>
    <n v="1089"/>
    <x v="0"/>
  </r>
  <r>
    <s v="23083.007972/2015-42"/>
    <s v="UASG 153115 - Pregão 25/2015"/>
    <d v="2016-10-21T00:00:00"/>
    <x v="43"/>
    <s v="Departamento de Engenharia"/>
    <n v="105"/>
    <x v="23"/>
    <x v="45"/>
    <x v="11"/>
    <n v="7.9"/>
    <n v="7.9"/>
    <x v="4"/>
    <x v="12"/>
    <x v="17"/>
    <s v="-"/>
    <x v="10"/>
    <s v="-"/>
    <x v="2"/>
  </r>
  <r>
    <s v="23083.007972/2015-42"/>
    <s v="UASG 153115 - Pregão 25/2015"/>
    <d v="2016-10-21T00:00:00"/>
    <x v="43"/>
    <s v="Departamento de Engenharia"/>
    <n v="104"/>
    <x v="4"/>
    <x v="45"/>
    <x v="11"/>
    <n v="2"/>
    <n v="2"/>
    <x v="3"/>
    <x v="13"/>
    <x v="13"/>
    <n v="2"/>
    <x v="11"/>
    <n v="309"/>
    <x v="0"/>
  </r>
  <r>
    <s v="23083.007972/2015-42"/>
    <s v="UASG 153115 - Pregão 25/2015"/>
    <d v="2016-10-21T00:00:00"/>
    <x v="43"/>
    <s v="Departamento de Engenharia"/>
    <n v="110"/>
    <x v="55"/>
    <x v="45"/>
    <x v="15"/>
    <n v="3.65"/>
    <n v="18.25"/>
    <x v="3"/>
    <x v="21"/>
    <x v="18"/>
    <n v="18.25"/>
    <x v="18"/>
    <s v="-"/>
    <x v="8"/>
  </r>
  <r>
    <s v="23083.007972/2015-42"/>
    <s v="UASG 153115 - Pregão 25/2015"/>
    <d v="2016-10-21T00:00:00"/>
    <x v="43"/>
    <s v="Departamento de Engenharia"/>
    <n v="108"/>
    <x v="56"/>
    <x v="45"/>
    <x v="26"/>
    <n v="0.16"/>
    <n v="1.92"/>
    <x v="4"/>
    <x v="12"/>
    <x v="17"/>
    <s v="-"/>
    <x v="10"/>
    <s v="-"/>
    <x v="2"/>
  </r>
  <r>
    <s v="23083.007972/2015-42"/>
    <s v="UASG 153115 - Pregão 25/2015"/>
    <d v="2016-10-21T00:00:00"/>
    <x v="43"/>
    <s v="Departamento de Engenharia"/>
    <n v="126"/>
    <x v="61"/>
    <x v="45"/>
    <x v="24"/>
    <n v="0.35"/>
    <n v="70"/>
    <x v="2"/>
    <x v="5"/>
    <x v="25"/>
    <n v="70"/>
    <x v="5"/>
    <n v="938"/>
    <x v="0"/>
  </r>
  <r>
    <s v="23083.007972/2015-42"/>
    <s v="UASG 153115 - Pregão 25/2015"/>
    <d v="2016-10-21T00:00:00"/>
    <x v="43"/>
    <s v="Departamento de Engenharia"/>
    <n v="134"/>
    <x v="95"/>
    <x v="45"/>
    <x v="13"/>
    <n v="12.97"/>
    <n v="389.1"/>
    <x v="2"/>
    <x v="18"/>
    <x v="19"/>
    <n v="194.55"/>
    <x v="5"/>
    <n v="4544"/>
    <x v="1"/>
  </r>
  <r>
    <s v="23083.007972/2015-42"/>
    <s v="UASG 153115 - Pregão 25/2015"/>
    <d v="2016-10-21T00:00:00"/>
    <x v="43"/>
    <s v="Departamento de Engenharia"/>
    <n v="135"/>
    <x v="62"/>
    <x v="45"/>
    <x v="6"/>
    <n v="0.6"/>
    <n v="12"/>
    <x v="2"/>
    <x v="18"/>
    <x v="7"/>
    <n v="12"/>
    <x v="5"/>
    <n v="4544"/>
    <x v="0"/>
  </r>
  <r>
    <s v="23083.007972/2015-42"/>
    <s v="UASG 153115 - Pregão 25/2015"/>
    <d v="2016-10-21T00:00:00"/>
    <x v="43"/>
    <s v="Departamento de Engenharia"/>
    <n v="157"/>
    <x v="107"/>
    <x v="45"/>
    <x v="9"/>
    <n v="1.3"/>
    <n v="65"/>
    <x v="2"/>
    <x v="6"/>
    <x v="11"/>
    <n v="65"/>
    <x v="6"/>
    <n v="348"/>
    <x v="0"/>
  </r>
  <r>
    <s v="23083.007972/2015-42"/>
    <s v="UASG 153115 - Pregão 25/2015"/>
    <d v="2016-10-21T00:00:00"/>
    <x v="43"/>
    <s v="Departamento de Engenharia"/>
    <n v="160"/>
    <x v="27"/>
    <x v="45"/>
    <x v="10"/>
    <n v="7.54"/>
    <n v="22.62"/>
    <x v="2"/>
    <x v="3"/>
    <x v="12"/>
    <n v="22.62"/>
    <x v="3"/>
    <n v="4227"/>
    <x v="0"/>
  </r>
  <r>
    <s v="23083.007972/2015-42"/>
    <s v="UASG 153115 - Pregão 25/2015"/>
    <d v="2016-10-21T00:00:00"/>
    <x v="44"/>
    <s v="Departamento de Engenharia Química"/>
    <n v="7"/>
    <x v="72"/>
    <x v="46"/>
    <x v="13"/>
    <n v="2.5"/>
    <n v="75"/>
    <x v="3"/>
    <x v="15"/>
    <x v="15"/>
    <n v="75"/>
    <x v="13"/>
    <n v="16807"/>
    <x v="0"/>
  </r>
  <r>
    <s v="23083.007972/2015-42"/>
    <s v="UASG 153115 - Pregão 25/2015"/>
    <d v="2016-10-21T00:00:00"/>
    <x v="44"/>
    <s v="Departamento de Engenharia Química"/>
    <n v="126"/>
    <x v="61"/>
    <x v="46"/>
    <x v="47"/>
    <n v="0.35"/>
    <n v="525"/>
    <x v="2"/>
    <x v="5"/>
    <x v="61"/>
    <n v="386.75"/>
    <x v="5"/>
    <n v="938"/>
    <x v="1"/>
  </r>
  <r>
    <s v="23083.007972/2015-42"/>
    <s v="UASG 153115 - Pregão 25/2015"/>
    <d v="2016-10-21T00:00:00"/>
    <x v="44"/>
    <s v="Departamento de Engenharia Química"/>
    <n v="156"/>
    <x v="106"/>
    <x v="46"/>
    <x v="48"/>
    <n v="1.3"/>
    <n v="156"/>
    <x v="2"/>
    <x v="6"/>
    <x v="41"/>
    <n v="156"/>
    <x v="6"/>
    <n v="348"/>
    <x v="0"/>
  </r>
  <r>
    <s v="23083.007972/2015-42"/>
    <s v="UASG 153115 - Pregão 25/2015"/>
    <d v="2016-10-21T00:00:00"/>
    <x v="44"/>
    <s v="Departamento de Engenharia Química"/>
    <n v="157"/>
    <x v="107"/>
    <x v="46"/>
    <x v="48"/>
    <n v="1.3"/>
    <n v="156"/>
    <x v="2"/>
    <x v="6"/>
    <x v="24"/>
    <n v="78"/>
    <x v="6"/>
    <n v="348"/>
    <x v="1"/>
  </r>
  <r>
    <s v="23083.007972/2015-42"/>
    <s v="UASG 153115 - Pregão 25/2015"/>
    <d v="2016-10-21T00:00:00"/>
    <x v="44"/>
    <s v="Departamento de Engenharia Química"/>
    <n v="174"/>
    <x v="66"/>
    <x v="46"/>
    <x v="10"/>
    <n v="2.8"/>
    <n v="8.3999999999999986"/>
    <x v="2"/>
    <x v="6"/>
    <x v="12"/>
    <n v="8.3999999999999986"/>
    <x v="6"/>
    <n v="348"/>
    <x v="0"/>
  </r>
  <r>
    <s v="23083.007972/2015-42"/>
    <s v="UASG 153115 - Pregão 25/2015"/>
    <d v="2016-10-21T00:00:00"/>
    <x v="45"/>
    <s v="Departamento de Tecnologia de Alimentos"/>
    <n v="7"/>
    <x v="72"/>
    <x v="47"/>
    <x v="49"/>
    <n v="2.5"/>
    <n v="45"/>
    <x v="3"/>
    <x v="15"/>
    <x v="62"/>
    <n v="45"/>
    <x v="13"/>
    <n v="16807"/>
    <x v="0"/>
  </r>
  <r>
    <s v="23083.007972/2015-42"/>
    <s v="UASG 153115 - Pregão 25/2015"/>
    <d v="2016-10-21T00:00:00"/>
    <x v="45"/>
    <s v="Departamento de Tecnologia de Alimentos"/>
    <n v="8"/>
    <x v="32"/>
    <x v="47"/>
    <x v="15"/>
    <n v="0.4"/>
    <n v="2"/>
    <x v="3"/>
    <x v="7"/>
    <x v="18"/>
    <n v="2"/>
    <x v="5"/>
    <n v="1400"/>
    <x v="0"/>
  </r>
  <r>
    <s v="23083.007972/2015-42"/>
    <s v="UASG 153115 - Pregão 25/2015"/>
    <d v="2016-10-21T00:00:00"/>
    <x v="45"/>
    <s v="Departamento de Tecnologia de Alimentos"/>
    <n v="9"/>
    <x v="33"/>
    <x v="47"/>
    <x v="14"/>
    <n v="3.49"/>
    <n v="34.900000000000006"/>
    <x v="2"/>
    <x v="16"/>
    <x v="16"/>
    <n v="34.900000000000006"/>
    <x v="14"/>
    <n v="1281"/>
    <x v="0"/>
  </r>
  <r>
    <s v="23083.007972/2015-42"/>
    <s v="UASG 153115 - Pregão 25/2015"/>
    <d v="2016-10-21T00:00:00"/>
    <x v="45"/>
    <s v="Departamento de Tecnologia de Alimentos"/>
    <n v="10"/>
    <x v="73"/>
    <x v="47"/>
    <x v="14"/>
    <n v="19.899999999999999"/>
    <n v="199"/>
    <x v="2"/>
    <x v="6"/>
    <x v="16"/>
    <n v="199"/>
    <x v="6"/>
    <n v="348"/>
    <x v="0"/>
  </r>
  <r>
    <s v="23083.007972/2015-42"/>
    <s v="UASG 153115 - Pregão 25/2015"/>
    <d v="2016-10-21T00:00:00"/>
    <x v="45"/>
    <s v="Departamento de Tecnologia de Alimentos"/>
    <n v="12"/>
    <x v="35"/>
    <x v="47"/>
    <x v="14"/>
    <n v="0.56999999999999995"/>
    <n v="5.6999999999999993"/>
    <x v="2"/>
    <x v="5"/>
    <x v="16"/>
    <n v="5.6999999999999993"/>
    <x v="5"/>
    <n v="938"/>
    <x v="0"/>
  </r>
  <r>
    <s v="23083.007972/2015-42"/>
    <s v="UASG 153115 - Pregão 25/2015"/>
    <d v="2016-10-21T00:00:00"/>
    <x v="45"/>
    <s v="Departamento de Tecnologia de Alimentos"/>
    <n v="19"/>
    <x v="6"/>
    <x v="47"/>
    <x v="13"/>
    <n v="0.32"/>
    <n v="9.6"/>
    <x v="3"/>
    <x v="4"/>
    <x v="15"/>
    <n v="9.6"/>
    <x v="4"/>
    <n v="1089"/>
    <x v="0"/>
  </r>
  <r>
    <s v="23083.007972/2015-42"/>
    <s v="UASG 153115 - Pregão 25/2015"/>
    <d v="2016-10-21T00:00:00"/>
    <x v="45"/>
    <s v="Departamento de Tecnologia de Alimentos"/>
    <n v="21"/>
    <x v="41"/>
    <x v="47"/>
    <x v="14"/>
    <n v="0.32"/>
    <n v="3.2"/>
    <x v="3"/>
    <x v="4"/>
    <x v="16"/>
    <n v="3.2"/>
    <x v="4"/>
    <n v="1089"/>
    <x v="0"/>
  </r>
  <r>
    <s v="23083.007972/2015-42"/>
    <s v="UASG 153115 - Pregão 25/2015"/>
    <d v="2016-10-21T00:00:00"/>
    <x v="45"/>
    <s v="Departamento de Tecnologia de Alimentos"/>
    <n v="39"/>
    <x v="76"/>
    <x v="47"/>
    <x v="14"/>
    <n v="0.95"/>
    <n v="9.5"/>
    <x v="2"/>
    <x v="16"/>
    <x v="16"/>
    <n v="9.5"/>
    <x v="14"/>
    <n v="1281"/>
    <x v="0"/>
  </r>
  <r>
    <s v="23083.007972/2015-42"/>
    <s v="UASG 153115 - Pregão 25/2015"/>
    <d v="2016-10-21T00:00:00"/>
    <x v="45"/>
    <s v="Departamento de Tecnologia de Alimentos"/>
    <n v="40"/>
    <x v="77"/>
    <x v="47"/>
    <x v="14"/>
    <n v="0.99"/>
    <n v="9.9"/>
    <x v="2"/>
    <x v="16"/>
    <x v="16"/>
    <n v="9.9"/>
    <x v="14"/>
    <n v="1281"/>
    <x v="0"/>
  </r>
  <r>
    <s v="23083.007972/2015-42"/>
    <s v="UASG 153115 - Pregão 25/2015"/>
    <d v="2016-10-21T00:00:00"/>
    <x v="45"/>
    <s v="Departamento de Tecnologia de Alimentos"/>
    <n v="57"/>
    <x v="47"/>
    <x v="47"/>
    <x v="18"/>
    <n v="0.99"/>
    <n v="3.96"/>
    <x v="3"/>
    <x v="4"/>
    <x v="20"/>
    <n v="3.96"/>
    <x v="4"/>
    <n v="1089"/>
    <x v="0"/>
  </r>
  <r>
    <s v="23083.007972/2015-42"/>
    <s v="UASG 153115 - Pregão 25/2015"/>
    <d v="2016-10-21T00:00:00"/>
    <x v="45"/>
    <s v="Departamento de Tecnologia de Alimentos"/>
    <n v="65"/>
    <x v="48"/>
    <x v="47"/>
    <x v="8"/>
    <n v="0.11"/>
    <n v="11"/>
    <x v="2"/>
    <x v="18"/>
    <x v="9"/>
    <n v="11"/>
    <x v="5"/>
    <n v="4544"/>
    <x v="0"/>
  </r>
  <r>
    <s v="23083.007972/2015-42"/>
    <s v="UASG 153115 - Pregão 25/2015"/>
    <d v="2016-10-21T00:00:00"/>
    <x v="45"/>
    <s v="Departamento de Tecnologia de Alimentos"/>
    <n v="66"/>
    <x v="78"/>
    <x v="47"/>
    <x v="8"/>
    <n v="0.12"/>
    <n v="12"/>
    <x v="2"/>
    <x v="18"/>
    <x v="9"/>
    <n v="12"/>
    <x v="5"/>
    <n v="4544"/>
    <x v="0"/>
  </r>
  <r>
    <s v="23083.007972/2015-42"/>
    <s v="UASG 153115 - Pregão 25/2015"/>
    <d v="2016-10-21T00:00:00"/>
    <x v="45"/>
    <s v="Departamento de Tecnologia de Alimentos"/>
    <n v="84"/>
    <x v="16"/>
    <x v="47"/>
    <x v="10"/>
    <n v="74.849999999999994"/>
    <n v="224.54999999999998"/>
    <x v="2"/>
    <x v="9"/>
    <x v="12"/>
    <n v="224.54999999999998"/>
    <x v="7"/>
    <n v="6468"/>
    <x v="0"/>
  </r>
  <r>
    <s v="23083.007972/2015-42"/>
    <s v="UASG 153115 - Pregão 25/2015"/>
    <d v="2016-10-21T00:00:00"/>
    <x v="45"/>
    <s v="Departamento de Tecnologia de Alimentos"/>
    <n v="87"/>
    <x v="50"/>
    <x v="47"/>
    <x v="50"/>
    <n v="0.97"/>
    <n v="13.58"/>
    <x v="2"/>
    <x v="19"/>
    <x v="54"/>
    <n v="13.58"/>
    <x v="16"/>
    <n v="1489"/>
    <x v="0"/>
  </r>
  <r>
    <s v="23083.007972/2015-42"/>
    <s v="UASG 153115 - Pregão 25/2015"/>
    <d v="2016-10-21T00:00:00"/>
    <x v="45"/>
    <s v="Departamento de Tecnologia de Alimentos"/>
    <n v="86"/>
    <x v="51"/>
    <x v="47"/>
    <x v="18"/>
    <n v="1.75"/>
    <n v="7"/>
    <x v="2"/>
    <x v="20"/>
    <x v="20"/>
    <n v="7"/>
    <x v="17"/>
    <n v="3048"/>
    <x v="0"/>
  </r>
  <r>
    <s v="23083.007972/2015-42"/>
    <s v="UASG 153115 - Pregão 25/2015"/>
    <d v="2016-10-21T00:00:00"/>
    <x v="45"/>
    <s v="Departamento de Tecnologia de Alimentos"/>
    <n v="89"/>
    <x v="94"/>
    <x v="47"/>
    <x v="19"/>
    <n v="2.4"/>
    <n v="19.2"/>
    <x v="2"/>
    <x v="20"/>
    <x v="18"/>
    <n v="12"/>
    <x v="17"/>
    <n v="3048"/>
    <x v="1"/>
  </r>
  <r>
    <s v="23083.007972/2015-42"/>
    <s v="UASG 153115 - Pregão 25/2015"/>
    <d v="2016-10-21T00:00:00"/>
    <x v="45"/>
    <s v="Departamento de Tecnologia de Alimentos"/>
    <n v="94"/>
    <x v="17"/>
    <x v="47"/>
    <x v="14"/>
    <n v="1.22"/>
    <n v="12.2"/>
    <x v="2"/>
    <x v="10"/>
    <x v="16"/>
    <n v="12.2"/>
    <x v="8"/>
    <n v="544"/>
    <x v="0"/>
  </r>
  <r>
    <s v="23083.007972/2015-42"/>
    <s v="UASG 153115 - Pregão 25/2015"/>
    <d v="2016-10-21T00:00:00"/>
    <x v="45"/>
    <s v="Departamento de Tecnologia de Alimentos"/>
    <n v="99"/>
    <x v="18"/>
    <x v="47"/>
    <x v="25"/>
    <n v="19.989999999999998"/>
    <n v="39.979999999999997"/>
    <x v="2"/>
    <x v="10"/>
    <x v="26"/>
    <n v="39.979999999999997"/>
    <x v="8"/>
    <n v="544"/>
    <x v="0"/>
  </r>
  <r>
    <s v="23083.007972/2015-42"/>
    <s v="UASG 153115 - Pregão 25/2015"/>
    <d v="2016-10-21T00:00:00"/>
    <x v="45"/>
    <s v="Departamento de Tecnologia de Alimentos"/>
    <n v="101"/>
    <x v="21"/>
    <x v="47"/>
    <x v="15"/>
    <n v="5.84"/>
    <n v="29.2"/>
    <x v="3"/>
    <x v="4"/>
    <x v="18"/>
    <n v="29.2"/>
    <x v="4"/>
    <n v="1089"/>
    <x v="0"/>
  </r>
  <r>
    <s v="23083.007972/2015-42"/>
    <s v="UASG 153115 - Pregão 25/2015"/>
    <d v="2016-10-21T00:00:00"/>
    <x v="45"/>
    <s v="Departamento de Tecnologia de Alimentos"/>
    <n v="104"/>
    <x v="4"/>
    <x v="47"/>
    <x v="12"/>
    <n v="2"/>
    <n v="12"/>
    <x v="3"/>
    <x v="13"/>
    <x v="14"/>
    <n v="12"/>
    <x v="11"/>
    <n v="309"/>
    <x v="0"/>
  </r>
  <r>
    <s v="23083.007972/2015-42"/>
    <s v="UASG 153115 - Pregão 25/2015"/>
    <d v="2016-10-21T00:00:00"/>
    <x v="45"/>
    <s v="Departamento de Tecnologia de Alimentos"/>
    <n v="115"/>
    <x v="117"/>
    <x v="47"/>
    <x v="31"/>
    <n v="14.1"/>
    <n v="98.7"/>
    <x v="2"/>
    <x v="11"/>
    <x v="35"/>
    <n v="98.7"/>
    <x v="9"/>
    <n v="6"/>
    <x v="0"/>
  </r>
  <r>
    <s v="23083.007972/2015-42"/>
    <s v="UASG 153115 - Pregão 25/2015"/>
    <d v="2016-10-21T00:00:00"/>
    <x v="45"/>
    <s v="Departamento de Tecnologia de Alimentos"/>
    <n v="114"/>
    <x v="57"/>
    <x v="47"/>
    <x v="15"/>
    <n v="11.42"/>
    <n v="57.1"/>
    <x v="2"/>
    <x v="18"/>
    <x v="18"/>
    <n v="57.1"/>
    <x v="5"/>
    <n v="4544"/>
    <x v="0"/>
  </r>
  <r>
    <s v="23083.007972/2015-42"/>
    <s v="UASG 153115 - Pregão 25/2015"/>
    <d v="2016-10-21T00:00:00"/>
    <x v="45"/>
    <s v="Departamento de Tecnologia de Alimentos"/>
    <n v="113"/>
    <x v="58"/>
    <x v="47"/>
    <x v="31"/>
    <n v="12.72"/>
    <n v="89.04"/>
    <x v="2"/>
    <x v="18"/>
    <x v="35"/>
    <n v="89.04"/>
    <x v="5"/>
    <n v="4544"/>
    <x v="0"/>
  </r>
  <r>
    <s v="23083.007972/2015-42"/>
    <s v="UASG 153115 - Pregão 25/2015"/>
    <d v="2016-10-21T00:00:00"/>
    <x v="45"/>
    <s v="Departamento de Tecnologia de Alimentos"/>
    <n v="126"/>
    <x v="61"/>
    <x v="47"/>
    <x v="9"/>
    <n v="0.35"/>
    <n v="17.5"/>
    <x v="2"/>
    <x v="5"/>
    <x v="11"/>
    <n v="17.5"/>
    <x v="5"/>
    <n v="938"/>
    <x v="0"/>
  </r>
  <r>
    <s v="23083.007972/2015-42"/>
    <s v="UASG 153115 - Pregão 25/2015"/>
    <d v="2016-10-21T00:00:00"/>
    <x v="45"/>
    <s v="Departamento de Tecnologia de Alimentos"/>
    <n v="134"/>
    <x v="95"/>
    <x v="47"/>
    <x v="13"/>
    <n v="12.97"/>
    <n v="389.1"/>
    <x v="2"/>
    <x v="18"/>
    <x v="19"/>
    <n v="194.55"/>
    <x v="5"/>
    <n v="4544"/>
    <x v="1"/>
  </r>
  <r>
    <s v="23083.007972/2015-42"/>
    <s v="UASG 153115 - Pregão 25/2015"/>
    <d v="2016-10-21T00:00:00"/>
    <x v="45"/>
    <s v="Departamento de Tecnologia de Alimentos"/>
    <n v="138"/>
    <x v="85"/>
    <x v="47"/>
    <x v="16"/>
    <n v="0.85"/>
    <n v="12.75"/>
    <x v="2"/>
    <x v="18"/>
    <x v="19"/>
    <n v="12.75"/>
    <x v="5"/>
    <n v="4544"/>
    <x v="0"/>
  </r>
  <r>
    <s v="23083.007972/2015-42"/>
    <s v="UASG 153115 - Pregão 25/2015"/>
    <d v="2016-10-21T00:00:00"/>
    <x v="45"/>
    <s v="Departamento de Tecnologia de Alimentos"/>
    <n v="140"/>
    <x v="90"/>
    <x v="47"/>
    <x v="16"/>
    <n v="2.02"/>
    <n v="30.3"/>
    <x v="3"/>
    <x v="7"/>
    <x v="19"/>
    <n v="30.3"/>
    <x v="5"/>
    <n v="1400"/>
    <x v="0"/>
  </r>
  <r>
    <s v="23083.007972/2015-42"/>
    <s v="UASG 153115 - Pregão 25/2015"/>
    <d v="2016-10-21T00:00:00"/>
    <x v="45"/>
    <s v="Departamento de Tecnologia de Alimentos"/>
    <n v="146"/>
    <x v="63"/>
    <x v="47"/>
    <x v="11"/>
    <n v="64.5"/>
    <n v="64.5"/>
    <x v="2"/>
    <x v="18"/>
    <x v="13"/>
    <n v="64.5"/>
    <x v="5"/>
    <n v="4544"/>
    <x v="0"/>
  </r>
  <r>
    <s v="23083.007972/2015-42"/>
    <s v="UASG 153115 - Pregão 25/2015"/>
    <d v="2016-10-21T00:00:00"/>
    <x v="45"/>
    <s v="Departamento de Tecnologia de Alimentos"/>
    <n v="154"/>
    <x v="104"/>
    <x v="47"/>
    <x v="6"/>
    <n v="1.21"/>
    <n v="24.2"/>
    <x v="3"/>
    <x v="4"/>
    <x v="7"/>
    <n v="24.2"/>
    <x v="4"/>
    <n v="1089"/>
    <x v="0"/>
  </r>
  <r>
    <s v="23083.007972/2015-42"/>
    <s v="UASG 153115 - Pregão 25/2015"/>
    <d v="2016-10-21T00:00:00"/>
    <x v="45"/>
    <s v="Departamento de Tecnologia de Alimentos"/>
    <n v="155"/>
    <x v="127"/>
    <x v="47"/>
    <x v="14"/>
    <n v="1.18"/>
    <n v="11.799999999999999"/>
    <x v="2"/>
    <x v="5"/>
    <x v="16"/>
    <n v="11.799999999999999"/>
    <x v="5"/>
    <n v="938"/>
    <x v="0"/>
  </r>
  <r>
    <s v="23083.007972/2015-42"/>
    <s v="UASG 153115 - Pregão 25/2015"/>
    <d v="2016-10-21T00:00:00"/>
    <x v="45"/>
    <s v="Departamento de Tecnologia de Alimentos"/>
    <n v="153"/>
    <x v="99"/>
    <x v="47"/>
    <x v="6"/>
    <n v="0.94"/>
    <n v="18.799999999999997"/>
    <x v="3"/>
    <x v="7"/>
    <x v="7"/>
    <n v="18.799999999999997"/>
    <x v="5"/>
    <n v="1400"/>
    <x v="0"/>
  </r>
  <r>
    <s v="23083.007972/2015-42"/>
    <s v="UASG 153115 - Pregão 25/2015"/>
    <d v="2016-10-21T00:00:00"/>
    <x v="45"/>
    <s v="Departamento de Tecnologia de Alimentos"/>
    <n v="173"/>
    <x v="65"/>
    <x v="47"/>
    <x v="11"/>
    <n v="2.69"/>
    <n v="2.69"/>
    <x v="3"/>
    <x v="4"/>
    <x v="13"/>
    <n v="2.69"/>
    <x v="4"/>
    <n v="1089"/>
    <x v="0"/>
  </r>
  <r>
    <s v="23083.007972/2015-42"/>
    <s v="UASG 153115 - Pregão 25/2015"/>
    <d v="2016-10-21T00:00:00"/>
    <x v="46"/>
    <s v="Instituto de Veterinária"/>
    <n v="12"/>
    <x v="35"/>
    <x v="48"/>
    <x v="25"/>
    <n v="0.56999999999999995"/>
    <n v="1.1399999999999999"/>
    <x v="2"/>
    <x v="5"/>
    <x v="26"/>
    <n v="1.1399999999999999"/>
    <x v="5"/>
    <n v="938"/>
    <x v="0"/>
  </r>
  <r>
    <s v="23083.007972/2015-42"/>
    <s v="UASG 153115 - Pregão 25/2015"/>
    <d v="2016-10-21T00:00:00"/>
    <x v="46"/>
    <s v="Instituto de Veterinária"/>
    <n v="18"/>
    <x v="5"/>
    <x v="48"/>
    <x v="6"/>
    <n v="0.5"/>
    <n v="10"/>
    <x v="2"/>
    <x v="3"/>
    <x v="7"/>
    <n v="10"/>
    <x v="3"/>
    <n v="4227"/>
    <x v="0"/>
  </r>
  <r>
    <s v="23083.007972/2015-42"/>
    <s v="UASG 153115 - Pregão 25/2015"/>
    <d v="2016-10-21T00:00:00"/>
    <x v="46"/>
    <s v="Instituto de Veterinária"/>
    <n v="20"/>
    <x v="40"/>
    <x v="48"/>
    <x v="6"/>
    <n v="0.32"/>
    <n v="6.4"/>
    <x v="3"/>
    <x v="4"/>
    <x v="7"/>
    <n v="6.4"/>
    <x v="4"/>
    <n v="1089"/>
    <x v="0"/>
  </r>
  <r>
    <s v="23083.007972/2015-42"/>
    <s v="UASG 153115 - Pregão 25/2015"/>
    <d v="2016-10-21T00:00:00"/>
    <x v="46"/>
    <s v="Instituto de Veterinária"/>
    <n v="41"/>
    <x v="42"/>
    <x v="48"/>
    <x v="11"/>
    <n v="1.29"/>
    <n v="1.29"/>
    <x v="3"/>
    <x v="4"/>
    <x v="13"/>
    <n v="1.29"/>
    <x v="4"/>
    <n v="1089"/>
    <x v="0"/>
  </r>
  <r>
    <s v="23083.007972/2015-42"/>
    <s v="UASG 153115 - Pregão 25/2015"/>
    <d v="2016-10-21T00:00:00"/>
    <x v="46"/>
    <s v="Instituto de Veterinária"/>
    <n v="49"/>
    <x v="45"/>
    <x v="48"/>
    <x v="11"/>
    <n v="2.65"/>
    <n v="2.65"/>
    <x v="2"/>
    <x v="6"/>
    <x v="13"/>
    <n v="2.65"/>
    <x v="6"/>
    <n v="348"/>
    <x v="0"/>
  </r>
  <r>
    <s v="23083.007972/2015-42"/>
    <s v="UASG 153115 - Pregão 25/2015"/>
    <d v="2016-10-21T00:00:00"/>
    <x v="46"/>
    <s v="Instituto de Veterinária"/>
    <n v="57"/>
    <x v="47"/>
    <x v="48"/>
    <x v="18"/>
    <n v="0.99"/>
    <n v="3.96"/>
    <x v="3"/>
    <x v="4"/>
    <x v="20"/>
    <n v="3.96"/>
    <x v="4"/>
    <n v="1089"/>
    <x v="0"/>
  </r>
  <r>
    <s v="23083.007972/2015-42"/>
    <s v="UASG 153115 - Pregão 25/2015"/>
    <d v="2016-10-21T00:00:00"/>
    <x v="46"/>
    <s v="Instituto de Veterinária"/>
    <n v="102"/>
    <x v="19"/>
    <x v="48"/>
    <x v="11"/>
    <n v="17.489999999999998"/>
    <n v="17.489999999999998"/>
    <x v="2"/>
    <x v="3"/>
    <x v="13"/>
    <n v="17.489999999999998"/>
    <x v="3"/>
    <n v="4227"/>
    <x v="0"/>
  </r>
  <r>
    <s v="23083.007972/2015-42"/>
    <s v="UASG 153115 - Pregão 25/2015"/>
    <d v="2016-10-21T00:00:00"/>
    <x v="46"/>
    <s v="Instituto de Veterinária"/>
    <n v="100"/>
    <x v="20"/>
    <x v="48"/>
    <x v="11"/>
    <n v="33.200000000000003"/>
    <n v="33.200000000000003"/>
    <x v="2"/>
    <x v="9"/>
    <x v="13"/>
    <n v="33.200000000000003"/>
    <x v="7"/>
    <n v="6468"/>
    <x v="0"/>
  </r>
  <r>
    <s v="23083.007972/2015-42"/>
    <s v="UASG 153115 - Pregão 25/2015"/>
    <d v="2016-10-21T00:00:00"/>
    <x v="46"/>
    <s v="Instituto de Veterinária"/>
    <n v="101"/>
    <x v="21"/>
    <x v="48"/>
    <x v="11"/>
    <n v="5.84"/>
    <n v="5.84"/>
    <x v="3"/>
    <x v="4"/>
    <x v="13"/>
    <n v="5.84"/>
    <x v="4"/>
    <n v="1089"/>
    <x v="0"/>
  </r>
  <r>
    <s v="23083.007972/2015-42"/>
    <s v="UASG 153115 - Pregão 25/2015"/>
    <d v="2016-10-21T00:00:00"/>
    <x v="46"/>
    <s v="Instituto de Veterinária"/>
    <n v="108"/>
    <x v="56"/>
    <x v="48"/>
    <x v="6"/>
    <n v="0.16"/>
    <n v="3.2"/>
    <x v="4"/>
    <x v="12"/>
    <x v="17"/>
    <s v="-"/>
    <x v="10"/>
    <s v="-"/>
    <x v="2"/>
  </r>
  <r>
    <s v="23083.007972/2015-42"/>
    <s v="UASG 153115 - Pregão 25/2015"/>
    <d v="2016-10-21T00:00:00"/>
    <x v="46"/>
    <s v="Instituto de Veterinária"/>
    <n v="147"/>
    <x v="25"/>
    <x v="48"/>
    <x v="26"/>
    <n v="1.51"/>
    <n v="18.12"/>
    <x v="3"/>
    <x v="14"/>
    <x v="27"/>
    <n v="18.12"/>
    <x v="12"/>
    <n v="489"/>
    <x v="0"/>
  </r>
  <r>
    <s v="23083.007972/2015-42"/>
    <s v="UASG 153115 - Pregão 25/2015"/>
    <d v="2016-10-21T00:00:00"/>
    <x v="46"/>
    <s v="Instituto de Veterinária"/>
    <n v="160"/>
    <x v="27"/>
    <x v="48"/>
    <x v="11"/>
    <n v="7.54"/>
    <n v="7.54"/>
    <x v="2"/>
    <x v="3"/>
    <x v="13"/>
    <n v="7.54"/>
    <x v="3"/>
    <n v="4227"/>
    <x v="0"/>
  </r>
  <r>
    <s v="23083.007972/2015-42"/>
    <s v="UASG 153115 - Pregão 25/2015"/>
    <d v="2016-10-21T00:00:00"/>
    <x v="47"/>
    <s v="Projeto de Controle Populacional e Bem estar Animal da UFFRJ"/>
    <n v="12"/>
    <x v="35"/>
    <x v="49"/>
    <x v="13"/>
    <n v="0.56999999999999995"/>
    <n v="17.099999999999998"/>
    <x v="2"/>
    <x v="5"/>
    <x v="15"/>
    <n v="17.099999999999998"/>
    <x v="5"/>
    <n v="938"/>
    <x v="0"/>
  </r>
  <r>
    <s v="23083.007972/2015-42"/>
    <s v="UASG 153115 - Pregão 25/2015"/>
    <d v="2016-10-21T00:00:00"/>
    <x v="47"/>
    <s v="Projeto de Controle Populacional e Bem estar Animal da UFFRJ"/>
    <n v="19"/>
    <x v="6"/>
    <x v="49"/>
    <x v="13"/>
    <n v="0.32"/>
    <n v="9.6"/>
    <x v="3"/>
    <x v="4"/>
    <x v="15"/>
    <n v="9.6"/>
    <x v="4"/>
    <n v="1089"/>
    <x v="0"/>
  </r>
  <r>
    <s v="23083.007972/2015-42"/>
    <s v="UASG 153115 - Pregão 25/2015"/>
    <d v="2016-10-21T00:00:00"/>
    <x v="47"/>
    <s v="Projeto de Controle Populacional e Bem estar Animal da UFFRJ"/>
    <n v="22"/>
    <x v="7"/>
    <x v="49"/>
    <x v="13"/>
    <n v="1.3"/>
    <n v="39"/>
    <x v="2"/>
    <x v="5"/>
    <x v="15"/>
    <n v="39"/>
    <x v="5"/>
    <n v="938"/>
    <x v="0"/>
  </r>
  <r>
    <s v="23083.007972/2015-42"/>
    <s v="UASG 153115 - Pregão 25/2015"/>
    <d v="2016-10-21T00:00:00"/>
    <x v="47"/>
    <s v="Projeto de Controle Populacional e Bem estar Animal da UFFRJ"/>
    <n v="28"/>
    <x v="9"/>
    <x v="49"/>
    <x v="13"/>
    <n v="0.85"/>
    <n v="25.5"/>
    <x v="2"/>
    <x v="5"/>
    <x v="15"/>
    <n v="25.5"/>
    <x v="5"/>
    <n v="938"/>
    <x v="0"/>
  </r>
  <r>
    <s v="23083.007972/2015-42"/>
    <s v="UASG 153115 - Pregão 25/2015"/>
    <d v="2016-10-21T00:00:00"/>
    <x v="47"/>
    <s v="Projeto de Controle Populacional e Bem estar Animal da UFFRJ"/>
    <n v="57"/>
    <x v="47"/>
    <x v="49"/>
    <x v="15"/>
    <n v="0.99"/>
    <n v="4.95"/>
    <x v="3"/>
    <x v="4"/>
    <x v="18"/>
    <n v="4.95"/>
    <x v="4"/>
    <n v="1089"/>
    <x v="0"/>
  </r>
  <r>
    <s v="23083.007972/2015-42"/>
    <s v="UASG 153115 - Pregão 25/2015"/>
    <d v="2016-10-21T00:00:00"/>
    <x v="47"/>
    <s v="Projeto de Controle Populacional e Bem estar Animal da UFFRJ"/>
    <n v="87"/>
    <x v="50"/>
    <x v="49"/>
    <x v="13"/>
    <n v="0.97"/>
    <n v="29.099999999999998"/>
    <x v="2"/>
    <x v="19"/>
    <x v="15"/>
    <n v="29.099999999999998"/>
    <x v="16"/>
    <n v="1489"/>
    <x v="0"/>
  </r>
  <r>
    <s v="23083.007972/2015-42"/>
    <s v="UASG 153115 - Pregão 25/2015"/>
    <d v="2016-10-21T00:00:00"/>
    <x v="47"/>
    <s v="Projeto de Controle Populacional e Bem estar Animal da UFFRJ"/>
    <n v="101"/>
    <x v="21"/>
    <x v="49"/>
    <x v="25"/>
    <n v="5.84"/>
    <n v="11.68"/>
    <x v="3"/>
    <x v="4"/>
    <x v="26"/>
    <n v="11.68"/>
    <x v="4"/>
    <n v="1089"/>
    <x v="0"/>
  </r>
  <r>
    <s v="23083.007972/2015-42"/>
    <s v="UASG 153115 - Pregão 25/2015"/>
    <d v="2016-10-21T00:00:00"/>
    <x v="47"/>
    <s v="Projeto de Controle Populacional e Bem estar Animal da UFFRJ"/>
    <n v="105"/>
    <x v="23"/>
    <x v="49"/>
    <x v="11"/>
    <n v="7.9"/>
    <n v="7.9"/>
    <x v="4"/>
    <x v="12"/>
    <x v="17"/>
    <s v="-"/>
    <x v="10"/>
    <s v="-"/>
    <x v="2"/>
  </r>
  <r>
    <s v="23083.007972/2015-42"/>
    <s v="UASG 153115 - Pregão 25/2015"/>
    <d v="2016-10-21T00:00:00"/>
    <x v="47"/>
    <s v="Projeto de Controle Populacional e Bem estar Animal da UFFRJ"/>
    <n v="109"/>
    <x v="54"/>
    <x v="49"/>
    <x v="14"/>
    <n v="2"/>
    <n v="20"/>
    <x v="2"/>
    <x v="6"/>
    <x v="16"/>
    <n v="20"/>
    <x v="6"/>
    <n v="348"/>
    <x v="0"/>
  </r>
  <r>
    <s v="23083.007972/2015-42"/>
    <s v="UASG 153115 - Pregão 25/2015"/>
    <d v="2016-10-21T00:00:00"/>
    <x v="47"/>
    <s v="Projeto de Controle Populacional e Bem estar Animal da UFFRJ"/>
    <n v="110"/>
    <x v="55"/>
    <x v="49"/>
    <x v="14"/>
    <n v="3.65"/>
    <n v="36.5"/>
    <x v="3"/>
    <x v="21"/>
    <x v="16"/>
    <n v="36.5"/>
    <x v="18"/>
    <s v="-"/>
    <x v="8"/>
  </r>
  <r>
    <s v="23083.007972/2015-42"/>
    <s v="UASG 153115 - Pregão 25/2015"/>
    <d v="2016-10-21T00:00:00"/>
    <x v="47"/>
    <s v="Projeto de Controle Populacional e Bem estar Animal da UFFRJ"/>
    <n v="108"/>
    <x v="56"/>
    <x v="49"/>
    <x v="13"/>
    <n v="0.16"/>
    <n v="4.8"/>
    <x v="4"/>
    <x v="12"/>
    <x v="17"/>
    <s v="-"/>
    <x v="10"/>
    <s v="-"/>
    <x v="2"/>
  </r>
  <r>
    <s v="23083.007972/2015-42"/>
    <s v="UASG 153115 - Pregão 25/2015"/>
    <d v="2016-10-21T00:00:00"/>
    <x v="47"/>
    <s v="Projeto de Controle Populacional e Bem estar Animal da UFFRJ"/>
    <n v="115"/>
    <x v="117"/>
    <x v="49"/>
    <x v="13"/>
    <n v="14.1"/>
    <n v="423"/>
    <x v="2"/>
    <x v="11"/>
    <x v="15"/>
    <n v="423"/>
    <x v="9"/>
    <n v="6"/>
    <x v="0"/>
  </r>
  <r>
    <s v="23083.007972/2015-42"/>
    <s v="UASG 153115 - Pregão 25/2015"/>
    <d v="2016-10-21T00:00:00"/>
    <x v="47"/>
    <s v="Projeto de Controle Populacional e Bem estar Animal da UFFRJ"/>
    <n v="114"/>
    <x v="57"/>
    <x v="49"/>
    <x v="15"/>
    <n v="11.42"/>
    <n v="57.1"/>
    <x v="2"/>
    <x v="18"/>
    <x v="18"/>
    <n v="57.1"/>
    <x v="5"/>
    <n v="4544"/>
    <x v="0"/>
  </r>
  <r>
    <s v="23083.007972/2015-42"/>
    <s v="UASG 153115 - Pregão 25/2015"/>
    <d v="2016-10-21T00:00:00"/>
    <x v="47"/>
    <s v="Projeto de Controle Populacional e Bem estar Animal da UFFRJ"/>
    <n v="146"/>
    <x v="63"/>
    <x v="49"/>
    <x v="25"/>
    <n v="64.5"/>
    <n v="129"/>
    <x v="2"/>
    <x v="18"/>
    <x v="26"/>
    <n v="129"/>
    <x v="5"/>
    <n v="4544"/>
    <x v="0"/>
  </r>
  <r>
    <s v="23083.007972/2015-42"/>
    <s v="UASG 153115 - Pregão 25/2015"/>
    <d v="2016-10-21T00:00:00"/>
    <x v="47"/>
    <s v="Projeto de Controle Populacional e Bem estar Animal da UFFRJ"/>
    <n v="152"/>
    <x v="71"/>
    <x v="49"/>
    <x v="14"/>
    <n v="0.94"/>
    <n v="9.3999999999999986"/>
    <x v="3"/>
    <x v="7"/>
    <x v="16"/>
    <n v="9.3999999999999986"/>
    <x v="5"/>
    <n v="1400"/>
    <x v="0"/>
  </r>
  <r>
    <s v="23083.007972/2015-42"/>
    <s v="UASG 153115 - Pregão 25/2015"/>
    <d v="2016-10-21T00:00:00"/>
    <x v="47"/>
    <s v="Projeto de Controle Populacional e Bem estar Animal da UFFRJ"/>
    <n v="154"/>
    <x v="104"/>
    <x v="49"/>
    <x v="14"/>
    <n v="1.21"/>
    <n v="12.1"/>
    <x v="3"/>
    <x v="4"/>
    <x v="16"/>
    <n v="12.1"/>
    <x v="4"/>
    <n v="1089"/>
    <x v="0"/>
  </r>
  <r>
    <s v="23083.007972/2015-42"/>
    <s v="UASG 153115 - Pregão 25/2015"/>
    <d v="2016-10-21T00:00:00"/>
    <x v="47"/>
    <s v="Projeto de Controle Populacional e Bem estar Animal da UFFRJ"/>
    <n v="173"/>
    <x v="65"/>
    <x v="49"/>
    <x v="25"/>
    <n v="2.69"/>
    <n v="5.38"/>
    <x v="3"/>
    <x v="4"/>
    <x v="26"/>
    <n v="5.38"/>
    <x v="4"/>
    <n v="1089"/>
    <x v="0"/>
  </r>
  <r>
    <s v="23083.007972/2015-42"/>
    <s v="UASG 153115 - Pregão 25/2015"/>
    <d v="2016-10-21T00:00:00"/>
    <x v="47"/>
    <s v="Projeto de Controle Populacional e Bem estar Animal da UFFRJ"/>
    <n v="174"/>
    <x v="66"/>
    <x v="49"/>
    <x v="25"/>
    <n v="2.8"/>
    <n v="5.6"/>
    <x v="2"/>
    <x v="6"/>
    <x v="26"/>
    <n v="5.6"/>
    <x v="6"/>
    <n v="348"/>
    <x v="0"/>
  </r>
  <r>
    <s v="23083.007972/2015-42"/>
    <s v="UASG 153115 - Pregão 25/2015"/>
    <d v="2016-10-21T00:00:00"/>
    <x v="48"/>
    <s v="Institutode Zootecnia"/>
    <n v="9"/>
    <x v="33"/>
    <x v="50"/>
    <x v="25"/>
    <n v="3.49"/>
    <n v="6.98"/>
    <x v="2"/>
    <x v="16"/>
    <x v="26"/>
    <n v="6.98"/>
    <x v="14"/>
    <n v="1281"/>
    <x v="0"/>
  </r>
  <r>
    <s v="23083.007972/2015-42"/>
    <s v="UASG 153115 - Pregão 25/2015"/>
    <d v="2016-10-21T00:00:00"/>
    <x v="48"/>
    <s v="Institutode Zootecnia"/>
    <n v="10"/>
    <x v="73"/>
    <x v="50"/>
    <x v="25"/>
    <n v="19.899999999999999"/>
    <n v="39.799999999999997"/>
    <x v="2"/>
    <x v="6"/>
    <x v="26"/>
    <n v="39.799999999999997"/>
    <x v="6"/>
    <n v="348"/>
    <x v="0"/>
  </r>
  <r>
    <s v="23083.007972/2015-42"/>
    <s v="UASG 153115 - Pregão 25/2015"/>
    <d v="2016-10-21T00:00:00"/>
    <x v="48"/>
    <s v="Institutode Zootecnia"/>
    <n v="12"/>
    <x v="35"/>
    <x v="50"/>
    <x v="14"/>
    <n v="0.56999999999999995"/>
    <n v="5.6999999999999993"/>
    <x v="2"/>
    <x v="5"/>
    <x v="16"/>
    <n v="5.6999999999999993"/>
    <x v="5"/>
    <n v="938"/>
    <x v="0"/>
  </r>
  <r>
    <s v="23083.007972/2015-42"/>
    <s v="UASG 153115 - Pregão 25/2015"/>
    <d v="2016-10-21T00:00:00"/>
    <x v="48"/>
    <s v="Institutode Zootecnia"/>
    <n v="17"/>
    <x v="38"/>
    <x v="50"/>
    <x v="14"/>
    <n v="2.5499999999999998"/>
    <n v="25.5"/>
    <x v="2"/>
    <x v="18"/>
    <x v="16"/>
    <n v="25.5"/>
    <x v="5"/>
    <n v="4544"/>
    <x v="0"/>
  </r>
  <r>
    <s v="23083.007972/2015-42"/>
    <s v="UASG 153115 - Pregão 25/2015"/>
    <d v="2016-10-21T00:00:00"/>
    <x v="48"/>
    <s v="Institutode Zootecnia"/>
    <n v="18"/>
    <x v="5"/>
    <x v="50"/>
    <x v="14"/>
    <n v="0.5"/>
    <n v="5"/>
    <x v="2"/>
    <x v="3"/>
    <x v="16"/>
    <n v="5"/>
    <x v="3"/>
    <n v="4227"/>
    <x v="0"/>
  </r>
  <r>
    <s v="23083.007972/2015-42"/>
    <s v="UASG 153115 - Pregão 25/2015"/>
    <d v="2016-10-21T00:00:00"/>
    <x v="48"/>
    <s v="Institutode Zootecnia"/>
    <n v="19"/>
    <x v="6"/>
    <x v="50"/>
    <x v="7"/>
    <n v="0.32"/>
    <n v="12.8"/>
    <x v="3"/>
    <x v="4"/>
    <x v="8"/>
    <n v="12.8"/>
    <x v="4"/>
    <n v="1089"/>
    <x v="0"/>
  </r>
  <r>
    <s v="23083.007972/2015-42"/>
    <s v="UASG 153115 - Pregão 25/2015"/>
    <d v="2016-10-21T00:00:00"/>
    <x v="48"/>
    <s v="Institutode Zootecnia"/>
    <n v="20"/>
    <x v="40"/>
    <x v="50"/>
    <x v="7"/>
    <n v="0.32"/>
    <n v="12.8"/>
    <x v="3"/>
    <x v="4"/>
    <x v="8"/>
    <n v="12.8"/>
    <x v="4"/>
    <n v="1089"/>
    <x v="0"/>
  </r>
  <r>
    <s v="23083.007972/2015-42"/>
    <s v="UASG 153115 - Pregão 25/2015"/>
    <d v="2016-10-21T00:00:00"/>
    <x v="48"/>
    <s v="Institutode Zootecnia"/>
    <n v="21"/>
    <x v="41"/>
    <x v="50"/>
    <x v="6"/>
    <n v="0.32"/>
    <n v="6.4"/>
    <x v="3"/>
    <x v="4"/>
    <x v="7"/>
    <n v="6.4"/>
    <x v="4"/>
    <n v="1089"/>
    <x v="0"/>
  </r>
  <r>
    <s v="23083.007972/2015-42"/>
    <s v="UASG 153115 - Pregão 25/2015"/>
    <d v="2016-10-21T00:00:00"/>
    <x v="48"/>
    <s v="Institutode Zootecnia"/>
    <n v="33"/>
    <x v="126"/>
    <x v="50"/>
    <x v="6"/>
    <n v="0.22"/>
    <n v="4.4000000000000004"/>
    <x v="3"/>
    <x v="13"/>
    <x v="7"/>
    <n v="4.4000000000000004"/>
    <x v="11"/>
    <n v="309"/>
    <x v="0"/>
  </r>
  <r>
    <s v="23083.007972/2015-42"/>
    <s v="UASG 153115 - Pregão 25/2015"/>
    <d v="2016-10-21T00:00:00"/>
    <x v="48"/>
    <s v="Institutode Zootecnia"/>
    <n v="43"/>
    <x v="75"/>
    <x v="50"/>
    <x v="6"/>
    <n v="1.7"/>
    <n v="34"/>
    <x v="2"/>
    <x v="8"/>
    <x v="7"/>
    <n v="34"/>
    <x v="5"/>
    <n v="4949"/>
    <x v="0"/>
  </r>
  <r>
    <s v="23083.007972/2015-42"/>
    <s v="UASG 153115 - Pregão 25/2015"/>
    <d v="2016-10-21T00:00:00"/>
    <x v="48"/>
    <s v="Institutode Zootecnia"/>
    <n v="40"/>
    <x v="77"/>
    <x v="50"/>
    <x v="6"/>
    <n v="0.99"/>
    <n v="19.8"/>
    <x v="2"/>
    <x v="16"/>
    <x v="7"/>
    <n v="19.8"/>
    <x v="14"/>
    <n v="1281"/>
    <x v="0"/>
  </r>
  <r>
    <s v="23083.007972/2015-42"/>
    <s v="UASG 153115 - Pregão 25/2015"/>
    <d v="2016-10-21T00:00:00"/>
    <x v="48"/>
    <s v="Institutode Zootecnia"/>
    <n v="41"/>
    <x v="42"/>
    <x v="50"/>
    <x v="6"/>
    <n v="1.29"/>
    <n v="25.8"/>
    <x v="3"/>
    <x v="4"/>
    <x v="7"/>
    <n v="25.8"/>
    <x v="4"/>
    <n v="1089"/>
    <x v="0"/>
  </r>
  <r>
    <s v="23083.007972/2015-42"/>
    <s v="UASG 153115 - Pregão 25/2015"/>
    <d v="2016-10-21T00:00:00"/>
    <x v="48"/>
    <s v="Institutode Zootecnia"/>
    <n v="46"/>
    <x v="43"/>
    <x v="50"/>
    <x v="14"/>
    <n v="3.23"/>
    <n v="32.299999999999997"/>
    <x v="2"/>
    <x v="17"/>
    <x v="16"/>
    <n v="32.299999999999997"/>
    <x v="15"/>
    <n v="13408"/>
    <x v="0"/>
  </r>
  <r>
    <s v="23083.007972/2015-42"/>
    <s v="UASG 153115 - Pregão 25/2015"/>
    <d v="2016-10-21T00:00:00"/>
    <x v="48"/>
    <s v="Institutode Zootecnia"/>
    <n v="57"/>
    <x v="47"/>
    <x v="50"/>
    <x v="16"/>
    <n v="0.99"/>
    <n v="14.85"/>
    <x v="3"/>
    <x v="4"/>
    <x v="19"/>
    <n v="14.85"/>
    <x v="4"/>
    <n v="1089"/>
    <x v="0"/>
  </r>
  <r>
    <s v="23083.007972/2015-42"/>
    <s v="UASG 153115 - Pregão 25/2015"/>
    <d v="2016-10-21T00:00:00"/>
    <x v="48"/>
    <s v="Institutode Zootecnia"/>
    <n v="66"/>
    <x v="78"/>
    <x v="50"/>
    <x v="9"/>
    <n v="0.12"/>
    <n v="6"/>
    <x v="2"/>
    <x v="18"/>
    <x v="11"/>
    <n v="6"/>
    <x v="5"/>
    <n v="4544"/>
    <x v="0"/>
  </r>
  <r>
    <s v="23083.007972/2015-42"/>
    <s v="UASG 153115 - Pregão 25/2015"/>
    <d v="2016-10-21T00:00:00"/>
    <x v="48"/>
    <s v="Institutode Zootecnia"/>
    <n v="68"/>
    <x v="79"/>
    <x v="50"/>
    <x v="9"/>
    <n v="7.0000000000000007E-2"/>
    <n v="3.5000000000000004"/>
    <x v="2"/>
    <x v="18"/>
    <x v="11"/>
    <n v="3.5000000000000004"/>
    <x v="5"/>
    <n v="4544"/>
    <x v="0"/>
  </r>
  <r>
    <s v="23083.007972/2015-42"/>
    <s v="UASG 153115 - Pregão 25/2015"/>
    <d v="2016-10-21T00:00:00"/>
    <x v="48"/>
    <s v="Institutode Zootecnia"/>
    <n v="82"/>
    <x v="49"/>
    <x v="50"/>
    <x v="11"/>
    <n v="1"/>
    <n v="1"/>
    <x v="2"/>
    <x v="5"/>
    <x v="13"/>
    <n v="1"/>
    <x v="5"/>
    <n v="938"/>
    <x v="0"/>
  </r>
  <r>
    <s v="23083.007972/2015-42"/>
    <s v="UASG 153115 - Pregão 25/2015"/>
    <d v="2016-10-21T00:00:00"/>
    <x v="48"/>
    <s v="Institutode Zootecnia"/>
    <n v="87"/>
    <x v="50"/>
    <x v="50"/>
    <x v="16"/>
    <n v="0.97"/>
    <n v="14.549999999999999"/>
    <x v="2"/>
    <x v="19"/>
    <x v="19"/>
    <n v="14.549999999999999"/>
    <x v="16"/>
    <n v="1489"/>
    <x v="0"/>
  </r>
  <r>
    <s v="23083.007972/2015-42"/>
    <s v="UASG 153115 - Pregão 25/2015"/>
    <d v="2016-10-21T00:00:00"/>
    <x v="48"/>
    <s v="Institutode Zootecnia"/>
    <n v="86"/>
    <x v="51"/>
    <x v="50"/>
    <x v="51"/>
    <n v="1.75"/>
    <n v="22.75"/>
    <x v="2"/>
    <x v="20"/>
    <x v="63"/>
    <n v="22.75"/>
    <x v="17"/>
    <n v="3048"/>
    <x v="0"/>
  </r>
  <r>
    <s v="23083.007972/2015-42"/>
    <s v="UASG 153115 - Pregão 25/2015"/>
    <d v="2016-10-21T00:00:00"/>
    <x v="48"/>
    <s v="Institutode Zootecnia"/>
    <n v="89"/>
    <x v="94"/>
    <x v="50"/>
    <x v="14"/>
    <n v="2.4"/>
    <n v="24"/>
    <x v="2"/>
    <x v="20"/>
    <x v="18"/>
    <n v="12"/>
    <x v="17"/>
    <n v="3048"/>
    <x v="1"/>
  </r>
  <r>
    <s v="23083.007972/2015-42"/>
    <s v="UASG 153115 - Pregão 25/2015"/>
    <d v="2016-10-21T00:00:00"/>
    <x v="48"/>
    <s v="Institutode Zootecnia"/>
    <n v="90"/>
    <x v="52"/>
    <x v="50"/>
    <x v="14"/>
    <n v="5"/>
    <n v="50"/>
    <x v="2"/>
    <x v="20"/>
    <x v="18"/>
    <n v="25"/>
    <x v="17"/>
    <n v="3048"/>
    <x v="1"/>
  </r>
  <r>
    <s v="23083.007972/2015-42"/>
    <s v="UASG 153115 - Pregão 25/2015"/>
    <d v="2016-10-21T00:00:00"/>
    <x v="48"/>
    <s v="Institutode Zootecnia"/>
    <n v="88"/>
    <x v="116"/>
    <x v="50"/>
    <x v="14"/>
    <n v="1.5"/>
    <n v="15"/>
    <x v="2"/>
    <x v="20"/>
    <x v="18"/>
    <n v="7.5"/>
    <x v="17"/>
    <n v="3048"/>
    <x v="1"/>
  </r>
  <r>
    <s v="23083.007972/2015-42"/>
    <s v="UASG 153115 - Pregão 25/2015"/>
    <d v="2016-10-21T00:00:00"/>
    <x v="48"/>
    <s v="Institutode Zootecnia"/>
    <n v="91"/>
    <x v="81"/>
    <x v="50"/>
    <x v="14"/>
    <n v="1.03"/>
    <n v="10.3"/>
    <x v="3"/>
    <x v="24"/>
    <x v="16"/>
    <n v="10.3"/>
    <x v="20"/>
    <n v="2792"/>
    <x v="0"/>
  </r>
  <r>
    <s v="23083.007972/2015-42"/>
    <s v="UASG 153115 - Pregão 25/2015"/>
    <d v="2016-10-21T00:00:00"/>
    <x v="48"/>
    <s v="Institutode Zootecnia"/>
    <n v="94"/>
    <x v="17"/>
    <x v="50"/>
    <x v="14"/>
    <n v="1.22"/>
    <n v="12.2"/>
    <x v="2"/>
    <x v="10"/>
    <x v="16"/>
    <n v="12.2"/>
    <x v="8"/>
    <n v="544"/>
    <x v="0"/>
  </r>
  <r>
    <s v="23083.007972/2015-42"/>
    <s v="UASG 153115 - Pregão 25/2015"/>
    <d v="2016-10-21T00:00:00"/>
    <x v="48"/>
    <s v="Institutode Zootecnia"/>
    <n v="99"/>
    <x v="18"/>
    <x v="50"/>
    <x v="18"/>
    <n v="19.989999999999998"/>
    <n v="79.959999999999994"/>
    <x v="2"/>
    <x v="10"/>
    <x v="20"/>
    <n v="79.959999999999994"/>
    <x v="8"/>
    <n v="544"/>
    <x v="0"/>
  </r>
  <r>
    <s v="23083.007972/2015-42"/>
    <s v="UASG 153115 - Pregão 25/2015"/>
    <d v="2016-10-21T00:00:00"/>
    <x v="48"/>
    <s v="Institutode Zootecnia"/>
    <n v="100"/>
    <x v="20"/>
    <x v="50"/>
    <x v="18"/>
    <n v="33.200000000000003"/>
    <n v="132.80000000000001"/>
    <x v="2"/>
    <x v="9"/>
    <x v="20"/>
    <n v="132.80000000000001"/>
    <x v="7"/>
    <n v="6468"/>
    <x v="0"/>
  </r>
  <r>
    <s v="23083.007972/2015-42"/>
    <s v="UASG 153115 - Pregão 25/2015"/>
    <d v="2016-10-21T00:00:00"/>
    <x v="48"/>
    <s v="Institutode Zootecnia"/>
    <n v="101"/>
    <x v="21"/>
    <x v="50"/>
    <x v="18"/>
    <n v="5.84"/>
    <n v="23.36"/>
    <x v="3"/>
    <x v="4"/>
    <x v="20"/>
    <n v="23.36"/>
    <x v="4"/>
    <n v="1089"/>
    <x v="0"/>
  </r>
  <r>
    <s v="23083.007972/2015-42"/>
    <s v="UASG 153115 - Pregão 25/2015"/>
    <d v="2016-10-21T00:00:00"/>
    <x v="48"/>
    <s v="Institutode Zootecnia"/>
    <n v="104"/>
    <x v="4"/>
    <x v="50"/>
    <x v="18"/>
    <n v="2"/>
    <n v="8"/>
    <x v="3"/>
    <x v="13"/>
    <x v="20"/>
    <n v="8"/>
    <x v="11"/>
    <n v="309"/>
    <x v="0"/>
  </r>
  <r>
    <s v="23083.007972/2015-42"/>
    <s v="UASG 153115 - Pregão 25/2015"/>
    <d v="2016-10-21T00:00:00"/>
    <x v="48"/>
    <s v="Institutode Zootecnia"/>
    <n v="107"/>
    <x v="83"/>
    <x v="50"/>
    <x v="15"/>
    <n v="0.2"/>
    <n v="1"/>
    <x v="4"/>
    <x v="12"/>
    <x v="17"/>
    <s v="-"/>
    <x v="10"/>
    <s v="-"/>
    <x v="2"/>
  </r>
  <r>
    <s v="23083.007972/2015-42"/>
    <s v="UASG 153115 - Pregão 25/2015"/>
    <d v="2016-10-21T00:00:00"/>
    <x v="48"/>
    <s v="Institutode Zootecnia"/>
    <n v="115"/>
    <x v="117"/>
    <x v="50"/>
    <x v="14"/>
    <n v="14.1"/>
    <n v="141"/>
    <x v="2"/>
    <x v="11"/>
    <x v="16"/>
    <n v="141"/>
    <x v="9"/>
    <n v="6"/>
    <x v="0"/>
  </r>
  <r>
    <s v="23083.007972/2015-42"/>
    <s v="UASG 153115 - Pregão 25/2015"/>
    <d v="2016-10-21T00:00:00"/>
    <x v="48"/>
    <s v="Institutode Zootecnia"/>
    <n v="114"/>
    <x v="57"/>
    <x v="50"/>
    <x v="11"/>
    <n v="11.42"/>
    <n v="11.42"/>
    <x v="2"/>
    <x v="18"/>
    <x v="13"/>
    <n v="11.42"/>
    <x v="5"/>
    <n v="4544"/>
    <x v="0"/>
  </r>
  <r>
    <s v="23083.007972/2015-42"/>
    <s v="UASG 153115 - Pregão 25/2015"/>
    <d v="2016-10-21T00:00:00"/>
    <x v="48"/>
    <s v="Institutode Zootecnia"/>
    <n v="118"/>
    <x v="24"/>
    <x v="50"/>
    <x v="12"/>
    <n v="1.75"/>
    <n v="10.5"/>
    <x v="4"/>
    <x v="12"/>
    <x v="17"/>
    <s v="-"/>
    <x v="10"/>
    <s v="-"/>
    <x v="2"/>
  </r>
  <r>
    <s v="23083.007972/2015-42"/>
    <s v="UASG 153115 - Pregão 25/2015"/>
    <d v="2016-10-21T00:00:00"/>
    <x v="48"/>
    <s v="Institutode Zootecnia"/>
    <n v="135"/>
    <x v="62"/>
    <x v="50"/>
    <x v="18"/>
    <n v="0.6"/>
    <n v="2.4"/>
    <x v="2"/>
    <x v="18"/>
    <x v="20"/>
    <n v="2.4"/>
    <x v="5"/>
    <n v="4544"/>
    <x v="0"/>
  </r>
  <r>
    <s v="23083.007972/2015-42"/>
    <s v="UASG 153115 - Pregão 25/2015"/>
    <d v="2016-10-21T00:00:00"/>
    <x v="48"/>
    <s v="Institutode Zootecnia"/>
    <n v="156"/>
    <x v="106"/>
    <x v="50"/>
    <x v="6"/>
    <n v="1.3"/>
    <n v="26"/>
    <x v="2"/>
    <x v="6"/>
    <x v="7"/>
    <n v="26"/>
    <x v="6"/>
    <n v="348"/>
    <x v="0"/>
  </r>
  <r>
    <s v="23083.007972/2015-42"/>
    <s v="UASG 153115 - Pregão 25/2015"/>
    <d v="2016-10-21T00:00:00"/>
    <x v="48"/>
    <s v="Institutode Zootecnia"/>
    <n v="157"/>
    <x v="107"/>
    <x v="50"/>
    <x v="6"/>
    <n v="1.3"/>
    <n v="26"/>
    <x v="2"/>
    <x v="6"/>
    <x v="7"/>
    <n v="26"/>
    <x v="6"/>
    <n v="348"/>
    <x v="0"/>
  </r>
  <r>
    <s v="23083.007972/2015-42"/>
    <s v="UASG 153115 - Pregão 25/2015"/>
    <d v="2016-10-21T00:00:00"/>
    <x v="48"/>
    <s v="Institutode Zootecnia"/>
    <n v="158"/>
    <x v="108"/>
    <x v="50"/>
    <x v="6"/>
    <n v="1.27"/>
    <n v="25.4"/>
    <x v="2"/>
    <x v="5"/>
    <x v="7"/>
    <n v="25.4"/>
    <x v="5"/>
    <n v="938"/>
    <x v="0"/>
  </r>
  <r>
    <s v="23083.007972/2015-42"/>
    <s v="UASG 153115 - Pregão 25/2015"/>
    <d v="2016-10-21T00:00:00"/>
    <x v="48"/>
    <s v="Institutode Zootecnia"/>
    <n v="159"/>
    <x v="109"/>
    <x v="50"/>
    <x v="6"/>
    <n v="1.28"/>
    <n v="25.6"/>
    <x v="2"/>
    <x v="5"/>
    <x v="7"/>
    <n v="25.6"/>
    <x v="5"/>
    <n v="938"/>
    <x v="0"/>
  </r>
  <r>
    <s v="23083.007972/2015-42"/>
    <s v="UASG 153115 - Pregão 25/2015"/>
    <d v="2016-10-21T00:00:00"/>
    <x v="48"/>
    <s v="Institutode Zootecnia"/>
    <n v="160"/>
    <x v="27"/>
    <x v="50"/>
    <x v="45"/>
    <n v="7.54"/>
    <n v="165.88"/>
    <x v="2"/>
    <x v="3"/>
    <x v="59"/>
    <n v="165.88"/>
    <x v="3"/>
    <n v="4227"/>
    <x v="0"/>
  </r>
  <r>
    <s v="23083.007972/2015-42"/>
    <s v="UASG 153115 - Pregão 25/2015"/>
    <d v="2016-10-21T00:00:00"/>
    <x v="48"/>
    <s v="Institutode Zootecnia"/>
    <n v="173"/>
    <x v="65"/>
    <x v="50"/>
    <x v="15"/>
    <n v="2.69"/>
    <n v="13.45"/>
    <x v="3"/>
    <x v="4"/>
    <x v="18"/>
    <n v="13.45"/>
    <x v="4"/>
    <n v="1089"/>
    <x v="0"/>
  </r>
  <r>
    <s v="23083.007972/2015-42"/>
    <s v="UASG 153115 - Pregão 25/2015"/>
    <d v="2016-10-21T00:00:00"/>
    <x v="49"/>
    <s v="Direção do Campus de Nova Iguaçú"/>
    <n v="12"/>
    <x v="35"/>
    <x v="51"/>
    <x v="16"/>
    <n v="0.56999999999999995"/>
    <n v="8.5499999999999989"/>
    <x v="2"/>
    <x v="5"/>
    <x v="19"/>
    <n v="8.5499999999999989"/>
    <x v="5"/>
    <n v="938"/>
    <x v="0"/>
  </r>
  <r>
    <s v="23083.007972/2015-42"/>
    <s v="UASG 153115 - Pregão 25/2015"/>
    <d v="2016-10-21T00:00:00"/>
    <x v="49"/>
    <s v="Direção do Campus de Nova Iguaçú"/>
    <n v="14"/>
    <x v="36"/>
    <x v="51"/>
    <x v="6"/>
    <n v="0.25"/>
    <n v="5"/>
    <x v="4"/>
    <x v="12"/>
    <x v="17"/>
    <s v="-"/>
    <x v="10"/>
    <s v="-"/>
    <x v="2"/>
  </r>
  <r>
    <s v="23083.007972/2015-42"/>
    <s v="UASG 153115 - Pregão 25/2015"/>
    <d v="2016-10-21T00:00:00"/>
    <x v="49"/>
    <s v="Direção do Campus de Nova Iguaçú"/>
    <n v="18"/>
    <x v="5"/>
    <x v="51"/>
    <x v="16"/>
    <n v="0.5"/>
    <n v="7.5"/>
    <x v="2"/>
    <x v="3"/>
    <x v="19"/>
    <n v="7.5"/>
    <x v="3"/>
    <n v="4227"/>
    <x v="0"/>
  </r>
  <r>
    <s v="23083.007972/2015-42"/>
    <s v="UASG 153115 - Pregão 25/2015"/>
    <d v="2016-10-21T00:00:00"/>
    <x v="49"/>
    <s v="Direção do Campus de Nova Iguaçú"/>
    <n v="20"/>
    <x v="40"/>
    <x v="51"/>
    <x v="16"/>
    <n v="0.32"/>
    <n v="4.8"/>
    <x v="3"/>
    <x v="4"/>
    <x v="19"/>
    <n v="4.8"/>
    <x v="4"/>
    <n v="1089"/>
    <x v="0"/>
  </r>
  <r>
    <s v="23083.007972/2015-42"/>
    <s v="UASG 153115 - Pregão 25/2015"/>
    <d v="2016-10-21T00:00:00"/>
    <x v="49"/>
    <s v="Direção do Campus de Nova Iguaçú"/>
    <n v="40"/>
    <x v="77"/>
    <x v="51"/>
    <x v="15"/>
    <n v="0.99"/>
    <n v="4.95"/>
    <x v="2"/>
    <x v="16"/>
    <x v="18"/>
    <n v="4.95"/>
    <x v="14"/>
    <n v="1281"/>
    <x v="0"/>
  </r>
  <r>
    <s v="23083.007972/2015-42"/>
    <s v="UASG 153115 - Pregão 25/2015"/>
    <d v="2016-10-21T00:00:00"/>
    <x v="49"/>
    <s v="Direção do Campus de Nova Iguaçú"/>
    <n v="47"/>
    <x v="3"/>
    <x v="51"/>
    <x v="15"/>
    <n v="0.49"/>
    <n v="2.4500000000000002"/>
    <x v="2"/>
    <x v="5"/>
    <x v="18"/>
    <n v="2.4500000000000002"/>
    <x v="5"/>
    <n v="938"/>
    <x v="0"/>
  </r>
  <r>
    <s v="23083.007972/2015-42"/>
    <s v="UASG 153115 - Pregão 25/2015"/>
    <d v="2016-10-21T00:00:00"/>
    <x v="49"/>
    <s v="Direção do Campus de Nova Iguaçú"/>
    <n v="68"/>
    <x v="79"/>
    <x v="51"/>
    <x v="4"/>
    <n v="7.0000000000000007E-2"/>
    <n v="21.000000000000004"/>
    <x v="2"/>
    <x v="18"/>
    <x v="4"/>
    <n v="21.000000000000004"/>
    <x v="5"/>
    <n v="4544"/>
    <x v="0"/>
  </r>
  <r>
    <s v="23083.007972/2015-42"/>
    <s v="UASG 153115 - Pregão 25/2015"/>
    <d v="2016-10-21T00:00:00"/>
    <x v="49"/>
    <s v="Direção do Campus de Nova Iguaçú"/>
    <n v="86"/>
    <x v="51"/>
    <x v="51"/>
    <x v="14"/>
    <n v="1.75"/>
    <n v="17.5"/>
    <x v="2"/>
    <x v="20"/>
    <x v="16"/>
    <n v="17.5"/>
    <x v="17"/>
    <n v="3048"/>
    <x v="0"/>
  </r>
  <r>
    <s v="23083.007972/2015-42"/>
    <s v="UASG 153115 - Pregão 25/2015"/>
    <d v="2016-10-21T00:00:00"/>
    <x v="49"/>
    <s v="Direção do Campus de Nova Iguaçú"/>
    <n v="88"/>
    <x v="116"/>
    <x v="51"/>
    <x v="15"/>
    <n v="1.5"/>
    <n v="7.5"/>
    <x v="2"/>
    <x v="20"/>
    <x v="18"/>
    <n v="7.5"/>
    <x v="17"/>
    <n v="3048"/>
    <x v="0"/>
  </r>
  <r>
    <s v="23083.007972/2015-42"/>
    <s v="UASG 153115 - Pregão 25/2015"/>
    <d v="2016-10-21T00:00:00"/>
    <x v="49"/>
    <s v="Direção do Campus de Nova Iguaçú"/>
    <n v="92"/>
    <x v="53"/>
    <x v="51"/>
    <x v="15"/>
    <n v="1.8"/>
    <n v="9"/>
    <x v="2"/>
    <x v="20"/>
    <x v="18"/>
    <n v="9"/>
    <x v="17"/>
    <n v="3048"/>
    <x v="0"/>
  </r>
  <r>
    <s v="23083.007972/2015-42"/>
    <s v="UASG 153115 - Pregão 25/2015"/>
    <d v="2016-10-21T00:00:00"/>
    <x v="49"/>
    <s v="Direção do Campus de Nova Iguaçú"/>
    <n v="102"/>
    <x v="19"/>
    <x v="51"/>
    <x v="15"/>
    <n v="17.489999999999998"/>
    <n v="87.449999999999989"/>
    <x v="2"/>
    <x v="3"/>
    <x v="18"/>
    <n v="87.449999999999989"/>
    <x v="3"/>
    <n v="4227"/>
    <x v="0"/>
  </r>
  <r>
    <s v="23083.007972/2015-42"/>
    <s v="UASG 153115 - Pregão 25/2015"/>
    <d v="2016-10-21T00:00:00"/>
    <x v="49"/>
    <s v="Direção do Campus de Nova Iguaçú"/>
    <n v="101"/>
    <x v="21"/>
    <x v="51"/>
    <x v="14"/>
    <n v="5.84"/>
    <n v="58.4"/>
    <x v="3"/>
    <x v="4"/>
    <x v="16"/>
    <n v="58.4"/>
    <x v="4"/>
    <n v="1089"/>
    <x v="0"/>
  </r>
  <r>
    <s v="23083.007972/2015-42"/>
    <s v="UASG 153115 - Pregão 25/2015"/>
    <d v="2016-10-21T00:00:00"/>
    <x v="49"/>
    <s v="Direção do Campus de Nova Iguaçú"/>
    <n v="135"/>
    <x v="62"/>
    <x v="51"/>
    <x v="6"/>
    <n v="0.6"/>
    <n v="12"/>
    <x v="2"/>
    <x v="18"/>
    <x v="7"/>
    <n v="12"/>
    <x v="5"/>
    <n v="4544"/>
    <x v="0"/>
  </r>
  <r>
    <s v="23083.007972/2015-42"/>
    <s v="UASG 153115 - Pregão 25/2015"/>
    <d v="2016-10-21T00:00:00"/>
    <x v="49"/>
    <s v="Direção do Campus de Nova Iguaçú"/>
    <n v="147"/>
    <x v="25"/>
    <x v="51"/>
    <x v="7"/>
    <n v="1.51"/>
    <n v="60.4"/>
    <x v="3"/>
    <x v="14"/>
    <x v="16"/>
    <n v="15.1"/>
    <x v="12"/>
    <n v="489"/>
    <x v="1"/>
  </r>
  <r>
    <s v="23083.007972/2015-42"/>
    <s v="UASG 153115 - Pregão 25/2015"/>
    <d v="2016-10-21T00:00:00"/>
    <x v="49"/>
    <s v="Direção do Campus de Nova Iguaçú"/>
    <n v="148"/>
    <x v="26"/>
    <x v="51"/>
    <x v="7"/>
    <n v="1.49"/>
    <n v="59.6"/>
    <x v="3"/>
    <x v="14"/>
    <x v="16"/>
    <n v="14.9"/>
    <x v="12"/>
    <n v="489"/>
    <x v="1"/>
  </r>
  <r>
    <s v="23083.007972/2015-42"/>
    <s v="UASG 153115 - Pregão 25/2015"/>
    <d v="2016-10-21T00:00:00"/>
    <x v="49"/>
    <s v="Direção do Campus de Nova Iguaçú"/>
    <n v="173"/>
    <x v="65"/>
    <x v="51"/>
    <x v="15"/>
    <n v="2.69"/>
    <n v="13.45"/>
    <x v="3"/>
    <x v="4"/>
    <x v="18"/>
    <n v="13.45"/>
    <x v="4"/>
    <n v="1089"/>
    <x v="0"/>
  </r>
  <r>
    <s v="23083.007972/2015-42"/>
    <s v="UASG 153115 - Pregão 25/2015"/>
    <d v="2016-10-21T00:00:00"/>
    <x v="49"/>
    <s v="Direção do Campus de Nova Iguaçú"/>
    <n v="174"/>
    <x v="66"/>
    <x v="51"/>
    <x v="15"/>
    <n v="2.8"/>
    <n v="14"/>
    <x v="2"/>
    <x v="6"/>
    <x v="18"/>
    <n v="14"/>
    <x v="6"/>
    <n v="348"/>
    <x v="0"/>
  </r>
  <r>
    <s v="23083.007972/2015-42"/>
    <s v="UASG 153115 - Pregão 25/2015"/>
    <d v="2016-10-21T00:00:00"/>
    <x v="50"/>
    <s v="Campus da UFRRJ em Três Rios"/>
    <n v="7"/>
    <x v="72"/>
    <x v="52"/>
    <x v="8"/>
    <n v="2.5"/>
    <n v="250"/>
    <x v="3"/>
    <x v="15"/>
    <x v="9"/>
    <n v="250"/>
    <x v="13"/>
    <n v="16807"/>
    <x v="0"/>
  </r>
  <r>
    <s v="23083.007972/2015-42"/>
    <s v="UASG 153115 - Pregão 25/2015"/>
    <d v="2016-10-21T00:00:00"/>
    <x v="50"/>
    <s v="Campus da UFRRJ em Três Rios"/>
    <n v="8"/>
    <x v="32"/>
    <x v="52"/>
    <x v="7"/>
    <n v="0.4"/>
    <n v="16"/>
    <x v="3"/>
    <x v="7"/>
    <x v="8"/>
    <n v="16"/>
    <x v="5"/>
    <n v="1400"/>
    <x v="0"/>
  </r>
  <r>
    <s v="23083.007972/2015-42"/>
    <s v="UASG 153115 - Pregão 25/2015"/>
    <d v="2016-10-21T00:00:00"/>
    <x v="50"/>
    <s v="Campus da UFRRJ em Três Rios"/>
    <n v="11"/>
    <x v="34"/>
    <x v="52"/>
    <x v="14"/>
    <n v="0.85"/>
    <n v="8.5"/>
    <x v="2"/>
    <x v="6"/>
    <x v="16"/>
    <n v="8.5"/>
    <x v="6"/>
    <n v="348"/>
    <x v="0"/>
  </r>
  <r>
    <s v="23083.007972/2015-42"/>
    <s v="UASG 153115 - Pregão 25/2015"/>
    <d v="2016-10-21T00:00:00"/>
    <x v="50"/>
    <s v="Campus da UFRRJ em Três Rios"/>
    <n v="12"/>
    <x v="35"/>
    <x v="52"/>
    <x v="7"/>
    <n v="0.56999999999999995"/>
    <n v="22.799999999999997"/>
    <x v="2"/>
    <x v="5"/>
    <x v="8"/>
    <n v="22.799999999999997"/>
    <x v="5"/>
    <n v="938"/>
    <x v="0"/>
  </r>
  <r>
    <s v="23083.007972/2015-42"/>
    <s v="UASG 153115 - Pregão 25/2015"/>
    <d v="2016-10-21T00:00:00"/>
    <x v="50"/>
    <s v="Campus da UFRRJ em Três Rios"/>
    <n v="14"/>
    <x v="36"/>
    <x v="52"/>
    <x v="13"/>
    <n v="0.25"/>
    <n v="7.5"/>
    <x v="4"/>
    <x v="12"/>
    <x v="17"/>
    <s v="-"/>
    <x v="10"/>
    <s v="-"/>
    <x v="2"/>
  </r>
  <r>
    <s v="23083.007972/2015-42"/>
    <s v="UASG 153115 - Pregão 25/2015"/>
    <d v="2016-10-21T00:00:00"/>
    <x v="50"/>
    <s v="Campus da UFRRJ em Três Rios"/>
    <n v="15"/>
    <x v="37"/>
    <x v="52"/>
    <x v="14"/>
    <n v="0.6"/>
    <n v="6"/>
    <x v="2"/>
    <x v="17"/>
    <x v="16"/>
    <n v="6"/>
    <x v="15"/>
    <n v="13408"/>
    <x v="0"/>
  </r>
  <r>
    <s v="23083.007972/2015-42"/>
    <s v="UASG 153115 - Pregão 25/2015"/>
    <d v="2016-10-21T00:00:00"/>
    <x v="50"/>
    <s v="Campus da UFRRJ em Três Rios"/>
    <n v="18"/>
    <x v="5"/>
    <x v="52"/>
    <x v="8"/>
    <n v="0.5"/>
    <n v="50"/>
    <x v="2"/>
    <x v="3"/>
    <x v="9"/>
    <n v="50"/>
    <x v="3"/>
    <n v="4227"/>
    <x v="0"/>
  </r>
  <r>
    <s v="23083.007972/2015-42"/>
    <s v="UASG 153115 - Pregão 25/2015"/>
    <d v="2016-10-21T00:00:00"/>
    <x v="50"/>
    <s v="Campus da UFRRJ em Três Rios"/>
    <n v="19"/>
    <x v="6"/>
    <x v="52"/>
    <x v="36"/>
    <n v="0.32"/>
    <n v="80"/>
    <x v="3"/>
    <x v="4"/>
    <x v="38"/>
    <n v="80"/>
    <x v="4"/>
    <n v="1089"/>
    <x v="0"/>
  </r>
  <r>
    <s v="23083.007972/2015-42"/>
    <s v="UASG 153115 - Pregão 25/2015"/>
    <d v="2016-10-21T00:00:00"/>
    <x v="50"/>
    <s v="Campus da UFRRJ em Três Rios"/>
    <n v="20"/>
    <x v="40"/>
    <x v="52"/>
    <x v="36"/>
    <n v="0.32"/>
    <n v="80"/>
    <x v="3"/>
    <x v="4"/>
    <x v="38"/>
    <n v="80"/>
    <x v="4"/>
    <n v="1089"/>
    <x v="0"/>
  </r>
  <r>
    <s v="23083.007972/2015-42"/>
    <s v="UASG 153115 - Pregão 25/2015"/>
    <d v="2016-10-21T00:00:00"/>
    <x v="50"/>
    <s v="Campus da UFRRJ em Três Rios"/>
    <n v="28"/>
    <x v="9"/>
    <x v="52"/>
    <x v="28"/>
    <n v="0.85"/>
    <n v="21.25"/>
    <x v="2"/>
    <x v="5"/>
    <x v="31"/>
    <n v="21.25"/>
    <x v="5"/>
    <n v="938"/>
    <x v="0"/>
  </r>
  <r>
    <s v="23083.007972/2015-42"/>
    <s v="UASG 153115 - Pregão 25/2015"/>
    <d v="2016-10-21T00:00:00"/>
    <x v="50"/>
    <s v="Campus da UFRRJ em Três Rios"/>
    <n v="29"/>
    <x v="10"/>
    <x v="52"/>
    <x v="28"/>
    <n v="0.85"/>
    <n v="21.25"/>
    <x v="2"/>
    <x v="5"/>
    <x v="31"/>
    <n v="21.25"/>
    <x v="5"/>
    <n v="938"/>
    <x v="0"/>
  </r>
  <r>
    <s v="23083.007972/2015-42"/>
    <s v="UASG 153115 - Pregão 25/2015"/>
    <d v="2016-10-21T00:00:00"/>
    <x v="50"/>
    <s v="Campus da UFRRJ em Três Rios"/>
    <n v="26"/>
    <x v="11"/>
    <x v="52"/>
    <x v="28"/>
    <n v="0.85"/>
    <n v="21.25"/>
    <x v="2"/>
    <x v="5"/>
    <x v="31"/>
    <n v="21.25"/>
    <x v="5"/>
    <n v="938"/>
    <x v="0"/>
  </r>
  <r>
    <s v="23083.007972/2015-42"/>
    <s v="UASG 153115 - Pregão 25/2015"/>
    <d v="2016-10-21T00:00:00"/>
    <x v="50"/>
    <s v="Campus da UFRRJ em Três Rios"/>
    <n v="27"/>
    <x v="12"/>
    <x v="52"/>
    <x v="28"/>
    <n v="0.85"/>
    <n v="21.25"/>
    <x v="2"/>
    <x v="6"/>
    <x v="31"/>
    <n v="21.25"/>
    <x v="6"/>
    <n v="348"/>
    <x v="0"/>
  </r>
  <r>
    <s v="23083.007972/2015-42"/>
    <s v="UASG 153115 - Pregão 25/2015"/>
    <d v="2016-10-21T00:00:00"/>
    <x v="50"/>
    <s v="Campus da UFRRJ em Três Rios"/>
    <n v="37"/>
    <x v="74"/>
    <x v="52"/>
    <x v="9"/>
    <n v="0.38"/>
    <n v="19"/>
    <x v="3"/>
    <x v="7"/>
    <x v="11"/>
    <n v="19"/>
    <x v="5"/>
    <n v="1400"/>
    <x v="0"/>
  </r>
  <r>
    <s v="23083.007972/2015-42"/>
    <s v="UASG 153115 - Pregão 25/2015"/>
    <d v="2016-10-21T00:00:00"/>
    <x v="50"/>
    <s v="Campus da UFRRJ em Três Rios"/>
    <n v="47"/>
    <x v="3"/>
    <x v="52"/>
    <x v="13"/>
    <n v="0.49"/>
    <n v="14.7"/>
    <x v="2"/>
    <x v="5"/>
    <x v="15"/>
    <n v="14.7"/>
    <x v="5"/>
    <n v="938"/>
    <x v="0"/>
  </r>
  <r>
    <s v="23083.007972/2015-42"/>
    <s v="UASG 153115 - Pregão 25/2015"/>
    <d v="2016-10-21T00:00:00"/>
    <x v="50"/>
    <s v="Campus da UFRRJ em Três Rios"/>
    <n v="49"/>
    <x v="45"/>
    <x v="52"/>
    <x v="9"/>
    <n v="2.65"/>
    <n v="132.5"/>
    <x v="2"/>
    <x v="6"/>
    <x v="8"/>
    <n v="106"/>
    <x v="6"/>
    <n v="348"/>
    <x v="1"/>
  </r>
  <r>
    <s v="23083.007972/2015-42"/>
    <s v="UASG 153115 - Pregão 25/2015"/>
    <d v="2016-10-21T00:00:00"/>
    <x v="50"/>
    <s v="Campus da UFRRJ em Três Rios"/>
    <n v="50"/>
    <x v="93"/>
    <x v="52"/>
    <x v="13"/>
    <n v="3.15"/>
    <n v="94.5"/>
    <x v="2"/>
    <x v="6"/>
    <x v="15"/>
    <n v="94.5"/>
    <x v="6"/>
    <n v="348"/>
    <x v="0"/>
  </r>
  <r>
    <s v="23083.007972/2015-42"/>
    <s v="UASG 153115 - Pregão 25/2015"/>
    <d v="2016-10-21T00:00:00"/>
    <x v="50"/>
    <s v="Campus da UFRRJ em Três Rios"/>
    <n v="57"/>
    <x v="47"/>
    <x v="52"/>
    <x v="7"/>
    <n v="0.99"/>
    <n v="39.6"/>
    <x v="3"/>
    <x v="4"/>
    <x v="8"/>
    <n v="39.6"/>
    <x v="4"/>
    <n v="1089"/>
    <x v="0"/>
  </r>
  <r>
    <s v="23083.007972/2015-42"/>
    <s v="UASG 153115 - Pregão 25/2015"/>
    <d v="2016-10-21T00:00:00"/>
    <x v="50"/>
    <s v="Campus da UFRRJ em Três Rios"/>
    <n v="65"/>
    <x v="48"/>
    <x v="52"/>
    <x v="27"/>
    <n v="0.11"/>
    <n v="55"/>
    <x v="2"/>
    <x v="18"/>
    <x v="4"/>
    <n v="33"/>
    <x v="5"/>
    <n v="4544"/>
    <x v="1"/>
  </r>
  <r>
    <s v="23083.007972/2015-42"/>
    <s v="UASG 153115 - Pregão 25/2015"/>
    <d v="2016-10-21T00:00:00"/>
    <x v="50"/>
    <s v="Campus da UFRRJ em Três Rios"/>
    <n v="66"/>
    <x v="78"/>
    <x v="52"/>
    <x v="27"/>
    <n v="0.12"/>
    <n v="60"/>
    <x v="2"/>
    <x v="18"/>
    <x v="23"/>
    <n v="48"/>
    <x v="5"/>
    <n v="4544"/>
    <x v="1"/>
  </r>
  <r>
    <s v="23083.007972/2015-42"/>
    <s v="UASG 153115 - Pregão 25/2015"/>
    <d v="2016-10-21T00:00:00"/>
    <x v="50"/>
    <s v="Campus da UFRRJ em Três Rios"/>
    <n v="82"/>
    <x v="49"/>
    <x v="52"/>
    <x v="14"/>
    <n v="1"/>
    <n v="10"/>
    <x v="2"/>
    <x v="5"/>
    <x v="16"/>
    <n v="10"/>
    <x v="5"/>
    <n v="938"/>
    <x v="0"/>
  </r>
  <r>
    <s v="23083.007972/2015-42"/>
    <s v="UASG 153115 - Pregão 25/2015"/>
    <d v="2016-10-21T00:00:00"/>
    <x v="50"/>
    <s v="Campus da UFRRJ em Três Rios"/>
    <n v="84"/>
    <x v="16"/>
    <x v="52"/>
    <x v="11"/>
    <n v="74.849999999999994"/>
    <n v="74.849999999999994"/>
    <x v="2"/>
    <x v="9"/>
    <x v="13"/>
    <n v="74.849999999999994"/>
    <x v="7"/>
    <n v="6468"/>
    <x v="0"/>
  </r>
  <r>
    <s v="23083.007972/2015-42"/>
    <s v="UASG 153115 - Pregão 25/2015"/>
    <d v="2016-10-21T00:00:00"/>
    <x v="50"/>
    <s v="Campus da UFRRJ em Três Rios"/>
    <n v="87"/>
    <x v="50"/>
    <x v="52"/>
    <x v="14"/>
    <n v="0.97"/>
    <n v="9.6999999999999993"/>
    <x v="2"/>
    <x v="19"/>
    <x v="16"/>
    <n v="9.6999999999999993"/>
    <x v="16"/>
    <n v="1489"/>
    <x v="0"/>
  </r>
  <r>
    <s v="23083.007972/2015-42"/>
    <s v="UASG 153115 - Pregão 25/2015"/>
    <d v="2016-10-21T00:00:00"/>
    <x v="50"/>
    <s v="Campus da UFRRJ em Três Rios"/>
    <n v="88"/>
    <x v="116"/>
    <x v="52"/>
    <x v="16"/>
    <n v="1.5"/>
    <n v="22.5"/>
    <x v="2"/>
    <x v="20"/>
    <x v="16"/>
    <n v="15"/>
    <x v="17"/>
    <n v="3048"/>
    <x v="1"/>
  </r>
  <r>
    <s v="23083.007972/2015-42"/>
    <s v="UASG 153115 - Pregão 25/2015"/>
    <d v="2016-10-21T00:00:00"/>
    <x v="50"/>
    <s v="Campus da UFRRJ em Três Rios"/>
    <n v="91"/>
    <x v="81"/>
    <x v="52"/>
    <x v="14"/>
    <n v="1.03"/>
    <n v="10.3"/>
    <x v="3"/>
    <x v="24"/>
    <x v="16"/>
    <n v="10.3"/>
    <x v="20"/>
    <n v="2792"/>
    <x v="0"/>
  </r>
  <r>
    <s v="23083.007972/2015-42"/>
    <s v="UASG 153115 - Pregão 25/2015"/>
    <d v="2016-10-21T00:00:00"/>
    <x v="50"/>
    <s v="Campus da UFRRJ em Três Rios"/>
    <n v="94"/>
    <x v="17"/>
    <x v="52"/>
    <x v="14"/>
    <n v="1.22"/>
    <n v="12.2"/>
    <x v="2"/>
    <x v="10"/>
    <x v="16"/>
    <n v="12.2"/>
    <x v="8"/>
    <n v="544"/>
    <x v="0"/>
  </r>
  <r>
    <s v="23083.007972/2015-42"/>
    <s v="UASG 153115 - Pregão 25/2015"/>
    <d v="2016-10-21T00:00:00"/>
    <x v="50"/>
    <s v="Campus da UFRRJ em Três Rios"/>
    <n v="99"/>
    <x v="18"/>
    <x v="52"/>
    <x v="28"/>
    <n v="19.989999999999998"/>
    <n v="499.74999999999994"/>
    <x v="2"/>
    <x v="10"/>
    <x v="31"/>
    <n v="499.74999999999994"/>
    <x v="8"/>
    <n v="544"/>
    <x v="0"/>
  </r>
  <r>
    <s v="23083.007972/2015-42"/>
    <s v="UASG 153115 - Pregão 25/2015"/>
    <d v="2016-10-21T00:00:00"/>
    <x v="50"/>
    <s v="Campus da UFRRJ em Três Rios"/>
    <n v="102"/>
    <x v="19"/>
    <x v="52"/>
    <x v="14"/>
    <n v="17.489999999999998"/>
    <n v="174.89999999999998"/>
    <x v="2"/>
    <x v="3"/>
    <x v="16"/>
    <n v="174.89999999999998"/>
    <x v="3"/>
    <n v="4227"/>
    <x v="0"/>
  </r>
  <r>
    <s v="23083.007972/2015-42"/>
    <s v="UASG 153115 - Pregão 25/2015"/>
    <d v="2016-10-21T00:00:00"/>
    <x v="50"/>
    <s v="Campus da UFRRJ em Três Rios"/>
    <n v="101"/>
    <x v="21"/>
    <x v="52"/>
    <x v="14"/>
    <n v="5.84"/>
    <n v="58.4"/>
    <x v="3"/>
    <x v="4"/>
    <x v="16"/>
    <n v="58.4"/>
    <x v="4"/>
    <n v="1089"/>
    <x v="0"/>
  </r>
  <r>
    <s v="23083.007972/2015-42"/>
    <s v="UASG 153115 - Pregão 25/2015"/>
    <d v="2016-10-21T00:00:00"/>
    <x v="50"/>
    <s v="Campus da UFRRJ em Três Rios"/>
    <n v="105"/>
    <x v="23"/>
    <x v="52"/>
    <x v="6"/>
    <n v="7.9"/>
    <n v="158"/>
    <x v="4"/>
    <x v="12"/>
    <x v="17"/>
    <s v="-"/>
    <x v="10"/>
    <s v="-"/>
    <x v="2"/>
  </r>
  <r>
    <s v="23083.007972/2015-42"/>
    <s v="UASG 153115 - Pregão 25/2015"/>
    <d v="2016-10-21T00:00:00"/>
    <x v="50"/>
    <s v="Campus da UFRRJ em Três Rios"/>
    <n v="104"/>
    <x v="4"/>
    <x v="52"/>
    <x v="6"/>
    <n v="2"/>
    <n v="40"/>
    <x v="3"/>
    <x v="13"/>
    <x v="7"/>
    <n v="40"/>
    <x v="11"/>
    <n v="309"/>
    <x v="0"/>
  </r>
  <r>
    <s v="23083.007972/2015-42"/>
    <s v="UASG 153115 - Pregão 25/2015"/>
    <d v="2016-10-21T00:00:00"/>
    <x v="50"/>
    <s v="Campus da UFRRJ em Três Rios"/>
    <n v="112"/>
    <x v="115"/>
    <x v="52"/>
    <x v="16"/>
    <n v="3.75"/>
    <n v="56.25"/>
    <x v="3"/>
    <x v="21"/>
    <x v="19"/>
    <n v="56.25"/>
    <x v="18"/>
    <s v="-"/>
    <x v="8"/>
  </r>
  <r>
    <s v="23083.007972/2015-42"/>
    <s v="UASG 153115 - Pregão 25/2015"/>
    <d v="2016-10-21T00:00:00"/>
    <x v="50"/>
    <s v="Campus da UFRRJ em Três Rios"/>
    <n v="108"/>
    <x v="56"/>
    <x v="52"/>
    <x v="9"/>
    <n v="0.16"/>
    <n v="8"/>
    <x v="4"/>
    <x v="12"/>
    <x v="17"/>
    <s v="-"/>
    <x v="10"/>
    <s v="-"/>
    <x v="2"/>
  </r>
  <r>
    <s v="23083.007972/2015-42"/>
    <s v="UASG 153115 - Pregão 25/2015"/>
    <d v="2016-10-21T00:00:00"/>
    <x v="50"/>
    <s v="Campus da UFRRJ em Três Rios"/>
    <n v="114"/>
    <x v="57"/>
    <x v="52"/>
    <x v="10"/>
    <n v="11.42"/>
    <n v="34.26"/>
    <x v="2"/>
    <x v="18"/>
    <x v="12"/>
    <n v="34.26"/>
    <x v="5"/>
    <n v="4544"/>
    <x v="0"/>
  </r>
  <r>
    <s v="23083.007972/2015-42"/>
    <s v="UASG 153115 - Pregão 25/2015"/>
    <d v="2016-10-21T00:00:00"/>
    <x v="50"/>
    <s v="Campus da UFRRJ em Três Rios"/>
    <n v="113"/>
    <x v="58"/>
    <x v="52"/>
    <x v="10"/>
    <n v="12.72"/>
    <n v="38.160000000000004"/>
    <x v="2"/>
    <x v="18"/>
    <x v="12"/>
    <n v="38.160000000000004"/>
    <x v="5"/>
    <n v="4544"/>
    <x v="0"/>
  </r>
  <r>
    <s v="23083.007972/2015-42"/>
    <s v="UASG 153115 - Pregão 25/2015"/>
    <d v="2016-10-21T00:00:00"/>
    <x v="50"/>
    <s v="Campus da UFRRJ em Três Rios"/>
    <n v="118"/>
    <x v="24"/>
    <x v="52"/>
    <x v="14"/>
    <n v="1.75"/>
    <n v="17.5"/>
    <x v="4"/>
    <x v="12"/>
    <x v="17"/>
    <s v="-"/>
    <x v="10"/>
    <s v="-"/>
    <x v="2"/>
  </r>
  <r>
    <s v="23083.007972/2015-42"/>
    <s v="UASG 153115 - Pregão 25/2015"/>
    <d v="2016-10-21T00:00:00"/>
    <x v="50"/>
    <s v="Campus da UFRRJ em Três Rios"/>
    <n v="116"/>
    <x v="60"/>
    <x v="52"/>
    <x v="10"/>
    <n v="0.12"/>
    <n v="0.36"/>
    <x v="3"/>
    <x v="22"/>
    <x v="12"/>
    <n v="0.36"/>
    <x v="19"/>
    <n v="1327"/>
    <x v="0"/>
  </r>
  <r>
    <s v="23083.007972/2015-42"/>
    <s v="UASG 153115 - Pregão 25/2015"/>
    <d v="2016-10-21T00:00:00"/>
    <x v="50"/>
    <s v="Campus da UFRRJ em Três Rios"/>
    <n v="126"/>
    <x v="61"/>
    <x v="52"/>
    <x v="52"/>
    <n v="0.35"/>
    <n v="227.49999999999997"/>
    <x v="2"/>
    <x v="5"/>
    <x v="64"/>
    <n v="227.49999999999997"/>
    <x v="5"/>
    <n v="938"/>
    <x v="0"/>
  </r>
  <r>
    <s v="23083.007972/2015-42"/>
    <s v="UASG 153115 - Pregão 25/2015"/>
    <d v="2016-10-21T00:00:00"/>
    <x v="50"/>
    <s v="Campus da UFRRJ em Três Rios"/>
    <n v="134"/>
    <x v="95"/>
    <x v="52"/>
    <x v="9"/>
    <n v="12.97"/>
    <n v="648.5"/>
    <x v="2"/>
    <x v="18"/>
    <x v="7"/>
    <n v="259.40000000000003"/>
    <x v="5"/>
    <n v="4544"/>
    <x v="1"/>
  </r>
  <r>
    <s v="23083.007972/2015-42"/>
    <s v="UASG 153115 - Pregão 25/2015"/>
    <d v="2016-10-21T00:00:00"/>
    <x v="50"/>
    <s v="Campus da UFRRJ em Três Rios"/>
    <n v="138"/>
    <x v="85"/>
    <x v="52"/>
    <x v="6"/>
    <n v="0.85"/>
    <n v="17"/>
    <x v="2"/>
    <x v="18"/>
    <x v="7"/>
    <n v="17"/>
    <x v="5"/>
    <n v="4544"/>
    <x v="0"/>
  </r>
  <r>
    <s v="23083.007972/2015-42"/>
    <s v="UASG 153115 - Pregão 25/2015"/>
    <d v="2016-10-21T00:00:00"/>
    <x v="50"/>
    <s v="Campus da UFRRJ em Três Rios"/>
    <n v="156"/>
    <x v="106"/>
    <x v="52"/>
    <x v="21"/>
    <n v="1.3"/>
    <n v="520"/>
    <x v="2"/>
    <x v="6"/>
    <x v="23"/>
    <n v="520"/>
    <x v="6"/>
    <n v="348"/>
    <x v="0"/>
  </r>
  <r>
    <s v="23083.007972/2015-42"/>
    <s v="UASG 153115 - Pregão 25/2015"/>
    <d v="2016-10-21T00:00:00"/>
    <x v="50"/>
    <s v="Campus da UFRRJ em Três Rios"/>
    <n v="157"/>
    <x v="107"/>
    <x v="52"/>
    <x v="21"/>
    <n v="1.3"/>
    <n v="520"/>
    <x v="2"/>
    <x v="6"/>
    <x v="65"/>
    <n v="234"/>
    <x v="6"/>
    <n v="348"/>
    <x v="1"/>
  </r>
  <r>
    <s v="23083.007972/2015-42"/>
    <s v="UASG 153115 - Pregão 25/2015"/>
    <d v="2016-10-21T00:00:00"/>
    <x v="50"/>
    <s v="Campus da UFRRJ em Três Rios"/>
    <n v="158"/>
    <x v="108"/>
    <x v="52"/>
    <x v="33"/>
    <n v="1.27"/>
    <n v="101.6"/>
    <x v="2"/>
    <x v="5"/>
    <x v="37"/>
    <n v="101.6"/>
    <x v="5"/>
    <n v="938"/>
    <x v="0"/>
  </r>
  <r>
    <s v="23083.007972/2015-42"/>
    <s v="UASG 153115 - Pregão 25/2015"/>
    <d v="2016-10-21T00:00:00"/>
    <x v="50"/>
    <s v="Campus da UFRRJ em Três Rios"/>
    <n v="159"/>
    <x v="109"/>
    <x v="52"/>
    <x v="33"/>
    <n v="1.28"/>
    <n v="102.4"/>
    <x v="2"/>
    <x v="5"/>
    <x v="37"/>
    <n v="102.4"/>
    <x v="5"/>
    <n v="938"/>
    <x v="0"/>
  </r>
  <r>
    <s v="23083.007972/2015-42"/>
    <s v="UASG 153115 - Pregão 25/2015"/>
    <d v="2016-10-21T00:00:00"/>
    <x v="50"/>
    <s v="Campus da UFRRJ em Três Rios"/>
    <n v="163"/>
    <x v="102"/>
    <x v="52"/>
    <x v="13"/>
    <n v="0.49"/>
    <n v="14.7"/>
    <x v="2"/>
    <x v="17"/>
    <x v="15"/>
    <n v="14.7"/>
    <x v="15"/>
    <n v="13408"/>
    <x v="0"/>
  </r>
  <r>
    <s v="23083.007972/2015-42"/>
    <s v="UASG 153115 - Pregão 25/2015"/>
    <d v="2016-10-21T00:00:00"/>
    <x v="50"/>
    <s v="Campus da UFRRJ em Três Rios"/>
    <n v="168"/>
    <x v="103"/>
    <x v="52"/>
    <x v="24"/>
    <n v="0.15"/>
    <n v="30"/>
    <x v="2"/>
    <x v="5"/>
    <x v="25"/>
    <n v="30"/>
    <x v="5"/>
    <n v="938"/>
    <x v="0"/>
  </r>
  <r>
    <s v="23083.007972/2015-42"/>
    <s v="UASG 153115 - Pregão 25/2015"/>
    <d v="2016-10-21T00:00:00"/>
    <x v="50"/>
    <s v="Campus da UFRRJ em Três Rios"/>
    <n v="174"/>
    <x v="66"/>
    <x v="52"/>
    <x v="14"/>
    <n v="2.8"/>
    <n v="28"/>
    <x v="2"/>
    <x v="6"/>
    <x v="16"/>
    <n v="28"/>
    <x v="6"/>
    <n v="348"/>
    <x v="0"/>
  </r>
  <r>
    <s v="23083.007972/2015-42"/>
    <s v="UASG 153115 - Pregão 25/2015"/>
    <d v="2016-10-21T00:00:00"/>
    <x v="50"/>
    <s v="Campus da UFRRJ em Três Rios"/>
    <n v="175"/>
    <x v="67"/>
    <x v="52"/>
    <x v="14"/>
    <n v="1.6"/>
    <n v="16"/>
    <x v="2"/>
    <x v="5"/>
    <x v="16"/>
    <n v="16"/>
    <x v="5"/>
    <n v="938"/>
    <x v="0"/>
  </r>
  <r>
    <s v="23083.007972/2015-42"/>
    <s v="UASG 153115 - Pregão 25/2015"/>
    <d v="2016-10-21T00:00:00"/>
    <x v="51"/>
    <s v="Instituto de Ciências Sociais Aplicadas"/>
    <n v="5"/>
    <x v="28"/>
    <x v="53"/>
    <x v="11"/>
    <n v="2.95"/>
    <n v="2.95"/>
    <x v="2"/>
    <x v="5"/>
    <x v="13"/>
    <n v="2.95"/>
    <x v="5"/>
    <n v="938"/>
    <x v="0"/>
  </r>
  <r>
    <s v="23083.007972/2015-42"/>
    <s v="UASG 153115 - Pregão 25/2015"/>
    <d v="2016-10-21T00:00:00"/>
    <x v="51"/>
    <s v="Instituto de Ciências Sociais Aplicadas"/>
    <n v="4"/>
    <x v="29"/>
    <x v="53"/>
    <x v="11"/>
    <n v="3.5"/>
    <n v="3.5"/>
    <x v="2"/>
    <x v="6"/>
    <x v="13"/>
    <n v="3.5"/>
    <x v="6"/>
    <n v="348"/>
    <x v="0"/>
  </r>
  <r>
    <s v="23083.007972/2015-42"/>
    <s v="UASG 153115 - Pregão 25/2015"/>
    <d v="2016-10-21T00:00:00"/>
    <x v="51"/>
    <s v="Instituto de Ciências Sociais Aplicadas"/>
    <n v="3"/>
    <x v="30"/>
    <x v="53"/>
    <x v="11"/>
    <n v="3"/>
    <n v="3"/>
    <x v="2"/>
    <x v="5"/>
    <x v="13"/>
    <n v="3"/>
    <x v="5"/>
    <n v="938"/>
    <x v="0"/>
  </r>
  <r>
    <s v="23083.007972/2015-42"/>
    <s v="UASG 153115 - Pregão 25/2015"/>
    <d v="2016-10-21T00:00:00"/>
    <x v="51"/>
    <s v="Instituto de Ciências Sociais Aplicadas"/>
    <n v="6"/>
    <x v="31"/>
    <x v="53"/>
    <x v="25"/>
    <n v="1.95"/>
    <n v="3.9"/>
    <x v="3"/>
    <x v="15"/>
    <x v="26"/>
    <n v="3.9"/>
    <x v="13"/>
    <n v="16807"/>
    <x v="0"/>
  </r>
  <r>
    <s v="23083.007972/2015-42"/>
    <s v="UASG 153115 - Pregão 25/2015"/>
    <d v="2016-10-21T00:00:00"/>
    <x v="51"/>
    <s v="Instituto de Ciências Sociais Aplicadas"/>
    <n v="7"/>
    <x v="72"/>
    <x v="53"/>
    <x v="14"/>
    <n v="2.5"/>
    <n v="25"/>
    <x v="3"/>
    <x v="15"/>
    <x v="16"/>
    <n v="25"/>
    <x v="13"/>
    <n v="16807"/>
    <x v="0"/>
  </r>
  <r>
    <s v="23083.007972/2015-42"/>
    <s v="UASG 153115 - Pregão 25/2015"/>
    <d v="2016-10-21T00:00:00"/>
    <x v="51"/>
    <s v="Instituto de Ciências Sociais Aplicadas"/>
    <n v="8"/>
    <x v="32"/>
    <x v="53"/>
    <x v="14"/>
    <n v="0.4"/>
    <n v="4"/>
    <x v="3"/>
    <x v="7"/>
    <x v="16"/>
    <n v="4"/>
    <x v="5"/>
    <n v="1400"/>
    <x v="0"/>
  </r>
  <r>
    <s v="23083.007972/2015-42"/>
    <s v="UASG 153115 - Pregão 25/2015"/>
    <d v="2016-10-21T00:00:00"/>
    <x v="51"/>
    <s v="Instituto de Ciências Sociais Aplicadas"/>
    <n v="9"/>
    <x v="33"/>
    <x v="53"/>
    <x v="11"/>
    <n v="3.49"/>
    <n v="3.49"/>
    <x v="2"/>
    <x v="16"/>
    <x v="13"/>
    <n v="3.49"/>
    <x v="14"/>
    <n v="1281"/>
    <x v="0"/>
  </r>
  <r>
    <s v="23083.007972/2015-42"/>
    <s v="UASG 153115 - Pregão 25/2015"/>
    <d v="2016-10-21T00:00:00"/>
    <x v="51"/>
    <s v="Instituto de Ciências Sociais Aplicadas"/>
    <n v="12"/>
    <x v="35"/>
    <x v="53"/>
    <x v="15"/>
    <n v="0.56999999999999995"/>
    <n v="2.8499999999999996"/>
    <x v="2"/>
    <x v="5"/>
    <x v="18"/>
    <n v="2.8499999999999996"/>
    <x v="5"/>
    <n v="938"/>
    <x v="0"/>
  </r>
  <r>
    <s v="23083.007972/2015-42"/>
    <s v="UASG 153115 - Pregão 25/2015"/>
    <d v="2016-10-21T00:00:00"/>
    <x v="51"/>
    <s v="Instituto de Ciências Sociais Aplicadas"/>
    <n v="14"/>
    <x v="36"/>
    <x v="53"/>
    <x v="15"/>
    <n v="0.25"/>
    <n v="1.25"/>
    <x v="4"/>
    <x v="12"/>
    <x v="17"/>
    <s v="-"/>
    <x v="10"/>
    <s v="-"/>
    <x v="2"/>
  </r>
  <r>
    <s v="23083.007972/2015-42"/>
    <s v="UASG 153115 - Pregão 25/2015"/>
    <d v="2016-10-21T00:00:00"/>
    <x v="51"/>
    <s v="Instituto de Ciências Sociais Aplicadas"/>
    <n v="15"/>
    <x v="37"/>
    <x v="53"/>
    <x v="15"/>
    <n v="0.6"/>
    <n v="3"/>
    <x v="2"/>
    <x v="17"/>
    <x v="18"/>
    <n v="3"/>
    <x v="15"/>
    <n v="13408"/>
    <x v="0"/>
  </r>
  <r>
    <s v="23083.007972/2015-42"/>
    <s v="UASG 153115 - Pregão 25/2015"/>
    <d v="2016-10-21T00:00:00"/>
    <x v="51"/>
    <s v="Instituto de Ciências Sociais Aplicadas"/>
    <n v="17"/>
    <x v="38"/>
    <x v="53"/>
    <x v="6"/>
    <n v="2.5499999999999998"/>
    <n v="51"/>
    <x v="2"/>
    <x v="18"/>
    <x v="7"/>
    <n v="51"/>
    <x v="5"/>
    <n v="4544"/>
    <x v="0"/>
  </r>
  <r>
    <s v="23083.007972/2015-42"/>
    <s v="UASG 153115 - Pregão 25/2015"/>
    <d v="2016-10-21T00:00:00"/>
    <x v="51"/>
    <s v="Instituto de Ciências Sociais Aplicadas"/>
    <n v="18"/>
    <x v="5"/>
    <x v="53"/>
    <x v="21"/>
    <n v="0.5"/>
    <n v="200"/>
    <x v="2"/>
    <x v="3"/>
    <x v="4"/>
    <n v="150"/>
    <x v="3"/>
    <n v="4227"/>
    <x v="1"/>
  </r>
  <r>
    <s v="23083.007972/2015-42"/>
    <s v="UASG 153115 - Pregão 25/2015"/>
    <d v="2016-10-21T00:00:00"/>
    <x v="51"/>
    <s v="Instituto de Ciências Sociais Aplicadas"/>
    <n v="19"/>
    <x v="6"/>
    <x v="53"/>
    <x v="21"/>
    <n v="0.32"/>
    <n v="128"/>
    <x v="3"/>
    <x v="4"/>
    <x v="23"/>
    <n v="128"/>
    <x v="4"/>
    <n v="1089"/>
    <x v="0"/>
  </r>
  <r>
    <s v="23083.007972/2015-42"/>
    <s v="UASG 153115 - Pregão 25/2015"/>
    <d v="2016-10-21T00:00:00"/>
    <x v="51"/>
    <s v="Instituto de Ciências Sociais Aplicadas"/>
    <n v="20"/>
    <x v="40"/>
    <x v="53"/>
    <x v="21"/>
    <n v="0.32"/>
    <n v="128"/>
    <x v="3"/>
    <x v="4"/>
    <x v="23"/>
    <n v="128"/>
    <x v="4"/>
    <n v="1089"/>
    <x v="0"/>
  </r>
  <r>
    <s v="23083.007972/2015-42"/>
    <s v="UASG 153115 - Pregão 25/2015"/>
    <d v="2016-10-21T00:00:00"/>
    <x v="51"/>
    <s v="Instituto de Ciências Sociais Aplicadas"/>
    <n v="21"/>
    <x v="41"/>
    <x v="53"/>
    <x v="24"/>
    <n v="0.32"/>
    <n v="64"/>
    <x v="3"/>
    <x v="4"/>
    <x v="25"/>
    <n v="64"/>
    <x v="4"/>
    <n v="1089"/>
    <x v="0"/>
  </r>
  <r>
    <s v="23083.007972/2015-42"/>
    <s v="UASG 153115 - Pregão 25/2015"/>
    <d v="2016-10-21T00:00:00"/>
    <x v="51"/>
    <s v="Instituto de Ciências Sociais Aplicadas"/>
    <n v="22"/>
    <x v="7"/>
    <x v="53"/>
    <x v="14"/>
    <n v="1.3"/>
    <n v="13"/>
    <x v="2"/>
    <x v="5"/>
    <x v="16"/>
    <n v="13"/>
    <x v="5"/>
    <n v="938"/>
    <x v="0"/>
  </r>
  <r>
    <s v="23083.007972/2015-42"/>
    <s v="UASG 153115 - Pregão 25/2015"/>
    <d v="2016-10-21T00:00:00"/>
    <x v="51"/>
    <s v="Instituto de Ciências Sociais Aplicadas"/>
    <n v="23"/>
    <x v="91"/>
    <x v="53"/>
    <x v="14"/>
    <n v="1.3"/>
    <n v="13"/>
    <x v="2"/>
    <x v="5"/>
    <x v="16"/>
    <n v="13"/>
    <x v="5"/>
    <n v="938"/>
    <x v="0"/>
  </r>
  <r>
    <s v="23083.007972/2015-42"/>
    <s v="UASG 153115 - Pregão 25/2015"/>
    <d v="2016-10-21T00:00:00"/>
    <x v="51"/>
    <s v="Instituto de Ciências Sociais Aplicadas"/>
    <n v="25"/>
    <x v="8"/>
    <x v="53"/>
    <x v="15"/>
    <n v="1.3"/>
    <n v="6.5"/>
    <x v="2"/>
    <x v="5"/>
    <x v="18"/>
    <n v="6.5"/>
    <x v="5"/>
    <n v="938"/>
    <x v="0"/>
  </r>
  <r>
    <s v="23083.007972/2015-42"/>
    <s v="UASG 153115 - Pregão 25/2015"/>
    <d v="2016-10-21T00:00:00"/>
    <x v="51"/>
    <s v="Instituto de Ciências Sociais Aplicadas"/>
    <n v="28"/>
    <x v="9"/>
    <x v="53"/>
    <x v="14"/>
    <n v="0.85"/>
    <n v="8.5"/>
    <x v="2"/>
    <x v="5"/>
    <x v="16"/>
    <n v="8.5"/>
    <x v="5"/>
    <n v="938"/>
    <x v="0"/>
  </r>
  <r>
    <s v="23083.007972/2015-42"/>
    <s v="UASG 153115 - Pregão 25/2015"/>
    <d v="2016-10-21T00:00:00"/>
    <x v="51"/>
    <s v="Instituto de Ciências Sociais Aplicadas"/>
    <n v="36"/>
    <x v="14"/>
    <x v="53"/>
    <x v="8"/>
    <n v="0.22"/>
    <n v="22"/>
    <x v="2"/>
    <x v="8"/>
    <x v="11"/>
    <n v="11"/>
    <x v="5"/>
    <n v="4949"/>
    <x v="1"/>
  </r>
  <r>
    <s v="23083.007972/2015-42"/>
    <s v="UASG 153115 - Pregão 25/2015"/>
    <d v="2016-10-21T00:00:00"/>
    <x v="51"/>
    <s v="Instituto de Ciências Sociais Aplicadas"/>
    <n v="37"/>
    <x v="74"/>
    <x v="53"/>
    <x v="11"/>
    <n v="0.38"/>
    <n v="0.38"/>
    <x v="3"/>
    <x v="7"/>
    <x v="13"/>
    <n v="0.38"/>
    <x v="5"/>
    <n v="1400"/>
    <x v="0"/>
  </r>
  <r>
    <s v="23083.007972/2015-42"/>
    <s v="UASG 153115 - Pregão 25/2015"/>
    <d v="2016-10-21T00:00:00"/>
    <x v="51"/>
    <s v="Instituto de Ciências Sociais Aplicadas"/>
    <n v="42"/>
    <x v="15"/>
    <x v="53"/>
    <x v="14"/>
    <n v="1.2"/>
    <n v="12"/>
    <x v="2"/>
    <x v="5"/>
    <x v="16"/>
    <n v="12"/>
    <x v="5"/>
    <n v="938"/>
    <x v="0"/>
  </r>
  <r>
    <s v="23083.007972/2015-42"/>
    <s v="UASG 153115 - Pregão 25/2015"/>
    <d v="2016-10-21T00:00:00"/>
    <x v="51"/>
    <s v="Instituto de Ciências Sociais Aplicadas"/>
    <n v="43"/>
    <x v="75"/>
    <x v="53"/>
    <x v="14"/>
    <n v="1.7"/>
    <n v="17"/>
    <x v="2"/>
    <x v="8"/>
    <x v="16"/>
    <n v="17"/>
    <x v="5"/>
    <n v="4949"/>
    <x v="0"/>
  </r>
  <r>
    <s v="23083.007972/2015-42"/>
    <s v="UASG 153115 - Pregão 25/2015"/>
    <d v="2016-10-21T00:00:00"/>
    <x v="51"/>
    <s v="Instituto de Ciências Sociais Aplicadas"/>
    <n v="39"/>
    <x v="76"/>
    <x v="53"/>
    <x v="15"/>
    <n v="0.95"/>
    <n v="4.75"/>
    <x v="2"/>
    <x v="16"/>
    <x v="18"/>
    <n v="4.75"/>
    <x v="14"/>
    <n v="1281"/>
    <x v="0"/>
  </r>
  <r>
    <s v="23083.007972/2015-42"/>
    <s v="UASG 153115 - Pregão 25/2015"/>
    <d v="2016-10-21T00:00:00"/>
    <x v="51"/>
    <s v="Instituto de Ciências Sociais Aplicadas"/>
    <n v="40"/>
    <x v="77"/>
    <x v="53"/>
    <x v="14"/>
    <n v="0.99"/>
    <n v="9.9"/>
    <x v="2"/>
    <x v="16"/>
    <x v="16"/>
    <n v="9.9"/>
    <x v="14"/>
    <n v="1281"/>
    <x v="0"/>
  </r>
  <r>
    <s v="23083.007972/2015-42"/>
    <s v="UASG 153115 - Pregão 25/2015"/>
    <d v="2016-10-21T00:00:00"/>
    <x v="51"/>
    <s v="Instituto de Ciências Sociais Aplicadas"/>
    <n v="41"/>
    <x v="42"/>
    <x v="53"/>
    <x v="14"/>
    <n v="1.29"/>
    <n v="12.9"/>
    <x v="3"/>
    <x v="4"/>
    <x v="16"/>
    <n v="12.9"/>
    <x v="4"/>
    <n v="1089"/>
    <x v="0"/>
  </r>
  <r>
    <s v="23083.007972/2015-42"/>
    <s v="UASG 153115 - Pregão 25/2015"/>
    <d v="2016-10-21T00:00:00"/>
    <x v="51"/>
    <s v="Instituto de Ciências Sociais Aplicadas"/>
    <n v="46"/>
    <x v="43"/>
    <x v="53"/>
    <x v="14"/>
    <n v="3.23"/>
    <n v="32.299999999999997"/>
    <x v="2"/>
    <x v="17"/>
    <x v="16"/>
    <n v="32.299999999999997"/>
    <x v="15"/>
    <n v="13408"/>
    <x v="0"/>
  </r>
  <r>
    <s v="23083.007972/2015-42"/>
    <s v="UASG 153115 - Pregão 25/2015"/>
    <d v="2016-10-21T00:00:00"/>
    <x v="51"/>
    <s v="Instituto de Ciências Sociais Aplicadas"/>
    <n v="48"/>
    <x v="44"/>
    <x v="53"/>
    <x v="14"/>
    <n v="0.94"/>
    <n v="9.3999999999999986"/>
    <x v="2"/>
    <x v="17"/>
    <x v="16"/>
    <n v="9.3999999999999986"/>
    <x v="15"/>
    <n v="13408"/>
    <x v="0"/>
  </r>
  <r>
    <s v="23083.007972/2015-42"/>
    <s v="UASG 153115 - Pregão 25/2015"/>
    <d v="2016-10-21T00:00:00"/>
    <x v="51"/>
    <s v="Instituto de Ciências Sociais Aplicadas"/>
    <n v="47"/>
    <x v="3"/>
    <x v="53"/>
    <x v="14"/>
    <n v="0.49"/>
    <n v="4.9000000000000004"/>
    <x v="2"/>
    <x v="5"/>
    <x v="16"/>
    <n v="4.9000000000000004"/>
    <x v="5"/>
    <n v="938"/>
    <x v="0"/>
  </r>
  <r>
    <s v="23083.007972/2015-42"/>
    <s v="UASG 153115 - Pregão 25/2015"/>
    <d v="2016-10-21T00:00:00"/>
    <x v="51"/>
    <s v="Instituto de Ciências Sociais Aplicadas"/>
    <n v="49"/>
    <x v="45"/>
    <x v="53"/>
    <x v="14"/>
    <n v="2.65"/>
    <n v="26.5"/>
    <x v="2"/>
    <x v="6"/>
    <x v="16"/>
    <n v="26.5"/>
    <x v="6"/>
    <n v="348"/>
    <x v="0"/>
  </r>
  <r>
    <s v="23083.007972/2015-42"/>
    <s v="UASG 153115 - Pregão 25/2015"/>
    <d v="2016-10-21T00:00:00"/>
    <x v="51"/>
    <s v="Instituto de Ciências Sociais Aplicadas"/>
    <n v="50"/>
    <x v="93"/>
    <x v="53"/>
    <x v="14"/>
    <n v="3.15"/>
    <n v="31.5"/>
    <x v="2"/>
    <x v="6"/>
    <x v="16"/>
    <n v="31.5"/>
    <x v="6"/>
    <n v="348"/>
    <x v="0"/>
  </r>
  <r>
    <s v="23083.007972/2015-42"/>
    <s v="UASG 153115 - Pregão 25/2015"/>
    <d v="2016-10-21T00:00:00"/>
    <x v="51"/>
    <s v="Instituto de Ciências Sociais Aplicadas"/>
    <n v="51"/>
    <x v="46"/>
    <x v="53"/>
    <x v="14"/>
    <n v="4.5999999999999996"/>
    <n v="46"/>
    <x v="2"/>
    <x v="19"/>
    <x v="16"/>
    <n v="46"/>
    <x v="16"/>
    <n v="1489"/>
    <x v="0"/>
  </r>
  <r>
    <s v="23083.007972/2015-42"/>
    <s v="UASG 153115 - Pregão 25/2015"/>
    <d v="2016-10-21T00:00:00"/>
    <x v="51"/>
    <s v="Instituto de Ciências Sociais Aplicadas"/>
    <n v="52"/>
    <x v="100"/>
    <x v="53"/>
    <x v="14"/>
    <n v="6.8"/>
    <n v="68"/>
    <x v="2"/>
    <x v="6"/>
    <x v="16"/>
    <n v="68"/>
    <x v="6"/>
    <n v="348"/>
    <x v="0"/>
  </r>
  <r>
    <s v="23083.007972/2015-42"/>
    <s v="UASG 153115 - Pregão 25/2015"/>
    <d v="2016-10-21T00:00:00"/>
    <x v="51"/>
    <s v="Instituto de Ciências Sociais Aplicadas"/>
    <n v="57"/>
    <x v="47"/>
    <x v="53"/>
    <x v="15"/>
    <n v="0.99"/>
    <n v="4.95"/>
    <x v="3"/>
    <x v="4"/>
    <x v="18"/>
    <n v="4.95"/>
    <x v="4"/>
    <n v="1089"/>
    <x v="0"/>
  </r>
  <r>
    <s v="23083.007972/2015-42"/>
    <s v="UASG 153115 - Pregão 25/2015"/>
    <d v="2016-10-21T00:00:00"/>
    <x v="51"/>
    <s v="Instituto de Ciências Sociais Aplicadas"/>
    <n v="65"/>
    <x v="48"/>
    <x v="53"/>
    <x v="8"/>
    <n v="0.11"/>
    <n v="11"/>
    <x v="2"/>
    <x v="18"/>
    <x v="9"/>
    <n v="11"/>
    <x v="5"/>
    <n v="4544"/>
    <x v="0"/>
  </r>
  <r>
    <s v="23083.007972/2015-42"/>
    <s v="UASG 153115 - Pregão 25/2015"/>
    <d v="2016-10-21T00:00:00"/>
    <x v="51"/>
    <s v="Instituto de Ciências Sociais Aplicadas"/>
    <n v="66"/>
    <x v="78"/>
    <x v="53"/>
    <x v="8"/>
    <n v="0.12"/>
    <n v="12"/>
    <x v="2"/>
    <x v="18"/>
    <x v="9"/>
    <n v="12"/>
    <x v="5"/>
    <n v="4544"/>
    <x v="0"/>
  </r>
  <r>
    <s v="23083.007972/2015-42"/>
    <s v="UASG 153115 - Pregão 25/2015"/>
    <d v="2016-10-21T00:00:00"/>
    <x v="51"/>
    <s v="Instituto de Ciências Sociais Aplicadas"/>
    <n v="68"/>
    <x v="79"/>
    <x v="53"/>
    <x v="8"/>
    <n v="7.0000000000000007E-2"/>
    <n v="7.0000000000000009"/>
    <x v="2"/>
    <x v="18"/>
    <x v="9"/>
    <n v="7.0000000000000009"/>
    <x v="5"/>
    <n v="4544"/>
    <x v="0"/>
  </r>
  <r>
    <s v="23083.007972/2015-42"/>
    <s v="UASG 153115 - Pregão 25/2015"/>
    <d v="2016-10-21T00:00:00"/>
    <x v="51"/>
    <s v="Instituto de Ciências Sociais Aplicadas"/>
    <n v="67"/>
    <x v="80"/>
    <x v="53"/>
    <x v="8"/>
    <n v="0.1"/>
    <n v="10"/>
    <x v="2"/>
    <x v="18"/>
    <x v="9"/>
    <n v="10"/>
    <x v="5"/>
    <n v="4544"/>
    <x v="0"/>
  </r>
  <r>
    <s v="23083.007972/2015-42"/>
    <s v="UASG 153115 - Pregão 25/2015"/>
    <d v="2016-10-21T00:00:00"/>
    <x v="51"/>
    <s v="Instituto de Ciências Sociais Aplicadas"/>
    <n v="82"/>
    <x v="49"/>
    <x v="53"/>
    <x v="14"/>
    <n v="1"/>
    <n v="10"/>
    <x v="2"/>
    <x v="5"/>
    <x v="16"/>
    <n v="10"/>
    <x v="5"/>
    <n v="938"/>
    <x v="0"/>
  </r>
  <r>
    <s v="23083.007972/2015-42"/>
    <s v="UASG 153115 - Pregão 25/2015"/>
    <d v="2016-10-21T00:00:00"/>
    <x v="51"/>
    <s v="Instituto de Ciências Sociais Aplicadas"/>
    <n v="85"/>
    <x v="98"/>
    <x v="53"/>
    <x v="16"/>
    <n v="0.88"/>
    <n v="13.2"/>
    <x v="2"/>
    <x v="5"/>
    <x v="19"/>
    <n v="13.2"/>
    <x v="5"/>
    <n v="938"/>
    <x v="0"/>
  </r>
  <r>
    <s v="23083.007972/2015-42"/>
    <s v="UASG 153115 - Pregão 25/2015"/>
    <d v="2016-10-21T00:00:00"/>
    <x v="51"/>
    <s v="Instituto de Ciências Sociais Aplicadas"/>
    <n v="87"/>
    <x v="50"/>
    <x v="53"/>
    <x v="6"/>
    <n v="0.97"/>
    <n v="19.399999999999999"/>
    <x v="2"/>
    <x v="19"/>
    <x v="7"/>
    <n v="19.399999999999999"/>
    <x v="16"/>
    <n v="1489"/>
    <x v="0"/>
  </r>
  <r>
    <s v="23083.007972/2015-42"/>
    <s v="UASG 153115 - Pregão 25/2015"/>
    <d v="2016-10-21T00:00:00"/>
    <x v="51"/>
    <s v="Instituto de Ciências Sociais Aplicadas"/>
    <n v="86"/>
    <x v="51"/>
    <x v="53"/>
    <x v="6"/>
    <n v="1.75"/>
    <n v="35"/>
    <x v="2"/>
    <x v="20"/>
    <x v="7"/>
    <n v="35"/>
    <x v="17"/>
    <n v="3048"/>
    <x v="0"/>
  </r>
  <r>
    <s v="23083.007972/2015-42"/>
    <s v="UASG 153115 - Pregão 25/2015"/>
    <d v="2016-10-21T00:00:00"/>
    <x v="51"/>
    <s v="Instituto de Ciências Sociais Aplicadas"/>
    <n v="90"/>
    <x v="52"/>
    <x v="53"/>
    <x v="14"/>
    <n v="5"/>
    <n v="50"/>
    <x v="2"/>
    <x v="20"/>
    <x v="18"/>
    <n v="25"/>
    <x v="17"/>
    <n v="3048"/>
    <x v="0"/>
  </r>
  <r>
    <s v="23083.007972/2015-42"/>
    <s v="UASG 153115 - Pregão 25/2015"/>
    <d v="2016-10-21T00:00:00"/>
    <x v="51"/>
    <s v="Instituto de Ciências Sociais Aplicadas"/>
    <n v="91"/>
    <x v="81"/>
    <x v="53"/>
    <x v="14"/>
    <n v="1.03"/>
    <n v="10.3"/>
    <x v="3"/>
    <x v="24"/>
    <x v="16"/>
    <n v="10.3"/>
    <x v="20"/>
    <n v="2792"/>
    <x v="0"/>
  </r>
  <r>
    <s v="23083.007972/2015-42"/>
    <s v="UASG 153115 - Pregão 25/2015"/>
    <d v="2016-10-21T00:00:00"/>
    <x v="51"/>
    <s v="Instituto de Ciências Sociais Aplicadas"/>
    <n v="92"/>
    <x v="53"/>
    <x v="53"/>
    <x v="6"/>
    <n v="1.8"/>
    <n v="36"/>
    <x v="2"/>
    <x v="20"/>
    <x v="7"/>
    <n v="36"/>
    <x v="17"/>
    <n v="3048"/>
    <x v="0"/>
  </r>
  <r>
    <s v="23083.007972/2015-42"/>
    <s v="UASG 153115 - Pregão 25/2015"/>
    <d v="2016-10-21T00:00:00"/>
    <x v="51"/>
    <s v="Instituto de Ciências Sociais Aplicadas"/>
    <n v="94"/>
    <x v="17"/>
    <x v="53"/>
    <x v="14"/>
    <n v="1.22"/>
    <n v="12.2"/>
    <x v="2"/>
    <x v="10"/>
    <x v="16"/>
    <n v="12.2"/>
    <x v="8"/>
    <n v="544"/>
    <x v="0"/>
  </r>
  <r>
    <s v="23083.007972/2015-42"/>
    <s v="UASG 153115 - Pregão 25/2015"/>
    <d v="2016-10-21T00:00:00"/>
    <x v="51"/>
    <s v="Instituto de Ciências Sociais Aplicadas"/>
    <n v="99"/>
    <x v="18"/>
    <x v="53"/>
    <x v="15"/>
    <n v="19.989999999999998"/>
    <n v="99.949999999999989"/>
    <x v="2"/>
    <x v="10"/>
    <x v="18"/>
    <n v="99.949999999999989"/>
    <x v="8"/>
    <n v="544"/>
    <x v="0"/>
  </r>
  <r>
    <s v="23083.007972/2015-42"/>
    <s v="UASG 153115 - Pregão 25/2015"/>
    <d v="2016-10-21T00:00:00"/>
    <x v="51"/>
    <s v="Instituto de Ciências Sociais Aplicadas"/>
    <n v="102"/>
    <x v="19"/>
    <x v="53"/>
    <x v="14"/>
    <n v="17.489999999999998"/>
    <n v="174.89999999999998"/>
    <x v="2"/>
    <x v="3"/>
    <x v="16"/>
    <n v="174.89999999999998"/>
    <x v="3"/>
    <n v="4227"/>
    <x v="0"/>
  </r>
  <r>
    <s v="23083.007972/2015-42"/>
    <s v="UASG 153115 - Pregão 25/2015"/>
    <d v="2016-10-21T00:00:00"/>
    <x v="51"/>
    <s v="Instituto de Ciências Sociais Aplicadas"/>
    <n v="100"/>
    <x v="20"/>
    <x v="53"/>
    <x v="10"/>
    <n v="33.200000000000003"/>
    <n v="99.600000000000009"/>
    <x v="2"/>
    <x v="9"/>
    <x v="12"/>
    <n v="99.600000000000009"/>
    <x v="7"/>
    <n v="6468"/>
    <x v="0"/>
  </r>
  <r>
    <s v="23083.007972/2015-42"/>
    <s v="UASG 153115 - Pregão 25/2015"/>
    <d v="2016-10-21T00:00:00"/>
    <x v="51"/>
    <s v="Instituto de Ciências Sociais Aplicadas"/>
    <n v="101"/>
    <x v="21"/>
    <x v="53"/>
    <x v="14"/>
    <n v="5.84"/>
    <n v="58.4"/>
    <x v="3"/>
    <x v="4"/>
    <x v="16"/>
    <n v="58.4"/>
    <x v="4"/>
    <n v="1089"/>
    <x v="0"/>
  </r>
  <r>
    <s v="23083.007972/2015-42"/>
    <s v="UASG 153115 - Pregão 25/2015"/>
    <d v="2016-10-21T00:00:00"/>
    <x v="51"/>
    <s v="Instituto de Ciências Sociais Aplicadas"/>
    <n v="103"/>
    <x v="22"/>
    <x v="53"/>
    <x v="15"/>
    <n v="7.75"/>
    <n v="38.75"/>
    <x v="2"/>
    <x v="11"/>
    <x v="18"/>
    <n v="38.75"/>
    <x v="9"/>
    <n v="6"/>
    <x v="0"/>
  </r>
  <r>
    <s v="23083.007972/2015-42"/>
    <s v="UASG 153115 - Pregão 25/2015"/>
    <d v="2016-10-21T00:00:00"/>
    <x v="51"/>
    <s v="Instituto de Ciências Sociais Aplicadas"/>
    <n v="105"/>
    <x v="23"/>
    <x v="53"/>
    <x v="15"/>
    <n v="7.9"/>
    <n v="39.5"/>
    <x v="4"/>
    <x v="12"/>
    <x v="17"/>
    <s v="-"/>
    <x v="10"/>
    <s v="-"/>
    <x v="2"/>
  </r>
  <r>
    <s v="23083.007972/2015-42"/>
    <s v="UASG 153115 - Pregão 25/2015"/>
    <d v="2016-10-21T00:00:00"/>
    <x v="51"/>
    <s v="Instituto de Ciências Sociais Aplicadas"/>
    <n v="104"/>
    <x v="4"/>
    <x v="53"/>
    <x v="15"/>
    <n v="2"/>
    <n v="10"/>
    <x v="3"/>
    <x v="13"/>
    <x v="18"/>
    <n v="10"/>
    <x v="11"/>
    <n v="309"/>
    <x v="0"/>
  </r>
  <r>
    <s v="23083.007972/2015-42"/>
    <s v="UASG 153115 - Pregão 25/2015"/>
    <d v="2016-10-21T00:00:00"/>
    <x v="51"/>
    <s v="Instituto de Ciências Sociais Aplicadas"/>
    <n v="109"/>
    <x v="54"/>
    <x v="53"/>
    <x v="15"/>
    <n v="2"/>
    <n v="10"/>
    <x v="2"/>
    <x v="6"/>
    <x v="18"/>
    <n v="10"/>
    <x v="6"/>
    <n v="348"/>
    <x v="0"/>
  </r>
  <r>
    <s v="23083.007972/2015-42"/>
    <s v="UASG 153115 - Pregão 25/2015"/>
    <d v="2016-10-21T00:00:00"/>
    <x v="51"/>
    <s v="Instituto de Ciências Sociais Aplicadas"/>
    <n v="110"/>
    <x v="55"/>
    <x v="53"/>
    <x v="14"/>
    <n v="3.65"/>
    <n v="36.5"/>
    <x v="3"/>
    <x v="21"/>
    <x v="16"/>
    <n v="36.5"/>
    <x v="18"/>
    <s v="-"/>
    <x v="8"/>
  </r>
  <r>
    <s v="23083.007972/2015-42"/>
    <s v="UASG 153115 - Pregão 25/2015"/>
    <d v="2016-10-21T00:00:00"/>
    <x v="51"/>
    <s v="Instituto de Ciências Sociais Aplicadas"/>
    <n v="112"/>
    <x v="115"/>
    <x v="53"/>
    <x v="14"/>
    <n v="3.75"/>
    <n v="37.5"/>
    <x v="3"/>
    <x v="21"/>
    <x v="16"/>
    <n v="37.5"/>
    <x v="18"/>
    <s v="-"/>
    <x v="8"/>
  </r>
  <r>
    <s v="23083.007972/2015-42"/>
    <s v="UASG 153115 - Pregão 25/2015"/>
    <d v="2016-10-21T00:00:00"/>
    <x v="51"/>
    <s v="Instituto de Ciências Sociais Aplicadas"/>
    <n v="108"/>
    <x v="56"/>
    <x v="53"/>
    <x v="24"/>
    <n v="0.16"/>
    <n v="32"/>
    <x v="4"/>
    <x v="12"/>
    <x v="17"/>
    <s v="-"/>
    <x v="10"/>
    <s v="-"/>
    <x v="2"/>
  </r>
  <r>
    <s v="23083.007972/2015-42"/>
    <s v="UASG 153115 - Pregão 25/2015"/>
    <d v="2016-10-21T00:00:00"/>
    <x v="51"/>
    <s v="Instituto de Ciências Sociais Aplicadas"/>
    <n v="114"/>
    <x v="57"/>
    <x v="53"/>
    <x v="11"/>
    <n v="11.42"/>
    <n v="11.42"/>
    <x v="2"/>
    <x v="18"/>
    <x v="13"/>
    <n v="11.42"/>
    <x v="5"/>
    <n v="4544"/>
    <x v="0"/>
  </r>
  <r>
    <s v="23083.007972/2015-42"/>
    <s v="UASG 153115 - Pregão 25/2015"/>
    <d v="2016-10-21T00:00:00"/>
    <x v="51"/>
    <s v="Instituto de Ciências Sociais Aplicadas"/>
    <n v="126"/>
    <x v="61"/>
    <x v="53"/>
    <x v="30"/>
    <n v="0.35"/>
    <n v="1050"/>
    <x v="2"/>
    <x v="5"/>
    <x v="6"/>
    <n v="350"/>
    <x v="5"/>
    <n v="938"/>
    <x v="1"/>
  </r>
  <r>
    <s v="23083.007972/2015-42"/>
    <s v="UASG 153115 - Pregão 25/2015"/>
    <d v="2016-10-21T00:00:00"/>
    <x v="51"/>
    <s v="Instituto de Ciências Sociais Aplicadas"/>
    <n v="134"/>
    <x v="95"/>
    <x v="53"/>
    <x v="21"/>
    <n v="12.97"/>
    <n v="5188"/>
    <x v="2"/>
    <x v="18"/>
    <x v="8"/>
    <n v="518.80000000000007"/>
    <x v="5"/>
    <n v="4544"/>
    <x v="1"/>
  </r>
  <r>
    <s v="23083.007972/2015-42"/>
    <s v="UASG 153115 - Pregão 25/2015"/>
    <d v="2016-10-21T00:00:00"/>
    <x v="51"/>
    <s v="Instituto de Ciências Sociais Aplicadas"/>
    <n v="137"/>
    <x v="84"/>
    <x v="53"/>
    <x v="9"/>
    <n v="1.25"/>
    <n v="62.5"/>
    <x v="3"/>
    <x v="4"/>
    <x v="11"/>
    <n v="62.5"/>
    <x v="4"/>
    <n v="1089"/>
    <x v="0"/>
  </r>
  <r>
    <s v="23083.007972/2015-42"/>
    <s v="UASG 153115 - Pregão 25/2015"/>
    <d v="2016-10-21T00:00:00"/>
    <x v="51"/>
    <s v="Instituto de Ciências Sociais Aplicadas"/>
    <n v="135"/>
    <x v="62"/>
    <x v="53"/>
    <x v="9"/>
    <n v="0.6"/>
    <n v="30"/>
    <x v="2"/>
    <x v="18"/>
    <x v="11"/>
    <n v="30"/>
    <x v="5"/>
    <n v="4544"/>
    <x v="0"/>
  </r>
  <r>
    <s v="23083.007972/2015-42"/>
    <s v="UASG 153115 - Pregão 25/2015"/>
    <d v="2016-10-21T00:00:00"/>
    <x v="51"/>
    <s v="Instituto de Ciências Sociais Aplicadas"/>
    <n v="145"/>
    <x v="105"/>
    <x v="53"/>
    <x v="14"/>
    <n v="1.08"/>
    <n v="10.8"/>
    <x v="3"/>
    <x v="7"/>
    <x v="16"/>
    <n v="10.8"/>
    <x v="5"/>
    <n v="1400"/>
    <x v="0"/>
  </r>
  <r>
    <s v="23083.007972/2015-42"/>
    <s v="UASG 153115 - Pregão 25/2015"/>
    <d v="2016-10-21T00:00:00"/>
    <x v="51"/>
    <s v="Instituto de Ciências Sociais Aplicadas"/>
    <n v="146"/>
    <x v="63"/>
    <x v="53"/>
    <x v="15"/>
    <n v="64.5"/>
    <n v="322.5"/>
    <x v="2"/>
    <x v="18"/>
    <x v="18"/>
    <n v="322.5"/>
    <x v="5"/>
    <n v="4544"/>
    <x v="0"/>
  </r>
  <r>
    <s v="23083.007972/2015-42"/>
    <s v="UASG 153115 - Pregão 25/2015"/>
    <d v="2016-10-21T00:00:00"/>
    <x v="51"/>
    <s v="Instituto de Ciências Sociais Aplicadas"/>
    <n v="153"/>
    <x v="99"/>
    <x v="53"/>
    <x v="15"/>
    <n v="0.94"/>
    <n v="4.6999999999999993"/>
    <x v="3"/>
    <x v="7"/>
    <x v="18"/>
    <n v="4.6999999999999993"/>
    <x v="5"/>
    <n v="1400"/>
    <x v="0"/>
  </r>
  <r>
    <s v="23083.007972/2015-42"/>
    <s v="UASG 153115 - Pregão 25/2015"/>
    <d v="2016-10-21T00:00:00"/>
    <x v="51"/>
    <s v="Instituto de Ciências Sociais Aplicadas"/>
    <n v="156"/>
    <x v="106"/>
    <x v="53"/>
    <x v="13"/>
    <n v="1.3"/>
    <n v="39"/>
    <x v="2"/>
    <x v="6"/>
    <x v="15"/>
    <n v="39"/>
    <x v="6"/>
    <n v="348"/>
    <x v="0"/>
  </r>
  <r>
    <s v="23083.007972/2015-42"/>
    <s v="UASG 153115 - Pregão 25/2015"/>
    <d v="2016-10-21T00:00:00"/>
    <x v="51"/>
    <s v="Instituto de Ciências Sociais Aplicadas"/>
    <n v="157"/>
    <x v="107"/>
    <x v="53"/>
    <x v="14"/>
    <n v="1.3"/>
    <n v="13"/>
    <x v="2"/>
    <x v="6"/>
    <x v="16"/>
    <n v="13"/>
    <x v="6"/>
    <n v="348"/>
    <x v="0"/>
  </r>
  <r>
    <s v="23083.007972/2015-42"/>
    <s v="UASG 153115 - Pregão 25/2015"/>
    <d v="2016-10-21T00:00:00"/>
    <x v="51"/>
    <s v="Instituto de Ciências Sociais Aplicadas"/>
    <n v="159"/>
    <x v="109"/>
    <x v="53"/>
    <x v="14"/>
    <n v="1.28"/>
    <n v="12.8"/>
    <x v="2"/>
    <x v="5"/>
    <x v="16"/>
    <n v="12.8"/>
    <x v="5"/>
    <n v="938"/>
    <x v="0"/>
  </r>
  <r>
    <s v="23083.007972/2015-42"/>
    <s v="UASG 153115 - Pregão 25/2015"/>
    <d v="2016-10-21T00:00:00"/>
    <x v="51"/>
    <s v="Instituto de Ciências Sociais Aplicadas"/>
    <n v="160"/>
    <x v="27"/>
    <x v="53"/>
    <x v="15"/>
    <n v="7.54"/>
    <n v="37.700000000000003"/>
    <x v="2"/>
    <x v="3"/>
    <x v="18"/>
    <n v="37.700000000000003"/>
    <x v="3"/>
    <n v="4227"/>
    <x v="0"/>
  </r>
  <r>
    <s v="23083.007972/2015-42"/>
    <s v="UASG 153115 - Pregão 25/2015"/>
    <d v="2016-10-21T00:00:00"/>
    <x v="51"/>
    <s v="Instituto de Ciências Sociais Aplicadas"/>
    <n v="163"/>
    <x v="102"/>
    <x v="53"/>
    <x v="14"/>
    <n v="0.49"/>
    <n v="4.9000000000000004"/>
    <x v="2"/>
    <x v="17"/>
    <x v="16"/>
    <n v="4.9000000000000004"/>
    <x v="15"/>
    <n v="13408"/>
    <x v="0"/>
  </r>
  <r>
    <s v="23083.007972/2015-42"/>
    <s v="UASG 153115 - Pregão 25/2015"/>
    <d v="2016-10-21T00:00:00"/>
    <x v="51"/>
    <s v="Instituto de Ciências Sociais Aplicadas"/>
    <n v="173"/>
    <x v="65"/>
    <x v="53"/>
    <x v="15"/>
    <n v="2.69"/>
    <n v="13.45"/>
    <x v="3"/>
    <x v="4"/>
    <x v="18"/>
    <n v="13.45"/>
    <x v="4"/>
    <n v="1089"/>
    <x v="0"/>
  </r>
  <r>
    <s v="23083.007972/2015-42"/>
    <s v="UASG 153115 - Pregão 25/2015"/>
    <d v="2016-10-21T00:00:00"/>
    <x v="51"/>
    <s v="Instituto de Ciências Sociais Aplicadas"/>
    <n v="174"/>
    <x v="66"/>
    <x v="53"/>
    <x v="15"/>
    <n v="2.8"/>
    <n v="14"/>
    <x v="2"/>
    <x v="6"/>
    <x v="18"/>
    <n v="14"/>
    <x v="6"/>
    <n v="348"/>
    <x v="0"/>
  </r>
  <r>
    <s v="23083.007972/2015-42"/>
    <s v="UASG 153115 - Pregão 25/2015"/>
    <d v="2016-10-21T00:00:00"/>
    <x v="2"/>
    <s v="Reitoria"/>
    <n v="91"/>
    <x v="81"/>
    <x v="54"/>
    <x v="46"/>
    <n v="1.03"/>
    <n v="16.48"/>
    <x v="6"/>
    <x v="69"/>
    <x v="60"/>
    <n v="16.48"/>
    <x v="24"/>
    <n v="3293"/>
    <x v="0"/>
  </r>
  <r>
    <s v="23083.007972/2015-42"/>
    <s v="UASG 153115 - Pregão 25/2015"/>
    <d v="2016-10-21T00:00:00"/>
    <x v="2"/>
    <s v="Reitoria"/>
    <n v="109"/>
    <x v="54"/>
    <x v="54"/>
    <x v="53"/>
    <n v="2"/>
    <n v="52"/>
    <x v="6"/>
    <x v="70"/>
    <x v="66"/>
    <n v="52"/>
    <x v="25"/>
    <n v="378"/>
    <x v="0"/>
  </r>
  <r>
    <s v="23083.007972/2015-42"/>
    <s v="UASG 153115 - Pregão 25/2015"/>
    <d v="2016-10-21T00:00:00"/>
    <x v="5"/>
    <s v="Pró - Reitoria de Assuntos Administrativos"/>
    <n v="4"/>
    <x v="29"/>
    <x v="55"/>
    <x v="15"/>
    <n v="3.5"/>
    <n v="17.5"/>
    <x v="6"/>
    <x v="70"/>
    <x v="18"/>
    <n v="17.5"/>
    <x v="25"/>
    <n v="378"/>
    <x v="0"/>
  </r>
  <r>
    <s v="23083.007972/2015-42"/>
    <s v="UASG 153115 - Pregão 25/2015"/>
    <d v="2016-10-21T00:00:00"/>
    <x v="5"/>
    <s v="Pró - Reitoria de Assuntos Administrativos"/>
    <n v="9"/>
    <x v="33"/>
    <x v="55"/>
    <x v="15"/>
    <n v="3.49"/>
    <n v="17.450000000000003"/>
    <x v="6"/>
    <x v="71"/>
    <x v="18"/>
    <n v="17.450000000000003"/>
    <x v="26"/>
    <n v="1342"/>
    <x v="0"/>
  </r>
  <r>
    <s v="23083.007972/2015-42"/>
    <s v="UASG 153115 - Pregão 25/2015"/>
    <d v="2016-10-21T00:00:00"/>
    <x v="5"/>
    <s v="Pró - Reitoria de Assuntos Administrativos"/>
    <n v="10"/>
    <x v="73"/>
    <x v="55"/>
    <x v="16"/>
    <n v="19.899999999999999"/>
    <n v="298.5"/>
    <x v="6"/>
    <x v="70"/>
    <x v="19"/>
    <n v="298.5"/>
    <x v="25"/>
    <n v="378"/>
    <x v="0"/>
  </r>
  <r>
    <s v="23083.007972/2015-42"/>
    <s v="UASG 153115 - Pregão 25/2015"/>
    <d v="2016-10-21T00:00:00"/>
    <x v="5"/>
    <s v="Pró - Reitoria de Assuntos Administrativos"/>
    <n v="17"/>
    <x v="38"/>
    <x v="55"/>
    <x v="6"/>
    <n v="2.5499999999999998"/>
    <n v="51"/>
    <x v="6"/>
    <x v="72"/>
    <x v="7"/>
    <n v="51"/>
    <x v="22"/>
    <n v="4605"/>
    <x v="0"/>
  </r>
  <r>
    <s v="23083.007972/2015-42"/>
    <s v="UASG 153115 - Pregão 25/2015"/>
    <d v="2016-10-21T00:00:00"/>
    <x v="5"/>
    <s v="Pró - Reitoria de Assuntos Administrativos"/>
    <n v="16"/>
    <x v="39"/>
    <x v="55"/>
    <x v="6"/>
    <n v="2.52"/>
    <n v="50.4"/>
    <x v="6"/>
    <x v="72"/>
    <x v="7"/>
    <n v="50.4"/>
    <x v="22"/>
    <n v="4605"/>
    <x v="0"/>
  </r>
  <r>
    <s v="23083.007972/2015-42"/>
    <s v="UASG 153115 - Pregão 25/2015"/>
    <d v="2016-10-21T00:00:00"/>
    <x v="5"/>
    <s v="Pró - Reitoria de Assuntos Administrativos"/>
    <n v="19"/>
    <x v="6"/>
    <x v="55"/>
    <x v="27"/>
    <n v="0.32"/>
    <n v="160"/>
    <x v="6"/>
    <x v="73"/>
    <x v="25"/>
    <n v="64"/>
    <x v="27"/>
    <n v="1520"/>
    <x v="1"/>
  </r>
  <r>
    <s v="23083.007972/2015-42"/>
    <s v="UASG 153115 - Pregão 25/2015"/>
    <d v="2016-10-21T00:00:00"/>
    <x v="5"/>
    <s v="Pró - Reitoria de Assuntos Administrativos"/>
    <n v="20"/>
    <x v="40"/>
    <x v="55"/>
    <x v="27"/>
    <n v="0.32"/>
    <n v="160"/>
    <x v="6"/>
    <x v="73"/>
    <x v="9"/>
    <n v="32"/>
    <x v="27"/>
    <n v="1520"/>
    <x v="1"/>
  </r>
  <r>
    <s v="23083.007972/2015-42"/>
    <s v="UASG 153115 - Pregão 25/2015"/>
    <d v="2016-10-21T00:00:00"/>
    <x v="5"/>
    <s v="Pró - Reitoria de Assuntos Administrativos"/>
    <n v="27"/>
    <x v="12"/>
    <x v="55"/>
    <x v="6"/>
    <n v="0.85"/>
    <n v="17"/>
    <x v="6"/>
    <x v="70"/>
    <x v="7"/>
    <n v="17"/>
    <x v="25"/>
    <n v="378"/>
    <x v="0"/>
  </r>
  <r>
    <s v="23083.007972/2015-42"/>
    <s v="UASG 153115 - Pregão 25/2015"/>
    <d v="2016-10-21T00:00:00"/>
    <x v="5"/>
    <s v="Pró - Reitoria de Assuntos Administrativos"/>
    <n v="37"/>
    <x v="74"/>
    <x v="55"/>
    <x v="6"/>
    <n v="0.38"/>
    <n v="7.6"/>
    <x v="6"/>
    <x v="74"/>
    <x v="7"/>
    <n v="7.6"/>
    <x v="11"/>
    <n v="1484"/>
    <x v="0"/>
  </r>
  <r>
    <s v="23083.007972/2015-42"/>
    <s v="UASG 153115 - Pregão 25/2015"/>
    <d v="2016-10-21T00:00:00"/>
    <x v="5"/>
    <s v="Pró - Reitoria de Assuntos Administrativos"/>
    <n v="43"/>
    <x v="75"/>
    <x v="55"/>
    <x v="6"/>
    <n v="1.7"/>
    <n v="34"/>
    <x v="6"/>
    <x v="75"/>
    <x v="7"/>
    <n v="34"/>
    <x v="28"/>
    <n v="5046"/>
    <x v="0"/>
  </r>
  <r>
    <s v="23083.007972/2015-42"/>
    <s v="UASG 153115 - Pregão 25/2015"/>
    <d v="2016-10-21T00:00:00"/>
    <x v="5"/>
    <s v="Pró - Reitoria de Assuntos Administrativos"/>
    <n v="39"/>
    <x v="76"/>
    <x v="55"/>
    <x v="15"/>
    <n v="0.95"/>
    <n v="4.75"/>
    <x v="6"/>
    <x v="71"/>
    <x v="18"/>
    <n v="4.75"/>
    <x v="26"/>
    <n v="1342"/>
    <x v="0"/>
  </r>
  <r>
    <s v="23083.007972/2015-42"/>
    <s v="UASG 153115 - Pregão 25/2015"/>
    <d v="2016-10-21T00:00:00"/>
    <x v="5"/>
    <s v="Pró - Reitoria de Assuntos Administrativos"/>
    <n v="40"/>
    <x v="77"/>
    <x v="55"/>
    <x v="15"/>
    <n v="0.99"/>
    <n v="4.95"/>
    <x v="6"/>
    <x v="71"/>
    <x v="18"/>
    <n v="4.95"/>
    <x v="26"/>
    <n v="1342"/>
    <x v="0"/>
  </r>
  <r>
    <s v="23083.007972/2015-42"/>
    <s v="UASG 153115 - Pregão 25/2015"/>
    <d v="2016-10-21T00:00:00"/>
    <x v="5"/>
    <s v="Pró - Reitoria de Assuntos Administrativos"/>
    <n v="41"/>
    <x v="42"/>
    <x v="55"/>
    <x v="15"/>
    <n v="1.29"/>
    <n v="6.45"/>
    <x v="6"/>
    <x v="73"/>
    <x v="18"/>
    <n v="6.45"/>
    <x v="27"/>
    <n v="1520"/>
    <x v="0"/>
  </r>
  <r>
    <s v="23083.007972/2015-42"/>
    <s v="UASG 153115 - Pregão 25/2015"/>
    <d v="2016-10-21T00:00:00"/>
    <x v="5"/>
    <s v="Pró - Reitoria de Assuntos Administrativos"/>
    <n v="83"/>
    <x v="122"/>
    <x v="55"/>
    <x v="15"/>
    <n v="22.44"/>
    <n v="112.2"/>
    <x v="6"/>
    <x v="76"/>
    <x v="18"/>
    <n v="112.2"/>
    <x v="18"/>
    <s v="-"/>
    <x v="9"/>
  </r>
  <r>
    <s v="23083.007972/2015-42"/>
    <s v="UASG 153115 - Pregão 25/2015"/>
    <d v="2016-10-21T00:00:00"/>
    <x v="5"/>
    <s v="Pró - Reitoria de Assuntos Administrativos"/>
    <n v="84"/>
    <x v="16"/>
    <x v="55"/>
    <x v="25"/>
    <n v="74.849999999999994"/>
    <n v="149.69999999999999"/>
    <x v="6"/>
    <x v="77"/>
    <x v="26"/>
    <n v="149.69999999999999"/>
    <x v="29"/>
    <n v="6666"/>
    <x v="0"/>
  </r>
  <r>
    <s v="23083.007972/2015-42"/>
    <s v="UASG 153115 - Pregão 25/2015"/>
    <d v="2016-10-21T00:00:00"/>
    <x v="5"/>
    <s v="Pró - Reitoria de Assuntos Administrativos"/>
    <n v="91"/>
    <x v="81"/>
    <x v="55"/>
    <x v="32"/>
    <n v="1.03"/>
    <n v="36.050000000000004"/>
    <x v="6"/>
    <x v="69"/>
    <x v="36"/>
    <n v="36.050000000000004"/>
    <x v="24"/>
    <n v="3293"/>
    <x v="0"/>
  </r>
  <r>
    <s v="23083.007972/2015-42"/>
    <s v="UASG 153115 - Pregão 25/2015"/>
    <d v="2016-10-21T00:00:00"/>
    <x v="5"/>
    <s v="Pró - Reitoria de Assuntos Administrativos"/>
    <n v="94"/>
    <x v="17"/>
    <x v="55"/>
    <x v="13"/>
    <n v="1.22"/>
    <n v="36.6"/>
    <x v="6"/>
    <x v="78"/>
    <x v="19"/>
    <n v="18.3"/>
    <x v="30"/>
    <n v="565"/>
    <x v="1"/>
  </r>
  <r>
    <s v="23083.007972/2015-42"/>
    <s v="UASG 153115 - Pregão 25/2015"/>
    <d v="2016-10-21T00:00:00"/>
    <x v="5"/>
    <s v="Pró - Reitoria de Assuntos Administrativos"/>
    <n v="100"/>
    <x v="20"/>
    <x v="55"/>
    <x v="11"/>
    <n v="33.200000000000003"/>
    <n v="33.200000000000003"/>
    <x v="6"/>
    <x v="77"/>
    <x v="13"/>
    <n v="33.200000000000003"/>
    <x v="29"/>
    <n v="6666"/>
    <x v="0"/>
  </r>
  <r>
    <s v="23083.007972/2015-42"/>
    <s v="UASG 153115 - Pregão 25/2015"/>
    <d v="2016-10-21T00:00:00"/>
    <x v="5"/>
    <s v="Pró - Reitoria de Assuntos Administrativos"/>
    <n v="101"/>
    <x v="21"/>
    <x v="55"/>
    <x v="16"/>
    <n v="5.84"/>
    <n v="87.6"/>
    <x v="6"/>
    <x v="73"/>
    <x v="19"/>
    <n v="87.6"/>
    <x v="27"/>
    <n v="1520"/>
    <x v="0"/>
  </r>
  <r>
    <s v="23083.007972/2015-42"/>
    <s v="UASG 153115 - Pregão 25/2015"/>
    <d v="2016-10-21T00:00:00"/>
    <x v="5"/>
    <s v="Pró - Reitoria de Assuntos Administrativos"/>
    <n v="103"/>
    <x v="22"/>
    <x v="55"/>
    <x v="10"/>
    <n v="7.75"/>
    <n v="23.25"/>
    <x v="6"/>
    <x v="79"/>
    <x v="12"/>
    <n v="23.25"/>
    <x v="9"/>
    <n v="7"/>
    <x v="0"/>
  </r>
  <r>
    <s v="23083.007972/2015-42"/>
    <s v="UASG 153115 - Pregão 25/2015"/>
    <d v="2016-10-21T00:00:00"/>
    <x v="5"/>
    <s v="Pró - Reitoria de Assuntos Administrativos"/>
    <n v="109"/>
    <x v="54"/>
    <x v="55"/>
    <x v="32"/>
    <n v="2"/>
    <n v="70"/>
    <x v="6"/>
    <x v="70"/>
    <x v="36"/>
    <n v="70"/>
    <x v="25"/>
    <n v="378"/>
    <x v="0"/>
  </r>
  <r>
    <s v="23083.007972/2015-42"/>
    <s v="UASG 153115 - Pregão 25/2015"/>
    <d v="2016-10-21T00:00:00"/>
    <x v="5"/>
    <s v="Pró - Reitoria de Assuntos Administrativos"/>
    <n v="110"/>
    <x v="55"/>
    <x v="55"/>
    <x v="25"/>
    <n v="3.65"/>
    <n v="7.3"/>
    <x v="6"/>
    <x v="80"/>
    <x v="26"/>
    <n v="7.3"/>
    <x v="18"/>
    <s v="-"/>
    <x v="10"/>
  </r>
  <r>
    <s v="23083.007972/2015-42"/>
    <s v="UASG 153115 - Pregão 25/2015"/>
    <d v="2016-10-21T00:00:00"/>
    <x v="5"/>
    <s v="Pró - Reitoria de Assuntos Administrativos"/>
    <n v="142"/>
    <x v="68"/>
    <x v="55"/>
    <x v="9"/>
    <n v="1.89"/>
    <n v="94.5"/>
    <x v="6"/>
    <x v="74"/>
    <x v="11"/>
    <n v="94.5"/>
    <x v="11"/>
    <n v="1484"/>
    <x v="0"/>
  </r>
  <r>
    <s v="23083.007972/2015-42"/>
    <s v="UASG 153115 - Pregão 25/2015"/>
    <d v="2016-10-21T00:00:00"/>
    <x v="5"/>
    <s v="Pró - Reitoria de Assuntos Administrativos"/>
    <n v="144"/>
    <x v="89"/>
    <x v="55"/>
    <x v="38"/>
    <n v="2.02"/>
    <n v="1212"/>
    <x v="6"/>
    <x v="74"/>
    <x v="67"/>
    <n v="252.5"/>
    <x v="11"/>
    <n v="1484"/>
    <x v="1"/>
  </r>
  <r>
    <s v="23083.007972/2015-42"/>
    <s v="UASG 153115 - Pregão 25/2015"/>
    <d v="2016-10-21T00:00:00"/>
    <x v="5"/>
    <s v="Pró - Reitoria de Assuntos Administrativos"/>
    <n v="146"/>
    <x v="63"/>
    <x v="55"/>
    <x v="11"/>
    <n v="64.5"/>
    <n v="64.5"/>
    <x v="6"/>
    <x v="72"/>
    <x v="13"/>
    <n v="64.5"/>
    <x v="22"/>
    <n v="4605"/>
    <x v="0"/>
  </r>
  <r>
    <s v="23083.007972/2015-42"/>
    <s v="UASG 153115 - Pregão 25/2015"/>
    <d v="2016-10-21T00:00:00"/>
    <x v="5"/>
    <s v="Pró - Reitoria de Assuntos Administrativos"/>
    <n v="152"/>
    <x v="71"/>
    <x v="55"/>
    <x v="16"/>
    <n v="0.94"/>
    <n v="14.1"/>
    <x v="6"/>
    <x v="74"/>
    <x v="19"/>
    <n v="14.1"/>
    <x v="11"/>
    <n v="1484"/>
    <x v="0"/>
  </r>
  <r>
    <s v="23083.007972/2015-42"/>
    <s v="UASG 153115 - Pregão 25/2015"/>
    <d v="2016-10-21T00:00:00"/>
    <x v="5"/>
    <s v="Pró - Reitoria de Assuntos Administrativos"/>
    <n v="160"/>
    <x v="27"/>
    <x v="55"/>
    <x v="13"/>
    <n v="7.54"/>
    <n v="226.2"/>
    <x v="6"/>
    <x v="81"/>
    <x v="15"/>
    <n v="226.2"/>
    <x v="31"/>
    <n v="4384"/>
    <x v="0"/>
  </r>
  <r>
    <s v="23083.007972/2015-42"/>
    <s v="UASG 153115 - Pregão 25/2015"/>
    <d v="2016-10-21T00:00:00"/>
    <x v="5"/>
    <s v="Pró - Reitoria de Assuntos Administrativos"/>
    <n v="164"/>
    <x v="64"/>
    <x v="55"/>
    <x v="16"/>
    <n v="1.88"/>
    <n v="28.2"/>
    <x v="6"/>
    <x v="82"/>
    <x v="19"/>
    <n v="28.2"/>
    <x v="32"/>
    <n v="7982"/>
    <x v="0"/>
  </r>
  <r>
    <s v="23083.007972/2015-42"/>
    <s v="UASG 153115 - Pregão 25/2015"/>
    <d v="2016-10-21T00:00:00"/>
    <x v="1"/>
    <s v="Seção de Arquivo e Protocolo Geral"/>
    <n v="6"/>
    <x v="31"/>
    <x v="56"/>
    <x v="12"/>
    <n v="1.95"/>
    <n v="11.7"/>
    <x v="6"/>
    <x v="83"/>
    <x v="14"/>
    <n v="11.7"/>
    <x v="28"/>
    <n v="17161"/>
    <x v="0"/>
  </r>
  <r>
    <s v="23083.007972/2015-42"/>
    <s v="UASG 153115 - Pregão 25/2015"/>
    <d v="2016-10-21T00:00:00"/>
    <x v="1"/>
    <s v="Seção de Arquivo e Protocolo Geral"/>
    <n v="8"/>
    <x v="32"/>
    <x v="56"/>
    <x v="14"/>
    <n v="0.4"/>
    <n v="4"/>
    <x v="6"/>
    <x v="74"/>
    <x v="16"/>
    <n v="4"/>
    <x v="11"/>
    <n v="1484"/>
    <x v="0"/>
  </r>
  <r>
    <s v="23083.007972/2015-42"/>
    <s v="UASG 153115 - Pregão 25/2015"/>
    <d v="2016-10-21T00:00:00"/>
    <x v="1"/>
    <s v="Seção de Arquivo e Protocolo Geral"/>
    <n v="9"/>
    <x v="33"/>
    <x v="56"/>
    <x v="14"/>
    <n v="3.49"/>
    <n v="34.900000000000006"/>
    <x v="6"/>
    <x v="71"/>
    <x v="16"/>
    <n v="34.900000000000006"/>
    <x v="26"/>
    <n v="1342"/>
    <x v="0"/>
  </r>
  <r>
    <s v="23083.007972/2015-42"/>
    <s v="UASG 153115 - Pregão 25/2015"/>
    <d v="2016-10-21T00:00:00"/>
    <x v="1"/>
    <s v="Seção de Arquivo e Protocolo Geral"/>
    <n v="50"/>
    <x v="129"/>
    <x v="56"/>
    <x v="5"/>
    <n v="3.15"/>
    <n v="3150"/>
    <x v="6"/>
    <x v="70"/>
    <x v="68"/>
    <n v="185.85"/>
    <x v="25"/>
    <n v="378"/>
    <x v="0"/>
  </r>
  <r>
    <s v="23083.007972/2015-42"/>
    <s v="UASG 153115 - Pregão 25/2015"/>
    <d v="2016-10-21T00:00:00"/>
    <x v="1"/>
    <s v="Seção de Arquivo e Protocolo Geral"/>
    <n v="91"/>
    <x v="81"/>
    <x v="56"/>
    <x v="28"/>
    <n v="1.03"/>
    <n v="25.75"/>
    <x v="6"/>
    <x v="69"/>
    <x v="31"/>
    <n v="25.75"/>
    <x v="24"/>
    <n v="3293"/>
    <x v="0"/>
  </r>
  <r>
    <s v="23083.007972/2015-42"/>
    <s v="UASG 153115 - Pregão 25/2015"/>
    <d v="2016-10-21T00:00:00"/>
    <x v="1"/>
    <s v="Seção de Arquivo e Protocolo Geral"/>
    <n v="99"/>
    <x v="18"/>
    <x v="56"/>
    <x v="10"/>
    <n v="19.989999999999998"/>
    <n v="59.97"/>
    <x v="6"/>
    <x v="78"/>
    <x v="12"/>
    <n v="59.97"/>
    <x v="30"/>
    <n v="565"/>
    <x v="0"/>
  </r>
  <r>
    <s v="23083.007972/2015-42"/>
    <s v="UASG 153115 - Pregão 25/2015"/>
    <d v="2016-10-21T00:00:00"/>
    <x v="1"/>
    <s v="Seção de Arquivo e Protocolo Geral"/>
    <n v="100"/>
    <x v="20"/>
    <x v="56"/>
    <x v="18"/>
    <n v="33.200000000000003"/>
    <n v="132.80000000000001"/>
    <x v="6"/>
    <x v="77"/>
    <x v="20"/>
    <n v="132.80000000000001"/>
    <x v="29"/>
    <n v="6666"/>
    <x v="0"/>
  </r>
  <r>
    <s v="23083.007972/2015-42"/>
    <s v="UASG 153115 - Pregão 25/2015"/>
    <d v="2016-10-21T00:00:00"/>
    <x v="1"/>
    <s v="Seção de Arquivo e Protocolo Geral"/>
    <n v="109"/>
    <x v="54"/>
    <x v="56"/>
    <x v="14"/>
    <n v="2"/>
    <n v="20"/>
    <x v="6"/>
    <x v="70"/>
    <x v="16"/>
    <n v="20"/>
    <x v="25"/>
    <n v="378"/>
    <x v="0"/>
  </r>
  <r>
    <s v="23083.007972/2015-42"/>
    <s v="UASG 153115 - Pregão 25/2015"/>
    <d v="2016-10-21T00:00:00"/>
    <x v="1"/>
    <s v="Seção de Arquivo e Protocolo Geral"/>
    <n v="124"/>
    <x v="128"/>
    <x v="56"/>
    <x v="27"/>
    <n v="10.7"/>
    <n v="5350"/>
    <x v="4"/>
    <x v="12"/>
    <x v="17"/>
    <s v="-"/>
    <x v="10"/>
    <s v="-"/>
    <x v="11"/>
  </r>
  <r>
    <s v="23083.007972/2015-42"/>
    <s v="UASG 153115 - Pregão 25/2015"/>
    <d v="2016-10-21T00:00:00"/>
    <x v="1"/>
    <s v="Seção de Arquivo e Protocolo Geral"/>
    <n v="153"/>
    <x v="99"/>
    <x v="56"/>
    <x v="14"/>
    <n v="0.94"/>
    <n v="9.3999999999999986"/>
    <x v="6"/>
    <x v="74"/>
    <x v="16"/>
    <n v="9.3999999999999986"/>
    <x v="11"/>
    <n v="1484"/>
    <x v="0"/>
  </r>
  <r>
    <s v="23083.007972/2015-42"/>
    <s v="UASG 153115 - Pregão 25/2015"/>
    <d v="2016-10-21T00:00:00"/>
    <x v="1"/>
    <s v="Seção de Arquivo e Protocolo Geral"/>
    <n v="154"/>
    <x v="104"/>
    <x v="56"/>
    <x v="14"/>
    <n v="1.21"/>
    <n v="12.1"/>
    <x v="6"/>
    <x v="73"/>
    <x v="18"/>
    <n v="6.05"/>
    <x v="27"/>
    <n v="1520"/>
    <x v="1"/>
  </r>
  <r>
    <s v="23083.007972/2015-42"/>
    <s v="UASG 153115 - Pregão 25/2015"/>
    <d v="2016-10-21T00:00:00"/>
    <x v="1"/>
    <s v="Seção de Arquivo e Protocolo Geral"/>
    <n v="164"/>
    <x v="64"/>
    <x v="56"/>
    <x v="14"/>
    <n v="1.88"/>
    <n v="18.799999999999997"/>
    <x v="6"/>
    <x v="82"/>
    <x v="16"/>
    <n v="18.799999999999997"/>
    <x v="32"/>
    <n v="7982"/>
    <x v="0"/>
  </r>
  <r>
    <s v="23083.007972/2015-42"/>
    <s v="UASG 153115 - Pregão 25/2015"/>
    <d v="2016-10-21T00:00:00"/>
    <x v="1"/>
    <s v="Seção de Arquivo e Protocolo Geral"/>
    <n v="173"/>
    <x v="65"/>
    <x v="56"/>
    <x v="10"/>
    <n v="2.69"/>
    <n v="8.07"/>
    <x v="6"/>
    <x v="73"/>
    <x v="12"/>
    <n v="8.07"/>
    <x v="27"/>
    <n v="1520"/>
    <x v="0"/>
  </r>
  <r>
    <s v="23083.007972/2015-42"/>
    <s v="UASG 153115 - Pregão 25/2015"/>
    <d v="2016-10-21T00:00:00"/>
    <x v="1"/>
    <s v="Seção de Arquivo e Protocolo Geral"/>
    <n v="174"/>
    <x v="66"/>
    <x v="56"/>
    <x v="10"/>
    <n v="2.8"/>
    <n v="8.3999999999999986"/>
    <x v="6"/>
    <x v="70"/>
    <x v="12"/>
    <n v="8.3999999999999986"/>
    <x v="25"/>
    <n v="378"/>
    <x v="0"/>
  </r>
  <r>
    <s v="23083.007972/2015-42"/>
    <s v="UASG 153115 - Pregão 25/2015"/>
    <d v="2016-10-21T00:00:00"/>
    <x v="6"/>
    <s v="Departamento de Pessoal"/>
    <n v="6"/>
    <x v="31"/>
    <x v="57"/>
    <x v="14"/>
    <n v="1.95"/>
    <n v="19.5"/>
    <x v="6"/>
    <x v="83"/>
    <x v="16"/>
    <n v="19.5"/>
    <x v="28"/>
    <n v="17161"/>
    <x v="0"/>
  </r>
  <r>
    <s v="23083.007972/2015-42"/>
    <s v="UASG 153115 - Pregão 25/2015"/>
    <d v="2016-10-21T00:00:00"/>
    <x v="6"/>
    <s v="Departamento de Pessoal"/>
    <n v="17"/>
    <x v="38"/>
    <x v="57"/>
    <x v="14"/>
    <n v="2.5499999999999998"/>
    <n v="25.5"/>
    <x v="6"/>
    <x v="72"/>
    <x v="16"/>
    <n v="25.5"/>
    <x v="22"/>
    <n v="4605"/>
    <x v="0"/>
  </r>
  <r>
    <s v="23083.007972/2015-42"/>
    <s v="UASG 153115 - Pregão 25/2015"/>
    <d v="2016-10-21T00:00:00"/>
    <x v="6"/>
    <s v="Departamento de Pessoal"/>
    <n v="19"/>
    <x v="6"/>
    <x v="57"/>
    <x v="8"/>
    <n v="0.32"/>
    <n v="32"/>
    <x v="6"/>
    <x v="73"/>
    <x v="9"/>
    <n v="32"/>
    <x v="27"/>
    <n v="1520"/>
    <x v="0"/>
  </r>
  <r>
    <s v="23083.007972/2015-42"/>
    <s v="UASG 153115 - Pregão 25/2015"/>
    <d v="2016-10-21T00:00:00"/>
    <x v="6"/>
    <s v="Departamento de Pessoal"/>
    <n v="40"/>
    <x v="77"/>
    <x v="57"/>
    <x v="13"/>
    <n v="0.99"/>
    <n v="29.7"/>
    <x v="6"/>
    <x v="71"/>
    <x v="15"/>
    <n v="29.7"/>
    <x v="26"/>
    <n v="1342"/>
    <x v="0"/>
  </r>
  <r>
    <s v="23083.007972/2015-42"/>
    <s v="UASG 153115 - Pregão 25/2015"/>
    <d v="2016-10-21T00:00:00"/>
    <x v="6"/>
    <s v="Departamento de Pessoal"/>
    <n v="41"/>
    <x v="42"/>
    <x v="57"/>
    <x v="6"/>
    <n v="1.29"/>
    <n v="25.8"/>
    <x v="6"/>
    <x v="73"/>
    <x v="7"/>
    <n v="25.8"/>
    <x v="27"/>
    <n v="1520"/>
    <x v="0"/>
  </r>
  <r>
    <s v="23083.007972/2015-42"/>
    <s v="UASG 153115 - Pregão 25/2015"/>
    <d v="2016-10-21T00:00:00"/>
    <x v="6"/>
    <s v="Departamento de Pessoal"/>
    <n v="52"/>
    <x v="100"/>
    <x v="57"/>
    <x v="14"/>
    <n v="6.8"/>
    <n v="68"/>
    <x v="6"/>
    <x v="70"/>
    <x v="16"/>
    <n v="68"/>
    <x v="25"/>
    <n v="378"/>
    <x v="0"/>
  </r>
  <r>
    <s v="23083.007972/2015-42"/>
    <s v="UASG 153115 - Pregão 25/2015"/>
    <d v="2016-10-21T00:00:00"/>
    <x v="6"/>
    <s v="Departamento de Pessoal"/>
    <n v="68"/>
    <x v="79"/>
    <x v="57"/>
    <x v="24"/>
    <n v="7.0000000000000007E-2"/>
    <n v="14.000000000000002"/>
    <x v="6"/>
    <x v="72"/>
    <x v="25"/>
    <n v="14.000000000000002"/>
    <x v="22"/>
    <n v="4605"/>
    <x v="0"/>
  </r>
  <r>
    <s v="23083.007972/2015-42"/>
    <s v="UASG 153115 - Pregão 25/2015"/>
    <d v="2016-10-21T00:00:00"/>
    <x v="6"/>
    <s v="Departamento de Pessoal"/>
    <n v="67"/>
    <x v="80"/>
    <x v="57"/>
    <x v="24"/>
    <n v="0.1"/>
    <n v="20"/>
    <x v="6"/>
    <x v="72"/>
    <x v="25"/>
    <n v="20"/>
    <x v="22"/>
    <n v="4605"/>
    <x v="0"/>
  </r>
  <r>
    <s v="23083.007972/2015-42"/>
    <s v="UASG 153115 - Pregão 25/2015"/>
    <d v="2016-10-21T00:00:00"/>
    <x v="6"/>
    <s v="Departamento de Pessoal"/>
    <n v="94"/>
    <x v="17"/>
    <x v="57"/>
    <x v="14"/>
    <n v="1.22"/>
    <n v="12.2"/>
    <x v="6"/>
    <x v="78"/>
    <x v="21"/>
    <n v="9.76"/>
    <x v="30"/>
    <n v="565"/>
    <x v="1"/>
  </r>
  <r>
    <s v="23083.007972/2015-42"/>
    <s v="UASG 153115 - Pregão 25/2015"/>
    <d v="2016-10-21T00:00:00"/>
    <x v="6"/>
    <s v="Departamento de Pessoal"/>
    <n v="101"/>
    <x v="21"/>
    <x v="57"/>
    <x v="14"/>
    <n v="5.84"/>
    <n v="58.4"/>
    <x v="6"/>
    <x v="73"/>
    <x v="16"/>
    <n v="58.4"/>
    <x v="27"/>
    <n v="1520"/>
    <x v="0"/>
  </r>
  <r>
    <s v="23083.007972/2015-42"/>
    <s v="UASG 153115 - Pregão 25/2015"/>
    <d v="2016-10-21T00:00:00"/>
    <x v="6"/>
    <s v="Departamento de Pessoal"/>
    <n v="124"/>
    <x v="128"/>
    <x v="57"/>
    <x v="6"/>
    <n v="10.7"/>
    <n v="214"/>
    <x v="4"/>
    <x v="12"/>
    <x v="17"/>
    <s v="-"/>
    <x v="10"/>
    <s v="-"/>
    <x v="11"/>
  </r>
  <r>
    <s v="23083.007972/2015-42"/>
    <s v="UASG 153115 - Pregão 25/2015"/>
    <d v="2016-10-21T00:00:00"/>
    <x v="6"/>
    <s v="Departamento de Pessoal"/>
    <n v="144"/>
    <x v="89"/>
    <x v="57"/>
    <x v="14"/>
    <n v="2.02"/>
    <n v="20.2"/>
    <x v="6"/>
    <x v="74"/>
    <x v="16"/>
    <n v="20.2"/>
    <x v="11"/>
    <n v="1484"/>
    <x v="0"/>
  </r>
  <r>
    <s v="23083.007972/2015-42"/>
    <s v="UASG 153115 - Pregão 25/2015"/>
    <d v="2016-10-21T00:00:00"/>
    <x v="6"/>
    <s v="Departamento de Pessoal"/>
    <n v="145"/>
    <x v="105"/>
    <x v="57"/>
    <x v="25"/>
    <n v="1.08"/>
    <n v="2.16"/>
    <x v="6"/>
    <x v="74"/>
    <x v="26"/>
    <n v="2.16"/>
    <x v="11"/>
    <n v="1484"/>
    <x v="0"/>
  </r>
  <r>
    <s v="23083.007972/2015-42"/>
    <s v="UASG 153115 - Pregão 25/2015"/>
    <d v="2016-10-21T00:00:00"/>
    <x v="6"/>
    <s v="Departamento de Pessoal"/>
    <n v="146"/>
    <x v="63"/>
    <x v="57"/>
    <x v="6"/>
    <n v="64.5"/>
    <n v="1290"/>
    <x v="6"/>
    <x v="72"/>
    <x v="7"/>
    <n v="1290"/>
    <x v="22"/>
    <n v="4605"/>
    <x v="0"/>
  </r>
  <r>
    <s v="23083.007972/2015-42"/>
    <s v="UASG 153115 - Pregão 25/2015"/>
    <d v="2016-10-21T00:00:00"/>
    <x v="6"/>
    <s v="Departamento de Pessoal"/>
    <n v="164"/>
    <x v="64"/>
    <x v="57"/>
    <x v="14"/>
    <n v="1.88"/>
    <n v="18.799999999999997"/>
    <x v="6"/>
    <x v="82"/>
    <x v="16"/>
    <n v="18.799999999999997"/>
    <x v="32"/>
    <n v="7982"/>
    <x v="0"/>
  </r>
  <r>
    <s v="23083.007972/2015-42"/>
    <s v="UASG 153115 - Pregão 25/2015"/>
    <d v="2016-10-21T00:00:00"/>
    <x v="6"/>
    <s v="Departamento de Pessoal"/>
    <n v="174"/>
    <x v="66"/>
    <x v="57"/>
    <x v="14"/>
    <n v="2.8"/>
    <n v="28"/>
    <x v="6"/>
    <x v="70"/>
    <x v="16"/>
    <n v="28"/>
    <x v="25"/>
    <n v="378"/>
    <x v="0"/>
  </r>
  <r>
    <s v="23083.007972/2015-42"/>
    <s v="UASG 153115 - Pregão 25/2015"/>
    <d v="2016-10-21T00:00:00"/>
    <x v="8"/>
    <s v="Departamento de Contabilidade e Finanças"/>
    <n v="99"/>
    <x v="18"/>
    <x v="58"/>
    <x v="11"/>
    <n v="19.989999999999998"/>
    <n v="19.989999999999998"/>
    <x v="6"/>
    <x v="78"/>
    <x v="13"/>
    <n v="19.989999999999998"/>
    <x v="30"/>
    <n v="565"/>
    <x v="0"/>
  </r>
  <r>
    <s v="23083.007972/2015-42"/>
    <s v="UASG 153115 - Pregão 25/2015"/>
    <d v="2016-10-21T00:00:00"/>
    <x v="8"/>
    <s v="Departamento de Contabilidade e Finanças"/>
    <n v="100"/>
    <x v="20"/>
    <x v="58"/>
    <x v="14"/>
    <n v="33.200000000000003"/>
    <n v="332"/>
    <x v="6"/>
    <x v="77"/>
    <x v="16"/>
    <n v="332"/>
    <x v="29"/>
    <n v="6666"/>
    <x v="0"/>
  </r>
  <r>
    <s v="23083.007972/2015-42"/>
    <s v="UASG 153115 - Pregão 25/2015"/>
    <d v="2016-10-21T00:00:00"/>
    <x v="9"/>
    <s v="Departamento de Material e Serviços Auxiliares"/>
    <n v="8"/>
    <x v="32"/>
    <x v="59"/>
    <x v="7"/>
    <n v="0.4"/>
    <n v="16"/>
    <x v="6"/>
    <x v="74"/>
    <x v="8"/>
    <n v="16"/>
    <x v="11"/>
    <n v="1484"/>
    <x v="0"/>
  </r>
  <r>
    <s v="23083.007972/2015-42"/>
    <s v="UASG 153115 - Pregão 25/2015"/>
    <d v="2016-10-21T00:00:00"/>
    <x v="9"/>
    <s v="Departamento de Material e Serviços Auxiliares"/>
    <n v="19"/>
    <x v="6"/>
    <x v="59"/>
    <x v="8"/>
    <n v="0.32"/>
    <n v="32"/>
    <x v="6"/>
    <x v="73"/>
    <x v="9"/>
    <n v="32"/>
    <x v="27"/>
    <n v="1520"/>
    <x v="0"/>
  </r>
  <r>
    <s v="23083.007972/2015-42"/>
    <s v="UASG 153115 - Pregão 25/2015"/>
    <d v="2016-10-21T00:00:00"/>
    <x v="9"/>
    <s v="Departamento de Material e Serviços Auxiliares"/>
    <n v="21"/>
    <x v="41"/>
    <x v="59"/>
    <x v="6"/>
    <n v="0.32"/>
    <n v="6.4"/>
    <x v="6"/>
    <x v="73"/>
    <x v="7"/>
    <n v="6.4"/>
    <x v="27"/>
    <n v="1520"/>
    <x v="0"/>
  </r>
  <r>
    <s v="23083.007972/2015-42"/>
    <s v="UASG 153115 - Pregão 25/2015"/>
    <d v="2016-10-21T00:00:00"/>
    <x v="9"/>
    <s v="Departamento de Material e Serviços Auxiliares"/>
    <n v="27"/>
    <x v="12"/>
    <x v="59"/>
    <x v="9"/>
    <n v="0.85"/>
    <n v="42.5"/>
    <x v="6"/>
    <x v="70"/>
    <x v="11"/>
    <n v="42.5"/>
    <x v="25"/>
    <n v="378"/>
    <x v="0"/>
  </r>
  <r>
    <s v="23083.007972/2015-42"/>
    <s v="UASG 153115 - Pregão 25/2015"/>
    <d v="2016-10-21T00:00:00"/>
    <x v="9"/>
    <s v="Departamento de Material e Serviços Auxiliares"/>
    <n v="39"/>
    <x v="76"/>
    <x v="59"/>
    <x v="25"/>
    <n v="0.95"/>
    <n v="1.9"/>
    <x v="6"/>
    <x v="71"/>
    <x v="26"/>
    <n v="1.9"/>
    <x v="26"/>
    <n v="1342"/>
    <x v="0"/>
  </r>
  <r>
    <s v="23083.007972/2015-42"/>
    <s v="UASG 153115 - Pregão 25/2015"/>
    <d v="2016-10-21T00:00:00"/>
    <x v="9"/>
    <s v="Departamento de Material e Serviços Auxiliares"/>
    <n v="101"/>
    <x v="21"/>
    <x v="59"/>
    <x v="13"/>
    <n v="5.84"/>
    <n v="175.2"/>
    <x v="6"/>
    <x v="73"/>
    <x v="15"/>
    <n v="175.2"/>
    <x v="27"/>
    <n v="1520"/>
    <x v="0"/>
  </r>
  <r>
    <s v="23083.007972/2015-42"/>
    <s v="UASG 153115 - Pregão 25/2015"/>
    <d v="2016-10-21T00:00:00"/>
    <x v="9"/>
    <s v="Departamento de Material e Serviços Auxiliares"/>
    <n v="164"/>
    <x v="64"/>
    <x v="59"/>
    <x v="7"/>
    <n v="1.88"/>
    <n v="75.199999999999989"/>
    <x v="6"/>
    <x v="82"/>
    <x v="8"/>
    <n v="75.199999999999989"/>
    <x v="32"/>
    <n v="7982"/>
    <x v="0"/>
  </r>
  <r>
    <s v="23083.007972/2015-42"/>
    <s v="UASG 153115 - Pregão 25/2015"/>
    <d v="2016-10-21T00:00:00"/>
    <x v="9"/>
    <s v="Departamento de Material e Serviços Auxiliares"/>
    <n v="173"/>
    <x v="65"/>
    <x v="59"/>
    <x v="28"/>
    <n v="2.69"/>
    <n v="67.25"/>
    <x v="6"/>
    <x v="73"/>
    <x v="31"/>
    <n v="67.25"/>
    <x v="27"/>
    <n v="1520"/>
    <x v="0"/>
  </r>
  <r>
    <s v="23083.007972/2015-42"/>
    <s v="UASG 153115 - Pregão 25/2015"/>
    <d v="2016-10-21T00:00:00"/>
    <x v="11"/>
    <s v="Pró - Reitoria de Ensino e Graduação"/>
    <n v="8"/>
    <x v="32"/>
    <x v="60"/>
    <x v="9"/>
    <n v="0.4"/>
    <n v="20"/>
    <x v="6"/>
    <x v="74"/>
    <x v="11"/>
    <n v="20"/>
    <x v="11"/>
    <n v="1484"/>
    <x v="0"/>
  </r>
  <r>
    <s v="23083.007972/2015-42"/>
    <s v="UASG 153115 - Pregão 25/2015"/>
    <d v="2016-10-21T00:00:00"/>
    <x v="11"/>
    <s v="Pró - Reitoria de Ensino e Graduação"/>
    <n v="17"/>
    <x v="38"/>
    <x v="60"/>
    <x v="8"/>
    <n v="2.5499999999999998"/>
    <n v="254.99999999999997"/>
    <x v="6"/>
    <x v="72"/>
    <x v="9"/>
    <n v="254.99999999999997"/>
    <x v="22"/>
    <n v="4605"/>
    <x v="0"/>
  </r>
  <r>
    <s v="23083.007972/2015-42"/>
    <s v="UASG 153115 - Pregão 25/2015"/>
    <d v="2016-10-21T00:00:00"/>
    <x v="11"/>
    <s v="Pró - Reitoria de Ensino e Graduação"/>
    <n v="16"/>
    <x v="39"/>
    <x v="60"/>
    <x v="8"/>
    <n v="2.52"/>
    <n v="252"/>
    <x v="6"/>
    <x v="72"/>
    <x v="9"/>
    <n v="252"/>
    <x v="22"/>
    <n v="4605"/>
    <x v="0"/>
  </r>
  <r>
    <s v="23083.007972/2015-42"/>
    <s v="UASG 153115 - Pregão 25/2015"/>
    <d v="2016-10-21T00:00:00"/>
    <x v="11"/>
    <s v="Pró - Reitoria de Ensino e Graduação"/>
    <n v="99"/>
    <x v="18"/>
    <x v="60"/>
    <x v="15"/>
    <n v="19.989999999999998"/>
    <n v="99.949999999999989"/>
    <x v="6"/>
    <x v="78"/>
    <x v="18"/>
    <n v="99.949999999999989"/>
    <x v="30"/>
    <n v="565"/>
    <x v="0"/>
  </r>
  <r>
    <s v="23083.007972/2015-42"/>
    <s v="UASG 153115 - Pregão 25/2015"/>
    <d v="2016-10-21T00:00:00"/>
    <x v="11"/>
    <s v="Pró - Reitoria de Ensino e Graduação"/>
    <n v="137"/>
    <x v="84"/>
    <x v="60"/>
    <x v="5"/>
    <n v="1.25"/>
    <n v="1250"/>
    <x v="6"/>
    <x v="73"/>
    <x v="69"/>
    <n v="93.75"/>
    <x v="27"/>
    <n v="1520"/>
    <x v="1"/>
  </r>
  <r>
    <s v="23083.007972/2015-42"/>
    <s v="UASG 153115 - Pregão 25/2015"/>
    <d v="2016-10-21T00:00:00"/>
    <x v="11"/>
    <s v="Pró - Reitoria de Ensino e Graduação"/>
    <n v="146"/>
    <x v="63"/>
    <x v="60"/>
    <x v="15"/>
    <n v="64.5"/>
    <n v="322.5"/>
    <x v="6"/>
    <x v="72"/>
    <x v="18"/>
    <n v="322.5"/>
    <x v="22"/>
    <n v="4605"/>
    <x v="0"/>
  </r>
  <r>
    <s v="23083.007972/2015-42"/>
    <s v="UASG 153115 - Pregão 25/2015"/>
    <d v="2016-10-21T00:00:00"/>
    <x v="11"/>
    <s v="Pró - Reitoria de Ensino e Graduação"/>
    <n v="156"/>
    <x v="106"/>
    <x v="60"/>
    <x v="9"/>
    <n v="1.3"/>
    <n v="65"/>
    <x v="6"/>
    <x v="70"/>
    <x v="11"/>
    <n v="65"/>
    <x v="25"/>
    <n v="378"/>
    <x v="0"/>
  </r>
  <r>
    <s v="23083.007972/2015-42"/>
    <s v="UASG 153115 - Pregão 25/2015"/>
    <d v="2016-10-21T00:00:00"/>
    <x v="52"/>
    <s v="Ciências Biológicas"/>
    <n v="17"/>
    <x v="38"/>
    <x v="61"/>
    <x v="14"/>
    <n v="2.5499999999999998"/>
    <n v="25.5"/>
    <x v="6"/>
    <x v="72"/>
    <x v="16"/>
    <n v="25.5"/>
    <x v="22"/>
    <n v="4605"/>
    <x v="0"/>
  </r>
  <r>
    <s v="23083.007972/2015-42"/>
    <s v="UASG 153115 - Pregão 25/2015"/>
    <d v="2016-10-21T00:00:00"/>
    <x v="52"/>
    <s v="Ciências Biológicas"/>
    <n v="20"/>
    <x v="40"/>
    <x v="61"/>
    <x v="6"/>
    <n v="0.32"/>
    <n v="6.4"/>
    <x v="6"/>
    <x v="73"/>
    <x v="7"/>
    <n v="6.4"/>
    <x v="27"/>
    <n v="1520"/>
    <x v="0"/>
  </r>
  <r>
    <s v="23083.007972/2015-42"/>
    <s v="UASG 153115 - Pregão 25/2015"/>
    <d v="2016-10-21T00:00:00"/>
    <x v="52"/>
    <s v="Ciências Biológicas"/>
    <n v="41"/>
    <x v="42"/>
    <x v="61"/>
    <x v="25"/>
    <n v="1.29"/>
    <n v="2.58"/>
    <x v="6"/>
    <x v="73"/>
    <x v="26"/>
    <n v="2.58"/>
    <x v="27"/>
    <n v="1520"/>
    <x v="0"/>
  </r>
  <r>
    <s v="23083.007972/2015-42"/>
    <s v="UASG 153115 - Pregão 25/2015"/>
    <d v="2016-10-21T00:00:00"/>
    <x v="52"/>
    <s v="Ciências Biológicas"/>
    <n v="91"/>
    <x v="81"/>
    <x v="61"/>
    <x v="15"/>
    <n v="1.03"/>
    <n v="5.15"/>
    <x v="6"/>
    <x v="69"/>
    <x v="18"/>
    <n v="5.15"/>
    <x v="24"/>
    <n v="3293"/>
    <x v="0"/>
  </r>
  <r>
    <s v="23083.007972/2015-42"/>
    <s v="UASG 153115 - Pregão 25/2015"/>
    <d v="2016-10-21T00:00:00"/>
    <x v="52"/>
    <s v="Ciências Biológicas"/>
    <n v="94"/>
    <x v="17"/>
    <x v="61"/>
    <x v="15"/>
    <n v="1.22"/>
    <n v="6.1"/>
    <x v="6"/>
    <x v="78"/>
    <x v="18"/>
    <n v="6.1"/>
    <x v="30"/>
    <n v="565"/>
    <x v="0"/>
  </r>
  <r>
    <s v="23083.007972/2015-42"/>
    <s v="UASG 153115 - Pregão 25/2015"/>
    <d v="2016-10-21T00:00:00"/>
    <x v="52"/>
    <s v="Ciências Biológicas"/>
    <n v="99"/>
    <x v="18"/>
    <x v="61"/>
    <x v="25"/>
    <n v="19.989999999999998"/>
    <n v="39.979999999999997"/>
    <x v="6"/>
    <x v="78"/>
    <x v="26"/>
    <n v="39.979999999999997"/>
    <x v="30"/>
    <n v="565"/>
    <x v="0"/>
  </r>
  <r>
    <s v="23083.007972/2015-42"/>
    <s v="UASG 153115 - Pregão 25/2015"/>
    <d v="2016-10-21T00:00:00"/>
    <x v="52"/>
    <s v="Ciências Biológicas"/>
    <n v="100"/>
    <x v="20"/>
    <x v="61"/>
    <x v="25"/>
    <n v="33.200000000000003"/>
    <n v="66.400000000000006"/>
    <x v="6"/>
    <x v="77"/>
    <x v="26"/>
    <n v="66.400000000000006"/>
    <x v="29"/>
    <n v="6666"/>
    <x v="0"/>
  </r>
  <r>
    <s v="23083.007972/2015-42"/>
    <s v="UASG 153115 - Pregão 25/2015"/>
    <d v="2016-10-21T00:00:00"/>
    <x v="52"/>
    <s v="Ciências Biológicas"/>
    <n v="103"/>
    <x v="22"/>
    <x v="61"/>
    <x v="25"/>
    <n v="7.75"/>
    <n v="15.5"/>
    <x v="6"/>
    <x v="79"/>
    <x v="26"/>
    <n v="15.5"/>
    <x v="9"/>
    <n v="7"/>
    <x v="0"/>
  </r>
  <r>
    <s v="23083.007972/2015-42"/>
    <s v="UASG 153115 - Pregão 25/2015"/>
    <d v="2016-10-21T00:00:00"/>
    <x v="52"/>
    <s v="Ciências Biológicas"/>
    <n v="110"/>
    <x v="55"/>
    <x v="61"/>
    <x v="25"/>
    <n v="3.65"/>
    <n v="7.3"/>
    <x v="6"/>
    <x v="80"/>
    <x v="26"/>
    <n v="7.3"/>
    <x v="18"/>
    <s v="-"/>
    <x v="10"/>
  </r>
  <r>
    <s v="23083.007972/2015-42"/>
    <s v="UASG 153115 - Pregão 25/2015"/>
    <d v="2016-10-21T00:00:00"/>
    <x v="52"/>
    <s v="Ciências Biológicas"/>
    <n v="112"/>
    <x v="115"/>
    <x v="61"/>
    <x v="11"/>
    <n v="3.75"/>
    <n v="3.75"/>
    <x v="6"/>
    <x v="80"/>
    <x v="13"/>
    <n v="3.75"/>
    <x v="18"/>
    <s v="-"/>
    <x v="10"/>
  </r>
  <r>
    <s v="23083.007972/2015-42"/>
    <s v="UASG 153115 - Pregão 25/2015"/>
    <d v="2016-10-21T00:00:00"/>
    <x v="52"/>
    <s v="Ciências Biológicas"/>
    <n v="124"/>
    <x v="128"/>
    <x v="61"/>
    <x v="14"/>
    <n v="10.7"/>
    <n v="107"/>
    <x v="4"/>
    <x v="12"/>
    <x v="17"/>
    <s v="-"/>
    <x v="10"/>
    <s v="-"/>
    <x v="12"/>
  </r>
  <r>
    <s v="23083.007972/2015-42"/>
    <s v="UASG 153115 - Pregão 25/2015"/>
    <d v="2016-10-21T00:00:00"/>
    <x v="52"/>
    <s v="Ciências Biológicas"/>
    <n v="146"/>
    <x v="63"/>
    <x v="61"/>
    <x v="25"/>
    <n v="64.5"/>
    <n v="129"/>
    <x v="6"/>
    <x v="72"/>
    <x v="26"/>
    <n v="129"/>
    <x v="22"/>
    <n v="4605"/>
    <x v="0"/>
  </r>
  <r>
    <s v="23083.007972/2015-42"/>
    <s v="UASG 153115 - Pregão 25/2015"/>
    <d v="2016-10-21T00:00:00"/>
    <x v="52"/>
    <s v="Ciências Biológicas"/>
    <n v="174"/>
    <x v="66"/>
    <x v="61"/>
    <x v="10"/>
    <n v="2.8"/>
    <n v="8.3999999999999986"/>
    <x v="6"/>
    <x v="70"/>
    <x v="12"/>
    <n v="8.3999999999999986"/>
    <x v="25"/>
    <n v="378"/>
    <x v="0"/>
  </r>
  <r>
    <s v="23083.007972/2015-42"/>
    <s v="UASG 153115 - Pregão 25/2015"/>
    <d v="2016-10-21T00:00:00"/>
    <x v="53"/>
    <s v="Matemática"/>
    <n v="4"/>
    <x v="29"/>
    <x v="62"/>
    <x v="11"/>
    <n v="3.5"/>
    <n v="3.5"/>
    <x v="6"/>
    <x v="70"/>
    <x v="13"/>
    <n v="3.5"/>
    <x v="25"/>
    <n v="378"/>
    <x v="0"/>
  </r>
  <r>
    <s v="23083.007972/2015-42"/>
    <s v="UASG 153115 - Pregão 25/2015"/>
    <d v="2016-10-21T00:00:00"/>
    <x v="53"/>
    <s v="Matemática"/>
    <n v="7"/>
    <x v="72"/>
    <x v="62"/>
    <x v="12"/>
    <n v="2.5"/>
    <n v="15"/>
    <x v="6"/>
    <x v="83"/>
    <x v="14"/>
    <n v="15"/>
    <x v="28"/>
    <n v="17161"/>
    <x v="0"/>
  </r>
  <r>
    <s v="23083.007972/2015-42"/>
    <s v="UASG 153115 - Pregão 25/2015"/>
    <d v="2016-10-21T00:00:00"/>
    <x v="53"/>
    <s v="Matemática"/>
    <n v="17"/>
    <x v="38"/>
    <x v="62"/>
    <x v="10"/>
    <n v="2.5499999999999998"/>
    <n v="7.6499999999999995"/>
    <x v="6"/>
    <x v="72"/>
    <x v="12"/>
    <n v="7.6499999999999995"/>
    <x v="22"/>
    <n v="4605"/>
    <x v="0"/>
  </r>
  <r>
    <s v="23083.007972/2015-42"/>
    <s v="UASG 153115 - Pregão 25/2015"/>
    <d v="2016-10-21T00:00:00"/>
    <x v="53"/>
    <s v="Matemática"/>
    <n v="16"/>
    <x v="39"/>
    <x v="62"/>
    <x v="10"/>
    <n v="2.52"/>
    <n v="7.5600000000000005"/>
    <x v="6"/>
    <x v="72"/>
    <x v="12"/>
    <n v="7.5600000000000005"/>
    <x v="22"/>
    <n v="4605"/>
    <x v="0"/>
  </r>
  <r>
    <s v="23083.007972/2015-42"/>
    <s v="UASG 153115 - Pregão 25/2015"/>
    <d v="2016-10-21T00:00:00"/>
    <x v="53"/>
    <s v="Matemática"/>
    <n v="19"/>
    <x v="6"/>
    <x v="62"/>
    <x v="9"/>
    <n v="0.32"/>
    <n v="16"/>
    <x v="6"/>
    <x v="73"/>
    <x v="11"/>
    <n v="16"/>
    <x v="27"/>
    <n v="1520"/>
    <x v="0"/>
  </r>
  <r>
    <s v="23083.007972/2015-42"/>
    <s v="UASG 153115 - Pregão 25/2015"/>
    <d v="2016-10-21T00:00:00"/>
    <x v="53"/>
    <s v="Matemática"/>
    <n v="20"/>
    <x v="40"/>
    <x v="62"/>
    <x v="9"/>
    <n v="0.32"/>
    <n v="16"/>
    <x v="6"/>
    <x v="73"/>
    <x v="31"/>
    <n v="8"/>
    <x v="27"/>
    <n v="1520"/>
    <x v="1"/>
  </r>
  <r>
    <s v="23083.007972/2015-42"/>
    <s v="UASG 153115 - Pregão 25/2015"/>
    <d v="2016-10-21T00:00:00"/>
    <x v="53"/>
    <s v="Matemática"/>
    <n v="21"/>
    <x v="41"/>
    <x v="62"/>
    <x v="9"/>
    <n v="0.32"/>
    <n v="16"/>
    <x v="6"/>
    <x v="73"/>
    <x v="11"/>
    <n v="16"/>
    <x v="27"/>
    <n v="1520"/>
    <x v="0"/>
  </r>
  <r>
    <s v="23083.007972/2015-42"/>
    <s v="UASG 153115 - Pregão 25/2015"/>
    <d v="2016-10-21T00:00:00"/>
    <x v="53"/>
    <s v="Matemática"/>
    <n v="27"/>
    <x v="12"/>
    <x v="62"/>
    <x v="12"/>
    <n v="0.85"/>
    <n v="5.0999999999999996"/>
    <x v="6"/>
    <x v="70"/>
    <x v="14"/>
    <n v="5.0999999999999996"/>
    <x v="25"/>
    <n v="378"/>
    <x v="0"/>
  </r>
  <r>
    <s v="23083.007972/2015-42"/>
    <s v="UASG 153115 - Pregão 25/2015"/>
    <d v="2016-10-21T00:00:00"/>
    <x v="53"/>
    <s v="Matemática"/>
    <n v="40"/>
    <x v="77"/>
    <x v="62"/>
    <x v="25"/>
    <n v="0.99"/>
    <n v="1.98"/>
    <x v="6"/>
    <x v="71"/>
    <x v="26"/>
    <n v="1.98"/>
    <x v="26"/>
    <n v="1342"/>
    <x v="0"/>
  </r>
  <r>
    <s v="23083.007972/2015-42"/>
    <s v="UASG 153115 - Pregão 25/2015"/>
    <d v="2016-10-21T00:00:00"/>
    <x v="53"/>
    <s v="Matemática"/>
    <n v="41"/>
    <x v="42"/>
    <x v="62"/>
    <x v="25"/>
    <n v="1.29"/>
    <n v="2.58"/>
    <x v="6"/>
    <x v="73"/>
    <x v="26"/>
    <n v="2.58"/>
    <x v="27"/>
    <n v="1520"/>
    <x v="0"/>
  </r>
  <r>
    <s v="23083.007972/2015-42"/>
    <s v="UASG 153115 - Pregão 25/2015"/>
    <d v="2016-10-21T00:00:00"/>
    <x v="53"/>
    <s v="Matemática"/>
    <n v="67"/>
    <x v="80"/>
    <x v="62"/>
    <x v="13"/>
    <n v="0.1"/>
    <n v="3"/>
    <x v="6"/>
    <x v="72"/>
    <x v="15"/>
    <n v="3"/>
    <x v="22"/>
    <n v="4605"/>
    <x v="0"/>
  </r>
  <r>
    <s v="23083.007972/2015-42"/>
    <s v="UASG 153115 - Pregão 25/2015"/>
    <d v="2016-10-21T00:00:00"/>
    <x v="53"/>
    <s v="Matemática"/>
    <n v="83"/>
    <x v="122"/>
    <x v="62"/>
    <x v="11"/>
    <n v="22.44"/>
    <n v="22.44"/>
    <x v="6"/>
    <x v="76"/>
    <x v="13"/>
    <n v="22.44"/>
    <x v="18"/>
    <s v="-"/>
    <x v="9"/>
  </r>
  <r>
    <s v="23083.007972/2015-42"/>
    <s v="UASG 153115 - Pregão 25/2015"/>
    <d v="2016-10-21T00:00:00"/>
    <x v="53"/>
    <s v="Matemática"/>
    <n v="91"/>
    <x v="81"/>
    <x v="62"/>
    <x v="10"/>
    <n v="1.03"/>
    <n v="3.09"/>
    <x v="6"/>
    <x v="69"/>
    <x v="12"/>
    <n v="3.09"/>
    <x v="24"/>
    <n v="3293"/>
    <x v="0"/>
  </r>
  <r>
    <s v="23083.007972/2015-42"/>
    <s v="UASG 153115 - Pregão 25/2015"/>
    <d v="2016-10-21T00:00:00"/>
    <x v="53"/>
    <s v="Matemática"/>
    <n v="94"/>
    <x v="17"/>
    <x v="62"/>
    <x v="25"/>
    <n v="1.22"/>
    <n v="2.44"/>
    <x v="6"/>
    <x v="78"/>
    <x v="26"/>
    <n v="2.44"/>
    <x v="30"/>
    <n v="565"/>
    <x v="0"/>
  </r>
  <r>
    <s v="23083.007972/2015-42"/>
    <s v="UASG 153115 - Pregão 25/2015"/>
    <d v="2016-10-21T00:00:00"/>
    <x v="53"/>
    <s v="Matemática"/>
    <n v="101"/>
    <x v="21"/>
    <x v="62"/>
    <x v="25"/>
    <n v="5.84"/>
    <n v="11.68"/>
    <x v="6"/>
    <x v="73"/>
    <x v="26"/>
    <n v="11.68"/>
    <x v="27"/>
    <n v="1520"/>
    <x v="0"/>
  </r>
  <r>
    <s v="23083.007972/2015-42"/>
    <s v="UASG 153115 - Pregão 25/2015"/>
    <d v="2016-10-21T00:00:00"/>
    <x v="53"/>
    <s v="Matemática"/>
    <n v="110"/>
    <x v="55"/>
    <x v="62"/>
    <x v="25"/>
    <n v="3.65"/>
    <n v="7.3"/>
    <x v="6"/>
    <x v="80"/>
    <x v="26"/>
    <n v="7.3"/>
    <x v="18"/>
    <s v="-"/>
    <x v="10"/>
  </r>
  <r>
    <s v="23083.007972/2015-42"/>
    <s v="UASG 153115 - Pregão 25/2015"/>
    <d v="2016-10-21T00:00:00"/>
    <x v="53"/>
    <s v="Matemática"/>
    <n v="112"/>
    <x v="115"/>
    <x v="62"/>
    <x v="25"/>
    <n v="3.75"/>
    <n v="7.5"/>
    <x v="6"/>
    <x v="80"/>
    <x v="26"/>
    <n v="7.5"/>
    <x v="18"/>
    <s v="-"/>
    <x v="10"/>
  </r>
  <r>
    <s v="23083.007972/2015-42"/>
    <s v="UASG 153115 - Pregão 25/2015"/>
    <d v="2016-10-21T00:00:00"/>
    <x v="53"/>
    <s v="Matemática"/>
    <n v="124"/>
    <x v="128"/>
    <x v="62"/>
    <x v="14"/>
    <n v="10.7"/>
    <n v="107"/>
    <x v="4"/>
    <x v="12"/>
    <x v="17"/>
    <s v="-"/>
    <x v="10"/>
    <s v="-"/>
    <x v="11"/>
  </r>
  <r>
    <s v="23083.007972/2015-42"/>
    <s v="UASG 153115 - Pregão 25/2015"/>
    <d v="2016-10-21T00:00:00"/>
    <x v="53"/>
    <s v="Matemática"/>
    <n v="137"/>
    <x v="84"/>
    <x v="62"/>
    <x v="15"/>
    <n v="1.25"/>
    <n v="6.25"/>
    <x v="6"/>
    <x v="73"/>
    <x v="18"/>
    <n v="6.25"/>
    <x v="27"/>
    <n v="1520"/>
    <x v="0"/>
  </r>
  <r>
    <s v="23083.007972/2015-42"/>
    <s v="UASG 153115 - Pregão 25/2015"/>
    <d v="2016-10-21T00:00:00"/>
    <x v="53"/>
    <s v="Matemática"/>
    <n v="145"/>
    <x v="105"/>
    <x v="62"/>
    <x v="11"/>
    <n v="1.08"/>
    <n v="1.08"/>
    <x v="6"/>
    <x v="74"/>
    <x v="13"/>
    <n v="1.08"/>
    <x v="11"/>
    <n v="1484"/>
    <x v="0"/>
  </r>
  <r>
    <s v="23083.007972/2015-42"/>
    <s v="UASG 153115 - Pregão 25/2015"/>
    <d v="2016-10-21T00:00:00"/>
    <x v="53"/>
    <s v="Matemática"/>
    <n v="156"/>
    <x v="106"/>
    <x v="62"/>
    <x v="9"/>
    <n v="1.3"/>
    <n v="65"/>
    <x v="6"/>
    <x v="70"/>
    <x v="11"/>
    <n v="65"/>
    <x v="25"/>
    <n v="378"/>
    <x v="0"/>
  </r>
  <r>
    <s v="23083.007972/2015-42"/>
    <s v="UASG 153115 - Pregão 25/2015"/>
    <d v="2016-10-21T00:00:00"/>
    <x v="54"/>
    <s v="Medicina Veterinária"/>
    <n v="17"/>
    <x v="38"/>
    <x v="63"/>
    <x v="11"/>
    <n v="2.5499999999999998"/>
    <n v="2.5499999999999998"/>
    <x v="6"/>
    <x v="72"/>
    <x v="13"/>
    <n v="2.5499999999999998"/>
    <x v="22"/>
    <n v="4605"/>
    <x v="0"/>
  </r>
  <r>
    <s v="23083.007972/2015-42"/>
    <s v="UASG 153115 - Pregão 25/2015"/>
    <d v="2016-10-21T00:00:00"/>
    <x v="54"/>
    <s v="Medicina Veterinária"/>
    <n v="16"/>
    <x v="39"/>
    <x v="63"/>
    <x v="11"/>
    <n v="2.52"/>
    <n v="2.52"/>
    <x v="6"/>
    <x v="72"/>
    <x v="13"/>
    <n v="2.52"/>
    <x v="22"/>
    <n v="4605"/>
    <x v="0"/>
  </r>
  <r>
    <s v="23083.007972/2015-42"/>
    <s v="UASG 153115 - Pregão 25/2015"/>
    <d v="2016-10-21T00:00:00"/>
    <x v="54"/>
    <s v="Medicina Veterinária"/>
    <n v="19"/>
    <x v="6"/>
    <x v="63"/>
    <x v="15"/>
    <n v="0.32"/>
    <n v="1.6"/>
    <x v="6"/>
    <x v="73"/>
    <x v="18"/>
    <n v="1.6"/>
    <x v="27"/>
    <n v="1520"/>
    <x v="0"/>
  </r>
  <r>
    <s v="23083.007972/2015-42"/>
    <s v="UASG 153115 - Pregão 25/2015"/>
    <d v="2016-10-21T00:00:00"/>
    <x v="54"/>
    <s v="Medicina Veterinária"/>
    <n v="21"/>
    <x v="41"/>
    <x v="63"/>
    <x v="15"/>
    <n v="0.32"/>
    <n v="1.6"/>
    <x v="6"/>
    <x v="73"/>
    <x v="18"/>
    <n v="1.6"/>
    <x v="27"/>
    <n v="1520"/>
    <x v="0"/>
  </r>
  <r>
    <s v="23083.007972/2015-42"/>
    <s v="UASG 153115 - Pregão 25/2015"/>
    <d v="2016-10-21T00:00:00"/>
    <x v="54"/>
    <s v="Medicina Veterinária"/>
    <n v="27"/>
    <x v="12"/>
    <x v="63"/>
    <x v="15"/>
    <n v="0.85"/>
    <n v="4.25"/>
    <x v="6"/>
    <x v="70"/>
    <x v="18"/>
    <n v="4.25"/>
    <x v="25"/>
    <n v="378"/>
    <x v="0"/>
  </r>
  <r>
    <s v="23083.007972/2015-42"/>
    <s v="UASG 153115 - Pregão 25/2015"/>
    <d v="2016-10-21T00:00:00"/>
    <x v="54"/>
    <s v="Medicina Veterinária"/>
    <n v="43"/>
    <x v="75"/>
    <x v="63"/>
    <x v="25"/>
    <n v="1.7"/>
    <n v="3.4"/>
    <x v="6"/>
    <x v="75"/>
    <x v="26"/>
    <n v="3.4"/>
    <x v="28"/>
    <n v="5046"/>
    <x v="0"/>
  </r>
  <r>
    <s v="23083.007972/2015-42"/>
    <s v="UASG 153115 - Pregão 25/2015"/>
    <d v="2016-10-21T00:00:00"/>
    <x v="54"/>
    <s v="Medicina Veterinária"/>
    <n v="40"/>
    <x v="77"/>
    <x v="63"/>
    <x v="12"/>
    <n v="0.99"/>
    <n v="5.9399999999999995"/>
    <x v="6"/>
    <x v="71"/>
    <x v="14"/>
    <n v="5.9399999999999995"/>
    <x v="26"/>
    <n v="1342"/>
    <x v="0"/>
  </r>
  <r>
    <s v="23083.007972/2015-42"/>
    <s v="UASG 153115 - Pregão 25/2015"/>
    <d v="2016-10-21T00:00:00"/>
    <x v="54"/>
    <s v="Medicina Veterinária"/>
    <n v="41"/>
    <x v="42"/>
    <x v="63"/>
    <x v="12"/>
    <n v="1.29"/>
    <n v="7.74"/>
    <x v="6"/>
    <x v="73"/>
    <x v="14"/>
    <n v="7.74"/>
    <x v="27"/>
    <n v="1520"/>
    <x v="0"/>
  </r>
  <r>
    <s v="23083.007972/2015-42"/>
    <s v="UASG 153115 - Pregão 25/2015"/>
    <d v="2016-10-21T00:00:00"/>
    <x v="54"/>
    <s v="Medicina Veterinária"/>
    <n v="67"/>
    <x v="80"/>
    <x v="63"/>
    <x v="21"/>
    <n v="0.1"/>
    <n v="40"/>
    <x v="6"/>
    <x v="72"/>
    <x v="25"/>
    <n v="20"/>
    <x v="22"/>
    <n v="4605"/>
    <x v="1"/>
  </r>
  <r>
    <s v="23083.007972/2015-42"/>
    <s v="UASG 153115 - Pregão 25/2015"/>
    <d v="2016-10-21T00:00:00"/>
    <x v="54"/>
    <s v="Medicina Veterinária"/>
    <n v="83"/>
    <x v="122"/>
    <x v="63"/>
    <x v="11"/>
    <n v="22.44"/>
    <n v="22.44"/>
    <x v="6"/>
    <x v="76"/>
    <x v="13"/>
    <n v="22.44"/>
    <x v="18"/>
    <s v="-"/>
    <x v="9"/>
  </r>
  <r>
    <s v="23083.007972/2015-42"/>
    <s v="UASG 153115 - Pregão 25/2015"/>
    <d v="2016-10-21T00:00:00"/>
    <x v="54"/>
    <s v="Medicina Veterinária"/>
    <n v="102"/>
    <x v="19"/>
    <x v="63"/>
    <x v="11"/>
    <n v="17.489999999999998"/>
    <n v="17.489999999999998"/>
    <x v="6"/>
    <x v="81"/>
    <x v="13"/>
    <n v="17.489999999999998"/>
    <x v="31"/>
    <n v="4384"/>
    <x v="0"/>
  </r>
  <r>
    <s v="23083.007972/2015-42"/>
    <s v="UASG 153115 - Pregão 25/2015"/>
    <d v="2016-10-21T00:00:00"/>
    <x v="54"/>
    <s v="Medicina Veterinária"/>
    <n v="101"/>
    <x v="21"/>
    <x v="63"/>
    <x v="11"/>
    <n v="5.84"/>
    <n v="5.84"/>
    <x v="6"/>
    <x v="73"/>
    <x v="13"/>
    <n v="5.84"/>
    <x v="27"/>
    <n v="1520"/>
    <x v="0"/>
  </r>
  <r>
    <s v="23083.007972/2015-42"/>
    <s v="UASG 153115 - Pregão 25/2015"/>
    <d v="2016-10-21T00:00:00"/>
    <x v="54"/>
    <s v="Medicina Veterinária"/>
    <n v="103"/>
    <x v="22"/>
    <x v="63"/>
    <x v="25"/>
    <n v="7.75"/>
    <n v="15.5"/>
    <x v="6"/>
    <x v="79"/>
    <x v="26"/>
    <n v="15.5"/>
    <x v="9"/>
    <n v="7"/>
    <x v="0"/>
  </r>
  <r>
    <s v="23083.007972/2015-42"/>
    <s v="UASG 153115 - Pregão 25/2015"/>
    <d v="2016-10-21T00:00:00"/>
    <x v="54"/>
    <s v="Medicina Veterinária"/>
    <n v="146"/>
    <x v="63"/>
    <x v="63"/>
    <x v="11"/>
    <n v="64.5"/>
    <n v="64.5"/>
    <x v="6"/>
    <x v="72"/>
    <x v="13"/>
    <n v="64.5"/>
    <x v="22"/>
    <n v="4605"/>
    <x v="0"/>
  </r>
  <r>
    <s v="23083.007972/2015-42"/>
    <s v="UASG 153115 - Pregão 25/2015"/>
    <d v="2016-10-21T00:00:00"/>
    <x v="54"/>
    <s v="Medicina Veterinária"/>
    <n v="154"/>
    <x v="104"/>
    <x v="63"/>
    <x v="11"/>
    <n v="1.21"/>
    <n v="1.21"/>
    <x v="6"/>
    <x v="73"/>
    <x v="13"/>
    <n v="1.21"/>
    <x v="27"/>
    <n v="1520"/>
    <x v="0"/>
  </r>
  <r>
    <s v="23083.007972/2015-42"/>
    <s v="UASG 153115 - Pregão 25/2015"/>
    <d v="2016-10-21T00:00:00"/>
    <x v="54"/>
    <s v="Medicina Veterinária"/>
    <n v="160"/>
    <x v="27"/>
    <x v="63"/>
    <x v="18"/>
    <n v="7.54"/>
    <n v="30.16"/>
    <x v="6"/>
    <x v="81"/>
    <x v="20"/>
    <n v="30.16"/>
    <x v="31"/>
    <n v="4384"/>
    <x v="0"/>
  </r>
  <r>
    <s v="23083.007972/2015-42"/>
    <s v="UASG 153115 - Pregão 25/2015"/>
    <d v="2016-10-21T00:00:00"/>
    <x v="54"/>
    <s v="Medicina Veterinária"/>
    <n v="173"/>
    <x v="65"/>
    <x v="63"/>
    <x v="11"/>
    <n v="2.69"/>
    <n v="2.69"/>
    <x v="6"/>
    <x v="73"/>
    <x v="13"/>
    <n v="2.69"/>
    <x v="27"/>
    <n v="1520"/>
    <x v="0"/>
  </r>
  <r>
    <s v="23083.007972/2015-42"/>
    <s v="UASG 153115 - Pregão 25/2015"/>
    <d v="2016-10-21T00:00:00"/>
    <x v="54"/>
    <s v="Medicina Veterinária"/>
    <n v="174"/>
    <x v="66"/>
    <x v="63"/>
    <x v="11"/>
    <n v="2.8"/>
    <n v="2.8"/>
    <x v="6"/>
    <x v="70"/>
    <x v="13"/>
    <n v="2.8"/>
    <x v="25"/>
    <n v="378"/>
    <x v="0"/>
  </r>
  <r>
    <s v="23083.007972/2015-42"/>
    <s v="UASG 153115 - Pregão 25/2015"/>
    <d v="2016-10-21T00:00:00"/>
    <x v="25"/>
    <s v="CTUR"/>
    <n v="4"/>
    <x v="29"/>
    <x v="64"/>
    <x v="15"/>
    <n v="3.5"/>
    <n v="17.5"/>
    <x v="6"/>
    <x v="84"/>
    <x v="18"/>
    <n v="17.5"/>
    <x v="25"/>
    <n v="380"/>
    <x v="0"/>
  </r>
  <r>
    <s v="23083.007972/2015-42"/>
    <s v="UASG 153115 - Pregão 25/2015"/>
    <d v="2016-10-21T00:00:00"/>
    <x v="25"/>
    <s v="CTUR"/>
    <n v="7"/>
    <x v="72"/>
    <x v="64"/>
    <x v="20"/>
    <n v="2.5"/>
    <n v="375"/>
    <x v="6"/>
    <x v="85"/>
    <x v="22"/>
    <n v="375"/>
    <x v="25"/>
    <n v="17162"/>
    <x v="0"/>
  </r>
  <r>
    <s v="23083.007972/2015-42"/>
    <s v="UASG 153115 - Pregão 25/2015"/>
    <d v="2016-10-21T00:00:00"/>
    <x v="25"/>
    <s v="CTUR"/>
    <n v="17"/>
    <x v="38"/>
    <x v="64"/>
    <x v="24"/>
    <n v="2.5499999999999998"/>
    <n v="509.99999999999994"/>
    <x v="6"/>
    <x v="64"/>
    <x v="25"/>
    <n v="509.99999999999994"/>
    <x v="22"/>
    <n v="4606"/>
    <x v="0"/>
  </r>
  <r>
    <s v="23083.007972/2015-42"/>
    <s v="UASG 153115 - Pregão 25/2015"/>
    <d v="2016-10-21T00:00:00"/>
    <x v="25"/>
    <s v="CTUR"/>
    <n v="19"/>
    <x v="6"/>
    <x v="64"/>
    <x v="36"/>
    <n v="0.32"/>
    <n v="80"/>
    <x v="6"/>
    <x v="86"/>
    <x v="70"/>
    <n v="72.64"/>
    <x v="33"/>
    <n v="1270"/>
    <x v="0"/>
  </r>
  <r>
    <s v="23083.007972/2015-42"/>
    <s v="UASG 153115 - Pregão 25/2015"/>
    <d v="2016-10-21T00:00:00"/>
    <x v="25"/>
    <s v="CTUR"/>
    <n v="20"/>
    <x v="40"/>
    <x v="64"/>
    <x v="36"/>
    <n v="0.32"/>
    <n v="80"/>
    <x v="6"/>
    <x v="86"/>
    <x v="71"/>
    <n v="31.36"/>
    <x v="33"/>
    <n v="1270"/>
    <x v="0"/>
  </r>
  <r>
    <s v="23083.007972/2015-42"/>
    <s v="UASG 153115 - Pregão 25/2015"/>
    <d v="2016-10-21T00:00:00"/>
    <x v="25"/>
    <s v="CTUR"/>
    <n v="91"/>
    <x v="81"/>
    <x v="64"/>
    <x v="24"/>
    <n v="1.03"/>
    <n v="206"/>
    <x v="6"/>
    <x v="87"/>
    <x v="25"/>
    <n v="206"/>
    <x v="24"/>
    <n v="3294"/>
    <x v="0"/>
  </r>
  <r>
    <s v="23083.007972/2015-42"/>
    <s v="UASG 153115 - Pregão 25/2015"/>
    <d v="2016-10-21T00:00:00"/>
    <x v="25"/>
    <s v="CTUR"/>
    <n v="99"/>
    <x v="18"/>
    <x v="64"/>
    <x v="15"/>
    <n v="19.989999999999998"/>
    <n v="99.949999999999989"/>
    <x v="6"/>
    <x v="88"/>
    <x v="18"/>
    <n v="99.949999999999989"/>
    <x v="30"/>
    <n v="566"/>
    <x v="0"/>
  </r>
  <r>
    <s v="23083.007972/2015-42"/>
    <s v="UASG 153115 - Pregão 25/2015"/>
    <d v="2016-10-21T00:00:00"/>
    <x v="25"/>
    <s v="CTUR"/>
    <n v="103"/>
    <x v="22"/>
    <x v="64"/>
    <x v="14"/>
    <n v="7.75"/>
    <n v="77.5"/>
    <x v="6"/>
    <x v="89"/>
    <x v="16"/>
    <n v="77.5"/>
    <x v="9"/>
    <n v="5"/>
    <x v="0"/>
  </r>
  <r>
    <s v="23083.007972/2015-42"/>
    <s v="UASG 153115 - Pregão 25/2015"/>
    <d v="2016-10-21T00:00:00"/>
    <x v="25"/>
    <s v="CTUR"/>
    <n v="109"/>
    <x v="54"/>
    <x v="64"/>
    <x v="9"/>
    <n v="2"/>
    <n v="100"/>
    <x v="6"/>
    <x v="84"/>
    <x v="11"/>
    <n v="100"/>
    <x v="25"/>
    <n v="380"/>
    <x v="0"/>
  </r>
  <r>
    <s v="23083.007972/2015-42"/>
    <s v="UASG 153115 - Pregão 25/2015"/>
    <d v="2016-10-21T00:00:00"/>
    <x v="25"/>
    <s v="CTUR"/>
    <n v="113"/>
    <x v="58"/>
    <x v="64"/>
    <x v="27"/>
    <n v="12.72"/>
    <n v="6360"/>
    <x v="6"/>
    <x v="64"/>
    <x v="72"/>
    <n v="3040.08"/>
    <x v="25"/>
    <n v="4606"/>
    <x v="1"/>
  </r>
  <r>
    <s v="23083.007972/2015-42"/>
    <s v="UASG 153115 - Pregão 25/2015"/>
    <d v="2016-10-21T00:00:00"/>
    <x v="25"/>
    <s v="CTUR"/>
    <n v="114"/>
    <x v="57"/>
    <x v="64"/>
    <x v="15"/>
    <n v="11.42"/>
    <n v="57.1"/>
    <x v="6"/>
    <x v="64"/>
    <x v="18"/>
    <n v="57.1"/>
    <x v="22"/>
    <n v="4606"/>
    <x v="0"/>
  </r>
  <r>
    <s v="23083.007972/2015-42"/>
    <s v="UASG 153115 - Pregão 25/2015"/>
    <d v="2016-10-21T00:00:00"/>
    <x v="25"/>
    <s v="CTUR"/>
    <n v="160"/>
    <x v="27"/>
    <x v="64"/>
    <x v="28"/>
    <n v="7.54"/>
    <n v="188.5"/>
    <x v="6"/>
    <x v="90"/>
    <x v="31"/>
    <n v="188.5"/>
    <x v="31"/>
    <n v="4385"/>
    <x v="0"/>
  </r>
  <r>
    <s v="23083.007972/2015-42"/>
    <s v="UASG 153115 - Pregão 25/2015"/>
    <d v="2016-10-21T00:00:00"/>
    <x v="25"/>
    <s v="CTUR"/>
    <n v="173"/>
    <x v="65"/>
    <x v="64"/>
    <x v="28"/>
    <n v="2.69"/>
    <n v="67.25"/>
    <x v="6"/>
    <x v="86"/>
    <x v="31"/>
    <n v="67.25"/>
    <x v="33"/>
    <n v="1270"/>
    <x v="0"/>
  </r>
  <r>
    <s v="23083.007972/2015-42"/>
    <s v="UASG 153115 - Pregão 25/2015"/>
    <d v="2016-10-21T00:00:00"/>
    <x v="55"/>
    <s v="Coordenadoria de Desenvolvimento Institucional"/>
    <n v="101"/>
    <x v="21"/>
    <x v="65"/>
    <x v="14"/>
    <n v="5.84"/>
    <n v="58.4"/>
    <x v="6"/>
    <x v="73"/>
    <x v="16"/>
    <n v="58.4"/>
    <x v="27"/>
    <n v="1520"/>
    <x v="0"/>
  </r>
  <r>
    <s v="23083.007972/2015-42"/>
    <s v="UASG 153115 - Pregão 25/2015"/>
    <d v="2016-10-21T00:00:00"/>
    <x v="55"/>
    <s v="Coordenadoria de Desenvolvimento Institucional"/>
    <n v="109"/>
    <x v="54"/>
    <x v="65"/>
    <x v="14"/>
    <n v="2"/>
    <n v="20"/>
    <x v="6"/>
    <x v="70"/>
    <x v="16"/>
    <n v="20"/>
    <x v="25"/>
    <n v="378"/>
    <x v="0"/>
  </r>
  <r>
    <s v="23083.007972/2015-42"/>
    <s v="UASG 153115 - Pregão 25/2015"/>
    <d v="2016-10-21T00:00:00"/>
    <x v="55"/>
    <s v="Coordenadoria de Desenvolvimento Institucional"/>
    <n v="111"/>
    <x v="101"/>
    <x v="65"/>
    <x v="14"/>
    <n v="10.49"/>
    <n v="104.9"/>
    <x v="6"/>
    <x v="91"/>
    <x v="16"/>
    <n v="104.9"/>
    <x v="34"/>
    <n v="1731"/>
    <x v="0"/>
  </r>
  <r>
    <s v="23083.007972/2015-42"/>
    <s v="UASG 153115 - Pregão 25/2015"/>
    <d v="2016-10-21T00:00:00"/>
    <x v="27"/>
    <s v="Coordenadoria de Tecnologia da Informação e Comunicação"/>
    <n v="8"/>
    <x v="32"/>
    <x v="66"/>
    <x v="14"/>
    <n v="0.4"/>
    <n v="4"/>
    <x v="6"/>
    <x v="74"/>
    <x v="16"/>
    <n v="4"/>
    <x v="11"/>
    <n v="1484"/>
    <x v="0"/>
  </r>
  <r>
    <s v="23083.007972/2015-42"/>
    <s v="UASG 153115 - Pregão 25/2015"/>
    <d v="2016-10-21T00:00:00"/>
    <x v="27"/>
    <s v="Coordenadoria de Tecnologia da Informação e Comunicação"/>
    <n v="9"/>
    <x v="33"/>
    <x v="66"/>
    <x v="25"/>
    <n v="3.49"/>
    <n v="6.98"/>
    <x v="6"/>
    <x v="71"/>
    <x v="26"/>
    <n v="6.98"/>
    <x v="26"/>
    <n v="1342"/>
    <x v="0"/>
  </r>
  <r>
    <s v="23083.007972/2015-42"/>
    <s v="UASG 153115 - Pregão 25/2015"/>
    <d v="2016-10-21T00:00:00"/>
    <x v="27"/>
    <s v="Coordenadoria de Tecnologia da Informação e Comunicação"/>
    <n v="10"/>
    <x v="73"/>
    <x v="66"/>
    <x v="11"/>
    <n v="19.899999999999999"/>
    <n v="19.899999999999999"/>
    <x v="6"/>
    <x v="70"/>
    <x v="13"/>
    <n v="19.899999999999999"/>
    <x v="25"/>
    <n v="378"/>
    <x v="0"/>
  </r>
  <r>
    <s v="23083.007972/2015-42"/>
    <s v="UASG 153115 - Pregão 25/2015"/>
    <d v="2016-10-21T00:00:00"/>
    <x v="27"/>
    <s v="Coordenadoria de Tecnologia da Informação e Comunicação"/>
    <n v="19"/>
    <x v="6"/>
    <x v="66"/>
    <x v="24"/>
    <n v="0.32"/>
    <n v="64"/>
    <x v="6"/>
    <x v="73"/>
    <x v="9"/>
    <n v="32"/>
    <x v="27"/>
    <n v="1520"/>
    <x v="1"/>
  </r>
  <r>
    <s v="23083.007972/2015-42"/>
    <s v="UASG 153115 - Pregão 25/2015"/>
    <d v="2016-10-21T00:00:00"/>
    <x v="27"/>
    <s v="Coordenadoria de Tecnologia da Informação e Comunicação"/>
    <n v="27"/>
    <x v="12"/>
    <x v="66"/>
    <x v="26"/>
    <n v="0.85"/>
    <n v="10.199999999999999"/>
    <x v="6"/>
    <x v="70"/>
    <x v="27"/>
    <n v="10.199999999999999"/>
    <x v="25"/>
    <n v="378"/>
    <x v="0"/>
  </r>
  <r>
    <s v="23083.007972/2015-42"/>
    <s v="UASG 153115 - Pregão 25/2015"/>
    <d v="2016-10-21T00:00:00"/>
    <x v="27"/>
    <s v="Coordenadoria de Tecnologia da Informação e Comunicação"/>
    <n v="39"/>
    <x v="76"/>
    <x v="66"/>
    <x v="15"/>
    <n v="0.95"/>
    <n v="4.75"/>
    <x v="6"/>
    <x v="71"/>
    <x v="18"/>
    <n v="4.75"/>
    <x v="26"/>
    <n v="1342"/>
    <x v="0"/>
  </r>
  <r>
    <s v="23083.007972/2015-42"/>
    <s v="UASG 153115 - Pregão 25/2015"/>
    <d v="2016-10-21T00:00:00"/>
    <x v="27"/>
    <s v="Coordenadoria de Tecnologia da Informação e Comunicação"/>
    <n v="68"/>
    <x v="79"/>
    <x v="66"/>
    <x v="8"/>
    <n v="7.0000000000000007E-2"/>
    <n v="7.0000000000000009"/>
    <x v="6"/>
    <x v="72"/>
    <x v="9"/>
    <n v="7.0000000000000009"/>
    <x v="22"/>
    <n v="4605"/>
    <x v="0"/>
  </r>
  <r>
    <s v="23083.007972/2015-42"/>
    <s v="UASG 153115 - Pregão 25/2015"/>
    <d v="2016-10-21T00:00:00"/>
    <x v="27"/>
    <s v="Coordenadoria de Tecnologia da Informação e Comunicação"/>
    <n v="67"/>
    <x v="80"/>
    <x v="66"/>
    <x v="8"/>
    <n v="0.1"/>
    <n v="10"/>
    <x v="6"/>
    <x v="72"/>
    <x v="9"/>
    <n v="10"/>
    <x v="22"/>
    <n v="4605"/>
    <x v="0"/>
  </r>
  <r>
    <s v="23083.007972/2015-42"/>
    <s v="UASG 153115 - Pregão 25/2015"/>
    <d v="2016-10-21T00:00:00"/>
    <x v="27"/>
    <s v="Coordenadoria de Tecnologia da Informação e Comunicação"/>
    <n v="91"/>
    <x v="81"/>
    <x v="66"/>
    <x v="16"/>
    <n v="1.03"/>
    <n v="15.450000000000001"/>
    <x v="6"/>
    <x v="69"/>
    <x v="19"/>
    <n v="15.450000000000001"/>
    <x v="24"/>
    <n v="3293"/>
    <x v="0"/>
  </r>
  <r>
    <s v="23083.007972/2015-42"/>
    <s v="UASG 153115 - Pregão 25/2015"/>
    <d v="2016-10-21T00:00:00"/>
    <x v="27"/>
    <s v="Coordenadoria de Tecnologia da Informação e Comunicação"/>
    <n v="94"/>
    <x v="17"/>
    <x v="66"/>
    <x v="15"/>
    <n v="1.22"/>
    <n v="6.1"/>
    <x v="6"/>
    <x v="78"/>
    <x v="18"/>
    <n v="6.1"/>
    <x v="30"/>
    <n v="565"/>
    <x v="0"/>
  </r>
  <r>
    <s v="23083.007972/2015-42"/>
    <s v="UASG 153115 - Pregão 25/2015"/>
    <d v="2016-10-21T00:00:00"/>
    <x v="27"/>
    <s v="Coordenadoria de Tecnologia da Informação e Comunicação"/>
    <n v="102"/>
    <x v="19"/>
    <x v="66"/>
    <x v="15"/>
    <n v="17.489999999999998"/>
    <n v="87.449999999999989"/>
    <x v="6"/>
    <x v="81"/>
    <x v="18"/>
    <n v="87.449999999999989"/>
    <x v="31"/>
    <n v="4384"/>
    <x v="0"/>
  </r>
  <r>
    <s v="23083.007972/2015-42"/>
    <s v="UASG 153115 - Pregão 25/2015"/>
    <d v="2016-10-21T00:00:00"/>
    <x v="27"/>
    <s v="Coordenadoria de Tecnologia da Informação e Comunicação"/>
    <n v="109"/>
    <x v="54"/>
    <x v="66"/>
    <x v="14"/>
    <n v="2"/>
    <n v="20"/>
    <x v="6"/>
    <x v="70"/>
    <x v="16"/>
    <n v="20"/>
    <x v="25"/>
    <n v="378"/>
    <x v="0"/>
  </r>
  <r>
    <s v="23083.007972/2015-42"/>
    <s v="UASG 153115 - Pregão 25/2015"/>
    <d v="2016-10-21T00:00:00"/>
    <x v="27"/>
    <s v="Coordenadoria de Tecnologia da Informação e Comunicação"/>
    <n v="110"/>
    <x v="55"/>
    <x v="66"/>
    <x v="15"/>
    <n v="3.65"/>
    <n v="18.25"/>
    <x v="6"/>
    <x v="80"/>
    <x v="18"/>
    <n v="18.25"/>
    <x v="18"/>
    <s v="-"/>
    <x v="10"/>
  </r>
  <r>
    <s v="23083.007972/2015-42"/>
    <s v="UASG 153115 - Pregão 25/2015"/>
    <d v="2016-10-21T00:00:00"/>
    <x v="27"/>
    <s v="Coordenadoria de Tecnologia da Informação e Comunicação"/>
    <n v="111"/>
    <x v="101"/>
    <x v="66"/>
    <x v="15"/>
    <n v="10.49"/>
    <n v="52.45"/>
    <x v="6"/>
    <x v="91"/>
    <x v="18"/>
    <n v="52.45"/>
    <x v="34"/>
    <n v="1731"/>
    <x v="0"/>
  </r>
  <r>
    <s v="23083.007972/2015-42"/>
    <s v="UASG 153115 - Pregão 25/2015"/>
    <d v="2016-10-21T00:00:00"/>
    <x v="27"/>
    <s v="Coordenadoria de Tecnologia da Informação e Comunicação"/>
    <n v="153"/>
    <x v="99"/>
    <x v="66"/>
    <x v="15"/>
    <n v="0.94"/>
    <n v="4.6999999999999993"/>
    <x v="6"/>
    <x v="74"/>
    <x v="18"/>
    <n v="4.6999999999999993"/>
    <x v="11"/>
    <n v="1484"/>
    <x v="0"/>
  </r>
  <r>
    <s v="23083.007972/2015-42"/>
    <s v="UASG 153115 - Pregão 25/2015"/>
    <d v="2016-10-21T00:00:00"/>
    <x v="27"/>
    <s v="Coordenadoria de Tecnologia da Informação e Comunicação"/>
    <n v="154"/>
    <x v="104"/>
    <x v="66"/>
    <x v="15"/>
    <n v="1.21"/>
    <n v="6.05"/>
    <x v="6"/>
    <x v="73"/>
    <x v="18"/>
    <n v="6.05"/>
    <x v="27"/>
    <n v="1520"/>
    <x v="0"/>
  </r>
  <r>
    <s v="23083.007972/2015-42"/>
    <s v="UASG 153115 - Pregão 25/2015"/>
    <d v="2016-10-21T00:00:00"/>
    <x v="27"/>
    <s v="Coordenadoria de Tecnologia da Informação e Comunicação"/>
    <n v="164"/>
    <x v="64"/>
    <x v="66"/>
    <x v="15"/>
    <n v="1.88"/>
    <n v="9.3999999999999986"/>
    <x v="6"/>
    <x v="82"/>
    <x v="18"/>
    <n v="9.3999999999999986"/>
    <x v="32"/>
    <n v="7982"/>
    <x v="0"/>
  </r>
  <r>
    <s v="23083.007972/2015-42"/>
    <s v="UASG 153115 - Pregão 25/2015"/>
    <d v="2016-10-21T00:00:00"/>
    <x v="27"/>
    <s v="Coordenadoria de Tecnologia da Informação e Comunicação"/>
    <n v="173"/>
    <x v="65"/>
    <x v="66"/>
    <x v="10"/>
    <n v="2.69"/>
    <n v="8.07"/>
    <x v="6"/>
    <x v="73"/>
    <x v="12"/>
    <n v="8.07"/>
    <x v="27"/>
    <n v="1520"/>
    <x v="0"/>
  </r>
  <r>
    <s v="23083.007972/2015-42"/>
    <s v="UASG 153115 - Pregão 25/2015"/>
    <d v="2016-10-21T00:00:00"/>
    <x v="27"/>
    <s v="Coordenadoria de Tecnologia da Informação e Comunicação"/>
    <n v="174"/>
    <x v="66"/>
    <x v="66"/>
    <x v="10"/>
    <n v="2.8"/>
    <n v="8.3999999999999986"/>
    <x v="6"/>
    <x v="70"/>
    <x v="12"/>
    <n v="8.3999999999999986"/>
    <x v="25"/>
    <n v="378"/>
    <x v="0"/>
  </r>
  <r>
    <s v="23083.007972/2015-42"/>
    <s v="UASG 153115 - Pregão 25/2015"/>
    <d v="2016-10-21T00:00:00"/>
    <x v="28"/>
    <s v="Departamento de Fitotecnia"/>
    <n v="7"/>
    <x v="72"/>
    <x v="67"/>
    <x v="25"/>
    <n v="2.5"/>
    <n v="5"/>
    <x v="6"/>
    <x v="83"/>
    <x v="26"/>
    <n v="5"/>
    <x v="28"/>
    <n v="17161"/>
    <x v="0"/>
  </r>
  <r>
    <s v="23083.007972/2015-42"/>
    <s v="UASG 153115 - Pregão 25/2015"/>
    <d v="2016-10-21T00:00:00"/>
    <x v="28"/>
    <s v="Departamento de Fitotecnia"/>
    <n v="9"/>
    <x v="33"/>
    <x v="67"/>
    <x v="19"/>
    <n v="3.49"/>
    <n v="27.92"/>
    <x v="6"/>
    <x v="71"/>
    <x v="21"/>
    <n v="27.92"/>
    <x v="26"/>
    <n v="1342"/>
    <x v="0"/>
  </r>
  <r>
    <s v="23083.007972/2015-42"/>
    <s v="UASG 153115 - Pregão 25/2015"/>
    <d v="2016-10-21T00:00:00"/>
    <x v="28"/>
    <s v="Departamento de Fitotecnia"/>
    <n v="17"/>
    <x v="38"/>
    <x v="67"/>
    <x v="15"/>
    <n v="2.5499999999999998"/>
    <n v="12.75"/>
    <x v="6"/>
    <x v="72"/>
    <x v="18"/>
    <n v="12.75"/>
    <x v="22"/>
    <n v="4605"/>
    <x v="0"/>
  </r>
  <r>
    <s v="23083.007972/2015-42"/>
    <s v="UASG 153115 - Pregão 25/2015"/>
    <d v="2016-10-21T00:00:00"/>
    <x v="28"/>
    <s v="Departamento de Fitotecnia"/>
    <n v="19"/>
    <x v="6"/>
    <x v="67"/>
    <x v="23"/>
    <n v="0.32"/>
    <n v="19.2"/>
    <x v="6"/>
    <x v="73"/>
    <x v="24"/>
    <n v="19.2"/>
    <x v="27"/>
    <n v="1520"/>
    <x v="0"/>
  </r>
  <r>
    <s v="23083.007972/2015-42"/>
    <s v="UASG 153115 - Pregão 25/2015"/>
    <d v="2016-10-21T00:00:00"/>
    <x v="28"/>
    <s v="Departamento de Fitotecnia"/>
    <n v="21"/>
    <x v="41"/>
    <x v="67"/>
    <x v="13"/>
    <n v="0.32"/>
    <n v="9.6"/>
    <x v="6"/>
    <x v="73"/>
    <x v="15"/>
    <n v="9.6"/>
    <x v="27"/>
    <n v="1520"/>
    <x v="0"/>
  </r>
  <r>
    <s v="23083.007972/2015-42"/>
    <s v="UASG 153115 - Pregão 25/2015"/>
    <d v="2016-10-21T00:00:00"/>
    <x v="28"/>
    <s v="Departamento de Fitotecnia"/>
    <n v="83"/>
    <x v="122"/>
    <x v="67"/>
    <x v="18"/>
    <n v="22.44"/>
    <n v="89.76"/>
    <x v="6"/>
    <x v="76"/>
    <x v="20"/>
    <n v="89.76"/>
    <x v="18"/>
    <s v="-"/>
    <x v="9"/>
  </r>
  <r>
    <s v="23083.007972/2015-42"/>
    <s v="UASG 153115 - Pregão 25/2015"/>
    <d v="2016-10-21T00:00:00"/>
    <x v="28"/>
    <s v="Departamento de Fitotecnia"/>
    <n v="91"/>
    <x v="81"/>
    <x v="67"/>
    <x v="19"/>
    <n v="1.03"/>
    <n v="8.24"/>
    <x v="6"/>
    <x v="69"/>
    <x v="21"/>
    <n v="8.24"/>
    <x v="24"/>
    <n v="3293"/>
    <x v="0"/>
  </r>
  <r>
    <s v="23083.007972/2015-42"/>
    <s v="UASG 153115 - Pregão 25/2015"/>
    <d v="2016-10-21T00:00:00"/>
    <x v="28"/>
    <s v="Departamento de Fitotecnia"/>
    <n v="99"/>
    <x v="18"/>
    <x v="67"/>
    <x v="12"/>
    <n v="19.989999999999998"/>
    <n v="119.94"/>
    <x v="6"/>
    <x v="78"/>
    <x v="14"/>
    <n v="119.94"/>
    <x v="30"/>
    <n v="565"/>
    <x v="0"/>
  </r>
  <r>
    <s v="23083.007972/2015-42"/>
    <s v="UASG 153115 - Pregão 25/2015"/>
    <d v="2016-10-21T00:00:00"/>
    <x v="28"/>
    <s v="Departamento de Fitotecnia"/>
    <n v="109"/>
    <x v="54"/>
    <x v="67"/>
    <x v="11"/>
    <n v="2"/>
    <n v="2"/>
    <x v="6"/>
    <x v="70"/>
    <x v="13"/>
    <n v="2"/>
    <x v="25"/>
    <n v="378"/>
    <x v="0"/>
  </r>
  <r>
    <s v="23083.007972/2015-42"/>
    <s v="UASG 153115 - Pregão 25/2015"/>
    <d v="2016-10-21T00:00:00"/>
    <x v="28"/>
    <s v="Departamento de Fitotecnia"/>
    <n v="111"/>
    <x v="101"/>
    <x v="67"/>
    <x v="14"/>
    <n v="10.49"/>
    <n v="104.9"/>
    <x v="6"/>
    <x v="91"/>
    <x v="16"/>
    <n v="104.9"/>
    <x v="34"/>
    <n v="1731"/>
    <x v="0"/>
  </r>
  <r>
    <s v="23083.007972/2015-42"/>
    <s v="UASG 153115 - Pregão 25/2015"/>
    <d v="2016-10-21T00:00:00"/>
    <x v="28"/>
    <s v="Departamento de Fitotecnia"/>
    <n v="114"/>
    <x v="57"/>
    <x v="67"/>
    <x v="54"/>
    <n v="11.42"/>
    <n v="274.08"/>
    <x v="6"/>
    <x v="72"/>
    <x v="73"/>
    <n v="274.08"/>
    <x v="22"/>
    <n v="4605"/>
    <x v="0"/>
  </r>
  <r>
    <s v="23083.007972/2015-42"/>
    <s v="UASG 153115 - Pregão 25/2015"/>
    <d v="2016-10-21T00:00:00"/>
    <x v="28"/>
    <s v="Departamento de Fitotecnia"/>
    <n v="115"/>
    <x v="117"/>
    <x v="67"/>
    <x v="54"/>
    <n v="14.1"/>
    <n v="338.4"/>
    <x v="6"/>
    <x v="79"/>
    <x v="73"/>
    <n v="338.4"/>
    <x v="9"/>
    <n v="7"/>
    <x v="0"/>
  </r>
  <r>
    <s v="23083.007972/2015-42"/>
    <s v="UASG 153115 - Pregão 25/2015"/>
    <d v="2016-10-21T00:00:00"/>
    <x v="28"/>
    <s v="Departamento de Fitotecnia"/>
    <n v="156"/>
    <x v="106"/>
    <x v="67"/>
    <x v="25"/>
    <n v="1.3"/>
    <n v="2.6"/>
    <x v="6"/>
    <x v="70"/>
    <x v="26"/>
    <n v="2.6"/>
    <x v="25"/>
    <n v="378"/>
    <x v="0"/>
  </r>
  <r>
    <s v="23083.007972/2015-42"/>
    <s v="UASG 153115 - Pregão 25/2015"/>
    <d v="2016-10-21T00:00:00"/>
    <x v="28"/>
    <s v="Departamento de Fitotecnia"/>
    <n v="174"/>
    <x v="66"/>
    <x v="68"/>
    <x v="12"/>
    <n v="2.8"/>
    <n v="16.799999999999997"/>
    <x v="6"/>
    <x v="70"/>
    <x v="14"/>
    <n v="16.799999999999997"/>
    <x v="25"/>
    <n v="378"/>
    <x v="0"/>
  </r>
  <r>
    <s v="23083.007972/2015-42"/>
    <s v="UASG 153115 - Pregão 25/2015"/>
    <d v="2016-10-21T00:00:00"/>
    <x v="29"/>
    <s v="Departamento de Geociências"/>
    <n v="8"/>
    <x v="32"/>
    <x v="69"/>
    <x v="14"/>
    <n v="0.4"/>
    <n v="4"/>
    <x v="6"/>
    <x v="74"/>
    <x v="16"/>
    <n v="4"/>
    <x v="11"/>
    <n v="1484"/>
    <x v="0"/>
  </r>
  <r>
    <s v="23083.007972/2015-42"/>
    <s v="UASG 153115 - Pregão 25/2015"/>
    <d v="2016-10-21T00:00:00"/>
    <x v="29"/>
    <s v="Departamento de Geociências"/>
    <n v="19"/>
    <x v="6"/>
    <x v="69"/>
    <x v="20"/>
    <n v="0.32"/>
    <n v="48"/>
    <x v="6"/>
    <x v="73"/>
    <x v="34"/>
    <n v="22.400000000000002"/>
    <x v="27"/>
    <n v="1520"/>
    <x v="1"/>
  </r>
  <r>
    <s v="23083.007972/2015-42"/>
    <s v="UASG 153115 - Pregão 25/2015"/>
    <d v="2016-10-21T00:00:00"/>
    <x v="29"/>
    <s v="Departamento de Geociências"/>
    <n v="20"/>
    <x v="40"/>
    <x v="69"/>
    <x v="20"/>
    <n v="0.32"/>
    <n v="48"/>
    <x v="6"/>
    <x v="73"/>
    <x v="34"/>
    <n v="22.400000000000002"/>
    <x v="27"/>
    <n v="1520"/>
    <x v="1"/>
  </r>
  <r>
    <s v="23083.007972/2015-42"/>
    <s v="UASG 153115 - Pregão 25/2015"/>
    <d v="2016-10-21T00:00:00"/>
    <x v="29"/>
    <s v="Departamento de Geociências"/>
    <n v="21"/>
    <x v="41"/>
    <x v="69"/>
    <x v="8"/>
    <n v="0.32"/>
    <n v="32"/>
    <x v="6"/>
    <x v="73"/>
    <x v="9"/>
    <n v="32"/>
    <x v="27"/>
    <n v="1520"/>
    <x v="0"/>
  </r>
  <r>
    <s v="23083.007972/2015-42"/>
    <s v="UASG 153115 - Pregão 25/2015"/>
    <d v="2016-10-21T00:00:00"/>
    <x v="29"/>
    <s v="Departamento de Geociências"/>
    <n v="27"/>
    <x v="12"/>
    <x v="69"/>
    <x v="14"/>
    <n v="0.85"/>
    <n v="8.5"/>
    <x v="6"/>
    <x v="70"/>
    <x v="16"/>
    <n v="8.5"/>
    <x v="25"/>
    <n v="378"/>
    <x v="0"/>
  </r>
  <r>
    <s v="23083.007972/2015-42"/>
    <s v="UASG 153115 - Pregão 25/2015"/>
    <d v="2016-10-21T00:00:00"/>
    <x v="29"/>
    <s v="Departamento de Geociências"/>
    <n v="40"/>
    <x v="77"/>
    <x v="69"/>
    <x v="25"/>
    <n v="0.99"/>
    <n v="1.98"/>
    <x v="6"/>
    <x v="71"/>
    <x v="26"/>
    <n v="1.98"/>
    <x v="26"/>
    <n v="1342"/>
    <x v="0"/>
  </r>
  <r>
    <s v="23083.007972/2015-42"/>
    <s v="UASG 153115 - Pregão 25/2015"/>
    <d v="2016-10-21T00:00:00"/>
    <x v="29"/>
    <s v="Departamento de Geociências"/>
    <n v="68"/>
    <x v="79"/>
    <x v="69"/>
    <x v="9"/>
    <n v="7.0000000000000007E-2"/>
    <n v="3.5000000000000004"/>
    <x v="6"/>
    <x v="72"/>
    <x v="11"/>
    <n v="3.5000000000000004"/>
    <x v="22"/>
    <n v="4605"/>
    <x v="0"/>
  </r>
  <r>
    <s v="23083.007972/2015-42"/>
    <s v="UASG 153115 - Pregão 25/2015"/>
    <d v="2016-10-21T00:00:00"/>
    <x v="29"/>
    <s v="Departamento de Geociências"/>
    <n v="67"/>
    <x v="80"/>
    <x v="69"/>
    <x v="9"/>
    <n v="0.1"/>
    <n v="5"/>
    <x v="6"/>
    <x v="72"/>
    <x v="11"/>
    <n v="5"/>
    <x v="22"/>
    <n v="4605"/>
    <x v="0"/>
  </r>
  <r>
    <s v="23083.007972/2015-42"/>
    <s v="UASG 153115 - Pregão 25/2015"/>
    <d v="2016-10-21T00:00:00"/>
    <x v="29"/>
    <s v="Departamento de Geociências"/>
    <n v="83"/>
    <x v="122"/>
    <x v="69"/>
    <x v="11"/>
    <n v="22.44"/>
    <n v="22.44"/>
    <x v="6"/>
    <x v="76"/>
    <x v="13"/>
    <n v="22.44"/>
    <x v="18"/>
    <s v="-"/>
    <x v="9"/>
  </r>
  <r>
    <s v="23083.007972/2015-42"/>
    <s v="UASG 153115 - Pregão 25/2015"/>
    <d v="2016-10-21T00:00:00"/>
    <x v="29"/>
    <s v="Departamento de Geociências"/>
    <n v="94"/>
    <x v="17"/>
    <x v="69"/>
    <x v="6"/>
    <n v="1.22"/>
    <n v="24.4"/>
    <x v="6"/>
    <x v="78"/>
    <x v="16"/>
    <n v="12.2"/>
    <x v="30"/>
    <n v="565"/>
    <x v="1"/>
  </r>
  <r>
    <s v="23083.007972/2015-42"/>
    <s v="UASG 153115 - Pregão 25/2015"/>
    <d v="2016-10-21T00:00:00"/>
    <x v="29"/>
    <s v="Departamento de Geociências"/>
    <n v="102"/>
    <x v="19"/>
    <x v="69"/>
    <x v="25"/>
    <n v="17.489999999999998"/>
    <n v="34.979999999999997"/>
    <x v="6"/>
    <x v="81"/>
    <x v="26"/>
    <n v="34.979999999999997"/>
    <x v="31"/>
    <n v="4384"/>
    <x v="0"/>
  </r>
  <r>
    <s v="23083.007972/2015-42"/>
    <s v="UASG 153115 - Pregão 25/2015"/>
    <d v="2016-10-21T00:00:00"/>
    <x v="29"/>
    <s v="Departamento de Geociências"/>
    <n v="115"/>
    <x v="117"/>
    <x v="69"/>
    <x v="25"/>
    <n v="14.1"/>
    <n v="28.2"/>
    <x v="6"/>
    <x v="79"/>
    <x v="26"/>
    <n v="28.2"/>
    <x v="9"/>
    <n v="7"/>
    <x v="0"/>
  </r>
  <r>
    <s v="23083.007972/2015-42"/>
    <s v="UASG 153115 - Pregão 25/2015"/>
    <d v="2016-10-21T00:00:00"/>
    <x v="29"/>
    <s v="Departamento de Geociências"/>
    <n v="124"/>
    <x v="128"/>
    <x v="69"/>
    <x v="14"/>
    <n v="10.7"/>
    <n v="107"/>
    <x v="4"/>
    <x v="12"/>
    <x v="17"/>
    <s v="-"/>
    <x v="10"/>
    <s v="-"/>
    <x v="11"/>
  </r>
  <r>
    <s v="23083.007972/2015-42"/>
    <s v="UASG 153115 - Pregão 25/2015"/>
    <d v="2016-10-21T00:00:00"/>
    <x v="29"/>
    <s v="Departamento de Geociências"/>
    <n v="146"/>
    <x v="63"/>
    <x v="69"/>
    <x v="25"/>
    <n v="64.5"/>
    <n v="129"/>
    <x v="6"/>
    <x v="72"/>
    <x v="26"/>
    <n v="129"/>
    <x v="22"/>
    <n v="4605"/>
    <x v="0"/>
  </r>
  <r>
    <s v="23083.007972/2015-42"/>
    <s v="UASG 153115 - Pregão 25/2015"/>
    <d v="2016-10-21T00:00:00"/>
    <x v="29"/>
    <s v="Departamento de Geociências"/>
    <n v="152"/>
    <x v="71"/>
    <x v="69"/>
    <x v="14"/>
    <n v="0.94"/>
    <n v="9.3999999999999986"/>
    <x v="6"/>
    <x v="74"/>
    <x v="16"/>
    <n v="9.3999999999999986"/>
    <x v="11"/>
    <n v="1484"/>
    <x v="0"/>
  </r>
  <r>
    <s v="23083.007972/2015-42"/>
    <s v="UASG 153115 - Pregão 25/2015"/>
    <d v="2016-10-21T00:00:00"/>
    <x v="29"/>
    <s v="Departamento de Geociências"/>
    <n v="154"/>
    <x v="104"/>
    <x v="69"/>
    <x v="14"/>
    <n v="1.21"/>
    <n v="12.1"/>
    <x v="6"/>
    <x v="73"/>
    <x v="18"/>
    <n v="6.05"/>
    <x v="27"/>
    <n v="1520"/>
    <x v="1"/>
  </r>
  <r>
    <s v="23083.007972/2015-42"/>
    <s v="UASG 153115 - Pregão 25/2015"/>
    <d v="2016-10-21T00:00:00"/>
    <x v="29"/>
    <s v="Departamento de Geociências"/>
    <n v="156"/>
    <x v="106"/>
    <x v="69"/>
    <x v="14"/>
    <n v="1.3"/>
    <n v="13"/>
    <x v="6"/>
    <x v="70"/>
    <x v="16"/>
    <n v="13"/>
    <x v="25"/>
    <n v="378"/>
    <x v="0"/>
  </r>
  <r>
    <s v="23083.007972/2015-42"/>
    <s v="UASG 153115 - Pregão 25/2015"/>
    <d v="2016-10-21T00:00:00"/>
    <x v="29"/>
    <s v="Departamento de Geociências"/>
    <n v="160"/>
    <x v="27"/>
    <x v="69"/>
    <x v="14"/>
    <n v="7.54"/>
    <n v="75.400000000000006"/>
    <x v="6"/>
    <x v="81"/>
    <x v="16"/>
    <n v="75.400000000000006"/>
    <x v="31"/>
    <n v="4384"/>
    <x v="0"/>
  </r>
  <r>
    <s v="23083.007972/2015-42"/>
    <s v="UASG 153115 - Pregão 25/2015"/>
    <d v="2016-10-21T00:00:00"/>
    <x v="29"/>
    <s v="Departamento de Geociências"/>
    <n v="174"/>
    <x v="66"/>
    <x v="69"/>
    <x v="25"/>
    <n v="2.8"/>
    <n v="5.6"/>
    <x v="6"/>
    <x v="70"/>
    <x v="26"/>
    <n v="5.6"/>
    <x v="25"/>
    <n v="378"/>
    <x v="0"/>
  </r>
  <r>
    <s v="23083.007972/2015-42"/>
    <s v="UASG 153115 - Pregão 25/2015"/>
    <d v="2016-10-21T00:00:00"/>
    <x v="56"/>
    <s v="Departamento de Botânica"/>
    <n v="4"/>
    <x v="29"/>
    <x v="70"/>
    <x v="25"/>
    <n v="3.5"/>
    <n v="7"/>
    <x v="6"/>
    <x v="70"/>
    <x v="26"/>
    <n v="7"/>
    <x v="25"/>
    <n v="378"/>
    <x v="0"/>
  </r>
  <r>
    <s v="23083.007972/2015-42"/>
    <s v="UASG 153115 - Pregão 25/2015"/>
    <d v="2016-10-21T00:00:00"/>
    <x v="56"/>
    <s v="Departamento de Botânica"/>
    <n v="8"/>
    <x v="32"/>
    <x v="70"/>
    <x v="12"/>
    <n v="0.4"/>
    <n v="2.4000000000000004"/>
    <x v="6"/>
    <x v="74"/>
    <x v="14"/>
    <n v="2.4000000000000004"/>
    <x v="11"/>
    <n v="1484"/>
    <x v="0"/>
  </r>
  <r>
    <s v="23083.007972/2015-42"/>
    <s v="UASG 153115 - Pregão 25/2015"/>
    <d v="2016-10-21T00:00:00"/>
    <x v="56"/>
    <s v="Departamento de Botânica"/>
    <n v="9"/>
    <x v="33"/>
    <x v="70"/>
    <x v="26"/>
    <n v="3.49"/>
    <n v="41.88"/>
    <x v="6"/>
    <x v="71"/>
    <x v="27"/>
    <n v="41.88"/>
    <x v="26"/>
    <n v="1342"/>
    <x v="0"/>
  </r>
  <r>
    <s v="23083.007972/2015-42"/>
    <s v="UASG 153115 - Pregão 25/2015"/>
    <d v="2016-10-21T00:00:00"/>
    <x v="56"/>
    <s v="Departamento de Botânica"/>
    <n v="16"/>
    <x v="39"/>
    <x v="70"/>
    <x v="7"/>
    <n v="2.52"/>
    <n v="100.8"/>
    <x v="6"/>
    <x v="72"/>
    <x v="8"/>
    <n v="100.8"/>
    <x v="22"/>
    <n v="4605"/>
    <x v="0"/>
  </r>
  <r>
    <s v="23083.007972/2015-42"/>
    <s v="UASG 153115 - Pregão 25/2015"/>
    <d v="2016-10-21T00:00:00"/>
    <x v="56"/>
    <s v="Departamento de Botânica"/>
    <n v="19"/>
    <x v="6"/>
    <x v="70"/>
    <x v="8"/>
    <n v="0.32"/>
    <n v="32"/>
    <x v="6"/>
    <x v="73"/>
    <x v="11"/>
    <n v="16"/>
    <x v="27"/>
    <n v="1520"/>
    <x v="1"/>
  </r>
  <r>
    <s v="23083.007972/2015-42"/>
    <s v="UASG 153115 - Pregão 25/2015"/>
    <d v="2016-10-21T00:00:00"/>
    <x v="56"/>
    <s v="Departamento de Botânica"/>
    <n v="20"/>
    <x v="40"/>
    <x v="70"/>
    <x v="8"/>
    <n v="0.32"/>
    <n v="32"/>
    <x v="6"/>
    <x v="73"/>
    <x v="11"/>
    <n v="16"/>
    <x v="27"/>
    <n v="1520"/>
    <x v="1"/>
  </r>
  <r>
    <s v="23083.007972/2015-42"/>
    <s v="UASG 153115 - Pregão 25/2015"/>
    <d v="2016-10-21T00:00:00"/>
    <x v="56"/>
    <s v="Departamento de Botânica"/>
    <n v="21"/>
    <x v="41"/>
    <x v="70"/>
    <x v="9"/>
    <n v="0.32"/>
    <n v="16"/>
    <x v="6"/>
    <x v="73"/>
    <x v="11"/>
    <n v="16"/>
    <x v="27"/>
    <n v="1520"/>
    <x v="0"/>
  </r>
  <r>
    <s v="23083.007972/2015-42"/>
    <s v="UASG 153115 - Pregão 25/2015"/>
    <d v="2016-10-21T00:00:00"/>
    <x v="56"/>
    <s v="Departamento de Botânica"/>
    <n v="27"/>
    <x v="12"/>
    <x v="70"/>
    <x v="6"/>
    <n v="0.85"/>
    <n v="17"/>
    <x v="6"/>
    <x v="70"/>
    <x v="7"/>
    <n v="17"/>
    <x v="25"/>
    <n v="378"/>
    <x v="0"/>
  </r>
  <r>
    <s v="23083.007972/2015-42"/>
    <s v="UASG 153115 - Pregão 25/2015"/>
    <d v="2016-10-21T00:00:00"/>
    <x v="56"/>
    <s v="Departamento de Botânica"/>
    <n v="43"/>
    <x v="75"/>
    <x v="70"/>
    <x v="25"/>
    <n v="1.7"/>
    <n v="3.4"/>
    <x v="6"/>
    <x v="75"/>
    <x v="26"/>
    <n v="3.4"/>
    <x v="28"/>
    <n v="5046"/>
    <x v="0"/>
  </r>
  <r>
    <s v="23083.007972/2015-42"/>
    <s v="UASG 153115 - Pregão 25/2015"/>
    <d v="2016-10-21T00:00:00"/>
    <x v="56"/>
    <s v="Departamento de Botânica"/>
    <n v="39"/>
    <x v="76"/>
    <x v="70"/>
    <x v="25"/>
    <n v="0.95"/>
    <n v="1.9"/>
    <x v="6"/>
    <x v="71"/>
    <x v="26"/>
    <n v="1.9"/>
    <x v="26"/>
    <n v="1342"/>
    <x v="0"/>
  </r>
  <r>
    <s v="23083.007972/2015-42"/>
    <s v="UASG 153115 - Pregão 25/2015"/>
    <d v="2016-10-21T00:00:00"/>
    <x v="56"/>
    <s v="Departamento de Botânica"/>
    <n v="40"/>
    <x v="77"/>
    <x v="70"/>
    <x v="25"/>
    <n v="0.99"/>
    <n v="1.98"/>
    <x v="6"/>
    <x v="71"/>
    <x v="26"/>
    <n v="1.98"/>
    <x v="26"/>
    <n v="1342"/>
    <x v="0"/>
  </r>
  <r>
    <s v="23083.007972/2015-42"/>
    <s v="UASG 153115 - Pregão 25/2015"/>
    <d v="2016-10-21T00:00:00"/>
    <x v="56"/>
    <s v="Departamento de Botânica"/>
    <n v="41"/>
    <x v="42"/>
    <x v="70"/>
    <x v="25"/>
    <n v="1.29"/>
    <n v="2.58"/>
    <x v="6"/>
    <x v="73"/>
    <x v="26"/>
    <n v="2.58"/>
    <x v="27"/>
    <n v="1520"/>
    <x v="0"/>
  </r>
  <r>
    <s v="23083.007972/2015-42"/>
    <s v="UASG 153115 - Pregão 25/2015"/>
    <d v="2016-10-21T00:00:00"/>
    <x v="56"/>
    <s v="Departamento de Botânica"/>
    <n v="50"/>
    <x v="129"/>
    <x v="70"/>
    <x v="25"/>
    <n v="3.15"/>
    <n v="6.3"/>
    <x v="6"/>
    <x v="70"/>
    <x v="26"/>
    <n v="6.3"/>
    <x v="25"/>
    <n v="378"/>
    <x v="0"/>
  </r>
  <r>
    <s v="23083.007972/2015-42"/>
    <s v="UASG 153115 - Pregão 25/2015"/>
    <d v="2016-10-21T00:00:00"/>
    <x v="56"/>
    <s v="Departamento de Botânica"/>
    <n v="68"/>
    <x v="79"/>
    <x v="70"/>
    <x v="25"/>
    <n v="7.0000000000000007E-2"/>
    <n v="0.14000000000000001"/>
    <x v="6"/>
    <x v="72"/>
    <x v="26"/>
    <n v="0.14000000000000001"/>
    <x v="22"/>
    <n v="4605"/>
    <x v="0"/>
  </r>
  <r>
    <s v="23083.007972/2015-42"/>
    <s v="UASG 153115 - Pregão 25/2015"/>
    <d v="2016-10-21T00:00:00"/>
    <x v="56"/>
    <s v="Departamento de Botânica"/>
    <n v="67"/>
    <x v="80"/>
    <x v="70"/>
    <x v="25"/>
    <n v="0.1"/>
    <n v="0.2"/>
    <x v="6"/>
    <x v="72"/>
    <x v="26"/>
    <n v="0.2"/>
    <x v="22"/>
    <n v="4605"/>
    <x v="0"/>
  </r>
  <r>
    <s v="23083.007972/2015-42"/>
    <s v="UASG 153115 - Pregão 25/2015"/>
    <d v="2016-10-21T00:00:00"/>
    <x v="56"/>
    <s v="Departamento de Botânica"/>
    <n v="83"/>
    <x v="122"/>
    <x v="70"/>
    <x v="12"/>
    <n v="22.44"/>
    <n v="134.64000000000001"/>
    <x v="6"/>
    <x v="76"/>
    <x v="14"/>
    <n v="134.64000000000001"/>
    <x v="18"/>
    <s v="-"/>
    <x v="9"/>
  </r>
  <r>
    <s v="23083.007972/2015-42"/>
    <s v="UASG 153115 - Pregão 25/2015"/>
    <d v="2016-10-21T00:00:00"/>
    <x v="56"/>
    <s v="Departamento de Botânica"/>
    <n v="91"/>
    <x v="81"/>
    <x v="70"/>
    <x v="6"/>
    <n v="1.03"/>
    <n v="20.6"/>
    <x v="6"/>
    <x v="69"/>
    <x v="7"/>
    <n v="20.6"/>
    <x v="24"/>
    <n v="3293"/>
    <x v="0"/>
  </r>
  <r>
    <s v="23083.007972/2015-42"/>
    <s v="UASG 153115 - Pregão 25/2015"/>
    <d v="2016-10-21T00:00:00"/>
    <x v="56"/>
    <s v="Departamento de Botânica"/>
    <n v="99"/>
    <x v="18"/>
    <x v="70"/>
    <x v="25"/>
    <n v="19.989999999999998"/>
    <n v="39.979999999999997"/>
    <x v="6"/>
    <x v="78"/>
    <x v="26"/>
    <n v="39.979999999999997"/>
    <x v="30"/>
    <n v="565"/>
    <x v="0"/>
  </r>
  <r>
    <s v="23083.007972/2015-42"/>
    <s v="UASG 153115 - Pregão 25/2015"/>
    <d v="2016-10-21T00:00:00"/>
    <x v="56"/>
    <s v="Departamento de Botânica"/>
    <n v="102"/>
    <x v="19"/>
    <x v="70"/>
    <x v="25"/>
    <n v="17.489999999999998"/>
    <n v="34.979999999999997"/>
    <x v="6"/>
    <x v="81"/>
    <x v="26"/>
    <n v="34.979999999999997"/>
    <x v="31"/>
    <n v="4384"/>
    <x v="0"/>
  </r>
  <r>
    <s v="23083.007972/2015-42"/>
    <s v="UASG 153115 - Pregão 25/2015"/>
    <d v="2016-10-21T00:00:00"/>
    <x v="56"/>
    <s v="Departamento de Botânica"/>
    <n v="110"/>
    <x v="55"/>
    <x v="70"/>
    <x v="18"/>
    <n v="3.65"/>
    <n v="14.6"/>
    <x v="6"/>
    <x v="80"/>
    <x v="20"/>
    <n v="14.6"/>
    <x v="18"/>
    <s v="-"/>
    <x v="10"/>
  </r>
  <r>
    <s v="23083.007972/2015-42"/>
    <s v="UASG 153115 - Pregão 25/2015"/>
    <d v="2016-10-21T00:00:00"/>
    <x v="56"/>
    <s v="Departamento de Botânica"/>
    <n v="112"/>
    <x v="115"/>
    <x v="70"/>
    <x v="25"/>
    <n v="3.75"/>
    <n v="7.5"/>
    <x v="6"/>
    <x v="80"/>
    <x v="26"/>
    <n v="7.5"/>
    <x v="18"/>
    <s v="-"/>
    <x v="10"/>
  </r>
  <r>
    <s v="23083.007972/2015-42"/>
    <s v="UASG 153115 - Pregão 25/2015"/>
    <d v="2016-10-21T00:00:00"/>
    <x v="56"/>
    <s v="Departamento de Botânica"/>
    <n v="135"/>
    <x v="62"/>
    <x v="70"/>
    <x v="9"/>
    <n v="0.6"/>
    <n v="30"/>
    <x v="6"/>
    <x v="72"/>
    <x v="62"/>
    <n v="10.799999999999999"/>
    <x v="22"/>
    <n v="4605"/>
    <x v="1"/>
  </r>
  <r>
    <s v="23083.007972/2015-42"/>
    <s v="UASG 153115 - Pregão 25/2015"/>
    <d v="2016-10-21T00:00:00"/>
    <x v="56"/>
    <s v="Departamento de Botânica"/>
    <n v="145"/>
    <x v="105"/>
    <x v="70"/>
    <x v="25"/>
    <n v="1.08"/>
    <n v="2.16"/>
    <x v="6"/>
    <x v="74"/>
    <x v="26"/>
    <n v="2.16"/>
    <x v="11"/>
    <n v="1484"/>
    <x v="0"/>
  </r>
  <r>
    <s v="23083.007972/2015-42"/>
    <s v="UASG 153115 - Pregão 25/2015"/>
    <d v="2016-10-21T00:00:00"/>
    <x v="56"/>
    <s v="Departamento de Botânica"/>
    <n v="146"/>
    <x v="63"/>
    <x v="70"/>
    <x v="25"/>
    <n v="64.5"/>
    <n v="129"/>
    <x v="6"/>
    <x v="72"/>
    <x v="26"/>
    <n v="129"/>
    <x v="22"/>
    <n v="4605"/>
    <x v="0"/>
  </r>
  <r>
    <s v="23083.007972/2015-42"/>
    <s v="UASG 153115 - Pregão 25/2015"/>
    <d v="2016-10-21T00:00:00"/>
    <x v="56"/>
    <s v="Departamento de Botânica"/>
    <n v="153"/>
    <x v="99"/>
    <x v="70"/>
    <x v="6"/>
    <n v="0.94"/>
    <n v="18.799999999999997"/>
    <x v="6"/>
    <x v="74"/>
    <x v="16"/>
    <n v="9.3999999999999986"/>
    <x v="11"/>
    <n v="1484"/>
    <x v="1"/>
  </r>
  <r>
    <s v="23083.007972/2015-42"/>
    <s v="UASG 153115 - Pregão 25/2015"/>
    <d v="2016-10-21T00:00:00"/>
    <x v="56"/>
    <s v="Departamento de Botânica"/>
    <n v="164"/>
    <x v="64"/>
    <x v="70"/>
    <x v="18"/>
    <n v="1.88"/>
    <n v="7.52"/>
    <x v="6"/>
    <x v="82"/>
    <x v="20"/>
    <n v="7.52"/>
    <x v="32"/>
    <n v="7982"/>
    <x v="0"/>
  </r>
  <r>
    <s v="23083.007972/2015-42"/>
    <s v="UASG 153115 - Pregão 25/2015"/>
    <d v="2016-10-21T00:00:00"/>
    <x v="56"/>
    <s v="Departamento de Botânica"/>
    <n v="173"/>
    <x v="65"/>
    <x v="70"/>
    <x v="25"/>
    <n v="2.69"/>
    <n v="5.38"/>
    <x v="6"/>
    <x v="73"/>
    <x v="26"/>
    <n v="5.38"/>
    <x v="27"/>
    <n v="1520"/>
    <x v="0"/>
  </r>
  <r>
    <s v="23083.007972/2015-42"/>
    <s v="UASG 153115 - Pregão 25/2015"/>
    <d v="2016-10-21T00:00:00"/>
    <x v="57"/>
    <s v="Departamento de Entomologia e Fitopatologia"/>
    <n v="9"/>
    <x v="33"/>
    <x v="71"/>
    <x v="14"/>
    <n v="3.49"/>
    <n v="34.900000000000006"/>
    <x v="6"/>
    <x v="71"/>
    <x v="16"/>
    <n v="34.900000000000006"/>
    <x v="26"/>
    <n v="1342"/>
    <x v="0"/>
  </r>
  <r>
    <s v="23083.007972/2015-42"/>
    <s v="UASG 153115 - Pregão 25/2015"/>
    <d v="2016-10-21T00:00:00"/>
    <x v="57"/>
    <s v="Departamento de Entomologia e Fitopatologia"/>
    <n v="27"/>
    <x v="12"/>
    <x v="71"/>
    <x v="6"/>
    <n v="0.85"/>
    <n v="17"/>
    <x v="6"/>
    <x v="70"/>
    <x v="7"/>
    <n v="17"/>
    <x v="25"/>
    <n v="378"/>
    <x v="0"/>
  </r>
  <r>
    <s v="23083.007972/2015-42"/>
    <s v="UASG 153115 - Pregão 25/2015"/>
    <d v="2016-10-21T00:00:00"/>
    <x v="57"/>
    <s v="Departamento de Entomologia e Fitopatologia"/>
    <n v="39"/>
    <x v="76"/>
    <x v="71"/>
    <x v="6"/>
    <n v="0.95"/>
    <n v="19"/>
    <x v="6"/>
    <x v="71"/>
    <x v="7"/>
    <n v="19"/>
    <x v="26"/>
    <n v="1342"/>
    <x v="0"/>
  </r>
  <r>
    <s v="23083.007972/2015-42"/>
    <s v="UASG 153115 - Pregão 25/2015"/>
    <d v="2016-10-21T00:00:00"/>
    <x v="57"/>
    <s v="Departamento de Entomologia e Fitopatologia"/>
    <n v="40"/>
    <x v="77"/>
    <x v="71"/>
    <x v="6"/>
    <n v="0.99"/>
    <n v="19.8"/>
    <x v="6"/>
    <x v="71"/>
    <x v="7"/>
    <n v="19.8"/>
    <x v="26"/>
    <n v="1342"/>
    <x v="0"/>
  </r>
  <r>
    <s v="23083.007972/2015-42"/>
    <s v="UASG 153115 - Pregão 25/2015"/>
    <d v="2016-10-21T00:00:00"/>
    <x v="57"/>
    <s v="Departamento de Entomologia e Fitopatologia"/>
    <n v="41"/>
    <x v="42"/>
    <x v="71"/>
    <x v="6"/>
    <n v="1.29"/>
    <n v="25.8"/>
    <x v="6"/>
    <x v="73"/>
    <x v="7"/>
    <n v="25.8"/>
    <x v="27"/>
    <n v="1520"/>
    <x v="0"/>
  </r>
  <r>
    <s v="23083.007972/2015-42"/>
    <s v="UASG 153115 - Pregão 25/2015"/>
    <d v="2016-10-21T00:00:00"/>
    <x v="57"/>
    <s v="Departamento de Entomologia e Fitopatologia"/>
    <n v="67"/>
    <x v="80"/>
    <x v="71"/>
    <x v="8"/>
    <n v="0.1"/>
    <n v="10"/>
    <x v="6"/>
    <x v="72"/>
    <x v="9"/>
    <n v="10"/>
    <x v="22"/>
    <n v="4605"/>
    <x v="0"/>
  </r>
  <r>
    <s v="23083.007972/2015-42"/>
    <s v="UASG 153115 - Pregão 25/2015"/>
    <d v="2016-10-21T00:00:00"/>
    <x v="57"/>
    <s v="Departamento de Entomologia e Fitopatologia"/>
    <n v="91"/>
    <x v="81"/>
    <x v="71"/>
    <x v="6"/>
    <n v="1.03"/>
    <n v="20.6"/>
    <x v="6"/>
    <x v="69"/>
    <x v="7"/>
    <n v="20.6"/>
    <x v="24"/>
    <n v="3293"/>
    <x v="0"/>
  </r>
  <r>
    <s v="23083.007972/2015-42"/>
    <s v="UASG 153115 - Pregão 25/2015"/>
    <d v="2016-10-21T00:00:00"/>
    <x v="57"/>
    <s v="Departamento de Entomologia e Fitopatologia"/>
    <n v="94"/>
    <x v="17"/>
    <x v="71"/>
    <x v="14"/>
    <n v="1.22"/>
    <n v="12.2"/>
    <x v="6"/>
    <x v="78"/>
    <x v="21"/>
    <n v="9.76"/>
    <x v="30"/>
    <n v="565"/>
    <x v="1"/>
  </r>
  <r>
    <s v="23083.007972/2015-42"/>
    <s v="UASG 153115 - Pregão 25/2015"/>
    <d v="2016-10-21T00:00:00"/>
    <x v="57"/>
    <s v="Departamento de Entomologia e Fitopatologia"/>
    <n v="102"/>
    <x v="19"/>
    <x v="71"/>
    <x v="10"/>
    <n v="17.489999999999998"/>
    <n v="52.47"/>
    <x v="6"/>
    <x v="81"/>
    <x v="12"/>
    <n v="52.47"/>
    <x v="31"/>
    <n v="4384"/>
    <x v="0"/>
  </r>
  <r>
    <s v="23083.007972/2015-42"/>
    <s v="UASG 153115 - Pregão 25/2015"/>
    <d v="2016-10-21T00:00:00"/>
    <x v="57"/>
    <s v="Departamento de Entomologia e Fitopatologia"/>
    <n v="145"/>
    <x v="105"/>
    <x v="71"/>
    <x v="6"/>
    <n v="1.08"/>
    <n v="21.6"/>
    <x v="6"/>
    <x v="74"/>
    <x v="7"/>
    <n v="21.6"/>
    <x v="11"/>
    <n v="1484"/>
    <x v="0"/>
  </r>
  <r>
    <s v="23083.007972/2015-42"/>
    <s v="UASG 153115 - Pregão 25/2015"/>
    <d v="2016-10-21T00:00:00"/>
    <x v="58"/>
    <s v="Departamento de Anatomia Animal e Humana"/>
    <n v="9"/>
    <x v="33"/>
    <x v="72"/>
    <x v="14"/>
    <n v="3.49"/>
    <n v="34.900000000000006"/>
    <x v="6"/>
    <x v="71"/>
    <x v="16"/>
    <n v="34.900000000000006"/>
    <x v="26"/>
    <n v="1342"/>
    <x v="0"/>
  </r>
  <r>
    <s v="23083.007972/2015-42"/>
    <s v="UASG 153115 - Pregão 25/2015"/>
    <d v="2016-10-21T00:00:00"/>
    <x v="58"/>
    <s v="Departamento de Anatomia Animal e Humana"/>
    <n v="19"/>
    <x v="6"/>
    <x v="72"/>
    <x v="55"/>
    <n v="0.32"/>
    <n v="14.4"/>
    <x v="6"/>
    <x v="73"/>
    <x v="74"/>
    <n v="14.4"/>
    <x v="27"/>
    <n v="1520"/>
    <x v="0"/>
  </r>
  <r>
    <s v="23083.007972/2015-42"/>
    <s v="UASG 153115 - Pregão 25/2015"/>
    <d v="2016-10-21T00:00:00"/>
    <x v="58"/>
    <s v="Departamento de Anatomia Animal e Humana"/>
    <n v="20"/>
    <x v="40"/>
    <x v="72"/>
    <x v="55"/>
    <n v="0.32"/>
    <n v="14.4"/>
    <x v="6"/>
    <x v="73"/>
    <x v="15"/>
    <n v="9.6"/>
    <x v="27"/>
    <n v="1520"/>
    <x v="1"/>
  </r>
  <r>
    <s v="23083.007972/2015-42"/>
    <s v="UASG 153115 - Pregão 25/2015"/>
    <d v="2016-10-21T00:00:00"/>
    <x v="58"/>
    <s v="Departamento de Anatomia Animal e Humana"/>
    <n v="21"/>
    <x v="41"/>
    <x v="72"/>
    <x v="55"/>
    <n v="0.32"/>
    <n v="14.4"/>
    <x v="6"/>
    <x v="73"/>
    <x v="74"/>
    <n v="14.4"/>
    <x v="27"/>
    <n v="1520"/>
    <x v="0"/>
  </r>
  <r>
    <s v="23083.007972/2015-42"/>
    <s v="UASG 153115 - Pregão 25/2015"/>
    <d v="2016-10-21T00:00:00"/>
    <x v="58"/>
    <s v="Departamento de Anatomia Animal e Humana"/>
    <n v="27"/>
    <x v="12"/>
    <x v="72"/>
    <x v="26"/>
    <n v="0.85"/>
    <n v="10.199999999999999"/>
    <x v="6"/>
    <x v="70"/>
    <x v="27"/>
    <n v="10.199999999999999"/>
    <x v="25"/>
    <n v="378"/>
    <x v="0"/>
  </r>
  <r>
    <s v="23083.007972/2015-42"/>
    <s v="UASG 153115 - Pregão 25/2015"/>
    <d v="2016-10-21T00:00:00"/>
    <x v="58"/>
    <s v="Departamento de Anatomia Animal e Humana"/>
    <n v="43"/>
    <x v="75"/>
    <x v="72"/>
    <x v="55"/>
    <n v="1.7"/>
    <n v="76.5"/>
    <x v="6"/>
    <x v="75"/>
    <x v="74"/>
    <n v="76.5"/>
    <x v="28"/>
    <n v="5046"/>
    <x v="0"/>
  </r>
  <r>
    <s v="23083.007972/2015-42"/>
    <s v="UASG 153115 - Pregão 25/2015"/>
    <d v="2016-10-21T00:00:00"/>
    <x v="58"/>
    <s v="Departamento de Anatomia Animal e Humana"/>
    <n v="39"/>
    <x v="76"/>
    <x v="72"/>
    <x v="55"/>
    <n v="0.95"/>
    <n v="42.75"/>
    <x v="6"/>
    <x v="71"/>
    <x v="74"/>
    <n v="42.75"/>
    <x v="26"/>
    <n v="1342"/>
    <x v="0"/>
  </r>
  <r>
    <s v="23083.007972/2015-42"/>
    <s v="UASG 153115 - Pregão 25/2015"/>
    <d v="2016-10-21T00:00:00"/>
    <x v="58"/>
    <s v="Departamento de Anatomia Animal e Humana"/>
    <n v="40"/>
    <x v="77"/>
    <x v="72"/>
    <x v="55"/>
    <n v="0.99"/>
    <n v="44.55"/>
    <x v="6"/>
    <x v="71"/>
    <x v="74"/>
    <n v="44.55"/>
    <x v="26"/>
    <n v="1342"/>
    <x v="0"/>
  </r>
  <r>
    <s v="23083.007972/2015-42"/>
    <s v="UASG 153115 - Pregão 25/2015"/>
    <d v="2016-10-21T00:00:00"/>
    <x v="58"/>
    <s v="Departamento de Anatomia Animal e Humana"/>
    <n v="41"/>
    <x v="42"/>
    <x v="72"/>
    <x v="55"/>
    <n v="1.29"/>
    <n v="58.050000000000004"/>
    <x v="6"/>
    <x v="73"/>
    <x v="74"/>
    <n v="58.050000000000004"/>
    <x v="27"/>
    <n v="1520"/>
    <x v="0"/>
  </r>
  <r>
    <s v="23083.007972/2015-42"/>
    <s v="UASG 153115 - Pregão 25/2015"/>
    <d v="2016-10-21T00:00:00"/>
    <x v="58"/>
    <s v="Departamento de Anatomia Animal e Humana"/>
    <n v="68"/>
    <x v="79"/>
    <x v="72"/>
    <x v="47"/>
    <n v="7.0000000000000007E-2"/>
    <n v="105.00000000000001"/>
    <x v="6"/>
    <x v="72"/>
    <x v="75"/>
    <n v="80.360000000000014"/>
    <x v="22"/>
    <n v="4605"/>
    <x v="1"/>
  </r>
  <r>
    <s v="23083.007972/2015-42"/>
    <s v="UASG 153115 - Pregão 25/2015"/>
    <d v="2016-10-21T00:00:00"/>
    <x v="58"/>
    <s v="Departamento de Anatomia Animal e Humana"/>
    <n v="67"/>
    <x v="80"/>
    <x v="72"/>
    <x v="47"/>
    <n v="0.1"/>
    <n v="150"/>
    <x v="6"/>
    <x v="72"/>
    <x v="76"/>
    <n v="23.5"/>
    <x v="22"/>
    <n v="4605"/>
    <x v="1"/>
  </r>
  <r>
    <s v="23083.007972/2015-42"/>
    <s v="UASG 153115 - Pregão 25/2015"/>
    <d v="2016-10-21T00:00:00"/>
    <x v="58"/>
    <s v="Departamento de Anatomia Animal e Humana"/>
    <n v="83"/>
    <x v="122"/>
    <x v="72"/>
    <x v="16"/>
    <n v="22.44"/>
    <n v="336.6"/>
    <x v="6"/>
    <x v="76"/>
    <x v="19"/>
    <n v="336.6"/>
    <x v="18"/>
    <s v="-"/>
    <x v="9"/>
  </r>
  <r>
    <s v="23083.007972/2015-42"/>
    <s v="UASG 153115 - Pregão 25/2015"/>
    <d v="2016-10-21T00:00:00"/>
    <x v="58"/>
    <s v="Departamento de Anatomia Animal e Humana"/>
    <n v="91"/>
    <x v="81"/>
    <x v="72"/>
    <x v="28"/>
    <n v="1.03"/>
    <n v="25.75"/>
    <x v="6"/>
    <x v="69"/>
    <x v="31"/>
    <n v="25.75"/>
    <x v="24"/>
    <n v="3293"/>
    <x v="0"/>
  </r>
  <r>
    <s v="23083.007972/2015-42"/>
    <s v="UASG 153115 - Pregão 25/2015"/>
    <d v="2016-10-21T00:00:00"/>
    <x v="58"/>
    <s v="Departamento de Anatomia Animal e Humana"/>
    <n v="111"/>
    <x v="101"/>
    <x v="72"/>
    <x v="15"/>
    <n v="10.49"/>
    <n v="52.45"/>
    <x v="6"/>
    <x v="91"/>
    <x v="18"/>
    <n v="52.45"/>
    <x v="34"/>
    <n v="1731"/>
    <x v="0"/>
  </r>
  <r>
    <s v="23083.007972/2015-42"/>
    <s v="UASG 153115 - Pregão 25/2015"/>
    <d v="2016-10-21T00:00:00"/>
    <x v="58"/>
    <s v="Departamento de Anatomia Animal e Humana"/>
    <n v="112"/>
    <x v="115"/>
    <x v="72"/>
    <x v="10"/>
    <n v="3.75"/>
    <n v="11.25"/>
    <x v="6"/>
    <x v="80"/>
    <x v="12"/>
    <n v="11.25"/>
    <x v="18"/>
    <s v="-"/>
    <x v="10"/>
  </r>
  <r>
    <s v="23083.007972/2015-42"/>
    <s v="UASG 153115 - Pregão 25/2015"/>
    <d v="2016-10-21T00:00:00"/>
    <x v="58"/>
    <s v="Departamento de Anatomia Animal e Humana"/>
    <n v="113"/>
    <x v="58"/>
    <x v="72"/>
    <x v="6"/>
    <n v="12.72"/>
    <n v="254.4"/>
    <x v="6"/>
    <x v="72"/>
    <x v="7"/>
    <n v="254.4"/>
    <x v="22"/>
    <n v="4605"/>
    <x v="0"/>
  </r>
  <r>
    <s v="23083.007972/2015-42"/>
    <s v="UASG 153115 - Pregão 25/2015"/>
    <d v="2016-10-21T00:00:00"/>
    <x v="58"/>
    <s v="Departamento de Anatomia Animal e Humana"/>
    <n v="114"/>
    <x v="57"/>
    <x v="72"/>
    <x v="6"/>
    <n v="11.42"/>
    <n v="228.4"/>
    <x v="6"/>
    <x v="72"/>
    <x v="7"/>
    <n v="228.4"/>
    <x v="22"/>
    <n v="4605"/>
    <x v="0"/>
  </r>
  <r>
    <s v="23083.007972/2015-42"/>
    <s v="UASG 153115 - Pregão 25/2015"/>
    <d v="2016-10-21T00:00:00"/>
    <x v="58"/>
    <s v="Departamento de Anatomia Animal e Humana"/>
    <n v="115"/>
    <x v="117"/>
    <x v="72"/>
    <x v="14"/>
    <n v="14.1"/>
    <n v="141"/>
    <x v="6"/>
    <x v="79"/>
    <x v="16"/>
    <n v="141"/>
    <x v="9"/>
    <n v="7"/>
    <x v="0"/>
  </r>
  <r>
    <s v="23083.007972/2015-42"/>
    <s v="UASG 153115 - Pregão 25/2015"/>
    <d v="2016-10-21T00:00:00"/>
    <x v="58"/>
    <s v="Departamento de Anatomia Animal e Humana"/>
    <n v="124"/>
    <x v="128"/>
    <x v="72"/>
    <x v="9"/>
    <n v="10.7"/>
    <n v="535"/>
    <x v="4"/>
    <x v="12"/>
    <x v="17"/>
    <s v="-"/>
    <x v="10"/>
    <s v="-"/>
    <x v="11"/>
  </r>
  <r>
    <s v="23083.007972/2015-42"/>
    <s v="UASG 153115 - Pregão 25/2015"/>
    <d v="2016-10-21T00:00:00"/>
    <x v="58"/>
    <s v="Departamento de Anatomia Animal e Humana"/>
    <n v="144"/>
    <x v="89"/>
    <x v="72"/>
    <x v="41"/>
    <n v="2.02"/>
    <n v="141.4"/>
    <x v="6"/>
    <x v="74"/>
    <x v="34"/>
    <n v="141.4"/>
    <x v="11"/>
    <n v="1484"/>
    <x v="0"/>
  </r>
  <r>
    <s v="23083.007972/2015-42"/>
    <s v="UASG 153115 - Pregão 25/2015"/>
    <d v="2016-10-21T00:00:00"/>
    <x v="58"/>
    <s v="Departamento de Anatomia Animal e Humana"/>
    <n v="145"/>
    <x v="105"/>
    <x v="72"/>
    <x v="16"/>
    <n v="1.08"/>
    <n v="16.200000000000003"/>
    <x v="6"/>
    <x v="74"/>
    <x v="19"/>
    <n v="16.200000000000003"/>
    <x v="11"/>
    <n v="1484"/>
    <x v="0"/>
  </r>
  <r>
    <s v="23083.007972/2015-42"/>
    <s v="UASG 153115 - Pregão 25/2015"/>
    <d v="2016-10-21T00:00:00"/>
    <x v="58"/>
    <s v="Departamento de Anatomia Animal e Humana"/>
    <n v="152"/>
    <x v="71"/>
    <x v="72"/>
    <x v="9"/>
    <n v="0.94"/>
    <n v="47"/>
    <x v="6"/>
    <x v="74"/>
    <x v="31"/>
    <n v="23.5"/>
    <x v="11"/>
    <n v="1484"/>
    <x v="1"/>
  </r>
  <r>
    <s v="23083.007972/2015-42"/>
    <s v="UASG 153115 - Pregão 25/2015"/>
    <d v="2016-10-21T00:00:00"/>
    <x v="58"/>
    <s v="Departamento de Anatomia Animal e Humana"/>
    <n v="153"/>
    <x v="99"/>
    <x v="72"/>
    <x v="9"/>
    <n v="0.94"/>
    <n v="47"/>
    <x v="6"/>
    <x v="74"/>
    <x v="7"/>
    <n v="18.799999999999997"/>
    <x v="11"/>
    <n v="1484"/>
    <x v="1"/>
  </r>
  <r>
    <s v="23083.007972/2015-42"/>
    <s v="UASG 153115 - Pregão 25/2015"/>
    <d v="2016-10-21T00:00:00"/>
    <x v="58"/>
    <s v="Departamento de Anatomia Animal e Humana"/>
    <n v="154"/>
    <x v="104"/>
    <x v="72"/>
    <x v="9"/>
    <n v="1.21"/>
    <n v="60.5"/>
    <x v="6"/>
    <x v="73"/>
    <x v="62"/>
    <n v="21.78"/>
    <x v="27"/>
    <n v="1520"/>
    <x v="1"/>
  </r>
  <r>
    <s v="23083.007972/2015-42"/>
    <s v="UASG 153115 - Pregão 25/2015"/>
    <d v="2016-10-21T00:00:00"/>
    <x v="58"/>
    <s v="Departamento de Anatomia Animal e Humana"/>
    <n v="160"/>
    <x v="27"/>
    <x v="72"/>
    <x v="56"/>
    <n v="7.54"/>
    <n v="248.82"/>
    <x v="6"/>
    <x v="81"/>
    <x v="77"/>
    <n v="248.82"/>
    <x v="31"/>
    <n v="4384"/>
    <x v="0"/>
  </r>
  <r>
    <s v="23083.007972/2015-42"/>
    <s v="UASG 153115 - Pregão 25/2015"/>
    <d v="2016-10-21T00:00:00"/>
    <x v="59"/>
    <s v="Departamento de Matemática"/>
    <n v="19"/>
    <x v="6"/>
    <x v="73"/>
    <x v="9"/>
    <n v="0.32"/>
    <n v="16"/>
    <x v="6"/>
    <x v="73"/>
    <x v="11"/>
    <n v="16"/>
    <x v="27"/>
    <n v="1520"/>
    <x v="0"/>
  </r>
  <r>
    <s v="23083.007972/2015-42"/>
    <s v="UASG 153115 - Pregão 25/2015"/>
    <d v="2016-10-21T00:00:00"/>
    <x v="59"/>
    <s v="Departamento de Matemática"/>
    <n v="94"/>
    <x v="17"/>
    <x v="73"/>
    <x v="15"/>
    <n v="1.22"/>
    <n v="6.1"/>
    <x v="6"/>
    <x v="78"/>
    <x v="18"/>
    <n v="6.1"/>
    <x v="30"/>
    <n v="565"/>
    <x v="0"/>
  </r>
  <r>
    <s v="23083.007972/2015-42"/>
    <s v="UASG 153115 - Pregão 25/2015"/>
    <d v="2016-10-21T00:00:00"/>
    <x v="59"/>
    <s v="Departamento de Matemática"/>
    <n v="102"/>
    <x v="19"/>
    <x v="73"/>
    <x v="18"/>
    <n v="17.489999999999998"/>
    <n v="69.959999999999994"/>
    <x v="6"/>
    <x v="81"/>
    <x v="20"/>
    <n v="69.959999999999994"/>
    <x v="31"/>
    <n v="4384"/>
    <x v="0"/>
  </r>
  <r>
    <s v="23083.007972/2015-42"/>
    <s v="UASG 153115 - Pregão 25/2015"/>
    <d v="2016-10-21T00:00:00"/>
    <x v="59"/>
    <s v="Departamento de Matemática"/>
    <n v="152"/>
    <x v="71"/>
    <x v="73"/>
    <x v="15"/>
    <n v="0.94"/>
    <n v="4.6999999999999993"/>
    <x v="6"/>
    <x v="74"/>
    <x v="18"/>
    <n v="4.6999999999999993"/>
    <x v="11"/>
    <n v="1484"/>
    <x v="0"/>
  </r>
  <r>
    <s v="23083.007972/2015-42"/>
    <s v="UASG 153115 - Pregão 25/2015"/>
    <d v="2016-10-21T00:00:00"/>
    <x v="59"/>
    <s v="Departamento de Matemática"/>
    <n v="153"/>
    <x v="99"/>
    <x v="73"/>
    <x v="15"/>
    <n v="0.94"/>
    <n v="4.6999999999999993"/>
    <x v="6"/>
    <x v="74"/>
    <x v="18"/>
    <n v="4.6999999999999993"/>
    <x v="11"/>
    <n v="1484"/>
    <x v="0"/>
  </r>
  <r>
    <s v="23083.007972/2015-42"/>
    <s v="UASG 153115 - Pregão 25/2015"/>
    <d v="2016-10-21T00:00:00"/>
    <x v="59"/>
    <s v="Departamento de Matemática"/>
    <n v="154"/>
    <x v="104"/>
    <x v="73"/>
    <x v="15"/>
    <n v="1.21"/>
    <n v="6.05"/>
    <x v="6"/>
    <x v="73"/>
    <x v="18"/>
    <n v="6.05"/>
    <x v="27"/>
    <n v="1520"/>
    <x v="0"/>
  </r>
  <r>
    <s v="23083.007972/2015-42"/>
    <s v="UASG 153115 - Pregão 25/2015"/>
    <d v="2016-10-21T00:00:00"/>
    <x v="59"/>
    <s v="Departamento de Matemática"/>
    <n v="156"/>
    <x v="106"/>
    <x v="73"/>
    <x v="6"/>
    <n v="1.3"/>
    <n v="26"/>
    <x v="6"/>
    <x v="70"/>
    <x v="7"/>
    <n v="26"/>
    <x v="25"/>
    <n v="378"/>
    <x v="0"/>
  </r>
  <r>
    <s v="23083.007972/2015-42"/>
    <s v="UASG 153115 - Pregão 25/2015"/>
    <d v="2016-10-21T00:00:00"/>
    <x v="35"/>
    <s v="Departamento de Química"/>
    <n v="19"/>
    <x v="6"/>
    <x v="74"/>
    <x v="24"/>
    <n v="0.32"/>
    <n v="64"/>
    <x v="6"/>
    <x v="73"/>
    <x v="9"/>
    <n v="32"/>
    <x v="27"/>
    <n v="1520"/>
    <x v="1"/>
  </r>
  <r>
    <s v="23083.007972/2015-42"/>
    <s v="UASG 153115 - Pregão 25/2015"/>
    <d v="2016-10-21T00:00:00"/>
    <x v="35"/>
    <s v="Departamento de Química"/>
    <n v="20"/>
    <x v="40"/>
    <x v="74"/>
    <x v="9"/>
    <n v="0.32"/>
    <n v="16"/>
    <x v="6"/>
    <x v="73"/>
    <x v="31"/>
    <n v="8"/>
    <x v="27"/>
    <n v="1520"/>
    <x v="1"/>
  </r>
  <r>
    <s v="23083.007972/2015-42"/>
    <s v="UASG 153115 - Pregão 25/2015"/>
    <d v="2016-10-21T00:00:00"/>
    <x v="35"/>
    <s v="Departamento de Química"/>
    <n v="21"/>
    <x v="41"/>
    <x v="74"/>
    <x v="36"/>
    <n v="0.32"/>
    <n v="80"/>
    <x v="6"/>
    <x v="73"/>
    <x v="38"/>
    <n v="80"/>
    <x v="27"/>
    <n v="1520"/>
    <x v="0"/>
  </r>
  <r>
    <s v="23083.007972/2015-42"/>
    <s v="UASG 153115 - Pregão 25/2015"/>
    <d v="2016-10-21T00:00:00"/>
    <x v="35"/>
    <s v="Departamento de Química"/>
    <n v="91"/>
    <x v="81"/>
    <x v="74"/>
    <x v="6"/>
    <n v="1.03"/>
    <n v="20.6"/>
    <x v="6"/>
    <x v="69"/>
    <x v="7"/>
    <n v="20.6"/>
    <x v="24"/>
    <n v="3293"/>
    <x v="0"/>
  </r>
  <r>
    <s v="23083.007972/2015-42"/>
    <s v="UASG 153115 - Pregão 25/2015"/>
    <d v="2016-10-21T00:00:00"/>
    <x v="35"/>
    <s v="Departamento de Química"/>
    <n v="99"/>
    <x v="18"/>
    <x v="74"/>
    <x v="25"/>
    <n v="19.989999999999998"/>
    <n v="39.979999999999997"/>
    <x v="6"/>
    <x v="78"/>
    <x v="26"/>
    <n v="39.979999999999997"/>
    <x v="30"/>
    <n v="565"/>
    <x v="0"/>
  </r>
  <r>
    <s v="23083.007972/2015-42"/>
    <s v="UASG 153115 - Pregão 25/2015"/>
    <d v="2016-10-21T00:00:00"/>
    <x v="35"/>
    <s v="Departamento de Química"/>
    <n v="111"/>
    <x v="101"/>
    <x v="74"/>
    <x v="25"/>
    <n v="10.49"/>
    <n v="20.98"/>
    <x v="6"/>
    <x v="91"/>
    <x v="26"/>
    <n v="20.98"/>
    <x v="34"/>
    <n v="1731"/>
    <x v="0"/>
  </r>
  <r>
    <s v="23083.007972/2015-42"/>
    <s v="UASG 153115 - Pregão 25/2015"/>
    <d v="2016-10-21T00:00:00"/>
    <x v="35"/>
    <s v="Departamento de Química"/>
    <n v="112"/>
    <x v="115"/>
    <x v="74"/>
    <x v="14"/>
    <n v="3.75"/>
    <n v="37.5"/>
    <x v="6"/>
    <x v="80"/>
    <x v="16"/>
    <n v="37.5"/>
    <x v="18"/>
    <s v="-"/>
    <x v="10"/>
  </r>
  <r>
    <s v="23083.007972/2015-42"/>
    <s v="UASG 153115 - Pregão 25/2015"/>
    <d v="2016-10-21T00:00:00"/>
    <x v="35"/>
    <s v="Departamento de Química"/>
    <n v="114"/>
    <x v="57"/>
    <x v="74"/>
    <x v="13"/>
    <n v="11.42"/>
    <n v="342.6"/>
    <x v="6"/>
    <x v="72"/>
    <x v="15"/>
    <n v="342.6"/>
    <x v="22"/>
    <n v="4605"/>
    <x v="0"/>
  </r>
  <r>
    <s v="23083.007972/2015-42"/>
    <s v="UASG 153115 - Pregão 25/2015"/>
    <d v="2016-10-21T00:00:00"/>
    <x v="35"/>
    <s v="Departamento de Química"/>
    <n v="160"/>
    <x v="27"/>
    <x v="74"/>
    <x v="15"/>
    <n v="7.54"/>
    <n v="37.700000000000003"/>
    <x v="6"/>
    <x v="81"/>
    <x v="18"/>
    <n v="37.700000000000003"/>
    <x v="31"/>
    <n v="4384"/>
    <x v="0"/>
  </r>
  <r>
    <s v="23083.007972/2015-42"/>
    <s v="UASG 153115 - Pregão 25/2015"/>
    <d v="2016-10-21T00:00:00"/>
    <x v="35"/>
    <s v="Departamento de Química"/>
    <n v="174"/>
    <x v="66"/>
    <x v="74"/>
    <x v="15"/>
    <n v="2.8"/>
    <n v="14"/>
    <x v="6"/>
    <x v="70"/>
    <x v="18"/>
    <n v="14"/>
    <x v="25"/>
    <n v="378"/>
    <x v="0"/>
  </r>
  <r>
    <s v="23083.007972/2015-42"/>
    <s v="UASG 153115 - Pregão 25/2015"/>
    <d v="2016-10-21T00:00:00"/>
    <x v="36"/>
    <s v="Instituto de Ciências Humanas e Sociais"/>
    <n v="4"/>
    <x v="29"/>
    <x v="75"/>
    <x v="6"/>
    <n v="3.5"/>
    <n v="70"/>
    <x v="6"/>
    <x v="70"/>
    <x v="7"/>
    <n v="70"/>
    <x v="25"/>
    <n v="378"/>
    <x v="0"/>
  </r>
  <r>
    <s v="23083.007972/2015-42"/>
    <s v="UASG 153115 - Pregão 25/2015"/>
    <d v="2016-10-21T00:00:00"/>
    <x v="36"/>
    <s v="Instituto de Ciências Humanas e Sociais"/>
    <n v="19"/>
    <x v="6"/>
    <x v="75"/>
    <x v="4"/>
    <n v="0.32"/>
    <n v="96"/>
    <x v="6"/>
    <x v="73"/>
    <x v="25"/>
    <n v="64"/>
    <x v="27"/>
    <n v="1520"/>
    <x v="1"/>
  </r>
  <r>
    <s v="23083.007972/2015-42"/>
    <s v="UASG 153115 - Pregão 25/2015"/>
    <d v="2016-10-21T00:00:00"/>
    <x v="36"/>
    <s v="Instituto de Ciências Humanas e Sociais"/>
    <n v="20"/>
    <x v="40"/>
    <x v="75"/>
    <x v="4"/>
    <n v="0.32"/>
    <n v="96"/>
    <x v="6"/>
    <x v="73"/>
    <x v="22"/>
    <n v="48"/>
    <x v="27"/>
    <n v="1520"/>
    <x v="1"/>
  </r>
  <r>
    <s v="23083.007972/2015-42"/>
    <s v="UASG 153115 - Pregão 25/2015"/>
    <d v="2016-10-21T00:00:00"/>
    <x v="36"/>
    <s v="Instituto de Ciências Humanas e Sociais"/>
    <n v="37"/>
    <x v="74"/>
    <x v="75"/>
    <x v="8"/>
    <n v="0.38"/>
    <n v="38"/>
    <x v="6"/>
    <x v="74"/>
    <x v="9"/>
    <n v="38"/>
    <x v="11"/>
    <n v="1484"/>
    <x v="0"/>
  </r>
  <r>
    <s v="23083.007972/2015-42"/>
    <s v="UASG 153115 - Pregão 25/2015"/>
    <d v="2016-10-21T00:00:00"/>
    <x v="36"/>
    <s v="Instituto de Ciências Humanas e Sociais"/>
    <n v="99"/>
    <x v="18"/>
    <x v="75"/>
    <x v="15"/>
    <n v="19.989999999999998"/>
    <n v="99.949999999999989"/>
    <x v="6"/>
    <x v="78"/>
    <x v="18"/>
    <n v="99.949999999999989"/>
    <x v="30"/>
    <n v="565"/>
    <x v="0"/>
  </r>
  <r>
    <s v="23083.007972/2015-42"/>
    <s v="UASG 153115 - Pregão 25/2015"/>
    <d v="2016-10-21T00:00:00"/>
    <x v="36"/>
    <s v="Instituto de Ciências Humanas e Sociais"/>
    <n v="102"/>
    <x v="19"/>
    <x v="75"/>
    <x v="6"/>
    <n v="17.489999999999998"/>
    <n v="349.79999999999995"/>
    <x v="6"/>
    <x v="81"/>
    <x v="7"/>
    <n v="349.79999999999995"/>
    <x v="31"/>
    <n v="4384"/>
    <x v="0"/>
  </r>
  <r>
    <s v="23083.007972/2015-42"/>
    <s v="UASG 153115 - Pregão 25/2015"/>
    <d v="2016-10-21T00:00:00"/>
    <x v="36"/>
    <s v="Instituto de Ciências Humanas e Sociais"/>
    <n v="100"/>
    <x v="20"/>
    <x v="75"/>
    <x v="6"/>
    <n v="33.200000000000003"/>
    <n v="664"/>
    <x v="6"/>
    <x v="77"/>
    <x v="7"/>
    <n v="664"/>
    <x v="29"/>
    <n v="6666"/>
    <x v="0"/>
  </r>
  <r>
    <s v="23083.007972/2015-42"/>
    <s v="UASG 153115 - Pregão 25/2015"/>
    <d v="2016-10-21T00:00:00"/>
    <x v="36"/>
    <s v="Instituto de Ciências Humanas e Sociais"/>
    <n v="101"/>
    <x v="21"/>
    <x v="75"/>
    <x v="11"/>
    <n v="5.84"/>
    <n v="5.84"/>
    <x v="6"/>
    <x v="73"/>
    <x v="13"/>
    <n v="5.84"/>
    <x v="27"/>
    <n v="1520"/>
    <x v="0"/>
  </r>
  <r>
    <s v="23083.007972/2015-42"/>
    <s v="UASG 153115 - Pregão 25/2015"/>
    <d v="2016-10-21T00:00:00"/>
    <x v="36"/>
    <s v="Instituto de Ciências Humanas e Sociais"/>
    <n v="137"/>
    <x v="84"/>
    <x v="75"/>
    <x v="13"/>
    <n v="1.25"/>
    <n v="37.5"/>
    <x v="6"/>
    <x v="73"/>
    <x v="15"/>
    <n v="37.5"/>
    <x v="27"/>
    <n v="1520"/>
    <x v="0"/>
  </r>
  <r>
    <s v="23083.007972/2015-42"/>
    <s v="UASG 153115 - Pregão 25/2015"/>
    <d v="2016-10-21T00:00:00"/>
    <x v="36"/>
    <s v="Instituto de Ciências Humanas e Sociais"/>
    <n v="145"/>
    <x v="105"/>
    <x v="75"/>
    <x v="28"/>
    <n v="1.08"/>
    <n v="27"/>
    <x v="6"/>
    <x v="74"/>
    <x v="31"/>
    <n v="27"/>
    <x v="11"/>
    <n v="1484"/>
    <x v="0"/>
  </r>
  <r>
    <s v="23083.007972/2015-42"/>
    <s v="UASG 153115 - Pregão 25/2015"/>
    <d v="2016-10-21T00:00:00"/>
    <x v="36"/>
    <s v="Instituto de Ciências Humanas e Sociais"/>
    <n v="173"/>
    <x v="65"/>
    <x v="75"/>
    <x v="6"/>
    <n v="2.69"/>
    <n v="53.8"/>
    <x v="6"/>
    <x v="73"/>
    <x v="7"/>
    <n v="53.8"/>
    <x v="27"/>
    <n v="1520"/>
    <x v="0"/>
  </r>
  <r>
    <s v="23083.007972/2015-42"/>
    <s v="UASG 153115 - Pregão 25/2015"/>
    <d v="2016-10-21T00:00:00"/>
    <x v="36"/>
    <s v="Instituto de Ciências Humanas e Sociais"/>
    <n v="174"/>
    <x v="66"/>
    <x v="75"/>
    <x v="11"/>
    <n v="2.8"/>
    <n v="2.8"/>
    <x v="6"/>
    <x v="70"/>
    <x v="13"/>
    <n v="2.8"/>
    <x v="25"/>
    <n v="378"/>
    <x v="0"/>
  </r>
  <r>
    <s v="23083.007972/2015-42"/>
    <s v="UASG 153115 - Pregão 25/2015"/>
    <d v="2016-10-21T00:00:00"/>
    <x v="60"/>
    <s v="Instituto de Educação"/>
    <n v="4"/>
    <x v="29"/>
    <x v="76"/>
    <x v="10"/>
    <n v="3.5"/>
    <n v="10.5"/>
    <x v="6"/>
    <x v="70"/>
    <x v="12"/>
    <n v="10.5"/>
    <x v="25"/>
    <n v="378"/>
    <x v="0"/>
  </r>
  <r>
    <s v="23083.007972/2015-42"/>
    <s v="UASG 153115 - Pregão 25/2015"/>
    <d v="2016-10-21T00:00:00"/>
    <x v="60"/>
    <s v="Instituto de Educação"/>
    <n v="7"/>
    <x v="72"/>
    <x v="76"/>
    <x v="25"/>
    <n v="2.5"/>
    <n v="5"/>
    <x v="6"/>
    <x v="83"/>
    <x v="26"/>
    <n v="5"/>
    <x v="28"/>
    <n v="17161"/>
    <x v="0"/>
  </r>
  <r>
    <s v="23083.007972/2015-42"/>
    <s v="UASG 153115 - Pregão 25/2015"/>
    <d v="2016-10-21T00:00:00"/>
    <x v="60"/>
    <s v="Instituto de Educação"/>
    <n v="8"/>
    <x v="32"/>
    <x v="76"/>
    <x v="14"/>
    <n v="0.4"/>
    <n v="4"/>
    <x v="6"/>
    <x v="74"/>
    <x v="16"/>
    <n v="4"/>
    <x v="11"/>
    <n v="1484"/>
    <x v="0"/>
  </r>
  <r>
    <s v="23083.007972/2015-42"/>
    <s v="UASG 153115 - Pregão 25/2015"/>
    <d v="2016-10-21T00:00:00"/>
    <x v="60"/>
    <s v="Instituto de Educação"/>
    <n v="9"/>
    <x v="33"/>
    <x v="76"/>
    <x v="15"/>
    <n v="3.49"/>
    <n v="17.450000000000003"/>
    <x v="6"/>
    <x v="71"/>
    <x v="18"/>
    <n v="17.450000000000003"/>
    <x v="26"/>
    <n v="1342"/>
    <x v="0"/>
  </r>
  <r>
    <s v="23083.007972/2015-42"/>
    <s v="UASG 153115 - Pregão 25/2015"/>
    <d v="2016-10-21T00:00:00"/>
    <x v="60"/>
    <s v="Instituto de Educação"/>
    <n v="10"/>
    <x v="73"/>
    <x v="76"/>
    <x v="14"/>
    <n v="19.899999999999999"/>
    <n v="199"/>
    <x v="6"/>
    <x v="70"/>
    <x v="16"/>
    <n v="199"/>
    <x v="25"/>
    <n v="378"/>
    <x v="0"/>
  </r>
  <r>
    <s v="23083.007972/2015-42"/>
    <s v="UASG 153115 - Pregão 25/2015"/>
    <d v="2016-10-21T00:00:00"/>
    <x v="60"/>
    <s v="Instituto de Educação"/>
    <n v="17"/>
    <x v="38"/>
    <x v="76"/>
    <x v="16"/>
    <n v="2.5499999999999998"/>
    <n v="38.25"/>
    <x v="6"/>
    <x v="72"/>
    <x v="19"/>
    <n v="38.25"/>
    <x v="22"/>
    <n v="4605"/>
    <x v="0"/>
  </r>
  <r>
    <s v="23083.007972/2015-42"/>
    <s v="UASG 153115 - Pregão 25/2015"/>
    <d v="2016-10-21T00:00:00"/>
    <x v="60"/>
    <s v="Instituto de Educação"/>
    <n v="16"/>
    <x v="39"/>
    <x v="76"/>
    <x v="16"/>
    <n v="2.52"/>
    <n v="37.799999999999997"/>
    <x v="6"/>
    <x v="72"/>
    <x v="19"/>
    <n v="37.799999999999997"/>
    <x v="22"/>
    <n v="4605"/>
    <x v="0"/>
  </r>
  <r>
    <s v="23083.007972/2015-42"/>
    <s v="UASG 153115 - Pregão 25/2015"/>
    <d v="2016-10-21T00:00:00"/>
    <x v="60"/>
    <s v="Instituto de Educação"/>
    <n v="19"/>
    <x v="6"/>
    <x v="76"/>
    <x v="9"/>
    <n v="0.32"/>
    <n v="16"/>
    <x v="6"/>
    <x v="73"/>
    <x v="11"/>
    <n v="16"/>
    <x v="27"/>
    <n v="1520"/>
    <x v="0"/>
  </r>
  <r>
    <s v="23083.007972/2015-42"/>
    <s v="UASG 153115 - Pregão 25/2015"/>
    <d v="2016-10-21T00:00:00"/>
    <x v="60"/>
    <s v="Instituto de Educação"/>
    <n v="20"/>
    <x v="40"/>
    <x v="76"/>
    <x v="9"/>
    <n v="0.32"/>
    <n v="16"/>
    <x v="6"/>
    <x v="73"/>
    <x v="31"/>
    <n v="8"/>
    <x v="27"/>
    <n v="1520"/>
    <x v="1"/>
  </r>
  <r>
    <s v="23083.007972/2015-42"/>
    <s v="UASG 153115 - Pregão 25/2015"/>
    <d v="2016-10-21T00:00:00"/>
    <x v="60"/>
    <s v="Instituto de Educação"/>
    <n v="21"/>
    <x v="41"/>
    <x v="76"/>
    <x v="9"/>
    <n v="0.32"/>
    <n v="16"/>
    <x v="6"/>
    <x v="73"/>
    <x v="11"/>
    <n v="16"/>
    <x v="27"/>
    <n v="1520"/>
    <x v="0"/>
  </r>
  <r>
    <s v="23083.007972/2015-42"/>
    <s v="UASG 153115 - Pregão 25/2015"/>
    <d v="2016-10-21T00:00:00"/>
    <x v="60"/>
    <s v="Instituto de Educação"/>
    <n v="27"/>
    <x v="12"/>
    <x v="76"/>
    <x v="14"/>
    <n v="0.85"/>
    <n v="8.5"/>
    <x v="6"/>
    <x v="70"/>
    <x v="16"/>
    <n v="8.5"/>
    <x v="25"/>
    <n v="378"/>
    <x v="0"/>
  </r>
  <r>
    <s v="23083.007972/2015-42"/>
    <s v="UASG 153115 - Pregão 25/2015"/>
    <d v="2016-10-21T00:00:00"/>
    <x v="60"/>
    <s v="Instituto de Educação"/>
    <n v="43"/>
    <x v="75"/>
    <x v="76"/>
    <x v="6"/>
    <n v="1.7"/>
    <n v="34"/>
    <x v="6"/>
    <x v="75"/>
    <x v="7"/>
    <n v="34"/>
    <x v="28"/>
    <n v="5046"/>
    <x v="0"/>
  </r>
  <r>
    <s v="23083.007972/2015-42"/>
    <s v="UASG 153115 - Pregão 25/2015"/>
    <d v="2016-10-21T00:00:00"/>
    <x v="60"/>
    <s v="Instituto de Educação"/>
    <n v="39"/>
    <x v="76"/>
    <x v="76"/>
    <x v="6"/>
    <n v="0.95"/>
    <n v="19"/>
    <x v="6"/>
    <x v="71"/>
    <x v="7"/>
    <n v="19"/>
    <x v="26"/>
    <n v="1342"/>
    <x v="0"/>
  </r>
  <r>
    <s v="23083.007972/2015-42"/>
    <s v="UASG 153115 - Pregão 25/2015"/>
    <d v="2016-10-21T00:00:00"/>
    <x v="60"/>
    <s v="Instituto de Educação"/>
    <n v="40"/>
    <x v="77"/>
    <x v="76"/>
    <x v="6"/>
    <n v="0.99"/>
    <n v="19.8"/>
    <x v="6"/>
    <x v="71"/>
    <x v="7"/>
    <n v="19.8"/>
    <x v="26"/>
    <n v="1342"/>
    <x v="0"/>
  </r>
  <r>
    <s v="23083.007972/2015-42"/>
    <s v="UASG 153115 - Pregão 25/2015"/>
    <d v="2016-10-21T00:00:00"/>
    <x v="60"/>
    <s v="Instituto de Educação"/>
    <n v="41"/>
    <x v="42"/>
    <x v="76"/>
    <x v="6"/>
    <n v="1.29"/>
    <n v="25.8"/>
    <x v="6"/>
    <x v="73"/>
    <x v="7"/>
    <n v="25.8"/>
    <x v="27"/>
    <n v="1520"/>
    <x v="0"/>
  </r>
  <r>
    <s v="23083.007972/2015-42"/>
    <s v="UASG 153115 - Pregão 25/2015"/>
    <d v="2016-10-21T00:00:00"/>
    <x v="60"/>
    <s v="Instituto de Educação"/>
    <n v="50"/>
    <x v="129"/>
    <x v="76"/>
    <x v="14"/>
    <n v="3.15"/>
    <n v="31.5"/>
    <x v="6"/>
    <x v="70"/>
    <x v="16"/>
    <n v="31.5"/>
    <x v="25"/>
    <n v="378"/>
    <x v="0"/>
  </r>
  <r>
    <s v="23083.007972/2015-42"/>
    <s v="UASG 153115 - Pregão 25/2015"/>
    <d v="2016-10-21T00:00:00"/>
    <x v="60"/>
    <s v="Instituto de Educação"/>
    <n v="52"/>
    <x v="100"/>
    <x v="76"/>
    <x v="14"/>
    <n v="6.8"/>
    <n v="68"/>
    <x v="6"/>
    <x v="70"/>
    <x v="16"/>
    <n v="68"/>
    <x v="25"/>
    <n v="378"/>
    <x v="0"/>
  </r>
  <r>
    <s v="23083.007972/2015-42"/>
    <s v="UASG 153115 - Pregão 25/2015"/>
    <d v="2016-10-21T00:00:00"/>
    <x v="60"/>
    <s v="Instituto de Educação"/>
    <n v="68"/>
    <x v="79"/>
    <x v="76"/>
    <x v="8"/>
    <n v="7.0000000000000007E-2"/>
    <n v="7.0000000000000009"/>
    <x v="6"/>
    <x v="72"/>
    <x v="9"/>
    <n v="7.0000000000000009"/>
    <x v="22"/>
    <n v="4605"/>
    <x v="0"/>
  </r>
  <r>
    <s v="23083.007972/2015-42"/>
    <s v="UASG 153115 - Pregão 25/2015"/>
    <d v="2016-10-21T00:00:00"/>
    <x v="60"/>
    <s v="Instituto de Educação"/>
    <n v="67"/>
    <x v="80"/>
    <x v="76"/>
    <x v="8"/>
    <n v="0.1"/>
    <n v="10"/>
    <x v="6"/>
    <x v="72"/>
    <x v="9"/>
    <n v="10"/>
    <x v="22"/>
    <n v="4605"/>
    <x v="0"/>
  </r>
  <r>
    <s v="23083.007972/2015-42"/>
    <s v="UASG 153115 - Pregão 25/2015"/>
    <d v="2016-10-21T00:00:00"/>
    <x v="60"/>
    <s v="Instituto de Educação"/>
    <n v="83"/>
    <x v="122"/>
    <x v="76"/>
    <x v="11"/>
    <n v="22.44"/>
    <n v="22.44"/>
    <x v="6"/>
    <x v="76"/>
    <x v="13"/>
    <n v="22.44"/>
    <x v="18"/>
    <s v="-"/>
    <x v="9"/>
  </r>
  <r>
    <s v="23083.007972/2015-42"/>
    <s v="UASG 153115 - Pregão 25/2015"/>
    <d v="2016-10-21T00:00:00"/>
    <x v="60"/>
    <s v="Instituto de Educação"/>
    <n v="91"/>
    <x v="81"/>
    <x v="76"/>
    <x v="14"/>
    <n v="1.03"/>
    <n v="10.3"/>
    <x v="6"/>
    <x v="69"/>
    <x v="16"/>
    <n v="10.3"/>
    <x v="24"/>
    <n v="3293"/>
    <x v="0"/>
  </r>
  <r>
    <s v="23083.007972/2015-42"/>
    <s v="UASG 153115 - Pregão 25/2015"/>
    <d v="2016-10-21T00:00:00"/>
    <x v="60"/>
    <s v="Instituto de Educação"/>
    <n v="94"/>
    <x v="17"/>
    <x v="76"/>
    <x v="14"/>
    <n v="1.22"/>
    <n v="12.2"/>
    <x v="6"/>
    <x v="78"/>
    <x v="14"/>
    <n v="7.32"/>
    <x v="30"/>
    <n v="565"/>
    <x v="1"/>
  </r>
  <r>
    <s v="23083.007972/2015-42"/>
    <s v="UASG 153115 - Pregão 25/2015"/>
    <d v="2016-10-21T00:00:00"/>
    <x v="60"/>
    <s v="Instituto de Educação"/>
    <n v="102"/>
    <x v="19"/>
    <x v="76"/>
    <x v="14"/>
    <n v="17.489999999999998"/>
    <n v="174.89999999999998"/>
    <x v="6"/>
    <x v="81"/>
    <x v="16"/>
    <n v="174.89999999999998"/>
    <x v="31"/>
    <n v="4384"/>
    <x v="0"/>
  </r>
  <r>
    <s v="23083.007972/2015-42"/>
    <s v="UASG 153115 - Pregão 25/2015"/>
    <d v="2016-10-21T00:00:00"/>
    <x v="60"/>
    <s v="Instituto de Educação"/>
    <n v="100"/>
    <x v="20"/>
    <x v="76"/>
    <x v="15"/>
    <n v="33.200000000000003"/>
    <n v="166"/>
    <x v="6"/>
    <x v="77"/>
    <x v="18"/>
    <n v="166"/>
    <x v="29"/>
    <n v="6666"/>
    <x v="0"/>
  </r>
  <r>
    <s v="23083.007972/2015-42"/>
    <s v="UASG 153115 - Pregão 25/2015"/>
    <d v="2016-10-21T00:00:00"/>
    <x v="60"/>
    <s v="Instituto de Educação"/>
    <n v="101"/>
    <x v="21"/>
    <x v="76"/>
    <x v="15"/>
    <n v="5.84"/>
    <n v="29.2"/>
    <x v="6"/>
    <x v="73"/>
    <x v="18"/>
    <n v="29.2"/>
    <x v="27"/>
    <n v="1520"/>
    <x v="0"/>
  </r>
  <r>
    <s v="23083.007972/2015-42"/>
    <s v="UASG 153115 - Pregão 25/2015"/>
    <d v="2016-10-21T00:00:00"/>
    <x v="60"/>
    <s v="Instituto de Educação"/>
    <n v="103"/>
    <x v="22"/>
    <x v="76"/>
    <x v="14"/>
    <n v="7.75"/>
    <n v="77.5"/>
    <x v="6"/>
    <x v="79"/>
    <x v="16"/>
    <n v="77.5"/>
    <x v="9"/>
    <n v="7"/>
    <x v="0"/>
  </r>
  <r>
    <s v="23083.007972/2015-42"/>
    <s v="UASG 153115 - Pregão 25/2015"/>
    <d v="2016-10-21T00:00:00"/>
    <x v="60"/>
    <s v="Instituto de Educação"/>
    <n v="109"/>
    <x v="54"/>
    <x v="76"/>
    <x v="14"/>
    <n v="2"/>
    <n v="20"/>
    <x v="6"/>
    <x v="70"/>
    <x v="16"/>
    <n v="20"/>
    <x v="25"/>
    <n v="378"/>
    <x v="0"/>
  </r>
  <r>
    <s v="23083.007972/2015-42"/>
    <s v="UASG 153115 - Pregão 25/2015"/>
    <d v="2016-10-21T00:00:00"/>
    <x v="60"/>
    <s v="Instituto de Educação"/>
    <n v="110"/>
    <x v="55"/>
    <x v="76"/>
    <x v="15"/>
    <n v="3.65"/>
    <n v="18.25"/>
    <x v="6"/>
    <x v="80"/>
    <x v="18"/>
    <n v="18.25"/>
    <x v="18"/>
    <s v="-"/>
    <x v="10"/>
  </r>
  <r>
    <s v="23083.007972/2015-42"/>
    <s v="UASG 153115 - Pregão 25/2015"/>
    <d v="2016-10-21T00:00:00"/>
    <x v="60"/>
    <s v="Instituto de Educação"/>
    <n v="111"/>
    <x v="101"/>
    <x v="76"/>
    <x v="15"/>
    <n v="10.49"/>
    <n v="52.45"/>
    <x v="6"/>
    <x v="91"/>
    <x v="18"/>
    <n v="52.45"/>
    <x v="34"/>
    <n v="1731"/>
    <x v="0"/>
  </r>
  <r>
    <s v="23083.007972/2015-42"/>
    <s v="UASG 153115 - Pregão 25/2015"/>
    <d v="2016-10-21T00:00:00"/>
    <x v="60"/>
    <s v="Instituto de Educação"/>
    <n v="112"/>
    <x v="115"/>
    <x v="76"/>
    <x v="15"/>
    <n v="3.75"/>
    <n v="18.75"/>
    <x v="6"/>
    <x v="80"/>
    <x v="18"/>
    <n v="18.75"/>
    <x v="18"/>
    <s v="-"/>
    <x v="10"/>
  </r>
  <r>
    <s v="23083.007972/2015-42"/>
    <s v="UASG 153115 - Pregão 25/2015"/>
    <d v="2016-10-21T00:00:00"/>
    <x v="60"/>
    <s v="Instituto de Educação"/>
    <n v="124"/>
    <x v="128"/>
    <x v="76"/>
    <x v="9"/>
    <n v="10.7"/>
    <n v="535"/>
    <x v="4"/>
    <x v="12"/>
    <x v="17"/>
    <s v="-"/>
    <x v="10"/>
    <s v="-"/>
    <x v="11"/>
  </r>
  <r>
    <s v="23083.007972/2015-42"/>
    <s v="UASG 153115 - Pregão 25/2015"/>
    <d v="2016-10-21T00:00:00"/>
    <x v="60"/>
    <s v="Instituto de Educação"/>
    <n v="137"/>
    <x v="84"/>
    <x v="76"/>
    <x v="14"/>
    <n v="1.25"/>
    <n v="12.5"/>
    <x v="6"/>
    <x v="73"/>
    <x v="16"/>
    <n v="12.5"/>
    <x v="27"/>
    <n v="1520"/>
    <x v="0"/>
  </r>
  <r>
    <s v="23083.007972/2015-42"/>
    <s v="UASG 153115 - Pregão 25/2015"/>
    <d v="2016-10-21T00:00:00"/>
    <x v="60"/>
    <s v="Instituto de Educação"/>
    <n v="136"/>
    <x v="86"/>
    <x v="76"/>
    <x v="14"/>
    <n v="6.34"/>
    <n v="63.4"/>
    <x v="6"/>
    <x v="72"/>
    <x v="16"/>
    <n v="63.4"/>
    <x v="22"/>
    <n v="4605"/>
    <x v="0"/>
  </r>
  <r>
    <s v="23083.007972/2015-42"/>
    <s v="UASG 153115 - Pregão 25/2015"/>
    <d v="2016-10-21T00:00:00"/>
    <x v="60"/>
    <s v="Instituto de Educação"/>
    <n v="142"/>
    <x v="68"/>
    <x v="76"/>
    <x v="14"/>
    <n v="1.89"/>
    <n v="18.899999999999999"/>
    <x v="6"/>
    <x v="74"/>
    <x v="16"/>
    <n v="18.899999999999999"/>
    <x v="11"/>
    <n v="1484"/>
    <x v="0"/>
  </r>
  <r>
    <s v="23083.007972/2015-42"/>
    <s v="UASG 153115 - Pregão 25/2015"/>
    <d v="2016-10-21T00:00:00"/>
    <x v="60"/>
    <s v="Instituto de Educação"/>
    <n v="144"/>
    <x v="89"/>
    <x v="76"/>
    <x v="14"/>
    <n v="2.02"/>
    <n v="20.2"/>
    <x v="6"/>
    <x v="74"/>
    <x v="16"/>
    <n v="20.2"/>
    <x v="11"/>
    <n v="1484"/>
    <x v="0"/>
  </r>
  <r>
    <s v="23083.007972/2015-42"/>
    <s v="UASG 153115 - Pregão 25/2015"/>
    <d v="2016-10-21T00:00:00"/>
    <x v="60"/>
    <s v="Instituto de Educação"/>
    <n v="145"/>
    <x v="105"/>
    <x v="76"/>
    <x v="15"/>
    <n v="1.08"/>
    <n v="5.4"/>
    <x v="6"/>
    <x v="74"/>
    <x v="18"/>
    <n v="5.4"/>
    <x v="11"/>
    <n v="1484"/>
    <x v="0"/>
  </r>
  <r>
    <s v="23083.007972/2015-42"/>
    <s v="UASG 153115 - Pregão 25/2015"/>
    <d v="2016-10-21T00:00:00"/>
    <x v="60"/>
    <s v="Instituto de Educação"/>
    <n v="146"/>
    <x v="63"/>
    <x v="76"/>
    <x v="15"/>
    <n v="64.5"/>
    <n v="322.5"/>
    <x v="6"/>
    <x v="72"/>
    <x v="18"/>
    <n v="322.5"/>
    <x v="22"/>
    <n v="4605"/>
    <x v="0"/>
  </r>
  <r>
    <s v="23083.007972/2015-42"/>
    <s v="UASG 153115 - Pregão 25/2015"/>
    <d v="2016-10-21T00:00:00"/>
    <x v="60"/>
    <s v="Instituto de Educação"/>
    <n v="152"/>
    <x v="71"/>
    <x v="76"/>
    <x v="10"/>
    <n v="0.94"/>
    <n v="2.82"/>
    <x v="6"/>
    <x v="74"/>
    <x v="12"/>
    <n v="2.82"/>
    <x v="11"/>
    <n v="1484"/>
    <x v="0"/>
  </r>
  <r>
    <s v="23083.007972/2015-42"/>
    <s v="UASG 153115 - Pregão 25/2015"/>
    <d v="2016-10-21T00:00:00"/>
    <x v="60"/>
    <s v="Instituto de Educação"/>
    <n v="156"/>
    <x v="106"/>
    <x v="76"/>
    <x v="6"/>
    <n v="1.3"/>
    <n v="26"/>
    <x v="6"/>
    <x v="70"/>
    <x v="7"/>
    <n v="26"/>
    <x v="25"/>
    <n v="378"/>
    <x v="0"/>
  </r>
  <r>
    <s v="23083.007972/2015-42"/>
    <s v="UASG 153115 - Pregão 25/2015"/>
    <d v="2016-10-21T00:00:00"/>
    <x v="60"/>
    <s v="Instituto de Educação"/>
    <n v="164"/>
    <x v="64"/>
    <x v="76"/>
    <x v="14"/>
    <n v="1.88"/>
    <n v="18.799999999999997"/>
    <x v="6"/>
    <x v="82"/>
    <x v="16"/>
    <n v="18.799999999999997"/>
    <x v="32"/>
    <n v="7982"/>
    <x v="0"/>
  </r>
  <r>
    <s v="23083.007972/2015-42"/>
    <s v="UASG 153115 - Pregão 25/2015"/>
    <d v="2016-10-21T00:00:00"/>
    <x v="60"/>
    <s v="Instituto de Educação"/>
    <n v="173"/>
    <x v="65"/>
    <x v="76"/>
    <x v="6"/>
    <n v="2.69"/>
    <n v="53.8"/>
    <x v="6"/>
    <x v="73"/>
    <x v="7"/>
    <n v="53.8"/>
    <x v="27"/>
    <n v="1520"/>
    <x v="0"/>
  </r>
  <r>
    <s v="23083.007972/2015-42"/>
    <s v="UASG 153115 - Pregão 25/2015"/>
    <d v="2016-10-21T00:00:00"/>
    <x v="60"/>
    <s v="Instituto de Educação"/>
    <n v="174"/>
    <x v="66"/>
    <x v="76"/>
    <x v="6"/>
    <n v="2.8"/>
    <n v="56"/>
    <x v="6"/>
    <x v="70"/>
    <x v="7"/>
    <n v="56"/>
    <x v="25"/>
    <n v="378"/>
    <x v="0"/>
  </r>
  <r>
    <s v="23083.007972/2015-42"/>
    <s v="UASG 153115 - Pregão 25/2015"/>
    <d v="2016-10-21T00:00:00"/>
    <x v="39"/>
    <s v="Instituto de Florestas"/>
    <n v="16"/>
    <x v="39"/>
    <x v="77"/>
    <x v="11"/>
    <n v="2.52"/>
    <n v="2.52"/>
    <x v="6"/>
    <x v="72"/>
    <x v="13"/>
    <n v="2.52"/>
    <x v="22"/>
    <n v="4605"/>
    <x v="0"/>
  </r>
  <r>
    <s v="23083.007972/2015-42"/>
    <s v="UASG 153115 - Pregão 25/2015"/>
    <d v="2016-10-21T00:00:00"/>
    <x v="39"/>
    <s v="Instituto de Florestas"/>
    <n v="109"/>
    <x v="54"/>
    <x v="77"/>
    <x v="11"/>
    <n v="2"/>
    <n v="2"/>
    <x v="6"/>
    <x v="70"/>
    <x v="13"/>
    <n v="2"/>
    <x v="25"/>
    <n v="378"/>
    <x v="0"/>
  </r>
  <r>
    <s v="23083.007972/2015-42"/>
    <s v="UASG 153115 - Pregão 25/2015"/>
    <d v="2016-10-21T00:00:00"/>
    <x v="39"/>
    <s v="Instituto de Florestas"/>
    <n v="136"/>
    <x v="86"/>
    <x v="77"/>
    <x v="14"/>
    <n v="6.34"/>
    <n v="63.4"/>
    <x v="6"/>
    <x v="72"/>
    <x v="16"/>
    <n v="63.4"/>
    <x v="22"/>
    <n v="4605"/>
    <x v="0"/>
  </r>
  <r>
    <s v="23083.007972/2015-42"/>
    <s v="UASG 153115 - Pregão 25/2015"/>
    <d v="2016-10-21T00:00:00"/>
    <x v="39"/>
    <s v="Instituto de Florestas"/>
    <n v="153"/>
    <x v="99"/>
    <x v="77"/>
    <x v="18"/>
    <n v="0.94"/>
    <n v="3.76"/>
    <x v="6"/>
    <x v="74"/>
    <x v="20"/>
    <n v="3.76"/>
    <x v="11"/>
    <n v="1484"/>
    <x v="0"/>
  </r>
  <r>
    <s v="23083.007972/2015-42"/>
    <s v="UASG 153115 - Pregão 25/2015"/>
    <d v="2016-10-21T00:00:00"/>
    <x v="39"/>
    <s v="Instituto de Florestas"/>
    <n v="154"/>
    <x v="104"/>
    <x v="77"/>
    <x v="10"/>
    <n v="1.21"/>
    <n v="3.63"/>
    <x v="6"/>
    <x v="73"/>
    <x v="12"/>
    <n v="3.63"/>
    <x v="27"/>
    <n v="1520"/>
    <x v="0"/>
  </r>
  <r>
    <s v="23083.007972/2015-42"/>
    <s v="UASG 153115 - Pregão 25/2015"/>
    <d v="2016-10-21T00:00:00"/>
    <x v="39"/>
    <s v="Instituto de Florestas"/>
    <n v="156"/>
    <x v="106"/>
    <x v="77"/>
    <x v="15"/>
    <n v="1.3"/>
    <n v="6.5"/>
    <x v="6"/>
    <x v="70"/>
    <x v="18"/>
    <n v="6.5"/>
    <x v="25"/>
    <n v="378"/>
    <x v="0"/>
  </r>
  <r>
    <s v="23083.007972/2015-42"/>
    <s v="UASG 153115 - Pregão 25/2015"/>
    <d v="2016-10-21T00:00:00"/>
    <x v="40"/>
    <s v="Departamento de Ciências Ambientais"/>
    <n v="100"/>
    <x v="20"/>
    <x v="78"/>
    <x v="11"/>
    <n v="33.200000000000003"/>
    <n v="33.200000000000003"/>
    <x v="6"/>
    <x v="77"/>
    <x v="13"/>
    <n v="33.200000000000003"/>
    <x v="29"/>
    <n v="6666"/>
    <x v="0"/>
  </r>
  <r>
    <s v="23083.007972/2015-42"/>
    <s v="UASG 153115 - Pregão 25/2015"/>
    <d v="2016-10-21T00:00:00"/>
    <x v="40"/>
    <s v="Departamento de Ciências Ambientais"/>
    <n v="103"/>
    <x v="22"/>
    <x v="78"/>
    <x v="11"/>
    <n v="7.75"/>
    <n v="7.75"/>
    <x v="6"/>
    <x v="79"/>
    <x v="13"/>
    <n v="7.75"/>
    <x v="9"/>
    <n v="7"/>
    <x v="0"/>
  </r>
  <r>
    <s v="23083.007972/2015-42"/>
    <s v="UASG 153115 - Pregão 25/2015"/>
    <d v="2016-10-21T00:00:00"/>
    <x v="40"/>
    <s v="Departamento de Ciências Ambientais"/>
    <n v="114"/>
    <x v="57"/>
    <x v="78"/>
    <x v="25"/>
    <n v="11.42"/>
    <n v="22.84"/>
    <x v="6"/>
    <x v="72"/>
    <x v="26"/>
    <n v="22.84"/>
    <x v="22"/>
    <n v="4605"/>
    <x v="0"/>
  </r>
  <r>
    <s v="23083.007972/2015-42"/>
    <s v="UASG 153115 - Pregão 25/2015"/>
    <d v="2016-10-21T00:00:00"/>
    <x v="61"/>
    <s v="Instituto de Tecnologia"/>
    <n v="6"/>
    <x v="31"/>
    <x v="79"/>
    <x v="18"/>
    <n v="1.95"/>
    <n v="7.8"/>
    <x v="6"/>
    <x v="83"/>
    <x v="20"/>
    <n v="7.8"/>
    <x v="28"/>
    <n v="17161"/>
    <x v="0"/>
  </r>
  <r>
    <s v="23083.007972/2015-42"/>
    <s v="UASG 153115 - Pregão 25/2015"/>
    <d v="2016-10-21T00:00:00"/>
    <x v="61"/>
    <s v="Instituto de Tecnologia"/>
    <n v="7"/>
    <x v="72"/>
    <x v="79"/>
    <x v="33"/>
    <n v="2.5"/>
    <n v="200"/>
    <x v="6"/>
    <x v="83"/>
    <x v="37"/>
    <n v="200"/>
    <x v="28"/>
    <n v="17161"/>
    <x v="0"/>
  </r>
  <r>
    <s v="23083.007972/2015-42"/>
    <s v="UASG 153115 - Pregão 25/2015"/>
    <d v="2016-10-21T00:00:00"/>
    <x v="61"/>
    <s v="Instituto de Tecnologia"/>
    <n v="8"/>
    <x v="32"/>
    <x v="79"/>
    <x v="18"/>
    <n v="0.4"/>
    <n v="1.6"/>
    <x v="6"/>
    <x v="74"/>
    <x v="20"/>
    <n v="1.6"/>
    <x v="11"/>
    <n v="1484"/>
    <x v="0"/>
  </r>
  <r>
    <s v="23083.007972/2015-42"/>
    <s v="UASG 153115 - Pregão 25/2015"/>
    <d v="2016-10-21T00:00:00"/>
    <x v="61"/>
    <s v="Instituto de Tecnologia"/>
    <n v="9"/>
    <x v="33"/>
    <x v="79"/>
    <x v="19"/>
    <n v="3.49"/>
    <n v="27.92"/>
    <x v="6"/>
    <x v="71"/>
    <x v="21"/>
    <n v="27.92"/>
    <x v="26"/>
    <n v="1342"/>
    <x v="0"/>
  </r>
  <r>
    <s v="23083.007972/2015-42"/>
    <s v="UASG 153115 - Pregão 25/2015"/>
    <d v="2016-10-21T00:00:00"/>
    <x v="61"/>
    <s v="Instituto de Tecnologia"/>
    <n v="17"/>
    <x v="38"/>
    <x v="79"/>
    <x v="19"/>
    <n v="2.5499999999999998"/>
    <n v="20.399999999999999"/>
    <x v="6"/>
    <x v="72"/>
    <x v="21"/>
    <n v="20.399999999999999"/>
    <x v="22"/>
    <n v="4605"/>
    <x v="0"/>
  </r>
  <r>
    <s v="23083.007972/2015-42"/>
    <s v="UASG 153115 - Pregão 25/2015"/>
    <d v="2016-10-21T00:00:00"/>
    <x v="61"/>
    <s v="Instituto de Tecnologia"/>
    <n v="19"/>
    <x v="6"/>
    <x v="79"/>
    <x v="6"/>
    <n v="0.32"/>
    <n v="6.4"/>
    <x v="6"/>
    <x v="73"/>
    <x v="7"/>
    <n v="6.4"/>
    <x v="27"/>
    <n v="1520"/>
    <x v="0"/>
  </r>
  <r>
    <s v="23083.007972/2015-42"/>
    <s v="UASG 153115 - Pregão 25/2015"/>
    <d v="2016-10-21T00:00:00"/>
    <x v="61"/>
    <s v="Instituto de Tecnologia"/>
    <n v="20"/>
    <x v="40"/>
    <x v="79"/>
    <x v="14"/>
    <n v="0.32"/>
    <n v="3.2"/>
    <x v="6"/>
    <x v="73"/>
    <x v="16"/>
    <n v="3.2"/>
    <x v="27"/>
    <n v="1520"/>
    <x v="0"/>
  </r>
  <r>
    <s v="23083.007972/2015-42"/>
    <s v="UASG 153115 - Pregão 25/2015"/>
    <d v="2016-10-21T00:00:00"/>
    <x v="61"/>
    <s v="Instituto de Tecnologia"/>
    <n v="27"/>
    <x v="12"/>
    <x v="79"/>
    <x v="14"/>
    <n v="0.85"/>
    <n v="8.5"/>
    <x v="6"/>
    <x v="70"/>
    <x v="16"/>
    <n v="8.5"/>
    <x v="25"/>
    <n v="378"/>
    <x v="0"/>
  </r>
  <r>
    <s v="23083.007972/2015-42"/>
    <s v="UASG 153115 - Pregão 25/2015"/>
    <d v="2016-10-21T00:00:00"/>
    <x v="61"/>
    <s v="Instituto de Tecnologia"/>
    <n v="37"/>
    <x v="74"/>
    <x v="79"/>
    <x v="6"/>
    <n v="0.38"/>
    <n v="7.6"/>
    <x v="6"/>
    <x v="74"/>
    <x v="7"/>
    <n v="7.6"/>
    <x v="11"/>
    <n v="1484"/>
    <x v="0"/>
  </r>
  <r>
    <s v="23083.007972/2015-42"/>
    <s v="UASG 153115 - Pregão 25/2015"/>
    <d v="2016-10-21T00:00:00"/>
    <x v="61"/>
    <s v="Instituto de Tecnologia"/>
    <n v="43"/>
    <x v="75"/>
    <x v="79"/>
    <x v="25"/>
    <n v="1.7"/>
    <n v="3.4"/>
    <x v="6"/>
    <x v="75"/>
    <x v="26"/>
    <n v="3.4"/>
    <x v="28"/>
    <n v="5046"/>
    <x v="0"/>
  </r>
  <r>
    <s v="23083.007972/2015-42"/>
    <s v="UASG 153115 - Pregão 25/2015"/>
    <d v="2016-10-21T00:00:00"/>
    <x v="61"/>
    <s v="Instituto de Tecnologia"/>
    <n v="39"/>
    <x v="76"/>
    <x v="79"/>
    <x v="25"/>
    <n v="0.95"/>
    <n v="1.9"/>
    <x v="6"/>
    <x v="71"/>
    <x v="26"/>
    <n v="1.9"/>
    <x v="26"/>
    <n v="1342"/>
    <x v="0"/>
  </r>
  <r>
    <s v="23083.007972/2015-42"/>
    <s v="UASG 153115 - Pregão 25/2015"/>
    <d v="2016-10-21T00:00:00"/>
    <x v="61"/>
    <s v="Instituto de Tecnologia"/>
    <n v="40"/>
    <x v="77"/>
    <x v="79"/>
    <x v="25"/>
    <n v="0.99"/>
    <n v="1.98"/>
    <x v="6"/>
    <x v="71"/>
    <x v="26"/>
    <n v="1.98"/>
    <x v="26"/>
    <n v="1342"/>
    <x v="0"/>
  </r>
  <r>
    <s v="23083.007972/2015-42"/>
    <s v="UASG 153115 - Pregão 25/2015"/>
    <d v="2016-10-21T00:00:00"/>
    <x v="61"/>
    <s v="Instituto de Tecnologia"/>
    <n v="41"/>
    <x v="42"/>
    <x v="79"/>
    <x v="25"/>
    <n v="1.29"/>
    <n v="2.58"/>
    <x v="6"/>
    <x v="73"/>
    <x v="26"/>
    <n v="2.58"/>
    <x v="27"/>
    <n v="1520"/>
    <x v="0"/>
  </r>
  <r>
    <s v="23083.007972/2015-42"/>
    <s v="UASG 153115 - Pregão 25/2015"/>
    <d v="2016-10-21T00:00:00"/>
    <x v="61"/>
    <s v="Instituto de Tecnologia"/>
    <n v="91"/>
    <x v="81"/>
    <x v="79"/>
    <x v="14"/>
    <n v="1.03"/>
    <n v="10.3"/>
    <x v="6"/>
    <x v="69"/>
    <x v="16"/>
    <n v="10.3"/>
    <x v="24"/>
    <n v="3293"/>
    <x v="0"/>
  </r>
  <r>
    <s v="23083.007972/2015-42"/>
    <s v="UASG 153115 - Pregão 25/2015"/>
    <d v="2016-10-21T00:00:00"/>
    <x v="61"/>
    <s v="Instituto de Tecnologia"/>
    <n v="94"/>
    <x v="17"/>
    <x v="79"/>
    <x v="6"/>
    <n v="1.22"/>
    <n v="24.4"/>
    <x v="6"/>
    <x v="78"/>
    <x v="16"/>
    <n v="12.2"/>
    <x v="30"/>
    <n v="565"/>
    <x v="1"/>
  </r>
  <r>
    <s v="23083.007972/2015-42"/>
    <s v="UASG 153115 - Pregão 25/2015"/>
    <d v="2016-10-21T00:00:00"/>
    <x v="61"/>
    <s v="Instituto de Tecnologia"/>
    <n v="99"/>
    <x v="18"/>
    <x v="79"/>
    <x v="25"/>
    <n v="19.989999999999998"/>
    <n v="39.979999999999997"/>
    <x v="6"/>
    <x v="78"/>
    <x v="26"/>
    <n v="39.979999999999997"/>
    <x v="30"/>
    <n v="565"/>
    <x v="0"/>
  </r>
  <r>
    <s v="23083.007972/2015-42"/>
    <s v="UASG 153115 - Pregão 25/2015"/>
    <d v="2016-10-21T00:00:00"/>
    <x v="61"/>
    <s v="Instituto de Tecnologia"/>
    <n v="101"/>
    <x v="21"/>
    <x v="79"/>
    <x v="18"/>
    <n v="5.84"/>
    <n v="23.36"/>
    <x v="6"/>
    <x v="73"/>
    <x v="20"/>
    <n v="23.36"/>
    <x v="27"/>
    <n v="1520"/>
    <x v="0"/>
  </r>
  <r>
    <s v="23083.007972/2015-42"/>
    <s v="UASG 153115 - Pregão 25/2015"/>
    <d v="2016-10-21T00:00:00"/>
    <x v="61"/>
    <s v="Instituto de Tecnologia"/>
    <n v="103"/>
    <x v="22"/>
    <x v="79"/>
    <x v="11"/>
    <n v="7.75"/>
    <n v="7.75"/>
    <x v="6"/>
    <x v="79"/>
    <x v="13"/>
    <n v="7.75"/>
    <x v="9"/>
    <n v="7"/>
    <x v="0"/>
  </r>
  <r>
    <s v="23083.007972/2015-42"/>
    <s v="UASG 153115 - Pregão 25/2015"/>
    <d v="2016-10-21T00:00:00"/>
    <x v="61"/>
    <s v="Instituto de Tecnologia"/>
    <n v="109"/>
    <x v="54"/>
    <x v="79"/>
    <x v="18"/>
    <n v="2"/>
    <n v="8"/>
    <x v="6"/>
    <x v="70"/>
    <x v="20"/>
    <n v="8"/>
    <x v="25"/>
    <n v="378"/>
    <x v="0"/>
  </r>
  <r>
    <s v="23083.007972/2015-42"/>
    <s v="UASG 153115 - Pregão 25/2015"/>
    <d v="2016-10-21T00:00:00"/>
    <x v="61"/>
    <s v="Instituto de Tecnologia"/>
    <n v="111"/>
    <x v="101"/>
    <x v="79"/>
    <x v="25"/>
    <n v="10.49"/>
    <n v="20.98"/>
    <x v="6"/>
    <x v="91"/>
    <x v="26"/>
    <n v="20.98"/>
    <x v="34"/>
    <n v="1731"/>
    <x v="0"/>
  </r>
  <r>
    <s v="23083.007972/2015-42"/>
    <s v="UASG 153115 - Pregão 25/2015"/>
    <d v="2016-10-21T00:00:00"/>
    <x v="61"/>
    <s v="Instituto de Tecnologia"/>
    <n v="112"/>
    <x v="115"/>
    <x v="79"/>
    <x v="25"/>
    <n v="3.75"/>
    <n v="7.5"/>
    <x v="6"/>
    <x v="80"/>
    <x v="26"/>
    <n v="7.5"/>
    <x v="18"/>
    <s v="-"/>
    <x v="10"/>
  </r>
  <r>
    <s v="23083.007972/2015-42"/>
    <s v="UASG 153115 - Pregão 25/2015"/>
    <d v="2016-10-21T00:00:00"/>
    <x v="61"/>
    <s v="Instituto de Tecnologia"/>
    <n v="114"/>
    <x v="57"/>
    <x v="79"/>
    <x v="11"/>
    <n v="11.42"/>
    <n v="11.42"/>
    <x v="6"/>
    <x v="72"/>
    <x v="13"/>
    <n v="11.42"/>
    <x v="22"/>
    <n v="4605"/>
    <x v="0"/>
  </r>
  <r>
    <s v="23083.007972/2015-42"/>
    <s v="UASG 153115 - Pregão 25/2015"/>
    <d v="2016-10-21T00:00:00"/>
    <x v="61"/>
    <s v="Instituto de Tecnologia"/>
    <n v="124"/>
    <x v="128"/>
    <x v="79"/>
    <x v="18"/>
    <n v="10.7"/>
    <n v="42.8"/>
    <x v="6"/>
    <x v="72"/>
    <x v="20"/>
    <n v="42.8"/>
    <x v="22"/>
    <n v="4605"/>
    <x v="0"/>
  </r>
  <r>
    <s v="23083.007972/2015-42"/>
    <s v="UASG 153115 - Pregão 25/2015"/>
    <d v="2016-10-21T00:00:00"/>
    <x v="61"/>
    <s v="Instituto de Tecnologia"/>
    <n v="136"/>
    <x v="86"/>
    <x v="79"/>
    <x v="11"/>
    <n v="6.34"/>
    <n v="6.34"/>
    <x v="6"/>
    <x v="72"/>
    <x v="13"/>
    <n v="6.34"/>
    <x v="22"/>
    <n v="4605"/>
    <x v="0"/>
  </r>
  <r>
    <s v="23083.007972/2015-42"/>
    <s v="UASG 153115 - Pregão 25/2015"/>
    <d v="2016-10-21T00:00:00"/>
    <x v="61"/>
    <s v="Instituto de Tecnologia"/>
    <n v="142"/>
    <x v="68"/>
    <x v="79"/>
    <x v="11"/>
    <n v="1.89"/>
    <n v="1.89"/>
    <x v="6"/>
    <x v="74"/>
    <x v="13"/>
    <n v="1.89"/>
    <x v="11"/>
    <n v="1484"/>
    <x v="0"/>
  </r>
  <r>
    <s v="23083.007972/2015-42"/>
    <s v="UASG 153115 - Pregão 25/2015"/>
    <d v="2016-10-21T00:00:00"/>
    <x v="61"/>
    <s v="Instituto de Tecnologia"/>
    <n v="144"/>
    <x v="89"/>
    <x v="79"/>
    <x v="11"/>
    <n v="2.02"/>
    <n v="2.02"/>
    <x v="6"/>
    <x v="74"/>
    <x v="13"/>
    <n v="2.02"/>
    <x v="11"/>
    <n v="1484"/>
    <x v="0"/>
  </r>
  <r>
    <s v="23083.007972/2015-42"/>
    <s v="UASG 153115 - Pregão 25/2015"/>
    <d v="2016-10-21T00:00:00"/>
    <x v="61"/>
    <s v="Instituto de Tecnologia"/>
    <n v="152"/>
    <x v="71"/>
    <x v="79"/>
    <x v="6"/>
    <n v="0.94"/>
    <n v="18.799999999999997"/>
    <x v="6"/>
    <x v="74"/>
    <x v="7"/>
    <n v="18.799999999999997"/>
    <x v="11"/>
    <n v="1484"/>
    <x v="0"/>
  </r>
  <r>
    <s v="23083.007972/2015-42"/>
    <s v="UASG 153115 - Pregão 25/2015"/>
    <d v="2016-10-21T00:00:00"/>
    <x v="61"/>
    <s v="Instituto de Tecnologia"/>
    <n v="156"/>
    <x v="106"/>
    <x v="79"/>
    <x v="48"/>
    <n v="1.3"/>
    <n v="156"/>
    <x v="6"/>
    <x v="70"/>
    <x v="41"/>
    <n v="156"/>
    <x v="25"/>
    <n v="378"/>
    <x v="0"/>
  </r>
  <r>
    <s v="23083.007972/2015-42"/>
    <s v="UASG 153115 - Pregão 25/2015"/>
    <d v="2016-10-21T00:00:00"/>
    <x v="61"/>
    <s v="Instituto de Tecnologia"/>
    <n v="160"/>
    <x v="27"/>
    <x v="79"/>
    <x v="18"/>
    <n v="7.54"/>
    <n v="30.16"/>
    <x v="6"/>
    <x v="81"/>
    <x v="20"/>
    <n v="30.16"/>
    <x v="31"/>
    <n v="4384"/>
    <x v="0"/>
  </r>
  <r>
    <s v="23083.007972/2015-42"/>
    <s v="UASG 153115 - Pregão 25/2015"/>
    <d v="2016-10-21T00:00:00"/>
    <x v="61"/>
    <s v="Instituto de Tecnologia"/>
    <n v="164"/>
    <x v="64"/>
    <x v="79"/>
    <x v="14"/>
    <n v="1.88"/>
    <n v="18.799999999999997"/>
    <x v="6"/>
    <x v="82"/>
    <x v="16"/>
    <n v="18.799999999999997"/>
    <x v="32"/>
    <n v="7982"/>
    <x v="0"/>
  </r>
  <r>
    <s v="23083.007972/2015-42"/>
    <s v="UASG 153115 - Pregão 25/2015"/>
    <d v="2016-10-21T00:00:00"/>
    <x v="61"/>
    <s v="Instituto de Tecnologia"/>
    <n v="173"/>
    <x v="65"/>
    <x v="79"/>
    <x v="18"/>
    <n v="2.69"/>
    <n v="10.76"/>
    <x v="6"/>
    <x v="73"/>
    <x v="20"/>
    <n v="10.76"/>
    <x v="27"/>
    <n v="1520"/>
    <x v="0"/>
  </r>
  <r>
    <s v="23083.007972/2015-42"/>
    <s v="UASG 153115 - Pregão 25/2015"/>
    <d v="2016-10-21T00:00:00"/>
    <x v="61"/>
    <s v="Instituto de Tecnologia"/>
    <n v="174"/>
    <x v="66"/>
    <x v="79"/>
    <x v="18"/>
    <n v="2.8"/>
    <n v="11.2"/>
    <x v="6"/>
    <x v="70"/>
    <x v="20"/>
    <n v="11.2"/>
    <x v="25"/>
    <n v="378"/>
    <x v="0"/>
  </r>
  <r>
    <s v="23083.007972/2015-42"/>
    <s v="UASG 153115 - Pregão 25/2015"/>
    <d v="2016-10-21T00:00:00"/>
    <x v="43"/>
    <s v="Departamento de Engenharia"/>
    <n v="7"/>
    <x v="72"/>
    <x v="80"/>
    <x v="16"/>
    <n v="2.5"/>
    <n v="37.5"/>
    <x v="6"/>
    <x v="83"/>
    <x v="19"/>
    <n v="37.5"/>
    <x v="28"/>
    <n v="17161"/>
    <x v="0"/>
  </r>
  <r>
    <s v="23083.007972/2015-42"/>
    <s v="UASG 153115 - Pregão 25/2015"/>
    <d v="2016-10-21T00:00:00"/>
    <x v="43"/>
    <s v="Departamento de Engenharia"/>
    <n v="94"/>
    <x v="17"/>
    <x v="80"/>
    <x v="14"/>
    <n v="1.22"/>
    <n v="12.2"/>
    <x v="6"/>
    <x v="78"/>
    <x v="21"/>
    <n v="9.76"/>
    <x v="30"/>
    <n v="565"/>
    <x v="1"/>
  </r>
  <r>
    <s v="23083.007972/2015-42"/>
    <s v="UASG 153115 - Pregão 25/2015"/>
    <d v="2016-10-21T00:00:00"/>
    <x v="43"/>
    <s v="Departamento de Engenharia"/>
    <n v="160"/>
    <x v="27"/>
    <x v="80"/>
    <x v="15"/>
    <n v="7.54"/>
    <n v="37.700000000000003"/>
    <x v="6"/>
    <x v="81"/>
    <x v="18"/>
    <n v="37.700000000000003"/>
    <x v="31"/>
    <n v="4384"/>
    <x v="0"/>
  </r>
  <r>
    <s v="23083.007972/2015-42"/>
    <s v="UASG 153115 - Pregão 25/2015"/>
    <d v="2016-10-21T00:00:00"/>
    <x v="43"/>
    <s v="Departamento de Engenharia"/>
    <n v="164"/>
    <x v="64"/>
    <x v="80"/>
    <x v="15"/>
    <n v="1.88"/>
    <n v="9.3999999999999986"/>
    <x v="6"/>
    <x v="82"/>
    <x v="18"/>
    <n v="9.3999999999999986"/>
    <x v="32"/>
    <n v="7982"/>
    <x v="0"/>
  </r>
  <r>
    <s v="23083.007972/2015-42"/>
    <s v="UASG 153115 - Pregão 25/2015"/>
    <d v="2016-10-21T00:00:00"/>
    <x v="46"/>
    <s v="Instituto de Veterinária"/>
    <n v="99"/>
    <x v="18"/>
    <x v="81"/>
    <x v="11"/>
    <n v="19.989999999999998"/>
    <n v="19.989999999999998"/>
    <x v="6"/>
    <x v="78"/>
    <x v="13"/>
    <n v="19.989999999999998"/>
    <x v="30"/>
    <n v="565"/>
    <x v="0"/>
  </r>
  <r>
    <s v="23083.007972/2015-42"/>
    <s v="UASG 153115 - Pregão 25/2015"/>
    <d v="2016-10-21T00:00:00"/>
    <x v="62"/>
    <s v="Hospital Universitário"/>
    <n v="6"/>
    <x v="31"/>
    <x v="82"/>
    <x v="18"/>
    <n v="1.95"/>
    <n v="7.8"/>
    <x v="6"/>
    <x v="83"/>
    <x v="20"/>
    <n v="7.8"/>
    <x v="28"/>
    <n v="17161"/>
    <x v="0"/>
  </r>
  <r>
    <s v="23083.007972/2015-42"/>
    <s v="UASG 153115 - Pregão 25/2015"/>
    <d v="2016-10-21T00:00:00"/>
    <x v="62"/>
    <s v="Hospital Universitário"/>
    <n v="8"/>
    <x v="32"/>
    <x v="82"/>
    <x v="18"/>
    <n v="0.4"/>
    <n v="1.6"/>
    <x v="6"/>
    <x v="74"/>
    <x v="20"/>
    <n v="1.6"/>
    <x v="11"/>
    <n v="1484"/>
    <x v="0"/>
  </r>
  <r>
    <s v="23083.007972/2015-42"/>
    <s v="UASG 153115 - Pregão 25/2015"/>
    <d v="2016-10-21T00:00:00"/>
    <x v="62"/>
    <s v="Hospital Universitário"/>
    <n v="19"/>
    <x v="6"/>
    <x v="82"/>
    <x v="20"/>
    <n v="0.32"/>
    <n v="48"/>
    <x v="6"/>
    <x v="73"/>
    <x v="34"/>
    <n v="22.400000000000002"/>
    <x v="27"/>
    <n v="1520"/>
    <x v="1"/>
  </r>
  <r>
    <s v="23083.007972/2015-42"/>
    <s v="UASG 153115 - Pregão 25/2015"/>
    <d v="2016-10-21T00:00:00"/>
    <x v="62"/>
    <s v="Hospital Universitário"/>
    <n v="27"/>
    <x v="12"/>
    <x v="82"/>
    <x v="14"/>
    <n v="0.85"/>
    <n v="8.5"/>
    <x v="6"/>
    <x v="70"/>
    <x v="16"/>
    <n v="8.5"/>
    <x v="25"/>
    <n v="378"/>
    <x v="0"/>
  </r>
  <r>
    <s v="23083.007972/2015-42"/>
    <s v="UASG 153115 - Pregão 25/2015"/>
    <d v="2016-10-21T00:00:00"/>
    <x v="62"/>
    <s v="Hospital Universitário"/>
    <n v="43"/>
    <x v="75"/>
    <x v="82"/>
    <x v="24"/>
    <n v="1.7"/>
    <n v="340"/>
    <x v="6"/>
    <x v="75"/>
    <x v="25"/>
    <n v="340"/>
    <x v="28"/>
    <n v="5046"/>
    <x v="0"/>
  </r>
  <r>
    <s v="23083.007972/2015-42"/>
    <s v="UASG 153115 - Pregão 25/2015"/>
    <d v="2016-10-21T00:00:00"/>
    <x v="62"/>
    <s v="Hospital Universitário"/>
    <n v="83"/>
    <x v="122"/>
    <x v="82"/>
    <x v="11"/>
    <n v="22.44"/>
    <n v="22.44"/>
    <x v="6"/>
    <x v="76"/>
    <x v="13"/>
    <n v="22.44"/>
    <x v="18"/>
    <s v="-"/>
    <x v="9"/>
  </r>
  <r>
    <s v="23083.007972/2015-42"/>
    <s v="UASG 153115 - Pregão 25/2015"/>
    <d v="2016-10-21T00:00:00"/>
    <x v="62"/>
    <s v="Hospital Universitário"/>
    <n v="102"/>
    <x v="19"/>
    <x v="82"/>
    <x v="18"/>
    <n v="17.489999999999998"/>
    <n v="69.959999999999994"/>
    <x v="6"/>
    <x v="81"/>
    <x v="20"/>
    <n v="69.959999999999994"/>
    <x v="31"/>
    <n v="4384"/>
    <x v="0"/>
  </r>
  <r>
    <s v="23083.007972/2015-42"/>
    <s v="UASG 153115 - Pregão 25/2015"/>
    <d v="2016-10-21T00:00:00"/>
    <x v="62"/>
    <s v="Hospital Universitário"/>
    <n v="100"/>
    <x v="20"/>
    <x v="82"/>
    <x v="25"/>
    <n v="33.200000000000003"/>
    <n v="66.400000000000006"/>
    <x v="6"/>
    <x v="77"/>
    <x v="26"/>
    <n v="66.400000000000006"/>
    <x v="29"/>
    <n v="6666"/>
    <x v="0"/>
  </r>
  <r>
    <s v="23083.007972/2015-42"/>
    <s v="UASG 153115 - Pregão 25/2015"/>
    <d v="2016-10-21T00:00:00"/>
    <x v="62"/>
    <s v="Hospital Universitário"/>
    <n v="103"/>
    <x v="22"/>
    <x v="82"/>
    <x v="25"/>
    <n v="7.75"/>
    <n v="15.5"/>
    <x v="6"/>
    <x v="79"/>
    <x v="26"/>
    <n v="15.5"/>
    <x v="9"/>
    <n v="7"/>
    <x v="0"/>
  </r>
  <r>
    <s v="23083.007972/2015-42"/>
    <s v="UASG 153115 - Pregão 25/2015"/>
    <d v="2016-10-21T00:00:00"/>
    <x v="62"/>
    <s v="Hospital Universitário"/>
    <n v="111"/>
    <x v="101"/>
    <x v="82"/>
    <x v="18"/>
    <n v="10.49"/>
    <n v="41.96"/>
    <x v="6"/>
    <x v="91"/>
    <x v="20"/>
    <n v="41.96"/>
    <x v="34"/>
    <n v="1731"/>
    <x v="0"/>
  </r>
  <r>
    <s v="23083.007972/2015-42"/>
    <s v="UASG 153115 - Pregão 25/2015"/>
    <d v="2016-10-21T00:00:00"/>
    <x v="62"/>
    <s v="Hospital Universitário"/>
    <n v="124"/>
    <x v="128"/>
    <x v="82"/>
    <x v="8"/>
    <n v="10.7"/>
    <n v="1070"/>
    <x v="4"/>
    <x v="12"/>
    <x v="17"/>
    <s v="-"/>
    <x v="10"/>
    <s v="-"/>
    <x v="11"/>
  </r>
  <r>
    <s v="23083.007972/2015-42"/>
    <s v="UASG 153115 - Pregão 25/2015"/>
    <d v="2016-10-21T00:00:00"/>
    <x v="62"/>
    <s v="Hospital Universitário"/>
    <n v="135"/>
    <x v="62"/>
    <x v="82"/>
    <x v="9"/>
    <n v="0.6"/>
    <n v="30"/>
    <x v="6"/>
    <x v="72"/>
    <x v="62"/>
    <n v="10.799999999999999"/>
    <x v="22"/>
    <n v="4605"/>
    <x v="1"/>
  </r>
  <r>
    <s v="23083.007972/2015-42"/>
    <s v="UASG 153115 - Pregão 25/2015"/>
    <d v="2016-10-21T00:00:00"/>
    <x v="62"/>
    <s v="Hospital Universitário"/>
    <n v="160"/>
    <x v="27"/>
    <x v="82"/>
    <x v="14"/>
    <n v="7.54"/>
    <n v="75.400000000000006"/>
    <x v="6"/>
    <x v="81"/>
    <x v="16"/>
    <n v="75.400000000000006"/>
    <x v="31"/>
    <n v="4384"/>
    <x v="0"/>
  </r>
  <r>
    <s v="23083.007972/2015-42"/>
    <s v="UASG 153115 - Pregão 25/2015"/>
    <d v="2016-10-21T00:00:00"/>
    <x v="62"/>
    <s v="Hospital Universitário"/>
    <n v="174"/>
    <x v="66"/>
    <x v="82"/>
    <x v="15"/>
    <n v="2.8"/>
    <n v="14"/>
    <x v="6"/>
    <x v="70"/>
    <x v="18"/>
    <n v="14"/>
    <x v="25"/>
    <n v="378"/>
    <x v="0"/>
  </r>
  <r>
    <s v="23083.007972/2015-42"/>
    <s v="UASG 153115 - Pregão 25/2015"/>
    <d v="2016-10-21T00:00:00"/>
    <x v="63"/>
    <s v="Departamento de Epidemiologia e Saúde Pública"/>
    <n v="7"/>
    <x v="72"/>
    <x v="82"/>
    <x v="25"/>
    <n v="2.5"/>
    <n v="5"/>
    <x v="6"/>
    <x v="83"/>
    <x v="26"/>
    <n v="5"/>
    <x v="28"/>
    <n v="17161"/>
    <x v="0"/>
  </r>
  <r>
    <s v="23083.007972/2015-42"/>
    <s v="UASG 153115 - Pregão 25/2015"/>
    <d v="2016-10-21T00:00:00"/>
    <x v="63"/>
    <s v="Departamento de Epidemiologia e Saúde Pública"/>
    <n v="9"/>
    <x v="33"/>
    <x v="82"/>
    <x v="25"/>
    <n v="3.49"/>
    <n v="6.98"/>
    <x v="6"/>
    <x v="71"/>
    <x v="26"/>
    <n v="6.98"/>
    <x v="26"/>
    <n v="1342"/>
    <x v="0"/>
  </r>
  <r>
    <s v="23083.007972/2015-42"/>
    <s v="UASG 153115 - Pregão 25/2015"/>
    <d v="2016-10-21T00:00:00"/>
    <x v="63"/>
    <s v="Departamento de Epidemiologia e Saúde Pública"/>
    <n v="10"/>
    <x v="73"/>
    <x v="82"/>
    <x v="18"/>
    <n v="19.899999999999999"/>
    <n v="79.599999999999994"/>
    <x v="6"/>
    <x v="70"/>
    <x v="20"/>
    <n v="79.599999999999994"/>
    <x v="25"/>
    <n v="378"/>
    <x v="0"/>
  </r>
  <r>
    <s v="23083.007972/2015-42"/>
    <s v="UASG 153115 - Pregão 25/2015"/>
    <d v="2016-10-21T00:00:00"/>
    <x v="63"/>
    <s v="Departamento de Epidemiologia e Saúde Pública"/>
    <n v="17"/>
    <x v="38"/>
    <x v="82"/>
    <x v="14"/>
    <n v="2.5499999999999998"/>
    <n v="25.5"/>
    <x v="6"/>
    <x v="72"/>
    <x v="16"/>
    <n v="25.5"/>
    <x v="22"/>
    <n v="4605"/>
    <x v="0"/>
  </r>
  <r>
    <s v="23083.007972/2015-42"/>
    <s v="UASG 153115 - Pregão 25/2015"/>
    <d v="2016-10-21T00:00:00"/>
    <x v="63"/>
    <s v="Departamento de Epidemiologia e Saúde Pública"/>
    <n v="16"/>
    <x v="39"/>
    <x v="82"/>
    <x v="6"/>
    <n v="2.52"/>
    <n v="50.4"/>
    <x v="6"/>
    <x v="72"/>
    <x v="7"/>
    <n v="50.4"/>
    <x v="22"/>
    <n v="4605"/>
    <x v="0"/>
  </r>
  <r>
    <s v="23083.007972/2015-42"/>
    <s v="UASG 153115 - Pregão 25/2015"/>
    <d v="2016-10-21T00:00:00"/>
    <x v="63"/>
    <s v="Departamento de Epidemiologia e Saúde Pública"/>
    <n v="19"/>
    <x v="6"/>
    <x v="82"/>
    <x v="9"/>
    <n v="0.32"/>
    <n v="16"/>
    <x v="6"/>
    <x v="73"/>
    <x v="11"/>
    <n v="16"/>
    <x v="27"/>
    <n v="1520"/>
    <x v="0"/>
  </r>
  <r>
    <s v="23083.007972/2015-42"/>
    <s v="UASG 153115 - Pregão 25/2015"/>
    <d v="2016-10-21T00:00:00"/>
    <x v="63"/>
    <s v="Departamento de Epidemiologia e Saúde Pública"/>
    <n v="20"/>
    <x v="40"/>
    <x v="82"/>
    <x v="9"/>
    <n v="0.32"/>
    <n v="16"/>
    <x v="6"/>
    <x v="73"/>
    <x v="31"/>
    <n v="8"/>
    <x v="27"/>
    <n v="1520"/>
    <x v="1"/>
  </r>
  <r>
    <s v="23083.007972/2015-42"/>
    <s v="UASG 153115 - Pregão 25/2015"/>
    <d v="2016-10-21T00:00:00"/>
    <x v="63"/>
    <s v="Departamento de Epidemiologia e Saúde Pública"/>
    <n v="21"/>
    <x v="41"/>
    <x v="82"/>
    <x v="9"/>
    <n v="0.32"/>
    <n v="16"/>
    <x v="6"/>
    <x v="73"/>
    <x v="11"/>
    <n v="16"/>
    <x v="27"/>
    <n v="1520"/>
    <x v="0"/>
  </r>
  <r>
    <s v="23083.007972/2015-42"/>
    <s v="UASG 153115 - Pregão 25/2015"/>
    <d v="2016-10-21T00:00:00"/>
    <x v="63"/>
    <s v="Departamento de Epidemiologia e Saúde Pública"/>
    <n v="27"/>
    <x v="12"/>
    <x v="82"/>
    <x v="25"/>
    <n v="0.85"/>
    <n v="1.7"/>
    <x v="6"/>
    <x v="70"/>
    <x v="26"/>
    <n v="1.7"/>
    <x v="25"/>
    <n v="378"/>
    <x v="0"/>
  </r>
  <r>
    <s v="23083.007972/2015-42"/>
    <s v="UASG 153115 - Pregão 25/2015"/>
    <d v="2016-10-21T00:00:00"/>
    <x v="63"/>
    <s v="Departamento de Epidemiologia e Saúde Pública"/>
    <n v="39"/>
    <x v="76"/>
    <x v="82"/>
    <x v="14"/>
    <n v="0.95"/>
    <n v="9.5"/>
    <x v="6"/>
    <x v="71"/>
    <x v="16"/>
    <n v="9.5"/>
    <x v="26"/>
    <n v="1342"/>
    <x v="0"/>
  </r>
  <r>
    <s v="23083.007972/2015-42"/>
    <s v="UASG 153115 - Pregão 25/2015"/>
    <d v="2016-10-21T00:00:00"/>
    <x v="63"/>
    <s v="Departamento de Epidemiologia e Saúde Pública"/>
    <n v="41"/>
    <x v="42"/>
    <x v="82"/>
    <x v="11"/>
    <n v="1.29"/>
    <n v="1.29"/>
    <x v="6"/>
    <x v="73"/>
    <x v="13"/>
    <n v="1.29"/>
    <x v="27"/>
    <n v="1520"/>
    <x v="0"/>
  </r>
  <r>
    <s v="23083.007972/2015-42"/>
    <s v="UASG 153115 - Pregão 25/2015"/>
    <d v="2016-10-21T00:00:00"/>
    <x v="63"/>
    <s v="Departamento de Epidemiologia e Saúde Pública"/>
    <n v="83"/>
    <x v="122"/>
    <x v="82"/>
    <x v="18"/>
    <n v="22.44"/>
    <n v="89.76"/>
    <x v="6"/>
    <x v="76"/>
    <x v="20"/>
    <n v="89.76"/>
    <x v="18"/>
    <s v="-"/>
    <x v="9"/>
  </r>
  <r>
    <s v="23083.007972/2015-42"/>
    <s v="UASG 153115 - Pregão 25/2015"/>
    <d v="2016-10-21T00:00:00"/>
    <x v="63"/>
    <s v="Departamento de Epidemiologia e Saúde Pública"/>
    <n v="84"/>
    <x v="16"/>
    <x v="82"/>
    <x v="25"/>
    <n v="74.849999999999994"/>
    <n v="149.69999999999999"/>
    <x v="6"/>
    <x v="77"/>
    <x v="26"/>
    <n v="149.69999999999999"/>
    <x v="29"/>
    <n v="6666"/>
    <x v="0"/>
  </r>
  <r>
    <s v="23083.007972/2015-42"/>
    <s v="UASG 153115 - Pregão 25/2015"/>
    <d v="2016-10-21T00:00:00"/>
    <x v="63"/>
    <s v="Departamento de Epidemiologia e Saúde Pública"/>
    <n v="91"/>
    <x v="81"/>
    <x v="82"/>
    <x v="25"/>
    <n v="1.03"/>
    <n v="2.06"/>
    <x v="6"/>
    <x v="69"/>
    <x v="26"/>
    <n v="2.06"/>
    <x v="24"/>
    <n v="3293"/>
    <x v="0"/>
  </r>
  <r>
    <s v="23083.007972/2015-42"/>
    <s v="UASG 153115 - Pregão 25/2015"/>
    <d v="2016-10-21T00:00:00"/>
    <x v="63"/>
    <s v="Departamento de Epidemiologia e Saúde Pública"/>
    <n v="94"/>
    <x v="17"/>
    <x v="82"/>
    <x v="26"/>
    <n v="1.22"/>
    <n v="14.64"/>
    <x v="6"/>
    <x v="78"/>
    <x v="21"/>
    <n v="9.76"/>
    <x v="30"/>
    <n v="565"/>
    <x v="1"/>
  </r>
  <r>
    <s v="23083.007972/2015-42"/>
    <s v="UASG 153115 - Pregão 25/2015"/>
    <d v="2016-10-21T00:00:00"/>
    <x v="63"/>
    <s v="Departamento de Epidemiologia e Saúde Pública"/>
    <n v="99"/>
    <x v="18"/>
    <x v="82"/>
    <x v="18"/>
    <n v="19.989999999999998"/>
    <n v="79.959999999999994"/>
    <x v="6"/>
    <x v="78"/>
    <x v="20"/>
    <n v="79.959999999999994"/>
    <x v="30"/>
    <n v="565"/>
    <x v="0"/>
  </r>
  <r>
    <s v="23083.007972/2015-42"/>
    <s v="UASG 153115 - Pregão 25/2015"/>
    <d v="2016-10-21T00:00:00"/>
    <x v="63"/>
    <s v="Departamento de Epidemiologia e Saúde Pública"/>
    <n v="102"/>
    <x v="19"/>
    <x v="82"/>
    <x v="11"/>
    <n v="17.489999999999998"/>
    <n v="17.489999999999998"/>
    <x v="6"/>
    <x v="81"/>
    <x v="13"/>
    <n v="17.489999999999998"/>
    <x v="31"/>
    <n v="4384"/>
    <x v="0"/>
  </r>
  <r>
    <s v="23083.007972/2015-42"/>
    <s v="UASG 153115 - Pregão 25/2015"/>
    <d v="2016-10-21T00:00:00"/>
    <x v="63"/>
    <s v="Departamento de Epidemiologia e Saúde Pública"/>
    <n v="111"/>
    <x v="101"/>
    <x v="82"/>
    <x v="15"/>
    <n v="10.49"/>
    <n v="52.45"/>
    <x v="6"/>
    <x v="91"/>
    <x v="18"/>
    <n v="52.45"/>
    <x v="34"/>
    <n v="1731"/>
    <x v="0"/>
  </r>
  <r>
    <s v="23083.007972/2015-42"/>
    <s v="UASG 153115 - Pregão 25/2015"/>
    <d v="2016-10-21T00:00:00"/>
    <x v="63"/>
    <s v="Departamento de Epidemiologia e Saúde Pública"/>
    <n v="113"/>
    <x v="58"/>
    <x v="82"/>
    <x v="14"/>
    <n v="12.72"/>
    <n v="127.2"/>
    <x v="6"/>
    <x v="72"/>
    <x v="16"/>
    <n v="127.2"/>
    <x v="22"/>
    <n v="4605"/>
    <x v="0"/>
  </r>
  <r>
    <s v="23083.007972/2015-42"/>
    <s v="UASG 153115 - Pregão 25/2015"/>
    <d v="2016-10-21T00:00:00"/>
    <x v="63"/>
    <s v="Departamento de Epidemiologia e Saúde Pública"/>
    <n v="114"/>
    <x v="57"/>
    <x v="82"/>
    <x v="14"/>
    <n v="11.42"/>
    <n v="114.2"/>
    <x v="6"/>
    <x v="72"/>
    <x v="16"/>
    <n v="114.2"/>
    <x v="22"/>
    <n v="4605"/>
    <x v="0"/>
  </r>
  <r>
    <s v="23083.007972/2015-42"/>
    <s v="UASG 153115 - Pregão 25/2015"/>
    <d v="2016-10-21T00:00:00"/>
    <x v="63"/>
    <s v="Departamento de Epidemiologia e Saúde Pública"/>
    <n v="115"/>
    <x v="117"/>
    <x v="82"/>
    <x v="7"/>
    <n v="14.1"/>
    <n v="564"/>
    <x v="6"/>
    <x v="79"/>
    <x v="8"/>
    <n v="564"/>
    <x v="9"/>
    <n v="7"/>
    <x v="0"/>
  </r>
  <r>
    <s v="23083.007972/2015-42"/>
    <s v="UASG 153115 - Pregão 25/2015"/>
    <d v="2016-10-21T00:00:00"/>
    <x v="63"/>
    <s v="Departamento de Epidemiologia e Saúde Pública"/>
    <n v="124"/>
    <x v="128"/>
    <x v="82"/>
    <x v="6"/>
    <n v="10.7"/>
    <n v="214"/>
    <x v="4"/>
    <x v="12"/>
    <x v="17"/>
    <s v="-"/>
    <x v="10"/>
    <s v="-"/>
    <x v="12"/>
  </r>
  <r>
    <s v="23083.007972/2015-42"/>
    <s v="UASG 153115 - Pregão 25/2015"/>
    <d v="2016-10-21T00:00:00"/>
    <x v="63"/>
    <s v="Departamento de Epidemiologia e Saúde Pública"/>
    <n v="142"/>
    <x v="68"/>
    <x v="82"/>
    <x v="15"/>
    <n v="1.89"/>
    <n v="9.4499999999999993"/>
    <x v="6"/>
    <x v="74"/>
    <x v="18"/>
    <n v="9.4499999999999993"/>
    <x v="11"/>
    <n v="1484"/>
    <x v="0"/>
  </r>
  <r>
    <s v="23083.007972/2015-42"/>
    <s v="UASG 153115 - Pregão 25/2015"/>
    <d v="2016-10-21T00:00:00"/>
    <x v="63"/>
    <s v="Departamento de Epidemiologia e Saúde Pública"/>
    <n v="144"/>
    <x v="89"/>
    <x v="82"/>
    <x v="15"/>
    <n v="2.02"/>
    <n v="10.1"/>
    <x v="6"/>
    <x v="74"/>
    <x v="18"/>
    <n v="10.1"/>
    <x v="11"/>
    <n v="1484"/>
    <x v="0"/>
  </r>
  <r>
    <s v="23083.007972/2015-42"/>
    <s v="UASG 153115 - Pregão 25/2015"/>
    <d v="2016-10-21T00:00:00"/>
    <x v="63"/>
    <s v="Departamento de Epidemiologia e Saúde Pública"/>
    <n v="152"/>
    <x v="71"/>
    <x v="82"/>
    <x v="14"/>
    <n v="0.94"/>
    <n v="9.3999999999999986"/>
    <x v="6"/>
    <x v="74"/>
    <x v="16"/>
    <n v="9.3999999999999986"/>
    <x v="11"/>
    <n v="1484"/>
    <x v="0"/>
  </r>
  <r>
    <s v="23083.007972/2015-42"/>
    <s v="UASG 153115 - Pregão 25/2015"/>
    <d v="2016-10-21T00:00:00"/>
    <x v="63"/>
    <s v="Departamento de Epidemiologia e Saúde Pública"/>
    <n v="156"/>
    <x v="106"/>
    <x v="82"/>
    <x v="15"/>
    <n v="1.3"/>
    <n v="6.5"/>
    <x v="6"/>
    <x v="70"/>
    <x v="18"/>
    <n v="6.5"/>
    <x v="25"/>
    <n v="378"/>
    <x v="0"/>
  </r>
  <r>
    <s v="23083.007972/2015-42"/>
    <s v="UASG 153115 - Pregão 25/2015"/>
    <d v="2016-10-21T00:00:00"/>
    <x v="63"/>
    <s v="Departamento de Epidemiologia e Saúde Pública"/>
    <n v="160"/>
    <x v="27"/>
    <x v="82"/>
    <x v="14"/>
    <n v="7.54"/>
    <n v="75.400000000000006"/>
    <x v="6"/>
    <x v="81"/>
    <x v="16"/>
    <n v="75.400000000000006"/>
    <x v="31"/>
    <n v="4384"/>
    <x v="0"/>
  </r>
  <r>
    <s v="23083.007972/2015-42"/>
    <s v="UASG 153115 - Pregão 25/2015"/>
    <d v="2016-10-21T00:00:00"/>
    <x v="63"/>
    <s v="Departamento de Epidemiologia e Saúde Pública"/>
    <n v="174"/>
    <x v="66"/>
    <x v="82"/>
    <x v="10"/>
    <n v="2.8"/>
    <n v="8.3999999999999986"/>
    <x v="6"/>
    <x v="70"/>
    <x v="12"/>
    <n v="8.3999999999999986"/>
    <x v="25"/>
    <n v="378"/>
    <x v="0"/>
  </r>
  <r>
    <s v="23083.007972/2015-42"/>
    <s v="UASG 153115 - Pregão 25/2015"/>
    <d v="2016-10-21T00:00:00"/>
    <x v="48"/>
    <s v="Instituto de Zootecnia"/>
    <n v="4"/>
    <x v="29"/>
    <x v="83"/>
    <x v="25"/>
    <n v="3.5"/>
    <n v="7"/>
    <x v="6"/>
    <x v="70"/>
    <x v="26"/>
    <n v="7"/>
    <x v="25"/>
    <n v="378"/>
    <x v="0"/>
  </r>
  <r>
    <s v="23083.007972/2015-42"/>
    <s v="UASG 153115 - Pregão 25/2015"/>
    <d v="2016-10-21T00:00:00"/>
    <x v="48"/>
    <s v="Instituto de Zootecnia"/>
    <n v="6"/>
    <x v="31"/>
    <x v="83"/>
    <x v="10"/>
    <n v="1.95"/>
    <n v="5.85"/>
    <x v="6"/>
    <x v="83"/>
    <x v="12"/>
    <n v="5.85"/>
    <x v="28"/>
    <n v="17161"/>
    <x v="0"/>
  </r>
  <r>
    <s v="23083.007972/2015-42"/>
    <s v="UASG 153115 - Pregão 25/2015"/>
    <d v="2016-10-21T00:00:00"/>
    <x v="48"/>
    <s v="Instituto de Zootecnia"/>
    <n v="7"/>
    <x v="72"/>
    <x v="83"/>
    <x v="12"/>
    <n v="2.5"/>
    <n v="15"/>
    <x v="6"/>
    <x v="83"/>
    <x v="14"/>
    <n v="15"/>
    <x v="28"/>
    <n v="17161"/>
    <x v="0"/>
  </r>
  <r>
    <s v="23083.007972/2015-42"/>
    <s v="UASG 153115 - Pregão 25/2015"/>
    <d v="2016-10-21T00:00:00"/>
    <x v="48"/>
    <s v="Instituto de Zootecnia"/>
    <n v="8"/>
    <x v="32"/>
    <x v="83"/>
    <x v="6"/>
    <n v="0.4"/>
    <n v="8"/>
    <x v="6"/>
    <x v="74"/>
    <x v="7"/>
    <n v="8"/>
    <x v="11"/>
    <n v="1484"/>
    <x v="0"/>
  </r>
  <r>
    <s v="23083.007972/2015-42"/>
    <s v="UASG 153115 - Pregão 25/2015"/>
    <d v="2016-10-21T00:00:00"/>
    <x v="48"/>
    <s v="Instituto de Zootecnia"/>
    <n v="16"/>
    <x v="39"/>
    <x v="83"/>
    <x v="49"/>
    <n v="2.52"/>
    <n v="45.36"/>
    <x v="6"/>
    <x v="72"/>
    <x v="62"/>
    <n v="45.36"/>
    <x v="22"/>
    <n v="4605"/>
    <x v="0"/>
  </r>
  <r>
    <s v="23083.007972/2015-42"/>
    <s v="UASG 153115 - Pregão 25/2015"/>
    <d v="2016-10-21T00:00:00"/>
    <x v="48"/>
    <s v="Instituto de Zootecnia"/>
    <n v="27"/>
    <x v="12"/>
    <x v="83"/>
    <x v="14"/>
    <n v="0.85"/>
    <n v="8.5"/>
    <x v="6"/>
    <x v="70"/>
    <x v="16"/>
    <n v="8.5"/>
    <x v="25"/>
    <n v="378"/>
    <x v="0"/>
  </r>
  <r>
    <s v="23083.007972/2015-42"/>
    <s v="UASG 153115 - Pregão 25/2015"/>
    <d v="2016-10-21T00:00:00"/>
    <x v="48"/>
    <s v="Instituto de Zootecnia"/>
    <n v="37"/>
    <x v="74"/>
    <x v="83"/>
    <x v="6"/>
    <n v="0.38"/>
    <n v="7.6"/>
    <x v="6"/>
    <x v="74"/>
    <x v="7"/>
    <n v="7.6"/>
    <x v="11"/>
    <n v="1484"/>
    <x v="0"/>
  </r>
  <r>
    <s v="23083.007972/2015-42"/>
    <s v="UASG 153115 - Pregão 25/2015"/>
    <d v="2016-10-21T00:00:00"/>
    <x v="48"/>
    <s v="Instituto de Zootecnia"/>
    <n v="52"/>
    <x v="100"/>
    <x v="83"/>
    <x v="15"/>
    <n v="6.8"/>
    <n v="34"/>
    <x v="6"/>
    <x v="70"/>
    <x v="18"/>
    <n v="34"/>
    <x v="25"/>
    <n v="378"/>
    <x v="0"/>
  </r>
  <r>
    <s v="23083.007972/2015-42"/>
    <s v="UASG 153115 - Pregão 25/2015"/>
    <d v="2016-10-21T00:00:00"/>
    <x v="48"/>
    <s v="Instituto de Zootecnia"/>
    <n v="83"/>
    <x v="122"/>
    <x v="83"/>
    <x v="25"/>
    <n v="22.44"/>
    <n v="44.88"/>
    <x v="6"/>
    <x v="76"/>
    <x v="26"/>
    <n v="44.88"/>
    <x v="18"/>
    <s v="-"/>
    <x v="9"/>
  </r>
  <r>
    <s v="23083.007972/2015-42"/>
    <s v="UASG 153115 - Pregão 25/2015"/>
    <d v="2016-10-21T00:00:00"/>
    <x v="48"/>
    <s v="Instituto de Zootecnia"/>
    <n v="103"/>
    <x v="22"/>
    <x v="83"/>
    <x v="14"/>
    <n v="7.75"/>
    <n v="77.5"/>
    <x v="6"/>
    <x v="79"/>
    <x v="16"/>
    <n v="77.5"/>
    <x v="9"/>
    <n v="7"/>
    <x v="0"/>
  </r>
  <r>
    <s v="23083.007972/2015-42"/>
    <s v="UASG 153115 - Pregão 25/2015"/>
    <d v="2016-10-21T00:00:00"/>
    <x v="48"/>
    <s v="Instituto de Zootecnia"/>
    <n v="109"/>
    <x v="54"/>
    <x v="83"/>
    <x v="6"/>
    <n v="2"/>
    <n v="40"/>
    <x v="6"/>
    <x v="70"/>
    <x v="7"/>
    <n v="40"/>
    <x v="25"/>
    <n v="378"/>
    <x v="0"/>
  </r>
  <r>
    <s v="23083.007972/2015-42"/>
    <s v="UASG 153115 - Pregão 25/2015"/>
    <d v="2016-10-21T00:00:00"/>
    <x v="48"/>
    <s v="Instituto de Zootecnia"/>
    <n v="112"/>
    <x v="115"/>
    <x v="83"/>
    <x v="25"/>
    <n v="3.75"/>
    <n v="7.5"/>
    <x v="6"/>
    <x v="80"/>
    <x v="26"/>
    <n v="7.5"/>
    <x v="18"/>
    <s v="-"/>
    <x v="10"/>
  </r>
  <r>
    <s v="23083.007972/2015-42"/>
    <s v="UASG 153115 - Pregão 25/2015"/>
    <d v="2016-10-21T00:00:00"/>
    <x v="48"/>
    <s v="Instituto de Zootecnia"/>
    <n v="136"/>
    <x v="86"/>
    <x v="83"/>
    <x v="13"/>
    <n v="6.34"/>
    <n v="190.2"/>
    <x v="6"/>
    <x v="72"/>
    <x v="15"/>
    <n v="190.2"/>
    <x v="22"/>
    <n v="4605"/>
    <x v="0"/>
  </r>
  <r>
    <s v="23083.007972/2015-42"/>
    <s v="UASG 153115 - Pregão 25/2015"/>
    <d v="2016-10-21T00:00:00"/>
    <x v="48"/>
    <s v="Instituto de Zootecnia"/>
    <n v="142"/>
    <x v="68"/>
    <x v="83"/>
    <x v="14"/>
    <n v="1.89"/>
    <n v="18.899999999999999"/>
    <x v="6"/>
    <x v="74"/>
    <x v="16"/>
    <n v="18.899999999999999"/>
    <x v="11"/>
    <n v="1484"/>
    <x v="0"/>
  </r>
  <r>
    <s v="23083.007972/2015-42"/>
    <s v="UASG 153115 - Pregão 25/2015"/>
    <d v="2016-10-21T00:00:00"/>
    <x v="48"/>
    <s v="Instituto de Zootecnia"/>
    <n v="144"/>
    <x v="89"/>
    <x v="83"/>
    <x v="6"/>
    <n v="2.02"/>
    <n v="40.4"/>
    <x v="6"/>
    <x v="74"/>
    <x v="7"/>
    <n v="40.4"/>
    <x v="11"/>
    <n v="1484"/>
    <x v="0"/>
  </r>
  <r>
    <s v="23083.007972/2015-42"/>
    <s v="UASG 153115 - Pregão 25/2015"/>
    <d v="2016-10-21T00:00:00"/>
    <x v="48"/>
    <s v="Instituto de Zootecnia"/>
    <n v="145"/>
    <x v="105"/>
    <x v="83"/>
    <x v="16"/>
    <n v="1.08"/>
    <n v="16.200000000000003"/>
    <x v="6"/>
    <x v="74"/>
    <x v="19"/>
    <n v="16.200000000000003"/>
    <x v="11"/>
    <n v="1484"/>
    <x v="0"/>
  </r>
  <r>
    <s v="23083.007972/2015-42"/>
    <s v="UASG 153115 - Pregão 25/2015"/>
    <d v="2016-10-21T00:00:00"/>
    <x v="48"/>
    <s v="Instituto de Zootecnia"/>
    <n v="146"/>
    <x v="63"/>
    <x v="83"/>
    <x v="25"/>
    <n v="64.5"/>
    <n v="129"/>
    <x v="6"/>
    <x v="72"/>
    <x v="26"/>
    <n v="129"/>
    <x v="22"/>
    <n v="4605"/>
    <x v="0"/>
  </r>
  <r>
    <s v="23083.007972/2015-42"/>
    <s v="UASG 153115 - Pregão 25/2015"/>
    <d v="2016-10-21T00:00:00"/>
    <x v="48"/>
    <s v="Instituto de Zootecnia"/>
    <n v="152"/>
    <x v="71"/>
    <x v="83"/>
    <x v="13"/>
    <n v="0.94"/>
    <n v="28.2"/>
    <x v="6"/>
    <x v="74"/>
    <x v="15"/>
    <n v="28.2"/>
    <x v="11"/>
    <n v="1484"/>
    <x v="0"/>
  </r>
  <r>
    <s v="23083.007972/2015-42"/>
    <s v="UASG 153115 - Pregão 25/2015"/>
    <d v="2016-10-21T00:00:00"/>
    <x v="48"/>
    <s v="Instituto de Zootecnia"/>
    <n v="160"/>
    <x v="27"/>
    <x v="83"/>
    <x v="31"/>
    <n v="7.54"/>
    <n v="52.78"/>
    <x v="6"/>
    <x v="81"/>
    <x v="35"/>
    <n v="52.78"/>
    <x v="31"/>
    <n v="4384"/>
    <x v="0"/>
  </r>
  <r>
    <s v="23083.007972/2015-42"/>
    <s v="UASG 153115 - Pregão 25/2015"/>
    <d v="2016-10-21T00:00:00"/>
    <x v="48"/>
    <s v="Instituto de Zootecnia"/>
    <n v="164"/>
    <x v="64"/>
    <x v="83"/>
    <x v="14"/>
    <n v="1.88"/>
    <n v="18.799999999999997"/>
    <x v="6"/>
    <x v="82"/>
    <x v="16"/>
    <n v="18.799999999999997"/>
    <x v="32"/>
    <n v="7982"/>
    <x v="0"/>
  </r>
  <r>
    <s v="23083.007972/2015-42"/>
    <s v="UASG 153115 - Pregão 25/2015"/>
    <d v="2016-10-21T00:00:00"/>
    <x v="48"/>
    <s v="Instituto de Zootecnia"/>
    <n v="174"/>
    <x v="66"/>
    <x v="83"/>
    <x v="31"/>
    <n v="2.8"/>
    <n v="19.599999999999998"/>
    <x v="6"/>
    <x v="70"/>
    <x v="35"/>
    <n v="19.599999999999998"/>
    <x v="25"/>
    <n v="378"/>
    <x v="0"/>
  </r>
  <r>
    <s v="23083.007972/2015-42"/>
    <s v="UASG 153115 - Pregão 25/2015"/>
    <d v="2016-10-21T00:00:00"/>
    <x v="49"/>
    <s v="Direção do Campus de Nova Iguaçú"/>
    <n v="7"/>
    <x v="72"/>
    <x v="84"/>
    <x v="57"/>
    <n v="2.5"/>
    <n v="187.5"/>
    <x v="6"/>
    <x v="83"/>
    <x v="69"/>
    <n v="187.5"/>
    <x v="28"/>
    <n v="17161"/>
    <x v="0"/>
  </r>
  <r>
    <s v="23083.007972/2015-42"/>
    <s v="UASG 153115 - Pregão 25/2015"/>
    <d v="2016-10-21T00:00:00"/>
    <x v="49"/>
    <s v="Direção do Campus de Nova Iguaçú"/>
    <n v="9"/>
    <x v="33"/>
    <x v="84"/>
    <x v="14"/>
    <n v="3.49"/>
    <n v="34.900000000000006"/>
    <x v="6"/>
    <x v="71"/>
    <x v="16"/>
    <n v="34.900000000000006"/>
    <x v="26"/>
    <n v="1342"/>
    <x v="0"/>
  </r>
  <r>
    <s v="23083.007972/2015-42"/>
    <s v="UASG 153115 - Pregão 25/2015"/>
    <d v="2016-10-21T00:00:00"/>
    <x v="49"/>
    <s v="Direção do Campus de Nova Iguaçú"/>
    <n v="19"/>
    <x v="6"/>
    <x v="84"/>
    <x v="58"/>
    <n v="0.32"/>
    <n v="240"/>
    <x v="6"/>
    <x v="73"/>
    <x v="23"/>
    <n v="128"/>
    <x v="27"/>
    <n v="1520"/>
    <x v="1"/>
  </r>
  <r>
    <s v="23083.007972/2015-42"/>
    <s v="UASG 153115 - Pregão 25/2015"/>
    <d v="2016-10-21T00:00:00"/>
    <x v="49"/>
    <s v="Direção do Campus de Nova Iguaçú"/>
    <n v="20"/>
    <x v="40"/>
    <x v="84"/>
    <x v="58"/>
    <n v="0.32"/>
    <n v="240"/>
    <x v="6"/>
    <x v="73"/>
    <x v="25"/>
    <n v="64"/>
    <x v="27"/>
    <n v="1520"/>
    <x v="1"/>
  </r>
  <r>
    <s v="23083.007972/2015-42"/>
    <s v="UASG 153115 - Pregão 25/2015"/>
    <d v="2016-10-21T00:00:00"/>
    <x v="49"/>
    <s v="Direção do Campus de Nova Iguaçú"/>
    <n v="52"/>
    <x v="100"/>
    <x v="84"/>
    <x v="6"/>
    <n v="6.8"/>
    <n v="136"/>
    <x v="6"/>
    <x v="70"/>
    <x v="7"/>
    <n v="136"/>
    <x v="25"/>
    <n v="378"/>
    <x v="0"/>
  </r>
  <r>
    <s v="23083.007972/2015-42"/>
    <s v="UASG 153115 - Pregão 25/2015"/>
    <d v="2016-10-21T00:00:00"/>
    <x v="49"/>
    <s v="Direção do Campus de Nova Iguaçú"/>
    <n v="83"/>
    <x v="122"/>
    <x v="84"/>
    <x v="15"/>
    <n v="22.44"/>
    <n v="112.2"/>
    <x v="6"/>
    <x v="76"/>
    <x v="18"/>
    <n v="112.2"/>
    <x v="18"/>
    <s v="-"/>
    <x v="9"/>
  </r>
  <r>
    <s v="23083.007972/2015-42"/>
    <s v="UASG 153115 - Pregão 25/2015"/>
    <d v="2016-10-21T00:00:00"/>
    <x v="49"/>
    <s v="Direção do Campus de Nova Iguaçú"/>
    <n v="84"/>
    <x v="16"/>
    <x v="84"/>
    <x v="11"/>
    <n v="74.849999999999994"/>
    <n v="74.849999999999994"/>
    <x v="6"/>
    <x v="77"/>
    <x v="13"/>
    <n v="74.849999999999994"/>
    <x v="29"/>
    <n v="6666"/>
    <x v="0"/>
  </r>
  <r>
    <s v="23083.007972/2015-42"/>
    <s v="UASG 153115 - Pregão 25/2015"/>
    <d v="2016-10-21T00:00:00"/>
    <x v="49"/>
    <s v="Direção do Campus de Nova Iguaçú"/>
    <n v="102"/>
    <x v="19"/>
    <x v="84"/>
    <x v="14"/>
    <n v="17.489999999999998"/>
    <n v="174.89999999999998"/>
    <x v="6"/>
    <x v="81"/>
    <x v="16"/>
    <n v="174.89999999999998"/>
    <x v="31"/>
    <n v="4384"/>
    <x v="0"/>
  </r>
  <r>
    <s v="23083.007972/2015-42"/>
    <s v="UASG 153115 - Pregão 25/2015"/>
    <d v="2016-10-21T00:00:00"/>
    <x v="49"/>
    <s v="Direção do Campus de Nova Iguaçú"/>
    <n v="101"/>
    <x v="21"/>
    <x v="84"/>
    <x v="28"/>
    <n v="5.84"/>
    <n v="146"/>
    <x v="6"/>
    <x v="73"/>
    <x v="31"/>
    <n v="146"/>
    <x v="27"/>
    <n v="1520"/>
    <x v="0"/>
  </r>
  <r>
    <s v="23083.007972/2015-42"/>
    <s v="UASG 153115 - Pregão 25/2015"/>
    <d v="2016-10-21T00:00:00"/>
    <x v="49"/>
    <s v="Direção do Campus de Nova Iguaçú"/>
    <n v="112"/>
    <x v="115"/>
    <x v="84"/>
    <x v="14"/>
    <n v="3.75"/>
    <n v="37.5"/>
    <x v="6"/>
    <x v="80"/>
    <x v="16"/>
    <n v="37.5"/>
    <x v="18"/>
    <s v="-"/>
    <x v="10"/>
  </r>
  <r>
    <s v="23083.007972/2015-42"/>
    <s v="UASG 153115 - Pregão 25/2015"/>
    <d v="2016-10-21T00:00:00"/>
    <x v="49"/>
    <s v="Direção do Campus de Nova Iguaçú"/>
    <n v="145"/>
    <x v="105"/>
    <x v="84"/>
    <x v="14"/>
    <n v="1.08"/>
    <n v="10.8"/>
    <x v="6"/>
    <x v="74"/>
    <x v="16"/>
    <n v="10.8"/>
    <x v="11"/>
    <n v="1484"/>
    <x v="0"/>
  </r>
  <r>
    <s v="23083.007972/2015-42"/>
    <s v="UASG 153115 - Pregão 25/2015"/>
    <d v="2016-10-21T00:00:00"/>
    <x v="49"/>
    <s v="Direção do Campus de Nova Iguaçú"/>
    <n v="146"/>
    <x v="63"/>
    <x v="84"/>
    <x v="10"/>
    <n v="64.5"/>
    <n v="193.5"/>
    <x v="6"/>
    <x v="72"/>
    <x v="12"/>
    <n v="193.5"/>
    <x v="22"/>
    <n v="4605"/>
    <x v="0"/>
  </r>
  <r>
    <s v="23083.007972/2015-42"/>
    <s v="UASG 153115 - Pregão 25/2015"/>
    <d v="2016-10-21T00:00:00"/>
    <x v="49"/>
    <s v="Direção do Campus de Nova Iguaçú"/>
    <n v="152"/>
    <x v="71"/>
    <x v="84"/>
    <x v="8"/>
    <n v="0.94"/>
    <n v="94"/>
    <x v="6"/>
    <x v="74"/>
    <x v="78"/>
    <n v="68.61999999999999"/>
    <x v="11"/>
    <n v="1484"/>
    <x v="1"/>
  </r>
  <r>
    <s v="23083.007972/2015-42"/>
    <s v="UASG 153115 - Pregão 25/2015"/>
    <d v="2016-10-21T00:00:00"/>
    <x v="49"/>
    <s v="Direção do Campus de Nova Iguaçú"/>
    <n v="156"/>
    <x v="106"/>
    <x v="84"/>
    <x v="37"/>
    <n v="1.3"/>
    <n v="468"/>
    <x v="6"/>
    <x v="70"/>
    <x v="43"/>
    <n v="468"/>
    <x v="25"/>
    <n v="378"/>
    <x v="0"/>
  </r>
  <r>
    <s v="23083.007972/2015-42"/>
    <s v="UASG 153115 - Pregão 25/2015"/>
    <d v="2016-10-21T00:00:00"/>
    <x v="49"/>
    <s v="Direção do Campus de Nova Iguaçú"/>
    <n v="160"/>
    <x v="27"/>
    <x v="84"/>
    <x v="14"/>
    <n v="7.54"/>
    <n v="75.400000000000006"/>
    <x v="6"/>
    <x v="81"/>
    <x v="16"/>
    <n v="75.400000000000006"/>
    <x v="31"/>
    <n v="4384"/>
    <x v="0"/>
  </r>
  <r>
    <s v="23083.007972/2015-42"/>
    <s v="UASG 153115 - Pregão 25/2015"/>
    <d v="2016-10-21T00:00:00"/>
    <x v="49"/>
    <s v="Direção do Campus de Nova Iguaçú"/>
    <n v="173"/>
    <x v="65"/>
    <x v="84"/>
    <x v="16"/>
    <n v="2.69"/>
    <n v="40.35"/>
    <x v="6"/>
    <x v="73"/>
    <x v="19"/>
    <n v="40.35"/>
    <x v="27"/>
    <n v="1520"/>
    <x v="0"/>
  </r>
  <r>
    <s v="23083.007972/2015-42"/>
    <s v="UASG 153115 - Pregão 25/2015"/>
    <d v="2016-10-21T00:00:00"/>
    <x v="49"/>
    <s v="Direção do Campus de Nova Iguaçú"/>
    <n v="174"/>
    <x v="66"/>
    <x v="84"/>
    <x v="16"/>
    <n v="2.8"/>
    <n v="42"/>
    <x v="6"/>
    <x v="70"/>
    <x v="19"/>
    <n v="42"/>
    <x v="25"/>
    <n v="378"/>
    <x v="0"/>
  </r>
  <r>
    <s v="23083.007972/2015-42"/>
    <s v="UASG 153115 - Pregão 25/2015"/>
    <d v="2016-10-21T00:00:00"/>
    <x v="50"/>
    <s v="Instituto de Três Rios"/>
    <n v="7"/>
    <x v="72"/>
    <x v="85"/>
    <x v="9"/>
    <n v="2.5"/>
    <n v="125"/>
    <x v="6"/>
    <x v="83"/>
    <x v="11"/>
    <n v="125"/>
    <x v="28"/>
    <n v="17161"/>
    <x v="0"/>
  </r>
  <r>
    <s v="23083.007972/2015-42"/>
    <s v="UASG 153115 - Pregão 25/2015"/>
    <d v="2016-10-21T00:00:00"/>
    <x v="50"/>
    <s v="Instituto de Três Rios"/>
    <n v="8"/>
    <x v="32"/>
    <x v="85"/>
    <x v="7"/>
    <n v="0.4"/>
    <n v="16"/>
    <x v="6"/>
    <x v="74"/>
    <x v="8"/>
    <n v="16"/>
    <x v="11"/>
    <n v="1484"/>
    <x v="0"/>
  </r>
  <r>
    <s v="23083.007972/2015-42"/>
    <s v="UASG 153115 - Pregão 25/2015"/>
    <d v="2016-10-21T00:00:00"/>
    <x v="50"/>
    <s v="Instituto de Três Rios"/>
    <n v="19"/>
    <x v="6"/>
    <x v="85"/>
    <x v="24"/>
    <n v="0.32"/>
    <n v="64"/>
    <x v="6"/>
    <x v="73"/>
    <x v="25"/>
    <n v="64"/>
    <x v="27"/>
    <n v="1520"/>
    <x v="0"/>
  </r>
  <r>
    <s v="23083.007972/2015-42"/>
    <s v="UASG 153115 - Pregão 25/2015"/>
    <d v="2016-10-21T00:00:00"/>
    <x v="50"/>
    <s v="Instituto de Três Rios"/>
    <n v="20"/>
    <x v="40"/>
    <x v="85"/>
    <x v="8"/>
    <n v="0.32"/>
    <n v="32"/>
    <x v="6"/>
    <x v="73"/>
    <x v="9"/>
    <n v="32"/>
    <x v="27"/>
    <n v="1520"/>
    <x v="0"/>
  </r>
  <r>
    <s v="23083.007972/2015-42"/>
    <s v="UASG 153115 - Pregão 25/2015"/>
    <d v="2016-10-21T00:00:00"/>
    <x v="50"/>
    <s v="Instituto de Três Rios"/>
    <n v="27"/>
    <x v="12"/>
    <x v="85"/>
    <x v="54"/>
    <n v="0.85"/>
    <n v="20.399999999999999"/>
    <x v="6"/>
    <x v="70"/>
    <x v="73"/>
    <n v="20.399999999999999"/>
    <x v="25"/>
    <n v="378"/>
    <x v="0"/>
  </r>
  <r>
    <s v="23083.007972/2015-42"/>
    <s v="UASG 153115 - Pregão 25/2015"/>
    <d v="2016-10-21T00:00:00"/>
    <x v="50"/>
    <s v="Instituto de Três Rios"/>
    <n v="37"/>
    <x v="74"/>
    <x v="85"/>
    <x v="6"/>
    <n v="0.38"/>
    <n v="7.6"/>
    <x v="6"/>
    <x v="74"/>
    <x v="7"/>
    <n v="7.6"/>
    <x v="11"/>
    <n v="1484"/>
    <x v="0"/>
  </r>
  <r>
    <s v="23083.007972/2015-42"/>
    <s v="UASG 153115 - Pregão 25/2015"/>
    <d v="2016-10-21T00:00:00"/>
    <x v="50"/>
    <s v="Instituto de Três Rios"/>
    <n v="99"/>
    <x v="18"/>
    <x v="85"/>
    <x v="11"/>
    <n v="19.989999999999998"/>
    <n v="19.989999999999998"/>
    <x v="6"/>
    <x v="78"/>
    <x v="13"/>
    <n v="19.989999999999998"/>
    <x v="30"/>
    <n v="565"/>
    <x v="0"/>
  </r>
  <r>
    <s v="23083.007972/2015-42"/>
    <s v="UASG 153115 - Pregão 25/2015"/>
    <d v="2016-10-21T00:00:00"/>
    <x v="50"/>
    <s v="Instituto de Três Rios"/>
    <n v="102"/>
    <x v="19"/>
    <x v="85"/>
    <x v="16"/>
    <n v="17.489999999999998"/>
    <n v="262.34999999999997"/>
    <x v="6"/>
    <x v="81"/>
    <x v="19"/>
    <n v="262.34999999999997"/>
    <x v="31"/>
    <n v="4384"/>
    <x v="0"/>
  </r>
  <r>
    <s v="23083.007972/2015-42"/>
    <s v="UASG 153115 - Pregão 25/2015"/>
    <d v="2016-10-21T00:00:00"/>
    <x v="50"/>
    <s v="Instituto de Três Rios"/>
    <n v="101"/>
    <x v="21"/>
    <x v="85"/>
    <x v="59"/>
    <n v="5.84"/>
    <n v="671.6"/>
    <x v="6"/>
    <x v="73"/>
    <x v="79"/>
    <n v="671.6"/>
    <x v="27"/>
    <n v="1520"/>
    <x v="0"/>
  </r>
  <r>
    <s v="23083.007972/2015-42"/>
    <s v="UASG 153115 - Pregão 25/2015"/>
    <d v="2016-10-21T00:00:00"/>
    <x v="50"/>
    <s v="Instituto de Três Rios"/>
    <n v="103"/>
    <x v="22"/>
    <x v="85"/>
    <x v="16"/>
    <n v="7.75"/>
    <n v="116.25"/>
    <x v="6"/>
    <x v="79"/>
    <x v="19"/>
    <n v="116.25"/>
    <x v="9"/>
    <n v="7"/>
    <x v="0"/>
  </r>
  <r>
    <s v="23083.007972/2015-42"/>
    <s v="UASG 153115 - Pregão 25/2015"/>
    <d v="2016-10-21T00:00:00"/>
    <x v="50"/>
    <s v="Instituto de Três Rios"/>
    <n v="112"/>
    <x v="115"/>
    <x v="85"/>
    <x v="11"/>
    <n v="3.75"/>
    <n v="3.75"/>
    <x v="6"/>
    <x v="80"/>
    <x v="13"/>
    <n v="3.75"/>
    <x v="18"/>
    <s v="-"/>
    <x v="10"/>
  </r>
  <r>
    <s v="23083.007972/2015-42"/>
    <s v="UASG 153115 - Pregão 25/2015"/>
    <d v="2016-10-21T00:00:00"/>
    <x v="50"/>
    <s v="Instituto de Três Rios"/>
    <n v="113"/>
    <x v="58"/>
    <x v="85"/>
    <x v="15"/>
    <n v="12.72"/>
    <n v="63.6"/>
    <x v="6"/>
    <x v="72"/>
    <x v="18"/>
    <n v="63.6"/>
    <x v="22"/>
    <n v="4605"/>
    <x v="0"/>
  </r>
  <r>
    <s v="23083.007972/2015-42"/>
    <s v="UASG 153115 - Pregão 25/2015"/>
    <d v="2016-10-21T00:00:00"/>
    <x v="50"/>
    <s v="Instituto de Três Rios"/>
    <n v="114"/>
    <x v="57"/>
    <x v="85"/>
    <x v="15"/>
    <n v="11.42"/>
    <n v="57.1"/>
    <x v="6"/>
    <x v="72"/>
    <x v="18"/>
    <n v="57.1"/>
    <x v="22"/>
    <n v="4605"/>
    <x v="0"/>
  </r>
  <r>
    <s v="23083.007972/2015-42"/>
    <s v="UASG 153115 - Pregão 25/2015"/>
    <d v="2016-10-21T00:00:00"/>
    <x v="50"/>
    <s v="Instituto de Três Rios"/>
    <n v="174"/>
    <x v="66"/>
    <x v="85"/>
    <x v="16"/>
    <n v="2.8"/>
    <n v="42"/>
    <x v="6"/>
    <x v="70"/>
    <x v="19"/>
    <n v="42"/>
    <x v="25"/>
    <n v="378"/>
    <x v="0"/>
  </r>
  <r>
    <s v="23083.007972/2015-42"/>
    <s v="UASG 153115 - Pregão 25/2015"/>
    <d v="2016-10-21T00:00:00"/>
    <x v="9"/>
    <s v="Departamento de Material e Serviços Auxiliares"/>
    <n v="123"/>
    <x v="125"/>
    <x v="86"/>
    <x v="60"/>
    <n v="9.09"/>
    <n v="56358"/>
    <x v="6"/>
    <x v="72"/>
    <x v="80"/>
    <n v="56358"/>
    <x v="22"/>
    <n v="4605"/>
    <x v="0"/>
  </r>
  <r>
    <s v="23083.007972/2015-42"/>
    <s v="UASG 153115 - Pregão 25/2015"/>
    <d v="2016-10-21T00:00:00"/>
    <x v="3"/>
    <s v="Posto Médico"/>
    <n v="8"/>
    <x v="32"/>
    <x v="87"/>
    <x v="14"/>
    <n v="0.4"/>
    <n v="4"/>
    <x v="7"/>
    <x v="92"/>
    <x v="16"/>
    <n v="4"/>
    <x v="35"/>
    <n v="1611"/>
    <x v="0"/>
  </r>
  <r>
    <s v="23083.007972/2015-42"/>
    <s v="UASG 153115 - Pregão 25/2015"/>
    <d v="2016-10-21T00:00:00"/>
    <x v="3"/>
    <s v="Posto Médico"/>
    <n v="21"/>
    <x v="41"/>
    <x v="87"/>
    <x v="24"/>
    <n v="0.32"/>
    <n v="64"/>
    <x v="7"/>
    <x v="93"/>
    <x v="37"/>
    <n v="25.6"/>
    <x v="36"/>
    <n v="1467"/>
    <x v="1"/>
  </r>
  <r>
    <s v="23083.007972/2015-42"/>
    <s v="UASG 153115 - Pregão 25/2015"/>
    <d v="2016-10-21T00:00:00"/>
    <x v="3"/>
    <s v="Posto Médico"/>
    <n v="24"/>
    <x v="92"/>
    <x v="87"/>
    <x v="14"/>
    <n v="1.5"/>
    <n v="15"/>
    <x v="7"/>
    <x v="94"/>
    <x v="16"/>
    <n v="15"/>
    <x v="37"/>
    <s v="Papeleta 657/2017"/>
    <x v="0"/>
  </r>
  <r>
    <s v="23083.007972/2015-42"/>
    <s v="UASG 153115 - Pregão 25/2015"/>
    <d v="2016-10-21T00:00:00"/>
    <x v="3"/>
    <s v="Posto Médico"/>
    <n v="25"/>
    <x v="8"/>
    <x v="87"/>
    <x v="14"/>
    <n v="1.3"/>
    <n v="13"/>
    <x v="7"/>
    <x v="94"/>
    <x v="16"/>
    <n v="13"/>
    <x v="37"/>
    <s v="Papeleta 657/2017"/>
    <x v="0"/>
  </r>
  <r>
    <s v="23083.007972/2015-42"/>
    <s v="UASG 153115 - Pregão 25/2015"/>
    <d v="2016-10-21T00:00:00"/>
    <x v="3"/>
    <s v="Posto Médico"/>
    <n v="22"/>
    <x v="7"/>
    <x v="87"/>
    <x v="14"/>
    <n v="1.3"/>
    <n v="13"/>
    <x v="7"/>
    <x v="94"/>
    <x v="16"/>
    <n v="13"/>
    <x v="37"/>
    <s v="Papeleta 657/2017"/>
    <x v="0"/>
  </r>
  <r>
    <s v="23083.007972/2015-42"/>
    <s v="UASG 153115 - Pregão 25/2015"/>
    <d v="2016-10-21T00:00:00"/>
    <x v="3"/>
    <s v="Posto Médico"/>
    <n v="28"/>
    <x v="9"/>
    <x v="87"/>
    <x v="13"/>
    <n v="0.85"/>
    <n v="25.5"/>
    <x v="7"/>
    <x v="94"/>
    <x v="15"/>
    <n v="25.5"/>
    <x v="37"/>
    <s v="Papeleta 657/2017"/>
    <x v="0"/>
  </r>
  <r>
    <s v="23083.007972/2015-42"/>
    <s v="UASG 153115 - Pregão 25/2015"/>
    <d v="2016-10-21T00:00:00"/>
    <x v="3"/>
    <s v="Posto Médico"/>
    <n v="29"/>
    <x v="10"/>
    <x v="87"/>
    <x v="13"/>
    <n v="0.85"/>
    <n v="25.5"/>
    <x v="7"/>
    <x v="94"/>
    <x v="15"/>
    <n v="25.5"/>
    <x v="37"/>
    <s v="Papeleta 657/2017"/>
    <x v="0"/>
  </r>
  <r>
    <s v="23083.007972/2015-42"/>
    <s v="UASG 153115 - Pregão 25/2015"/>
    <d v="2016-10-21T00:00:00"/>
    <x v="3"/>
    <s v="Posto Médico"/>
    <n v="26"/>
    <x v="11"/>
    <x v="87"/>
    <x v="13"/>
    <n v="0.85"/>
    <n v="25.5"/>
    <x v="7"/>
    <x v="94"/>
    <x v="15"/>
    <n v="25.5"/>
    <x v="37"/>
    <s v="Papeleta 657/2017"/>
    <x v="0"/>
  </r>
  <r>
    <s v="23083.007972/2015-42"/>
    <s v="UASG 153115 - Pregão 25/2015"/>
    <d v="2016-10-21T00:00:00"/>
    <x v="3"/>
    <s v="Posto Médico"/>
    <n v="27"/>
    <x v="12"/>
    <x v="87"/>
    <x v="13"/>
    <n v="0.85"/>
    <n v="25.5"/>
    <x v="8"/>
    <x v="95"/>
    <x v="15"/>
    <n v="25.5"/>
    <x v="38"/>
    <n v="384"/>
    <x v="0"/>
  </r>
  <r>
    <s v="23083.007972/2015-42"/>
    <s v="UASG 153115 - Pregão 25/2015"/>
    <d v="2016-10-21T00:00:00"/>
    <x v="3"/>
    <s v="Posto Médico"/>
    <n v="84"/>
    <x v="16"/>
    <x v="87"/>
    <x v="25"/>
    <n v="74.849999999999994"/>
    <n v="149.69999999999999"/>
    <x v="7"/>
    <x v="96"/>
    <x v="26"/>
    <n v="149.69999999999999"/>
    <x v="39"/>
    <n v="6939"/>
    <x v="0"/>
  </r>
  <r>
    <s v="23083.007972/2015-42"/>
    <s v="UASG 153115 - Pregão 25/2015"/>
    <d v="2016-10-21T00:00:00"/>
    <x v="3"/>
    <s v="Posto Médico"/>
    <n v="91"/>
    <x v="81"/>
    <x v="87"/>
    <x v="13"/>
    <n v="1.03"/>
    <n v="30.900000000000002"/>
    <x v="7"/>
    <x v="97"/>
    <x v="15"/>
    <n v="30.900000000000002"/>
    <x v="36"/>
    <n v="4141"/>
    <x v="0"/>
  </r>
  <r>
    <s v="23083.007972/2015-42"/>
    <s v="UASG 153115 - Pregão 25/2015"/>
    <d v="2016-10-21T00:00:00"/>
    <x v="3"/>
    <s v="Posto Médico"/>
    <n v="99"/>
    <x v="18"/>
    <x v="87"/>
    <x v="15"/>
    <n v="19.989999999999998"/>
    <n v="99.949999999999989"/>
    <x v="8"/>
    <x v="98"/>
    <x v="18"/>
    <n v="99.949999999999989"/>
    <x v="40"/>
    <n v="579"/>
    <x v="0"/>
  </r>
  <r>
    <s v="23083.007972/2015-42"/>
    <s v="UASG 153115 - Pregão 25/2015"/>
    <d v="2016-10-21T00:00:00"/>
    <x v="3"/>
    <s v="Posto Médico"/>
    <n v="99"/>
    <x v="18"/>
    <x v="87"/>
    <x v="15"/>
    <n v="19.989999999999998"/>
    <n v="99.949999999999989"/>
    <x v="8"/>
    <x v="98"/>
    <x v="18"/>
    <n v="99.949999999999989"/>
    <x v="40"/>
    <n v="579"/>
    <x v="0"/>
  </r>
  <r>
    <s v="23083.007972/2015-42"/>
    <s v="UASG 153115 - Pregão 25/2015"/>
    <d v="2016-10-21T00:00:00"/>
    <x v="3"/>
    <s v="Posto Médico"/>
    <n v="102"/>
    <x v="19"/>
    <x v="87"/>
    <x v="10"/>
    <n v="17.489999999999998"/>
    <n v="52.47"/>
    <x v="7"/>
    <x v="99"/>
    <x v="12"/>
    <n v="52.47"/>
    <x v="41"/>
    <n v="4909"/>
    <x v="0"/>
  </r>
  <r>
    <s v="23083.007972/2015-42"/>
    <s v="UASG 153115 - Pregão 25/2015"/>
    <d v="2016-10-21T00:00:00"/>
    <x v="3"/>
    <s v="Posto Médico"/>
    <n v="110"/>
    <x v="55"/>
    <x v="87"/>
    <x v="14"/>
    <n v="3.65"/>
    <n v="36.5"/>
    <x v="7"/>
    <x v="100"/>
    <x v="16"/>
    <n v="36.5"/>
    <x v="18"/>
    <s v="-"/>
    <x v="13"/>
  </r>
  <r>
    <s v="23083.007972/2015-42"/>
    <s v="UASG 153115 - Pregão 25/2015"/>
    <d v="2016-10-21T00:00:00"/>
    <x v="3"/>
    <s v="Posto Médico"/>
    <n v="111"/>
    <x v="101"/>
    <x v="87"/>
    <x v="18"/>
    <n v="10.49"/>
    <n v="41.96"/>
    <x v="8"/>
    <x v="101"/>
    <x v="20"/>
    <n v="41.96"/>
    <x v="34"/>
    <n v="1732"/>
    <x v="0"/>
  </r>
  <r>
    <s v="23083.007972/2015-42"/>
    <s v="UASG 153115 - Pregão 25/2015"/>
    <d v="2016-10-21T00:00:00"/>
    <x v="3"/>
    <s v="Posto Médico"/>
    <n v="143"/>
    <x v="69"/>
    <x v="87"/>
    <x v="6"/>
    <n v="1.85"/>
    <n v="37"/>
    <x v="7"/>
    <x v="94"/>
    <x v="7"/>
    <n v="37"/>
    <x v="37"/>
    <s v="Papeleta 657/2017"/>
    <x v="0"/>
  </r>
  <r>
    <s v="23083.007972/2015-42"/>
    <s v="UASG 153115 - Pregão 25/2015"/>
    <d v="2016-10-21T00:00:00"/>
    <x v="3"/>
    <s v="Posto Médico"/>
    <n v="142"/>
    <x v="68"/>
    <x v="87"/>
    <x v="6"/>
    <n v="1.89"/>
    <n v="37.799999999999997"/>
    <x v="7"/>
    <x v="92"/>
    <x v="7"/>
    <n v="37.799999999999997"/>
    <x v="35"/>
    <n v="1611"/>
    <x v="0"/>
  </r>
  <r>
    <s v="23083.007972/2015-42"/>
    <s v="UASG 153115 - Pregão 25/2015"/>
    <d v="2016-10-21T00:00:00"/>
    <x v="3"/>
    <s v="Posto Médico"/>
    <n v="141"/>
    <x v="88"/>
    <x v="87"/>
    <x v="6"/>
    <n v="1.73"/>
    <n v="34.6"/>
    <x v="7"/>
    <x v="94"/>
    <x v="7"/>
    <n v="34.6"/>
    <x v="37"/>
    <s v="Papeleta 657/2017"/>
    <x v="0"/>
  </r>
  <r>
    <s v="23083.007972/2015-42"/>
    <s v="UASG 153115 - Pregão 25/2015"/>
    <d v="2016-10-21T00:00:00"/>
    <x v="3"/>
    <s v="Posto Médico"/>
    <n v="173"/>
    <x v="65"/>
    <x v="87"/>
    <x v="14"/>
    <n v="2.69"/>
    <n v="26.9"/>
    <x v="7"/>
    <x v="93"/>
    <x v="16"/>
    <n v="26.9"/>
    <x v="36"/>
    <n v="1467"/>
    <x v="0"/>
  </r>
  <r>
    <s v="23083.007972/2015-42"/>
    <s v="UASG 153115 - Pregão 25/2015"/>
    <d v="2016-10-21T00:00:00"/>
    <x v="3"/>
    <s v="Posto Médico"/>
    <n v="174"/>
    <x v="66"/>
    <x v="87"/>
    <x v="14"/>
    <n v="2.8"/>
    <n v="28"/>
    <x v="8"/>
    <x v="95"/>
    <x v="16"/>
    <n v="28"/>
    <x v="38"/>
    <n v="384"/>
    <x v="0"/>
  </r>
  <r>
    <s v="23083.007972/2015-42"/>
    <s v="UASG 153115 - Pregão 25/2015"/>
    <d v="2016-10-21T00:00:00"/>
    <x v="5"/>
    <s v="Pró - Reitoria de Assuntos Administrativos"/>
    <n v="4"/>
    <x v="29"/>
    <x v="88"/>
    <x v="31"/>
    <n v="3.5"/>
    <n v="24.5"/>
    <x v="8"/>
    <x v="95"/>
    <x v="35"/>
    <n v="24.5"/>
    <x v="38"/>
    <n v="384"/>
    <x v="0"/>
  </r>
  <r>
    <s v="23083.007972/2015-42"/>
    <s v="UASG 153115 - Pregão 25/2015"/>
    <d v="2016-10-21T00:00:00"/>
    <x v="5"/>
    <s v="Pró - Reitoria de Assuntos Administrativos"/>
    <n v="8"/>
    <x v="32"/>
    <x v="88"/>
    <x v="14"/>
    <n v="0.4"/>
    <n v="4"/>
    <x v="7"/>
    <x v="92"/>
    <x v="16"/>
    <n v="4"/>
    <x v="35"/>
    <n v="1611"/>
    <x v="0"/>
  </r>
  <r>
    <s v="23083.007972/2015-42"/>
    <s v="UASG 153115 - Pregão 25/2015"/>
    <d v="2016-10-21T00:00:00"/>
    <x v="5"/>
    <s v="Pró - Reitoria de Assuntos Administrativos"/>
    <n v="9"/>
    <x v="33"/>
    <x v="88"/>
    <x v="19"/>
    <n v="3.49"/>
    <n v="27.92"/>
    <x v="8"/>
    <x v="102"/>
    <x v="21"/>
    <n v="27.92"/>
    <x v="42"/>
    <n v="1362"/>
    <x v="0"/>
  </r>
  <r>
    <s v="23083.007972/2015-42"/>
    <s v="UASG 153115 - Pregão 25/2015"/>
    <d v="2016-10-21T00:00:00"/>
    <x v="5"/>
    <s v="Pró - Reitoria de Assuntos Administrativos"/>
    <n v="10"/>
    <x v="73"/>
    <x v="88"/>
    <x v="15"/>
    <n v="19.899999999999999"/>
    <n v="99.5"/>
    <x v="8"/>
    <x v="95"/>
    <x v="18"/>
    <n v="99.5"/>
    <x v="38"/>
    <n v="384"/>
    <x v="0"/>
  </r>
  <r>
    <s v="23083.007972/2015-42"/>
    <s v="UASG 153115 - Pregão 25/2015"/>
    <d v="2016-10-21T00:00:00"/>
    <x v="5"/>
    <s v="Pró - Reitoria de Assuntos Administrativos"/>
    <n v="12"/>
    <x v="35"/>
    <x v="88"/>
    <x v="61"/>
    <n v="0.56999999999999995"/>
    <n v="37.049999999999997"/>
    <x v="7"/>
    <x v="94"/>
    <x v="81"/>
    <n v="37.049999999999997"/>
    <x v="37"/>
    <s v="Papeleta 657/2017"/>
    <x v="0"/>
  </r>
  <r>
    <s v="23083.007972/2015-42"/>
    <s v="UASG 153115 - Pregão 25/2015"/>
    <d v="2016-10-21T00:00:00"/>
    <x v="5"/>
    <s v="Pró - Reitoria de Assuntos Administrativos"/>
    <n v="15"/>
    <x v="37"/>
    <x v="88"/>
    <x v="7"/>
    <n v="0.6"/>
    <n v="24"/>
    <x v="7"/>
    <x v="103"/>
    <x v="8"/>
    <n v="24"/>
    <x v="43"/>
    <n v="14685"/>
    <x v="0"/>
  </r>
  <r>
    <s v="23083.007972/2015-42"/>
    <s v="UASG 153115 - Pregão 25/2015"/>
    <d v="2016-10-21T00:00:00"/>
    <x v="5"/>
    <s v="Pró - Reitoria de Assuntos Administrativos"/>
    <n v="16"/>
    <x v="39"/>
    <x v="88"/>
    <x v="9"/>
    <n v="2.52"/>
    <n v="126"/>
    <x v="8"/>
    <x v="104"/>
    <x v="11"/>
    <n v="126"/>
    <x v="44"/>
    <n v="4733"/>
    <x v="0"/>
  </r>
  <r>
    <s v="23083.007972/2015-42"/>
    <s v="UASG 153115 - Pregão 25/2015"/>
    <d v="2016-10-21T00:00:00"/>
    <x v="5"/>
    <s v="Pró - Reitoria de Assuntos Administrativos"/>
    <n v="21"/>
    <x v="41"/>
    <x v="88"/>
    <x v="7"/>
    <n v="0.32"/>
    <n v="12.8"/>
    <x v="7"/>
    <x v="93"/>
    <x v="15"/>
    <n v="9.6"/>
    <x v="36"/>
    <n v="1467"/>
    <x v="1"/>
  </r>
  <r>
    <s v="23083.007972/2015-42"/>
    <s v="UASG 153115 - Pregão 25/2015"/>
    <d v="2016-10-21T00:00:00"/>
    <x v="5"/>
    <s v="Pró - Reitoria de Assuntos Administrativos"/>
    <n v="22"/>
    <x v="7"/>
    <x v="88"/>
    <x v="15"/>
    <n v="1.3"/>
    <n v="6.5"/>
    <x v="7"/>
    <x v="94"/>
    <x v="18"/>
    <n v="6.5"/>
    <x v="37"/>
    <s v="Papeleta 657/2017"/>
    <x v="0"/>
  </r>
  <r>
    <s v="23083.007972/2015-42"/>
    <s v="UASG 153115 - Pregão 25/2015"/>
    <d v="2016-10-21T00:00:00"/>
    <x v="5"/>
    <s v="Pró - Reitoria de Assuntos Administrativos"/>
    <n v="28"/>
    <x v="9"/>
    <x v="88"/>
    <x v="7"/>
    <n v="0.85"/>
    <n v="34"/>
    <x v="7"/>
    <x v="94"/>
    <x v="8"/>
    <n v="34"/>
    <x v="37"/>
    <s v="Papeleta 657/2017"/>
    <x v="0"/>
  </r>
  <r>
    <s v="23083.007972/2015-42"/>
    <s v="UASG 153115 - Pregão 25/2015"/>
    <d v="2016-10-21T00:00:00"/>
    <x v="5"/>
    <s v="Pró - Reitoria de Assuntos Administrativos"/>
    <n v="37"/>
    <x v="74"/>
    <x v="88"/>
    <x v="14"/>
    <n v="0.38"/>
    <n v="3.8"/>
    <x v="7"/>
    <x v="92"/>
    <x v="16"/>
    <n v="3.8"/>
    <x v="35"/>
    <n v="1611"/>
    <x v="0"/>
  </r>
  <r>
    <s v="23083.007972/2015-42"/>
    <s v="UASG 153115 - Pregão 25/2015"/>
    <d v="2016-10-21T00:00:00"/>
    <x v="5"/>
    <s v="Pró - Reitoria de Assuntos Administrativos"/>
    <n v="39"/>
    <x v="76"/>
    <x v="88"/>
    <x v="14"/>
    <n v="0.95"/>
    <n v="9.5"/>
    <x v="8"/>
    <x v="102"/>
    <x v="16"/>
    <n v="9.5"/>
    <x v="42"/>
    <n v="1362"/>
    <x v="0"/>
  </r>
  <r>
    <s v="23083.007972/2015-42"/>
    <s v="UASG 153115 - Pregão 25/2015"/>
    <d v="2016-10-21T00:00:00"/>
    <x v="5"/>
    <s v="Pró - Reitoria de Assuntos Administrativos"/>
    <n v="40"/>
    <x v="77"/>
    <x v="88"/>
    <x v="16"/>
    <n v="0.99"/>
    <n v="14.85"/>
    <x v="8"/>
    <x v="102"/>
    <x v="19"/>
    <n v="14.85"/>
    <x v="42"/>
    <n v="1362"/>
    <x v="0"/>
  </r>
  <r>
    <s v="23083.007972/2015-42"/>
    <s v="UASG 153115 - Pregão 25/2015"/>
    <d v="2016-10-21T00:00:00"/>
    <x v="5"/>
    <s v="Pró - Reitoria de Assuntos Administrativos"/>
    <n v="41"/>
    <x v="42"/>
    <x v="88"/>
    <x v="14"/>
    <n v="1.29"/>
    <n v="12.9"/>
    <x v="7"/>
    <x v="93"/>
    <x v="16"/>
    <n v="12.9"/>
    <x v="36"/>
    <n v="1467"/>
    <x v="0"/>
  </r>
  <r>
    <s v="23083.007972/2015-42"/>
    <s v="UASG 153115 - Pregão 25/2015"/>
    <d v="2016-10-21T00:00:00"/>
    <x v="5"/>
    <s v="Pró - Reitoria de Assuntos Administrativos"/>
    <n v="42"/>
    <x v="15"/>
    <x v="88"/>
    <x v="14"/>
    <n v="1.2"/>
    <n v="12"/>
    <x v="7"/>
    <x v="94"/>
    <x v="16"/>
    <n v="12"/>
    <x v="37"/>
    <s v="Papeleta 657/2017"/>
    <x v="0"/>
  </r>
  <r>
    <s v="23083.007972/2015-42"/>
    <s v="UASG 153115 - Pregão 25/2015"/>
    <d v="2016-10-21T00:00:00"/>
    <x v="5"/>
    <s v="Pró - Reitoria de Assuntos Administrativos"/>
    <n v="43"/>
    <x v="75"/>
    <x v="88"/>
    <x v="14"/>
    <n v="1.7"/>
    <n v="17"/>
    <x v="8"/>
    <x v="105"/>
    <x v="16"/>
    <n v="17"/>
    <x v="45"/>
    <n v="5216"/>
    <x v="0"/>
  </r>
  <r>
    <s v="23083.007972/2015-42"/>
    <s v="UASG 153115 - Pregão 25/2015"/>
    <d v="2016-10-21T00:00:00"/>
    <x v="5"/>
    <s v="Pró - Reitoria de Assuntos Administrativos"/>
    <n v="47"/>
    <x v="3"/>
    <x v="88"/>
    <x v="9"/>
    <n v="0.49"/>
    <n v="24.5"/>
    <x v="7"/>
    <x v="94"/>
    <x v="11"/>
    <n v="24.5"/>
    <x v="37"/>
    <s v="Papeleta 657/2017"/>
    <x v="0"/>
  </r>
  <r>
    <s v="23083.007972/2015-42"/>
    <s v="UASG 153115 - Pregão 25/2015"/>
    <d v="2016-10-21T00:00:00"/>
    <x v="5"/>
    <s v="Pró - Reitoria de Assuntos Administrativos"/>
    <n v="48"/>
    <x v="44"/>
    <x v="88"/>
    <x v="6"/>
    <n v="0.94"/>
    <n v="18.799999999999997"/>
    <x v="7"/>
    <x v="103"/>
    <x v="7"/>
    <n v="18.799999999999997"/>
    <x v="43"/>
    <n v="14685"/>
    <x v="0"/>
  </r>
  <r>
    <s v="23083.007972/2015-42"/>
    <s v="UASG 153115 - Pregão 25/2015"/>
    <d v="2016-10-21T00:00:00"/>
    <x v="5"/>
    <s v="Pró - Reitoria de Assuntos Administrativos"/>
    <n v="82"/>
    <x v="49"/>
    <x v="88"/>
    <x v="19"/>
    <n v="1"/>
    <n v="8"/>
    <x v="7"/>
    <x v="94"/>
    <x v="21"/>
    <n v="8"/>
    <x v="37"/>
    <s v="Papeleta 657/2017"/>
    <x v="0"/>
  </r>
  <r>
    <s v="23083.007972/2015-42"/>
    <s v="UASG 153115 - Pregão 25/2015"/>
    <d v="2016-10-21T00:00:00"/>
    <x v="5"/>
    <s v="Pró - Reitoria de Assuntos Administrativos"/>
    <n v="87"/>
    <x v="50"/>
    <x v="88"/>
    <x v="28"/>
    <n v="0.97"/>
    <n v="24.25"/>
    <x v="7"/>
    <x v="106"/>
    <x v="31"/>
    <n v="24.25"/>
    <x v="46"/>
    <n v="1593"/>
    <x v="0"/>
  </r>
  <r>
    <s v="23083.007972/2015-42"/>
    <s v="UASG 153115 - Pregão 25/2015"/>
    <d v="2016-10-21T00:00:00"/>
    <x v="5"/>
    <s v="Pró - Reitoria de Assuntos Administrativos"/>
    <n v="91"/>
    <x v="81"/>
    <x v="88"/>
    <x v="28"/>
    <n v="1.03"/>
    <n v="25.75"/>
    <x v="7"/>
    <x v="97"/>
    <x v="31"/>
    <n v="25.75"/>
    <x v="36"/>
    <n v="4141"/>
    <x v="0"/>
  </r>
  <r>
    <s v="23083.007972/2015-42"/>
    <s v="UASG 153115 - Pregão 25/2015"/>
    <d v="2016-10-21T00:00:00"/>
    <x v="5"/>
    <s v="Pró - Reitoria de Assuntos Administrativos"/>
    <n v="100"/>
    <x v="20"/>
    <x v="88"/>
    <x v="19"/>
    <n v="33.200000000000003"/>
    <n v="265.60000000000002"/>
    <x v="7"/>
    <x v="96"/>
    <x v="21"/>
    <n v="265.60000000000002"/>
    <x v="39"/>
    <n v="6939"/>
    <x v="0"/>
  </r>
  <r>
    <s v="23083.007972/2015-42"/>
    <s v="UASG 153115 - Pregão 25/2015"/>
    <d v="2016-10-21T00:00:00"/>
    <x v="5"/>
    <s v="Pró - Reitoria de Assuntos Administrativos"/>
    <n v="101"/>
    <x v="21"/>
    <x v="88"/>
    <x v="19"/>
    <n v="5.84"/>
    <n v="46.72"/>
    <x v="7"/>
    <x v="93"/>
    <x v="21"/>
    <n v="46.72"/>
    <x v="36"/>
    <n v="1467"/>
    <x v="0"/>
  </r>
  <r>
    <s v="23083.007972/2015-42"/>
    <s v="UASG 153115 - Pregão 25/2015"/>
    <d v="2016-10-21T00:00:00"/>
    <x v="5"/>
    <s v="Pró - Reitoria de Assuntos Administrativos"/>
    <n v="103"/>
    <x v="22"/>
    <x v="88"/>
    <x v="15"/>
    <n v="7.75"/>
    <n v="38.75"/>
    <x v="4"/>
    <x v="12"/>
    <x v="17"/>
    <s v="-"/>
    <x v="10"/>
    <s v="-"/>
    <x v="2"/>
  </r>
  <r>
    <s v="23083.007972/2015-42"/>
    <s v="UASG 153115 - Pregão 25/2015"/>
    <d v="2016-10-21T00:00:00"/>
    <x v="5"/>
    <s v="Pró - Reitoria de Assuntos Administrativos"/>
    <n v="104"/>
    <x v="4"/>
    <x v="88"/>
    <x v="19"/>
    <n v="2"/>
    <n v="16"/>
    <x v="8"/>
    <x v="107"/>
    <x v="21"/>
    <n v="16"/>
    <x v="47"/>
    <n v="347"/>
    <x v="0"/>
  </r>
  <r>
    <s v="23083.007972/2015-42"/>
    <s v="UASG 153115 - Pregão 25/2015"/>
    <d v="2016-10-21T00:00:00"/>
    <x v="5"/>
    <s v="Pró - Reitoria de Assuntos Administrativos"/>
    <n v="109"/>
    <x v="54"/>
    <x v="88"/>
    <x v="9"/>
    <n v="2"/>
    <n v="100"/>
    <x v="8"/>
    <x v="95"/>
    <x v="11"/>
    <n v="100"/>
    <x v="38"/>
    <n v="384"/>
    <x v="0"/>
  </r>
  <r>
    <s v="23083.007972/2015-42"/>
    <s v="UASG 153115 - Pregão 25/2015"/>
    <d v="2016-10-21T00:00:00"/>
    <x v="5"/>
    <s v="Pró - Reitoria de Assuntos Administrativos"/>
    <n v="110"/>
    <x v="55"/>
    <x v="88"/>
    <x v="11"/>
    <n v="3.65"/>
    <n v="3.65"/>
    <x v="7"/>
    <x v="100"/>
    <x v="13"/>
    <n v="3.65"/>
    <x v="18"/>
    <s v="-"/>
    <x v="13"/>
  </r>
  <r>
    <s v="23083.007972/2015-42"/>
    <s v="UASG 153115 - Pregão 25/2015"/>
    <d v="2016-10-21T00:00:00"/>
    <x v="5"/>
    <s v="Pró - Reitoria de Assuntos Administrativos"/>
    <n v="111"/>
    <x v="101"/>
    <x v="88"/>
    <x v="11"/>
    <n v="10.49"/>
    <n v="10.49"/>
    <x v="8"/>
    <x v="101"/>
    <x v="13"/>
    <n v="10.49"/>
    <x v="34"/>
    <n v="1732"/>
    <x v="0"/>
  </r>
  <r>
    <s v="23083.007972/2015-42"/>
    <s v="UASG 153115 - Pregão 25/2015"/>
    <d v="2016-10-21T00:00:00"/>
    <x v="5"/>
    <s v="Pró - Reitoria de Assuntos Administrativos"/>
    <n v="114"/>
    <x v="57"/>
    <x v="88"/>
    <x v="12"/>
    <n v="11.42"/>
    <n v="68.52"/>
    <x v="8"/>
    <x v="104"/>
    <x v="14"/>
    <n v="68.52"/>
    <x v="44"/>
    <n v="4733"/>
    <x v="0"/>
  </r>
  <r>
    <s v="23083.007972/2015-42"/>
    <s v="UASG 153115 - Pregão 25/2015"/>
    <d v="2016-10-21T00:00:00"/>
    <x v="5"/>
    <s v="Pró - Reitoria de Assuntos Administrativos"/>
    <n v="136"/>
    <x v="86"/>
    <x v="88"/>
    <x v="33"/>
    <n v="6.34"/>
    <n v="507.2"/>
    <x v="8"/>
    <x v="104"/>
    <x v="37"/>
    <n v="507.2"/>
    <x v="44"/>
    <n v="4733"/>
    <x v="0"/>
  </r>
  <r>
    <s v="23083.007972/2015-42"/>
    <s v="UASG 153115 - Pregão 25/2015"/>
    <d v="2016-10-21T00:00:00"/>
    <x v="5"/>
    <s v="Pró - Reitoria de Assuntos Administrativos"/>
    <n v="143"/>
    <x v="69"/>
    <x v="88"/>
    <x v="57"/>
    <n v="1.85"/>
    <n v="138.75"/>
    <x v="7"/>
    <x v="94"/>
    <x v="69"/>
    <n v="138.75"/>
    <x v="37"/>
    <s v="Papeleta 657/2017"/>
    <x v="0"/>
  </r>
  <r>
    <s v="23083.007972/2015-42"/>
    <s v="UASG 153115 - Pregão 25/2015"/>
    <d v="2016-10-21T00:00:00"/>
    <x v="5"/>
    <s v="Pró - Reitoria de Assuntos Administrativos"/>
    <n v="151"/>
    <x v="70"/>
    <x v="88"/>
    <x v="15"/>
    <n v="1.05"/>
    <n v="5.25"/>
    <x v="7"/>
    <x v="94"/>
    <x v="18"/>
    <n v="5.25"/>
    <x v="37"/>
    <s v="Papeleta 657/2017"/>
    <x v="0"/>
  </r>
  <r>
    <s v="23083.007972/2015-42"/>
    <s v="UASG 153115 - Pregão 25/2015"/>
    <d v="2016-10-21T00:00:00"/>
    <x v="5"/>
    <s v="Pró - Reitoria de Assuntos Administrativos"/>
    <n v="160"/>
    <x v="27"/>
    <x v="88"/>
    <x v="13"/>
    <n v="7.54"/>
    <n v="226.2"/>
    <x v="7"/>
    <x v="99"/>
    <x v="15"/>
    <n v="226.2"/>
    <x v="41"/>
    <n v="4909"/>
    <x v="0"/>
  </r>
  <r>
    <s v="23083.007972/2015-42"/>
    <s v="UASG 153115 - Pregão 25/2015"/>
    <d v="2016-10-21T00:00:00"/>
    <x v="5"/>
    <s v="Pró - Reitoria de Assuntos Administrativos"/>
    <n v="163"/>
    <x v="102"/>
    <x v="88"/>
    <x v="16"/>
    <n v="0.49"/>
    <n v="7.35"/>
    <x v="7"/>
    <x v="103"/>
    <x v="19"/>
    <n v="7.35"/>
    <x v="43"/>
    <n v="14685"/>
    <x v="0"/>
  </r>
  <r>
    <s v="23083.007972/2015-42"/>
    <s v="UASG 153115 - Pregão 25/2015"/>
    <d v="2016-10-21T00:00:00"/>
    <x v="5"/>
    <s v="Pró - Reitoria de Assuntos Administrativos"/>
    <n v="164"/>
    <x v="64"/>
    <x v="88"/>
    <x v="19"/>
    <n v="1.88"/>
    <n v="15.04"/>
    <x v="7"/>
    <x v="108"/>
    <x v="21"/>
    <n v="15.04"/>
    <x v="44"/>
    <n v="8103"/>
    <x v="0"/>
  </r>
  <r>
    <s v="23083.007972/2015-42"/>
    <s v="UASG 153115 - Pregão 25/2015"/>
    <d v="2016-10-21T00:00:00"/>
    <x v="5"/>
    <s v="Pró - Reitoria de Assuntos Administrativos"/>
    <n v="174"/>
    <x v="66"/>
    <x v="88"/>
    <x v="19"/>
    <n v="2.8"/>
    <n v="22.4"/>
    <x v="8"/>
    <x v="95"/>
    <x v="21"/>
    <n v="22.4"/>
    <x v="38"/>
    <n v="384"/>
    <x v="0"/>
  </r>
  <r>
    <s v="23083.007972/2015-42"/>
    <s v="UASG 153115 - Pregão 25/2015"/>
    <d v="2016-10-21T00:00:00"/>
    <x v="6"/>
    <s v="Departamento de Pessoal"/>
    <n v="12"/>
    <x v="35"/>
    <x v="89"/>
    <x v="14"/>
    <n v="0.56999999999999995"/>
    <n v="5.6999999999999993"/>
    <x v="7"/>
    <x v="94"/>
    <x v="16"/>
    <n v="5.6999999999999993"/>
    <x v="37"/>
    <s v="Papeleta 657/2017"/>
    <x v="0"/>
  </r>
  <r>
    <s v="23083.007972/2015-42"/>
    <s v="UASG 153115 - Pregão 25/2015"/>
    <d v="2016-10-21T00:00:00"/>
    <x v="6"/>
    <s v="Departamento de Pessoal"/>
    <n v="40"/>
    <x v="77"/>
    <x v="89"/>
    <x v="14"/>
    <n v="0.99"/>
    <n v="9.9"/>
    <x v="8"/>
    <x v="102"/>
    <x v="16"/>
    <n v="9.9"/>
    <x v="42"/>
    <n v="1362"/>
    <x v="0"/>
  </r>
  <r>
    <s v="23083.007972/2015-42"/>
    <s v="UASG 153115 - Pregão 25/2015"/>
    <d v="2016-10-21T00:00:00"/>
    <x v="6"/>
    <s v="Departamento de Pessoal"/>
    <n v="102"/>
    <x v="19"/>
    <x v="89"/>
    <x v="14"/>
    <n v="17.489999999999998"/>
    <n v="174.89999999999998"/>
    <x v="7"/>
    <x v="99"/>
    <x v="16"/>
    <n v="174.89999999999998"/>
    <x v="41"/>
    <n v="4909"/>
    <x v="0"/>
  </r>
  <r>
    <s v="23083.007972/2015-42"/>
    <s v="UASG 153115 - Pregão 25/2015"/>
    <d v="2016-10-21T00:00:00"/>
    <x v="6"/>
    <s v="Departamento de Pessoal"/>
    <n v="110"/>
    <x v="55"/>
    <x v="89"/>
    <x v="15"/>
    <n v="3.65"/>
    <n v="18.25"/>
    <x v="7"/>
    <x v="100"/>
    <x v="18"/>
    <n v="18.25"/>
    <x v="18"/>
    <s v="-"/>
    <x v="13"/>
  </r>
  <r>
    <s v="23083.007972/2015-42"/>
    <s v="UASG 153115 - Pregão 25/2015"/>
    <d v="2016-10-21T00:00:00"/>
    <x v="6"/>
    <s v="Departamento de Pessoal"/>
    <n v="173"/>
    <x v="65"/>
    <x v="89"/>
    <x v="10"/>
    <n v="2.69"/>
    <n v="8.07"/>
    <x v="7"/>
    <x v="93"/>
    <x v="12"/>
    <n v="8.07"/>
    <x v="36"/>
    <n v="1467"/>
    <x v="0"/>
  </r>
  <r>
    <s v="23083.007972/2015-42"/>
    <s v="UASG 153115 - Pregão 25/2015"/>
    <d v="2016-10-21T00:00:00"/>
    <x v="7"/>
    <s v="Pró - Reitoria de Assuntos Financeiros"/>
    <n v="99"/>
    <x v="18"/>
    <x v="90"/>
    <x v="11"/>
    <n v="19.989999999999998"/>
    <n v="19.989999999999998"/>
    <x v="8"/>
    <x v="98"/>
    <x v="13"/>
    <n v="19.989999999999998"/>
    <x v="40"/>
    <n v="579"/>
    <x v="0"/>
  </r>
  <r>
    <s v="23083.007972/2015-42"/>
    <s v="UASG 153115 - Pregão 25/2015"/>
    <d v="2016-10-21T00:00:00"/>
    <x v="8"/>
    <s v="Departamento de Contabilidade e Finanças"/>
    <n v="9"/>
    <x v="33"/>
    <x v="91"/>
    <x v="25"/>
    <n v="3.49"/>
    <n v="6.98"/>
    <x v="8"/>
    <x v="102"/>
    <x v="26"/>
    <n v="6.98"/>
    <x v="42"/>
    <n v="1362"/>
    <x v="0"/>
  </r>
  <r>
    <s v="23083.007972/2015-42"/>
    <s v="UASG 153115 - Pregão 25/2015"/>
    <d v="2016-10-21T00:00:00"/>
    <x v="8"/>
    <s v="Departamento de Contabilidade e Finanças"/>
    <n v="46"/>
    <x v="43"/>
    <x v="91"/>
    <x v="15"/>
    <n v="3.23"/>
    <n v="16.149999999999999"/>
    <x v="7"/>
    <x v="103"/>
    <x v="18"/>
    <n v="16.149999999999999"/>
    <x v="43"/>
    <n v="14685"/>
    <x v="0"/>
  </r>
  <r>
    <s v="23083.007972/2015-42"/>
    <s v="UASG 153115 - Pregão 25/2015"/>
    <d v="2016-10-21T00:00:00"/>
    <x v="8"/>
    <s v="Departamento de Contabilidade e Finanças"/>
    <n v="47"/>
    <x v="3"/>
    <x v="91"/>
    <x v="15"/>
    <n v="0.49"/>
    <n v="2.4500000000000002"/>
    <x v="7"/>
    <x v="94"/>
    <x v="18"/>
    <n v="2.4500000000000002"/>
    <x v="37"/>
    <s v="Papeleta 657/2017"/>
    <x v="0"/>
  </r>
  <r>
    <s v="23083.007972/2015-42"/>
    <s v="UASG 153115 - Pregão 25/2015"/>
    <d v="2016-10-21T00:00:00"/>
    <x v="8"/>
    <s v="Departamento de Contabilidade e Finanças"/>
    <n v="48"/>
    <x v="44"/>
    <x v="91"/>
    <x v="15"/>
    <n v="0.94"/>
    <n v="4.6999999999999993"/>
    <x v="7"/>
    <x v="103"/>
    <x v="18"/>
    <n v="4.6999999999999993"/>
    <x v="43"/>
    <n v="14685"/>
    <x v="0"/>
  </r>
  <r>
    <s v="23083.007972/2015-42"/>
    <s v="UASG 153115 - Pregão 25/2015"/>
    <d v="2016-10-21T00:00:00"/>
    <x v="9"/>
    <s v="Departamento de Material e Serviços Auxiliares"/>
    <n v="123"/>
    <x v="125"/>
    <x v="92"/>
    <x v="62"/>
    <n v="9.09"/>
    <n v="52722"/>
    <x v="8"/>
    <x v="109"/>
    <x v="82"/>
    <n v="52722"/>
    <x v="48"/>
    <n v="4732"/>
    <x v="0"/>
  </r>
  <r>
    <s v="23083.007972/2015-42"/>
    <s v="UASG 153115 - Pregão 25/2015"/>
    <d v="2016-10-21T00:00:00"/>
    <x v="9"/>
    <s v="Departamento de Material e Serviços Auxiliares"/>
    <n v="125"/>
    <x v="130"/>
    <x v="92"/>
    <x v="63"/>
    <n v="9.5"/>
    <n v="11400"/>
    <x v="8"/>
    <x v="109"/>
    <x v="83"/>
    <n v="11400"/>
    <x v="48"/>
    <n v="4732"/>
    <x v="0"/>
  </r>
  <r>
    <s v="23083.007972/2015-42"/>
    <s v="UASG 153115 - Pregão 25/2015"/>
    <d v="2016-10-21T00:00:00"/>
    <x v="9"/>
    <s v="Departamento de Material e Serviços Auxiliares"/>
    <n v="4"/>
    <x v="29"/>
    <x v="0"/>
    <x v="11"/>
    <n v="3.5"/>
    <n v="3.5"/>
    <x v="8"/>
    <x v="110"/>
    <x v="13"/>
    <n v="3.5"/>
    <x v="38"/>
    <n v="385"/>
    <x v="0"/>
  </r>
  <r>
    <s v="23083.007972/2015-42"/>
    <s v="UASG 153115 - Pregão 25/2015"/>
    <d v="2016-10-21T00:00:00"/>
    <x v="9"/>
    <s v="Departamento de Material e Serviços Auxiliares"/>
    <n v="8"/>
    <x v="32"/>
    <x v="0"/>
    <x v="13"/>
    <n v="0.4"/>
    <n v="12"/>
    <x v="7"/>
    <x v="111"/>
    <x v="15"/>
    <n v="12"/>
    <x v="35"/>
    <n v="1613"/>
    <x v="0"/>
  </r>
  <r>
    <s v="23083.007972/2015-42"/>
    <s v="UASG 153115 - Pregão 25/2015"/>
    <d v="2016-10-21T00:00:00"/>
    <x v="9"/>
    <s v="Departamento de Material e Serviços Auxiliares"/>
    <n v="15"/>
    <x v="37"/>
    <x v="0"/>
    <x v="13"/>
    <n v="0.6"/>
    <n v="18"/>
    <x v="7"/>
    <x v="112"/>
    <x v="15"/>
    <n v="18"/>
    <x v="44"/>
    <n v="14686"/>
    <x v="0"/>
  </r>
  <r>
    <s v="23083.007972/2015-42"/>
    <s v="UASG 153115 - Pregão 25/2015"/>
    <d v="2016-10-21T00:00:00"/>
    <x v="9"/>
    <s v="Departamento de Material e Serviços Auxiliares"/>
    <n v="87"/>
    <x v="50"/>
    <x v="0"/>
    <x v="10"/>
    <n v="0.97"/>
    <n v="2.91"/>
    <x v="7"/>
    <x v="113"/>
    <x v="12"/>
    <n v="2.91"/>
    <x v="49"/>
    <n v="1595"/>
    <x v="0"/>
  </r>
  <r>
    <s v="23083.007972/2015-42"/>
    <s v="UASG 153115 - Pregão 25/2015"/>
    <d v="2016-10-21T00:00:00"/>
    <x v="9"/>
    <s v="Departamento de Material e Serviços Auxiliares"/>
    <n v="100"/>
    <x v="20"/>
    <x v="0"/>
    <x v="6"/>
    <n v="33.200000000000003"/>
    <n v="664"/>
    <x v="7"/>
    <x v="114"/>
    <x v="7"/>
    <n v="664"/>
    <x v="39"/>
    <n v="6940"/>
    <x v="0"/>
  </r>
  <r>
    <s v="23083.007972/2015-42"/>
    <s v="UASG 153115 - Pregão 25/2015"/>
    <d v="2016-10-21T00:00:00"/>
    <x v="9"/>
    <s v="Departamento de Material e Serviços Auxiliares"/>
    <n v="103"/>
    <x v="22"/>
    <x v="0"/>
    <x v="14"/>
    <n v="7.75"/>
    <n v="77.5"/>
    <x v="4"/>
    <x v="12"/>
    <x v="17"/>
    <s v="-"/>
    <x v="10"/>
    <s v="-"/>
    <x v="2"/>
  </r>
  <r>
    <s v="23083.007972/2015-42"/>
    <s v="UASG 153115 - Pregão 25/2015"/>
    <d v="2016-10-21T00:00:00"/>
    <x v="9"/>
    <s v="Departamento de Material e Serviços Auxiliares"/>
    <n v="175"/>
    <x v="67"/>
    <x v="0"/>
    <x v="18"/>
    <n v="1.6"/>
    <n v="6.4"/>
    <x v="7"/>
    <x v="115"/>
    <x v="20"/>
    <n v="6.4"/>
    <x v="37"/>
    <s v="Papeleta 660/2017"/>
    <x v="14"/>
  </r>
  <r>
    <s v="23083.007972/2015-42"/>
    <s v="UASG 153115 - Pregão 25/2015"/>
    <d v="2016-10-21T00:00:00"/>
    <x v="11"/>
    <s v="Pró - Reitoria de Ensino e Graduação"/>
    <n v="16"/>
    <x v="39"/>
    <x v="93"/>
    <x v="8"/>
    <n v="2.52"/>
    <n v="252"/>
    <x v="8"/>
    <x v="104"/>
    <x v="9"/>
    <n v="252"/>
    <x v="44"/>
    <n v="4733"/>
    <x v="0"/>
  </r>
  <r>
    <s v="23083.007972/2015-42"/>
    <s v="UASG 153115 - Pregão 25/2015"/>
    <d v="2016-10-21T00:00:00"/>
    <x v="11"/>
    <s v="Pró - Reitoria de Ensino e Graduação"/>
    <n v="21"/>
    <x v="41"/>
    <x v="93"/>
    <x v="27"/>
    <n v="0.32"/>
    <n v="160"/>
    <x v="7"/>
    <x v="93"/>
    <x v="84"/>
    <n v="51.84"/>
    <x v="36"/>
    <n v="1467"/>
    <x v="1"/>
  </r>
  <r>
    <m/>
    <m/>
    <m/>
    <x v="11"/>
    <s v="Pró - Reitoria de Ensino e Graduação"/>
    <n v="22"/>
    <x v="7"/>
    <x v="93"/>
    <x v="24"/>
    <n v="1.3"/>
    <n v="260"/>
    <x v="7"/>
    <x v="94"/>
    <x v="85"/>
    <n v="61.1"/>
    <x v="37"/>
    <s v="Papeleta 657/2017"/>
    <x v="0"/>
  </r>
  <r>
    <s v="23083.007972/2015-42"/>
    <s v="UASG 153115 - Pregão 25/2015"/>
    <d v="2016-10-21T00:00:00"/>
    <x v="11"/>
    <s v="Pró - Reitoria de Ensino e Graduação"/>
    <n v="26"/>
    <x v="11"/>
    <x v="93"/>
    <x v="8"/>
    <n v="0.85"/>
    <n v="85"/>
    <x v="7"/>
    <x v="94"/>
    <x v="9"/>
    <n v="85"/>
    <x v="37"/>
    <s v="Papeleta 657/2017"/>
    <x v="0"/>
  </r>
  <r>
    <s v="23083.007972/2015-42"/>
    <s v="UASG 153115 - Pregão 25/2015"/>
    <d v="2016-10-21T00:00:00"/>
    <x v="11"/>
    <s v="Pró - Reitoria de Ensino e Graduação"/>
    <n v="37"/>
    <x v="74"/>
    <x v="93"/>
    <x v="14"/>
    <n v="0.38"/>
    <n v="3.8"/>
    <x v="7"/>
    <x v="92"/>
    <x v="16"/>
    <n v="3.8"/>
    <x v="35"/>
    <n v="1611"/>
    <x v="0"/>
  </r>
  <r>
    <s v="23083.007972/2015-42"/>
    <s v="UASG 153115 - Pregão 25/2015"/>
    <d v="2016-10-21T00:00:00"/>
    <x v="11"/>
    <s v="Pró - Reitoria de Ensino e Graduação"/>
    <n v="48"/>
    <x v="44"/>
    <x v="93"/>
    <x v="9"/>
    <n v="0.94"/>
    <n v="47"/>
    <x v="7"/>
    <x v="103"/>
    <x v="11"/>
    <n v="47"/>
    <x v="43"/>
    <n v="14685"/>
    <x v="0"/>
  </r>
  <r>
    <s v="23083.007972/2015-42"/>
    <s v="UASG 153115 - Pregão 25/2015"/>
    <d v="2016-10-21T00:00:00"/>
    <x v="11"/>
    <s v="Pró - Reitoria de Ensino e Graduação"/>
    <n v="82"/>
    <x v="49"/>
    <x v="93"/>
    <x v="14"/>
    <n v="1"/>
    <n v="10"/>
    <x v="7"/>
    <x v="94"/>
    <x v="16"/>
    <n v="10"/>
    <x v="37"/>
    <s v="Papeleta 657/2017"/>
    <x v="0"/>
  </r>
  <r>
    <s v="23083.007972/2015-42"/>
    <s v="UASG 153115 - Pregão 25/2015"/>
    <d v="2016-10-21T00:00:00"/>
    <x v="11"/>
    <s v="Pró - Reitoria de Ensino e Graduação"/>
    <n v="84"/>
    <x v="16"/>
    <x v="93"/>
    <x v="11"/>
    <n v="74.849999999999994"/>
    <n v="74.849999999999994"/>
    <x v="7"/>
    <x v="96"/>
    <x v="13"/>
    <n v="74.849999999999994"/>
    <x v="39"/>
    <n v="6939"/>
    <x v="0"/>
  </r>
  <r>
    <s v="23083.007972/2015-42"/>
    <s v="UASG 153115 - Pregão 25/2015"/>
    <d v="2016-10-21T00:00:00"/>
    <x v="11"/>
    <s v="Pró - Reitoria de Ensino e Graduação"/>
    <n v="99"/>
    <x v="18"/>
    <x v="93"/>
    <x v="25"/>
    <n v="19.989999999999998"/>
    <n v="39.979999999999997"/>
    <x v="8"/>
    <x v="98"/>
    <x v="26"/>
    <n v="39.979999999999997"/>
    <x v="40"/>
    <n v="579"/>
    <x v="0"/>
  </r>
  <r>
    <s v="23083.007972/2015-42"/>
    <s v="UASG 153115 - Pregão 25/2015"/>
    <d v="2016-10-21T00:00:00"/>
    <x v="11"/>
    <s v="Pró - Reitoria de Ensino e Graduação"/>
    <n v="103"/>
    <x v="22"/>
    <x v="93"/>
    <x v="14"/>
    <n v="7.75"/>
    <n v="77.5"/>
    <x v="4"/>
    <x v="12"/>
    <x v="17"/>
    <s v="-"/>
    <x v="10"/>
    <s v="-"/>
    <x v="2"/>
  </r>
  <r>
    <s v="23083.007972/2015-42"/>
    <s v="UASG 153115 - Pregão 25/2015"/>
    <d v="2016-10-21T00:00:00"/>
    <x v="11"/>
    <s v="Pró - Reitoria de Ensino e Graduação"/>
    <n v="104"/>
    <x v="4"/>
    <x v="93"/>
    <x v="6"/>
    <n v="2"/>
    <n v="40"/>
    <x v="8"/>
    <x v="107"/>
    <x v="7"/>
    <n v="40"/>
    <x v="47"/>
    <n v="347"/>
    <x v="0"/>
  </r>
  <r>
    <s v="23083.007972/2015-42"/>
    <s v="UASG 153115 - Pregão 25/2015"/>
    <d v="2016-10-21T00:00:00"/>
    <x v="11"/>
    <s v="Pró - Reitoria de Ensino e Graduação"/>
    <n v="111"/>
    <x v="101"/>
    <x v="93"/>
    <x v="14"/>
    <n v="10.49"/>
    <n v="104.9"/>
    <x v="8"/>
    <x v="101"/>
    <x v="16"/>
    <n v="104.9"/>
    <x v="34"/>
    <n v="1732"/>
    <x v="0"/>
  </r>
  <r>
    <s v="23083.007972/2015-42"/>
    <s v="UASG 153115 - Pregão 25/2015"/>
    <d v="2016-10-21T00:00:00"/>
    <x v="11"/>
    <s v="Pró - Reitoria de Ensino e Graduação"/>
    <n v="114"/>
    <x v="57"/>
    <x v="93"/>
    <x v="25"/>
    <n v="11.42"/>
    <n v="22.84"/>
    <x v="8"/>
    <x v="104"/>
    <x v="26"/>
    <n v="22.84"/>
    <x v="44"/>
    <n v="4733"/>
    <x v="0"/>
  </r>
  <r>
    <s v="23083.007972/2015-42"/>
    <s v="UASG 153115 - Pregão 25/2015"/>
    <d v="2016-10-21T00:00:00"/>
    <x v="11"/>
    <s v="Pró - Reitoria de Ensino e Graduação"/>
    <n v="158"/>
    <x v="108"/>
    <x v="93"/>
    <x v="9"/>
    <n v="1.27"/>
    <n v="63.5"/>
    <x v="7"/>
    <x v="94"/>
    <x v="11"/>
    <n v="63.5"/>
    <x v="37"/>
    <s v="Papeleta 657/2017"/>
    <x v="0"/>
  </r>
  <r>
    <s v="23083.007972/2015-42"/>
    <s v="UASG 153115 - Pregão 25/2015"/>
    <d v="2016-10-21T00:00:00"/>
    <x v="11"/>
    <s v="Pró - Reitoria de Ensino e Graduação"/>
    <n v="159"/>
    <x v="109"/>
    <x v="93"/>
    <x v="9"/>
    <n v="1.28"/>
    <n v="64"/>
    <x v="7"/>
    <x v="94"/>
    <x v="11"/>
    <n v="64"/>
    <x v="37"/>
    <s v="Papeleta 657/2017"/>
    <x v="0"/>
  </r>
  <r>
    <s v="23083.007972/2015-42"/>
    <s v="UASG 153115 - Pregão 25/2015"/>
    <d v="2016-10-21T00:00:00"/>
    <x v="64"/>
    <s v="PARFOR"/>
    <n v="4"/>
    <x v="29"/>
    <x v="94"/>
    <x v="25"/>
    <n v="3.5"/>
    <n v="7"/>
    <x v="8"/>
    <x v="116"/>
    <x v="26"/>
    <n v="7"/>
    <x v="38"/>
    <n v="387"/>
    <x v="0"/>
  </r>
  <r>
    <s v="23083.007972/2015-42"/>
    <s v="UASG 153115 - Pregão 25/2015"/>
    <d v="2016-10-21T00:00:00"/>
    <x v="64"/>
    <s v="PARFOR"/>
    <n v="7"/>
    <x v="72"/>
    <x v="94"/>
    <x v="12"/>
    <n v="2.5"/>
    <n v="15"/>
    <x v="8"/>
    <x v="117"/>
    <x v="14"/>
    <n v="15"/>
    <x v="9"/>
    <n v="17908"/>
    <x v="0"/>
  </r>
  <r>
    <s v="23083.007972/2015-42"/>
    <s v="UASG 153115 - Pregão 25/2015"/>
    <d v="2016-10-21T00:00:00"/>
    <x v="64"/>
    <s v="PARFOR"/>
    <n v="8"/>
    <x v="32"/>
    <x v="94"/>
    <x v="18"/>
    <n v="0.4"/>
    <n v="1.6"/>
    <x v="7"/>
    <x v="118"/>
    <x v="20"/>
    <n v="1.6"/>
    <x v="35"/>
    <n v="1614"/>
    <x v="0"/>
  </r>
  <r>
    <s v="23083.007972/2015-42"/>
    <s v="UASG 153115 - Pregão 25/2015"/>
    <d v="2016-10-21T00:00:00"/>
    <x v="64"/>
    <s v="PARFOR"/>
    <n v="10"/>
    <x v="73"/>
    <x v="94"/>
    <x v="18"/>
    <n v="19.899999999999999"/>
    <n v="79.599999999999994"/>
    <x v="8"/>
    <x v="116"/>
    <x v="20"/>
    <n v="79.599999999999994"/>
    <x v="38"/>
    <n v="387"/>
    <x v="0"/>
  </r>
  <r>
    <s v="23083.007972/2015-42"/>
    <s v="UASG 153115 - Pregão 25/2015"/>
    <d v="2016-10-21T00:00:00"/>
    <x v="64"/>
    <s v="PARFOR"/>
    <n v="12"/>
    <x v="35"/>
    <x v="94"/>
    <x v="14"/>
    <n v="0.56999999999999995"/>
    <n v="5.6999999999999993"/>
    <x v="7"/>
    <x v="119"/>
    <x v="16"/>
    <n v="5.6999999999999993"/>
    <x v="37"/>
    <s v="Papeleta 658/2017"/>
    <x v="0"/>
  </r>
  <r>
    <s v="23083.007972/2015-42"/>
    <s v="UASG 153115 - Pregão 25/2015"/>
    <d v="2016-10-21T00:00:00"/>
    <x v="64"/>
    <s v="PARFOR"/>
    <n v="15"/>
    <x v="37"/>
    <x v="94"/>
    <x v="18"/>
    <n v="0.6"/>
    <n v="2.4"/>
    <x v="7"/>
    <x v="120"/>
    <x v="20"/>
    <n v="2.4"/>
    <x v="44"/>
    <n v="14687"/>
    <x v="0"/>
  </r>
  <r>
    <s v="23083.007972/2015-42"/>
    <s v="UASG 153115 - Pregão 25/2015"/>
    <d v="2016-10-21T00:00:00"/>
    <x v="64"/>
    <s v="PARFOR"/>
    <n v="21"/>
    <x v="41"/>
    <x v="94"/>
    <x v="26"/>
    <n v="0.32"/>
    <n v="3.84"/>
    <x v="7"/>
    <x v="121"/>
    <x v="27"/>
    <n v="3.84"/>
    <x v="44"/>
    <n v="1469"/>
    <x v="0"/>
  </r>
  <r>
    <s v="23083.007972/2015-42"/>
    <s v="UASG 153115 - Pregão 25/2015"/>
    <d v="2016-10-21T00:00:00"/>
    <x v="64"/>
    <s v="PARFOR"/>
    <n v="24"/>
    <x v="92"/>
    <x v="94"/>
    <x v="12"/>
    <n v="1.5"/>
    <n v="9"/>
    <x v="7"/>
    <x v="119"/>
    <x v="14"/>
    <n v="9"/>
    <x v="37"/>
    <s v="Papeleta 658/2017"/>
    <x v="0"/>
  </r>
  <r>
    <s v="23083.007972/2015-42"/>
    <s v="UASG 153115 - Pregão 25/2015"/>
    <d v="2016-10-21T00:00:00"/>
    <x v="64"/>
    <s v="PARFOR"/>
    <n v="25"/>
    <x v="8"/>
    <x v="94"/>
    <x v="12"/>
    <n v="1.3"/>
    <n v="7.8000000000000007"/>
    <x v="7"/>
    <x v="119"/>
    <x v="14"/>
    <n v="7.8000000000000007"/>
    <x v="37"/>
    <s v="Papeleta 658/2017"/>
    <x v="0"/>
  </r>
  <r>
    <s v="23083.007972/2015-42"/>
    <s v="UASG 153115 - Pregão 25/2015"/>
    <d v="2016-10-21T00:00:00"/>
    <x v="64"/>
    <s v="PARFOR"/>
    <n v="22"/>
    <x v="7"/>
    <x v="94"/>
    <x v="12"/>
    <n v="1.3"/>
    <n v="7.8000000000000007"/>
    <x v="7"/>
    <x v="119"/>
    <x v="14"/>
    <n v="7.8000000000000007"/>
    <x v="37"/>
    <s v="Papeleta 658/2017"/>
    <x v="0"/>
  </r>
  <r>
    <s v="23083.007972/2015-42"/>
    <s v="UASG 153115 - Pregão 25/2015"/>
    <d v="2016-10-21T00:00:00"/>
    <x v="64"/>
    <s v="PARFOR"/>
    <n v="28"/>
    <x v="9"/>
    <x v="94"/>
    <x v="14"/>
    <n v="0.85"/>
    <n v="8.5"/>
    <x v="7"/>
    <x v="119"/>
    <x v="16"/>
    <n v="8.5"/>
    <x v="37"/>
    <s v="Papeleta 658/2017"/>
    <x v="0"/>
  </r>
  <r>
    <s v="23083.007972/2015-42"/>
    <s v="UASG 153115 - Pregão 25/2015"/>
    <d v="2016-10-21T00:00:00"/>
    <x v="64"/>
    <s v="PARFOR"/>
    <n v="29"/>
    <x v="10"/>
    <x v="94"/>
    <x v="14"/>
    <n v="0.85"/>
    <n v="8.5"/>
    <x v="7"/>
    <x v="119"/>
    <x v="16"/>
    <n v="8.5"/>
    <x v="37"/>
    <s v="Papeleta 658/2017"/>
    <x v="0"/>
  </r>
  <r>
    <s v="23083.007972/2015-42"/>
    <s v="UASG 153115 - Pregão 25/2015"/>
    <d v="2016-10-21T00:00:00"/>
    <x v="64"/>
    <s v="PARFOR"/>
    <n v="26"/>
    <x v="11"/>
    <x v="94"/>
    <x v="14"/>
    <n v="0.85"/>
    <n v="8.5"/>
    <x v="7"/>
    <x v="119"/>
    <x v="16"/>
    <n v="8.5"/>
    <x v="37"/>
    <s v="Papeleta 658/2017"/>
    <x v="0"/>
  </r>
  <r>
    <s v="23083.007972/2015-42"/>
    <s v="UASG 153115 - Pregão 25/2015"/>
    <d v="2016-10-21T00:00:00"/>
    <x v="64"/>
    <s v="PARFOR"/>
    <n v="27"/>
    <x v="12"/>
    <x v="94"/>
    <x v="14"/>
    <n v="0.85"/>
    <n v="8.5"/>
    <x v="8"/>
    <x v="116"/>
    <x v="16"/>
    <n v="8.5"/>
    <x v="38"/>
    <n v="387"/>
    <x v="0"/>
  </r>
  <r>
    <s v="23083.007972/2015-42"/>
    <s v="UASG 153115 - Pregão 25/2015"/>
    <d v="2016-10-21T00:00:00"/>
    <x v="64"/>
    <s v="PARFOR"/>
    <n v="39"/>
    <x v="76"/>
    <x v="94"/>
    <x v="18"/>
    <n v="0.95"/>
    <n v="3.8"/>
    <x v="8"/>
    <x v="122"/>
    <x v="20"/>
    <n v="3.8"/>
    <x v="26"/>
    <n v="1343"/>
    <x v="0"/>
  </r>
  <r>
    <s v="23083.007972/2015-42"/>
    <s v="UASG 153115 - Pregão 25/2015"/>
    <d v="2016-10-21T00:00:00"/>
    <x v="64"/>
    <s v="PARFOR"/>
    <n v="40"/>
    <x v="77"/>
    <x v="94"/>
    <x v="18"/>
    <n v="0.99"/>
    <n v="3.96"/>
    <x v="8"/>
    <x v="122"/>
    <x v="20"/>
    <n v="3.96"/>
    <x v="26"/>
    <n v="1343"/>
    <x v="0"/>
  </r>
  <r>
    <s v="23083.007972/2015-42"/>
    <s v="UASG 153115 - Pregão 25/2015"/>
    <d v="2016-10-21T00:00:00"/>
    <x v="64"/>
    <s v="PARFOR"/>
    <n v="85"/>
    <x v="98"/>
    <x v="94"/>
    <x v="19"/>
    <n v="0.88"/>
    <n v="7.04"/>
    <x v="7"/>
    <x v="119"/>
    <x v="21"/>
    <n v="7.04"/>
    <x v="37"/>
    <s v="Papeleta 658/2017"/>
    <x v="0"/>
  </r>
  <r>
    <s v="23083.007972/2015-42"/>
    <s v="UASG 153115 - Pregão 25/2015"/>
    <d v="2016-10-21T00:00:00"/>
    <x v="64"/>
    <s v="PARFOR"/>
    <n v="100"/>
    <x v="20"/>
    <x v="94"/>
    <x v="25"/>
    <n v="33.200000000000003"/>
    <n v="66.400000000000006"/>
    <x v="7"/>
    <x v="123"/>
    <x v="26"/>
    <n v="66.400000000000006"/>
    <x v="39"/>
    <n v="6938"/>
    <x v="0"/>
  </r>
  <r>
    <s v="23083.007972/2015-42"/>
    <s v="UASG 153115 - Pregão 25/2015"/>
    <d v="2016-10-21T00:00:00"/>
    <x v="64"/>
    <s v="PARFOR"/>
    <n v="102"/>
    <x v="19"/>
    <x v="94"/>
    <x v="12"/>
    <n v="17.489999999999998"/>
    <n v="104.94"/>
    <x v="7"/>
    <x v="124"/>
    <x v="14"/>
    <n v="104.94"/>
    <x v="44"/>
    <n v="4910"/>
    <x v="0"/>
  </r>
  <r>
    <s v="23083.007972/2015-42"/>
    <s v="UASG 153115 - Pregão 25/2015"/>
    <d v="2016-10-21T00:00:00"/>
    <x v="64"/>
    <s v="PARFOR"/>
    <n v="103"/>
    <x v="22"/>
    <x v="94"/>
    <x v="11"/>
    <n v="7.75"/>
    <n v="7.75"/>
    <x v="4"/>
    <x v="12"/>
    <x v="17"/>
    <s v="-"/>
    <x v="10"/>
    <s v="-"/>
    <x v="2"/>
  </r>
  <r>
    <s v="23083.007972/2015-42"/>
    <s v="UASG 153115 - Pregão 25/2015"/>
    <d v="2016-10-21T00:00:00"/>
    <x v="64"/>
    <s v="PARFOR"/>
    <n v="109"/>
    <x v="54"/>
    <x v="94"/>
    <x v="14"/>
    <n v="2"/>
    <n v="20"/>
    <x v="8"/>
    <x v="116"/>
    <x v="16"/>
    <n v="20"/>
    <x v="38"/>
    <n v="387"/>
    <x v="0"/>
  </r>
  <r>
    <s v="23083.007972/2015-42"/>
    <s v="UASG 153115 - Pregão 25/2015"/>
    <d v="2016-10-21T00:00:00"/>
    <x v="64"/>
    <s v="PARFOR"/>
    <n v="163"/>
    <x v="102"/>
    <x v="94"/>
    <x v="18"/>
    <n v="0.49"/>
    <n v="1.96"/>
    <x v="7"/>
    <x v="120"/>
    <x v="20"/>
    <n v="1.96"/>
    <x v="44"/>
    <n v="14687"/>
    <x v="0"/>
  </r>
  <r>
    <s v="23083.007972/2015-42"/>
    <s v="UASG 153115 - Pregão 25/2015"/>
    <d v="2016-10-21T00:00:00"/>
    <x v="52"/>
    <s v="Ciências Biológicas"/>
    <n v="99"/>
    <x v="18"/>
    <x v="95"/>
    <x v="11"/>
    <n v="19.989999999999998"/>
    <n v="19.989999999999998"/>
    <x v="8"/>
    <x v="98"/>
    <x v="13"/>
    <n v="19.989999999999998"/>
    <x v="40"/>
    <n v="579"/>
    <x v="0"/>
  </r>
  <r>
    <s v="23083.007972/2015-42"/>
    <s v="UASG 153115 - Pregão 25/2015"/>
    <d v="2016-10-21T00:00:00"/>
    <x v="52"/>
    <s v="Ciências Biológicas"/>
    <n v="143"/>
    <x v="69"/>
    <x v="95"/>
    <x v="7"/>
    <n v="1.85"/>
    <n v="74"/>
    <x v="7"/>
    <x v="94"/>
    <x v="8"/>
    <n v="74"/>
    <x v="37"/>
    <s v="Papeleta 657/2017"/>
    <x v="0"/>
  </r>
  <r>
    <s v="23083.007972/2015-42"/>
    <s v="UASG 153115 - Pregão 25/2015"/>
    <d v="2016-10-21T00:00:00"/>
    <x v="21"/>
    <s v="Imprensa Universitária"/>
    <n v="33"/>
    <x v="126"/>
    <x v="0"/>
    <x v="64"/>
    <n v="0.22"/>
    <n v="299.2"/>
    <x v="8"/>
    <x v="107"/>
    <x v="7"/>
    <n v="4.4000000000000004"/>
    <x v="47"/>
    <n v="347"/>
    <x v="1"/>
  </r>
  <r>
    <s v="23083.007972/2015-42"/>
    <s v="UASG 153115 - Pregão 25/2015"/>
    <d v="2016-10-21T00:00:00"/>
    <x v="21"/>
    <s v="Imprensa Universitária"/>
    <n v="101"/>
    <x v="21"/>
    <x v="0"/>
    <x v="25"/>
    <n v="5.84"/>
    <n v="11.68"/>
    <x v="7"/>
    <x v="93"/>
    <x v="26"/>
    <n v="11.68"/>
    <x v="36"/>
    <n v="1467"/>
    <x v="0"/>
  </r>
  <r>
    <s v="23083.007972/2015-42"/>
    <s v="UASG 153115 - Pregão 25/2015"/>
    <d v="2016-10-21T00:00:00"/>
    <x v="21"/>
    <s v="Imprensa Universitária"/>
    <n v="104"/>
    <x v="4"/>
    <x v="0"/>
    <x v="11"/>
    <n v="2"/>
    <n v="2"/>
    <x v="8"/>
    <x v="107"/>
    <x v="13"/>
    <n v="2"/>
    <x v="47"/>
    <n v="347"/>
    <x v="0"/>
  </r>
  <r>
    <s v="23083.007972/2015-42"/>
    <s v="UASG 153115 - Pregão 25/2015"/>
    <d v="2016-10-21T00:00:00"/>
    <x v="21"/>
    <s v="Imprensa Universitária"/>
    <n v="109"/>
    <x v="54"/>
    <x v="0"/>
    <x v="15"/>
    <n v="2"/>
    <n v="10"/>
    <x v="8"/>
    <x v="95"/>
    <x v="18"/>
    <n v="10"/>
    <x v="38"/>
    <n v="384"/>
    <x v="0"/>
  </r>
  <r>
    <s v="23083.007972/2015-42"/>
    <s v="UASG 153115 - Pregão 25/2015"/>
    <d v="2016-10-21T00:00:00"/>
    <x v="21"/>
    <s v="Imprensa Universitária"/>
    <n v="174"/>
    <x v="66"/>
    <x v="0"/>
    <x v="25"/>
    <n v="2.8"/>
    <n v="5.6"/>
    <x v="8"/>
    <x v="95"/>
    <x v="26"/>
    <n v="5.6"/>
    <x v="38"/>
    <n v="384"/>
    <x v="0"/>
  </r>
  <r>
    <s v="23083.007972/2015-42"/>
    <s v="UASG 153115 - Pregão 25/2015"/>
    <d v="2016-10-21T00:00:00"/>
    <x v="65"/>
    <s v="CAIC"/>
    <n v="4"/>
    <x v="29"/>
    <x v="96"/>
    <x v="15"/>
    <n v="3.5"/>
    <n v="17.5"/>
    <x v="8"/>
    <x v="95"/>
    <x v="18"/>
    <n v="17.5"/>
    <x v="38"/>
    <n v="384"/>
    <x v="0"/>
  </r>
  <r>
    <s v="23083.007972/2015-42"/>
    <s v="UASG 153115 - Pregão 25/2015"/>
    <d v="2016-10-21T00:00:00"/>
    <x v="65"/>
    <s v="CAIC"/>
    <n v="7"/>
    <x v="72"/>
    <x v="96"/>
    <x v="15"/>
    <n v="2.5"/>
    <n v="12.5"/>
    <x v="8"/>
    <x v="125"/>
    <x v="18"/>
    <n v="12.5"/>
    <x v="50"/>
    <n v="17907"/>
    <x v="0"/>
  </r>
  <r>
    <s v="23083.007972/2015-42"/>
    <s v="UASG 153115 - Pregão 25/2015"/>
    <d v="2016-10-21T00:00:00"/>
    <x v="65"/>
    <s v="CAIC"/>
    <n v="9"/>
    <x v="33"/>
    <x v="96"/>
    <x v="14"/>
    <n v="3.49"/>
    <n v="34.900000000000006"/>
    <x v="8"/>
    <x v="102"/>
    <x v="16"/>
    <n v="34.900000000000006"/>
    <x v="42"/>
    <n v="1362"/>
    <x v="0"/>
  </r>
  <r>
    <s v="23083.007972/2015-42"/>
    <s v="UASG 153115 - Pregão 25/2015"/>
    <d v="2016-10-21T00:00:00"/>
    <x v="65"/>
    <s v="CAIC"/>
    <n v="15"/>
    <x v="37"/>
    <x v="96"/>
    <x v="8"/>
    <n v="0.6"/>
    <n v="60"/>
    <x v="7"/>
    <x v="103"/>
    <x v="9"/>
    <n v="60"/>
    <x v="43"/>
    <n v="14685"/>
    <x v="0"/>
  </r>
  <r>
    <s v="23083.007972/2015-42"/>
    <s v="UASG 153115 - Pregão 25/2015"/>
    <d v="2016-10-21T00:00:00"/>
    <x v="65"/>
    <s v="CAIC"/>
    <n v="17"/>
    <x v="38"/>
    <x v="96"/>
    <x v="16"/>
    <n v="2.5499999999999998"/>
    <n v="38.25"/>
    <x v="8"/>
    <x v="104"/>
    <x v="19"/>
    <n v="38.25"/>
    <x v="44"/>
    <n v="4733"/>
    <x v="0"/>
  </r>
  <r>
    <s v="23083.007972/2015-42"/>
    <s v="UASG 153115 - Pregão 25/2015"/>
    <d v="2016-10-21T00:00:00"/>
    <x v="65"/>
    <s v="CAIC"/>
    <n v="22"/>
    <x v="7"/>
    <x v="96"/>
    <x v="6"/>
    <n v="1.3"/>
    <n v="26"/>
    <x v="7"/>
    <x v="94"/>
    <x v="7"/>
    <n v="26"/>
    <x v="37"/>
    <s v="Papeleta 657/2017"/>
    <x v="0"/>
  </r>
  <r>
    <s v="23083.007972/2015-42"/>
    <s v="UASG 153115 - Pregão 25/2015"/>
    <d v="2016-10-21T00:00:00"/>
    <x v="65"/>
    <s v="CAIC"/>
    <n v="39"/>
    <x v="76"/>
    <x v="96"/>
    <x v="14"/>
    <n v="0.95"/>
    <n v="9.5"/>
    <x v="8"/>
    <x v="102"/>
    <x v="16"/>
    <n v="9.5"/>
    <x v="42"/>
    <n v="1362"/>
    <x v="0"/>
  </r>
  <r>
    <s v="23083.007972/2015-42"/>
    <s v="UASG 153115 - Pregão 25/2015"/>
    <d v="2016-10-21T00:00:00"/>
    <x v="65"/>
    <s v="CAIC"/>
    <n v="46"/>
    <x v="43"/>
    <x v="96"/>
    <x v="14"/>
    <n v="3.23"/>
    <n v="32.299999999999997"/>
    <x v="7"/>
    <x v="103"/>
    <x v="16"/>
    <n v="32.299999999999997"/>
    <x v="43"/>
    <n v="14685"/>
    <x v="0"/>
  </r>
  <r>
    <s v="23083.007972/2015-42"/>
    <s v="UASG 153115 - Pregão 25/2015"/>
    <d v="2016-10-21T00:00:00"/>
    <x v="65"/>
    <s v="CAIC"/>
    <n v="48"/>
    <x v="44"/>
    <x v="96"/>
    <x v="16"/>
    <n v="0.94"/>
    <n v="14.1"/>
    <x v="7"/>
    <x v="103"/>
    <x v="19"/>
    <n v="14.1"/>
    <x v="43"/>
    <n v="14685"/>
    <x v="0"/>
  </r>
  <r>
    <s v="23083.007972/2015-42"/>
    <s v="UASG 153115 - Pregão 25/2015"/>
    <d v="2016-10-21T00:00:00"/>
    <x v="65"/>
    <s v="CAIC"/>
    <n v="82"/>
    <x v="49"/>
    <x v="96"/>
    <x v="14"/>
    <n v="1"/>
    <n v="10"/>
    <x v="7"/>
    <x v="94"/>
    <x v="16"/>
    <n v="10"/>
    <x v="37"/>
    <s v="Papeleta 657/2017"/>
    <x v="0"/>
  </r>
  <r>
    <s v="23083.007972/2015-42"/>
    <s v="UASG 153115 - Pregão 25/2015"/>
    <d v="2016-10-21T00:00:00"/>
    <x v="65"/>
    <s v="CAIC"/>
    <n v="87"/>
    <x v="50"/>
    <x v="96"/>
    <x v="13"/>
    <n v="0.97"/>
    <n v="29.099999999999998"/>
    <x v="7"/>
    <x v="106"/>
    <x v="15"/>
    <n v="29.099999999999998"/>
    <x v="46"/>
    <n v="1593"/>
    <x v="0"/>
  </r>
  <r>
    <s v="23083.007972/2015-42"/>
    <s v="UASG 153115 - Pregão 25/2015"/>
    <d v="2016-10-21T00:00:00"/>
    <x v="65"/>
    <s v="CAIC"/>
    <n v="91"/>
    <x v="81"/>
    <x v="96"/>
    <x v="13"/>
    <n v="1.03"/>
    <n v="30.900000000000002"/>
    <x v="7"/>
    <x v="97"/>
    <x v="15"/>
    <n v="30.900000000000002"/>
    <x v="36"/>
    <n v="4141"/>
    <x v="0"/>
  </r>
  <r>
    <s v="23083.007972/2015-42"/>
    <s v="UASG 153115 - Pregão 25/2015"/>
    <d v="2016-10-21T00:00:00"/>
    <x v="65"/>
    <s v="CAIC"/>
    <n v="99"/>
    <x v="18"/>
    <x v="96"/>
    <x v="14"/>
    <n v="19.989999999999998"/>
    <n v="199.89999999999998"/>
    <x v="8"/>
    <x v="98"/>
    <x v="16"/>
    <n v="199.89999999999998"/>
    <x v="40"/>
    <n v="579"/>
    <x v="0"/>
  </r>
  <r>
    <s v="23083.007972/2015-42"/>
    <s v="UASG 153115 - Pregão 25/2015"/>
    <d v="2016-10-21T00:00:00"/>
    <x v="65"/>
    <s v="CAIC"/>
    <n v="102"/>
    <x v="19"/>
    <x v="96"/>
    <x v="14"/>
    <n v="17.489999999999998"/>
    <n v="174.89999999999998"/>
    <x v="7"/>
    <x v="99"/>
    <x v="16"/>
    <n v="174.89999999999998"/>
    <x v="41"/>
    <n v="4909"/>
    <x v="0"/>
  </r>
  <r>
    <s v="23083.007972/2015-42"/>
    <s v="UASG 153115 - Pregão 25/2015"/>
    <d v="2016-10-21T00:00:00"/>
    <x v="65"/>
    <s v="CAIC"/>
    <n v="104"/>
    <x v="4"/>
    <x v="96"/>
    <x v="25"/>
    <n v="2"/>
    <n v="4"/>
    <x v="8"/>
    <x v="107"/>
    <x v="26"/>
    <n v="4"/>
    <x v="47"/>
    <n v="347"/>
    <x v="0"/>
  </r>
  <r>
    <s v="23083.007972/2015-42"/>
    <s v="UASG 153115 - Pregão 25/2015"/>
    <d v="2016-10-21T00:00:00"/>
    <x v="65"/>
    <s v="CAIC"/>
    <n v="114"/>
    <x v="57"/>
    <x v="96"/>
    <x v="14"/>
    <n v="11.42"/>
    <n v="114.2"/>
    <x v="8"/>
    <x v="104"/>
    <x v="18"/>
    <n v="57.1"/>
    <x v="44"/>
    <n v="4733"/>
    <x v="1"/>
  </r>
  <r>
    <s v="23083.007972/2015-42"/>
    <s v="UASG 153115 - Pregão 25/2015"/>
    <d v="2016-10-21T00:00:00"/>
    <x v="65"/>
    <s v="CAIC"/>
    <n v="115"/>
    <x v="117"/>
    <x v="96"/>
    <x v="14"/>
    <n v="14.1"/>
    <n v="141"/>
    <x v="4"/>
    <x v="12"/>
    <x v="17"/>
    <s v="-"/>
    <x v="10"/>
    <s v="-"/>
    <x v="2"/>
  </r>
  <r>
    <s v="23083.007972/2015-42"/>
    <s v="UASG 153115 - Pregão 25/2015"/>
    <d v="2016-10-21T00:00:00"/>
    <x v="65"/>
    <s v="CAIC"/>
    <n v="143"/>
    <x v="69"/>
    <x v="96"/>
    <x v="16"/>
    <n v="1.85"/>
    <n v="27.75"/>
    <x v="7"/>
    <x v="94"/>
    <x v="19"/>
    <n v="27.75"/>
    <x v="37"/>
    <s v="Papeleta 657/2017"/>
    <x v="0"/>
  </r>
  <r>
    <s v="23083.007972/2015-42"/>
    <s v="UASG 153115 - Pregão 25/2015"/>
    <d v="2016-10-21T00:00:00"/>
    <x v="65"/>
    <s v="CAIC"/>
    <n v="141"/>
    <x v="88"/>
    <x v="96"/>
    <x v="14"/>
    <n v="1.73"/>
    <n v="17.3"/>
    <x v="7"/>
    <x v="94"/>
    <x v="16"/>
    <n v="17.3"/>
    <x v="37"/>
    <s v="Papeleta 657/2017"/>
    <x v="0"/>
  </r>
  <r>
    <s v="23083.007972/2015-42"/>
    <s v="UASG 153115 - Pregão 25/2015"/>
    <d v="2016-10-21T00:00:00"/>
    <x v="65"/>
    <s v="CAIC"/>
    <n v="151"/>
    <x v="70"/>
    <x v="96"/>
    <x v="14"/>
    <n v="1.05"/>
    <n v="10.5"/>
    <x v="7"/>
    <x v="94"/>
    <x v="16"/>
    <n v="10.5"/>
    <x v="37"/>
    <s v="Papeleta 657/2017"/>
    <x v="0"/>
  </r>
  <r>
    <s v="23083.007972/2015-42"/>
    <s v="UASG 153115 - Pregão 25/2015"/>
    <d v="2016-10-21T00:00:00"/>
    <x v="65"/>
    <s v="CAIC"/>
    <n v="158"/>
    <x v="108"/>
    <x v="96"/>
    <x v="9"/>
    <n v="1.27"/>
    <n v="63.5"/>
    <x v="7"/>
    <x v="94"/>
    <x v="11"/>
    <n v="63.5"/>
    <x v="37"/>
    <s v="Papeleta 657/2017"/>
    <x v="0"/>
  </r>
  <r>
    <s v="23083.007972/2015-42"/>
    <s v="UASG 153115 - Pregão 25/2015"/>
    <d v="2016-10-21T00:00:00"/>
    <x v="65"/>
    <s v="CAIC"/>
    <n v="159"/>
    <x v="109"/>
    <x v="96"/>
    <x v="9"/>
    <n v="1.28"/>
    <n v="64"/>
    <x v="7"/>
    <x v="94"/>
    <x v="11"/>
    <n v="64"/>
    <x v="37"/>
    <s v="Papeleta 657/2017"/>
    <x v="0"/>
  </r>
  <r>
    <s v="23083.007972/2015-42"/>
    <s v="UASG 153115 - Pregão 25/2015"/>
    <d v="2016-10-21T00:00:00"/>
    <x v="65"/>
    <s v="CAIC"/>
    <n v="156"/>
    <x v="106"/>
    <x v="96"/>
    <x v="14"/>
    <n v="1.3"/>
    <n v="13"/>
    <x v="8"/>
    <x v="95"/>
    <x v="16"/>
    <n v="13"/>
    <x v="38"/>
    <n v="384"/>
    <x v="0"/>
  </r>
  <r>
    <s v="23083.007972/2015-42"/>
    <s v="UASG 153115 - Pregão 25/2015"/>
    <d v="2016-10-21T00:00:00"/>
    <x v="65"/>
    <s v="CAIC"/>
    <n v="174"/>
    <x v="66"/>
    <x v="96"/>
    <x v="14"/>
    <n v="2.8"/>
    <n v="28"/>
    <x v="8"/>
    <x v="95"/>
    <x v="16"/>
    <n v="28"/>
    <x v="38"/>
    <n v="384"/>
    <x v="0"/>
  </r>
  <r>
    <s v="23083.007972/2015-42"/>
    <s v="UASG 153115 - Pregão 25/2015"/>
    <d v="2016-10-21T00:00:00"/>
    <x v="25"/>
    <s v="CTUR"/>
    <n v="87"/>
    <x v="50"/>
    <x v="97"/>
    <x v="18"/>
    <n v="0.97"/>
    <n v="3.88"/>
    <x v="7"/>
    <x v="126"/>
    <x v="20"/>
    <n v="3.88"/>
    <x v="49"/>
    <n v="1594"/>
    <x v="0"/>
  </r>
  <r>
    <s v="23083.007972/2015-42"/>
    <s v="UASG 153115 - Pregão 25/2015"/>
    <d v="2016-10-21T00:00:00"/>
    <x v="25"/>
    <s v="CTUR"/>
    <n v="91"/>
    <x v="81"/>
    <x v="97"/>
    <x v="18"/>
    <n v="1.03"/>
    <n v="4.12"/>
    <x v="7"/>
    <x v="127"/>
    <x v="20"/>
    <n v="4.12"/>
    <x v="36"/>
    <n v="4142"/>
    <x v="0"/>
  </r>
  <r>
    <s v="23083.007972/2015-42"/>
    <s v="UASG 153115 - Pregão 25/2015"/>
    <d v="2016-10-21T00:00:00"/>
    <x v="25"/>
    <s v="CTUR"/>
    <n v="115"/>
    <x v="117"/>
    <x v="97"/>
    <x v="14"/>
    <n v="14.1"/>
    <n v="141"/>
    <x v="8"/>
    <x v="128"/>
    <x v="26"/>
    <n v="28.2"/>
    <x v="38"/>
    <n v="386"/>
    <x v="1"/>
  </r>
  <r>
    <s v="23083.007972/2015-42"/>
    <s v="UASG 153115 - Pregão 25/2015"/>
    <d v="2016-10-21T00:00:00"/>
    <x v="25"/>
    <s v="CTUR"/>
    <n v="173"/>
    <x v="65"/>
    <x v="97"/>
    <x v="25"/>
    <n v="2.69"/>
    <n v="5.38"/>
    <x v="7"/>
    <x v="129"/>
    <x v="26"/>
    <n v="5.38"/>
    <x v="44"/>
    <n v="1468"/>
    <x v="0"/>
  </r>
  <r>
    <s v="23083.007972/2015-42"/>
    <s v="UASG 153115 - Pregão 25/2015"/>
    <d v="2016-10-21T00:00:00"/>
    <x v="25"/>
    <s v="CTUR"/>
    <n v="174"/>
    <x v="66"/>
    <x v="97"/>
    <x v="25"/>
    <n v="2.8"/>
    <n v="5.6"/>
    <x v="8"/>
    <x v="95"/>
    <x v="26"/>
    <n v="5.6"/>
    <x v="38"/>
    <n v="384"/>
    <x v="0"/>
  </r>
  <r>
    <s v="23083.007972/2015-42"/>
    <s v="UASG 153115 - Pregão 25/2015"/>
    <d v="2016-10-21T00:00:00"/>
    <x v="55"/>
    <s v="Coordenadoria de Desenvolvimento Institucional"/>
    <n v="100"/>
    <x v="20"/>
    <x v="98"/>
    <x v="11"/>
    <n v="33.200000000000003"/>
    <n v="33.200000000000003"/>
    <x v="7"/>
    <x v="96"/>
    <x v="13"/>
    <n v="33.200000000000003"/>
    <x v="39"/>
    <n v="6939"/>
    <x v="0"/>
  </r>
  <r>
    <s v="23083.007972/2015-42"/>
    <s v="UASG 153115 - Pregão 25/2015"/>
    <d v="2016-10-21T00:00:00"/>
    <x v="55"/>
    <s v="Coordenadoria de Desenvolvimento Institucional"/>
    <n v="102"/>
    <x v="19"/>
    <x v="98"/>
    <x v="14"/>
    <n v="17.489999999999998"/>
    <n v="174.89999999999998"/>
    <x v="7"/>
    <x v="99"/>
    <x v="16"/>
    <n v="174.89999999999998"/>
    <x v="41"/>
    <n v="4909"/>
    <x v="0"/>
  </r>
  <r>
    <s v="23083.007972/2015-42"/>
    <s v="UASG 153115 - Pregão 25/2015"/>
    <d v="2016-10-21T00:00:00"/>
    <x v="55"/>
    <s v="Coordenadoria de Desenvolvimento Institucional"/>
    <n v="103"/>
    <x v="22"/>
    <x v="98"/>
    <x v="25"/>
    <n v="7.75"/>
    <n v="15.5"/>
    <x v="4"/>
    <x v="12"/>
    <x v="17"/>
    <s v="-"/>
    <x v="10"/>
    <s v="-"/>
    <x v="2"/>
  </r>
  <r>
    <s v="23083.007972/2015-42"/>
    <s v="UASG 153115 - Pregão 25/2015"/>
    <d v="2016-10-21T00:00:00"/>
    <x v="55"/>
    <s v="Coordenadoria de Desenvolvimento Institucional"/>
    <n v="104"/>
    <x v="4"/>
    <x v="98"/>
    <x v="25"/>
    <n v="2"/>
    <n v="4"/>
    <x v="8"/>
    <x v="107"/>
    <x v="26"/>
    <n v="4"/>
    <x v="47"/>
    <n v="347"/>
    <x v="0"/>
  </r>
  <r>
    <s v="23083.007972/2015-42"/>
    <s v="UASG 153115 - Pregão 25/2015"/>
    <d v="2016-10-21T00:00:00"/>
    <x v="55"/>
    <s v="Coordenadoria de Desenvolvimento Institucional"/>
    <n v="109"/>
    <x v="54"/>
    <x v="98"/>
    <x v="14"/>
    <n v="2"/>
    <n v="20"/>
    <x v="8"/>
    <x v="95"/>
    <x v="16"/>
    <n v="20"/>
    <x v="38"/>
    <n v="384"/>
    <x v="0"/>
  </r>
  <r>
    <s v="23083.007972/2015-42"/>
    <s v="UASG 153115 - Pregão 25/2015"/>
    <d v="2016-10-21T00:00:00"/>
    <x v="55"/>
    <s v="Coordenadoria de Desenvolvimento Institucional"/>
    <n v="111"/>
    <x v="101"/>
    <x v="98"/>
    <x v="14"/>
    <n v="10.49"/>
    <n v="104.9"/>
    <x v="8"/>
    <x v="101"/>
    <x v="16"/>
    <n v="104.9"/>
    <x v="34"/>
    <n v="1732"/>
    <x v="0"/>
  </r>
  <r>
    <s v="23083.007972/2015-42"/>
    <s v="UASG 153115 - Pregão 25/2015"/>
    <d v="2016-10-21T00:00:00"/>
    <x v="55"/>
    <s v="Coordenadoria de Desenvolvimento Institucional"/>
    <n v="163"/>
    <x v="102"/>
    <x v="98"/>
    <x v="14"/>
    <n v="0.49"/>
    <n v="4.9000000000000004"/>
    <x v="7"/>
    <x v="103"/>
    <x v="16"/>
    <n v="4.9000000000000004"/>
    <x v="43"/>
    <n v="14685"/>
    <x v="0"/>
  </r>
  <r>
    <s v="23083.007972/2015-42"/>
    <s v="UASG 153115 - Pregão 25/2015"/>
    <d v="2016-10-21T00:00:00"/>
    <x v="55"/>
    <s v="Coordenadoria de Desenvolvimento Institucional"/>
    <n v="173"/>
    <x v="65"/>
    <x v="98"/>
    <x v="15"/>
    <n v="2.69"/>
    <n v="13.45"/>
    <x v="7"/>
    <x v="93"/>
    <x v="18"/>
    <n v="13.45"/>
    <x v="36"/>
    <n v="1467"/>
    <x v="0"/>
  </r>
  <r>
    <s v="23083.007972/2015-42"/>
    <s v="UASG 153115 - Pregão 25/2015"/>
    <d v="2016-10-21T00:00:00"/>
    <x v="27"/>
    <s v="Coordenadoria de Tecnologia da Informação e Comunicação"/>
    <n v="8"/>
    <x v="32"/>
    <x v="99"/>
    <x v="14"/>
    <n v="0.4"/>
    <n v="4"/>
    <x v="7"/>
    <x v="92"/>
    <x v="16"/>
    <n v="4"/>
    <x v="35"/>
    <n v="1611"/>
    <x v="0"/>
  </r>
  <r>
    <s v="23083.007972/2015-42"/>
    <s v="UASG 153115 - Pregão 25/2015"/>
    <d v="2016-10-21T00:00:00"/>
    <x v="27"/>
    <s v="Coordenadoria de Tecnologia da Informação e Comunicação"/>
    <n v="12"/>
    <x v="35"/>
    <x v="99"/>
    <x v="14"/>
    <n v="0.56999999999999995"/>
    <n v="5.6999999999999993"/>
    <x v="7"/>
    <x v="94"/>
    <x v="16"/>
    <n v="5.6999999999999993"/>
    <x v="37"/>
    <s v="Papeleta 657/2017"/>
    <x v="0"/>
  </r>
  <r>
    <s v="23083.007972/2015-42"/>
    <s v="UASG 153115 - Pregão 25/2015"/>
    <d v="2016-10-21T00:00:00"/>
    <x v="27"/>
    <s v="Coordenadoria de Tecnologia da Informação e Comunicação"/>
    <n v="87"/>
    <x v="50"/>
    <x v="99"/>
    <x v="14"/>
    <n v="0.97"/>
    <n v="9.6999999999999993"/>
    <x v="7"/>
    <x v="106"/>
    <x v="16"/>
    <n v="9.6999999999999993"/>
    <x v="46"/>
    <n v="1593"/>
    <x v="0"/>
  </r>
  <r>
    <s v="23083.007972/2015-42"/>
    <s v="UASG 153115 - Pregão 25/2015"/>
    <d v="2016-10-21T00:00:00"/>
    <x v="27"/>
    <s v="Coordenadoria de Tecnologia da Informação e Comunicação"/>
    <n v="91"/>
    <x v="81"/>
    <x v="99"/>
    <x v="14"/>
    <n v="1.03"/>
    <n v="10.3"/>
    <x v="7"/>
    <x v="97"/>
    <x v="16"/>
    <n v="10.3"/>
    <x v="36"/>
    <n v="4141"/>
    <x v="0"/>
  </r>
  <r>
    <s v="23083.007972/2015-42"/>
    <s v="UASG 153115 - Pregão 25/2015"/>
    <d v="2016-10-21T00:00:00"/>
    <x v="27"/>
    <s v="Coordenadoria de Tecnologia da Informação e Comunicação"/>
    <n v="109"/>
    <x v="54"/>
    <x v="99"/>
    <x v="14"/>
    <n v="2"/>
    <n v="20"/>
    <x v="8"/>
    <x v="95"/>
    <x v="16"/>
    <n v="20"/>
    <x v="38"/>
    <n v="384"/>
    <x v="0"/>
  </r>
  <r>
    <s v="23083.007972/2015-42"/>
    <s v="UASG 153115 - Pregão 25/2015"/>
    <d v="2016-10-21T00:00:00"/>
    <x v="57"/>
    <s v="Departamento de Entomologia e Fitopatologia"/>
    <n v="85"/>
    <x v="98"/>
    <x v="100"/>
    <x v="16"/>
    <n v="0.88"/>
    <n v="13.2"/>
    <x v="7"/>
    <x v="94"/>
    <x v="19"/>
    <n v="13.2"/>
    <x v="37"/>
    <s v="Papeleta 657/2017"/>
    <x v="0"/>
  </r>
  <r>
    <s v="23083.007972/2015-42"/>
    <s v="UASG 153115 - Pregão 25/2015"/>
    <d v="2016-10-21T00:00:00"/>
    <x v="57"/>
    <s v="Departamento de Entomologia e Fitopatologia"/>
    <n v="91"/>
    <x v="81"/>
    <x v="100"/>
    <x v="16"/>
    <n v="1.03"/>
    <n v="15.450000000000001"/>
    <x v="7"/>
    <x v="97"/>
    <x v="19"/>
    <n v="15.450000000000001"/>
    <x v="36"/>
    <n v="4141"/>
    <x v="0"/>
  </r>
  <r>
    <s v="23083.007972/2015-42"/>
    <s v="UASG 153115 - Pregão 25/2015"/>
    <d v="2016-10-21T00:00:00"/>
    <x v="57"/>
    <s v="Departamento de Entomologia e Fitopatologia"/>
    <n v="102"/>
    <x v="19"/>
    <x v="100"/>
    <x v="15"/>
    <n v="17.489999999999998"/>
    <n v="87.449999999999989"/>
    <x v="7"/>
    <x v="99"/>
    <x v="18"/>
    <n v="87.449999999999989"/>
    <x v="41"/>
    <n v="4909"/>
    <x v="0"/>
  </r>
  <r>
    <s v="23083.007972/2015-42"/>
    <s v="UASG 153115 - Pregão 25/2015"/>
    <d v="2016-10-21T00:00:00"/>
    <x v="57"/>
    <s v="Departamento de Entomologia e Fitopatologia"/>
    <n v="104"/>
    <x v="4"/>
    <x v="100"/>
    <x v="15"/>
    <n v="2"/>
    <n v="10"/>
    <x v="8"/>
    <x v="107"/>
    <x v="18"/>
    <n v="10"/>
    <x v="47"/>
    <n v="347"/>
    <x v="0"/>
  </r>
  <r>
    <s v="23083.007972/2015-42"/>
    <s v="UASG 153115 - Pregão 25/2015"/>
    <d v="2016-10-21T00:00:00"/>
    <x v="57"/>
    <s v="Departamento de Entomologia e Fitopatologia"/>
    <n v="114"/>
    <x v="57"/>
    <x v="100"/>
    <x v="14"/>
    <n v="11.42"/>
    <n v="114.2"/>
    <x v="8"/>
    <x v="104"/>
    <x v="18"/>
    <n v="57.1"/>
    <x v="44"/>
    <n v="4733"/>
    <x v="1"/>
  </r>
  <r>
    <s v="23083.007972/2015-42"/>
    <s v="UASG 153115 - Pregão 25/2015"/>
    <d v="2016-10-21T00:00:00"/>
    <x v="57"/>
    <s v="Departamento de Entomologia e Fitopatologia"/>
    <n v="115"/>
    <x v="117"/>
    <x v="100"/>
    <x v="14"/>
    <n v="14.1"/>
    <n v="141"/>
    <x v="4"/>
    <x v="12"/>
    <x v="17"/>
    <s v="-"/>
    <x v="10"/>
    <s v="-"/>
    <x v="2"/>
  </r>
  <r>
    <s v="23083.007972/2015-42"/>
    <s v="UASG 153115 - Pregão 25/2015"/>
    <d v="2016-10-21T00:00:00"/>
    <x v="57"/>
    <s v="Departamento de Entomologia e Fitopatologia"/>
    <n v="175"/>
    <x v="67"/>
    <x v="100"/>
    <x v="18"/>
    <n v="1.6"/>
    <n v="6.4"/>
    <x v="7"/>
    <x v="94"/>
    <x v="20"/>
    <n v="6.4"/>
    <x v="37"/>
    <s v="Papeleta 657/2017"/>
    <x v="0"/>
  </r>
  <r>
    <s v="23083.007972/2015-42"/>
    <s v="UASG 153115 - Pregão 25/2015"/>
    <d v="2016-10-21T00:00:00"/>
    <x v="66"/>
    <s v="Departamento de Psicologia"/>
    <n v="7"/>
    <x v="72"/>
    <x v="101"/>
    <x v="18"/>
    <n v="2.5"/>
    <n v="10"/>
    <x v="8"/>
    <x v="125"/>
    <x v="20"/>
    <n v="10"/>
    <x v="50"/>
    <n v="17907"/>
    <x v="0"/>
  </r>
  <r>
    <s v="23083.007972/2015-42"/>
    <s v="UASG 153115 - Pregão 25/2015"/>
    <d v="2016-10-21T00:00:00"/>
    <x v="66"/>
    <s v="Departamento de Psicologia"/>
    <n v="9"/>
    <x v="33"/>
    <x v="101"/>
    <x v="25"/>
    <n v="3.49"/>
    <n v="6.98"/>
    <x v="8"/>
    <x v="102"/>
    <x v="26"/>
    <n v="6.98"/>
    <x v="42"/>
    <n v="1362"/>
    <x v="0"/>
  </r>
  <r>
    <s v="23083.007972/2015-42"/>
    <s v="UASG 153115 - Pregão 25/2015"/>
    <d v="2016-10-21T00:00:00"/>
    <x v="66"/>
    <s v="Departamento de Psicologia"/>
    <n v="12"/>
    <x v="35"/>
    <x v="101"/>
    <x v="14"/>
    <n v="0.56999999999999995"/>
    <n v="5.6999999999999993"/>
    <x v="7"/>
    <x v="94"/>
    <x v="16"/>
    <n v="5.6999999999999993"/>
    <x v="37"/>
    <s v="Papeleta 657/2017"/>
    <x v="0"/>
  </r>
  <r>
    <s v="23083.007972/2015-42"/>
    <s v="UASG 153115 - Pregão 25/2015"/>
    <d v="2016-10-21T00:00:00"/>
    <x v="66"/>
    <s v="Departamento de Psicologia"/>
    <n v="17"/>
    <x v="38"/>
    <x v="101"/>
    <x v="9"/>
    <n v="2.5499999999999998"/>
    <n v="127.49999999999999"/>
    <x v="8"/>
    <x v="104"/>
    <x v="86"/>
    <n v="86.699999999999989"/>
    <x v="44"/>
    <n v="4733"/>
    <x v="1"/>
  </r>
  <r>
    <s v="23083.007972/2015-42"/>
    <s v="UASG 153115 - Pregão 25/2015"/>
    <d v="2016-10-21T00:00:00"/>
    <x v="66"/>
    <s v="Departamento de Psicologia"/>
    <n v="22"/>
    <x v="7"/>
    <x v="101"/>
    <x v="15"/>
    <n v="1.3"/>
    <n v="6.5"/>
    <x v="7"/>
    <x v="94"/>
    <x v="18"/>
    <n v="6.5"/>
    <x v="37"/>
    <s v="Papeleta 657/2017"/>
    <x v="0"/>
  </r>
  <r>
    <s v="23083.007972/2015-42"/>
    <s v="UASG 153115 - Pregão 25/2015"/>
    <d v="2016-10-21T00:00:00"/>
    <x v="66"/>
    <s v="Departamento de Psicologia"/>
    <n v="28"/>
    <x v="9"/>
    <x v="101"/>
    <x v="14"/>
    <n v="0.85"/>
    <n v="8.5"/>
    <x v="7"/>
    <x v="94"/>
    <x v="16"/>
    <n v="8.5"/>
    <x v="37"/>
    <s v="Papeleta 657/2017"/>
    <x v="0"/>
  </r>
  <r>
    <s v="23083.007972/2015-42"/>
    <s v="UASG 153115 - Pregão 25/2015"/>
    <d v="2016-10-21T00:00:00"/>
    <x v="66"/>
    <s v="Departamento de Psicologia"/>
    <n v="29"/>
    <x v="10"/>
    <x v="101"/>
    <x v="14"/>
    <n v="0.85"/>
    <n v="8.5"/>
    <x v="7"/>
    <x v="94"/>
    <x v="16"/>
    <n v="8.5"/>
    <x v="37"/>
    <s v="Papeleta 657/2017"/>
    <x v="0"/>
  </r>
  <r>
    <s v="23083.007972/2015-42"/>
    <s v="UASG 153115 - Pregão 25/2015"/>
    <d v="2016-10-21T00:00:00"/>
    <x v="66"/>
    <s v="Departamento de Psicologia"/>
    <n v="39"/>
    <x v="76"/>
    <x v="101"/>
    <x v="14"/>
    <n v="0.95"/>
    <n v="9.5"/>
    <x v="8"/>
    <x v="102"/>
    <x v="16"/>
    <n v="9.5"/>
    <x v="42"/>
    <n v="1362"/>
    <x v="0"/>
  </r>
  <r>
    <s v="23083.007972/2015-42"/>
    <s v="UASG 153115 - Pregão 25/2015"/>
    <d v="2016-10-21T00:00:00"/>
    <x v="66"/>
    <s v="Departamento de Psicologia"/>
    <n v="40"/>
    <x v="77"/>
    <x v="101"/>
    <x v="14"/>
    <n v="0.99"/>
    <n v="9.9"/>
    <x v="8"/>
    <x v="102"/>
    <x v="16"/>
    <n v="9.9"/>
    <x v="42"/>
    <n v="1362"/>
    <x v="0"/>
  </r>
  <r>
    <s v="23083.007972/2015-42"/>
    <s v="UASG 153115 - Pregão 25/2015"/>
    <d v="2016-10-21T00:00:00"/>
    <x v="66"/>
    <s v="Departamento de Psicologia"/>
    <n v="41"/>
    <x v="42"/>
    <x v="101"/>
    <x v="25"/>
    <n v="1.29"/>
    <n v="2.58"/>
    <x v="7"/>
    <x v="93"/>
    <x v="26"/>
    <n v="2.58"/>
    <x v="36"/>
    <n v="1467"/>
    <x v="0"/>
  </r>
  <r>
    <s v="23083.007972/2015-42"/>
    <s v="UASG 153115 - Pregão 25/2015"/>
    <d v="2016-10-21T00:00:00"/>
    <x v="66"/>
    <s v="Departamento de Psicologia"/>
    <n v="87"/>
    <x v="50"/>
    <x v="101"/>
    <x v="16"/>
    <n v="0.97"/>
    <n v="14.549999999999999"/>
    <x v="7"/>
    <x v="106"/>
    <x v="19"/>
    <n v="14.549999999999999"/>
    <x v="46"/>
    <n v="1593"/>
    <x v="0"/>
  </r>
  <r>
    <s v="23083.007972/2015-42"/>
    <s v="UASG 153115 - Pregão 25/2015"/>
    <d v="2016-10-21T00:00:00"/>
    <x v="66"/>
    <s v="Departamento de Psicologia"/>
    <n v="91"/>
    <x v="81"/>
    <x v="101"/>
    <x v="16"/>
    <n v="1.03"/>
    <n v="15.450000000000001"/>
    <x v="7"/>
    <x v="97"/>
    <x v="19"/>
    <n v="15.450000000000001"/>
    <x v="36"/>
    <n v="4141"/>
    <x v="0"/>
  </r>
  <r>
    <s v="23083.007972/2015-42"/>
    <s v="UASG 153115 - Pregão 25/2015"/>
    <d v="2016-10-21T00:00:00"/>
    <x v="66"/>
    <s v="Departamento de Psicologia"/>
    <n v="102"/>
    <x v="19"/>
    <x v="101"/>
    <x v="12"/>
    <n v="17.489999999999998"/>
    <n v="104.94"/>
    <x v="7"/>
    <x v="99"/>
    <x v="14"/>
    <n v="104.94"/>
    <x v="41"/>
    <n v="4909"/>
    <x v="0"/>
  </r>
  <r>
    <s v="23083.007972/2015-42"/>
    <s v="UASG 153115 - Pregão 25/2015"/>
    <d v="2016-10-21T00:00:00"/>
    <x v="66"/>
    <s v="Departamento de Psicologia"/>
    <n v="110"/>
    <x v="55"/>
    <x v="101"/>
    <x v="18"/>
    <n v="3.65"/>
    <n v="14.6"/>
    <x v="7"/>
    <x v="100"/>
    <x v="20"/>
    <n v="14.6"/>
    <x v="18"/>
    <s v="-"/>
    <x v="13"/>
  </r>
  <r>
    <s v="23083.007972/2015-42"/>
    <s v="UASG 153115 - Pregão 25/2015"/>
    <d v="2016-10-21T00:00:00"/>
    <x v="66"/>
    <s v="Departamento de Psicologia"/>
    <n v="112"/>
    <x v="115"/>
    <x v="101"/>
    <x v="18"/>
    <n v="3.75"/>
    <n v="15"/>
    <x v="7"/>
    <x v="100"/>
    <x v="20"/>
    <n v="15"/>
    <x v="18"/>
    <s v="-"/>
    <x v="13"/>
  </r>
  <r>
    <s v="23083.007972/2015-42"/>
    <s v="UASG 153115 - Pregão 25/2015"/>
    <d v="2016-10-21T00:00:00"/>
    <x v="66"/>
    <s v="Departamento de Psicologia"/>
    <n v="155"/>
    <x v="127"/>
    <x v="101"/>
    <x v="19"/>
    <n v="1.18"/>
    <n v="9.44"/>
    <x v="7"/>
    <x v="94"/>
    <x v="21"/>
    <n v="9.44"/>
    <x v="37"/>
    <s v="Papeleta 657/2017"/>
    <x v="0"/>
  </r>
  <r>
    <s v="23083.007972/2015-42"/>
    <s v="UASG 153115 - Pregão 25/2015"/>
    <d v="2016-10-21T00:00:00"/>
    <x v="66"/>
    <s v="Departamento de Psicologia"/>
    <n v="158"/>
    <x v="108"/>
    <x v="101"/>
    <x v="19"/>
    <n v="1.27"/>
    <n v="10.16"/>
    <x v="7"/>
    <x v="94"/>
    <x v="21"/>
    <n v="10.16"/>
    <x v="37"/>
    <s v="Papeleta 657/2017"/>
    <x v="0"/>
  </r>
  <r>
    <s v="23083.007972/2015-42"/>
    <s v="UASG 153115 - Pregão 25/2015"/>
    <d v="2016-10-21T00:00:00"/>
    <x v="66"/>
    <s v="Departamento de Psicologia"/>
    <n v="159"/>
    <x v="109"/>
    <x v="101"/>
    <x v="19"/>
    <n v="1.28"/>
    <n v="10.24"/>
    <x v="7"/>
    <x v="94"/>
    <x v="21"/>
    <n v="10.24"/>
    <x v="37"/>
    <s v="Papeleta 657/2017"/>
    <x v="0"/>
  </r>
  <r>
    <s v="23083.007972/2015-42"/>
    <s v="UASG 153115 - Pregão 25/2015"/>
    <d v="2016-10-21T00:00:00"/>
    <x v="66"/>
    <s v="Departamento de Psicologia"/>
    <n v="156"/>
    <x v="106"/>
    <x v="101"/>
    <x v="14"/>
    <n v="1.3"/>
    <n v="13"/>
    <x v="8"/>
    <x v="95"/>
    <x v="16"/>
    <n v="13"/>
    <x v="38"/>
    <n v="384"/>
    <x v="0"/>
  </r>
  <r>
    <s v="23083.007972/2015-42"/>
    <s v="UASG 153115 - Pregão 25/2015"/>
    <d v="2016-10-21T00:00:00"/>
    <x v="66"/>
    <s v="Departamento de Psicologia"/>
    <n v="174"/>
    <x v="66"/>
    <x v="101"/>
    <x v="12"/>
    <n v="2.8"/>
    <n v="16.799999999999997"/>
    <x v="8"/>
    <x v="95"/>
    <x v="14"/>
    <n v="16.799999999999997"/>
    <x v="38"/>
    <n v="384"/>
    <x v="0"/>
  </r>
  <r>
    <s v="23083.007972/2015-42"/>
    <s v="UASG 153115 - Pregão 25/2015"/>
    <d v="2016-10-21T00:00:00"/>
    <x v="40"/>
    <s v="Departamento de Ciências Ambientais"/>
    <n v="46"/>
    <x v="43"/>
    <x v="102"/>
    <x v="25"/>
    <n v="3.23"/>
    <n v="6.46"/>
    <x v="7"/>
    <x v="103"/>
    <x v="26"/>
    <n v="6.46"/>
    <x v="43"/>
    <n v="14685"/>
    <x v="0"/>
  </r>
  <r>
    <s v="23083.007972/2015-42"/>
    <s v="UASG 153115 - Pregão 25/2015"/>
    <d v="2016-10-21T00:00:00"/>
    <x v="40"/>
    <s v="Departamento de Ciências Ambientais"/>
    <n v="47"/>
    <x v="3"/>
    <x v="102"/>
    <x v="25"/>
    <n v="0.49"/>
    <n v="0.98"/>
    <x v="7"/>
    <x v="94"/>
    <x v="26"/>
    <n v="0.98"/>
    <x v="37"/>
    <s v="Papeleta 657/2017"/>
    <x v="0"/>
  </r>
  <r>
    <s v="23083.007972/2015-42"/>
    <s v="UASG 153115 - Pregão 25/2015"/>
    <d v="2016-10-21T00:00:00"/>
    <x v="40"/>
    <s v="Departamento de Ciências Ambientais"/>
    <n v="163"/>
    <x v="102"/>
    <x v="102"/>
    <x v="15"/>
    <n v="0.49"/>
    <n v="2.4500000000000002"/>
    <x v="7"/>
    <x v="103"/>
    <x v="18"/>
    <n v="2.4500000000000002"/>
    <x v="43"/>
    <n v="14685"/>
    <x v="0"/>
  </r>
  <r>
    <s v="23083.007972/2015-42"/>
    <s v="UASG 153115 - Pregão 25/2015"/>
    <d v="2016-10-21T00:00:00"/>
    <x v="41"/>
    <s v="Departamento de Produtos Florestais"/>
    <n v="103"/>
    <x v="22"/>
    <x v="103"/>
    <x v="11"/>
    <n v="7.75"/>
    <n v="7.75"/>
    <x v="4"/>
    <x v="12"/>
    <x v="17"/>
    <s v="-"/>
    <x v="10"/>
    <s v="-"/>
    <x v="2"/>
  </r>
  <r>
    <s v="23083.007972/2015-42"/>
    <s v="UASG 153115 - Pregão 25/2015"/>
    <d v="2016-10-21T00:00:00"/>
    <x v="42"/>
    <s v="Departamento de Silvicultura"/>
    <n v="7"/>
    <x v="72"/>
    <x v="104"/>
    <x v="26"/>
    <n v="2.5"/>
    <n v="30"/>
    <x v="8"/>
    <x v="125"/>
    <x v="27"/>
    <n v="30"/>
    <x v="50"/>
    <n v="17907"/>
    <x v="0"/>
  </r>
  <r>
    <s v="23083.007972/2015-42"/>
    <s v="UASG 153115 - Pregão 25/2015"/>
    <d v="2016-10-21T00:00:00"/>
    <x v="42"/>
    <s v="Departamento de Silvicultura"/>
    <n v="9"/>
    <x v="33"/>
    <x v="104"/>
    <x v="13"/>
    <n v="3.49"/>
    <n v="104.7"/>
    <x v="8"/>
    <x v="102"/>
    <x v="15"/>
    <n v="104.7"/>
    <x v="42"/>
    <n v="1362"/>
    <x v="0"/>
  </r>
  <r>
    <s v="23083.007972/2015-42"/>
    <s v="UASG 153115 - Pregão 25/2015"/>
    <d v="2016-10-21T00:00:00"/>
    <x v="42"/>
    <s v="Departamento de Silvicultura"/>
    <n v="16"/>
    <x v="39"/>
    <x v="104"/>
    <x v="26"/>
    <n v="2.52"/>
    <n v="30.240000000000002"/>
    <x v="8"/>
    <x v="104"/>
    <x v="27"/>
    <n v="30.240000000000002"/>
    <x v="44"/>
    <n v="4733"/>
    <x v="0"/>
  </r>
  <r>
    <s v="23083.007972/2015-42"/>
    <s v="UASG 153115 - Pregão 25/2015"/>
    <d v="2016-10-21T00:00:00"/>
    <x v="42"/>
    <s v="Departamento de Silvicultura"/>
    <n v="22"/>
    <x v="7"/>
    <x v="104"/>
    <x v="26"/>
    <n v="1.3"/>
    <n v="15.600000000000001"/>
    <x v="7"/>
    <x v="94"/>
    <x v="27"/>
    <n v="15.600000000000001"/>
    <x v="37"/>
    <s v="Papeleta 657/2017"/>
    <x v="0"/>
  </r>
  <r>
    <s v="23083.007972/2015-42"/>
    <s v="UASG 153115 - Pregão 25/2015"/>
    <d v="2016-10-21T00:00:00"/>
    <x v="42"/>
    <s v="Departamento de Silvicultura"/>
    <n v="39"/>
    <x v="76"/>
    <x v="104"/>
    <x v="26"/>
    <n v="0.95"/>
    <n v="11.399999999999999"/>
    <x v="8"/>
    <x v="102"/>
    <x v="27"/>
    <n v="11.399999999999999"/>
    <x v="42"/>
    <n v="1362"/>
    <x v="0"/>
  </r>
  <r>
    <s v="23083.007972/2015-42"/>
    <s v="UASG 153115 - Pregão 25/2015"/>
    <d v="2016-10-21T00:00:00"/>
    <x v="42"/>
    <s v="Departamento de Silvicultura"/>
    <n v="99"/>
    <x v="18"/>
    <x v="104"/>
    <x v="25"/>
    <n v="19.989999999999998"/>
    <n v="39.979999999999997"/>
    <x v="8"/>
    <x v="98"/>
    <x v="26"/>
    <n v="39.979999999999997"/>
    <x v="40"/>
    <n v="579"/>
    <x v="0"/>
  </r>
  <r>
    <s v="23083.007972/2015-42"/>
    <s v="UASG 153115 - Pregão 25/2015"/>
    <d v="2016-10-21T00:00:00"/>
    <x v="42"/>
    <s v="Departamento de Silvicultura"/>
    <n v="102"/>
    <x v="19"/>
    <x v="104"/>
    <x v="18"/>
    <n v="17.489999999999998"/>
    <n v="69.959999999999994"/>
    <x v="7"/>
    <x v="99"/>
    <x v="20"/>
    <n v="69.959999999999994"/>
    <x v="41"/>
    <n v="4909"/>
    <x v="0"/>
  </r>
  <r>
    <s v="23083.007972/2015-42"/>
    <s v="UASG 153115 - Pregão 25/2015"/>
    <d v="2016-10-21T00:00:00"/>
    <x v="42"/>
    <s v="Departamento de Silvicultura"/>
    <n v="115"/>
    <x v="117"/>
    <x v="104"/>
    <x v="51"/>
    <n v="14.1"/>
    <n v="183.29999999999998"/>
    <x v="4"/>
    <x v="12"/>
    <x v="17"/>
    <s v="-"/>
    <x v="10"/>
    <s v="-"/>
    <x v="2"/>
  </r>
  <r>
    <s v="23083.007972/2015-42"/>
    <s v="UASG 153115 - Pregão 25/2015"/>
    <d v="2016-10-21T00:00:00"/>
    <x v="42"/>
    <s v="Departamento de Silvicultura"/>
    <n v="155"/>
    <x v="127"/>
    <x v="104"/>
    <x v="26"/>
    <n v="1.18"/>
    <n v="14.16"/>
    <x v="7"/>
    <x v="94"/>
    <x v="27"/>
    <n v="14.16"/>
    <x v="37"/>
    <s v="Papeleta 657/2017"/>
    <x v="0"/>
  </r>
  <r>
    <s v="23083.007972/2015-42"/>
    <s v="UASG 153115 - Pregão 25/2015"/>
    <d v="2016-10-21T00:00:00"/>
    <x v="42"/>
    <s v="Departamento de Silvicultura"/>
    <n v="156"/>
    <x v="106"/>
    <x v="104"/>
    <x v="26"/>
    <n v="1.3"/>
    <n v="15.600000000000001"/>
    <x v="8"/>
    <x v="95"/>
    <x v="27"/>
    <n v="15.600000000000001"/>
    <x v="38"/>
    <n v="384"/>
    <x v="0"/>
  </r>
  <r>
    <s v="23083.007972/2015-42"/>
    <s v="UASG 153115 - Pregão 25/2015"/>
    <d v="2016-10-21T00:00:00"/>
    <x v="42"/>
    <s v="Departamento de Silvicultura"/>
    <n v="163"/>
    <x v="102"/>
    <x v="104"/>
    <x v="26"/>
    <n v="0.49"/>
    <n v="5.88"/>
    <x v="7"/>
    <x v="103"/>
    <x v="27"/>
    <n v="5.88"/>
    <x v="43"/>
    <n v="14685"/>
    <x v="0"/>
  </r>
  <r>
    <s v="23083.007972/2015-42"/>
    <s v="UASG 153115 - Pregão 25/2015"/>
    <d v="2016-10-21T00:00:00"/>
    <x v="42"/>
    <s v="Departamento de Silvicultura"/>
    <n v="174"/>
    <x v="66"/>
    <x v="104"/>
    <x v="14"/>
    <n v="2.8"/>
    <n v="28"/>
    <x v="8"/>
    <x v="95"/>
    <x v="16"/>
    <n v="28"/>
    <x v="38"/>
    <n v="384"/>
    <x v="0"/>
  </r>
  <r>
    <s v="23083.007972/2015-42"/>
    <s v="UASG 153115 - Pregão 25/2015"/>
    <d v="2016-10-21T00:00:00"/>
    <x v="61"/>
    <s v="Instituto de Tecnologia"/>
    <n v="6"/>
    <x v="31"/>
    <x v="105"/>
    <x v="18"/>
    <n v="1.95"/>
    <n v="7.8"/>
    <x v="8"/>
    <x v="125"/>
    <x v="20"/>
    <n v="7.8"/>
    <x v="50"/>
    <n v="17907"/>
    <x v="0"/>
  </r>
  <r>
    <s v="23083.007972/2015-42"/>
    <s v="UASG 153115 - Pregão 25/2015"/>
    <d v="2016-10-21T00:00:00"/>
    <x v="61"/>
    <s v="Instituto de Tecnologia"/>
    <n v="9"/>
    <x v="33"/>
    <x v="105"/>
    <x v="15"/>
    <n v="3.49"/>
    <n v="17.450000000000003"/>
    <x v="8"/>
    <x v="102"/>
    <x v="18"/>
    <n v="17.450000000000003"/>
    <x v="42"/>
    <n v="1362"/>
    <x v="0"/>
  </r>
  <r>
    <s v="23083.007972/2015-42"/>
    <s v="UASG 153115 - Pregão 25/2015"/>
    <d v="2016-10-21T00:00:00"/>
    <x v="61"/>
    <s v="Instituto de Tecnologia"/>
    <n v="10"/>
    <x v="73"/>
    <x v="105"/>
    <x v="25"/>
    <n v="19.899999999999999"/>
    <n v="39.799999999999997"/>
    <x v="8"/>
    <x v="95"/>
    <x v="26"/>
    <n v="39.799999999999997"/>
    <x v="38"/>
    <n v="384"/>
    <x v="0"/>
  </r>
  <r>
    <s v="23083.007972/2015-42"/>
    <s v="UASG 153115 - Pregão 25/2015"/>
    <d v="2016-10-21T00:00:00"/>
    <x v="61"/>
    <s v="Instituto de Tecnologia"/>
    <n v="12"/>
    <x v="35"/>
    <x v="105"/>
    <x v="14"/>
    <n v="0.56999999999999995"/>
    <n v="5.6999999999999993"/>
    <x v="7"/>
    <x v="94"/>
    <x v="16"/>
    <n v="5.6999999999999993"/>
    <x v="37"/>
    <s v="Papeleta 657/2017"/>
    <x v="0"/>
  </r>
  <r>
    <s v="23083.007972/2015-42"/>
    <s v="UASG 153115 - Pregão 25/2015"/>
    <d v="2016-10-21T00:00:00"/>
    <x v="61"/>
    <s v="Instituto de Tecnologia"/>
    <n v="15"/>
    <x v="37"/>
    <x v="105"/>
    <x v="14"/>
    <n v="0.6"/>
    <n v="6"/>
    <x v="7"/>
    <x v="103"/>
    <x v="16"/>
    <n v="6"/>
    <x v="43"/>
    <n v="14685"/>
    <x v="0"/>
  </r>
  <r>
    <s v="23083.007972/2015-42"/>
    <s v="UASG 153115 - Pregão 25/2015"/>
    <d v="2016-10-21T00:00:00"/>
    <x v="61"/>
    <s v="Instituto de Tecnologia"/>
    <n v="24"/>
    <x v="92"/>
    <x v="105"/>
    <x v="18"/>
    <n v="1.5"/>
    <n v="6"/>
    <x v="7"/>
    <x v="94"/>
    <x v="20"/>
    <n v="6"/>
    <x v="37"/>
    <s v="Papeleta 657/2017"/>
    <x v="0"/>
  </r>
  <r>
    <s v="23083.007972/2015-42"/>
    <s v="UASG 153115 - Pregão 25/2015"/>
    <d v="2016-10-21T00:00:00"/>
    <x v="61"/>
    <s v="Instituto de Tecnologia"/>
    <n v="25"/>
    <x v="8"/>
    <x v="105"/>
    <x v="18"/>
    <n v="1.3"/>
    <n v="5.2"/>
    <x v="7"/>
    <x v="94"/>
    <x v="20"/>
    <n v="5.2"/>
    <x v="37"/>
    <s v="Papeleta 657/2017"/>
    <x v="0"/>
  </r>
  <r>
    <s v="23083.007972/2015-42"/>
    <s v="UASG 153115 - Pregão 25/2015"/>
    <d v="2016-10-21T00:00:00"/>
    <x v="61"/>
    <s v="Instituto de Tecnologia"/>
    <n v="22"/>
    <x v="7"/>
    <x v="105"/>
    <x v="18"/>
    <n v="1.3"/>
    <n v="5.2"/>
    <x v="7"/>
    <x v="94"/>
    <x v="20"/>
    <n v="5.2"/>
    <x v="37"/>
    <s v="Papeleta 657/2017"/>
    <x v="0"/>
  </r>
  <r>
    <s v="23083.007972/2015-42"/>
    <s v="UASG 153115 - Pregão 25/2015"/>
    <d v="2016-10-21T00:00:00"/>
    <x v="61"/>
    <s v="Instituto de Tecnologia"/>
    <n v="28"/>
    <x v="9"/>
    <x v="105"/>
    <x v="19"/>
    <n v="0.85"/>
    <n v="6.8"/>
    <x v="7"/>
    <x v="94"/>
    <x v="21"/>
    <n v="6.8"/>
    <x v="37"/>
    <s v="Papeleta 657/2017"/>
    <x v="0"/>
  </r>
  <r>
    <s v="23083.007972/2015-42"/>
    <s v="UASG 153115 - Pregão 25/2015"/>
    <d v="2016-10-21T00:00:00"/>
    <x v="61"/>
    <s v="Instituto de Tecnologia"/>
    <n v="29"/>
    <x v="10"/>
    <x v="105"/>
    <x v="19"/>
    <n v="0.85"/>
    <n v="6.8"/>
    <x v="7"/>
    <x v="94"/>
    <x v="21"/>
    <n v="6.8"/>
    <x v="37"/>
    <s v="Papeleta 657/2017"/>
    <x v="0"/>
  </r>
  <r>
    <s v="23083.007972/2015-42"/>
    <s v="UASG 153115 - Pregão 25/2015"/>
    <d v="2016-10-21T00:00:00"/>
    <x v="61"/>
    <s v="Instituto de Tecnologia"/>
    <n v="26"/>
    <x v="11"/>
    <x v="105"/>
    <x v="19"/>
    <n v="0.85"/>
    <n v="6.8"/>
    <x v="7"/>
    <x v="94"/>
    <x v="21"/>
    <n v="6.8"/>
    <x v="37"/>
    <s v="Papeleta 657/2017"/>
    <x v="0"/>
  </r>
  <r>
    <s v="23083.007972/2015-42"/>
    <s v="UASG 153115 - Pregão 25/2015"/>
    <d v="2016-10-21T00:00:00"/>
    <x v="61"/>
    <s v="Instituto de Tecnologia"/>
    <n v="27"/>
    <x v="12"/>
    <x v="105"/>
    <x v="19"/>
    <n v="0.85"/>
    <n v="6.8"/>
    <x v="8"/>
    <x v="95"/>
    <x v="21"/>
    <n v="6.8"/>
    <x v="38"/>
    <n v="384"/>
    <x v="0"/>
  </r>
  <r>
    <s v="23083.007972/2015-42"/>
    <s v="UASG 153115 - Pregão 25/2015"/>
    <d v="2016-10-21T00:00:00"/>
    <x v="61"/>
    <s v="Instituto de Tecnologia"/>
    <n v="37"/>
    <x v="74"/>
    <x v="105"/>
    <x v="9"/>
    <n v="0.38"/>
    <n v="19"/>
    <x v="7"/>
    <x v="92"/>
    <x v="11"/>
    <n v="19"/>
    <x v="35"/>
    <n v="1611"/>
    <x v="0"/>
  </r>
  <r>
    <s v="23083.007972/2015-42"/>
    <s v="UASG 153115 - Pregão 25/2015"/>
    <d v="2016-10-21T00:00:00"/>
    <x v="61"/>
    <s v="Instituto de Tecnologia"/>
    <n v="82"/>
    <x v="49"/>
    <x v="105"/>
    <x v="15"/>
    <n v="1"/>
    <n v="5"/>
    <x v="7"/>
    <x v="94"/>
    <x v="18"/>
    <n v="5"/>
    <x v="37"/>
    <s v="Papeleta 657/2017"/>
    <x v="0"/>
  </r>
  <r>
    <s v="23083.007972/2015-42"/>
    <s v="UASG 153115 - Pregão 25/2015"/>
    <d v="2016-10-21T00:00:00"/>
    <x v="61"/>
    <s v="Instituto de Tecnologia"/>
    <n v="85"/>
    <x v="98"/>
    <x v="105"/>
    <x v="15"/>
    <n v="0.88"/>
    <n v="4.4000000000000004"/>
    <x v="7"/>
    <x v="94"/>
    <x v="18"/>
    <n v="4.4000000000000004"/>
    <x v="37"/>
    <s v="Papeleta 657/2017"/>
    <x v="0"/>
  </r>
  <r>
    <s v="23083.007972/2015-42"/>
    <s v="UASG 153115 - Pregão 25/2015"/>
    <d v="2016-10-21T00:00:00"/>
    <x v="61"/>
    <s v="Instituto de Tecnologia"/>
    <n v="87"/>
    <x v="50"/>
    <x v="105"/>
    <x v="14"/>
    <n v="0.97"/>
    <n v="9.6999999999999993"/>
    <x v="7"/>
    <x v="106"/>
    <x v="16"/>
    <n v="9.6999999999999993"/>
    <x v="46"/>
    <n v="1593"/>
    <x v="0"/>
  </r>
  <r>
    <s v="23083.007972/2015-42"/>
    <s v="UASG 153115 - Pregão 25/2015"/>
    <d v="2016-10-21T00:00:00"/>
    <x v="61"/>
    <s v="Instituto de Tecnologia"/>
    <n v="91"/>
    <x v="81"/>
    <x v="105"/>
    <x v="14"/>
    <n v="1.03"/>
    <n v="10.3"/>
    <x v="7"/>
    <x v="97"/>
    <x v="16"/>
    <n v="10.3"/>
    <x v="36"/>
    <n v="4141"/>
    <x v="0"/>
  </r>
  <r>
    <s v="23083.007972/2015-42"/>
    <s v="UASG 153115 - Pregão 25/2015"/>
    <d v="2016-10-21T00:00:00"/>
    <x v="61"/>
    <s v="Instituto de Tecnologia"/>
    <n v="99"/>
    <x v="18"/>
    <x v="105"/>
    <x v="11"/>
    <n v="19.989999999999998"/>
    <n v="19.989999999999998"/>
    <x v="8"/>
    <x v="98"/>
    <x v="13"/>
    <n v="19.989999999999998"/>
    <x v="40"/>
    <n v="579"/>
    <x v="0"/>
  </r>
  <r>
    <s v="23083.007972/2015-42"/>
    <s v="UASG 153115 - Pregão 25/2015"/>
    <d v="2016-10-21T00:00:00"/>
    <x v="61"/>
    <s v="Instituto de Tecnologia"/>
    <n v="101"/>
    <x v="21"/>
    <x v="105"/>
    <x v="18"/>
    <n v="5.84"/>
    <n v="23.36"/>
    <x v="7"/>
    <x v="93"/>
    <x v="20"/>
    <n v="23.36"/>
    <x v="36"/>
    <n v="1467"/>
    <x v="0"/>
  </r>
  <r>
    <s v="23083.007972/2015-42"/>
    <s v="UASG 153115 - Pregão 25/2015"/>
    <d v="2016-10-21T00:00:00"/>
    <x v="61"/>
    <s v="Instituto de Tecnologia"/>
    <n v="109"/>
    <x v="54"/>
    <x v="105"/>
    <x v="25"/>
    <n v="2"/>
    <n v="4"/>
    <x v="8"/>
    <x v="95"/>
    <x v="26"/>
    <n v="4"/>
    <x v="38"/>
    <n v="384"/>
    <x v="0"/>
  </r>
  <r>
    <s v="23083.007972/2015-42"/>
    <s v="UASG 153115 - Pregão 25/2015"/>
    <d v="2016-10-21T00:00:00"/>
    <x v="61"/>
    <s v="Instituto de Tecnologia"/>
    <n v="111"/>
    <x v="101"/>
    <x v="105"/>
    <x v="18"/>
    <n v="10.49"/>
    <n v="41.96"/>
    <x v="8"/>
    <x v="101"/>
    <x v="20"/>
    <n v="41.96"/>
    <x v="34"/>
    <n v="1732"/>
    <x v="0"/>
  </r>
  <r>
    <s v="23083.007972/2015-42"/>
    <s v="UASG 153115 - Pregão 25/2015"/>
    <d v="2016-10-21T00:00:00"/>
    <x v="61"/>
    <s v="Instituto de Tecnologia"/>
    <n v="112"/>
    <x v="115"/>
    <x v="105"/>
    <x v="11"/>
    <n v="3.75"/>
    <n v="3.75"/>
    <x v="7"/>
    <x v="100"/>
    <x v="13"/>
    <n v="3.75"/>
    <x v="18"/>
    <s v="-"/>
    <x v="13"/>
  </r>
  <r>
    <s v="23083.007972/2015-42"/>
    <s v="UASG 153115 - Pregão 25/2015"/>
    <d v="2016-10-21T00:00:00"/>
    <x v="61"/>
    <s v="Instituto de Tecnologia"/>
    <n v="114"/>
    <x v="57"/>
    <x v="105"/>
    <x v="18"/>
    <n v="11.42"/>
    <n v="45.68"/>
    <x v="8"/>
    <x v="104"/>
    <x v="20"/>
    <n v="45.68"/>
    <x v="44"/>
    <n v="4733"/>
    <x v="0"/>
  </r>
  <r>
    <s v="23083.007972/2015-42"/>
    <s v="UASG 153115 - Pregão 25/2015"/>
    <d v="2016-10-21T00:00:00"/>
    <x v="61"/>
    <s v="Instituto de Tecnologia"/>
    <n v="142"/>
    <x v="68"/>
    <x v="105"/>
    <x v="15"/>
    <n v="1.89"/>
    <n v="9.4499999999999993"/>
    <x v="7"/>
    <x v="92"/>
    <x v="18"/>
    <n v="9.4499999999999993"/>
    <x v="35"/>
    <n v="1611"/>
    <x v="0"/>
  </r>
  <r>
    <s v="23083.007972/2015-42"/>
    <s v="UASG 153115 - Pregão 25/2015"/>
    <d v="2016-10-21T00:00:00"/>
    <x v="61"/>
    <s v="Instituto de Tecnologia"/>
    <n v="155"/>
    <x v="127"/>
    <x v="105"/>
    <x v="18"/>
    <n v="1.18"/>
    <n v="4.72"/>
    <x v="7"/>
    <x v="94"/>
    <x v="20"/>
    <n v="4.72"/>
    <x v="37"/>
    <s v="Papeleta 657/2017"/>
    <x v="0"/>
  </r>
  <r>
    <s v="23083.007972/2015-42"/>
    <s v="UASG 153115 - Pregão 25/2015"/>
    <d v="2016-10-21T00:00:00"/>
    <x v="61"/>
    <s v="Instituto de Tecnologia"/>
    <n v="156"/>
    <x v="106"/>
    <x v="105"/>
    <x v="33"/>
    <n v="1.3"/>
    <n v="104"/>
    <x v="8"/>
    <x v="95"/>
    <x v="37"/>
    <n v="104"/>
    <x v="38"/>
    <n v="384"/>
    <x v="0"/>
  </r>
  <r>
    <s v="23083.007972/2015-42"/>
    <s v="UASG 153115 - Pregão 25/2015"/>
    <d v="2016-10-21T00:00:00"/>
    <x v="61"/>
    <s v="Instituto de Tecnologia"/>
    <n v="175"/>
    <x v="67"/>
    <x v="105"/>
    <x v="18"/>
    <n v="1.6"/>
    <n v="6.4"/>
    <x v="7"/>
    <x v="94"/>
    <x v="20"/>
    <n v="6.4"/>
    <x v="37"/>
    <s v="Papeleta 657/2017"/>
    <x v="0"/>
  </r>
  <r>
    <s v="23083.007972/2015-42"/>
    <s v="UASG 153115 - Pregão 25/2015"/>
    <d v="2016-10-21T00:00:00"/>
    <x v="43"/>
    <s v="Departamento de Engenharia"/>
    <n v="7"/>
    <x v="72"/>
    <x v="106"/>
    <x v="10"/>
    <n v="2.5"/>
    <n v="7.5"/>
    <x v="8"/>
    <x v="125"/>
    <x v="12"/>
    <n v="7.5"/>
    <x v="50"/>
    <n v="17907"/>
    <x v="0"/>
  </r>
  <r>
    <s v="23083.007972/2015-42"/>
    <s v="UASG 153115 - Pregão 25/2015"/>
    <d v="2016-10-21T00:00:00"/>
    <x v="43"/>
    <s v="Departamento de Engenharia"/>
    <n v="102"/>
    <x v="19"/>
    <x v="106"/>
    <x v="10"/>
    <n v="17.489999999999998"/>
    <n v="52.47"/>
    <x v="7"/>
    <x v="99"/>
    <x v="12"/>
    <n v="52.47"/>
    <x v="41"/>
    <n v="4909"/>
    <x v="0"/>
  </r>
  <r>
    <s v="23083.007972/2015-42"/>
    <s v="UASG 153115 - Pregão 25/2015"/>
    <d v="2016-10-21T00:00:00"/>
    <x v="43"/>
    <s v="Departamento de Engenharia"/>
    <n v="142"/>
    <x v="68"/>
    <x v="106"/>
    <x v="10"/>
    <n v="1.89"/>
    <n v="5.67"/>
    <x v="7"/>
    <x v="92"/>
    <x v="12"/>
    <n v="5.67"/>
    <x v="35"/>
    <n v="1611"/>
    <x v="0"/>
  </r>
  <r>
    <s v="23083.007972/2015-42"/>
    <s v="UASG 153115 - Pregão 25/2015"/>
    <d v="2016-10-21T00:00:00"/>
    <x v="43"/>
    <s v="Departamento de Engenharia"/>
    <n v="158"/>
    <x v="108"/>
    <x v="106"/>
    <x v="6"/>
    <n v="1.27"/>
    <n v="25.4"/>
    <x v="7"/>
    <x v="94"/>
    <x v="7"/>
    <n v="25.4"/>
    <x v="37"/>
    <s v="Papeleta 657/2017"/>
    <x v="0"/>
  </r>
  <r>
    <s v="23083.007972/2015-42"/>
    <s v="UASG 153115 - Pregão 25/2015"/>
    <d v="2016-10-21T00:00:00"/>
    <x v="43"/>
    <s v="Departamento de Engenharia"/>
    <n v="159"/>
    <x v="109"/>
    <x v="106"/>
    <x v="6"/>
    <n v="1.28"/>
    <n v="25.6"/>
    <x v="7"/>
    <x v="94"/>
    <x v="7"/>
    <n v="25.6"/>
    <x v="37"/>
    <s v="Papeleta 657/2017"/>
    <x v="0"/>
  </r>
  <r>
    <s v="23083.007972/2015-42"/>
    <s v="UASG 153115 - Pregão 25/2015"/>
    <d v="2016-10-21T00:00:00"/>
    <x v="43"/>
    <s v="Departamento de Engenharia"/>
    <n v="156"/>
    <x v="106"/>
    <x v="106"/>
    <x v="6"/>
    <n v="1.3"/>
    <n v="26"/>
    <x v="8"/>
    <x v="95"/>
    <x v="7"/>
    <n v="26"/>
    <x v="38"/>
    <n v="384"/>
    <x v="0"/>
  </r>
  <r>
    <s v="23083.007972/2015-42"/>
    <s v="UASG 153115 - Pregão 25/2015"/>
    <d v="2016-10-21T00:00:00"/>
    <x v="45"/>
    <s v="Departamento de Tecnologia de Alimentos"/>
    <n v="9"/>
    <x v="33"/>
    <x v="107"/>
    <x v="15"/>
    <n v="3.49"/>
    <n v="17.450000000000003"/>
    <x v="8"/>
    <x v="102"/>
    <x v="18"/>
    <n v="17.450000000000003"/>
    <x v="42"/>
    <n v="1362"/>
    <x v="0"/>
  </r>
  <r>
    <s v="23083.007972/2015-42"/>
    <s v="UASG 153115 - Pregão 25/2015"/>
    <d v="2016-10-21T00:00:00"/>
    <x v="45"/>
    <s v="Departamento de Tecnologia de Alimentos"/>
    <n v="12"/>
    <x v="35"/>
    <x v="107"/>
    <x v="51"/>
    <n v="0.56999999999999995"/>
    <n v="7.4099999999999993"/>
    <x v="7"/>
    <x v="94"/>
    <x v="63"/>
    <n v="7.4099999999999993"/>
    <x v="37"/>
    <s v="Papeleta 657/2017"/>
    <x v="0"/>
  </r>
  <r>
    <s v="23083.007972/2015-42"/>
    <s v="UASG 153115 - Pregão 25/2015"/>
    <d v="2016-10-21T00:00:00"/>
    <x v="45"/>
    <s v="Departamento de Tecnologia de Alimentos"/>
    <n v="24"/>
    <x v="92"/>
    <x v="107"/>
    <x v="25"/>
    <n v="1.5"/>
    <n v="3"/>
    <x v="7"/>
    <x v="94"/>
    <x v="26"/>
    <n v="3"/>
    <x v="37"/>
    <s v="Papeleta 657/2017"/>
    <x v="0"/>
  </r>
  <r>
    <s v="23083.007972/2015-42"/>
    <s v="UASG 153115 - Pregão 25/2015"/>
    <d v="2016-10-21T00:00:00"/>
    <x v="45"/>
    <s v="Departamento de Tecnologia de Alimentos"/>
    <n v="25"/>
    <x v="8"/>
    <x v="107"/>
    <x v="12"/>
    <n v="1.3"/>
    <n v="7.8000000000000007"/>
    <x v="7"/>
    <x v="94"/>
    <x v="14"/>
    <n v="7.8000000000000007"/>
    <x v="37"/>
    <s v="Papeleta 657/2017"/>
    <x v="0"/>
  </r>
  <r>
    <s v="23083.007972/2015-42"/>
    <s v="UASG 153115 - Pregão 25/2015"/>
    <d v="2016-10-21T00:00:00"/>
    <x v="45"/>
    <s v="Departamento de Tecnologia de Alimentos"/>
    <n v="22"/>
    <x v="7"/>
    <x v="107"/>
    <x v="13"/>
    <n v="1.3"/>
    <n v="39"/>
    <x v="7"/>
    <x v="94"/>
    <x v="7"/>
    <n v="26"/>
    <x v="37"/>
    <s v="Papeleta 657/2017"/>
    <x v="0"/>
  </r>
  <r>
    <s v="23083.007972/2015-42"/>
    <s v="UASG 153115 - Pregão 25/2015"/>
    <d v="2016-10-21T00:00:00"/>
    <x v="45"/>
    <s v="Departamento de Tecnologia de Alimentos"/>
    <n v="87"/>
    <x v="50"/>
    <x v="107"/>
    <x v="10"/>
    <n v="0.97"/>
    <n v="2.91"/>
    <x v="7"/>
    <x v="106"/>
    <x v="12"/>
    <n v="2.91"/>
    <x v="46"/>
    <n v="1593"/>
    <x v="0"/>
  </r>
  <r>
    <s v="23083.007972/2015-42"/>
    <s v="UASG 153115 - Pregão 25/2015"/>
    <d v="2016-10-21T00:00:00"/>
    <x v="45"/>
    <s v="Departamento de Tecnologia de Alimentos"/>
    <n v="101"/>
    <x v="21"/>
    <x v="107"/>
    <x v="15"/>
    <n v="5.84"/>
    <n v="29.2"/>
    <x v="7"/>
    <x v="93"/>
    <x v="18"/>
    <n v="29.2"/>
    <x v="36"/>
    <n v="1467"/>
    <x v="0"/>
  </r>
  <r>
    <s v="23083.007972/2015-42"/>
    <s v="UASG 153115 - Pregão 25/2015"/>
    <d v="2016-10-21T00:00:00"/>
    <x v="45"/>
    <s v="Departamento de Tecnologia de Alimentos"/>
    <n v="102"/>
    <x v="19"/>
    <x v="107"/>
    <x v="11"/>
    <n v="17.489999999999998"/>
    <n v="17.489999999999998"/>
    <x v="7"/>
    <x v="99"/>
    <x v="13"/>
    <n v="17.489999999999998"/>
    <x v="41"/>
    <n v="4909"/>
    <x v="0"/>
  </r>
  <r>
    <s v="23083.007972/2015-42"/>
    <s v="UASG 153115 - Pregão 25/2015"/>
    <d v="2016-10-21T00:00:00"/>
    <x v="45"/>
    <s v="Departamento de Tecnologia de Alimentos"/>
    <n v="104"/>
    <x v="4"/>
    <x v="107"/>
    <x v="16"/>
    <n v="2"/>
    <n v="30"/>
    <x v="8"/>
    <x v="107"/>
    <x v="19"/>
    <n v="30"/>
    <x v="47"/>
    <n v="347"/>
    <x v="0"/>
  </r>
  <r>
    <s v="23083.007972/2015-42"/>
    <s v="UASG 153115 - Pregão 25/2015"/>
    <d v="2016-10-21T00:00:00"/>
    <x v="45"/>
    <s v="Departamento de Tecnologia de Alimentos"/>
    <n v="109"/>
    <x v="54"/>
    <x v="107"/>
    <x v="10"/>
    <n v="2"/>
    <n v="6"/>
    <x v="8"/>
    <x v="95"/>
    <x v="12"/>
    <n v="6"/>
    <x v="38"/>
    <n v="384"/>
    <x v="0"/>
  </r>
  <r>
    <s v="23083.007972/2015-42"/>
    <s v="UASG 153115 - Pregão 25/2015"/>
    <d v="2016-10-21T00:00:00"/>
    <x v="45"/>
    <s v="Departamento de Tecnologia de Alimentos"/>
    <n v="114"/>
    <x v="57"/>
    <x v="107"/>
    <x v="65"/>
    <n v="11.42"/>
    <n v="194.14"/>
    <x v="8"/>
    <x v="104"/>
    <x v="21"/>
    <n v="91.36"/>
    <x v="44"/>
    <n v="4733"/>
    <x v="1"/>
  </r>
  <r>
    <s v="23083.007972/2015-42"/>
    <s v="UASG 153115 - Pregão 25/2015"/>
    <d v="2016-10-21T00:00:00"/>
    <x v="45"/>
    <s v="Departamento de Tecnologia de Alimentos"/>
    <n v="115"/>
    <x v="117"/>
    <x v="107"/>
    <x v="40"/>
    <n v="14.1"/>
    <n v="155.1"/>
    <x v="4"/>
    <x v="12"/>
    <x v="17"/>
    <s v="-"/>
    <x v="10"/>
    <s v="-"/>
    <x v="2"/>
  </r>
  <r>
    <s v="23083.007972/2015-42"/>
    <s v="UASG 153115 - Pregão 25/2015"/>
    <d v="2016-10-21T00:00:00"/>
    <x v="45"/>
    <s v="Departamento de Tecnologia de Alimentos"/>
    <n v="146"/>
    <x v="63"/>
    <x v="107"/>
    <x v="25"/>
    <n v="64.5"/>
    <n v="129"/>
    <x v="8"/>
    <x v="104"/>
    <x v="26"/>
    <n v="129"/>
    <x v="44"/>
    <n v="4733"/>
    <x v="0"/>
  </r>
  <r>
    <s v="23083.007972/2015-42"/>
    <s v="UASG 153115 - Pregão 25/2015"/>
    <d v="2016-10-21T00:00:00"/>
    <x v="45"/>
    <s v="Departamento de Tecnologia de Alimentos"/>
    <n v="155"/>
    <x v="127"/>
    <x v="107"/>
    <x v="11"/>
    <n v="1.18"/>
    <n v="1.18"/>
    <x v="7"/>
    <x v="94"/>
    <x v="13"/>
    <n v="1.18"/>
    <x v="37"/>
    <s v="Papeleta 657/2017"/>
    <x v="0"/>
  </r>
  <r>
    <s v="23083.007972/2015-42"/>
    <s v="UASG 153115 - Pregão 25/2015"/>
    <d v="2016-10-21T00:00:00"/>
    <x v="45"/>
    <s v="Departamento de Tecnologia de Alimentos"/>
    <n v="158"/>
    <x v="108"/>
    <x v="107"/>
    <x v="66"/>
    <n v="1.27"/>
    <n v="48.26"/>
    <x v="7"/>
    <x v="94"/>
    <x v="87"/>
    <n v="48.26"/>
    <x v="37"/>
    <s v="Papeleta 657/2017"/>
    <x v="0"/>
  </r>
  <r>
    <s v="23083.007972/2015-42"/>
    <s v="UASG 153115 - Pregão 25/2015"/>
    <d v="2016-10-21T00:00:00"/>
    <x v="45"/>
    <s v="Departamento de Tecnologia de Alimentos"/>
    <n v="159"/>
    <x v="109"/>
    <x v="107"/>
    <x v="14"/>
    <n v="1.28"/>
    <n v="12.8"/>
    <x v="7"/>
    <x v="94"/>
    <x v="16"/>
    <n v="12.8"/>
    <x v="37"/>
    <s v="Papeleta 657/2017"/>
    <x v="0"/>
  </r>
  <r>
    <s v="23083.007972/2015-42"/>
    <s v="UASG 153115 - Pregão 25/2015"/>
    <d v="2016-10-21T00:00:00"/>
    <x v="45"/>
    <s v="Departamento de Tecnologia de Alimentos"/>
    <n v="156"/>
    <x v="106"/>
    <x v="107"/>
    <x v="67"/>
    <n v="1.3"/>
    <n v="54.6"/>
    <x v="8"/>
    <x v="95"/>
    <x v="46"/>
    <n v="54.6"/>
    <x v="38"/>
    <n v="384"/>
    <x v="0"/>
  </r>
  <r>
    <s v="23083.007972/2015-42"/>
    <s v="UASG 153115 - Pregão 25/2015"/>
    <d v="2016-10-21T00:00:00"/>
    <x v="45"/>
    <s v="Departamento de Tecnologia de Alimentos"/>
    <n v="160"/>
    <x v="27"/>
    <x v="107"/>
    <x v="11"/>
    <n v="7.54"/>
    <n v="7.54"/>
    <x v="7"/>
    <x v="99"/>
    <x v="13"/>
    <n v="7.54"/>
    <x v="41"/>
    <n v="4909"/>
    <x v="0"/>
  </r>
  <r>
    <s v="23083.007972/2015-42"/>
    <s v="UASG 153115 - Pregão 25/2015"/>
    <d v="2016-10-21T00:00:00"/>
    <x v="45"/>
    <s v="Departamento de Tecnologia de Alimentos"/>
    <n v="174"/>
    <x v="66"/>
    <x v="107"/>
    <x v="10"/>
    <n v="2.8"/>
    <n v="8.3999999999999986"/>
    <x v="8"/>
    <x v="95"/>
    <x v="12"/>
    <n v="8.3999999999999986"/>
    <x v="38"/>
    <n v="384"/>
    <x v="0"/>
  </r>
  <r>
    <s v="23083.007972/2015-42"/>
    <s v="UASG 153115 - Pregão 25/2015"/>
    <d v="2016-10-21T00:00:00"/>
    <x v="67"/>
    <s v="Departamento de Medicina e Cirúrgia Veterinária"/>
    <n v="6"/>
    <x v="31"/>
    <x v="108"/>
    <x v="10"/>
    <n v="1.95"/>
    <n v="5.85"/>
    <x v="8"/>
    <x v="125"/>
    <x v="12"/>
    <n v="5.85"/>
    <x v="50"/>
    <n v="17907"/>
    <x v="0"/>
  </r>
  <r>
    <s v="23083.007972/2015-42"/>
    <s v="UASG 153115 - Pregão 25/2015"/>
    <d v="2016-10-21T00:00:00"/>
    <x v="67"/>
    <s v="Departamento de Medicina e Cirúrgia Veterinária"/>
    <n v="7"/>
    <x v="72"/>
    <x v="108"/>
    <x v="14"/>
    <n v="2.5"/>
    <n v="25"/>
    <x v="8"/>
    <x v="125"/>
    <x v="16"/>
    <n v="25"/>
    <x v="50"/>
    <n v="17907"/>
    <x v="0"/>
  </r>
  <r>
    <s v="23083.007972/2015-42"/>
    <s v="UASG 153115 - Pregão 25/2015"/>
    <d v="2016-10-21T00:00:00"/>
    <x v="67"/>
    <s v="Departamento de Medicina e Cirúrgia Veterinária"/>
    <n v="8"/>
    <x v="32"/>
    <x v="108"/>
    <x v="14"/>
    <n v="0.4"/>
    <n v="4"/>
    <x v="7"/>
    <x v="92"/>
    <x v="16"/>
    <n v="4"/>
    <x v="35"/>
    <n v="1611"/>
    <x v="0"/>
  </r>
  <r>
    <s v="23083.007972/2015-42"/>
    <s v="UASG 153115 - Pregão 25/2015"/>
    <d v="2016-10-21T00:00:00"/>
    <x v="67"/>
    <s v="Departamento de Medicina e Cirúrgia Veterinária"/>
    <n v="12"/>
    <x v="35"/>
    <x v="108"/>
    <x v="6"/>
    <n v="0.56999999999999995"/>
    <n v="11.399999999999999"/>
    <x v="7"/>
    <x v="94"/>
    <x v="7"/>
    <n v="11.399999999999999"/>
    <x v="37"/>
    <s v="Papeleta 657/2017"/>
    <x v="0"/>
  </r>
  <r>
    <s v="23083.007972/2015-42"/>
    <s v="UASG 153115 - Pregão 25/2015"/>
    <d v="2016-10-21T00:00:00"/>
    <x v="67"/>
    <s v="Departamento de Medicina e Cirúrgia Veterinária"/>
    <n v="15"/>
    <x v="37"/>
    <x v="108"/>
    <x v="16"/>
    <n v="0.6"/>
    <n v="9"/>
    <x v="7"/>
    <x v="103"/>
    <x v="19"/>
    <n v="9"/>
    <x v="43"/>
    <n v="14685"/>
    <x v="0"/>
  </r>
  <r>
    <s v="23083.007972/2015-42"/>
    <s v="UASG 153115 - Pregão 25/2015"/>
    <d v="2016-10-21T00:00:00"/>
    <x v="67"/>
    <s v="Departamento de Medicina e Cirúrgia Veterinária"/>
    <n v="22"/>
    <x v="7"/>
    <x v="108"/>
    <x v="14"/>
    <n v="1.3"/>
    <n v="13"/>
    <x v="7"/>
    <x v="94"/>
    <x v="16"/>
    <n v="13"/>
    <x v="37"/>
    <s v="Papeleta 657/2017"/>
    <x v="0"/>
  </r>
  <r>
    <s v="23083.007972/2015-42"/>
    <s v="UASG 153115 - Pregão 25/2015"/>
    <d v="2016-10-21T00:00:00"/>
    <x v="67"/>
    <s v="Departamento de Medicina e Cirúrgia Veterinária"/>
    <n v="28"/>
    <x v="9"/>
    <x v="108"/>
    <x v="14"/>
    <n v="0.85"/>
    <n v="8.5"/>
    <x v="7"/>
    <x v="94"/>
    <x v="16"/>
    <n v="8.5"/>
    <x v="37"/>
    <s v="Papeleta 657/2017"/>
    <x v="0"/>
  </r>
  <r>
    <s v="23083.007972/2015-42"/>
    <s v="UASG 153115 - Pregão 25/2015"/>
    <d v="2016-10-21T00:00:00"/>
    <x v="67"/>
    <s v="Departamento de Medicina e Cirúrgia Veterinária"/>
    <n v="27"/>
    <x v="12"/>
    <x v="108"/>
    <x v="14"/>
    <n v="0.85"/>
    <n v="8.5"/>
    <x v="8"/>
    <x v="95"/>
    <x v="16"/>
    <n v="8.5"/>
    <x v="38"/>
    <n v="384"/>
    <x v="0"/>
  </r>
  <r>
    <s v="23083.007972/2015-42"/>
    <s v="UASG 153115 - Pregão 25/2015"/>
    <d v="2016-10-21T00:00:00"/>
    <x v="67"/>
    <s v="Departamento de Medicina e Cirúrgia Veterinária"/>
    <n v="39"/>
    <x v="76"/>
    <x v="108"/>
    <x v="14"/>
    <n v="0.95"/>
    <n v="9.5"/>
    <x v="8"/>
    <x v="102"/>
    <x v="16"/>
    <n v="9.5"/>
    <x v="42"/>
    <n v="1362"/>
    <x v="0"/>
  </r>
  <r>
    <s v="23083.007972/2015-42"/>
    <s v="UASG 153115 - Pregão 25/2015"/>
    <d v="2016-10-21T00:00:00"/>
    <x v="67"/>
    <s v="Departamento de Medicina e Cirúrgia Veterinária"/>
    <n v="40"/>
    <x v="77"/>
    <x v="108"/>
    <x v="14"/>
    <n v="0.99"/>
    <n v="9.9"/>
    <x v="8"/>
    <x v="102"/>
    <x v="16"/>
    <n v="9.9"/>
    <x v="42"/>
    <n v="1362"/>
    <x v="0"/>
  </r>
  <r>
    <s v="23083.007972/2015-42"/>
    <s v="UASG 153115 - Pregão 25/2015"/>
    <d v="2016-10-21T00:00:00"/>
    <x v="67"/>
    <s v="Departamento de Medicina e Cirúrgia Veterinária"/>
    <n v="41"/>
    <x v="42"/>
    <x v="108"/>
    <x v="14"/>
    <n v="1.29"/>
    <n v="12.9"/>
    <x v="7"/>
    <x v="93"/>
    <x v="16"/>
    <n v="12.9"/>
    <x v="36"/>
    <n v="1467"/>
    <x v="0"/>
  </r>
  <r>
    <s v="23083.007972/2015-42"/>
    <s v="UASG 153115 - Pregão 25/2015"/>
    <d v="2016-10-21T00:00:00"/>
    <x v="67"/>
    <s v="Departamento de Medicina e Cirúrgia Veterinária"/>
    <n v="46"/>
    <x v="43"/>
    <x v="108"/>
    <x v="14"/>
    <n v="3.23"/>
    <n v="32.299999999999997"/>
    <x v="7"/>
    <x v="103"/>
    <x v="16"/>
    <n v="32.299999999999997"/>
    <x v="43"/>
    <n v="14685"/>
    <x v="0"/>
  </r>
  <r>
    <s v="23083.007972/2015-42"/>
    <s v="UASG 153115 - Pregão 25/2015"/>
    <d v="2016-10-21T00:00:00"/>
    <x v="67"/>
    <s v="Departamento de Medicina e Cirúrgia Veterinária"/>
    <n v="48"/>
    <x v="44"/>
    <x v="108"/>
    <x v="14"/>
    <n v="0.94"/>
    <n v="9.3999999999999986"/>
    <x v="7"/>
    <x v="103"/>
    <x v="16"/>
    <n v="9.3999999999999986"/>
    <x v="43"/>
    <n v="14685"/>
    <x v="0"/>
  </r>
  <r>
    <s v="23083.007972/2015-42"/>
    <s v="UASG 153115 - Pregão 25/2015"/>
    <d v="2016-10-21T00:00:00"/>
    <x v="67"/>
    <s v="Departamento de Medicina e Cirúrgia Veterinária"/>
    <n v="99"/>
    <x v="18"/>
    <x v="108"/>
    <x v="18"/>
    <n v="19.989999999999998"/>
    <n v="79.959999999999994"/>
    <x v="8"/>
    <x v="98"/>
    <x v="20"/>
    <n v="79.959999999999994"/>
    <x v="40"/>
    <n v="579"/>
    <x v="0"/>
  </r>
  <r>
    <s v="23083.007972/2015-42"/>
    <s v="UASG 153115 - Pregão 25/2015"/>
    <d v="2016-10-21T00:00:00"/>
    <x v="67"/>
    <s v="Departamento de Medicina e Cirúrgia Veterinária"/>
    <n v="100"/>
    <x v="20"/>
    <x v="108"/>
    <x v="10"/>
    <n v="33.200000000000003"/>
    <n v="99.600000000000009"/>
    <x v="7"/>
    <x v="96"/>
    <x v="12"/>
    <n v="99.600000000000009"/>
    <x v="39"/>
    <n v="6939"/>
    <x v="0"/>
  </r>
  <r>
    <s v="23083.007972/2015-42"/>
    <s v="UASG 153115 - Pregão 25/2015"/>
    <d v="2016-10-21T00:00:00"/>
    <x v="67"/>
    <s v="Departamento de Medicina e Cirúrgia Veterinária"/>
    <n v="101"/>
    <x v="21"/>
    <x v="108"/>
    <x v="10"/>
    <n v="5.84"/>
    <n v="17.52"/>
    <x v="7"/>
    <x v="93"/>
    <x v="12"/>
    <n v="17.52"/>
    <x v="36"/>
    <n v="1467"/>
    <x v="0"/>
  </r>
  <r>
    <s v="23083.007972/2015-42"/>
    <s v="UASG 153115 - Pregão 25/2015"/>
    <d v="2016-10-21T00:00:00"/>
    <x v="67"/>
    <s v="Departamento de Medicina e Cirúrgia Veterinária"/>
    <n v="102"/>
    <x v="19"/>
    <x v="108"/>
    <x v="10"/>
    <n v="17.489999999999998"/>
    <n v="52.47"/>
    <x v="7"/>
    <x v="99"/>
    <x v="12"/>
    <n v="52.47"/>
    <x v="41"/>
    <n v="4909"/>
    <x v="0"/>
  </r>
  <r>
    <s v="23083.007972/2015-42"/>
    <s v="UASG 153115 - Pregão 25/2015"/>
    <d v="2016-10-21T00:00:00"/>
    <x v="67"/>
    <s v="Departamento de Medicina e Cirúrgia Veterinária"/>
    <n v="103"/>
    <x v="22"/>
    <x v="108"/>
    <x v="14"/>
    <n v="7.75"/>
    <n v="77.5"/>
    <x v="4"/>
    <x v="12"/>
    <x v="17"/>
    <s v="-"/>
    <x v="10"/>
    <s v="-"/>
    <x v="2"/>
  </r>
  <r>
    <s v="23083.007972/2015-42"/>
    <s v="UASG 153115 - Pregão 25/2015"/>
    <d v="2016-10-21T00:00:00"/>
    <x v="67"/>
    <s v="Departamento de Medicina e Cirúrgia Veterinária"/>
    <n v="104"/>
    <x v="4"/>
    <x v="108"/>
    <x v="14"/>
    <n v="2"/>
    <n v="20"/>
    <x v="8"/>
    <x v="107"/>
    <x v="16"/>
    <n v="20"/>
    <x v="47"/>
    <n v="347"/>
    <x v="0"/>
  </r>
  <r>
    <s v="23083.007972/2015-42"/>
    <s v="UASG 153115 - Pregão 25/2015"/>
    <d v="2016-10-21T00:00:00"/>
    <x v="67"/>
    <s v="Departamento de Medicina e Cirúrgia Veterinária"/>
    <n v="111"/>
    <x v="101"/>
    <x v="108"/>
    <x v="14"/>
    <n v="10.49"/>
    <n v="104.9"/>
    <x v="8"/>
    <x v="101"/>
    <x v="16"/>
    <n v="104.9"/>
    <x v="34"/>
    <n v="1732"/>
    <x v="0"/>
  </r>
  <r>
    <s v="23083.007972/2015-42"/>
    <s v="UASG 153115 - Pregão 25/2015"/>
    <d v="2016-10-21T00:00:00"/>
    <x v="67"/>
    <s v="Departamento de Medicina e Cirúrgia Veterinária"/>
    <n v="112"/>
    <x v="115"/>
    <x v="108"/>
    <x v="14"/>
    <n v="3.75"/>
    <n v="37.5"/>
    <x v="7"/>
    <x v="100"/>
    <x v="16"/>
    <n v="37.5"/>
    <x v="18"/>
    <s v="-"/>
    <x v="13"/>
  </r>
  <r>
    <s v="23083.007972/2015-42"/>
    <s v="UASG 153115 - Pregão 25/2015"/>
    <d v="2016-10-21T00:00:00"/>
    <x v="67"/>
    <s v="Departamento de Medicina e Cirúrgia Veterinária"/>
    <n v="160"/>
    <x v="27"/>
    <x v="108"/>
    <x v="14"/>
    <n v="7.54"/>
    <n v="75.400000000000006"/>
    <x v="7"/>
    <x v="99"/>
    <x v="16"/>
    <n v="75.400000000000006"/>
    <x v="41"/>
    <n v="4909"/>
    <x v="0"/>
  </r>
  <r>
    <s v="23083.007972/2015-42"/>
    <s v="UASG 153115 - Pregão 25/2015"/>
    <d v="2016-10-21T00:00:00"/>
    <x v="67"/>
    <s v="Departamento de Medicina e Cirúrgia Veterinária"/>
    <n v="163"/>
    <x v="102"/>
    <x v="108"/>
    <x v="14"/>
    <n v="0.49"/>
    <n v="4.9000000000000004"/>
    <x v="7"/>
    <x v="103"/>
    <x v="16"/>
    <n v="4.9000000000000004"/>
    <x v="43"/>
    <n v="14685"/>
    <x v="0"/>
  </r>
  <r>
    <s v="23083.007972/2015-42"/>
    <s v="UASG 153115 - Pregão 25/2015"/>
    <d v="2016-10-21T00:00:00"/>
    <x v="67"/>
    <s v="Departamento de Medicina e Cirúrgia Veterinária"/>
    <n v="164"/>
    <x v="64"/>
    <x v="108"/>
    <x v="14"/>
    <n v="1.88"/>
    <n v="18.799999999999997"/>
    <x v="7"/>
    <x v="108"/>
    <x v="16"/>
    <n v="18.799999999999997"/>
    <x v="44"/>
    <n v="8103"/>
    <x v="0"/>
  </r>
  <r>
    <s v="23083.007972/2015-42"/>
    <s v="UASG 153115 - Pregão 25/2015"/>
    <d v="2016-10-21T00:00:00"/>
    <x v="67"/>
    <s v="Departamento de Medicina e Cirúrgia Veterinária"/>
    <n v="173"/>
    <x v="65"/>
    <x v="108"/>
    <x v="11"/>
    <n v="2.69"/>
    <n v="2.69"/>
    <x v="7"/>
    <x v="93"/>
    <x v="13"/>
    <n v="2.69"/>
    <x v="36"/>
    <n v="1467"/>
    <x v="0"/>
  </r>
  <r>
    <s v="23083.007972/2015-42"/>
    <s v="UASG 153115 - Pregão 25/2015"/>
    <d v="2016-10-21T00:00:00"/>
    <x v="67"/>
    <s v="Departamento de Medicina e Cirúrgia Veterinária"/>
    <n v="174"/>
    <x v="66"/>
    <x v="108"/>
    <x v="14"/>
    <n v="2.8"/>
    <n v="28"/>
    <x v="8"/>
    <x v="95"/>
    <x v="16"/>
    <n v="28"/>
    <x v="38"/>
    <n v="384"/>
    <x v="0"/>
  </r>
  <r>
    <s v="23083.007972/2015-42"/>
    <s v="UASG 153115 - Pregão 25/2015"/>
    <d v="2016-10-21T00:00:00"/>
    <x v="67"/>
    <s v="Departamento de Medicina e Cirúrgia Veterinária"/>
    <n v="175"/>
    <x v="67"/>
    <x v="108"/>
    <x v="14"/>
    <n v="1.6"/>
    <n v="16"/>
    <x v="7"/>
    <x v="94"/>
    <x v="16"/>
    <n v="16"/>
    <x v="37"/>
    <s v="Papeleta 657/2017"/>
    <x v="0"/>
  </r>
  <r>
    <s v="23083.007972/2015-42"/>
    <s v="UASG 153115 - Pregão 25/2015"/>
    <d v="2016-10-21T00:00:00"/>
    <x v="68"/>
    <s v="Departamento de Microbiologia e Imunologia Veterinária"/>
    <n v="8"/>
    <x v="32"/>
    <x v="109"/>
    <x v="25"/>
    <n v="0.4"/>
    <n v="0.8"/>
    <x v="7"/>
    <x v="92"/>
    <x v="26"/>
    <n v="0.8"/>
    <x v="35"/>
    <n v="1611"/>
    <x v="0"/>
  </r>
  <r>
    <s v="23083.007972/2015-42"/>
    <s v="UASG 153115 - Pregão 25/2015"/>
    <d v="2016-10-21T00:00:00"/>
    <x v="68"/>
    <s v="Departamento de Microbiologia e Imunologia Veterinária"/>
    <n v="9"/>
    <x v="33"/>
    <x v="109"/>
    <x v="19"/>
    <n v="3.49"/>
    <n v="27.92"/>
    <x v="8"/>
    <x v="102"/>
    <x v="21"/>
    <n v="27.92"/>
    <x v="42"/>
    <n v="1362"/>
    <x v="0"/>
  </r>
  <r>
    <s v="23083.007972/2015-42"/>
    <s v="UASG 153115 - Pregão 25/2015"/>
    <d v="2016-10-21T00:00:00"/>
    <x v="68"/>
    <s v="Departamento de Microbiologia e Imunologia Veterinária"/>
    <n v="21"/>
    <x v="41"/>
    <x v="109"/>
    <x v="68"/>
    <n v="0.32"/>
    <n v="9.92"/>
    <x v="7"/>
    <x v="93"/>
    <x v="31"/>
    <n v="8"/>
    <x v="36"/>
    <n v="1467"/>
    <x v="1"/>
  </r>
  <r>
    <s v="23083.007972/2015-42"/>
    <s v="UASG 153115 - Pregão 25/2015"/>
    <d v="2016-10-21T00:00:00"/>
    <x v="68"/>
    <s v="Departamento de Microbiologia e Imunologia Veterinária"/>
    <n v="29"/>
    <x v="10"/>
    <x v="109"/>
    <x v="14"/>
    <n v="0.85"/>
    <n v="8.5"/>
    <x v="7"/>
    <x v="94"/>
    <x v="16"/>
    <n v="8.5"/>
    <x v="37"/>
    <s v="Papeleta 657/2017"/>
    <x v="0"/>
  </r>
  <r>
    <s v="23083.007972/2015-42"/>
    <s v="UASG 153115 - Pregão 25/2015"/>
    <d v="2016-10-21T00:00:00"/>
    <x v="68"/>
    <s v="Departamento de Microbiologia e Imunologia Veterinária"/>
    <n v="41"/>
    <x v="42"/>
    <x v="109"/>
    <x v="14"/>
    <n v="1.29"/>
    <n v="12.9"/>
    <x v="7"/>
    <x v="93"/>
    <x v="16"/>
    <n v="12.9"/>
    <x v="36"/>
    <n v="1467"/>
    <x v="0"/>
  </r>
  <r>
    <s v="23083.007972/2015-42"/>
    <s v="UASG 153115 - Pregão 25/2015"/>
    <d v="2016-10-21T00:00:00"/>
    <x v="68"/>
    <s v="Departamento de Microbiologia e Imunologia Veterinária"/>
    <n v="85"/>
    <x v="98"/>
    <x v="109"/>
    <x v="18"/>
    <n v="0.88"/>
    <n v="3.52"/>
    <x v="7"/>
    <x v="94"/>
    <x v="20"/>
    <n v="3.52"/>
    <x v="37"/>
    <s v="Papeleta 657/2017"/>
    <x v="0"/>
  </r>
  <r>
    <s v="23083.007972/2015-42"/>
    <s v="UASG 153115 - Pregão 25/2015"/>
    <d v="2016-10-21T00:00:00"/>
    <x v="68"/>
    <s v="Departamento de Microbiologia e Imunologia Veterinária"/>
    <n v="100"/>
    <x v="20"/>
    <x v="109"/>
    <x v="11"/>
    <n v="33.200000000000003"/>
    <n v="33.200000000000003"/>
    <x v="7"/>
    <x v="96"/>
    <x v="13"/>
    <n v="33.200000000000003"/>
    <x v="39"/>
    <n v="6939"/>
    <x v="0"/>
  </r>
  <r>
    <s v="23083.007972/2015-42"/>
    <s v="UASG 153115 - Pregão 25/2015"/>
    <d v="2016-10-21T00:00:00"/>
    <x v="68"/>
    <s v="Departamento de Microbiologia e Imunologia Veterinária"/>
    <n v="103"/>
    <x v="22"/>
    <x v="109"/>
    <x v="25"/>
    <n v="7.75"/>
    <n v="15.5"/>
    <x v="4"/>
    <x v="12"/>
    <x v="17"/>
    <s v="-"/>
    <x v="10"/>
    <s v="-"/>
    <x v="2"/>
  </r>
  <r>
    <s v="23083.007972/2015-42"/>
    <s v="UASG 153115 - Pregão 25/2015"/>
    <d v="2016-10-21T00:00:00"/>
    <x v="68"/>
    <s v="Departamento de Microbiologia e Imunologia Veterinária"/>
    <n v="104"/>
    <x v="4"/>
    <x v="109"/>
    <x v="14"/>
    <n v="2"/>
    <n v="20"/>
    <x v="8"/>
    <x v="107"/>
    <x v="26"/>
    <n v="4"/>
    <x v="47"/>
    <n v="347"/>
    <x v="1"/>
  </r>
  <r>
    <s v="23083.007972/2015-42"/>
    <s v="UASG 153115 - Pregão 25/2015"/>
    <d v="2016-10-21T00:00:00"/>
    <x v="68"/>
    <s v="Departamento de Microbiologia e Imunologia Veterinária"/>
    <n v="114"/>
    <x v="57"/>
    <x v="109"/>
    <x v="14"/>
    <n v="11.42"/>
    <n v="114.2"/>
    <x v="8"/>
    <x v="104"/>
    <x v="18"/>
    <n v="57.1"/>
    <x v="44"/>
    <n v="4733"/>
    <x v="1"/>
  </r>
  <r>
    <s v="23083.007972/2015-42"/>
    <s v="UASG 153115 - Pregão 25/2015"/>
    <d v="2016-10-21T00:00:00"/>
    <x v="68"/>
    <s v="Departamento de Microbiologia e Imunologia Veterinária"/>
    <n v="145"/>
    <x v="105"/>
    <x v="109"/>
    <x v="14"/>
    <n v="1.08"/>
    <n v="10.8"/>
    <x v="7"/>
    <x v="92"/>
    <x v="16"/>
    <n v="10.8"/>
    <x v="35"/>
    <n v="1611"/>
    <x v="0"/>
  </r>
  <r>
    <s v="23083.007972/2015-42"/>
    <s v="UASG 153115 - Pregão 25/2015"/>
    <d v="2016-10-21T00:00:00"/>
    <x v="68"/>
    <s v="Departamento de Microbiologia e Imunologia Veterinária"/>
    <n v="151"/>
    <x v="70"/>
    <x v="109"/>
    <x v="14"/>
    <n v="1.05"/>
    <n v="10.5"/>
    <x v="7"/>
    <x v="94"/>
    <x v="16"/>
    <n v="10.5"/>
    <x v="37"/>
    <s v="Papeleta 657/2017"/>
    <x v="0"/>
  </r>
  <r>
    <s v="23083.007972/2015-42"/>
    <s v="UASG 153115 - Pregão 25/2015"/>
    <d v="2016-10-21T00:00:00"/>
    <x v="68"/>
    <s v="Departamento de Microbiologia e Imunologia Veterinária"/>
    <n v="173"/>
    <x v="65"/>
    <x v="109"/>
    <x v="25"/>
    <n v="2.69"/>
    <n v="5.38"/>
    <x v="7"/>
    <x v="93"/>
    <x v="26"/>
    <n v="5.38"/>
    <x v="36"/>
    <n v="1467"/>
    <x v="0"/>
  </r>
  <r>
    <s v="23083.007972/2015-42"/>
    <s v="UASG 153115 - Pregão 25/2015"/>
    <d v="2016-10-21T00:00:00"/>
    <x v="69"/>
    <s v="Departamento de Parasitologia Animal"/>
    <n v="9"/>
    <x v="33"/>
    <x v="110"/>
    <x v="14"/>
    <n v="3.49"/>
    <n v="34.900000000000006"/>
    <x v="8"/>
    <x v="102"/>
    <x v="16"/>
    <n v="34.900000000000006"/>
    <x v="42"/>
    <n v="1362"/>
    <x v="0"/>
  </r>
  <r>
    <s v="23083.007972/2015-42"/>
    <s v="UASG 153115 - Pregão 25/2015"/>
    <d v="2016-10-21T00:00:00"/>
    <x v="69"/>
    <s v="Departamento de Parasitologia Animal"/>
    <n v="39"/>
    <x v="76"/>
    <x v="110"/>
    <x v="14"/>
    <n v="0.95"/>
    <n v="9.5"/>
    <x v="8"/>
    <x v="102"/>
    <x v="16"/>
    <n v="9.5"/>
    <x v="42"/>
    <n v="1362"/>
    <x v="0"/>
  </r>
  <r>
    <s v="23083.007972/2015-42"/>
    <s v="UASG 153115 - Pregão 25/2015"/>
    <d v="2016-10-21T00:00:00"/>
    <x v="69"/>
    <s v="Departamento de Parasitologia Animal"/>
    <n v="48"/>
    <x v="44"/>
    <x v="110"/>
    <x v="6"/>
    <n v="0.94"/>
    <n v="18.799999999999997"/>
    <x v="7"/>
    <x v="103"/>
    <x v="7"/>
    <n v="18.799999999999997"/>
    <x v="43"/>
    <n v="14685"/>
    <x v="0"/>
  </r>
  <r>
    <s v="23083.007972/2015-42"/>
    <s v="UASG 153115 - Pregão 25/2015"/>
    <d v="2016-10-21T00:00:00"/>
    <x v="69"/>
    <s v="Departamento de Parasitologia Animal"/>
    <n v="82"/>
    <x v="49"/>
    <x v="110"/>
    <x v="14"/>
    <n v="1"/>
    <n v="10"/>
    <x v="7"/>
    <x v="94"/>
    <x v="16"/>
    <n v="10"/>
    <x v="37"/>
    <s v="Papeleta 657/2017"/>
    <x v="0"/>
  </r>
  <r>
    <s v="23083.007972/2015-42"/>
    <s v="UASG 153115 - Pregão 25/2015"/>
    <d v="2016-10-21T00:00:00"/>
    <x v="69"/>
    <s v="Departamento de Parasitologia Animal"/>
    <n v="99"/>
    <x v="18"/>
    <x v="110"/>
    <x v="18"/>
    <n v="19.989999999999998"/>
    <n v="79.959999999999994"/>
    <x v="8"/>
    <x v="98"/>
    <x v="20"/>
    <n v="79.959999999999994"/>
    <x v="40"/>
    <n v="579"/>
    <x v="0"/>
  </r>
  <r>
    <s v="23083.007972/2015-42"/>
    <s v="UASG 153115 - Pregão 25/2015"/>
    <d v="2016-10-21T00:00:00"/>
    <x v="69"/>
    <s v="Departamento de Parasitologia Animal"/>
    <n v="100"/>
    <x v="20"/>
    <x v="110"/>
    <x v="10"/>
    <n v="33.200000000000003"/>
    <n v="99.600000000000009"/>
    <x v="7"/>
    <x v="96"/>
    <x v="12"/>
    <n v="99.600000000000009"/>
    <x v="39"/>
    <n v="6939"/>
    <x v="0"/>
  </r>
  <r>
    <s v="23083.007972/2015-42"/>
    <s v="UASG 153115 - Pregão 25/2015"/>
    <d v="2016-10-21T00:00:00"/>
    <x v="69"/>
    <s v="Departamento de Parasitologia Animal"/>
    <n v="101"/>
    <x v="21"/>
    <x v="110"/>
    <x v="10"/>
    <n v="5.84"/>
    <n v="17.52"/>
    <x v="7"/>
    <x v="93"/>
    <x v="12"/>
    <n v="17.52"/>
    <x v="36"/>
    <n v="1467"/>
    <x v="0"/>
  </r>
  <r>
    <s v="23083.007972/2015-42"/>
    <s v="UASG 153115 - Pregão 25/2015"/>
    <d v="2016-10-21T00:00:00"/>
    <x v="69"/>
    <s v="Departamento de Parasitologia Animal"/>
    <n v="102"/>
    <x v="19"/>
    <x v="110"/>
    <x v="10"/>
    <n v="17.489999999999998"/>
    <n v="52.47"/>
    <x v="7"/>
    <x v="99"/>
    <x v="12"/>
    <n v="52.47"/>
    <x v="41"/>
    <n v="4909"/>
    <x v="0"/>
  </r>
  <r>
    <s v="23083.007972/2015-42"/>
    <s v="UASG 153115 - Pregão 25/2015"/>
    <d v="2016-10-21T00:00:00"/>
    <x v="69"/>
    <s v="Departamento de Parasitologia Animal"/>
    <n v="114"/>
    <x v="57"/>
    <x v="110"/>
    <x v="6"/>
    <n v="11.42"/>
    <n v="228.4"/>
    <x v="8"/>
    <x v="104"/>
    <x v="16"/>
    <n v="114.2"/>
    <x v="44"/>
    <n v="4733"/>
    <x v="1"/>
  </r>
  <r>
    <s v="23083.007972/2015-42"/>
    <s v="UASG 153115 - Pregão 25/2015"/>
    <d v="2016-10-21T00:00:00"/>
    <x v="69"/>
    <s v="Departamento de Parasitologia Animal"/>
    <n v="115"/>
    <x v="117"/>
    <x v="110"/>
    <x v="6"/>
    <n v="14.1"/>
    <n v="282"/>
    <x v="4"/>
    <x v="12"/>
    <x v="17"/>
    <s v="-"/>
    <x v="10"/>
    <s v="-"/>
    <x v="2"/>
  </r>
  <r>
    <s v="23083.007972/2015-42"/>
    <s v="UASG 153115 - Pregão 25/2015"/>
    <d v="2016-10-21T00:00:00"/>
    <x v="69"/>
    <s v="Departamento de Parasitologia Animal"/>
    <n v="145"/>
    <x v="105"/>
    <x v="110"/>
    <x v="14"/>
    <n v="1.08"/>
    <n v="10.8"/>
    <x v="7"/>
    <x v="92"/>
    <x v="16"/>
    <n v="10.8"/>
    <x v="35"/>
    <n v="1611"/>
    <x v="0"/>
  </r>
  <r>
    <s v="23083.007972/2015-42"/>
    <s v="UASG 153115 - Pregão 25/2015"/>
    <d v="2016-10-21T00:00:00"/>
    <x v="69"/>
    <s v="Departamento de Parasitologia Animal"/>
    <n v="146"/>
    <x v="63"/>
    <x v="110"/>
    <x v="10"/>
    <n v="64.5"/>
    <n v="193.5"/>
    <x v="8"/>
    <x v="104"/>
    <x v="12"/>
    <n v="193.5"/>
    <x v="44"/>
    <n v="4733"/>
    <x v="0"/>
  </r>
  <r>
    <s v="23083.007972/2015-42"/>
    <s v="UASG 153115 - Pregão 25/2015"/>
    <d v="2016-10-21T00:00:00"/>
    <x v="69"/>
    <s v="Departamento de Parasitologia Animal"/>
    <n v="174"/>
    <x v="66"/>
    <x v="110"/>
    <x v="10"/>
    <n v="2.8"/>
    <n v="8.3999999999999986"/>
    <x v="8"/>
    <x v="95"/>
    <x v="12"/>
    <n v="8.3999999999999986"/>
    <x v="38"/>
    <n v="384"/>
    <x v="0"/>
  </r>
  <r>
    <s v="23083.007972/2015-42"/>
    <s v="UASG 153115 - Pregão 25/2015"/>
    <d v="2016-10-21T00:00:00"/>
    <x v="48"/>
    <s v="Instituto de Zootecnia"/>
    <n v="4"/>
    <x v="29"/>
    <x v="111"/>
    <x v="44"/>
    <n v="3.5"/>
    <n v="31.5"/>
    <x v="8"/>
    <x v="95"/>
    <x v="58"/>
    <n v="31.5"/>
    <x v="38"/>
    <n v="384"/>
    <x v="0"/>
  </r>
  <r>
    <s v="23083.007972/2015-42"/>
    <s v="UASG 153115 - Pregão 25/2015"/>
    <d v="2016-10-21T00:00:00"/>
    <x v="48"/>
    <s v="Instituto de Zootecnia"/>
    <n v="6"/>
    <x v="31"/>
    <x v="111"/>
    <x v="44"/>
    <n v="1.95"/>
    <n v="17.55"/>
    <x v="8"/>
    <x v="125"/>
    <x v="58"/>
    <n v="17.55"/>
    <x v="50"/>
    <n v="17907"/>
    <x v="0"/>
  </r>
  <r>
    <s v="23083.007972/2015-42"/>
    <s v="UASG 153115 - Pregão 25/2015"/>
    <d v="2016-10-21T00:00:00"/>
    <x v="48"/>
    <s v="Instituto de Zootecnia"/>
    <n v="7"/>
    <x v="72"/>
    <x v="111"/>
    <x v="18"/>
    <n v="2.5"/>
    <n v="10"/>
    <x v="8"/>
    <x v="125"/>
    <x v="20"/>
    <n v="10"/>
    <x v="50"/>
    <n v="17907"/>
    <x v="0"/>
  </r>
  <r>
    <s v="23083.007972/2015-42"/>
    <s v="UASG 153115 - Pregão 25/2015"/>
    <d v="2016-10-21T00:00:00"/>
    <x v="48"/>
    <s v="Instituto de Zootecnia"/>
    <n v="8"/>
    <x v="32"/>
    <x v="111"/>
    <x v="6"/>
    <n v="0.4"/>
    <n v="8"/>
    <x v="7"/>
    <x v="92"/>
    <x v="7"/>
    <n v="8"/>
    <x v="35"/>
    <n v="1611"/>
    <x v="0"/>
  </r>
  <r>
    <s v="23083.007972/2015-42"/>
    <s v="UASG 153115 - Pregão 25/2015"/>
    <d v="2016-10-21T00:00:00"/>
    <x v="48"/>
    <s v="Instituto de Zootecnia"/>
    <n v="9"/>
    <x v="33"/>
    <x v="111"/>
    <x v="12"/>
    <n v="3.49"/>
    <n v="20.94"/>
    <x v="8"/>
    <x v="102"/>
    <x v="14"/>
    <n v="20.94"/>
    <x v="42"/>
    <n v="1362"/>
    <x v="0"/>
  </r>
  <r>
    <s v="23083.007972/2015-42"/>
    <s v="UASG 153115 - Pregão 25/2015"/>
    <d v="2016-10-21T00:00:00"/>
    <x v="48"/>
    <s v="Instituto de Zootecnia"/>
    <n v="10"/>
    <x v="73"/>
    <x v="111"/>
    <x v="40"/>
    <n v="19.899999999999999"/>
    <n v="218.89999999999998"/>
    <x v="8"/>
    <x v="95"/>
    <x v="55"/>
    <n v="218.89999999999998"/>
    <x v="38"/>
    <n v="384"/>
    <x v="0"/>
  </r>
  <r>
    <s v="23083.007972/2015-42"/>
    <s v="UASG 153115 - Pregão 25/2015"/>
    <d v="2016-10-21T00:00:00"/>
    <x v="48"/>
    <s v="Instituto de Zootecnia"/>
    <n v="12"/>
    <x v="35"/>
    <x v="111"/>
    <x v="54"/>
    <n v="0.56999999999999995"/>
    <n v="13.68"/>
    <x v="7"/>
    <x v="94"/>
    <x v="73"/>
    <n v="13.68"/>
    <x v="37"/>
    <s v="Papeleta 657/2017"/>
    <x v="0"/>
  </r>
  <r>
    <s v="23083.007972/2015-42"/>
    <s v="UASG 153115 - Pregão 25/2015"/>
    <d v="2016-10-21T00:00:00"/>
    <x v="48"/>
    <s v="Instituto de Zootecnia"/>
    <n v="15"/>
    <x v="37"/>
    <x v="111"/>
    <x v="14"/>
    <n v="0.6"/>
    <n v="6"/>
    <x v="7"/>
    <x v="103"/>
    <x v="16"/>
    <n v="6"/>
    <x v="43"/>
    <n v="14685"/>
    <x v="0"/>
  </r>
  <r>
    <s v="23083.007972/2015-42"/>
    <s v="UASG 153115 - Pregão 25/2015"/>
    <d v="2016-10-21T00:00:00"/>
    <x v="48"/>
    <s v="Instituto de Zootecnia"/>
    <n v="16"/>
    <x v="39"/>
    <x v="111"/>
    <x v="14"/>
    <n v="2.52"/>
    <n v="25.2"/>
    <x v="8"/>
    <x v="104"/>
    <x v="16"/>
    <n v="25.2"/>
    <x v="44"/>
    <n v="4733"/>
    <x v="0"/>
  </r>
  <r>
    <s v="23083.007972/2015-42"/>
    <s v="UASG 153115 - Pregão 25/2015"/>
    <d v="2016-10-21T00:00:00"/>
    <x v="48"/>
    <s v="Instituto de Zootecnia"/>
    <n v="21"/>
    <x v="41"/>
    <x v="111"/>
    <x v="7"/>
    <n v="0.32"/>
    <n v="12.8"/>
    <x v="7"/>
    <x v="93"/>
    <x v="15"/>
    <n v="9.6"/>
    <x v="36"/>
    <n v="1467"/>
    <x v="1"/>
  </r>
  <r>
    <s v="23083.007972/2015-42"/>
    <s v="UASG 153115 - Pregão 25/2015"/>
    <d v="2016-10-21T00:00:00"/>
    <x v="48"/>
    <s v="Instituto de Zootecnia"/>
    <n v="24"/>
    <x v="92"/>
    <x v="111"/>
    <x v="14"/>
    <n v="1.5"/>
    <n v="15"/>
    <x v="7"/>
    <x v="94"/>
    <x v="16"/>
    <n v="15"/>
    <x v="37"/>
    <s v="Papeleta 657/2017"/>
    <x v="0"/>
  </r>
  <r>
    <s v="23083.007972/2015-42"/>
    <s v="UASG 153115 - Pregão 25/2015"/>
    <d v="2016-10-21T00:00:00"/>
    <x v="48"/>
    <s v="Instituto de Zootecnia"/>
    <n v="22"/>
    <x v="7"/>
    <x v="111"/>
    <x v="14"/>
    <n v="1.3"/>
    <n v="13"/>
    <x v="7"/>
    <x v="94"/>
    <x v="16"/>
    <n v="13"/>
    <x v="37"/>
    <s v="Papeleta 657/2017"/>
    <x v="0"/>
  </r>
  <r>
    <s v="23083.007972/2015-42"/>
    <s v="UASG 153115 - Pregão 25/2015"/>
    <d v="2016-10-21T00:00:00"/>
    <x v="48"/>
    <s v="Instituto de Zootecnia"/>
    <n v="29"/>
    <x v="10"/>
    <x v="111"/>
    <x v="16"/>
    <n v="0.85"/>
    <n v="12.75"/>
    <x v="7"/>
    <x v="94"/>
    <x v="19"/>
    <n v="12.75"/>
    <x v="37"/>
    <s v="Papeleta 657/2017"/>
    <x v="0"/>
  </r>
  <r>
    <s v="23083.007972/2015-42"/>
    <s v="UASG 153115 - Pregão 25/2015"/>
    <d v="2016-10-21T00:00:00"/>
    <x v="48"/>
    <s v="Instituto de Zootecnia"/>
    <n v="26"/>
    <x v="11"/>
    <x v="111"/>
    <x v="14"/>
    <n v="0.85"/>
    <n v="8.5"/>
    <x v="7"/>
    <x v="94"/>
    <x v="16"/>
    <n v="8.5"/>
    <x v="37"/>
    <s v="Papeleta 657/2017"/>
    <x v="0"/>
  </r>
  <r>
    <s v="23083.007972/2015-42"/>
    <s v="UASG 153115 - Pregão 25/2015"/>
    <d v="2016-10-21T00:00:00"/>
    <x v="48"/>
    <s v="Instituto de Zootecnia"/>
    <n v="37"/>
    <x v="74"/>
    <x v="111"/>
    <x v="14"/>
    <n v="0.38"/>
    <n v="3.8"/>
    <x v="7"/>
    <x v="92"/>
    <x v="16"/>
    <n v="3.8"/>
    <x v="35"/>
    <n v="1611"/>
    <x v="0"/>
  </r>
  <r>
    <s v="23083.007972/2015-42"/>
    <s v="UASG 153115 - Pregão 25/2015"/>
    <d v="2016-10-21T00:00:00"/>
    <x v="48"/>
    <s v="Instituto de Zootecnia"/>
    <n v="39"/>
    <x v="76"/>
    <x v="111"/>
    <x v="14"/>
    <n v="0.95"/>
    <n v="9.5"/>
    <x v="8"/>
    <x v="102"/>
    <x v="16"/>
    <n v="9.5"/>
    <x v="42"/>
    <n v="1362"/>
    <x v="0"/>
  </r>
  <r>
    <s v="23083.007972/2015-42"/>
    <s v="UASG 153115 - Pregão 25/2015"/>
    <d v="2016-10-21T00:00:00"/>
    <x v="48"/>
    <s v="Instituto de Zootecnia"/>
    <n v="40"/>
    <x v="77"/>
    <x v="111"/>
    <x v="14"/>
    <n v="0.99"/>
    <n v="9.9"/>
    <x v="8"/>
    <x v="102"/>
    <x v="16"/>
    <n v="9.9"/>
    <x v="42"/>
    <n v="1362"/>
    <x v="0"/>
  </r>
  <r>
    <s v="23083.007972/2015-42"/>
    <s v="UASG 153115 - Pregão 25/2015"/>
    <d v="2016-10-21T00:00:00"/>
    <x v="48"/>
    <s v="Instituto de Zootecnia"/>
    <n v="42"/>
    <x v="15"/>
    <x v="111"/>
    <x v="14"/>
    <n v="1.2"/>
    <n v="12"/>
    <x v="7"/>
    <x v="94"/>
    <x v="16"/>
    <n v="12"/>
    <x v="37"/>
    <s v="Papeleta 657/2017"/>
    <x v="0"/>
  </r>
  <r>
    <s v="23083.007972/2015-42"/>
    <s v="UASG 153115 - Pregão 25/2015"/>
    <d v="2016-10-21T00:00:00"/>
    <x v="48"/>
    <s v="Instituto de Zootecnia"/>
    <n v="43"/>
    <x v="75"/>
    <x v="111"/>
    <x v="14"/>
    <n v="1.7"/>
    <n v="17"/>
    <x v="8"/>
    <x v="105"/>
    <x v="16"/>
    <n v="17"/>
    <x v="45"/>
    <n v="5216"/>
    <x v="0"/>
  </r>
  <r>
    <s v="23083.007972/2015-42"/>
    <s v="UASG 153115 - Pregão 25/2015"/>
    <d v="2016-10-21T00:00:00"/>
    <x v="48"/>
    <s v="Instituto de Zootecnia"/>
    <n v="46"/>
    <x v="43"/>
    <x v="111"/>
    <x v="14"/>
    <n v="3.23"/>
    <n v="32.299999999999997"/>
    <x v="7"/>
    <x v="103"/>
    <x v="16"/>
    <n v="32.299999999999997"/>
    <x v="43"/>
    <n v="14685"/>
    <x v="0"/>
  </r>
  <r>
    <s v="23083.007972/2015-42"/>
    <s v="UASG 153115 - Pregão 25/2015"/>
    <d v="2016-10-21T00:00:00"/>
    <x v="48"/>
    <s v="Instituto de Zootecnia"/>
    <n v="47"/>
    <x v="3"/>
    <x v="111"/>
    <x v="14"/>
    <n v="0.49"/>
    <n v="4.9000000000000004"/>
    <x v="7"/>
    <x v="94"/>
    <x v="16"/>
    <n v="4.9000000000000004"/>
    <x v="37"/>
    <s v="Papeleta 657/2017"/>
    <x v="0"/>
  </r>
  <r>
    <s v="23083.007972/2015-42"/>
    <s v="UASG 153115 - Pregão 25/2015"/>
    <d v="2016-10-21T00:00:00"/>
    <x v="48"/>
    <s v="Instituto de Zootecnia"/>
    <n v="51"/>
    <x v="46"/>
    <x v="111"/>
    <x v="12"/>
    <n v="4.5999999999999996"/>
    <n v="27.599999999999998"/>
    <x v="7"/>
    <x v="106"/>
    <x v="14"/>
    <n v="27.599999999999998"/>
    <x v="46"/>
    <n v="1593"/>
    <x v="0"/>
  </r>
  <r>
    <s v="23083.007972/2015-42"/>
    <s v="UASG 153115 - Pregão 25/2015"/>
    <d v="2016-10-21T00:00:00"/>
    <x v="48"/>
    <s v="Instituto de Zootecnia"/>
    <n v="52"/>
    <x v="100"/>
    <x v="111"/>
    <x v="31"/>
    <n v="6.8"/>
    <n v="47.6"/>
    <x v="8"/>
    <x v="95"/>
    <x v="35"/>
    <n v="47.6"/>
    <x v="38"/>
    <n v="384"/>
    <x v="0"/>
  </r>
  <r>
    <s v="23083.007972/2015-42"/>
    <s v="UASG 153115 - Pregão 25/2015"/>
    <d v="2016-10-21T00:00:00"/>
    <x v="48"/>
    <s v="Instituto de Zootecnia"/>
    <n v="82"/>
    <x v="49"/>
    <x v="111"/>
    <x v="40"/>
    <n v="1"/>
    <n v="11"/>
    <x v="7"/>
    <x v="94"/>
    <x v="55"/>
    <n v="11"/>
    <x v="37"/>
    <s v="Papeleta 657/2017"/>
    <x v="0"/>
  </r>
  <r>
    <s v="23083.007972/2015-42"/>
    <s v="UASG 153115 - Pregão 25/2015"/>
    <d v="2016-10-21T00:00:00"/>
    <x v="48"/>
    <s v="Instituto de Zootecnia"/>
    <n v="84"/>
    <x v="16"/>
    <x v="111"/>
    <x v="10"/>
    <n v="74.849999999999994"/>
    <n v="224.54999999999998"/>
    <x v="7"/>
    <x v="96"/>
    <x v="12"/>
    <n v="224.54999999999998"/>
    <x v="39"/>
    <n v="6939"/>
    <x v="0"/>
  </r>
  <r>
    <s v="23083.007972/2015-42"/>
    <s v="UASG 153115 - Pregão 25/2015"/>
    <d v="2016-10-21T00:00:00"/>
    <x v="48"/>
    <s v="Instituto de Zootecnia"/>
    <n v="87"/>
    <x v="50"/>
    <x v="111"/>
    <x v="28"/>
    <n v="0.97"/>
    <n v="24.25"/>
    <x v="7"/>
    <x v="106"/>
    <x v="31"/>
    <n v="24.25"/>
    <x v="46"/>
    <n v="1593"/>
    <x v="0"/>
  </r>
  <r>
    <s v="23083.007972/2015-42"/>
    <s v="UASG 153115 - Pregão 25/2015"/>
    <d v="2016-10-21T00:00:00"/>
    <x v="48"/>
    <s v="Instituto de Zootecnia"/>
    <n v="91"/>
    <x v="81"/>
    <x v="111"/>
    <x v="14"/>
    <n v="1.03"/>
    <n v="10.3"/>
    <x v="7"/>
    <x v="97"/>
    <x v="16"/>
    <n v="10.3"/>
    <x v="36"/>
    <n v="4141"/>
    <x v="0"/>
  </r>
  <r>
    <s v="23083.007972/2015-42"/>
    <s v="UASG 153115 - Pregão 25/2015"/>
    <d v="2016-10-21T00:00:00"/>
    <x v="48"/>
    <s v="Instituto de Zootecnia"/>
    <n v="99"/>
    <x v="18"/>
    <x v="111"/>
    <x v="19"/>
    <n v="19.989999999999998"/>
    <n v="159.91999999999999"/>
    <x v="8"/>
    <x v="98"/>
    <x v="21"/>
    <n v="159.91999999999999"/>
    <x v="40"/>
    <n v="579"/>
    <x v="0"/>
  </r>
  <r>
    <s v="23083.007972/2015-42"/>
    <s v="UASG 153115 - Pregão 25/2015"/>
    <d v="2016-10-21T00:00:00"/>
    <x v="48"/>
    <s v="Instituto de Zootecnia"/>
    <n v="101"/>
    <x v="21"/>
    <x v="111"/>
    <x v="25"/>
    <n v="5.84"/>
    <n v="11.68"/>
    <x v="7"/>
    <x v="93"/>
    <x v="26"/>
    <n v="11.68"/>
    <x v="36"/>
    <n v="1467"/>
    <x v="0"/>
  </r>
  <r>
    <s v="23083.007972/2015-42"/>
    <s v="UASG 153115 - Pregão 25/2015"/>
    <d v="2016-10-21T00:00:00"/>
    <x v="48"/>
    <s v="Instituto de Zootecnia"/>
    <n v="102"/>
    <x v="19"/>
    <x v="111"/>
    <x v="15"/>
    <n v="17.489999999999998"/>
    <n v="87.449999999999989"/>
    <x v="7"/>
    <x v="99"/>
    <x v="18"/>
    <n v="87.449999999999989"/>
    <x v="41"/>
    <n v="4909"/>
    <x v="0"/>
  </r>
  <r>
    <s v="23083.007972/2015-42"/>
    <s v="UASG 153115 - Pregão 25/2015"/>
    <d v="2016-10-21T00:00:00"/>
    <x v="48"/>
    <s v="Instituto de Zootecnia"/>
    <n v="103"/>
    <x v="22"/>
    <x v="111"/>
    <x v="15"/>
    <n v="7.75"/>
    <n v="38.75"/>
    <x v="4"/>
    <x v="12"/>
    <x v="17"/>
    <s v="-"/>
    <x v="10"/>
    <s v="-"/>
    <x v="2"/>
  </r>
  <r>
    <s v="23083.007972/2015-42"/>
    <s v="UASG 153115 - Pregão 25/2015"/>
    <d v="2016-10-21T00:00:00"/>
    <x v="48"/>
    <s v="Instituto de Zootecnia"/>
    <n v="159"/>
    <x v="109"/>
    <x v="111"/>
    <x v="11"/>
    <n v="1.28"/>
    <n v="1.28"/>
    <x v="7"/>
    <x v="94"/>
    <x v="13"/>
    <n v="1.28"/>
    <x v="37"/>
    <s v="Papeleta 657/2017"/>
    <x v="0"/>
  </r>
  <r>
    <s v="23083.007972/2015-42"/>
    <s v="UASG 153115 - Pregão 25/2015"/>
    <d v="2016-10-21T00:00:00"/>
    <x v="48"/>
    <s v="Instituto de Zootecnia"/>
    <n v="160"/>
    <x v="27"/>
    <x v="111"/>
    <x v="14"/>
    <n v="7.54"/>
    <n v="75.400000000000006"/>
    <x v="7"/>
    <x v="99"/>
    <x v="16"/>
    <n v="75.400000000000006"/>
    <x v="41"/>
    <n v="4909"/>
    <x v="0"/>
  </r>
  <r>
    <s v="23083.007972/2015-42"/>
    <s v="UASG 153115 - Pregão 25/2015"/>
    <d v="2016-10-21T00:00:00"/>
    <x v="48"/>
    <s v="Instituto de Zootecnia"/>
    <n v="163"/>
    <x v="102"/>
    <x v="111"/>
    <x v="14"/>
    <n v="0.49"/>
    <n v="4.9000000000000004"/>
    <x v="7"/>
    <x v="103"/>
    <x v="16"/>
    <n v="4.9000000000000004"/>
    <x v="43"/>
    <n v="14685"/>
    <x v="0"/>
  </r>
  <r>
    <s v="23083.007972/2015-42"/>
    <s v="UASG 153115 - Pregão 25/2015"/>
    <d v="2016-10-21T00:00:00"/>
    <x v="48"/>
    <s v="Instituto de Zootecnia"/>
    <n v="164"/>
    <x v="64"/>
    <x v="111"/>
    <x v="14"/>
    <n v="1.88"/>
    <n v="18.799999999999997"/>
    <x v="7"/>
    <x v="108"/>
    <x v="16"/>
    <n v="18.799999999999997"/>
    <x v="44"/>
    <n v="8103"/>
    <x v="0"/>
  </r>
  <r>
    <s v="23083.007972/2015-42"/>
    <s v="UASG 153115 - Pregão 25/2015"/>
    <d v="2016-10-21T00:00:00"/>
    <x v="48"/>
    <s v="Instituto de Zootecnia"/>
    <n v="173"/>
    <x v="65"/>
    <x v="111"/>
    <x v="11"/>
    <n v="2.69"/>
    <n v="2.69"/>
    <x v="7"/>
    <x v="93"/>
    <x v="13"/>
    <n v="2.69"/>
    <x v="36"/>
    <n v="1467"/>
    <x v="0"/>
  </r>
  <r>
    <s v="23083.007972/2015-42"/>
    <s v="UASG 153115 - Pregão 25/2015"/>
    <d v="2016-10-21T00:00:00"/>
    <x v="48"/>
    <s v="Instituto de Zootecnia"/>
    <n v="174"/>
    <x v="66"/>
    <x v="111"/>
    <x v="11"/>
    <n v="2.8"/>
    <n v="2.8"/>
    <x v="8"/>
    <x v="95"/>
    <x v="13"/>
    <n v="2.8"/>
    <x v="38"/>
    <n v="384"/>
    <x v="0"/>
  </r>
  <r>
    <s v="23083.007972/2015-42"/>
    <s v="UASG 153115 - Pregão 25/2015"/>
    <d v="2016-10-21T00:00:00"/>
    <x v="48"/>
    <s v="Instituto de Zootecnia"/>
    <n v="175"/>
    <x v="67"/>
    <x v="111"/>
    <x v="19"/>
    <n v="1.6"/>
    <n v="12.8"/>
    <x v="7"/>
    <x v="94"/>
    <x v="21"/>
    <n v="12.8"/>
    <x v="37"/>
    <s v="Papeleta 657/2017"/>
    <x v="0"/>
  </r>
  <r>
    <s v="23083.007972/2015-42"/>
    <s v="UASG 153115 - Pregão 25/2015"/>
    <d v="2016-10-21T00:00:00"/>
    <x v="49"/>
    <s v="Direção do Campus de Nova Iguaçú"/>
    <n v="12"/>
    <x v="35"/>
    <x v="112"/>
    <x v="14"/>
    <n v="0.56999999999999995"/>
    <n v="5.6999999999999993"/>
    <x v="7"/>
    <x v="94"/>
    <x v="16"/>
    <n v="5.6999999999999993"/>
    <x v="37"/>
    <s v="Papeleta 657/2017"/>
    <x v="0"/>
  </r>
  <r>
    <s v="23083.007972/2015-42"/>
    <s v="UASG 153115 - Pregão 25/2015"/>
    <d v="2016-10-21T00:00:00"/>
    <x v="49"/>
    <s v="Direção do Campus de Nova Iguaçú"/>
    <n v="28"/>
    <x v="9"/>
    <x v="112"/>
    <x v="16"/>
    <n v="0.85"/>
    <n v="12.75"/>
    <x v="7"/>
    <x v="94"/>
    <x v="19"/>
    <n v="12.75"/>
    <x v="37"/>
    <s v="Papeleta 657/2017"/>
    <x v="0"/>
  </r>
  <r>
    <s v="23083.007972/2015-42"/>
    <s v="UASG 153115 - Pregão 25/2015"/>
    <d v="2016-10-21T00:00:00"/>
    <x v="49"/>
    <s v="Direção do Campus de Nova Iguaçú"/>
    <n v="29"/>
    <x v="10"/>
    <x v="112"/>
    <x v="13"/>
    <n v="0.85"/>
    <n v="25.5"/>
    <x v="7"/>
    <x v="94"/>
    <x v="15"/>
    <n v="25.5"/>
    <x v="37"/>
    <s v="Papeleta 657/2017"/>
    <x v="0"/>
  </r>
  <r>
    <s v="23083.007972/2015-42"/>
    <s v="UASG 153115 - Pregão 25/2015"/>
    <d v="2016-10-21T00:00:00"/>
    <x v="49"/>
    <s v="Direção do Campus de Nova Iguaçú"/>
    <n v="26"/>
    <x v="11"/>
    <x v="112"/>
    <x v="13"/>
    <n v="0.85"/>
    <n v="25.5"/>
    <x v="7"/>
    <x v="94"/>
    <x v="15"/>
    <n v="25.5"/>
    <x v="37"/>
    <s v="Papeleta 657/2017"/>
    <x v="0"/>
  </r>
  <r>
    <s v="23083.007972/2015-42"/>
    <s v="UASG 153115 - Pregão 25/2015"/>
    <d v="2016-10-21T00:00:00"/>
    <x v="49"/>
    <s v="Direção do Campus de Nova Iguaçú"/>
    <n v="27"/>
    <x v="12"/>
    <x v="112"/>
    <x v="16"/>
    <n v="0.85"/>
    <n v="12.75"/>
    <x v="8"/>
    <x v="95"/>
    <x v="19"/>
    <n v="12.75"/>
    <x v="38"/>
    <n v="384"/>
    <x v="0"/>
  </r>
  <r>
    <s v="23083.007972/2015-42"/>
    <s v="UASG 153115 - Pregão 25/2015"/>
    <d v="2016-10-21T00:00:00"/>
    <x v="49"/>
    <s v="Direção do Campus de Nova Iguaçú"/>
    <n v="46"/>
    <x v="43"/>
    <x v="112"/>
    <x v="14"/>
    <n v="3.23"/>
    <n v="32.299999999999997"/>
    <x v="7"/>
    <x v="103"/>
    <x v="16"/>
    <n v="32.299999999999997"/>
    <x v="43"/>
    <n v="14685"/>
    <x v="0"/>
  </r>
  <r>
    <s v="23083.007972/2015-42"/>
    <s v="UASG 153115 - Pregão 25/2015"/>
    <d v="2016-10-21T00:00:00"/>
    <x v="49"/>
    <s v="Direção do Campus de Nova Iguaçú"/>
    <n v="47"/>
    <x v="3"/>
    <x v="112"/>
    <x v="14"/>
    <n v="0.49"/>
    <n v="4.9000000000000004"/>
    <x v="7"/>
    <x v="94"/>
    <x v="16"/>
    <n v="4.9000000000000004"/>
    <x v="37"/>
    <s v="Papeleta 657/2017"/>
    <x v="0"/>
  </r>
  <r>
    <s v="23083.007972/2015-42"/>
    <s v="UASG 153115 - Pregão 25/2015"/>
    <d v="2016-10-21T00:00:00"/>
    <x v="49"/>
    <s v="Direção do Campus de Nova Iguaçú"/>
    <n v="48"/>
    <x v="44"/>
    <x v="112"/>
    <x v="6"/>
    <n v="0.94"/>
    <n v="18.799999999999997"/>
    <x v="7"/>
    <x v="103"/>
    <x v="7"/>
    <n v="18.799999999999997"/>
    <x v="43"/>
    <n v="14685"/>
    <x v="0"/>
  </r>
  <r>
    <s v="23083.007972/2015-42"/>
    <s v="UASG 153115 - Pregão 25/2015"/>
    <d v="2016-10-21T00:00:00"/>
    <x v="49"/>
    <s v="Direção do Campus de Nova Iguaçú"/>
    <n v="51"/>
    <x v="46"/>
    <x v="112"/>
    <x v="16"/>
    <n v="4.5999999999999996"/>
    <n v="69"/>
    <x v="7"/>
    <x v="106"/>
    <x v="19"/>
    <n v="69"/>
    <x v="46"/>
    <n v="1593"/>
    <x v="0"/>
  </r>
  <r>
    <s v="23083.007972/2015-42"/>
    <s v="UASG 153115 - Pregão 25/2015"/>
    <d v="2016-10-21T00:00:00"/>
    <x v="49"/>
    <s v="Direção do Campus de Nova Iguaçú"/>
    <n v="82"/>
    <x v="49"/>
    <x v="112"/>
    <x v="16"/>
    <n v="1"/>
    <n v="15"/>
    <x v="7"/>
    <x v="94"/>
    <x v="19"/>
    <n v="15"/>
    <x v="37"/>
    <s v="Papeleta 657/2017"/>
    <x v="0"/>
  </r>
  <r>
    <s v="23083.007972/2015-42"/>
    <s v="UASG 153115 - Pregão 25/2015"/>
    <d v="2016-10-21T00:00:00"/>
    <x v="49"/>
    <s v="Direção do Campus de Nova Iguaçú"/>
    <n v="85"/>
    <x v="98"/>
    <x v="112"/>
    <x v="14"/>
    <n v="0.88"/>
    <n v="8.8000000000000007"/>
    <x v="7"/>
    <x v="94"/>
    <x v="16"/>
    <n v="8.8000000000000007"/>
    <x v="37"/>
    <s v="Papeleta 657/2017"/>
    <x v="0"/>
  </r>
  <r>
    <s v="23083.007972/2015-42"/>
    <s v="UASG 153115 - Pregão 25/2015"/>
    <d v="2016-10-21T00:00:00"/>
    <x v="49"/>
    <s v="Direção do Campus de Nova Iguaçú"/>
    <n v="115"/>
    <x v="117"/>
    <x v="112"/>
    <x v="25"/>
    <n v="14.1"/>
    <n v="28.2"/>
    <x v="4"/>
    <x v="12"/>
    <x v="17"/>
    <s v="-"/>
    <x v="10"/>
    <s v="-"/>
    <x v="2"/>
  </r>
  <r>
    <s v="23083.007972/2015-42"/>
    <s v="UASG 153115 - Pregão 25/2015"/>
    <d v="2016-10-21T00:00:00"/>
    <x v="49"/>
    <s v="Direção do Campus de Nova Iguaçú"/>
    <n v="145"/>
    <x v="105"/>
    <x v="112"/>
    <x v="15"/>
    <n v="1.08"/>
    <n v="5.4"/>
    <x v="7"/>
    <x v="92"/>
    <x v="18"/>
    <n v="5.4"/>
    <x v="35"/>
    <n v="1611"/>
    <x v="0"/>
  </r>
  <r>
    <s v="23083.007972/2015-42"/>
    <s v="UASG 153115 - Pregão 25/2015"/>
    <d v="2016-10-21T00:00:00"/>
    <x v="49"/>
    <s v="Direção do Campus de Nova Iguaçú"/>
    <n v="158"/>
    <x v="108"/>
    <x v="112"/>
    <x v="28"/>
    <n v="1.27"/>
    <n v="31.75"/>
    <x v="7"/>
    <x v="94"/>
    <x v="31"/>
    <n v="31.75"/>
    <x v="37"/>
    <s v="Papeleta 657/2017"/>
    <x v="0"/>
  </r>
  <r>
    <s v="23083.007972/2015-42"/>
    <s v="UASG 153115 - Pregão 25/2015"/>
    <d v="2016-10-21T00:00:00"/>
    <x v="49"/>
    <s v="Direção do Campus de Nova Iguaçú"/>
    <n v="175"/>
    <x v="67"/>
    <x v="112"/>
    <x v="16"/>
    <n v="1.6"/>
    <n v="24"/>
    <x v="7"/>
    <x v="94"/>
    <x v="19"/>
    <n v="24"/>
    <x v="37"/>
    <s v="Papeleta 657/2017"/>
    <x v="0"/>
  </r>
  <r>
    <s v="23083.007972/2015-42"/>
    <s v="UASG 153115 - Pregão 25/2015"/>
    <d v="2016-10-21T00:00:00"/>
    <x v="70"/>
    <s v="Inglês Sem Fronteiras"/>
    <n v="84"/>
    <x v="16"/>
    <x v="0"/>
    <x v="15"/>
    <n v="74.849999999999994"/>
    <n v="374.25"/>
    <x v="9"/>
    <x v="130"/>
    <x v="18"/>
    <n v="374.25"/>
    <x v="51"/>
    <n v="6733"/>
    <x v="0"/>
  </r>
  <r>
    <s v="23083.007972/2015-42"/>
    <s v="UASG 153115 - Pregão 25/2015"/>
    <d v="2016-10-21T00:00:00"/>
    <x v="70"/>
    <s v="Inglês Sem Fronteiras"/>
    <n v="15"/>
    <x v="37"/>
    <x v="0"/>
    <x v="24"/>
    <n v="0.6"/>
    <n v="120"/>
    <x v="9"/>
    <x v="131"/>
    <x v="25"/>
    <n v="120"/>
    <x v="52"/>
    <n v="14085"/>
    <x v="0"/>
  </r>
  <r>
    <s v="23083.007972/2015-42"/>
    <s v="UASG 153115 - Pregão 25/2015"/>
    <d v="2016-10-21T00:00:00"/>
    <x v="70"/>
    <s v="Inglês Sem Fronteiras"/>
    <n v="48"/>
    <x v="44"/>
    <x v="0"/>
    <x v="9"/>
    <n v="0.94"/>
    <n v="47"/>
    <x v="9"/>
    <x v="131"/>
    <x v="11"/>
    <n v="47"/>
    <x v="52"/>
    <n v="14085"/>
    <x v="0"/>
  </r>
  <r>
    <s v="23083.007972/2015-42"/>
    <s v="UASG 153115 - Pregão 25/2015"/>
    <d v="2016-10-21T00:00:00"/>
    <x v="70"/>
    <s v="Inglês Sem Fronteiras"/>
    <n v="163"/>
    <x v="102"/>
    <x v="0"/>
    <x v="14"/>
    <n v="0.49"/>
    <n v="4.9000000000000004"/>
    <x v="9"/>
    <x v="131"/>
    <x v="16"/>
    <n v="4.9000000000000004"/>
    <x v="52"/>
    <n v="14085"/>
    <x v="0"/>
  </r>
  <r>
    <s v="23083.007972/2015-42"/>
    <s v="UASG 153115 - Pregão 25/2015"/>
    <d v="2016-10-21T00:00:00"/>
    <x v="70"/>
    <s v="Inglês Sem Fronteiras"/>
    <n v="124"/>
    <x v="128"/>
    <x v="0"/>
    <x v="9"/>
    <n v="10.7"/>
    <n v="535"/>
    <x v="9"/>
    <x v="132"/>
    <x v="11"/>
    <n v="535"/>
    <x v="44"/>
    <n v="4731"/>
    <x v="0"/>
  </r>
  <r>
    <s v="23083.007972/2015-42"/>
    <s v="UASG 153115 - Pregão 25/2015"/>
    <d v="2016-10-21T00:00:00"/>
    <x v="70"/>
    <s v="Inglês Sem Fronteiras"/>
    <n v="12"/>
    <x v="35"/>
    <x v="0"/>
    <x v="8"/>
    <n v="0.56999999999999995"/>
    <n v="56.999999999999993"/>
    <x v="9"/>
    <x v="133"/>
    <x v="9"/>
    <n v="56.999999999999993"/>
    <x v="37"/>
    <s v="Papeleta 659/2017"/>
    <x v="0"/>
  </r>
  <r>
    <s v="23083.007972/2015-42"/>
    <s v="UASG 153115 - Pregão 25/2015"/>
    <d v="2016-10-21T00:00:00"/>
    <x v="70"/>
    <s v="Inglês Sem Fronteiras"/>
    <n v="82"/>
    <x v="49"/>
    <x v="0"/>
    <x v="14"/>
    <n v="1"/>
    <n v="10"/>
    <x v="9"/>
    <x v="133"/>
    <x v="16"/>
    <n v="10"/>
    <x v="37"/>
    <s v="Papeleta 659/2017"/>
    <x v="0"/>
  </r>
  <r>
    <s v="23083.007972/2015-42"/>
    <s v="UASG 153115 - Pregão 25/2015"/>
    <d v="2016-10-21T00:00:00"/>
    <x v="70"/>
    <s v="Inglês Sem Fronteiras"/>
    <n v="158"/>
    <x v="108"/>
    <x v="0"/>
    <x v="9"/>
    <n v="1.27"/>
    <n v="63.5"/>
    <x v="9"/>
    <x v="133"/>
    <x v="11"/>
    <n v="63.5"/>
    <x v="37"/>
    <s v="Papeleta 659/2017"/>
    <x v="0"/>
  </r>
  <r>
    <s v="23083.007972/2015-42"/>
    <s v="UASG 153115 - Pregão 25/2015"/>
    <d v="2016-10-21T00:00:00"/>
    <x v="70"/>
    <s v="Inglês Sem Fronteiras"/>
    <n v="159"/>
    <x v="109"/>
    <x v="0"/>
    <x v="9"/>
    <n v="1.28"/>
    <n v="64"/>
    <x v="9"/>
    <x v="133"/>
    <x v="11"/>
    <n v="64"/>
    <x v="37"/>
    <s v="Papeleta 659/2017"/>
    <x v="0"/>
  </r>
  <r>
    <s v="23083.007972/2015-42"/>
    <s v="UASG 153115 - Pregão 25/2015"/>
    <d v="2016-10-21T00:00:00"/>
    <x v="70"/>
    <s v="Inglês Sem Fronteiras"/>
    <n v="8"/>
    <x v="32"/>
    <x v="0"/>
    <x v="9"/>
    <n v="0.4"/>
    <n v="20"/>
    <x v="9"/>
    <x v="134"/>
    <x v="11"/>
    <n v="20"/>
    <x v="53"/>
    <n v="1522"/>
    <x v="0"/>
  </r>
  <r>
    <s v="23083.007972/2015-42"/>
    <s v="UASG 153115 - Pregão 25/2015"/>
    <d v="2016-10-21T00:00:00"/>
    <x v="70"/>
    <s v="Inglês Sem Fronteiras"/>
    <n v="91"/>
    <x v="81"/>
    <x v="0"/>
    <x v="13"/>
    <n v="1.03"/>
    <n v="30.900000000000002"/>
    <x v="9"/>
    <x v="135"/>
    <x v="15"/>
    <n v="30.900000000000002"/>
    <x v="52"/>
    <n v="3547"/>
    <x v="0"/>
  </r>
  <r>
    <s v="23083.006237/2016-01"/>
    <s v="UASG 153057 - Pregão 34/2016"/>
    <d v="2017-07-20T00:00:00"/>
    <x v="64"/>
    <s v="PARFOR"/>
    <n v="8"/>
    <x v="131"/>
    <x v="113"/>
    <x v="69"/>
    <n v="0.36"/>
    <n v="252"/>
    <x v="10"/>
    <x v="136"/>
    <x v="88"/>
    <n v="252"/>
    <x v="54"/>
    <s v="563_x000a_571"/>
    <x v="0"/>
  </r>
  <r>
    <s v="23083.006237/2016-01"/>
    <s v="UASG 153057 - Pregão 34/2016"/>
    <d v="2017-07-20T00:00:00"/>
    <x v="64"/>
    <s v="PARFOR"/>
    <n v="9"/>
    <x v="132"/>
    <x v="113"/>
    <x v="69"/>
    <n v="0.36"/>
    <n v="252"/>
    <x v="10"/>
    <x v="136"/>
    <x v="88"/>
    <n v="252"/>
    <x v="54"/>
    <s v="563_x000a_571"/>
    <x v="0"/>
  </r>
  <r>
    <s v="23083.006237/2016-01"/>
    <s v="UASG 153057 - Pregão 34/2016"/>
    <d v="2017-07-20T00:00:00"/>
    <x v="64"/>
    <s v="PARFOR"/>
    <n v="10"/>
    <x v="133"/>
    <x v="113"/>
    <x v="69"/>
    <n v="0.36"/>
    <n v="252"/>
    <x v="10"/>
    <x v="136"/>
    <x v="88"/>
    <n v="252"/>
    <x v="54"/>
    <s v="563_x000a_571"/>
    <x v="0"/>
  </r>
  <r>
    <s v="23083.006237/2016-01"/>
    <s v="UASG 153057 - Pregão 34/2016"/>
    <d v="2017-07-20T00:00:00"/>
    <x v="64"/>
    <s v="PARFOR"/>
    <n v="11"/>
    <x v="134"/>
    <x v="113"/>
    <x v="27"/>
    <n v="1"/>
    <n v="500"/>
    <x v="10"/>
    <x v="137"/>
    <x v="51"/>
    <n v="500"/>
    <x v="55"/>
    <n v="4383"/>
    <x v="0"/>
  </r>
  <r>
    <s v="23083.006237/2016-01"/>
    <s v="UASG 153057 - Pregão 34/2016"/>
    <d v="2017-07-20T00:00:00"/>
    <x v="64"/>
    <s v="PARFOR"/>
    <n v="12"/>
    <x v="135"/>
    <x v="113"/>
    <x v="8"/>
    <n v="1"/>
    <n v="100"/>
    <x v="10"/>
    <x v="137"/>
    <x v="9"/>
    <n v="100"/>
    <x v="55"/>
    <n v="4383"/>
    <x v="0"/>
  </r>
  <r>
    <s v="23083.006237/2016-01"/>
    <s v="UASG 153057 - Pregão 34/2016"/>
    <d v="2017-07-20T00:00:00"/>
    <x v="64"/>
    <s v="PARFOR"/>
    <n v="22"/>
    <x v="136"/>
    <x v="113"/>
    <x v="5"/>
    <n v="0.15"/>
    <n v="150"/>
    <x v="10"/>
    <x v="138"/>
    <x v="6"/>
    <n v="150"/>
    <x v="55"/>
    <n v="17489"/>
    <x v="0"/>
  </r>
  <r>
    <s v="23083.006237/2016-01"/>
    <s v="UASG 153057 - Pregão 34/2016"/>
    <d v="2017-07-20T00:00:00"/>
    <x v="64"/>
    <s v="PARFOR"/>
    <n v="25"/>
    <x v="137"/>
    <x v="113"/>
    <x v="27"/>
    <n v="1.3"/>
    <n v="650"/>
    <x v="10"/>
    <x v="137"/>
    <x v="51"/>
    <n v="650"/>
    <x v="55"/>
    <n v="4383"/>
    <x v="0"/>
  </r>
  <r>
    <s v="23083.006237/2016-01"/>
    <s v="UASG 153057 - Pregão 34/2016"/>
    <d v="2017-07-20T00:00:00"/>
    <x v="64"/>
    <s v="PARFOR"/>
    <n v="27"/>
    <x v="138"/>
    <x v="113"/>
    <x v="9"/>
    <n v="8.19"/>
    <n v="409.5"/>
    <x v="10"/>
    <x v="139"/>
    <x v="11"/>
    <n v="409.5"/>
    <x v="56"/>
    <n v="352945"/>
    <x v="0"/>
  </r>
  <r>
    <s v="23083.006237/2016-01"/>
    <s v="UASG 153057 - Pregão 34/2016"/>
    <d v="2017-07-20T00:00:00"/>
    <x v="64"/>
    <s v="PARFOR"/>
    <n v="28"/>
    <x v="139"/>
    <x v="113"/>
    <x v="9"/>
    <n v="2.44"/>
    <n v="122"/>
    <x v="10"/>
    <x v="139"/>
    <x v="11"/>
    <n v="122"/>
    <x v="56"/>
    <n v="352945"/>
    <x v="0"/>
  </r>
  <r>
    <s v="23083.006237/2016-01"/>
    <s v="UASG 153057 - Pregão 34/2016"/>
    <d v="2017-07-20T00:00:00"/>
    <x v="64"/>
    <s v="PARFOR"/>
    <n v="31"/>
    <x v="119"/>
    <x v="113"/>
    <x v="3"/>
    <n v="0.2"/>
    <n v="160"/>
    <x v="10"/>
    <x v="12"/>
    <x v="17"/>
    <s v="-"/>
    <x v="10"/>
    <s v="-"/>
    <x v="2"/>
  </r>
  <r>
    <s v="23083.006237/2016-01"/>
    <s v="UASG 153057 - Pregão 34/2016"/>
    <d v="2017-07-20T00:00:00"/>
    <x v="64"/>
    <s v="PARFOR"/>
    <n v="42"/>
    <x v="140"/>
    <x v="113"/>
    <x v="70"/>
    <n v="1.37"/>
    <n v="271.26000000000005"/>
    <x v="10"/>
    <x v="139"/>
    <x v="89"/>
    <n v="271.26000000000005"/>
    <x v="56"/>
    <n v="352945"/>
    <x v="0"/>
  </r>
  <r>
    <s v="23083.006237/2016-01"/>
    <s v="UASG 153057 - Pregão 34/2016"/>
    <d v="2017-07-20T00:00:00"/>
    <x v="64"/>
    <s v="PARFOR"/>
    <n v="43"/>
    <x v="141"/>
    <x v="113"/>
    <x v="9"/>
    <n v="10.83"/>
    <n v="541.5"/>
    <x v="10"/>
    <x v="140"/>
    <x v="11"/>
    <n v="541.5"/>
    <x v="57"/>
    <n v="2243"/>
    <x v="0"/>
  </r>
  <r>
    <s v="23083.006237/2016-01"/>
    <s v="UASG 153057 - Pregão 34/2016"/>
    <d v="2017-07-20T00:00:00"/>
    <x v="64"/>
    <s v="PARFOR"/>
    <n v="48"/>
    <x v="142"/>
    <x v="113"/>
    <x v="71"/>
    <n v="32.5"/>
    <n v="3835"/>
    <x v="10"/>
    <x v="141"/>
    <x v="90"/>
    <n v="3835"/>
    <x v="48"/>
    <n v="827"/>
    <x v="0"/>
  </r>
  <r>
    <s v="23083.006237/2016-01"/>
    <s v="UASG 153057 - Pregão 34/2016"/>
    <d v="2017-07-20T00:00:00"/>
    <x v="71"/>
    <s v="PROEXT - Universidade e Participação Social"/>
    <n v="8"/>
    <x v="131"/>
    <x v="114"/>
    <x v="35"/>
    <n v="0.36"/>
    <n v="720"/>
    <x v="11"/>
    <x v="142"/>
    <x v="91"/>
    <n v="720"/>
    <x v="58"/>
    <n v="572"/>
    <x v="0"/>
  </r>
  <r>
    <s v="23083.006237/2016-01"/>
    <s v="UASG 153057 - Pregão 34/2016"/>
    <d v="2017-07-20T00:00:00"/>
    <x v="71"/>
    <s v="PROEXT - Universidade e Participação Social"/>
    <n v="31"/>
    <x v="119"/>
    <x v="114"/>
    <x v="35"/>
    <n v="0.2"/>
    <n v="400"/>
    <x v="10"/>
    <x v="143"/>
    <x v="91"/>
    <n v="400"/>
    <x v="59"/>
    <n v="46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30" firstHeaderRow="1" firstDataRow="1" firstDataCol="9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30"/>
        <item x="29"/>
        <item x="28"/>
        <item x="31"/>
        <item x="72"/>
        <item x="32"/>
        <item x="33"/>
        <item x="73"/>
        <item x="34"/>
        <item x="35"/>
        <item x="36"/>
        <item x="37"/>
        <item x="39"/>
        <item x="38"/>
        <item x="5"/>
        <item x="6"/>
        <item x="40"/>
        <item x="41"/>
        <item x="7"/>
        <item x="91"/>
        <item x="92"/>
        <item x="8"/>
        <item x="10"/>
        <item x="11"/>
        <item x="12"/>
        <item x="9"/>
        <item x="118"/>
        <item x="126"/>
        <item x="13"/>
        <item x="14"/>
        <item x="74"/>
        <item x="76"/>
        <item x="77"/>
        <item x="42"/>
        <item x="15"/>
        <item x="75"/>
        <item x="43"/>
        <item x="3"/>
        <item x="44"/>
        <item x="45"/>
        <item x="93"/>
        <item x="46"/>
        <item x="100"/>
        <item x="0"/>
        <item x="1"/>
        <item x="47"/>
        <item x="79"/>
        <item x="48"/>
        <item x="78"/>
        <item x="80"/>
        <item x="110"/>
        <item x="111"/>
        <item x="112"/>
        <item x="114"/>
        <item x="121"/>
        <item x="120"/>
        <item x="113"/>
        <item x="49"/>
        <item x="122"/>
        <item x="16"/>
        <item x="98"/>
        <item x="51"/>
        <item x="50"/>
        <item x="116"/>
        <item x="94"/>
        <item x="52"/>
        <item x="81"/>
        <item x="53"/>
        <item x="17"/>
        <item x="82"/>
        <item x="18"/>
        <item x="20"/>
        <item x="21"/>
        <item x="19"/>
        <item x="22"/>
        <item x="4"/>
        <item x="23"/>
        <item x="2"/>
        <item x="83"/>
        <item x="56"/>
        <item x="54"/>
        <item x="55"/>
        <item x="101"/>
        <item x="115"/>
        <item x="58"/>
        <item x="57"/>
        <item x="117"/>
        <item x="60"/>
        <item x="59"/>
        <item x="24"/>
        <item x="123"/>
        <item x="125"/>
        <item x="128"/>
        <item x="61"/>
        <item x="124"/>
        <item x="95"/>
        <item x="62"/>
        <item x="86"/>
        <item x="84"/>
        <item x="85"/>
        <item x="89"/>
        <item x="87"/>
        <item x="90"/>
        <item x="88"/>
        <item x="68"/>
        <item x="69"/>
        <item x="105"/>
        <item x="63"/>
        <item x="25"/>
        <item x="26"/>
        <item x="96"/>
        <item x="97"/>
        <item x="70"/>
        <item x="71"/>
        <item x="99"/>
        <item x="104"/>
        <item x="127"/>
        <item x="106"/>
        <item x="107"/>
        <item x="108"/>
        <item x="109"/>
        <item x="27"/>
        <item x="102"/>
        <item x="64"/>
        <item x="103"/>
        <item x="65"/>
        <item x="66"/>
        <item x="67"/>
        <item x="129"/>
        <item x="130"/>
        <item x="119"/>
      </items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name="VALOR " axis="axisRow" compact="0" outline="0" showAll="0" defaultSubtotal="0">
      <items count="665">
        <item x="270"/>
        <item x="325"/>
        <item x="311"/>
        <item x="310"/>
        <item x="320"/>
        <item x="302"/>
        <item x="515"/>
        <item x="457"/>
        <item x="342"/>
        <item x="296"/>
        <item x="301"/>
        <item x="191"/>
        <item x="148"/>
        <item x="238"/>
        <item x="459"/>
        <item x="451"/>
        <item x="300"/>
        <item x="460"/>
        <item x="308"/>
        <item x="452"/>
        <item x="415"/>
        <item x="216"/>
        <item x="245"/>
        <item x="304"/>
        <item x="493"/>
        <item x="236"/>
        <item x="13"/>
        <item x="418"/>
        <item x="37"/>
        <item x="303"/>
        <item x="88"/>
        <item x="404"/>
        <item x="299"/>
        <item x="142"/>
        <item x="235"/>
        <item x="145"/>
        <item x="321"/>
        <item x="228"/>
        <item x="217"/>
        <item x="307"/>
        <item x="463"/>
        <item x="80"/>
        <item x="407"/>
        <item x="474"/>
        <item x="237"/>
        <item x="328"/>
        <item x="239"/>
        <item x="339"/>
        <item x="265"/>
        <item x="349"/>
        <item x="501"/>
        <item x="388"/>
        <item x="201"/>
        <item x="343"/>
        <item x="147"/>
        <item x="212"/>
        <item x="209"/>
        <item x="213"/>
        <item x="454"/>
        <item x="399"/>
        <item x="210"/>
        <item x="455"/>
        <item x="277"/>
        <item x="233"/>
        <item x="211"/>
        <item x="312"/>
        <item x="214"/>
        <item x="281"/>
        <item x="350"/>
        <item x="521"/>
        <item x="251"/>
        <item x="499"/>
        <item x="249"/>
        <item x="468"/>
        <item x="352"/>
        <item x="240"/>
        <item x="221"/>
        <item x="279"/>
        <item x="464"/>
        <item x="358"/>
        <item x="405"/>
        <item x="469"/>
        <item x="470"/>
        <item x="313"/>
        <item x="234"/>
        <item x="258"/>
        <item x="215"/>
        <item x="140"/>
        <item x="161"/>
        <item x="243"/>
        <item x="259"/>
        <item x="315"/>
        <item x="187"/>
        <item x="351"/>
        <item x="208"/>
        <item x="268"/>
        <item x="271"/>
        <item x="218"/>
        <item x="40"/>
        <item x="149"/>
        <item x="45"/>
        <item x="360"/>
        <item x="361"/>
        <item x="260"/>
        <item x="359"/>
        <item x="186"/>
        <item x="340"/>
        <item x="184"/>
        <item x="122"/>
        <item x="341"/>
        <item x="472"/>
        <item x="146"/>
        <item x="241"/>
        <item x="387"/>
        <item x="134"/>
        <item x="348"/>
        <item x="316"/>
        <item x="278"/>
        <item x="222"/>
        <item x="345"/>
        <item x="189"/>
        <item x="65"/>
        <item x="246"/>
        <item x="188"/>
        <item x="466"/>
        <item x="305"/>
        <item x="133"/>
        <item x="256"/>
        <item x="136"/>
        <item x="87"/>
        <item x="353"/>
        <item x="242"/>
        <item x="286"/>
        <item x="465"/>
        <item x="357"/>
        <item x="163"/>
        <item x="494"/>
        <item x="416"/>
        <item x="248"/>
        <item x="151"/>
        <item x="309"/>
        <item x="247"/>
        <item x="28"/>
        <item x="389"/>
        <item x="356"/>
        <item x="390"/>
        <item x="160"/>
        <item x="394"/>
        <item x="244"/>
        <item x="272"/>
        <item x="177"/>
        <item x="338"/>
        <item x="273"/>
        <item x="337"/>
        <item x="175"/>
        <item x="224"/>
        <item x="39"/>
        <item x="223"/>
        <item x="81"/>
        <item x="314"/>
        <item x="327"/>
        <item x="467"/>
        <item x="306"/>
        <item x="91"/>
        <item x="27"/>
        <item x="197"/>
        <item x="82"/>
        <item x="89"/>
        <item x="298"/>
        <item x="386"/>
        <item x="297"/>
        <item x="346"/>
        <item x="75"/>
        <item x="159"/>
        <item x="129"/>
        <item x="155"/>
        <item x="439"/>
        <item x="44"/>
        <item x="170"/>
        <item x="428"/>
        <item x="280"/>
        <item x="31"/>
        <item x="318"/>
        <item x="479"/>
        <item x="492"/>
        <item x="57"/>
        <item x="185"/>
        <item x="168"/>
        <item x="138"/>
        <item x="165"/>
        <item x="74"/>
        <item x="207"/>
        <item x="417"/>
        <item x="319"/>
        <item x="206"/>
        <item x="498"/>
        <item x="83"/>
        <item x="482"/>
        <item x="397"/>
        <item x="174"/>
        <item x="483"/>
        <item x="525"/>
        <item x="41"/>
        <item x="505"/>
        <item x="489"/>
        <item x="176"/>
        <item x="132"/>
        <item x="227"/>
        <item x="414"/>
        <item x="285"/>
        <item x="225"/>
        <item x="413"/>
        <item x="367"/>
        <item x="47"/>
        <item x="396"/>
        <item x="478"/>
        <item x="118"/>
        <item x="24"/>
        <item x="433"/>
        <item x="22"/>
        <item x="26"/>
        <item x="143"/>
        <item x="21"/>
        <item x="92"/>
        <item x="380"/>
        <item x="403"/>
        <item x="36"/>
        <item x="362"/>
        <item x="30"/>
        <item x="450"/>
        <item x="453"/>
        <item x="329"/>
        <item x="219"/>
        <item x="25"/>
        <item x="220"/>
        <item x="32"/>
        <item x="409"/>
        <item x="287"/>
        <item x="379"/>
        <item x="183"/>
        <item x="10"/>
        <item x="62"/>
        <item x="181"/>
        <item x="284"/>
        <item x="448"/>
        <item x="449"/>
        <item x="458"/>
        <item x="123"/>
        <item x="171"/>
        <item x="255"/>
        <item x="43"/>
        <item x="383"/>
        <item x="150"/>
        <item x="9"/>
        <item x="182"/>
        <item x="124"/>
        <item x="398"/>
        <item x="317"/>
        <item x="73"/>
        <item x="506"/>
        <item x="226"/>
        <item x="443"/>
        <item x="232"/>
        <item x="324"/>
        <item x="429"/>
        <item x="476"/>
        <item x="500"/>
        <item x="508"/>
        <item x="180"/>
        <item x="42"/>
        <item x="250"/>
        <item x="411"/>
        <item x="98"/>
        <item x="410"/>
        <item x="94"/>
        <item x="294"/>
        <item x="35"/>
        <item x="34"/>
        <item x="502"/>
        <item x="262"/>
        <item x="33"/>
        <item x="503"/>
        <item x="195"/>
        <item x="7"/>
        <item x="48"/>
        <item x="137"/>
        <item x="441"/>
        <item x="63"/>
        <item x="49"/>
        <item x="156"/>
        <item x="331"/>
        <item x="64"/>
        <item x="435"/>
        <item x="192"/>
        <item x="344"/>
        <item x="477"/>
        <item x="495"/>
        <item x="126"/>
        <item x="364"/>
        <item x="115"/>
        <item x="290"/>
        <item x="53"/>
        <item x="162"/>
        <item x="253"/>
        <item x="355"/>
        <item x="522"/>
        <item x="322"/>
        <item x="267"/>
        <item x="153"/>
        <item x="144"/>
        <item x="38"/>
        <item x="266"/>
        <item x="461"/>
        <item x="511"/>
        <item x="52"/>
        <item x="473"/>
        <item x="8"/>
        <item x="462"/>
        <item x="102"/>
        <item x="172"/>
        <item x="406"/>
        <item x="58"/>
        <item x="412"/>
        <item x="125"/>
        <item x="54"/>
        <item x="50"/>
        <item x="106"/>
        <item x="99"/>
        <item x="275"/>
        <item x="61"/>
        <item x="103"/>
        <item x="154"/>
        <item x="514"/>
        <item x="395"/>
        <item x="116"/>
        <item x="527"/>
        <item x="421"/>
        <item x="510"/>
        <item x="497"/>
        <item x="202"/>
        <item x="158"/>
        <item x="104"/>
        <item x="419"/>
        <item x="330"/>
        <item x="291"/>
        <item x="173"/>
        <item x="475"/>
        <item x="384"/>
        <item x="190"/>
        <item x="110"/>
        <item x="169"/>
        <item x="523"/>
        <item x="432"/>
        <item x="442"/>
        <item x="422"/>
        <item x="264"/>
        <item x="85"/>
        <item x="423"/>
        <item x="135"/>
        <item x="276"/>
        <item x="100"/>
        <item x="447"/>
        <item x="109"/>
        <item x="385"/>
        <item x="261"/>
        <item x="440"/>
        <item x="198"/>
        <item x="93"/>
        <item x="378"/>
        <item x="326"/>
        <item x="513"/>
        <item x="420"/>
        <item x="55"/>
        <item x="347"/>
        <item x="431"/>
        <item x="295"/>
        <item x="178"/>
        <item x="11"/>
        <item x="430"/>
        <item x="363"/>
        <item x="274"/>
        <item x="199"/>
        <item x="456"/>
        <item x="231"/>
        <item x="56"/>
        <item x="111"/>
        <item x="60"/>
        <item x="196"/>
        <item x="252"/>
        <item x="230"/>
        <item x="229"/>
        <item x="471"/>
        <item x="524"/>
        <item x="332"/>
        <item x="29"/>
        <item x="179"/>
        <item x="484"/>
        <item x="263"/>
        <item x="46"/>
        <item x="257"/>
        <item x="23"/>
        <item x="78"/>
        <item x="77"/>
        <item x="18"/>
        <item x="488"/>
        <item x="426"/>
        <item x="167"/>
        <item x="509"/>
        <item x="366"/>
        <item x="377"/>
        <item x="114"/>
        <item x="382"/>
        <item x="200"/>
        <item x="51"/>
        <item x="66"/>
        <item x="491"/>
        <item x="72"/>
        <item x="336"/>
        <item x="71"/>
        <item x="365"/>
        <item x="283"/>
        <item x="117"/>
        <item x="490"/>
        <item x="86"/>
        <item x="391"/>
        <item x="526"/>
        <item x="20"/>
        <item x="519"/>
        <item x="520"/>
        <item x="288"/>
        <item x="131"/>
        <item x="424"/>
        <item x="333"/>
        <item x="108"/>
        <item x="128"/>
        <item x="127"/>
        <item x="157"/>
        <item x="14"/>
        <item x="282"/>
        <item x="101"/>
        <item x="400"/>
        <item x="152"/>
        <item x="79"/>
        <item x="254"/>
        <item x="402"/>
        <item x="292"/>
        <item x="354"/>
        <item x="480"/>
        <item x="68"/>
        <item x="381"/>
        <item x="446"/>
        <item x="90"/>
        <item x="113"/>
        <item x="293"/>
        <item x="164"/>
        <item x="481"/>
        <item x="487"/>
        <item x="425"/>
        <item x="504"/>
        <item x="204"/>
        <item x="203"/>
        <item x="401"/>
        <item x="17"/>
        <item x="59"/>
        <item x="427"/>
        <item x="289"/>
        <item x="95"/>
        <item x="323"/>
        <item x="485"/>
        <item x="371"/>
        <item x="269"/>
        <item x="67"/>
        <item x="112"/>
        <item x="373"/>
        <item x="374"/>
        <item x="139"/>
        <item x="393"/>
        <item x="12"/>
        <item x="376"/>
        <item x="438"/>
        <item x="516"/>
        <item x="70"/>
        <item x="518"/>
        <item x="96"/>
        <item x="507"/>
        <item x="194"/>
        <item x="69"/>
        <item x="193"/>
        <item x="130"/>
        <item x="445"/>
        <item x="119"/>
        <item x="437"/>
        <item x="205"/>
        <item x="5"/>
        <item x="444"/>
        <item x="120"/>
        <item x="6"/>
        <item x="529"/>
        <item x="84"/>
        <item x="16"/>
        <item x="392"/>
        <item x="97"/>
        <item x="166"/>
        <item x="334"/>
        <item x="486"/>
        <item x="375"/>
        <item x="3"/>
        <item x="76"/>
        <item x="368"/>
        <item x="496"/>
        <item x="436"/>
        <item x="105"/>
        <item x="408"/>
        <item x="372"/>
        <item x="121"/>
        <item x="434"/>
        <item x="512"/>
        <item x="528"/>
        <item x="517"/>
        <item x="15"/>
        <item x="370"/>
        <item x="2"/>
        <item x="4"/>
        <item x="141"/>
        <item x="107"/>
        <item x="369"/>
        <item x="1"/>
        <item x="335"/>
        <item x="0"/>
        <item x="1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</items>
    </pivotField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18"/>
        <item x="37"/>
        <item x="50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9">
    <field x="6"/>
    <field x="7"/>
    <field x="12"/>
    <field x="17"/>
    <field x="11"/>
    <field x="15"/>
    <field x="8"/>
    <field x="13"/>
    <field x="14"/>
  </rowFields>
  <rowItems count="26">
    <i>
      <x v="14"/>
      <x v="4"/>
      <x v="6"/>
      <x v="4"/>
      <x v="2"/>
      <x v="10"/>
      <x v="29"/>
      <x v="38"/>
      <x v="493"/>
    </i>
    <i>
      <x v="15"/>
      <x v="4"/>
      <x v="7"/>
      <x/>
      <x v="3"/>
      <x v="18"/>
      <x v="29"/>
      <x v="31"/>
      <x v="496"/>
    </i>
    <i>
      <x v="18"/>
      <x v="4"/>
      <x v="3"/>
      <x/>
      <x v="2"/>
      <x v="11"/>
      <x v="15"/>
      <x v="17"/>
      <x v="283"/>
    </i>
    <i>
      <x v="21"/>
      <x v="4"/>
      <x v="3"/>
      <x/>
      <x v="2"/>
      <x v="11"/>
      <x v="15"/>
      <x v="17"/>
      <x v="283"/>
    </i>
    <i>
      <x v="22"/>
      <x v="4"/>
      <x v="3"/>
      <x/>
      <x v="2"/>
      <x v="11"/>
      <x v="19"/>
      <x v="21"/>
      <x v="316"/>
    </i>
    <i>
      <x v="23"/>
      <x v="4"/>
      <x v="3"/>
      <x/>
      <x v="2"/>
      <x v="11"/>
      <x v="19"/>
      <x v="21"/>
      <x v="316"/>
    </i>
    <i>
      <x v="24"/>
      <x v="4"/>
      <x v="4"/>
      <x/>
      <x v="2"/>
      <x v="12"/>
      <x v="19"/>
      <x v="21"/>
      <x v="316"/>
    </i>
    <i>
      <x v="25"/>
      <x v="4"/>
      <x v="3"/>
      <x/>
      <x v="2"/>
      <x v="11"/>
      <x v="19"/>
      <x v="21"/>
      <x v="316"/>
    </i>
    <i>
      <x v="28"/>
      <x v="4"/>
      <x v="16"/>
      <x/>
      <x v="3"/>
      <x v="11"/>
      <x v="24"/>
      <x v="27"/>
      <x v="253"/>
    </i>
    <i>
      <x v="29"/>
      <x v="4"/>
      <x v="8"/>
      <x v="4"/>
      <x v="2"/>
      <x v="11"/>
      <x v="24"/>
      <x v="26"/>
      <x v="240"/>
    </i>
    <i>
      <x v="34"/>
      <x v="4"/>
      <x v="3"/>
      <x/>
      <x v="2"/>
      <x v="11"/>
      <x v="20"/>
      <x v="22"/>
      <x v="377"/>
    </i>
    <i>
      <x v="59"/>
      <x v="4"/>
      <x v="12"/>
      <x/>
      <x v="2"/>
      <x v="13"/>
      <x v="2"/>
      <x v="2"/>
      <x v="477"/>
    </i>
    <i>
      <x v="66"/>
      <x v="55"/>
      <x v="69"/>
      <x/>
      <x v="6"/>
      <x v="22"/>
      <x v="14"/>
      <x v="15"/>
      <x v="530"/>
    </i>
    <i>
      <x v="68"/>
      <x v="4"/>
      <x v="11"/>
      <x/>
      <x v="2"/>
      <x v="14"/>
      <x/>
      <x/>
      <x v="26"/>
    </i>
    <i>
      <x v="70"/>
      <x v="4"/>
      <x v="11"/>
      <x/>
      <x v="2"/>
      <x v="14"/>
      <x v="5"/>
      <x v="5"/>
      <x v="437"/>
    </i>
    <i>
      <x v="71"/>
      <x v="4"/>
      <x v="12"/>
      <x/>
      <x v="2"/>
      <x v="13"/>
      <x v="9"/>
      <x v="9"/>
      <x v="499"/>
    </i>
    <i>
      <x v="72"/>
      <x v="4"/>
      <x v="7"/>
      <x/>
      <x v="3"/>
      <x v="18"/>
      <x v="17"/>
      <x v="19"/>
      <x v="462"/>
    </i>
    <i>
      <x v="73"/>
      <x v="4"/>
      <x v="6"/>
      <x/>
      <x v="2"/>
      <x v="10"/>
      <x v="17"/>
      <x v="19"/>
      <x v="519"/>
    </i>
    <i>
      <x v="74"/>
      <x v="4"/>
      <x v="13"/>
      <x/>
      <x v="2"/>
      <x v="44"/>
      <x v="9"/>
      <x v="9"/>
      <x v="403"/>
    </i>
    <i>
      <x v="75"/>
      <x v="4"/>
      <x v="19"/>
      <x/>
      <x v="3"/>
      <x v="20"/>
      <x v="20"/>
      <x v="22"/>
      <x v="426"/>
    </i>
    <i>
      <x v="76"/>
      <x v="4"/>
      <x v="40"/>
      <x v="1"/>
      <x v="4"/>
      <x v="3"/>
      <x v="9"/>
      <x v="65"/>
      <x v="529"/>
    </i>
    <i>
      <x v="80"/>
      <x v="55"/>
      <x v="70"/>
      <x/>
      <x v="6"/>
      <x v="23"/>
      <x v="53"/>
      <x v="66"/>
      <x v="531"/>
    </i>
    <i>
      <x v="89"/>
      <x v="4"/>
      <x v="40"/>
      <x v="1"/>
      <x v="4"/>
      <x v="3"/>
      <x v="9"/>
      <x v="65"/>
      <x v="529"/>
    </i>
    <i>
      <x v="108"/>
      <x v="4"/>
      <x v="17"/>
      <x v="4"/>
      <x v="3"/>
      <x v="5"/>
      <x v="15"/>
      <x v="9"/>
      <x v="222"/>
    </i>
    <i>
      <x v="109"/>
      <x v="4"/>
      <x v="17"/>
      <x v="4"/>
      <x v="3"/>
      <x v="5"/>
      <x v="15"/>
      <x v="9"/>
      <x v="219"/>
    </i>
    <i>
      <x v="121"/>
      <x v="4"/>
      <x v="6"/>
      <x/>
      <x v="2"/>
      <x v="10"/>
      <x v="9"/>
      <x v="9"/>
      <x v="400"/>
    </i>
  </rowItems>
  <colItems count="1">
    <i/>
  </colItems>
  <pageFields count="1">
    <pageField fld="3" item="0" hier="-1"/>
  </pageFields>
  <formats count="346">
    <format dxfId="8177">
      <pivotArea type="all" dataOnly="0" outline="0" fieldPosition="0"/>
    </format>
    <format dxfId="8176">
      <pivotArea field="7" type="button" dataOnly="0" labelOnly="1" outline="0" axis="axisRow" fieldPosition="1"/>
    </format>
    <format dxfId="8175">
      <pivotArea outline="0" collapsedLevelsAreSubtotals="1" fieldPosition="0"/>
    </format>
    <format dxfId="8174">
      <pivotArea dataOnly="0" labelOnly="1" outline="0" fieldPosition="0">
        <references count="8">
          <reference field="6" count="1" selected="0">
            <x v="76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8173">
      <pivotArea dataOnly="0" labelOnly="1" outline="0" fieldPosition="0">
        <references count="8">
          <reference field="6" count="1" selected="0">
            <x v="89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8172">
      <pivotArea outline="0" collapsedLevelsAreSubtotals="1" fieldPosition="0"/>
    </format>
    <format dxfId="8171">
      <pivotArea dataOnly="0" labelOnly="1" outline="0" fieldPosition="0">
        <references count="8">
          <reference field="6" count="1" selected="0">
            <x v="76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8170">
      <pivotArea dataOnly="0" labelOnly="1" outline="0" fieldPosition="0">
        <references count="8">
          <reference field="6" count="1" selected="0">
            <x v="89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8169">
      <pivotArea outline="0" collapsedLevelsAreSubtotals="1" fieldPosition="0"/>
    </format>
    <format dxfId="8168">
      <pivotArea field="13" type="button" dataOnly="0" labelOnly="1" outline="0" axis="axisRow" fieldPosition="7"/>
    </format>
    <format dxfId="8167">
      <pivotArea dataOnly="0" labelOnly="1" outline="0" fieldPosition="0">
        <references count="8">
          <reference field="6" count="1" selected="0">
            <x v="76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8166">
      <pivotArea dataOnly="0" labelOnly="1" outline="0" fieldPosition="0">
        <references count="8">
          <reference field="6" count="1" selected="0">
            <x v="89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8165">
      <pivotArea type="all" dataOnly="0" outline="0" fieldPosition="0"/>
    </format>
    <format dxfId="8164">
      <pivotArea dataOnly="0" labelOnly="1" outline="0" fieldPosition="0">
        <references count="1">
          <reference field="6" count="24">
            <x v="14"/>
            <x v="15"/>
            <x v="18"/>
            <x v="21"/>
            <x v="22"/>
            <x v="23"/>
            <x v="24"/>
            <x v="25"/>
            <x v="28"/>
            <x v="29"/>
            <x v="34"/>
            <x v="59"/>
            <x v="68"/>
            <x v="70"/>
            <x v="71"/>
            <x v="72"/>
            <x v="73"/>
            <x v="74"/>
            <x v="75"/>
            <x v="76"/>
            <x v="89"/>
            <x v="108"/>
            <x v="109"/>
            <x v="121"/>
          </reference>
        </references>
      </pivotArea>
    </format>
    <format dxfId="8163">
      <pivotArea dataOnly="0" labelOnly="1" outline="0" fieldPosition="0">
        <references count="8">
          <reference field="6" count="1" selected="0">
            <x v="76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8162">
      <pivotArea dataOnly="0" labelOnly="1" outline="0" fieldPosition="0">
        <references count="8">
          <reference field="6" count="1" selected="0">
            <x v="89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8161">
      <pivotArea type="all" dataOnly="0" outline="0" fieldPosition="0"/>
    </format>
    <format dxfId="8160">
      <pivotArea dataOnly="0" labelOnly="1" outline="0" fieldPosition="0">
        <references count="1">
          <reference field="6" count="24">
            <x v="14"/>
            <x v="15"/>
            <x v="18"/>
            <x v="21"/>
            <x v="22"/>
            <x v="23"/>
            <x v="24"/>
            <x v="25"/>
            <x v="28"/>
            <x v="29"/>
            <x v="34"/>
            <x v="59"/>
            <x v="68"/>
            <x v="70"/>
            <x v="71"/>
            <x v="72"/>
            <x v="73"/>
            <x v="74"/>
            <x v="75"/>
            <x v="76"/>
            <x v="89"/>
            <x v="108"/>
            <x v="109"/>
            <x v="121"/>
          </reference>
        </references>
      </pivotArea>
    </format>
    <format dxfId="8159">
      <pivotArea dataOnly="0" labelOnly="1" outline="0" fieldPosition="0">
        <references count="8">
          <reference field="6" count="1" selected="0">
            <x v="76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8158">
      <pivotArea dataOnly="0" labelOnly="1" outline="0" fieldPosition="0">
        <references count="8">
          <reference field="6" count="1" selected="0">
            <x v="89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8157">
      <pivotArea dataOnly="0" labelOnly="1" outline="0" fieldPosition="0">
        <references count="1">
          <reference field="3" count="1">
            <x v="0"/>
          </reference>
        </references>
      </pivotArea>
    </format>
    <format dxfId="8156">
      <pivotArea field="7" type="button" dataOnly="0" labelOnly="1" outline="0" axis="axisRow" fieldPosition="1"/>
    </format>
    <format dxfId="8155">
      <pivotArea dataOnly="0" labelOnly="1" outline="0" fieldPosition="0">
        <references count="1">
          <reference field="3" count="1">
            <x v="0"/>
          </reference>
        </references>
      </pivotArea>
    </format>
    <format dxfId="8154">
      <pivotArea field="7" type="button" dataOnly="0" labelOnly="1" outline="0" axis="axisRow" fieldPosition="1"/>
    </format>
    <format dxfId="8153">
      <pivotArea field="12" type="button" dataOnly="0" labelOnly="1" outline="0" axis="axisRow" fieldPosition="2"/>
    </format>
    <format dxfId="8152">
      <pivotArea field="12" type="button" dataOnly="0" labelOnly="1" outline="0" axis="axisRow" fieldPosition="2"/>
    </format>
    <format dxfId="8151">
      <pivotArea field="17" type="button" dataOnly="0" labelOnly="1" outline="0" axis="axisRow" fieldPosition="3"/>
    </format>
    <format dxfId="8150">
      <pivotArea dataOnly="0" labelOnly="1" outline="0" fieldPosition="0">
        <references count="4">
          <reference field="6" count="1" selected="0">
            <x v="18"/>
          </reference>
          <reference field="7" count="1" selected="0">
            <x v="4"/>
          </reference>
          <reference field="12" count="1" selected="0">
            <x v="3"/>
          </reference>
          <reference field="17" count="1">
            <x v="0"/>
          </reference>
        </references>
      </pivotArea>
    </format>
    <format dxfId="8149">
      <pivotArea dataOnly="0" labelOnly="1" outline="0" fieldPosition="0">
        <references count="4">
          <reference field="6" count="1" selected="0">
            <x v="73"/>
          </reference>
          <reference field="7" count="1" selected="0">
            <x v="4"/>
          </reference>
          <reference field="12" count="1" selected="0">
            <x v="6"/>
          </reference>
          <reference field="17" count="1">
            <x v="0"/>
          </reference>
        </references>
      </pivotArea>
    </format>
    <format dxfId="8148">
      <pivotArea field="17" type="button" dataOnly="0" labelOnly="1" outline="0" axis="axisRow" fieldPosition="3"/>
    </format>
    <format dxfId="8147">
      <pivotArea dataOnly="0" labelOnly="1" outline="0" fieldPosition="0">
        <references count="4">
          <reference field="6" count="1" selected="0">
            <x v="18"/>
          </reference>
          <reference field="7" count="1" selected="0">
            <x v="4"/>
          </reference>
          <reference field="12" count="1" selected="0">
            <x v="3"/>
          </reference>
          <reference field="17" count="1">
            <x v="0"/>
          </reference>
        </references>
      </pivotArea>
    </format>
    <format dxfId="8146">
      <pivotArea dataOnly="0" labelOnly="1" outline="0" fieldPosition="0">
        <references count="4">
          <reference field="6" count="1" selected="0">
            <x v="73"/>
          </reference>
          <reference field="7" count="1" selected="0">
            <x v="4"/>
          </reference>
          <reference field="12" count="1" selected="0">
            <x v="6"/>
          </reference>
          <reference field="17" count="1">
            <x v="0"/>
          </reference>
        </references>
      </pivotArea>
    </format>
    <format dxfId="8145">
      <pivotArea field="11" type="button" dataOnly="0" labelOnly="1" outline="0" axis="axisRow" fieldPosition="4"/>
    </format>
    <format dxfId="8144">
      <pivotArea field="11" type="button" dataOnly="0" labelOnly="1" outline="0" axis="axisRow" fieldPosition="4"/>
    </format>
    <format dxfId="8143">
      <pivotArea field="15" type="button" dataOnly="0" labelOnly="1" outline="0" axis="axisRow" fieldPosition="5"/>
    </format>
    <format dxfId="8142">
      <pivotArea field="15" type="button" dataOnly="0" labelOnly="1" outline="0" axis="axisRow" fieldPosition="5"/>
    </format>
    <format dxfId="8141">
      <pivotArea field="8" type="button" dataOnly="0" labelOnly="1" outline="0" axis="axisRow" fieldPosition="6"/>
    </format>
    <format dxfId="8140">
      <pivotArea field="8" type="button" dataOnly="0" labelOnly="1" outline="0" axis="axisRow" fieldPosition="6"/>
    </format>
    <format dxfId="8139">
      <pivotArea field="13" type="button" dataOnly="0" labelOnly="1" outline="0" axis="axisRow" fieldPosition="7"/>
    </format>
    <format dxfId="8138">
      <pivotArea dataOnly="0" labelOnly="1" outline="0" fieldPosition="0">
        <references count="8">
          <reference field="6" count="1" selected="0">
            <x v="21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1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8137">
      <pivotArea dataOnly="0" labelOnly="1" outline="0" fieldPosition="0">
        <references count="8">
          <reference field="6" count="1" selected="0">
            <x v="23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8136">
      <pivotArea dataOnly="0" labelOnly="1" outline="0" fieldPosition="0">
        <references count="8">
          <reference field="6" count="1" selected="0">
            <x v="24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4"/>
          </reference>
          <reference field="13" count="1">
            <x v="21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8135">
      <pivotArea dataOnly="0" labelOnly="1" outline="0" fieldPosition="0">
        <references count="8">
          <reference field="6" count="1" selected="0">
            <x v="25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8134">
      <pivotArea dataOnly="0" labelOnly="1" outline="0" fieldPosition="0">
        <references count="8">
          <reference field="6" count="1" selected="0">
            <x v="73"/>
          </reference>
          <reference field="7" count="1" selected="0">
            <x v="4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19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8133">
      <pivotArea dataOnly="0" labelOnly="1" outline="0" fieldPosition="0">
        <references count="8">
          <reference field="6" count="1" selected="0">
            <x v="109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7"/>
          </reference>
          <reference field="13" count="1">
            <x v="9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8132">
      <pivotArea dataOnly="0" labelOnly="1" outline="0" fieldPosition="0">
        <references count="8">
          <reference field="6" count="1" selected="0">
            <x v="121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9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8131">
      <pivotArea field="13" type="button" dataOnly="0" labelOnly="1" outline="0" axis="axisRow" fieldPosition="7"/>
    </format>
    <format dxfId="8130">
      <pivotArea dataOnly="0" labelOnly="1" outline="0" fieldPosition="0">
        <references count="8">
          <reference field="6" count="1" selected="0">
            <x v="21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1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8129">
      <pivotArea dataOnly="0" labelOnly="1" outline="0" fieldPosition="0">
        <references count="8">
          <reference field="6" count="1" selected="0">
            <x v="23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8128">
      <pivotArea dataOnly="0" labelOnly="1" outline="0" fieldPosition="0">
        <references count="8">
          <reference field="6" count="1" selected="0">
            <x v="24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4"/>
          </reference>
          <reference field="13" count="1">
            <x v="21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8127">
      <pivotArea dataOnly="0" labelOnly="1" outline="0" fieldPosition="0">
        <references count="8">
          <reference field="6" count="1" selected="0">
            <x v="25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8126">
      <pivotArea dataOnly="0" labelOnly="1" outline="0" fieldPosition="0">
        <references count="8">
          <reference field="6" count="1" selected="0">
            <x v="73"/>
          </reference>
          <reference field="7" count="1" selected="0">
            <x v="4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19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8125">
      <pivotArea dataOnly="0" labelOnly="1" outline="0" fieldPosition="0">
        <references count="8">
          <reference field="6" count="1" selected="0">
            <x v="109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7"/>
          </reference>
          <reference field="13" count="1">
            <x v="9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8124">
      <pivotArea dataOnly="0" labelOnly="1" outline="0" fieldPosition="0">
        <references count="8">
          <reference field="6" count="1" selected="0">
            <x v="121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9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8123">
      <pivotArea outline="0" collapsedLevelsAreSubtotals="1" fieldPosition="0"/>
    </format>
    <format dxfId="8122">
      <pivotArea dataOnly="0" labelOnly="1" outline="0" axis="axisValues" fieldPosition="0"/>
    </format>
    <format dxfId="8121">
      <pivotArea outline="0" collapsedLevelsAreSubtotals="1" fieldPosition="0"/>
    </format>
    <format dxfId="8120">
      <pivotArea dataOnly="0" labelOnly="1" outline="0" axis="axisValues" fieldPosition="0"/>
    </format>
    <format dxfId="8119">
      <pivotArea dataOnly="0" labelOnly="1" outline="0" fieldPosition="0">
        <references count="9">
          <reference field="6" count="1" selected="0">
            <x v="14"/>
          </reference>
          <reference field="7" count="1" selected="0">
            <x v="4"/>
          </reference>
          <reference field="8" count="1" selected="0">
            <x v="29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38"/>
          </reference>
          <reference field="14" count="1">
            <x v="493"/>
          </reference>
          <reference field="15" count="1" selected="0">
            <x v="10"/>
          </reference>
          <reference field="17" count="1" selected="0">
            <x v="4"/>
          </reference>
        </references>
      </pivotArea>
    </format>
    <format dxfId="8118">
      <pivotArea dataOnly="0" labelOnly="1" outline="0" fieldPosition="0">
        <references count="9">
          <reference field="6" count="1" selected="0">
            <x v="15"/>
          </reference>
          <reference field="7" count="1" selected="0">
            <x v="4"/>
          </reference>
          <reference field="8" count="1" selected="0">
            <x v="29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31"/>
          </reference>
          <reference field="14" count="1">
            <x v="496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8117">
      <pivotArea dataOnly="0" labelOnly="1" outline="0" fieldPosition="0">
        <references count="9">
          <reference field="6" count="1" selected="0">
            <x v="18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7"/>
          </reference>
          <reference field="14" count="1">
            <x v="28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8116">
      <pivotArea dataOnly="0" labelOnly="1" outline="0" fieldPosition="0">
        <references count="9">
          <reference field="6" count="1" selected="0">
            <x v="21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7"/>
          </reference>
          <reference field="14" count="1">
            <x v="28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8115">
      <pivotArea dataOnly="0" labelOnly="1" outline="0" fieldPosition="0">
        <references count="9">
          <reference field="6" count="1" selected="0">
            <x v="22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1"/>
          </reference>
          <reference field="14" count="1">
            <x v="31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8114">
      <pivotArea dataOnly="0" labelOnly="1" outline="0" fieldPosition="0">
        <references count="9">
          <reference field="6" count="1" selected="0">
            <x v="23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1"/>
          </reference>
          <reference field="14" count="1">
            <x v="31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8113">
      <pivotArea dataOnly="0" labelOnly="1" outline="0" fieldPosition="0">
        <references count="9">
          <reference field="6" count="1" selected="0">
            <x v="24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21"/>
          </reference>
          <reference field="14" count="1">
            <x v="316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8112">
      <pivotArea dataOnly="0" labelOnly="1" outline="0" fieldPosition="0">
        <references count="9">
          <reference field="6" count="1" selected="0">
            <x v="25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1"/>
          </reference>
          <reference field="14" count="1">
            <x v="31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8111">
      <pivotArea dataOnly="0" labelOnly="1" outline="0" fieldPosition="0">
        <references count="9">
          <reference field="6" count="1" selected="0">
            <x v="28"/>
          </reference>
          <reference field="7" count="1" selected="0">
            <x v="4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27"/>
          </reference>
          <reference field="14" count="1">
            <x v="25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8110">
      <pivotArea dataOnly="0" labelOnly="1" outline="0" fieldPosition="0">
        <references count="9">
          <reference field="6" count="1" selected="0">
            <x v="29"/>
          </reference>
          <reference field="7" count="1" selected="0">
            <x v="4"/>
          </reference>
          <reference field="8" count="1" selected="0">
            <x v="24"/>
          </reference>
          <reference field="11" count="1" selected="0">
            <x v="2"/>
          </reference>
          <reference field="12" count="1" selected="0">
            <x v="8"/>
          </reference>
          <reference field="13" count="1" selected="0">
            <x v="26"/>
          </reference>
          <reference field="14" count="1">
            <x v="240"/>
          </reference>
          <reference field="15" count="1" selected="0">
            <x v="11"/>
          </reference>
          <reference field="17" count="1" selected="0">
            <x v="4"/>
          </reference>
        </references>
      </pivotArea>
    </format>
    <format dxfId="8109">
      <pivotArea dataOnly="0" labelOnly="1" outline="0" fieldPosition="0">
        <references count="9">
          <reference field="6" count="1" selected="0">
            <x v="34"/>
          </reference>
          <reference field="7" count="1" selected="0">
            <x v="4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2"/>
          </reference>
          <reference field="14" count="1">
            <x v="37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8108">
      <pivotArea dataOnly="0" labelOnly="1" outline="0" fieldPosition="0">
        <references count="9">
          <reference field="6" count="1" selected="0">
            <x v="59"/>
          </reference>
          <reference field="7" count="1" selected="0">
            <x v="4"/>
          </reference>
          <reference field="8" count="1" selected="0">
            <x v="2"/>
          </reference>
          <reference field="11" count="1" selected="0">
            <x v="2"/>
          </reference>
          <reference field="12" count="1" selected="0">
            <x v="12"/>
          </reference>
          <reference field="13" count="1" selected="0">
            <x v="2"/>
          </reference>
          <reference field="14" count="1">
            <x v="477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8107">
      <pivotArea dataOnly="0" labelOnly="1" outline="0" fieldPosition="0">
        <references count="9">
          <reference field="6" count="1" selected="0">
            <x v="66"/>
          </reference>
          <reference field="7" count="1" selected="0">
            <x v="55"/>
          </reference>
          <reference field="8" count="1" selected="0">
            <x v="14"/>
          </reference>
          <reference field="11" count="1" selected="0">
            <x v="6"/>
          </reference>
          <reference field="12" count="1" selected="0">
            <x v="69"/>
          </reference>
          <reference field="13" count="1" selected="0">
            <x v="15"/>
          </reference>
          <reference field="14" count="1">
            <x v="530"/>
          </reference>
          <reference field="15" count="1" selected="0">
            <x v="22"/>
          </reference>
          <reference field="17" count="1" selected="0">
            <x v="0"/>
          </reference>
        </references>
      </pivotArea>
    </format>
    <format dxfId="8106">
      <pivotArea dataOnly="0" labelOnly="1" outline="0" fieldPosition="0">
        <references count="9">
          <reference field="6" count="1" selected="0">
            <x v="68"/>
          </reference>
          <reference field="7" count="1" selected="0">
            <x v="4"/>
          </reference>
          <reference field="8" count="1" selected="0">
            <x v="0"/>
          </reference>
          <reference field="11" count="1" selected="0">
            <x v="2"/>
          </reference>
          <reference field="12" count="1" selected="0">
            <x v="11"/>
          </reference>
          <reference field="13" count="1" selected="0">
            <x v="0"/>
          </reference>
          <reference field="14" count="1">
            <x v="26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8105">
      <pivotArea dataOnly="0" labelOnly="1" outline="0" fieldPosition="0">
        <references count="9">
          <reference field="6" count="1" selected="0">
            <x v="70"/>
          </reference>
          <reference field="7" count="1" selected="0">
            <x v="4"/>
          </reference>
          <reference field="8" count="1" selected="0">
            <x v="5"/>
          </reference>
          <reference field="11" count="1" selected="0">
            <x v="2"/>
          </reference>
          <reference field="12" count="1" selected="0">
            <x v="11"/>
          </reference>
          <reference field="13" count="1" selected="0">
            <x v="5"/>
          </reference>
          <reference field="14" count="1">
            <x v="437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8104">
      <pivotArea dataOnly="0" labelOnly="1" outline="0" fieldPosition="0">
        <references count="9">
          <reference field="6" count="1" selected="0">
            <x v="71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2"/>
          </reference>
          <reference field="13" count="1" selected="0">
            <x v="9"/>
          </reference>
          <reference field="14" count="1">
            <x v="499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8103">
      <pivotArea dataOnly="0" labelOnly="1" outline="0" fieldPosition="0">
        <references count="9">
          <reference field="6" count="1" selected="0">
            <x v="72"/>
          </reference>
          <reference field="7" count="1" selected="0">
            <x v="4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19"/>
          </reference>
          <reference field="14" count="1">
            <x v="462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8102">
      <pivotArea dataOnly="0" labelOnly="1" outline="0" fieldPosition="0">
        <references count="9">
          <reference field="6" count="1" selected="0">
            <x v="73"/>
          </reference>
          <reference field="7" count="1" selected="0">
            <x v="4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19"/>
          </reference>
          <reference field="14" count="1">
            <x v="519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8101">
      <pivotArea dataOnly="0" labelOnly="1" outline="0" fieldPosition="0">
        <references count="9">
          <reference field="6" count="1" selected="0">
            <x v="75"/>
          </reference>
          <reference field="7" count="1" selected="0">
            <x v="4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9"/>
          </reference>
          <reference field="13" count="1" selected="0">
            <x v="22"/>
          </reference>
          <reference field="14" count="1">
            <x v="426"/>
          </reference>
          <reference field="15" count="1" selected="0">
            <x v="20"/>
          </reference>
          <reference field="17" count="1" selected="0">
            <x v="0"/>
          </reference>
        </references>
      </pivotArea>
    </format>
    <format dxfId="8100">
      <pivotArea dataOnly="0" labelOnly="1" outline="0" fieldPosition="0">
        <references count="9">
          <reference field="6" count="1" selected="0">
            <x v="76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8099">
      <pivotArea dataOnly="0" labelOnly="1" outline="0" fieldPosition="0">
        <references count="9">
          <reference field="6" count="1" selected="0">
            <x v="80"/>
          </reference>
          <reference field="7" count="1" selected="0">
            <x v="55"/>
          </reference>
          <reference field="8" count="1" selected="0">
            <x v="53"/>
          </reference>
          <reference field="11" count="1" selected="0">
            <x v="6"/>
          </reference>
          <reference field="12" count="1" selected="0">
            <x v="70"/>
          </reference>
          <reference field="13" count="1" selected="0">
            <x v="66"/>
          </reference>
          <reference field="14" count="1">
            <x v="531"/>
          </reference>
          <reference field="15" count="1" selected="0">
            <x v="23"/>
          </reference>
          <reference field="17" count="1" selected="0">
            <x v="0"/>
          </reference>
        </references>
      </pivotArea>
    </format>
    <format dxfId="8098">
      <pivotArea dataOnly="0" labelOnly="1" outline="0" fieldPosition="0">
        <references count="9">
          <reference field="6" count="1" selected="0">
            <x v="89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8097">
      <pivotArea dataOnly="0" labelOnly="1" outline="0" fieldPosition="0">
        <references count="9">
          <reference field="6" count="1" selected="0">
            <x v="108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7"/>
          </reference>
          <reference field="13" count="1" selected="0">
            <x v="9"/>
          </reference>
          <reference field="14" count="1">
            <x v="222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8096">
      <pivotArea dataOnly="0" labelOnly="1" outline="0" fieldPosition="0">
        <references count="9">
          <reference field="6" count="1" selected="0">
            <x v="109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7"/>
          </reference>
          <reference field="13" count="1" selected="0">
            <x v="9"/>
          </reference>
          <reference field="14" count="1">
            <x v="219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8095">
      <pivotArea dataOnly="0" labelOnly="1" outline="0" fieldPosition="0">
        <references count="9">
          <reference field="6" count="1" selected="0">
            <x v="121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9"/>
          </reference>
          <reference field="14" count="1">
            <x v="400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8094">
      <pivotArea dataOnly="0" labelOnly="1" outline="0" fieldPosition="0">
        <references count="9">
          <reference field="6" count="1" selected="0">
            <x v="74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3"/>
          </reference>
          <reference field="13" count="1" selected="0">
            <x v="9"/>
          </reference>
          <reference field="14" count="1">
            <x v="403"/>
          </reference>
          <reference field="15" count="1" selected="0">
            <x v="44"/>
          </reference>
          <reference field="17" count="1" selected="0">
            <x v="0"/>
          </reference>
        </references>
      </pivotArea>
    </format>
    <format dxfId="8093">
      <pivotArea dataOnly="0" labelOnly="1" outline="0" fieldPosition="0">
        <references count="2">
          <reference field="6" count="1" selected="0">
            <x v="14"/>
          </reference>
          <reference field="7" count="1">
            <x v="4"/>
          </reference>
        </references>
      </pivotArea>
    </format>
    <format dxfId="8092">
      <pivotArea dataOnly="0" labelOnly="1" outline="0" fieldPosition="0">
        <references count="2">
          <reference field="6" count="1" selected="0">
            <x v="66"/>
          </reference>
          <reference field="7" count="1">
            <x v="55"/>
          </reference>
        </references>
      </pivotArea>
    </format>
    <format dxfId="8091">
      <pivotArea dataOnly="0" labelOnly="1" outline="0" fieldPosition="0">
        <references count="2">
          <reference field="6" count="1" selected="0">
            <x v="68"/>
          </reference>
          <reference field="7" count="1">
            <x v="4"/>
          </reference>
        </references>
      </pivotArea>
    </format>
    <format dxfId="8090">
      <pivotArea dataOnly="0" labelOnly="1" outline="0" fieldPosition="0">
        <references count="2">
          <reference field="6" count="1" selected="0">
            <x v="80"/>
          </reference>
          <reference field="7" count="1">
            <x v="55"/>
          </reference>
        </references>
      </pivotArea>
    </format>
    <format dxfId="8089">
      <pivotArea dataOnly="0" labelOnly="1" outline="0" fieldPosition="0">
        <references count="2">
          <reference field="6" count="1" selected="0">
            <x v="89"/>
          </reference>
          <reference field="7" count="1">
            <x v="4"/>
          </reference>
        </references>
      </pivotArea>
    </format>
    <format dxfId="8088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4"/>
          </reference>
          <reference field="12" count="1">
            <x v="6"/>
          </reference>
        </references>
      </pivotArea>
    </format>
    <format dxfId="8087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"/>
          </reference>
          <reference field="12" count="1">
            <x v="7"/>
          </reference>
        </references>
      </pivotArea>
    </format>
    <format dxfId="8086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4"/>
          </reference>
          <reference field="12" count="1">
            <x v="3"/>
          </reference>
        </references>
      </pivotArea>
    </format>
    <format dxfId="8085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"/>
          </reference>
          <reference field="12" count="1">
            <x v="4"/>
          </reference>
        </references>
      </pivotArea>
    </format>
    <format dxfId="8084">
      <pivotArea dataOnly="0" labelOnly="1" outline="0" fieldPosition="0">
        <references count="3">
          <reference field="6" count="1" selected="0">
            <x v="25"/>
          </reference>
          <reference field="7" count="1" selected="0">
            <x v="4"/>
          </reference>
          <reference field="12" count="1">
            <x v="3"/>
          </reference>
        </references>
      </pivotArea>
    </format>
    <format dxfId="8083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4"/>
          </reference>
          <reference field="12" count="1">
            <x v="16"/>
          </reference>
        </references>
      </pivotArea>
    </format>
    <format dxfId="8082">
      <pivotArea dataOnly="0" labelOnly="1" outline="0" fieldPosition="0">
        <references count="3">
          <reference field="6" count="1" selected="0">
            <x v="29"/>
          </reference>
          <reference field="7" count="1" selected="0">
            <x v="4"/>
          </reference>
          <reference field="12" count="1">
            <x v="8"/>
          </reference>
        </references>
      </pivotArea>
    </format>
    <format dxfId="8081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4"/>
          </reference>
          <reference field="12" count="1">
            <x v="3"/>
          </reference>
        </references>
      </pivotArea>
    </format>
    <format dxfId="8080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4"/>
          </reference>
          <reference field="12" count="1">
            <x v="12"/>
          </reference>
        </references>
      </pivotArea>
    </format>
    <format dxfId="8079">
      <pivotArea dataOnly="0" labelOnly="1" outline="0" fieldPosition="0">
        <references count="3">
          <reference field="6" count="1" selected="0">
            <x v="66"/>
          </reference>
          <reference field="7" count="1" selected="0">
            <x v="55"/>
          </reference>
          <reference field="12" count="1">
            <x v="69"/>
          </reference>
        </references>
      </pivotArea>
    </format>
    <format dxfId="8078">
      <pivotArea dataOnly="0" labelOnly="1" outline="0" fieldPosition="0">
        <references count="3">
          <reference field="6" count="1" selected="0">
            <x v="68"/>
          </reference>
          <reference field="7" count="1" selected="0">
            <x v="4"/>
          </reference>
          <reference field="12" count="1">
            <x v="11"/>
          </reference>
        </references>
      </pivotArea>
    </format>
    <format dxfId="8077">
      <pivotArea dataOnly="0" labelOnly="1" outline="0" fieldPosition="0">
        <references count="3">
          <reference field="6" count="1" selected="0">
            <x v="71"/>
          </reference>
          <reference field="7" count="1" selected="0">
            <x v="4"/>
          </reference>
          <reference field="12" count="1">
            <x v="12"/>
          </reference>
        </references>
      </pivotArea>
    </format>
    <format dxfId="8076">
      <pivotArea dataOnly="0" labelOnly="1" outline="0" fieldPosition="0">
        <references count="3">
          <reference field="6" count="1" selected="0">
            <x v="72"/>
          </reference>
          <reference field="7" count="1" selected="0">
            <x v="4"/>
          </reference>
          <reference field="12" count="1">
            <x v="7"/>
          </reference>
        </references>
      </pivotArea>
    </format>
    <format dxfId="8075">
      <pivotArea dataOnly="0" labelOnly="1" outline="0" fieldPosition="0">
        <references count="3">
          <reference field="6" count="1" selected="0">
            <x v="73"/>
          </reference>
          <reference field="7" count="1" selected="0">
            <x v="4"/>
          </reference>
          <reference field="12" count="1">
            <x v="6"/>
          </reference>
        </references>
      </pivotArea>
    </format>
    <format dxfId="8074">
      <pivotArea dataOnly="0" labelOnly="1" outline="0" fieldPosition="0">
        <references count="3">
          <reference field="6" count="1" selected="0">
            <x v="74"/>
          </reference>
          <reference field="7" count="1" selected="0">
            <x v="4"/>
          </reference>
          <reference field="12" count="1">
            <x v="13"/>
          </reference>
        </references>
      </pivotArea>
    </format>
    <format dxfId="8073">
      <pivotArea dataOnly="0" labelOnly="1" outline="0" fieldPosition="0">
        <references count="3">
          <reference field="6" count="1" selected="0">
            <x v="75"/>
          </reference>
          <reference field="7" count="1" selected="0">
            <x v="4"/>
          </reference>
          <reference field="12" count="1">
            <x v="19"/>
          </reference>
        </references>
      </pivotArea>
    </format>
    <format dxfId="8072">
      <pivotArea dataOnly="0" labelOnly="1" outline="0" fieldPosition="0">
        <references count="3">
          <reference field="6" count="1" selected="0">
            <x v="76"/>
          </reference>
          <reference field="7" count="1" selected="0">
            <x v="4"/>
          </reference>
          <reference field="12" count="1">
            <x v="40"/>
          </reference>
        </references>
      </pivotArea>
    </format>
    <format dxfId="8071">
      <pivotArea dataOnly="0" labelOnly="1" outline="0" fieldPosition="0">
        <references count="3">
          <reference field="6" count="1" selected="0">
            <x v="80"/>
          </reference>
          <reference field="7" count="1" selected="0">
            <x v="55"/>
          </reference>
          <reference field="12" count="1">
            <x v="70"/>
          </reference>
        </references>
      </pivotArea>
    </format>
    <format dxfId="8070">
      <pivotArea dataOnly="0" labelOnly="1" outline="0" fieldPosition="0">
        <references count="3">
          <reference field="6" count="1" selected="0">
            <x v="89"/>
          </reference>
          <reference field="7" count="1" selected="0">
            <x v="4"/>
          </reference>
          <reference field="12" count="1">
            <x v="40"/>
          </reference>
        </references>
      </pivotArea>
    </format>
    <format dxfId="8069">
      <pivotArea dataOnly="0" labelOnly="1" outline="0" fieldPosition="0">
        <references count="3">
          <reference field="6" count="1" selected="0">
            <x v="108"/>
          </reference>
          <reference field="7" count="1" selected="0">
            <x v="4"/>
          </reference>
          <reference field="12" count="1">
            <x v="17"/>
          </reference>
        </references>
      </pivotArea>
    </format>
    <format dxfId="8068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4"/>
          </reference>
          <reference field="12" count="1">
            <x v="6"/>
          </reference>
        </references>
      </pivotArea>
    </format>
    <format dxfId="8067">
      <pivotArea dataOnly="0" labelOnly="1" outline="0" fieldPosition="0">
        <references count="4">
          <reference field="6" count="1" selected="0">
            <x v="14"/>
          </reference>
          <reference field="7" count="1" selected="0">
            <x v="4"/>
          </reference>
          <reference field="12" count="1" selected="0">
            <x v="6"/>
          </reference>
          <reference field="17" count="1">
            <x v="4"/>
          </reference>
        </references>
      </pivotArea>
    </format>
    <format dxfId="8066">
      <pivotArea dataOnly="0" labelOnly="1" outline="0" fieldPosition="0">
        <references count="4">
          <reference field="6" count="1" selected="0">
            <x v="15"/>
          </reference>
          <reference field="7" count="1" selected="0">
            <x v="4"/>
          </reference>
          <reference field="12" count="1" selected="0">
            <x v="7"/>
          </reference>
          <reference field="17" count="1">
            <x v="0"/>
          </reference>
        </references>
      </pivotArea>
    </format>
    <format dxfId="8065">
      <pivotArea dataOnly="0" labelOnly="1" outline="0" fieldPosition="0">
        <references count="4">
          <reference field="6" count="1" selected="0">
            <x v="29"/>
          </reference>
          <reference field="7" count="1" selected="0">
            <x v="4"/>
          </reference>
          <reference field="12" count="1" selected="0">
            <x v="8"/>
          </reference>
          <reference field="17" count="1">
            <x v="4"/>
          </reference>
        </references>
      </pivotArea>
    </format>
    <format dxfId="8064">
      <pivotArea dataOnly="0" labelOnly="1" outline="0" fieldPosition="0">
        <references count="4">
          <reference field="6" count="1" selected="0">
            <x v="34"/>
          </reference>
          <reference field="7" count="1" selected="0">
            <x v="4"/>
          </reference>
          <reference field="12" count="1" selected="0">
            <x v="3"/>
          </reference>
          <reference field="17" count="1">
            <x v="0"/>
          </reference>
        </references>
      </pivotArea>
    </format>
    <format dxfId="8063">
      <pivotArea dataOnly="0" labelOnly="1" outline="0" fieldPosition="0">
        <references count="4">
          <reference field="6" count="1" selected="0">
            <x v="76"/>
          </reference>
          <reference field="7" count="1" selected="0">
            <x v="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8062">
      <pivotArea dataOnly="0" labelOnly="1" outline="0" fieldPosition="0">
        <references count="4">
          <reference field="6" count="1" selected="0">
            <x v="80"/>
          </reference>
          <reference field="7" count="1" selected="0">
            <x v="55"/>
          </reference>
          <reference field="12" count="1" selected="0">
            <x v="70"/>
          </reference>
          <reference field="17" count="1">
            <x v="0"/>
          </reference>
        </references>
      </pivotArea>
    </format>
    <format dxfId="8061">
      <pivotArea dataOnly="0" labelOnly="1" outline="0" fieldPosition="0">
        <references count="4">
          <reference field="6" count="1" selected="0">
            <x v="89"/>
          </reference>
          <reference field="7" count="1" selected="0">
            <x v="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8060">
      <pivotArea dataOnly="0" labelOnly="1" outline="0" fieldPosition="0">
        <references count="4">
          <reference field="6" count="1" selected="0">
            <x v="108"/>
          </reference>
          <reference field="7" count="1" selected="0">
            <x v="4"/>
          </reference>
          <reference field="12" count="1" selected="0">
            <x v="17"/>
          </reference>
          <reference field="17" count="1">
            <x v="4"/>
          </reference>
        </references>
      </pivotArea>
    </format>
    <format dxfId="8059">
      <pivotArea dataOnly="0" labelOnly="1" outline="0" fieldPosition="0">
        <references count="4">
          <reference field="6" count="1" selected="0">
            <x v="121"/>
          </reference>
          <reference field="7" count="1" selected="0">
            <x v="4"/>
          </reference>
          <reference field="12" count="1" selected="0">
            <x v="6"/>
          </reference>
          <reference field="17" count="1">
            <x v="0"/>
          </reference>
        </references>
      </pivotArea>
    </format>
    <format dxfId="8058">
      <pivotArea dataOnly="0" labelOnly="1" outline="0" fieldPosition="0">
        <references count="5">
          <reference field="6" count="1" selected="0">
            <x v="14"/>
          </reference>
          <reference field="7" count="1" selected="0">
            <x v="4"/>
          </reference>
          <reference field="11" count="1">
            <x v="2"/>
          </reference>
          <reference field="12" count="1" selected="0">
            <x v="6"/>
          </reference>
          <reference field="17" count="1" selected="0">
            <x v="4"/>
          </reference>
        </references>
      </pivotArea>
    </format>
    <format dxfId="8057">
      <pivotArea dataOnly="0" labelOnly="1" outline="0" fieldPosition="0">
        <references count="5">
          <reference field="6" count="1" selected="0">
            <x v="15"/>
          </reference>
          <reference field="7" count="1" selected="0">
            <x v="4"/>
          </reference>
          <reference field="11" count="1">
            <x v="3"/>
          </reference>
          <reference field="12" count="1" selected="0">
            <x v="7"/>
          </reference>
          <reference field="17" count="1" selected="0">
            <x v="0"/>
          </reference>
        </references>
      </pivotArea>
    </format>
    <format dxfId="8056">
      <pivotArea dataOnly="0" labelOnly="1" outline="0" fieldPosition="0">
        <references count="5">
          <reference field="6" count="1" selected="0">
            <x v="18"/>
          </reference>
          <reference field="7" count="1" selected="0">
            <x v="4"/>
          </reference>
          <reference field="11" count="1">
            <x v="2"/>
          </reference>
          <reference field="12" count="1" selected="0">
            <x v="3"/>
          </reference>
          <reference field="17" count="1" selected="0">
            <x v="0"/>
          </reference>
        </references>
      </pivotArea>
    </format>
    <format dxfId="8055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4"/>
          </reference>
          <reference field="11" count="1">
            <x v="3"/>
          </reference>
          <reference field="12" count="1" selected="0">
            <x v="16"/>
          </reference>
          <reference field="17" count="1" selected="0">
            <x v="0"/>
          </reference>
        </references>
      </pivotArea>
    </format>
    <format dxfId="8054">
      <pivotArea dataOnly="0" labelOnly="1" outline="0" fieldPosition="0">
        <references count="5">
          <reference field="6" count="1" selected="0">
            <x v="29"/>
          </reference>
          <reference field="7" count="1" selected="0">
            <x v="4"/>
          </reference>
          <reference field="11" count="1">
            <x v="2"/>
          </reference>
          <reference field="12" count="1" selected="0">
            <x v="8"/>
          </reference>
          <reference field="17" count="1" selected="0">
            <x v="4"/>
          </reference>
        </references>
      </pivotArea>
    </format>
    <format dxfId="8053">
      <pivotArea dataOnly="0" labelOnly="1" outline="0" fieldPosition="0">
        <references count="5">
          <reference field="6" count="1" selected="0">
            <x v="66"/>
          </reference>
          <reference field="7" count="1" selected="0">
            <x v="55"/>
          </reference>
          <reference field="11" count="1">
            <x v="6"/>
          </reference>
          <reference field="12" count="1" selected="0">
            <x v="69"/>
          </reference>
          <reference field="17" count="1" selected="0">
            <x v="0"/>
          </reference>
        </references>
      </pivotArea>
    </format>
    <format dxfId="8052">
      <pivotArea dataOnly="0" labelOnly="1" outline="0" fieldPosition="0">
        <references count="5">
          <reference field="6" count="1" selected="0">
            <x v="68"/>
          </reference>
          <reference field="7" count="1" selected="0">
            <x v="4"/>
          </reference>
          <reference field="11" count="1">
            <x v="2"/>
          </reference>
          <reference field="12" count="1" selected="0">
            <x v="11"/>
          </reference>
          <reference field="17" count="1" selected="0">
            <x v="0"/>
          </reference>
        </references>
      </pivotArea>
    </format>
    <format dxfId="8051">
      <pivotArea dataOnly="0" labelOnly="1" outline="0" fieldPosition="0">
        <references count="5">
          <reference field="6" count="1" selected="0">
            <x v="72"/>
          </reference>
          <reference field="7" count="1" selected="0">
            <x v="4"/>
          </reference>
          <reference field="11" count="1">
            <x v="3"/>
          </reference>
          <reference field="12" count="1" selected="0">
            <x v="7"/>
          </reference>
          <reference field="17" count="1" selected="0">
            <x v="0"/>
          </reference>
        </references>
      </pivotArea>
    </format>
    <format dxfId="8050">
      <pivotArea dataOnly="0" labelOnly="1" outline="0" fieldPosition="0">
        <references count="5">
          <reference field="6" count="1" selected="0">
            <x v="73"/>
          </reference>
          <reference field="7" count="1" selected="0">
            <x v="4"/>
          </reference>
          <reference field="11" count="1">
            <x v="2"/>
          </reference>
          <reference field="12" count="1" selected="0">
            <x v="6"/>
          </reference>
          <reference field="17" count="1" selected="0">
            <x v="0"/>
          </reference>
        </references>
      </pivotArea>
    </format>
    <format dxfId="8049">
      <pivotArea dataOnly="0" labelOnly="1" outline="0" fieldPosition="0">
        <references count="5">
          <reference field="6" count="1" selected="0">
            <x v="75"/>
          </reference>
          <reference field="7" count="1" selected="0">
            <x v="4"/>
          </reference>
          <reference field="11" count="1">
            <x v="3"/>
          </reference>
          <reference field="12" count="1" selected="0">
            <x v="19"/>
          </reference>
          <reference field="17" count="1" selected="0">
            <x v="0"/>
          </reference>
        </references>
      </pivotArea>
    </format>
    <format dxfId="8048">
      <pivotArea dataOnly="0" labelOnly="1" outline="0" fieldPosition="0">
        <references count="5">
          <reference field="6" count="1" selected="0">
            <x v="76"/>
          </reference>
          <reference field="7" count="1" selected="0">
            <x v="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8047">
      <pivotArea dataOnly="0" labelOnly="1" outline="0" fieldPosition="0">
        <references count="5">
          <reference field="6" count="1" selected="0">
            <x v="80"/>
          </reference>
          <reference field="7" count="1" selected="0">
            <x v="55"/>
          </reference>
          <reference field="11" count="1">
            <x v="6"/>
          </reference>
          <reference field="12" count="1" selected="0">
            <x v="70"/>
          </reference>
          <reference field="17" count="1" selected="0">
            <x v="0"/>
          </reference>
        </references>
      </pivotArea>
    </format>
    <format dxfId="8046">
      <pivotArea dataOnly="0" labelOnly="1" outline="0" fieldPosition="0">
        <references count="5">
          <reference field="6" count="1" selected="0">
            <x v="89"/>
          </reference>
          <reference field="7" count="1" selected="0">
            <x v="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8045">
      <pivotArea dataOnly="0" labelOnly="1" outline="0" fieldPosition="0">
        <references count="5">
          <reference field="6" count="1" selected="0">
            <x v="108"/>
          </reference>
          <reference field="7" count="1" selected="0">
            <x v="4"/>
          </reference>
          <reference field="11" count="1">
            <x v="3"/>
          </reference>
          <reference field="12" count="1" selected="0">
            <x v="17"/>
          </reference>
          <reference field="17" count="1" selected="0">
            <x v="4"/>
          </reference>
        </references>
      </pivotArea>
    </format>
    <format dxfId="8044">
      <pivotArea dataOnly="0" labelOnly="1" outline="0" fieldPosition="0">
        <references count="5">
          <reference field="6" count="1" selected="0">
            <x v="121"/>
          </reference>
          <reference field="7" count="1" selected="0">
            <x v="4"/>
          </reference>
          <reference field="11" count="1">
            <x v="2"/>
          </reference>
          <reference field="12" count="1" selected="0">
            <x v="6"/>
          </reference>
          <reference field="17" count="1" selected="0">
            <x v="0"/>
          </reference>
        </references>
      </pivotArea>
    </format>
    <format dxfId="8043">
      <pivotArea dataOnly="0" labelOnly="1" outline="0" fieldPosition="0">
        <references count="6">
          <reference field="6" count="1" selected="0">
            <x v="14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4"/>
          </reference>
        </references>
      </pivotArea>
    </format>
    <format dxfId="8042">
      <pivotArea dataOnly="0" labelOnly="1" outline="0" fieldPosition="0">
        <references count="6">
          <reference field="6" count="1" selected="0">
            <x v="15"/>
          </reference>
          <reference field="7" count="1" selected="0">
            <x v="4"/>
          </reference>
          <reference field="11" count="1" selected="0">
            <x v="3"/>
          </reference>
          <reference field="12" count="1" selected="0">
            <x v="7"/>
          </reference>
          <reference field="15" count="1">
            <x v="18"/>
          </reference>
          <reference field="17" count="1" selected="0">
            <x v="0"/>
          </reference>
        </references>
      </pivotArea>
    </format>
    <format dxfId="8041">
      <pivotArea dataOnly="0" labelOnly="1" outline="0" fieldPosition="0">
        <references count="6">
          <reference field="6" count="1" selected="0">
            <x v="18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8040">
      <pivotArea dataOnly="0" labelOnly="1" outline="0" fieldPosition="0">
        <references count="6">
          <reference field="6" count="1" selected="0">
            <x v="24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4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8039">
      <pivotArea dataOnly="0" labelOnly="1" outline="0" fieldPosition="0">
        <references count="6">
          <reference field="6" count="1" selected="0">
            <x v="25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8038">
      <pivotArea dataOnly="0" labelOnly="1" outline="0" fieldPosition="0">
        <references count="6">
          <reference field="6" count="1" selected="0">
            <x v="59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12"/>
          </reference>
          <reference field="15" count="1">
            <x v="13"/>
          </reference>
          <reference field="17" count="1" selected="0">
            <x v="0"/>
          </reference>
        </references>
      </pivotArea>
    </format>
    <format dxfId="8037">
      <pivotArea dataOnly="0" labelOnly="1" outline="0" fieldPosition="0">
        <references count="6">
          <reference field="6" count="1" selected="0">
            <x v="66"/>
          </reference>
          <reference field="7" count="1" selected="0">
            <x v="55"/>
          </reference>
          <reference field="11" count="1" selected="0">
            <x v="6"/>
          </reference>
          <reference field="12" count="1" selected="0">
            <x v="69"/>
          </reference>
          <reference field="15" count="1">
            <x v="22"/>
          </reference>
          <reference field="17" count="1" selected="0">
            <x v="0"/>
          </reference>
        </references>
      </pivotArea>
    </format>
    <format dxfId="8036">
      <pivotArea dataOnly="0" labelOnly="1" outline="0" fieldPosition="0">
        <references count="6">
          <reference field="6" count="1" selected="0">
            <x v="68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11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8035">
      <pivotArea dataOnly="0" labelOnly="1" outline="0" fieldPosition="0">
        <references count="6">
          <reference field="6" count="1" selected="0">
            <x v="71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12"/>
          </reference>
          <reference field="15" count="1">
            <x v="13"/>
          </reference>
          <reference field="17" count="1" selected="0">
            <x v="0"/>
          </reference>
        </references>
      </pivotArea>
    </format>
    <format dxfId="8034">
      <pivotArea dataOnly="0" labelOnly="1" outline="0" fieldPosition="0">
        <references count="6">
          <reference field="6" count="1" selected="0">
            <x v="72"/>
          </reference>
          <reference field="7" count="1" selected="0">
            <x v="4"/>
          </reference>
          <reference field="11" count="1" selected="0">
            <x v="3"/>
          </reference>
          <reference field="12" count="1" selected="0">
            <x v="7"/>
          </reference>
          <reference field="15" count="1">
            <x v="18"/>
          </reference>
          <reference field="17" count="1" selected="0">
            <x v="0"/>
          </reference>
        </references>
      </pivotArea>
    </format>
    <format dxfId="8033">
      <pivotArea dataOnly="0" labelOnly="1" outline="0" fieldPosition="0">
        <references count="6">
          <reference field="6" count="1" selected="0">
            <x v="73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0"/>
          </reference>
        </references>
      </pivotArea>
    </format>
    <format dxfId="8032">
      <pivotArea dataOnly="0" labelOnly="1" outline="0" fieldPosition="0">
        <references count="6">
          <reference field="6" count="1" selected="0">
            <x v="74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13"/>
          </reference>
          <reference field="15" count="1">
            <x v="44"/>
          </reference>
          <reference field="17" count="1" selected="0">
            <x v="0"/>
          </reference>
        </references>
      </pivotArea>
    </format>
    <format dxfId="8031">
      <pivotArea dataOnly="0" labelOnly="1" outline="0" fieldPosition="0">
        <references count="6">
          <reference field="6" count="1" selected="0">
            <x v="75"/>
          </reference>
          <reference field="7" count="1" selected="0">
            <x v="4"/>
          </reference>
          <reference field="11" count="1" selected="0">
            <x v="3"/>
          </reference>
          <reference field="12" count="1" selected="0">
            <x v="19"/>
          </reference>
          <reference field="15" count="1">
            <x v="20"/>
          </reference>
          <reference field="17" count="1" selected="0">
            <x v="0"/>
          </reference>
        </references>
      </pivotArea>
    </format>
    <format dxfId="8030">
      <pivotArea dataOnly="0" labelOnly="1" outline="0" fieldPosition="0">
        <references count="6">
          <reference field="6" count="1" selected="0">
            <x v="76"/>
          </reference>
          <reference field="7" count="1" selected="0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8029">
      <pivotArea dataOnly="0" labelOnly="1" outline="0" fieldPosition="0">
        <references count="6">
          <reference field="6" count="1" selected="0">
            <x v="80"/>
          </reference>
          <reference field="7" count="1" selected="0">
            <x v="55"/>
          </reference>
          <reference field="11" count="1" selected="0">
            <x v="6"/>
          </reference>
          <reference field="12" count="1" selected="0">
            <x v="70"/>
          </reference>
          <reference field="15" count="1">
            <x v="23"/>
          </reference>
          <reference field="17" count="1" selected="0">
            <x v="0"/>
          </reference>
        </references>
      </pivotArea>
    </format>
    <format dxfId="8028">
      <pivotArea dataOnly="0" labelOnly="1" outline="0" fieldPosition="0">
        <references count="6">
          <reference field="6" count="1" selected="0">
            <x v="89"/>
          </reference>
          <reference field="7" count="1" selected="0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8027">
      <pivotArea dataOnly="0" labelOnly="1" outline="0" fieldPosition="0">
        <references count="6">
          <reference field="6" count="1" selected="0">
            <x v="108"/>
          </reference>
          <reference field="7" count="1" selected="0">
            <x v="4"/>
          </reference>
          <reference field="11" count="1" selected="0">
            <x v="3"/>
          </reference>
          <reference field="12" count="1" selected="0">
            <x v="17"/>
          </reference>
          <reference field="15" count="1">
            <x v="5"/>
          </reference>
          <reference field="17" count="1" selected="0">
            <x v="4"/>
          </reference>
        </references>
      </pivotArea>
    </format>
    <format dxfId="8026">
      <pivotArea dataOnly="0" labelOnly="1" outline="0" fieldPosition="0">
        <references count="6">
          <reference field="6" count="1" selected="0">
            <x v="121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0"/>
          </reference>
        </references>
      </pivotArea>
    </format>
    <format dxfId="8025">
      <pivotArea dataOnly="0" labelOnly="1" outline="0" fieldPosition="0">
        <references count="7">
          <reference field="6" count="1" selected="0">
            <x v="14"/>
          </reference>
          <reference field="7" count="1" selected="0">
            <x v="4"/>
          </reference>
          <reference field="8" count="1">
            <x v="29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10"/>
          </reference>
          <reference field="17" count="1" selected="0">
            <x v="4"/>
          </reference>
        </references>
      </pivotArea>
    </format>
    <format dxfId="8024">
      <pivotArea dataOnly="0" labelOnly="1" outline="0" fieldPosition="0">
        <references count="7">
          <reference field="6" count="1" selected="0">
            <x v="18"/>
          </reference>
          <reference field="7" count="1" selected="0">
            <x v="4"/>
          </reference>
          <reference field="8" count="1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8023">
      <pivotArea dataOnly="0" labelOnly="1" outline="0" fieldPosition="0">
        <references count="7">
          <reference field="6" count="1" selected="0">
            <x v="22"/>
          </reference>
          <reference field="7" count="1" selected="0">
            <x v="4"/>
          </reference>
          <reference field="8" count="1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8022">
      <pivotArea dataOnly="0" labelOnly="1" outline="0" fieldPosition="0">
        <references count="7">
          <reference field="6" count="1" selected="0">
            <x v="28"/>
          </reference>
          <reference field="7" count="1" selected="0">
            <x v="4"/>
          </reference>
          <reference field="8" count="1">
            <x v="24"/>
          </reference>
          <reference field="11" count="1" selected="0">
            <x v="3"/>
          </reference>
          <reference field="12" count="1" selected="0">
            <x v="1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8021">
      <pivotArea dataOnly="0" labelOnly="1" outline="0" fieldPosition="0">
        <references count="7">
          <reference field="6" count="1" selected="0">
            <x v="34"/>
          </reference>
          <reference field="7" count="1" selected="0">
            <x v="4"/>
          </reference>
          <reference field="8" count="1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8020">
      <pivotArea dataOnly="0" labelOnly="1" outline="0" fieldPosition="0">
        <references count="7">
          <reference field="6" count="1" selected="0">
            <x v="59"/>
          </reference>
          <reference field="7" count="1" selected="0">
            <x v="4"/>
          </reference>
          <reference field="8" count="1">
            <x v="2"/>
          </reference>
          <reference field="11" count="1" selected="0">
            <x v="2"/>
          </reference>
          <reference field="12" count="1" selected="0">
            <x v="12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8019">
      <pivotArea dataOnly="0" labelOnly="1" outline="0" fieldPosition="0">
        <references count="7">
          <reference field="6" count="1" selected="0">
            <x v="66"/>
          </reference>
          <reference field="7" count="1" selected="0">
            <x v="55"/>
          </reference>
          <reference field="8" count="1">
            <x v="14"/>
          </reference>
          <reference field="11" count="1" selected="0">
            <x v="6"/>
          </reference>
          <reference field="12" count="1" selected="0">
            <x v="69"/>
          </reference>
          <reference field="15" count="1" selected="0">
            <x v="22"/>
          </reference>
          <reference field="17" count="1" selected="0">
            <x v="0"/>
          </reference>
        </references>
      </pivotArea>
    </format>
    <format dxfId="8018">
      <pivotArea dataOnly="0" labelOnly="1" outline="0" fieldPosition="0">
        <references count="7">
          <reference field="6" count="1" selected="0">
            <x v="68"/>
          </reference>
          <reference field="7" count="1" selected="0">
            <x v="4"/>
          </reference>
          <reference field="8" count="1">
            <x v="0"/>
          </reference>
          <reference field="11" count="1" selected="0">
            <x v="2"/>
          </reference>
          <reference field="12" count="1" selected="0">
            <x v="11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8017">
      <pivotArea dataOnly="0" labelOnly="1" outline="0" fieldPosition="0">
        <references count="7">
          <reference field="6" count="1" selected="0">
            <x v="70"/>
          </reference>
          <reference field="7" count="1" selected="0">
            <x v="4"/>
          </reference>
          <reference field="8" count="1">
            <x v="5"/>
          </reference>
          <reference field="11" count="1" selected="0">
            <x v="2"/>
          </reference>
          <reference field="12" count="1" selected="0">
            <x v="11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8016">
      <pivotArea dataOnly="0" labelOnly="1" outline="0" fieldPosition="0">
        <references count="7">
          <reference field="6" count="1" selected="0">
            <x v="71"/>
          </reference>
          <reference field="7" count="1" selected="0">
            <x v="4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12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8015">
      <pivotArea dataOnly="0" labelOnly="1" outline="0" fieldPosition="0">
        <references count="7">
          <reference field="6" count="1" selected="0">
            <x v="72"/>
          </reference>
          <reference field="7" count="1" selected="0">
            <x v="4"/>
          </reference>
          <reference field="8" count="1">
            <x v="17"/>
          </reference>
          <reference field="11" count="1" selected="0">
            <x v="3"/>
          </reference>
          <reference field="12" count="1" selected="0">
            <x v="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8014">
      <pivotArea dataOnly="0" labelOnly="1" outline="0" fieldPosition="0">
        <references count="7">
          <reference field="6" count="1" selected="0">
            <x v="74"/>
          </reference>
          <reference field="7" count="1" selected="0">
            <x v="4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13"/>
          </reference>
          <reference field="15" count="1" selected="0">
            <x v="44"/>
          </reference>
          <reference field="17" count="1" selected="0">
            <x v="0"/>
          </reference>
        </references>
      </pivotArea>
    </format>
    <format dxfId="8013">
      <pivotArea dataOnly="0" labelOnly="1" outline="0" fieldPosition="0">
        <references count="7">
          <reference field="6" count="1" selected="0">
            <x v="75"/>
          </reference>
          <reference field="7" count="1" selected="0">
            <x v="4"/>
          </reference>
          <reference field="8" count="1">
            <x v="20"/>
          </reference>
          <reference field="11" count="1" selected="0">
            <x v="3"/>
          </reference>
          <reference field="12" count="1" selected="0">
            <x v="19"/>
          </reference>
          <reference field="15" count="1" selected="0">
            <x v="20"/>
          </reference>
          <reference field="17" count="1" selected="0">
            <x v="0"/>
          </reference>
        </references>
      </pivotArea>
    </format>
    <format dxfId="8012">
      <pivotArea dataOnly="0" labelOnly="1" outline="0" fieldPosition="0">
        <references count="7">
          <reference field="6" count="1" selected="0">
            <x v="76"/>
          </reference>
          <reference field="7" count="1" selected="0">
            <x v="4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8011">
      <pivotArea dataOnly="0" labelOnly="1" outline="0" fieldPosition="0">
        <references count="7">
          <reference field="6" count="1" selected="0">
            <x v="80"/>
          </reference>
          <reference field="7" count="1" selected="0">
            <x v="55"/>
          </reference>
          <reference field="8" count="1">
            <x v="53"/>
          </reference>
          <reference field="11" count="1" selected="0">
            <x v="6"/>
          </reference>
          <reference field="12" count="1" selected="0">
            <x v="70"/>
          </reference>
          <reference field="15" count="1" selected="0">
            <x v="23"/>
          </reference>
          <reference field="17" count="1" selected="0">
            <x v="0"/>
          </reference>
        </references>
      </pivotArea>
    </format>
    <format dxfId="8010">
      <pivotArea dataOnly="0" labelOnly="1" outline="0" fieldPosition="0">
        <references count="7">
          <reference field="6" count="1" selected="0">
            <x v="89"/>
          </reference>
          <reference field="7" count="1" selected="0">
            <x v="4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8009">
      <pivotArea dataOnly="0" labelOnly="1" outline="0" fieldPosition="0">
        <references count="7">
          <reference field="6" count="1" selected="0">
            <x v="108"/>
          </reference>
          <reference field="7" count="1" selected="0">
            <x v="4"/>
          </reference>
          <reference field="8" count="1">
            <x v="15"/>
          </reference>
          <reference field="11" count="1" selected="0">
            <x v="3"/>
          </reference>
          <reference field="12" count="1" selected="0">
            <x v="17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8008">
      <pivotArea dataOnly="0" labelOnly="1" outline="0" fieldPosition="0">
        <references count="7">
          <reference field="6" count="1" selected="0">
            <x v="121"/>
          </reference>
          <reference field="7" count="1" selected="0">
            <x v="4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8007">
      <pivotArea dataOnly="0" labelOnly="1" outline="0" fieldPosition="0">
        <references count="8">
          <reference field="6" count="1" selected="0">
            <x v="14"/>
          </reference>
          <reference field="7" count="1" selected="0">
            <x v="4"/>
          </reference>
          <reference field="8" count="1" selected="0">
            <x v="29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38"/>
          </reference>
          <reference field="15" count="1" selected="0">
            <x v="10"/>
          </reference>
          <reference field="17" count="1" selected="0">
            <x v="4"/>
          </reference>
        </references>
      </pivotArea>
    </format>
    <format dxfId="8006">
      <pivotArea dataOnly="0" labelOnly="1" outline="0" fieldPosition="0">
        <references count="8">
          <reference field="6" count="1" selected="0">
            <x v="15"/>
          </reference>
          <reference field="7" count="1" selected="0">
            <x v="4"/>
          </reference>
          <reference field="8" count="1" selected="0">
            <x v="29"/>
          </reference>
          <reference field="11" count="1" selected="0">
            <x v="3"/>
          </reference>
          <reference field="12" count="1" selected="0">
            <x v="7"/>
          </reference>
          <reference field="13" count="1">
            <x v="31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8005">
      <pivotArea dataOnly="0" labelOnly="1" outline="0" fieldPosition="0">
        <references count="8">
          <reference field="6" count="1" selected="0">
            <x v="18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1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8004">
      <pivotArea dataOnly="0" labelOnly="1" outline="0" fieldPosition="0">
        <references count="8">
          <reference field="6" count="1" selected="0">
            <x v="22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8003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4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6"/>
          </reference>
          <reference field="13" count="1">
            <x v="2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8002">
      <pivotArea dataOnly="0" labelOnly="1" outline="0" fieldPosition="0">
        <references count="8">
          <reference field="6" count="1" selected="0">
            <x v="29"/>
          </reference>
          <reference field="7" count="1" selected="0">
            <x v="4"/>
          </reference>
          <reference field="8" count="1" selected="0">
            <x v="24"/>
          </reference>
          <reference field="11" count="1" selected="0">
            <x v="2"/>
          </reference>
          <reference field="12" count="1" selected="0">
            <x v="8"/>
          </reference>
          <reference field="13" count="1">
            <x v="26"/>
          </reference>
          <reference field="15" count="1" selected="0">
            <x v="11"/>
          </reference>
          <reference field="17" count="1" selected="0">
            <x v="4"/>
          </reference>
        </references>
      </pivotArea>
    </format>
    <format dxfId="8001">
      <pivotArea dataOnly="0" labelOnly="1" outline="0" fieldPosition="0">
        <references count="8">
          <reference field="6" count="1" selected="0">
            <x v="34"/>
          </reference>
          <reference field="7" count="1" selected="0">
            <x v="4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8000">
      <pivotArea dataOnly="0" labelOnly="1" outline="0" fieldPosition="0">
        <references count="8">
          <reference field="6" count="1" selected="0">
            <x v="59"/>
          </reference>
          <reference field="7" count="1" selected="0">
            <x v="4"/>
          </reference>
          <reference field="8" count="1" selected="0">
            <x v="2"/>
          </reference>
          <reference field="11" count="1" selected="0">
            <x v="2"/>
          </reference>
          <reference field="12" count="1" selected="0">
            <x v="12"/>
          </reference>
          <reference field="13" count="1">
            <x v="2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7999">
      <pivotArea dataOnly="0" labelOnly="1" outline="0" fieldPosition="0">
        <references count="8">
          <reference field="6" count="1" selected="0">
            <x v="66"/>
          </reference>
          <reference field="7" count="1" selected="0">
            <x v="55"/>
          </reference>
          <reference field="8" count="1" selected="0">
            <x v="14"/>
          </reference>
          <reference field="11" count="1" selected="0">
            <x v="6"/>
          </reference>
          <reference field="12" count="1" selected="0">
            <x v="69"/>
          </reference>
          <reference field="13" count="1">
            <x v="15"/>
          </reference>
          <reference field="15" count="1" selected="0">
            <x v="22"/>
          </reference>
          <reference field="17" count="1" selected="0">
            <x v="0"/>
          </reference>
        </references>
      </pivotArea>
    </format>
    <format dxfId="7998">
      <pivotArea dataOnly="0" labelOnly="1" outline="0" fieldPosition="0">
        <references count="8">
          <reference field="6" count="1" selected="0">
            <x v="68"/>
          </reference>
          <reference field="7" count="1" selected="0">
            <x v="4"/>
          </reference>
          <reference field="8" count="1" selected="0">
            <x v="0"/>
          </reference>
          <reference field="11" count="1" selected="0">
            <x v="2"/>
          </reference>
          <reference field="12" count="1" selected="0">
            <x v="11"/>
          </reference>
          <reference field="13" count="1">
            <x v="0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7997">
      <pivotArea dataOnly="0" labelOnly="1" outline="0" fieldPosition="0">
        <references count="8">
          <reference field="6" count="1" selected="0">
            <x v="70"/>
          </reference>
          <reference field="7" count="1" selected="0">
            <x v="4"/>
          </reference>
          <reference field="8" count="1" selected="0">
            <x v="5"/>
          </reference>
          <reference field="11" count="1" selected="0">
            <x v="2"/>
          </reference>
          <reference field="12" count="1" selected="0">
            <x v="11"/>
          </reference>
          <reference field="13" count="1">
            <x v="5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7996">
      <pivotArea dataOnly="0" labelOnly="1" outline="0" fieldPosition="0">
        <references count="8">
          <reference field="6" count="1" selected="0">
            <x v="71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2"/>
          </reference>
          <reference field="13" count="1">
            <x v="9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7995">
      <pivotArea dataOnly="0" labelOnly="1" outline="0" fieldPosition="0">
        <references count="8">
          <reference field="6" count="1" selected="0">
            <x v="72"/>
          </reference>
          <reference field="7" count="1" selected="0">
            <x v="4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7"/>
          </reference>
          <reference field="13" count="1">
            <x v="19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994">
      <pivotArea dataOnly="0" labelOnly="1" outline="0" fieldPosition="0">
        <references count="8">
          <reference field="6" count="1" selected="0">
            <x v="74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3"/>
          </reference>
          <reference field="13" count="1">
            <x v="9"/>
          </reference>
          <reference field="15" count="1" selected="0">
            <x v="44"/>
          </reference>
          <reference field="17" count="1" selected="0">
            <x v="0"/>
          </reference>
        </references>
      </pivotArea>
    </format>
    <format dxfId="7993">
      <pivotArea dataOnly="0" labelOnly="1" outline="0" fieldPosition="0">
        <references count="8">
          <reference field="6" count="1" selected="0">
            <x v="75"/>
          </reference>
          <reference field="7" count="1" selected="0">
            <x v="4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9"/>
          </reference>
          <reference field="13" count="1">
            <x v="22"/>
          </reference>
          <reference field="15" count="1" selected="0">
            <x v="20"/>
          </reference>
          <reference field="17" count="1" selected="0">
            <x v="0"/>
          </reference>
        </references>
      </pivotArea>
    </format>
    <format dxfId="7992">
      <pivotArea dataOnly="0" labelOnly="1" outline="0" fieldPosition="0">
        <references count="8">
          <reference field="6" count="1" selected="0">
            <x v="76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991">
      <pivotArea dataOnly="0" labelOnly="1" outline="0" fieldPosition="0">
        <references count="8">
          <reference field="6" count="1" selected="0">
            <x v="80"/>
          </reference>
          <reference field="7" count="1" selected="0">
            <x v="55"/>
          </reference>
          <reference field="8" count="1" selected="0">
            <x v="53"/>
          </reference>
          <reference field="11" count="1" selected="0">
            <x v="6"/>
          </reference>
          <reference field="12" count="1" selected="0">
            <x v="70"/>
          </reference>
          <reference field="13" count="1">
            <x v="66"/>
          </reference>
          <reference field="15" count="1" selected="0">
            <x v="23"/>
          </reference>
          <reference field="17" count="1" selected="0">
            <x v="0"/>
          </reference>
        </references>
      </pivotArea>
    </format>
    <format dxfId="7990">
      <pivotArea dataOnly="0" labelOnly="1" outline="0" fieldPosition="0">
        <references count="8">
          <reference field="6" count="1" selected="0">
            <x v="89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989">
      <pivotArea dataOnly="0" labelOnly="1" outline="0" fieldPosition="0">
        <references count="8">
          <reference field="6" count="1" selected="0">
            <x v="108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7"/>
          </reference>
          <reference field="13" count="1">
            <x v="9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7988">
      <pivotArea dataOnly="0" labelOnly="1" outline="0" fieldPosition="0">
        <references count="9">
          <reference field="6" count="1" selected="0">
            <x v="14"/>
          </reference>
          <reference field="7" count="1" selected="0">
            <x v="4"/>
          </reference>
          <reference field="8" count="1" selected="0">
            <x v="29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38"/>
          </reference>
          <reference field="14" count="1">
            <x v="493"/>
          </reference>
          <reference field="15" count="1" selected="0">
            <x v="10"/>
          </reference>
          <reference field="17" count="1" selected="0">
            <x v="4"/>
          </reference>
        </references>
      </pivotArea>
    </format>
    <format dxfId="7987">
      <pivotArea dataOnly="0" labelOnly="1" outline="0" fieldPosition="0">
        <references count="9">
          <reference field="6" count="1" selected="0">
            <x v="15"/>
          </reference>
          <reference field="7" count="1" selected="0">
            <x v="4"/>
          </reference>
          <reference field="8" count="1" selected="0">
            <x v="29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31"/>
          </reference>
          <reference field="14" count="1">
            <x v="496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986">
      <pivotArea dataOnly="0" labelOnly="1" outline="0" fieldPosition="0">
        <references count="9">
          <reference field="6" count="1" selected="0">
            <x v="18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7"/>
          </reference>
          <reference field="14" count="1">
            <x v="28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985">
      <pivotArea dataOnly="0" labelOnly="1" outline="0" fieldPosition="0">
        <references count="9">
          <reference field="6" count="1" selected="0">
            <x v="21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7"/>
          </reference>
          <reference field="14" count="1">
            <x v="28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984">
      <pivotArea dataOnly="0" labelOnly="1" outline="0" fieldPosition="0">
        <references count="9">
          <reference field="6" count="1" selected="0">
            <x v="22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1"/>
          </reference>
          <reference field="14" count="1">
            <x v="31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983">
      <pivotArea dataOnly="0" labelOnly="1" outline="0" fieldPosition="0">
        <references count="9">
          <reference field="6" count="1" selected="0">
            <x v="23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1"/>
          </reference>
          <reference field="14" count="1">
            <x v="31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982">
      <pivotArea dataOnly="0" labelOnly="1" outline="0" fieldPosition="0">
        <references count="9">
          <reference field="6" count="1" selected="0">
            <x v="24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21"/>
          </reference>
          <reference field="14" count="1">
            <x v="316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7981">
      <pivotArea dataOnly="0" labelOnly="1" outline="0" fieldPosition="0">
        <references count="9">
          <reference field="6" count="1" selected="0">
            <x v="25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1"/>
          </reference>
          <reference field="14" count="1">
            <x v="31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980">
      <pivotArea dataOnly="0" labelOnly="1" outline="0" fieldPosition="0">
        <references count="9">
          <reference field="6" count="1" selected="0">
            <x v="28"/>
          </reference>
          <reference field="7" count="1" selected="0">
            <x v="4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27"/>
          </reference>
          <reference field="14" count="1">
            <x v="25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979">
      <pivotArea dataOnly="0" labelOnly="1" outline="0" fieldPosition="0">
        <references count="9">
          <reference field="6" count="1" selected="0">
            <x v="29"/>
          </reference>
          <reference field="7" count="1" selected="0">
            <x v="4"/>
          </reference>
          <reference field="8" count="1" selected="0">
            <x v="24"/>
          </reference>
          <reference field="11" count="1" selected="0">
            <x v="2"/>
          </reference>
          <reference field="12" count="1" selected="0">
            <x v="8"/>
          </reference>
          <reference field="13" count="1" selected="0">
            <x v="26"/>
          </reference>
          <reference field="14" count="1">
            <x v="240"/>
          </reference>
          <reference field="15" count="1" selected="0">
            <x v="11"/>
          </reference>
          <reference field="17" count="1" selected="0">
            <x v="4"/>
          </reference>
        </references>
      </pivotArea>
    </format>
    <format dxfId="7978">
      <pivotArea dataOnly="0" labelOnly="1" outline="0" fieldPosition="0">
        <references count="9">
          <reference field="6" count="1" selected="0">
            <x v="34"/>
          </reference>
          <reference field="7" count="1" selected="0">
            <x v="4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2"/>
          </reference>
          <reference field="14" count="1">
            <x v="37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977">
      <pivotArea dataOnly="0" labelOnly="1" outline="0" fieldPosition="0">
        <references count="9">
          <reference field="6" count="1" selected="0">
            <x v="59"/>
          </reference>
          <reference field="7" count="1" selected="0">
            <x v="4"/>
          </reference>
          <reference field="8" count="1" selected="0">
            <x v="2"/>
          </reference>
          <reference field="11" count="1" selected="0">
            <x v="2"/>
          </reference>
          <reference field="12" count="1" selected="0">
            <x v="12"/>
          </reference>
          <reference field="13" count="1" selected="0">
            <x v="2"/>
          </reference>
          <reference field="14" count="1">
            <x v="477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7976">
      <pivotArea dataOnly="0" labelOnly="1" outline="0" fieldPosition="0">
        <references count="9">
          <reference field="6" count="1" selected="0">
            <x v="66"/>
          </reference>
          <reference field="7" count="1" selected="0">
            <x v="55"/>
          </reference>
          <reference field="8" count="1" selected="0">
            <x v="14"/>
          </reference>
          <reference field="11" count="1" selected="0">
            <x v="6"/>
          </reference>
          <reference field="12" count="1" selected="0">
            <x v="69"/>
          </reference>
          <reference field="13" count="1" selected="0">
            <x v="15"/>
          </reference>
          <reference field="14" count="1">
            <x v="530"/>
          </reference>
          <reference field="15" count="1" selected="0">
            <x v="22"/>
          </reference>
          <reference field="17" count="1" selected="0">
            <x v="0"/>
          </reference>
        </references>
      </pivotArea>
    </format>
    <format dxfId="7975">
      <pivotArea dataOnly="0" labelOnly="1" outline="0" fieldPosition="0">
        <references count="9">
          <reference field="6" count="1" selected="0">
            <x v="68"/>
          </reference>
          <reference field="7" count="1" selected="0">
            <x v="4"/>
          </reference>
          <reference field="8" count="1" selected="0">
            <x v="0"/>
          </reference>
          <reference field="11" count="1" selected="0">
            <x v="2"/>
          </reference>
          <reference field="12" count="1" selected="0">
            <x v="11"/>
          </reference>
          <reference field="13" count="1" selected="0">
            <x v="0"/>
          </reference>
          <reference field="14" count="1">
            <x v="26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7974">
      <pivotArea dataOnly="0" labelOnly="1" outline="0" fieldPosition="0">
        <references count="9">
          <reference field="6" count="1" selected="0">
            <x v="70"/>
          </reference>
          <reference field="7" count="1" selected="0">
            <x v="4"/>
          </reference>
          <reference field="8" count="1" selected="0">
            <x v="5"/>
          </reference>
          <reference field="11" count="1" selected="0">
            <x v="2"/>
          </reference>
          <reference field="12" count="1" selected="0">
            <x v="11"/>
          </reference>
          <reference field="13" count="1" selected="0">
            <x v="5"/>
          </reference>
          <reference field="14" count="1">
            <x v="437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7973">
      <pivotArea dataOnly="0" labelOnly="1" outline="0" fieldPosition="0">
        <references count="9">
          <reference field="6" count="1" selected="0">
            <x v="71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2"/>
          </reference>
          <reference field="13" count="1" selected="0">
            <x v="9"/>
          </reference>
          <reference field="14" count="1">
            <x v="499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7972">
      <pivotArea dataOnly="0" labelOnly="1" outline="0" fieldPosition="0">
        <references count="9">
          <reference field="6" count="1" selected="0">
            <x v="72"/>
          </reference>
          <reference field="7" count="1" selected="0">
            <x v="4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19"/>
          </reference>
          <reference field="14" count="1">
            <x v="462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971">
      <pivotArea dataOnly="0" labelOnly="1" outline="0" fieldPosition="0">
        <references count="9">
          <reference field="6" count="1" selected="0">
            <x v="73"/>
          </reference>
          <reference field="7" count="1" selected="0">
            <x v="4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19"/>
          </reference>
          <reference field="14" count="1">
            <x v="519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7970">
      <pivotArea dataOnly="0" labelOnly="1" outline="0" fieldPosition="0">
        <references count="9">
          <reference field="6" count="1" selected="0">
            <x v="74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3"/>
          </reference>
          <reference field="13" count="1" selected="0">
            <x v="9"/>
          </reference>
          <reference field="14" count="1">
            <x v="403"/>
          </reference>
          <reference field="15" count="1" selected="0">
            <x v="44"/>
          </reference>
          <reference field="17" count="1" selected="0">
            <x v="0"/>
          </reference>
        </references>
      </pivotArea>
    </format>
    <format dxfId="7969">
      <pivotArea dataOnly="0" labelOnly="1" outline="0" fieldPosition="0">
        <references count="9">
          <reference field="6" count="1" selected="0">
            <x v="75"/>
          </reference>
          <reference field="7" count="1" selected="0">
            <x v="4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9"/>
          </reference>
          <reference field="13" count="1" selected="0">
            <x v="22"/>
          </reference>
          <reference field="14" count="1">
            <x v="426"/>
          </reference>
          <reference field="15" count="1" selected="0">
            <x v="20"/>
          </reference>
          <reference field="17" count="1" selected="0">
            <x v="0"/>
          </reference>
        </references>
      </pivotArea>
    </format>
    <format dxfId="7968">
      <pivotArea dataOnly="0" labelOnly="1" outline="0" fieldPosition="0">
        <references count="9">
          <reference field="6" count="1" selected="0">
            <x v="76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967">
      <pivotArea dataOnly="0" labelOnly="1" outline="0" fieldPosition="0">
        <references count="9">
          <reference field="6" count="1" selected="0">
            <x v="80"/>
          </reference>
          <reference field="7" count="1" selected="0">
            <x v="55"/>
          </reference>
          <reference field="8" count="1" selected="0">
            <x v="53"/>
          </reference>
          <reference field="11" count="1" selected="0">
            <x v="6"/>
          </reference>
          <reference field="12" count="1" selected="0">
            <x v="70"/>
          </reference>
          <reference field="13" count="1" selected="0">
            <x v="66"/>
          </reference>
          <reference field="14" count="1">
            <x v="531"/>
          </reference>
          <reference field="15" count="1" selected="0">
            <x v="23"/>
          </reference>
          <reference field="17" count="1" selected="0">
            <x v="0"/>
          </reference>
        </references>
      </pivotArea>
    </format>
    <format dxfId="7966">
      <pivotArea dataOnly="0" labelOnly="1" outline="0" fieldPosition="0">
        <references count="9">
          <reference field="6" count="1" selected="0">
            <x v="89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965">
      <pivotArea dataOnly="0" labelOnly="1" outline="0" fieldPosition="0">
        <references count="9">
          <reference field="6" count="1" selected="0">
            <x v="108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7"/>
          </reference>
          <reference field="13" count="1" selected="0">
            <x v="9"/>
          </reference>
          <reference field="14" count="1">
            <x v="222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7964">
      <pivotArea dataOnly="0" labelOnly="1" outline="0" fieldPosition="0">
        <references count="9">
          <reference field="6" count="1" selected="0">
            <x v="109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7"/>
          </reference>
          <reference field="13" count="1" selected="0">
            <x v="9"/>
          </reference>
          <reference field="14" count="1">
            <x v="219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7963">
      <pivotArea dataOnly="0" labelOnly="1" outline="0" fieldPosition="0">
        <references count="9">
          <reference field="6" count="1" selected="0">
            <x v="121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9"/>
          </reference>
          <reference field="14" count="1">
            <x v="400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7962">
      <pivotArea dataOnly="0" labelOnly="1" outline="0" fieldPosition="0">
        <references count="2">
          <reference field="6" count="1" selected="0">
            <x v="14"/>
          </reference>
          <reference field="7" count="1">
            <x v="4"/>
          </reference>
        </references>
      </pivotArea>
    </format>
    <format dxfId="7961">
      <pivotArea dataOnly="0" labelOnly="1" outline="0" fieldPosition="0">
        <references count="2">
          <reference field="6" count="1" selected="0">
            <x v="66"/>
          </reference>
          <reference field="7" count="1">
            <x v="55"/>
          </reference>
        </references>
      </pivotArea>
    </format>
    <format dxfId="7960">
      <pivotArea dataOnly="0" labelOnly="1" outline="0" fieldPosition="0">
        <references count="2">
          <reference field="6" count="1" selected="0">
            <x v="68"/>
          </reference>
          <reference field="7" count="1">
            <x v="4"/>
          </reference>
        </references>
      </pivotArea>
    </format>
    <format dxfId="7959">
      <pivotArea dataOnly="0" labelOnly="1" outline="0" fieldPosition="0">
        <references count="2">
          <reference field="6" count="1" selected="0">
            <x v="80"/>
          </reference>
          <reference field="7" count="1">
            <x v="55"/>
          </reference>
        </references>
      </pivotArea>
    </format>
    <format dxfId="7958">
      <pivotArea dataOnly="0" labelOnly="1" outline="0" fieldPosition="0">
        <references count="2">
          <reference field="6" count="1" selected="0">
            <x v="89"/>
          </reference>
          <reference field="7" count="1">
            <x v="4"/>
          </reference>
        </references>
      </pivotArea>
    </format>
    <format dxfId="7957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4"/>
          </reference>
          <reference field="12" count="1">
            <x v="6"/>
          </reference>
        </references>
      </pivotArea>
    </format>
    <format dxfId="7956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"/>
          </reference>
          <reference field="12" count="1">
            <x v="7"/>
          </reference>
        </references>
      </pivotArea>
    </format>
    <format dxfId="7955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4"/>
          </reference>
          <reference field="12" count="1">
            <x v="3"/>
          </reference>
        </references>
      </pivotArea>
    </format>
    <format dxfId="7954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"/>
          </reference>
          <reference field="12" count="1">
            <x v="4"/>
          </reference>
        </references>
      </pivotArea>
    </format>
    <format dxfId="7953">
      <pivotArea dataOnly="0" labelOnly="1" outline="0" fieldPosition="0">
        <references count="3">
          <reference field="6" count="1" selected="0">
            <x v="25"/>
          </reference>
          <reference field="7" count="1" selected="0">
            <x v="4"/>
          </reference>
          <reference field="12" count="1">
            <x v="3"/>
          </reference>
        </references>
      </pivotArea>
    </format>
    <format dxfId="7952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4"/>
          </reference>
          <reference field="12" count="1">
            <x v="16"/>
          </reference>
        </references>
      </pivotArea>
    </format>
    <format dxfId="7951">
      <pivotArea dataOnly="0" labelOnly="1" outline="0" fieldPosition="0">
        <references count="3">
          <reference field="6" count="1" selected="0">
            <x v="29"/>
          </reference>
          <reference field="7" count="1" selected="0">
            <x v="4"/>
          </reference>
          <reference field="12" count="1">
            <x v="8"/>
          </reference>
        </references>
      </pivotArea>
    </format>
    <format dxfId="7950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4"/>
          </reference>
          <reference field="12" count="1">
            <x v="3"/>
          </reference>
        </references>
      </pivotArea>
    </format>
    <format dxfId="7949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4"/>
          </reference>
          <reference field="12" count="1">
            <x v="12"/>
          </reference>
        </references>
      </pivotArea>
    </format>
    <format dxfId="7948">
      <pivotArea dataOnly="0" labelOnly="1" outline="0" fieldPosition="0">
        <references count="3">
          <reference field="6" count="1" selected="0">
            <x v="66"/>
          </reference>
          <reference field="7" count="1" selected="0">
            <x v="55"/>
          </reference>
          <reference field="12" count="1">
            <x v="69"/>
          </reference>
        </references>
      </pivotArea>
    </format>
    <format dxfId="7947">
      <pivotArea dataOnly="0" labelOnly="1" outline="0" fieldPosition="0">
        <references count="3">
          <reference field="6" count="1" selected="0">
            <x v="68"/>
          </reference>
          <reference field="7" count="1" selected="0">
            <x v="4"/>
          </reference>
          <reference field="12" count="1">
            <x v="11"/>
          </reference>
        </references>
      </pivotArea>
    </format>
    <format dxfId="7946">
      <pivotArea dataOnly="0" labelOnly="1" outline="0" fieldPosition="0">
        <references count="3">
          <reference field="6" count="1" selected="0">
            <x v="71"/>
          </reference>
          <reference field="7" count="1" selected="0">
            <x v="4"/>
          </reference>
          <reference field="12" count="1">
            <x v="12"/>
          </reference>
        </references>
      </pivotArea>
    </format>
    <format dxfId="7945">
      <pivotArea dataOnly="0" labelOnly="1" outline="0" fieldPosition="0">
        <references count="3">
          <reference field="6" count="1" selected="0">
            <x v="72"/>
          </reference>
          <reference field="7" count="1" selected="0">
            <x v="4"/>
          </reference>
          <reference field="12" count="1">
            <x v="7"/>
          </reference>
        </references>
      </pivotArea>
    </format>
    <format dxfId="7944">
      <pivotArea dataOnly="0" labelOnly="1" outline="0" fieldPosition="0">
        <references count="3">
          <reference field="6" count="1" selected="0">
            <x v="73"/>
          </reference>
          <reference field="7" count="1" selected="0">
            <x v="4"/>
          </reference>
          <reference field="12" count="1">
            <x v="6"/>
          </reference>
        </references>
      </pivotArea>
    </format>
    <format dxfId="7943">
      <pivotArea dataOnly="0" labelOnly="1" outline="0" fieldPosition="0">
        <references count="3">
          <reference field="6" count="1" selected="0">
            <x v="74"/>
          </reference>
          <reference field="7" count="1" selected="0">
            <x v="4"/>
          </reference>
          <reference field="12" count="1">
            <x v="13"/>
          </reference>
        </references>
      </pivotArea>
    </format>
    <format dxfId="7942">
      <pivotArea dataOnly="0" labelOnly="1" outline="0" fieldPosition="0">
        <references count="3">
          <reference field="6" count="1" selected="0">
            <x v="75"/>
          </reference>
          <reference field="7" count="1" selected="0">
            <x v="4"/>
          </reference>
          <reference field="12" count="1">
            <x v="19"/>
          </reference>
        </references>
      </pivotArea>
    </format>
    <format dxfId="7941">
      <pivotArea dataOnly="0" labelOnly="1" outline="0" fieldPosition="0">
        <references count="3">
          <reference field="6" count="1" selected="0">
            <x v="76"/>
          </reference>
          <reference field="7" count="1" selected="0">
            <x v="4"/>
          </reference>
          <reference field="12" count="1">
            <x v="40"/>
          </reference>
        </references>
      </pivotArea>
    </format>
    <format dxfId="7940">
      <pivotArea dataOnly="0" labelOnly="1" outline="0" fieldPosition="0">
        <references count="3">
          <reference field="6" count="1" selected="0">
            <x v="80"/>
          </reference>
          <reference field="7" count="1" selected="0">
            <x v="55"/>
          </reference>
          <reference field="12" count="1">
            <x v="70"/>
          </reference>
        </references>
      </pivotArea>
    </format>
    <format dxfId="7939">
      <pivotArea dataOnly="0" labelOnly="1" outline="0" fieldPosition="0">
        <references count="3">
          <reference field="6" count="1" selected="0">
            <x v="89"/>
          </reference>
          <reference field="7" count="1" selected="0">
            <x v="4"/>
          </reference>
          <reference field="12" count="1">
            <x v="40"/>
          </reference>
        </references>
      </pivotArea>
    </format>
    <format dxfId="7938">
      <pivotArea dataOnly="0" labelOnly="1" outline="0" fieldPosition="0">
        <references count="3">
          <reference field="6" count="1" selected="0">
            <x v="108"/>
          </reference>
          <reference field="7" count="1" selected="0">
            <x v="4"/>
          </reference>
          <reference field="12" count="1">
            <x v="17"/>
          </reference>
        </references>
      </pivotArea>
    </format>
    <format dxfId="7937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4"/>
          </reference>
          <reference field="12" count="1">
            <x v="6"/>
          </reference>
        </references>
      </pivotArea>
    </format>
    <format dxfId="7936">
      <pivotArea dataOnly="0" labelOnly="1" outline="0" fieldPosition="0">
        <references count="4">
          <reference field="6" count="1" selected="0">
            <x v="14"/>
          </reference>
          <reference field="7" count="1" selected="0">
            <x v="4"/>
          </reference>
          <reference field="12" count="1" selected="0">
            <x v="6"/>
          </reference>
          <reference field="17" count="1">
            <x v="4"/>
          </reference>
        </references>
      </pivotArea>
    </format>
    <format dxfId="7935">
      <pivotArea dataOnly="0" labelOnly="1" outline="0" fieldPosition="0">
        <references count="4">
          <reference field="6" count="1" selected="0">
            <x v="15"/>
          </reference>
          <reference field="7" count="1" selected="0">
            <x v="4"/>
          </reference>
          <reference field="12" count="1" selected="0">
            <x v="7"/>
          </reference>
          <reference field="17" count="1">
            <x v="0"/>
          </reference>
        </references>
      </pivotArea>
    </format>
    <format dxfId="7934">
      <pivotArea dataOnly="0" labelOnly="1" outline="0" fieldPosition="0">
        <references count="4">
          <reference field="6" count="1" selected="0">
            <x v="29"/>
          </reference>
          <reference field="7" count="1" selected="0">
            <x v="4"/>
          </reference>
          <reference field="12" count="1" selected="0">
            <x v="8"/>
          </reference>
          <reference field="17" count="1">
            <x v="4"/>
          </reference>
        </references>
      </pivotArea>
    </format>
    <format dxfId="7933">
      <pivotArea dataOnly="0" labelOnly="1" outline="0" fieldPosition="0">
        <references count="4">
          <reference field="6" count="1" selected="0">
            <x v="34"/>
          </reference>
          <reference field="7" count="1" selected="0">
            <x v="4"/>
          </reference>
          <reference field="12" count="1" selected="0">
            <x v="3"/>
          </reference>
          <reference field="17" count="1">
            <x v="0"/>
          </reference>
        </references>
      </pivotArea>
    </format>
    <format dxfId="7932">
      <pivotArea dataOnly="0" labelOnly="1" outline="0" fieldPosition="0">
        <references count="4">
          <reference field="6" count="1" selected="0">
            <x v="76"/>
          </reference>
          <reference field="7" count="1" selected="0">
            <x v="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7931">
      <pivotArea dataOnly="0" labelOnly="1" outline="0" fieldPosition="0">
        <references count="4">
          <reference field="6" count="1" selected="0">
            <x v="80"/>
          </reference>
          <reference field="7" count="1" selected="0">
            <x v="55"/>
          </reference>
          <reference field="12" count="1" selected="0">
            <x v="70"/>
          </reference>
          <reference field="17" count="1">
            <x v="0"/>
          </reference>
        </references>
      </pivotArea>
    </format>
    <format dxfId="7930">
      <pivotArea dataOnly="0" labelOnly="1" outline="0" fieldPosition="0">
        <references count="4">
          <reference field="6" count="1" selected="0">
            <x v="89"/>
          </reference>
          <reference field="7" count="1" selected="0">
            <x v="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7929">
      <pivotArea dataOnly="0" labelOnly="1" outline="0" fieldPosition="0">
        <references count="4">
          <reference field="6" count="1" selected="0">
            <x v="108"/>
          </reference>
          <reference field="7" count="1" selected="0">
            <x v="4"/>
          </reference>
          <reference field="12" count="1" selected="0">
            <x v="17"/>
          </reference>
          <reference field="17" count="1">
            <x v="4"/>
          </reference>
        </references>
      </pivotArea>
    </format>
    <format dxfId="7928">
      <pivotArea dataOnly="0" labelOnly="1" outline="0" fieldPosition="0">
        <references count="4">
          <reference field="6" count="1" selected="0">
            <x v="121"/>
          </reference>
          <reference field="7" count="1" selected="0">
            <x v="4"/>
          </reference>
          <reference field="12" count="1" selected="0">
            <x v="6"/>
          </reference>
          <reference field="17" count="1">
            <x v="0"/>
          </reference>
        </references>
      </pivotArea>
    </format>
    <format dxfId="7927">
      <pivotArea dataOnly="0" labelOnly="1" outline="0" fieldPosition="0">
        <references count="5">
          <reference field="6" count="1" selected="0">
            <x v="14"/>
          </reference>
          <reference field="7" count="1" selected="0">
            <x v="4"/>
          </reference>
          <reference field="11" count="1">
            <x v="2"/>
          </reference>
          <reference field="12" count="1" selected="0">
            <x v="6"/>
          </reference>
          <reference field="17" count="1" selected="0">
            <x v="4"/>
          </reference>
        </references>
      </pivotArea>
    </format>
    <format dxfId="7926">
      <pivotArea dataOnly="0" labelOnly="1" outline="0" fieldPosition="0">
        <references count="5">
          <reference field="6" count="1" selected="0">
            <x v="15"/>
          </reference>
          <reference field="7" count="1" selected="0">
            <x v="4"/>
          </reference>
          <reference field="11" count="1">
            <x v="3"/>
          </reference>
          <reference field="12" count="1" selected="0">
            <x v="7"/>
          </reference>
          <reference field="17" count="1" selected="0">
            <x v="0"/>
          </reference>
        </references>
      </pivotArea>
    </format>
    <format dxfId="7925">
      <pivotArea dataOnly="0" labelOnly="1" outline="0" fieldPosition="0">
        <references count="5">
          <reference field="6" count="1" selected="0">
            <x v="18"/>
          </reference>
          <reference field="7" count="1" selected="0">
            <x v="4"/>
          </reference>
          <reference field="11" count="1">
            <x v="2"/>
          </reference>
          <reference field="12" count="1" selected="0">
            <x v="3"/>
          </reference>
          <reference field="17" count="1" selected="0">
            <x v="0"/>
          </reference>
        </references>
      </pivotArea>
    </format>
    <format dxfId="7924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4"/>
          </reference>
          <reference field="11" count="1">
            <x v="3"/>
          </reference>
          <reference field="12" count="1" selected="0">
            <x v="16"/>
          </reference>
          <reference field="17" count="1" selected="0">
            <x v="0"/>
          </reference>
        </references>
      </pivotArea>
    </format>
    <format dxfId="7923">
      <pivotArea dataOnly="0" labelOnly="1" outline="0" fieldPosition="0">
        <references count="5">
          <reference field="6" count="1" selected="0">
            <x v="29"/>
          </reference>
          <reference field="7" count="1" selected="0">
            <x v="4"/>
          </reference>
          <reference field="11" count="1">
            <x v="2"/>
          </reference>
          <reference field="12" count="1" selected="0">
            <x v="8"/>
          </reference>
          <reference field="17" count="1" selected="0">
            <x v="4"/>
          </reference>
        </references>
      </pivotArea>
    </format>
    <format dxfId="7922">
      <pivotArea dataOnly="0" labelOnly="1" outline="0" fieldPosition="0">
        <references count="5">
          <reference field="6" count="1" selected="0">
            <x v="66"/>
          </reference>
          <reference field="7" count="1" selected="0">
            <x v="55"/>
          </reference>
          <reference field="11" count="1">
            <x v="6"/>
          </reference>
          <reference field="12" count="1" selected="0">
            <x v="69"/>
          </reference>
          <reference field="17" count="1" selected="0">
            <x v="0"/>
          </reference>
        </references>
      </pivotArea>
    </format>
    <format dxfId="7921">
      <pivotArea dataOnly="0" labelOnly="1" outline="0" fieldPosition="0">
        <references count="5">
          <reference field="6" count="1" selected="0">
            <x v="68"/>
          </reference>
          <reference field="7" count="1" selected="0">
            <x v="4"/>
          </reference>
          <reference field="11" count="1">
            <x v="2"/>
          </reference>
          <reference field="12" count="1" selected="0">
            <x v="11"/>
          </reference>
          <reference field="17" count="1" selected="0">
            <x v="0"/>
          </reference>
        </references>
      </pivotArea>
    </format>
    <format dxfId="7920">
      <pivotArea dataOnly="0" labelOnly="1" outline="0" fieldPosition="0">
        <references count="5">
          <reference field="6" count="1" selected="0">
            <x v="72"/>
          </reference>
          <reference field="7" count="1" selected="0">
            <x v="4"/>
          </reference>
          <reference field="11" count="1">
            <x v="3"/>
          </reference>
          <reference field="12" count="1" selected="0">
            <x v="7"/>
          </reference>
          <reference field="17" count="1" selected="0">
            <x v="0"/>
          </reference>
        </references>
      </pivotArea>
    </format>
    <format dxfId="7919">
      <pivotArea dataOnly="0" labelOnly="1" outline="0" fieldPosition="0">
        <references count="5">
          <reference field="6" count="1" selected="0">
            <x v="73"/>
          </reference>
          <reference field="7" count="1" selected="0">
            <x v="4"/>
          </reference>
          <reference field="11" count="1">
            <x v="2"/>
          </reference>
          <reference field="12" count="1" selected="0">
            <x v="6"/>
          </reference>
          <reference field="17" count="1" selected="0">
            <x v="0"/>
          </reference>
        </references>
      </pivotArea>
    </format>
    <format dxfId="7918">
      <pivotArea dataOnly="0" labelOnly="1" outline="0" fieldPosition="0">
        <references count="5">
          <reference field="6" count="1" selected="0">
            <x v="75"/>
          </reference>
          <reference field="7" count="1" selected="0">
            <x v="4"/>
          </reference>
          <reference field="11" count="1">
            <x v="3"/>
          </reference>
          <reference field="12" count="1" selected="0">
            <x v="19"/>
          </reference>
          <reference field="17" count="1" selected="0">
            <x v="0"/>
          </reference>
        </references>
      </pivotArea>
    </format>
    <format dxfId="7917">
      <pivotArea dataOnly="0" labelOnly="1" outline="0" fieldPosition="0">
        <references count="5">
          <reference field="6" count="1" selected="0">
            <x v="76"/>
          </reference>
          <reference field="7" count="1" selected="0">
            <x v="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7916">
      <pivotArea dataOnly="0" labelOnly="1" outline="0" fieldPosition="0">
        <references count="5">
          <reference field="6" count="1" selected="0">
            <x v="80"/>
          </reference>
          <reference field="7" count="1" selected="0">
            <x v="55"/>
          </reference>
          <reference field="11" count="1">
            <x v="6"/>
          </reference>
          <reference field="12" count="1" selected="0">
            <x v="70"/>
          </reference>
          <reference field="17" count="1" selected="0">
            <x v="0"/>
          </reference>
        </references>
      </pivotArea>
    </format>
    <format dxfId="7915">
      <pivotArea dataOnly="0" labelOnly="1" outline="0" fieldPosition="0">
        <references count="5">
          <reference field="6" count="1" selected="0">
            <x v="89"/>
          </reference>
          <reference field="7" count="1" selected="0">
            <x v="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7914">
      <pivotArea dataOnly="0" labelOnly="1" outline="0" fieldPosition="0">
        <references count="5">
          <reference field="6" count="1" selected="0">
            <x v="108"/>
          </reference>
          <reference field="7" count="1" selected="0">
            <x v="4"/>
          </reference>
          <reference field="11" count="1">
            <x v="3"/>
          </reference>
          <reference field="12" count="1" selected="0">
            <x v="17"/>
          </reference>
          <reference field="17" count="1" selected="0">
            <x v="4"/>
          </reference>
        </references>
      </pivotArea>
    </format>
    <format dxfId="7913">
      <pivotArea dataOnly="0" labelOnly="1" outline="0" fieldPosition="0">
        <references count="5">
          <reference field="6" count="1" selected="0">
            <x v="121"/>
          </reference>
          <reference field="7" count="1" selected="0">
            <x v="4"/>
          </reference>
          <reference field="11" count="1">
            <x v="2"/>
          </reference>
          <reference field="12" count="1" selected="0">
            <x v="6"/>
          </reference>
          <reference field="17" count="1" selected="0">
            <x v="0"/>
          </reference>
        </references>
      </pivotArea>
    </format>
    <format dxfId="7912">
      <pivotArea dataOnly="0" labelOnly="1" outline="0" fieldPosition="0">
        <references count="6">
          <reference field="6" count="1" selected="0">
            <x v="14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4"/>
          </reference>
        </references>
      </pivotArea>
    </format>
    <format dxfId="7911">
      <pivotArea dataOnly="0" labelOnly="1" outline="0" fieldPosition="0">
        <references count="6">
          <reference field="6" count="1" selected="0">
            <x v="15"/>
          </reference>
          <reference field="7" count="1" selected="0">
            <x v="4"/>
          </reference>
          <reference field="11" count="1" selected="0">
            <x v="3"/>
          </reference>
          <reference field="12" count="1" selected="0">
            <x v="7"/>
          </reference>
          <reference field="15" count="1">
            <x v="18"/>
          </reference>
          <reference field="17" count="1" selected="0">
            <x v="0"/>
          </reference>
        </references>
      </pivotArea>
    </format>
    <format dxfId="7910">
      <pivotArea dataOnly="0" labelOnly="1" outline="0" fieldPosition="0">
        <references count="6">
          <reference field="6" count="1" selected="0">
            <x v="18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7909">
      <pivotArea dataOnly="0" labelOnly="1" outline="0" fieldPosition="0">
        <references count="6">
          <reference field="6" count="1" selected="0">
            <x v="24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4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7908">
      <pivotArea dataOnly="0" labelOnly="1" outline="0" fieldPosition="0">
        <references count="6">
          <reference field="6" count="1" selected="0">
            <x v="25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7907">
      <pivotArea dataOnly="0" labelOnly="1" outline="0" fieldPosition="0">
        <references count="6">
          <reference field="6" count="1" selected="0">
            <x v="59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12"/>
          </reference>
          <reference field="15" count="1">
            <x v="13"/>
          </reference>
          <reference field="17" count="1" selected="0">
            <x v="0"/>
          </reference>
        </references>
      </pivotArea>
    </format>
    <format dxfId="7906">
      <pivotArea dataOnly="0" labelOnly="1" outline="0" fieldPosition="0">
        <references count="6">
          <reference field="6" count="1" selected="0">
            <x v="66"/>
          </reference>
          <reference field="7" count="1" selected="0">
            <x v="55"/>
          </reference>
          <reference field="11" count="1" selected="0">
            <x v="6"/>
          </reference>
          <reference field="12" count="1" selected="0">
            <x v="69"/>
          </reference>
          <reference field="15" count="1">
            <x v="22"/>
          </reference>
          <reference field="17" count="1" selected="0">
            <x v="0"/>
          </reference>
        </references>
      </pivotArea>
    </format>
    <format dxfId="7905">
      <pivotArea dataOnly="0" labelOnly="1" outline="0" fieldPosition="0">
        <references count="6">
          <reference field="6" count="1" selected="0">
            <x v="68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11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7904">
      <pivotArea dataOnly="0" labelOnly="1" outline="0" fieldPosition="0">
        <references count="6">
          <reference field="6" count="1" selected="0">
            <x v="71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12"/>
          </reference>
          <reference field="15" count="1">
            <x v="13"/>
          </reference>
          <reference field="17" count="1" selected="0">
            <x v="0"/>
          </reference>
        </references>
      </pivotArea>
    </format>
    <format dxfId="7903">
      <pivotArea dataOnly="0" labelOnly="1" outline="0" fieldPosition="0">
        <references count="6">
          <reference field="6" count="1" selected="0">
            <x v="72"/>
          </reference>
          <reference field="7" count="1" selected="0">
            <x v="4"/>
          </reference>
          <reference field="11" count="1" selected="0">
            <x v="3"/>
          </reference>
          <reference field="12" count="1" selected="0">
            <x v="7"/>
          </reference>
          <reference field="15" count="1">
            <x v="18"/>
          </reference>
          <reference field="17" count="1" selected="0">
            <x v="0"/>
          </reference>
        </references>
      </pivotArea>
    </format>
    <format dxfId="7902">
      <pivotArea dataOnly="0" labelOnly="1" outline="0" fieldPosition="0">
        <references count="6">
          <reference field="6" count="1" selected="0">
            <x v="73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0"/>
          </reference>
        </references>
      </pivotArea>
    </format>
    <format dxfId="7901">
      <pivotArea dataOnly="0" labelOnly="1" outline="0" fieldPosition="0">
        <references count="6">
          <reference field="6" count="1" selected="0">
            <x v="74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13"/>
          </reference>
          <reference field="15" count="1">
            <x v="44"/>
          </reference>
          <reference field="17" count="1" selected="0">
            <x v="0"/>
          </reference>
        </references>
      </pivotArea>
    </format>
    <format dxfId="7900">
      <pivotArea dataOnly="0" labelOnly="1" outline="0" fieldPosition="0">
        <references count="6">
          <reference field="6" count="1" selected="0">
            <x v="75"/>
          </reference>
          <reference field="7" count="1" selected="0">
            <x v="4"/>
          </reference>
          <reference field="11" count="1" selected="0">
            <x v="3"/>
          </reference>
          <reference field="12" count="1" selected="0">
            <x v="19"/>
          </reference>
          <reference field="15" count="1">
            <x v="20"/>
          </reference>
          <reference field="17" count="1" selected="0">
            <x v="0"/>
          </reference>
        </references>
      </pivotArea>
    </format>
    <format dxfId="7899">
      <pivotArea dataOnly="0" labelOnly="1" outline="0" fieldPosition="0">
        <references count="6">
          <reference field="6" count="1" selected="0">
            <x v="76"/>
          </reference>
          <reference field="7" count="1" selected="0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7898">
      <pivotArea dataOnly="0" labelOnly="1" outline="0" fieldPosition="0">
        <references count="6">
          <reference field="6" count="1" selected="0">
            <x v="80"/>
          </reference>
          <reference field="7" count="1" selected="0">
            <x v="55"/>
          </reference>
          <reference field="11" count="1" selected="0">
            <x v="6"/>
          </reference>
          <reference field="12" count="1" selected="0">
            <x v="70"/>
          </reference>
          <reference field="15" count="1">
            <x v="23"/>
          </reference>
          <reference field="17" count="1" selected="0">
            <x v="0"/>
          </reference>
        </references>
      </pivotArea>
    </format>
    <format dxfId="7897">
      <pivotArea dataOnly="0" labelOnly="1" outline="0" fieldPosition="0">
        <references count="6">
          <reference field="6" count="1" selected="0">
            <x v="89"/>
          </reference>
          <reference field="7" count="1" selected="0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7896">
      <pivotArea dataOnly="0" labelOnly="1" outline="0" fieldPosition="0">
        <references count="6">
          <reference field="6" count="1" selected="0">
            <x v="108"/>
          </reference>
          <reference field="7" count="1" selected="0">
            <x v="4"/>
          </reference>
          <reference field="11" count="1" selected="0">
            <x v="3"/>
          </reference>
          <reference field="12" count="1" selected="0">
            <x v="17"/>
          </reference>
          <reference field="15" count="1">
            <x v="5"/>
          </reference>
          <reference field="17" count="1" selected="0">
            <x v="4"/>
          </reference>
        </references>
      </pivotArea>
    </format>
    <format dxfId="7895">
      <pivotArea dataOnly="0" labelOnly="1" outline="0" fieldPosition="0">
        <references count="6">
          <reference field="6" count="1" selected="0">
            <x v="121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0"/>
          </reference>
        </references>
      </pivotArea>
    </format>
    <format dxfId="7894">
      <pivotArea dataOnly="0" labelOnly="1" outline="0" fieldPosition="0">
        <references count="7">
          <reference field="6" count="1" selected="0">
            <x v="14"/>
          </reference>
          <reference field="7" count="1" selected="0">
            <x v="4"/>
          </reference>
          <reference field="8" count="1">
            <x v="29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10"/>
          </reference>
          <reference field="17" count="1" selected="0">
            <x v="4"/>
          </reference>
        </references>
      </pivotArea>
    </format>
    <format dxfId="7893">
      <pivotArea dataOnly="0" labelOnly="1" outline="0" fieldPosition="0">
        <references count="7">
          <reference field="6" count="1" selected="0">
            <x v="18"/>
          </reference>
          <reference field="7" count="1" selected="0">
            <x v="4"/>
          </reference>
          <reference field="8" count="1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892">
      <pivotArea dataOnly="0" labelOnly="1" outline="0" fieldPosition="0">
        <references count="7">
          <reference field="6" count="1" selected="0">
            <x v="22"/>
          </reference>
          <reference field="7" count="1" selected="0">
            <x v="4"/>
          </reference>
          <reference field="8" count="1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891">
      <pivotArea dataOnly="0" labelOnly="1" outline="0" fieldPosition="0">
        <references count="7">
          <reference field="6" count="1" selected="0">
            <x v="28"/>
          </reference>
          <reference field="7" count="1" selected="0">
            <x v="4"/>
          </reference>
          <reference field="8" count="1">
            <x v="24"/>
          </reference>
          <reference field="11" count="1" selected="0">
            <x v="3"/>
          </reference>
          <reference field="12" count="1" selected="0">
            <x v="1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890">
      <pivotArea dataOnly="0" labelOnly="1" outline="0" fieldPosition="0">
        <references count="7">
          <reference field="6" count="1" selected="0">
            <x v="34"/>
          </reference>
          <reference field="7" count="1" selected="0">
            <x v="4"/>
          </reference>
          <reference field="8" count="1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889">
      <pivotArea dataOnly="0" labelOnly="1" outline="0" fieldPosition="0">
        <references count="7">
          <reference field="6" count="1" selected="0">
            <x v="59"/>
          </reference>
          <reference field="7" count="1" selected="0">
            <x v="4"/>
          </reference>
          <reference field="8" count="1">
            <x v="2"/>
          </reference>
          <reference field="11" count="1" selected="0">
            <x v="2"/>
          </reference>
          <reference field="12" count="1" selected="0">
            <x v="12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7888">
      <pivotArea dataOnly="0" labelOnly="1" outline="0" fieldPosition="0">
        <references count="7">
          <reference field="6" count="1" selected="0">
            <x v="66"/>
          </reference>
          <reference field="7" count="1" selected="0">
            <x v="55"/>
          </reference>
          <reference field="8" count="1">
            <x v="14"/>
          </reference>
          <reference field="11" count="1" selected="0">
            <x v="6"/>
          </reference>
          <reference field="12" count="1" selected="0">
            <x v="69"/>
          </reference>
          <reference field="15" count="1" selected="0">
            <x v="22"/>
          </reference>
          <reference field="17" count="1" selected="0">
            <x v="0"/>
          </reference>
        </references>
      </pivotArea>
    </format>
    <format dxfId="7887">
      <pivotArea dataOnly="0" labelOnly="1" outline="0" fieldPosition="0">
        <references count="7">
          <reference field="6" count="1" selected="0">
            <x v="68"/>
          </reference>
          <reference field="7" count="1" selected="0">
            <x v="4"/>
          </reference>
          <reference field="8" count="1">
            <x v="0"/>
          </reference>
          <reference field="11" count="1" selected="0">
            <x v="2"/>
          </reference>
          <reference field="12" count="1" selected="0">
            <x v="11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7886">
      <pivotArea dataOnly="0" labelOnly="1" outline="0" fieldPosition="0">
        <references count="7">
          <reference field="6" count="1" selected="0">
            <x v="70"/>
          </reference>
          <reference field="7" count="1" selected="0">
            <x v="4"/>
          </reference>
          <reference field="8" count="1">
            <x v="5"/>
          </reference>
          <reference field="11" count="1" selected="0">
            <x v="2"/>
          </reference>
          <reference field="12" count="1" selected="0">
            <x v="11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7885">
      <pivotArea dataOnly="0" labelOnly="1" outline="0" fieldPosition="0">
        <references count="7">
          <reference field="6" count="1" selected="0">
            <x v="71"/>
          </reference>
          <reference field="7" count="1" selected="0">
            <x v="4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12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7884">
      <pivotArea dataOnly="0" labelOnly="1" outline="0" fieldPosition="0">
        <references count="7">
          <reference field="6" count="1" selected="0">
            <x v="72"/>
          </reference>
          <reference field="7" count="1" selected="0">
            <x v="4"/>
          </reference>
          <reference field="8" count="1">
            <x v="17"/>
          </reference>
          <reference field="11" count="1" selected="0">
            <x v="3"/>
          </reference>
          <reference field="12" count="1" selected="0">
            <x v="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883">
      <pivotArea dataOnly="0" labelOnly="1" outline="0" fieldPosition="0">
        <references count="7">
          <reference field="6" count="1" selected="0">
            <x v="74"/>
          </reference>
          <reference field="7" count="1" selected="0">
            <x v="4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13"/>
          </reference>
          <reference field="15" count="1" selected="0">
            <x v="44"/>
          </reference>
          <reference field="17" count="1" selected="0">
            <x v="0"/>
          </reference>
        </references>
      </pivotArea>
    </format>
    <format dxfId="7882">
      <pivotArea dataOnly="0" labelOnly="1" outline="0" fieldPosition="0">
        <references count="7">
          <reference field="6" count="1" selected="0">
            <x v="75"/>
          </reference>
          <reference field="7" count="1" selected="0">
            <x v="4"/>
          </reference>
          <reference field="8" count="1">
            <x v="20"/>
          </reference>
          <reference field="11" count="1" selected="0">
            <x v="3"/>
          </reference>
          <reference field="12" count="1" selected="0">
            <x v="19"/>
          </reference>
          <reference field="15" count="1" selected="0">
            <x v="20"/>
          </reference>
          <reference field="17" count="1" selected="0">
            <x v="0"/>
          </reference>
        </references>
      </pivotArea>
    </format>
    <format dxfId="7881">
      <pivotArea dataOnly="0" labelOnly="1" outline="0" fieldPosition="0">
        <references count="7">
          <reference field="6" count="1" selected="0">
            <x v="76"/>
          </reference>
          <reference field="7" count="1" selected="0">
            <x v="4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880">
      <pivotArea dataOnly="0" labelOnly="1" outline="0" fieldPosition="0">
        <references count="7">
          <reference field="6" count="1" selected="0">
            <x v="80"/>
          </reference>
          <reference field="7" count="1" selected="0">
            <x v="55"/>
          </reference>
          <reference field="8" count="1">
            <x v="53"/>
          </reference>
          <reference field="11" count="1" selected="0">
            <x v="6"/>
          </reference>
          <reference field="12" count="1" selected="0">
            <x v="70"/>
          </reference>
          <reference field="15" count="1" selected="0">
            <x v="23"/>
          </reference>
          <reference field="17" count="1" selected="0">
            <x v="0"/>
          </reference>
        </references>
      </pivotArea>
    </format>
    <format dxfId="7879">
      <pivotArea dataOnly="0" labelOnly="1" outline="0" fieldPosition="0">
        <references count="7">
          <reference field="6" count="1" selected="0">
            <x v="89"/>
          </reference>
          <reference field="7" count="1" selected="0">
            <x v="4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878">
      <pivotArea dataOnly="0" labelOnly="1" outline="0" fieldPosition="0">
        <references count="7">
          <reference field="6" count="1" selected="0">
            <x v="108"/>
          </reference>
          <reference field="7" count="1" selected="0">
            <x v="4"/>
          </reference>
          <reference field="8" count="1">
            <x v="15"/>
          </reference>
          <reference field="11" count="1" selected="0">
            <x v="3"/>
          </reference>
          <reference field="12" count="1" selected="0">
            <x v="17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7877">
      <pivotArea dataOnly="0" labelOnly="1" outline="0" fieldPosition="0">
        <references count="7">
          <reference field="6" count="1" selected="0">
            <x v="121"/>
          </reference>
          <reference field="7" count="1" selected="0">
            <x v="4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7876">
      <pivotArea dataOnly="0" labelOnly="1" outline="0" fieldPosition="0">
        <references count="8">
          <reference field="6" count="1" selected="0">
            <x v="14"/>
          </reference>
          <reference field="7" count="1" selected="0">
            <x v="4"/>
          </reference>
          <reference field="8" count="1" selected="0">
            <x v="29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38"/>
          </reference>
          <reference field="15" count="1" selected="0">
            <x v="10"/>
          </reference>
          <reference field="17" count="1" selected="0">
            <x v="4"/>
          </reference>
        </references>
      </pivotArea>
    </format>
    <format dxfId="7875">
      <pivotArea dataOnly="0" labelOnly="1" outline="0" fieldPosition="0">
        <references count="8">
          <reference field="6" count="1" selected="0">
            <x v="15"/>
          </reference>
          <reference field="7" count="1" selected="0">
            <x v="4"/>
          </reference>
          <reference field="8" count="1" selected="0">
            <x v="29"/>
          </reference>
          <reference field="11" count="1" selected="0">
            <x v="3"/>
          </reference>
          <reference field="12" count="1" selected="0">
            <x v="7"/>
          </reference>
          <reference field="13" count="1">
            <x v="31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874">
      <pivotArea dataOnly="0" labelOnly="1" outline="0" fieldPosition="0">
        <references count="8">
          <reference field="6" count="1" selected="0">
            <x v="18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1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873">
      <pivotArea dataOnly="0" labelOnly="1" outline="0" fieldPosition="0">
        <references count="8">
          <reference field="6" count="1" selected="0">
            <x v="22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872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4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6"/>
          </reference>
          <reference field="13" count="1">
            <x v="2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871">
      <pivotArea dataOnly="0" labelOnly="1" outline="0" fieldPosition="0">
        <references count="8">
          <reference field="6" count="1" selected="0">
            <x v="29"/>
          </reference>
          <reference field="7" count="1" selected="0">
            <x v="4"/>
          </reference>
          <reference field="8" count="1" selected="0">
            <x v="24"/>
          </reference>
          <reference field="11" count="1" selected="0">
            <x v="2"/>
          </reference>
          <reference field="12" count="1" selected="0">
            <x v="8"/>
          </reference>
          <reference field="13" count="1">
            <x v="26"/>
          </reference>
          <reference field="15" count="1" selected="0">
            <x v="11"/>
          </reference>
          <reference field="17" count="1" selected="0">
            <x v="4"/>
          </reference>
        </references>
      </pivotArea>
    </format>
    <format dxfId="7870">
      <pivotArea dataOnly="0" labelOnly="1" outline="0" fieldPosition="0">
        <references count="8">
          <reference field="6" count="1" selected="0">
            <x v="34"/>
          </reference>
          <reference field="7" count="1" selected="0">
            <x v="4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869">
      <pivotArea dataOnly="0" labelOnly="1" outline="0" fieldPosition="0">
        <references count="8">
          <reference field="6" count="1" selected="0">
            <x v="59"/>
          </reference>
          <reference field="7" count="1" selected="0">
            <x v="4"/>
          </reference>
          <reference field="8" count="1" selected="0">
            <x v="2"/>
          </reference>
          <reference field="11" count="1" selected="0">
            <x v="2"/>
          </reference>
          <reference field="12" count="1" selected="0">
            <x v="12"/>
          </reference>
          <reference field="13" count="1">
            <x v="2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7868">
      <pivotArea dataOnly="0" labelOnly="1" outline="0" fieldPosition="0">
        <references count="8">
          <reference field="6" count="1" selected="0">
            <x v="66"/>
          </reference>
          <reference field="7" count="1" selected="0">
            <x v="55"/>
          </reference>
          <reference field="8" count="1" selected="0">
            <x v="14"/>
          </reference>
          <reference field="11" count="1" selected="0">
            <x v="6"/>
          </reference>
          <reference field="12" count="1" selected="0">
            <x v="69"/>
          </reference>
          <reference field="13" count="1">
            <x v="15"/>
          </reference>
          <reference field="15" count="1" selected="0">
            <x v="22"/>
          </reference>
          <reference field="17" count="1" selected="0">
            <x v="0"/>
          </reference>
        </references>
      </pivotArea>
    </format>
    <format dxfId="7867">
      <pivotArea dataOnly="0" labelOnly="1" outline="0" fieldPosition="0">
        <references count="8">
          <reference field="6" count="1" selected="0">
            <x v="68"/>
          </reference>
          <reference field="7" count="1" selected="0">
            <x v="4"/>
          </reference>
          <reference field="8" count="1" selected="0">
            <x v="0"/>
          </reference>
          <reference field="11" count="1" selected="0">
            <x v="2"/>
          </reference>
          <reference field="12" count="1" selected="0">
            <x v="11"/>
          </reference>
          <reference field="13" count="1">
            <x v="0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7866">
      <pivotArea dataOnly="0" labelOnly="1" outline="0" fieldPosition="0">
        <references count="8">
          <reference field="6" count="1" selected="0">
            <x v="70"/>
          </reference>
          <reference field="7" count="1" selected="0">
            <x v="4"/>
          </reference>
          <reference field="8" count="1" selected="0">
            <x v="5"/>
          </reference>
          <reference field="11" count="1" selected="0">
            <x v="2"/>
          </reference>
          <reference field="12" count="1" selected="0">
            <x v="11"/>
          </reference>
          <reference field="13" count="1">
            <x v="5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7865">
      <pivotArea dataOnly="0" labelOnly="1" outline="0" fieldPosition="0">
        <references count="8">
          <reference field="6" count="1" selected="0">
            <x v="71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2"/>
          </reference>
          <reference field="13" count="1">
            <x v="9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7864">
      <pivotArea dataOnly="0" labelOnly="1" outline="0" fieldPosition="0">
        <references count="8">
          <reference field="6" count="1" selected="0">
            <x v="72"/>
          </reference>
          <reference field="7" count="1" selected="0">
            <x v="4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7"/>
          </reference>
          <reference field="13" count="1">
            <x v="19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863">
      <pivotArea dataOnly="0" labelOnly="1" outline="0" fieldPosition="0">
        <references count="8">
          <reference field="6" count="1" selected="0">
            <x v="74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3"/>
          </reference>
          <reference field="13" count="1">
            <x v="9"/>
          </reference>
          <reference field="15" count="1" selected="0">
            <x v="44"/>
          </reference>
          <reference field="17" count="1" selected="0">
            <x v="0"/>
          </reference>
        </references>
      </pivotArea>
    </format>
    <format dxfId="7862">
      <pivotArea dataOnly="0" labelOnly="1" outline="0" fieldPosition="0">
        <references count="8">
          <reference field="6" count="1" selected="0">
            <x v="75"/>
          </reference>
          <reference field="7" count="1" selected="0">
            <x v="4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9"/>
          </reference>
          <reference field="13" count="1">
            <x v="22"/>
          </reference>
          <reference field="15" count="1" selected="0">
            <x v="20"/>
          </reference>
          <reference field="17" count="1" selected="0">
            <x v="0"/>
          </reference>
        </references>
      </pivotArea>
    </format>
    <format dxfId="7861">
      <pivotArea dataOnly="0" labelOnly="1" outline="0" fieldPosition="0">
        <references count="8">
          <reference field="6" count="1" selected="0">
            <x v="76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860">
      <pivotArea dataOnly="0" labelOnly="1" outline="0" fieldPosition="0">
        <references count="8">
          <reference field="6" count="1" selected="0">
            <x v="80"/>
          </reference>
          <reference field="7" count="1" selected="0">
            <x v="55"/>
          </reference>
          <reference field="8" count="1" selected="0">
            <x v="53"/>
          </reference>
          <reference field="11" count="1" selected="0">
            <x v="6"/>
          </reference>
          <reference field="12" count="1" selected="0">
            <x v="70"/>
          </reference>
          <reference field="13" count="1">
            <x v="66"/>
          </reference>
          <reference field="15" count="1" selected="0">
            <x v="23"/>
          </reference>
          <reference field="17" count="1" selected="0">
            <x v="0"/>
          </reference>
        </references>
      </pivotArea>
    </format>
    <format dxfId="7859">
      <pivotArea dataOnly="0" labelOnly="1" outline="0" fieldPosition="0">
        <references count="8">
          <reference field="6" count="1" selected="0">
            <x v="89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858">
      <pivotArea dataOnly="0" labelOnly="1" outline="0" fieldPosition="0">
        <references count="8">
          <reference field="6" count="1" selected="0">
            <x v="108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7"/>
          </reference>
          <reference field="13" count="1">
            <x v="9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7857">
      <pivotArea dataOnly="0" labelOnly="1" outline="0" fieldPosition="0">
        <references count="9">
          <reference field="6" count="1" selected="0">
            <x v="14"/>
          </reference>
          <reference field="7" count="1" selected="0">
            <x v="4"/>
          </reference>
          <reference field="8" count="1" selected="0">
            <x v="29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38"/>
          </reference>
          <reference field="14" count="1">
            <x v="493"/>
          </reference>
          <reference field="15" count="1" selected="0">
            <x v="10"/>
          </reference>
          <reference field="17" count="1" selected="0">
            <x v="4"/>
          </reference>
        </references>
      </pivotArea>
    </format>
    <format dxfId="7856">
      <pivotArea dataOnly="0" labelOnly="1" outline="0" fieldPosition="0">
        <references count="9">
          <reference field="6" count="1" selected="0">
            <x v="15"/>
          </reference>
          <reference field="7" count="1" selected="0">
            <x v="4"/>
          </reference>
          <reference field="8" count="1" selected="0">
            <x v="29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31"/>
          </reference>
          <reference field="14" count="1">
            <x v="496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855">
      <pivotArea dataOnly="0" labelOnly="1" outline="0" fieldPosition="0">
        <references count="9">
          <reference field="6" count="1" selected="0">
            <x v="18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7"/>
          </reference>
          <reference field="14" count="1">
            <x v="28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854">
      <pivotArea dataOnly="0" labelOnly="1" outline="0" fieldPosition="0">
        <references count="9">
          <reference field="6" count="1" selected="0">
            <x v="21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7"/>
          </reference>
          <reference field="14" count="1">
            <x v="28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853">
      <pivotArea dataOnly="0" labelOnly="1" outline="0" fieldPosition="0">
        <references count="9">
          <reference field="6" count="1" selected="0">
            <x v="22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1"/>
          </reference>
          <reference field="14" count="1">
            <x v="31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852">
      <pivotArea dataOnly="0" labelOnly="1" outline="0" fieldPosition="0">
        <references count="9">
          <reference field="6" count="1" selected="0">
            <x v="23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1"/>
          </reference>
          <reference field="14" count="1">
            <x v="31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851">
      <pivotArea dataOnly="0" labelOnly="1" outline="0" fieldPosition="0">
        <references count="9">
          <reference field="6" count="1" selected="0">
            <x v="24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21"/>
          </reference>
          <reference field="14" count="1">
            <x v="316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7850">
      <pivotArea dataOnly="0" labelOnly="1" outline="0" fieldPosition="0">
        <references count="9">
          <reference field="6" count="1" selected="0">
            <x v="25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1"/>
          </reference>
          <reference field="14" count="1">
            <x v="31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849">
      <pivotArea dataOnly="0" labelOnly="1" outline="0" fieldPosition="0">
        <references count="9">
          <reference field="6" count="1" selected="0">
            <x v="28"/>
          </reference>
          <reference field="7" count="1" selected="0">
            <x v="4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27"/>
          </reference>
          <reference field="14" count="1">
            <x v="25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848">
      <pivotArea dataOnly="0" labelOnly="1" outline="0" fieldPosition="0">
        <references count="9">
          <reference field="6" count="1" selected="0">
            <x v="29"/>
          </reference>
          <reference field="7" count="1" selected="0">
            <x v="4"/>
          </reference>
          <reference field="8" count="1" selected="0">
            <x v="24"/>
          </reference>
          <reference field="11" count="1" selected="0">
            <x v="2"/>
          </reference>
          <reference field="12" count="1" selected="0">
            <x v="8"/>
          </reference>
          <reference field="13" count="1" selected="0">
            <x v="26"/>
          </reference>
          <reference field="14" count="1">
            <x v="240"/>
          </reference>
          <reference field="15" count="1" selected="0">
            <x v="11"/>
          </reference>
          <reference field="17" count="1" selected="0">
            <x v="4"/>
          </reference>
        </references>
      </pivotArea>
    </format>
    <format dxfId="7847">
      <pivotArea dataOnly="0" labelOnly="1" outline="0" fieldPosition="0">
        <references count="9">
          <reference field="6" count="1" selected="0">
            <x v="34"/>
          </reference>
          <reference field="7" count="1" selected="0">
            <x v="4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2"/>
          </reference>
          <reference field="14" count="1">
            <x v="37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846">
      <pivotArea dataOnly="0" labelOnly="1" outline="0" fieldPosition="0">
        <references count="9">
          <reference field="6" count="1" selected="0">
            <x v="59"/>
          </reference>
          <reference field="7" count="1" selected="0">
            <x v="4"/>
          </reference>
          <reference field="8" count="1" selected="0">
            <x v="2"/>
          </reference>
          <reference field="11" count="1" selected="0">
            <x v="2"/>
          </reference>
          <reference field="12" count="1" selected="0">
            <x v="12"/>
          </reference>
          <reference field="13" count="1" selected="0">
            <x v="2"/>
          </reference>
          <reference field="14" count="1">
            <x v="477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7845">
      <pivotArea dataOnly="0" labelOnly="1" outline="0" fieldPosition="0">
        <references count="9">
          <reference field="6" count="1" selected="0">
            <x v="66"/>
          </reference>
          <reference field="7" count="1" selected="0">
            <x v="55"/>
          </reference>
          <reference field="8" count="1" selected="0">
            <x v="14"/>
          </reference>
          <reference field="11" count="1" selected="0">
            <x v="6"/>
          </reference>
          <reference field="12" count="1" selected="0">
            <x v="69"/>
          </reference>
          <reference field="13" count="1" selected="0">
            <x v="15"/>
          </reference>
          <reference field="14" count="1">
            <x v="530"/>
          </reference>
          <reference field="15" count="1" selected="0">
            <x v="22"/>
          </reference>
          <reference field="17" count="1" selected="0">
            <x v="0"/>
          </reference>
        </references>
      </pivotArea>
    </format>
    <format dxfId="7844">
      <pivotArea dataOnly="0" labelOnly="1" outline="0" fieldPosition="0">
        <references count="9">
          <reference field="6" count="1" selected="0">
            <x v="68"/>
          </reference>
          <reference field="7" count="1" selected="0">
            <x v="4"/>
          </reference>
          <reference field="8" count="1" selected="0">
            <x v="0"/>
          </reference>
          <reference field="11" count="1" selected="0">
            <x v="2"/>
          </reference>
          <reference field="12" count="1" selected="0">
            <x v="11"/>
          </reference>
          <reference field="13" count="1" selected="0">
            <x v="0"/>
          </reference>
          <reference field="14" count="1">
            <x v="26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7843">
      <pivotArea dataOnly="0" labelOnly="1" outline="0" fieldPosition="0">
        <references count="9">
          <reference field="6" count="1" selected="0">
            <x v="70"/>
          </reference>
          <reference field="7" count="1" selected="0">
            <x v="4"/>
          </reference>
          <reference field="8" count="1" selected="0">
            <x v="5"/>
          </reference>
          <reference field="11" count="1" selected="0">
            <x v="2"/>
          </reference>
          <reference field="12" count="1" selected="0">
            <x v="11"/>
          </reference>
          <reference field="13" count="1" selected="0">
            <x v="5"/>
          </reference>
          <reference field="14" count="1">
            <x v="437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7842">
      <pivotArea dataOnly="0" labelOnly="1" outline="0" fieldPosition="0">
        <references count="9">
          <reference field="6" count="1" selected="0">
            <x v="71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2"/>
          </reference>
          <reference field="13" count="1" selected="0">
            <x v="9"/>
          </reference>
          <reference field="14" count="1">
            <x v="499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7841">
      <pivotArea dataOnly="0" labelOnly="1" outline="0" fieldPosition="0">
        <references count="9">
          <reference field="6" count="1" selected="0">
            <x v="72"/>
          </reference>
          <reference field="7" count="1" selected="0">
            <x v="4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19"/>
          </reference>
          <reference field="14" count="1">
            <x v="462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840">
      <pivotArea dataOnly="0" labelOnly="1" outline="0" fieldPosition="0">
        <references count="9">
          <reference field="6" count="1" selected="0">
            <x v="73"/>
          </reference>
          <reference field="7" count="1" selected="0">
            <x v="4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19"/>
          </reference>
          <reference field="14" count="1">
            <x v="519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7839">
      <pivotArea dataOnly="0" labelOnly="1" outline="0" fieldPosition="0">
        <references count="9">
          <reference field="6" count="1" selected="0">
            <x v="74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3"/>
          </reference>
          <reference field="13" count="1" selected="0">
            <x v="9"/>
          </reference>
          <reference field="14" count="1">
            <x v="403"/>
          </reference>
          <reference field="15" count="1" selected="0">
            <x v="44"/>
          </reference>
          <reference field="17" count="1" selected="0">
            <x v="0"/>
          </reference>
        </references>
      </pivotArea>
    </format>
    <format dxfId="7838">
      <pivotArea dataOnly="0" labelOnly="1" outline="0" fieldPosition="0">
        <references count="9">
          <reference field="6" count="1" selected="0">
            <x v="75"/>
          </reference>
          <reference field="7" count="1" selected="0">
            <x v="4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9"/>
          </reference>
          <reference field="13" count="1" selected="0">
            <x v="22"/>
          </reference>
          <reference field="14" count="1">
            <x v="426"/>
          </reference>
          <reference field="15" count="1" selected="0">
            <x v="20"/>
          </reference>
          <reference field="17" count="1" selected="0">
            <x v="0"/>
          </reference>
        </references>
      </pivotArea>
    </format>
    <format dxfId="7837">
      <pivotArea dataOnly="0" labelOnly="1" outline="0" fieldPosition="0">
        <references count="9">
          <reference field="6" count="1" selected="0">
            <x v="76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836">
      <pivotArea dataOnly="0" labelOnly="1" outline="0" fieldPosition="0">
        <references count="9">
          <reference field="6" count="1" selected="0">
            <x v="80"/>
          </reference>
          <reference field="7" count="1" selected="0">
            <x v="55"/>
          </reference>
          <reference field="8" count="1" selected="0">
            <x v="53"/>
          </reference>
          <reference field="11" count="1" selected="0">
            <x v="6"/>
          </reference>
          <reference field="12" count="1" selected="0">
            <x v="70"/>
          </reference>
          <reference field="13" count="1" selected="0">
            <x v="66"/>
          </reference>
          <reference field="14" count="1">
            <x v="531"/>
          </reference>
          <reference field="15" count="1" selected="0">
            <x v="23"/>
          </reference>
          <reference field="17" count="1" selected="0">
            <x v="0"/>
          </reference>
        </references>
      </pivotArea>
    </format>
    <format dxfId="7835">
      <pivotArea dataOnly="0" labelOnly="1" outline="0" fieldPosition="0">
        <references count="9">
          <reference field="6" count="1" selected="0">
            <x v="89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834">
      <pivotArea dataOnly="0" labelOnly="1" outline="0" fieldPosition="0">
        <references count="9">
          <reference field="6" count="1" selected="0">
            <x v="108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7"/>
          </reference>
          <reference field="13" count="1" selected="0">
            <x v="9"/>
          </reference>
          <reference field="14" count="1">
            <x v="222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7833">
      <pivotArea dataOnly="0" labelOnly="1" outline="0" fieldPosition="0">
        <references count="9">
          <reference field="6" count="1" selected="0">
            <x v="109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7"/>
          </reference>
          <reference field="13" count="1" selected="0">
            <x v="9"/>
          </reference>
          <reference field="14" count="1">
            <x v="219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7832">
      <pivotArea dataOnly="0" labelOnly="1" outline="0" fieldPosition="0">
        <references count="9">
          <reference field="6" count="1" selected="0">
            <x v="121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9"/>
          </reference>
          <reference field="14" count="1">
            <x v="400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51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47">
    <i>
      <x v="5"/>
      <x v="12"/>
      <x v="51"/>
      <x/>
      <x v="3"/>
      <x v="20"/>
      <x v="9"/>
      <x v="9"/>
    </i>
    <i>
      <x v="10"/>
      <x v="12"/>
      <x v="44"/>
      <x/>
      <x v="3"/>
      <x v="15"/>
      <x v="24"/>
      <x v="27"/>
    </i>
    <i>
      <x v="11"/>
      <x v="12"/>
      <x v="45"/>
      <x/>
      <x v="3"/>
      <x v="18"/>
      <x v="24"/>
      <x v="27"/>
    </i>
    <i>
      <x v="12"/>
      <x v="12"/>
      <x v="45"/>
      <x/>
      <x v="3"/>
      <x v="18"/>
      <x v="24"/>
      <x v="27"/>
    </i>
    <i>
      <x v="20"/>
      <x v="12"/>
      <x v="45"/>
      <x/>
      <x v="3"/>
      <x v="18"/>
      <x v="9"/>
      <x v="9"/>
    </i>
    <i>
      <x v="21"/>
      <x v="12"/>
      <x v="50"/>
      <x/>
      <x v="3"/>
      <x v="14"/>
      <x v="2"/>
      <x v="2"/>
    </i>
    <i>
      <x v="22"/>
      <x v="12"/>
      <x v="44"/>
      <x/>
      <x v="3"/>
      <x v="15"/>
      <x v="3"/>
      <x v="3"/>
    </i>
    <i>
      <x v="27"/>
      <x v="12"/>
      <x v="48"/>
      <x/>
      <x v="3"/>
      <x v="11"/>
      <x v="1"/>
      <x v="1"/>
    </i>
    <i>
      <x v="28"/>
      <x v="12"/>
      <x v="40"/>
      <x v="1"/>
      <x v="4"/>
      <x v="3"/>
      <x v="3"/>
      <x v="65"/>
    </i>
    <i>
      <x v="29"/>
      <x v="12"/>
      <x v="52"/>
      <x/>
      <x v="3"/>
      <x v="8"/>
      <x v="20"/>
      <x v="22"/>
    </i>
    <i>
      <x v="34"/>
      <x v="12"/>
      <x v="53"/>
      <x/>
      <x v="3"/>
      <x v="11"/>
      <x v="4"/>
      <x v="4"/>
    </i>
    <i>
      <x v="35"/>
      <x v="12"/>
      <x v="54"/>
      <x/>
      <x v="3"/>
      <x v="5"/>
      <x v="7"/>
      <x v="7"/>
    </i>
    <i>
      <x v="37"/>
      <x v="12"/>
      <x v="43"/>
      <x/>
      <x v="3"/>
      <x v="12"/>
      <x v="4"/>
      <x v="4"/>
    </i>
    <i>
      <x v="38"/>
      <x v="12"/>
      <x v="43"/>
      <x/>
      <x v="3"/>
      <x v="12"/>
      <x v="20"/>
      <x v="22"/>
    </i>
    <i>
      <x v="41"/>
      <x v="12"/>
      <x v="46"/>
      <x/>
      <x v="3"/>
      <x v="11"/>
      <x v="9"/>
      <x v="9"/>
    </i>
    <i>
      <x v="46"/>
      <x v="12"/>
      <x v="44"/>
      <x/>
      <x v="3"/>
      <x v="15"/>
      <x v="9"/>
      <x v="9"/>
    </i>
    <i>
      <x v="47"/>
      <x v="12"/>
      <x v="45"/>
      <x/>
      <x v="3"/>
      <x v="18"/>
      <x v="24"/>
      <x v="27"/>
    </i>
    <i>
      <x v="48"/>
      <x v="12"/>
      <x v="48"/>
      <x/>
      <x v="3"/>
      <x v="11"/>
      <x v="24"/>
      <x v="27"/>
    </i>
    <i>
      <x v="51"/>
      <x v="12"/>
      <x v="46"/>
      <x/>
      <x v="3"/>
      <x v="11"/>
      <x v="24"/>
      <x v="27"/>
    </i>
    <i>
      <x v="53"/>
      <x v="12"/>
      <x v="46"/>
      <x/>
      <x v="3"/>
      <x v="11"/>
      <x v="9"/>
      <x v="9"/>
    </i>
    <i>
      <x v="60"/>
      <x v="12"/>
      <x v="50"/>
      <x/>
      <x v="3"/>
      <x v="14"/>
      <x v="9"/>
      <x v="9"/>
    </i>
    <i>
      <x v="63"/>
      <x v="12"/>
      <x v="42"/>
      <x/>
      <x v="3"/>
      <x v="6"/>
      <x v="9"/>
      <x v="9"/>
    </i>
    <i>
      <x v="75"/>
      <x v="12"/>
      <x v="46"/>
      <x/>
      <x v="3"/>
      <x v="11"/>
      <x v="4"/>
      <x v="4"/>
    </i>
    <i>
      <x v="76"/>
      <x v="12"/>
      <x v="53"/>
      <x/>
      <x v="3"/>
      <x v="11"/>
      <x v="4"/>
      <x v="4"/>
    </i>
    <i>
      <x v="82"/>
      <x v="12"/>
      <x v="49"/>
      <x/>
      <x v="3"/>
      <x v="17"/>
      <x v="9"/>
      <x v="4"/>
    </i>
    <i>
      <x v="83"/>
      <x v="12"/>
      <x v="40"/>
      <x v="1"/>
      <x v="4"/>
      <x v="3"/>
      <x v="37"/>
      <x v="65"/>
    </i>
    <i>
      <x v="84"/>
      <x v="12"/>
      <x v="41"/>
      <x/>
      <x v="3"/>
      <x v="16"/>
      <x v="9"/>
      <x v="9"/>
    </i>
    <i>
      <x v="86"/>
      <x v="12"/>
      <x v="43"/>
      <x/>
      <x v="3"/>
      <x v="12"/>
      <x v="1"/>
      <x v="1"/>
    </i>
    <i>
      <x v="88"/>
      <x v="12"/>
      <x v="48"/>
      <x/>
      <x v="3"/>
      <x v="11"/>
      <x v="9"/>
      <x v="9"/>
    </i>
    <i>
      <x v="89"/>
      <x v="12"/>
      <x v="55"/>
      <x/>
      <x v="3"/>
      <x v="7"/>
      <x v="9"/>
      <x v="9"/>
    </i>
    <i>
      <x v="90"/>
      <x v="12"/>
      <x v="48"/>
      <x/>
      <x v="3"/>
      <x v="11"/>
      <x v="24"/>
      <x v="27"/>
    </i>
    <i>
      <x v="95"/>
      <x v="12"/>
      <x v="48"/>
      <x/>
      <x v="3"/>
      <x v="11"/>
      <x v="24"/>
      <x v="27"/>
    </i>
    <i>
      <x v="97"/>
      <x v="12"/>
      <x v="46"/>
      <x/>
      <x v="3"/>
      <x v="11"/>
      <x v="9"/>
      <x v="9"/>
    </i>
    <i>
      <x v="101"/>
      <x v="12"/>
      <x v="46"/>
      <x/>
      <x v="3"/>
      <x v="11"/>
      <x v="9"/>
      <x v="9"/>
    </i>
    <i>
      <x v="102"/>
      <x v="12"/>
      <x v="46"/>
      <x/>
      <x v="3"/>
      <x v="11"/>
      <x v="9"/>
      <x v="9"/>
    </i>
    <i>
      <x v="103"/>
      <x v="12"/>
      <x v="47"/>
      <x/>
      <x v="3"/>
      <x v="19"/>
      <x v="1"/>
      <x v="1"/>
    </i>
    <i>
      <x v="104"/>
      <x v="12"/>
      <x v="46"/>
      <x/>
      <x v="3"/>
      <x v="11"/>
      <x v="24"/>
      <x v="27"/>
    </i>
    <i>
      <x v="105"/>
      <x v="12"/>
      <x v="53"/>
      <x/>
      <x v="3"/>
      <x v="11"/>
      <x v="9"/>
      <x v="9"/>
    </i>
    <i>
      <x v="106"/>
      <x v="12"/>
      <x v="53"/>
      <x/>
      <x v="3"/>
      <x v="11"/>
      <x v="9"/>
      <x v="9"/>
    </i>
    <i>
      <x v="107"/>
      <x v="12"/>
      <x v="53"/>
      <x/>
      <x v="3"/>
      <x v="11"/>
      <x v="9"/>
      <x v="9"/>
    </i>
    <i>
      <x v="108"/>
      <x v="12"/>
      <x v="46"/>
      <x/>
      <x v="3"/>
      <x v="11"/>
      <x v="9"/>
      <x v="9"/>
    </i>
    <i>
      <x v="109"/>
      <x v="12"/>
      <x v="46"/>
      <x/>
      <x v="3"/>
      <x v="11"/>
      <x v="4"/>
      <x v="4"/>
    </i>
    <i>
      <x v="110"/>
      <x v="12"/>
      <x v="46"/>
      <x/>
      <x v="3"/>
      <x v="11"/>
      <x v="4"/>
      <x v="4"/>
    </i>
    <i>
      <x v="111"/>
      <x v="12"/>
      <x v="43"/>
      <x/>
      <x v="3"/>
      <x v="12"/>
      <x v="4"/>
      <x v="4"/>
    </i>
    <i>
      <x v="112"/>
      <x v="12"/>
      <x v="43"/>
      <x/>
      <x v="3"/>
      <x v="12"/>
      <x v="4"/>
      <x v="4"/>
    </i>
    <i>
      <x v="113"/>
      <x v="12"/>
      <x v="46"/>
      <x/>
      <x v="3"/>
      <x v="11"/>
      <x v="4"/>
      <x v="4"/>
    </i>
    <i>
      <x v="114"/>
      <x v="12"/>
      <x v="46"/>
      <x/>
      <x v="3"/>
      <x v="11"/>
      <x v="4"/>
      <x v="4"/>
    </i>
  </rowItems>
  <colItems count="1">
    <i/>
  </colItems>
  <pageFields count="1">
    <pageField fld="3" item="6" hier="-1"/>
  </pageFields>
  <dataFields count="1">
    <dataField name="VALOR" fld="14" baseField="13" baseItem="23" numFmtId="44"/>
  </dataFields>
  <formats count="309">
    <format dxfId="6408">
      <pivotArea type="all" dataOnly="0" outline="0" fieldPosition="0"/>
    </format>
    <format dxfId="6407">
      <pivotArea field="15" type="button" dataOnly="0" labelOnly="1" outline="0" axis="axisRow" fieldPosition="5"/>
    </format>
    <format dxfId="6406">
      <pivotArea field="17" type="button" dataOnly="0" labelOnly="1" outline="0" axis="axisRow" fieldPosition="3"/>
    </format>
    <format dxfId="6405">
      <pivotArea dataOnly="0" labelOnly="1" outline="0" fieldPosition="0">
        <references count="1">
          <reference field="3" count="1">
            <x v="0"/>
          </reference>
        </references>
      </pivotArea>
    </format>
    <format dxfId="6404">
      <pivotArea field="12" type="button" dataOnly="0" labelOnly="1" outline="0" axis="axisRow" fieldPosition="2"/>
    </format>
    <format dxfId="6403">
      <pivotArea field="7" type="button" dataOnly="0" labelOnly="1" outline="0" axis="axisRow" fieldPosition="1"/>
    </format>
    <format dxfId="6402">
      <pivotArea dataOnly="0" labelOnly="1" outline="0" fieldPosition="0">
        <references count="1">
          <reference field="6" count="23">
            <x v="10"/>
            <x v="11"/>
            <x v="13"/>
            <x v="21"/>
            <x v="22"/>
            <x v="23"/>
            <x v="24"/>
            <x v="28"/>
            <x v="35"/>
            <x v="36"/>
            <x v="41"/>
            <x v="44"/>
            <x v="46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6401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6400">
      <pivotArea dataOnly="0" labelOnly="1" outline="0" fieldPosition="0">
        <references count="1">
          <reference field="3" count="1">
            <x v="1"/>
          </reference>
        </references>
      </pivotArea>
    </format>
    <format dxfId="6399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6398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6397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6396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6395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6394">
      <pivotArea dataOnly="0" labelOnly="1" outline="0" fieldPosition="0">
        <references count="1">
          <reference field="3" count="1">
            <x v="2"/>
          </reference>
        </references>
      </pivotArea>
    </format>
    <format dxfId="6393">
      <pivotArea field="7" type="button" dataOnly="0" labelOnly="1" outline="0" axis="axisRow" fieldPosition="1"/>
    </format>
    <format dxfId="6392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6391">
      <pivotArea field="6" type="button" dataOnly="0" labelOnly="1" outline="0" axis="axisRow" fieldPosition="0"/>
    </format>
    <format dxfId="6390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6389">
      <pivotArea dataOnly="0" labelOnly="1" outline="0" fieldPosition="0">
        <references count="1">
          <reference field="3" count="1">
            <x v="4"/>
          </reference>
        </references>
      </pivotArea>
    </format>
    <format dxfId="6388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6387">
      <pivotArea outline="0" collapsedLevelsAreSubtotals="1" fieldPosition="0"/>
    </format>
    <format dxfId="6386">
      <pivotArea dataOnly="0" labelOnly="1" outline="0" fieldPosition="0">
        <references count="1">
          <reference field="3" count="1">
            <x v="5"/>
          </reference>
        </references>
      </pivotArea>
    </format>
    <format dxfId="6385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6384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6383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6382">
      <pivotArea type="all" dataOnly="0" outline="0" fieldPosition="0"/>
    </format>
    <format dxfId="6381">
      <pivotArea outline="0" collapsedLevelsAreSubtotals="1" fieldPosition="0"/>
    </format>
    <format dxfId="6380">
      <pivotArea outline="0" collapsedLevelsAreSubtotals="1" fieldPosition="0"/>
    </format>
    <format dxfId="6379">
      <pivotArea type="all" dataOnly="0" outline="0" fieldPosition="0"/>
    </format>
    <format dxfId="6378">
      <pivotArea dataOnly="0" labelOnly="1" outline="0" axis="axisValues" fieldPosition="0"/>
    </format>
    <format dxfId="6377">
      <pivotArea type="all" dataOnly="0" outline="0" fieldPosition="0"/>
    </format>
    <format dxfId="6376">
      <pivotArea dataOnly="0" labelOnly="1" outline="0" axis="axisValues" fieldPosition="0"/>
    </format>
    <format dxfId="6375">
      <pivotArea outline="0" collapsedLevelsAreSubtotals="1" fieldPosition="0"/>
    </format>
    <format dxfId="6374">
      <pivotArea dataOnly="0" labelOnly="1" outline="0" fieldPosition="0">
        <references count="1">
          <reference field="6" count="47">
            <x v="5"/>
            <x v="10"/>
            <x v="11"/>
            <x v="12"/>
            <x v="20"/>
            <x v="21"/>
            <x v="22"/>
            <x v="27"/>
            <x v="28"/>
            <x v="29"/>
            <x v="34"/>
            <x v="35"/>
            <x v="37"/>
            <x v="38"/>
            <x v="41"/>
            <x v="46"/>
            <x v="47"/>
            <x v="48"/>
            <x v="51"/>
            <x v="53"/>
            <x v="60"/>
            <x v="63"/>
            <x v="75"/>
            <x v="76"/>
            <x v="82"/>
            <x v="83"/>
            <x v="84"/>
            <x v="86"/>
            <x v="88"/>
            <x v="89"/>
            <x v="90"/>
            <x v="95"/>
            <x v="97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6373">
      <pivotArea dataOnly="0" labelOnly="1" outline="0" fieldPosition="0">
        <references count="2">
          <reference field="6" count="1" selected="0">
            <x v="5"/>
          </reference>
          <reference field="7" count="1">
            <x v="12"/>
          </reference>
        </references>
      </pivotArea>
    </format>
    <format dxfId="6372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12"/>
          </reference>
          <reference field="12" count="1">
            <x v="51"/>
          </reference>
        </references>
      </pivotArea>
    </format>
    <format dxfId="6371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12"/>
          </reference>
          <reference field="12" count="1">
            <x v="44"/>
          </reference>
        </references>
      </pivotArea>
    </format>
    <format dxfId="6370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12"/>
          </reference>
          <reference field="12" count="1">
            <x v="45"/>
          </reference>
        </references>
      </pivotArea>
    </format>
    <format dxfId="6369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12"/>
          </reference>
          <reference field="12" count="1">
            <x v="50"/>
          </reference>
        </references>
      </pivotArea>
    </format>
    <format dxfId="6368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12"/>
          </reference>
          <reference field="12" count="1">
            <x v="44"/>
          </reference>
        </references>
      </pivotArea>
    </format>
    <format dxfId="6367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12"/>
          </reference>
          <reference field="12" count="1">
            <x v="48"/>
          </reference>
        </references>
      </pivotArea>
    </format>
    <format dxfId="6366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12"/>
          </reference>
          <reference field="12" count="1">
            <x v="40"/>
          </reference>
        </references>
      </pivotArea>
    </format>
    <format dxfId="6365">
      <pivotArea dataOnly="0" labelOnly="1" outline="0" fieldPosition="0">
        <references count="3">
          <reference field="6" count="1" selected="0">
            <x v="29"/>
          </reference>
          <reference field="7" count="1" selected="0">
            <x v="12"/>
          </reference>
          <reference field="12" count="1">
            <x v="52"/>
          </reference>
        </references>
      </pivotArea>
    </format>
    <format dxfId="6364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12"/>
          </reference>
          <reference field="12" count="1">
            <x v="53"/>
          </reference>
        </references>
      </pivotArea>
    </format>
    <format dxfId="6363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12"/>
          </reference>
          <reference field="12" count="1">
            <x v="54"/>
          </reference>
        </references>
      </pivotArea>
    </format>
    <format dxfId="6362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12"/>
          </reference>
          <reference field="12" count="1">
            <x v="43"/>
          </reference>
        </references>
      </pivotArea>
    </format>
    <format dxfId="6361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12"/>
          </reference>
          <reference field="12" count="1">
            <x v="46"/>
          </reference>
        </references>
      </pivotArea>
    </format>
    <format dxfId="6360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12"/>
          </reference>
          <reference field="12" count="1">
            <x v="44"/>
          </reference>
        </references>
      </pivotArea>
    </format>
    <format dxfId="6359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12"/>
          </reference>
          <reference field="12" count="1">
            <x v="45"/>
          </reference>
        </references>
      </pivotArea>
    </format>
    <format dxfId="6358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12"/>
          </reference>
          <reference field="12" count="1">
            <x v="48"/>
          </reference>
        </references>
      </pivotArea>
    </format>
    <format dxfId="6357">
      <pivotArea dataOnly="0" labelOnly="1" outline="0" fieldPosition="0">
        <references count="3">
          <reference field="6" count="1" selected="0">
            <x v="51"/>
          </reference>
          <reference field="7" count="1" selected="0">
            <x v="12"/>
          </reference>
          <reference field="12" count="1">
            <x v="46"/>
          </reference>
        </references>
      </pivotArea>
    </format>
    <format dxfId="6356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12"/>
          </reference>
          <reference field="12" count="1">
            <x v="50"/>
          </reference>
        </references>
      </pivotArea>
    </format>
    <format dxfId="6355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12"/>
          </reference>
          <reference field="12" count="1">
            <x v="42"/>
          </reference>
        </references>
      </pivotArea>
    </format>
    <format dxfId="6354">
      <pivotArea dataOnly="0" labelOnly="1" outline="0" fieldPosition="0">
        <references count="3">
          <reference field="6" count="1" selected="0">
            <x v="75"/>
          </reference>
          <reference field="7" count="1" selected="0">
            <x v="12"/>
          </reference>
          <reference field="12" count="1">
            <x v="46"/>
          </reference>
        </references>
      </pivotArea>
    </format>
    <format dxfId="6353">
      <pivotArea dataOnly="0" labelOnly="1" outline="0" fieldPosition="0">
        <references count="3">
          <reference field="6" count="1" selected="0">
            <x v="76"/>
          </reference>
          <reference field="7" count="1" selected="0">
            <x v="12"/>
          </reference>
          <reference field="12" count="1">
            <x v="53"/>
          </reference>
        </references>
      </pivotArea>
    </format>
    <format dxfId="6352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12"/>
          </reference>
          <reference field="12" count="1">
            <x v="49"/>
          </reference>
        </references>
      </pivotArea>
    </format>
    <format dxfId="6351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12"/>
          </reference>
          <reference field="12" count="1">
            <x v="40"/>
          </reference>
        </references>
      </pivotArea>
    </format>
    <format dxfId="6350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12"/>
          </reference>
          <reference field="12" count="1">
            <x v="41"/>
          </reference>
        </references>
      </pivotArea>
    </format>
    <format dxfId="6349">
      <pivotArea dataOnly="0" labelOnly="1" outline="0" fieldPosition="0">
        <references count="3">
          <reference field="6" count="1" selected="0">
            <x v="86"/>
          </reference>
          <reference field="7" count="1" selected="0">
            <x v="12"/>
          </reference>
          <reference field="12" count="1">
            <x v="43"/>
          </reference>
        </references>
      </pivotArea>
    </format>
    <format dxfId="6348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12"/>
          </reference>
          <reference field="12" count="1">
            <x v="48"/>
          </reference>
        </references>
      </pivotArea>
    </format>
    <format dxfId="6347">
      <pivotArea dataOnly="0" labelOnly="1" outline="0" fieldPosition="0">
        <references count="3">
          <reference field="6" count="1" selected="0">
            <x v="89"/>
          </reference>
          <reference field="7" count="1" selected="0">
            <x v="12"/>
          </reference>
          <reference field="12" count="1">
            <x v="55"/>
          </reference>
        </references>
      </pivotArea>
    </format>
    <format dxfId="6346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12"/>
          </reference>
          <reference field="12" count="1">
            <x v="48"/>
          </reference>
        </references>
      </pivotArea>
    </format>
    <format dxfId="6345">
      <pivotArea dataOnly="0" labelOnly="1" outline="0" fieldPosition="0">
        <references count="3">
          <reference field="6" count="1" selected="0">
            <x v="97"/>
          </reference>
          <reference field="7" count="1" selected="0">
            <x v="12"/>
          </reference>
          <reference field="12" count="1">
            <x v="46"/>
          </reference>
        </references>
      </pivotArea>
    </format>
    <format dxfId="6344">
      <pivotArea dataOnly="0" labelOnly="1" outline="0" fieldPosition="0">
        <references count="3">
          <reference field="6" count="1" selected="0">
            <x v="103"/>
          </reference>
          <reference field="7" count="1" selected="0">
            <x v="12"/>
          </reference>
          <reference field="12" count="1">
            <x v="47"/>
          </reference>
        </references>
      </pivotArea>
    </format>
    <format dxfId="6343">
      <pivotArea dataOnly="0" labelOnly="1" outline="0" fieldPosition="0">
        <references count="3">
          <reference field="6" count="1" selected="0">
            <x v="104"/>
          </reference>
          <reference field="7" count="1" selected="0">
            <x v="12"/>
          </reference>
          <reference field="12" count="1">
            <x v="46"/>
          </reference>
        </references>
      </pivotArea>
    </format>
    <format dxfId="6342">
      <pivotArea dataOnly="0" labelOnly="1" outline="0" fieldPosition="0">
        <references count="3">
          <reference field="6" count="1" selected="0">
            <x v="105"/>
          </reference>
          <reference field="7" count="1" selected="0">
            <x v="12"/>
          </reference>
          <reference field="12" count="1">
            <x v="53"/>
          </reference>
        </references>
      </pivotArea>
    </format>
    <format dxfId="6341">
      <pivotArea dataOnly="0" labelOnly="1" outline="0" fieldPosition="0">
        <references count="3">
          <reference field="6" count="1" selected="0">
            <x v="108"/>
          </reference>
          <reference field="7" count="1" selected="0">
            <x v="12"/>
          </reference>
          <reference field="12" count="1">
            <x v="46"/>
          </reference>
        </references>
      </pivotArea>
    </format>
    <format dxfId="6340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12"/>
          </reference>
          <reference field="12" count="1">
            <x v="43"/>
          </reference>
        </references>
      </pivotArea>
    </format>
    <format dxfId="6339">
      <pivotArea dataOnly="0" labelOnly="1" outline="0" fieldPosition="0">
        <references count="3">
          <reference field="6" count="1" selected="0">
            <x v="113"/>
          </reference>
          <reference field="7" count="1" selected="0">
            <x v="12"/>
          </reference>
          <reference field="12" count="1">
            <x v="46"/>
          </reference>
        </references>
      </pivotArea>
    </format>
    <format dxfId="6338">
      <pivotArea dataOnly="0" labelOnly="1" outline="0" fieldPosition="0">
        <references count="4">
          <reference field="6" count="1" selected="0">
            <x v="10"/>
          </reference>
          <reference field="7" count="1" selected="0">
            <x v="12"/>
          </reference>
          <reference field="12" count="1" selected="0">
            <x v="44"/>
          </reference>
          <reference field="17" count="1">
            <x v="0"/>
          </reference>
        </references>
      </pivotArea>
    </format>
    <format dxfId="6337">
      <pivotArea dataOnly="0" labelOnly="1" outline="0" fieldPosition="0">
        <references count="4">
          <reference field="6" count="1" selected="0">
            <x v="21"/>
          </reference>
          <reference field="7" count="1" selected="0">
            <x v="12"/>
          </reference>
          <reference field="12" count="1" selected="0">
            <x v="50"/>
          </reference>
          <reference field="17" count="1">
            <x v="0"/>
          </reference>
        </references>
      </pivotArea>
    </format>
    <format dxfId="6336">
      <pivotArea dataOnly="0" labelOnly="1" outline="0" fieldPosition="0">
        <references count="4">
          <reference field="6" count="1" selected="0">
            <x v="28"/>
          </reference>
          <reference field="7" count="1" selected="0">
            <x v="12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6335">
      <pivotArea dataOnly="0" labelOnly="1" outline="0" fieldPosition="0">
        <references count="4">
          <reference field="6" count="1" selected="0">
            <x v="29"/>
          </reference>
          <reference field="7" count="1" selected="0">
            <x v="12"/>
          </reference>
          <reference field="12" count="1" selected="0">
            <x v="52"/>
          </reference>
          <reference field="17" count="1">
            <x v="0"/>
          </reference>
        </references>
      </pivotArea>
    </format>
    <format dxfId="6334">
      <pivotArea dataOnly="0" labelOnly="1" outline="0" fieldPosition="0">
        <references count="4">
          <reference field="6" count="1" selected="0">
            <x v="48"/>
          </reference>
          <reference field="7" count="1" selected="0">
            <x v="12"/>
          </reference>
          <reference field="12" count="1" selected="0">
            <x v="48"/>
          </reference>
          <reference field="17" count="1">
            <x v="0"/>
          </reference>
        </references>
      </pivotArea>
    </format>
    <format dxfId="6333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12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6332">
      <pivotArea dataOnly="0" labelOnly="1" outline="0" fieldPosition="0">
        <references count="4">
          <reference field="6" count="1" selected="0">
            <x v="84"/>
          </reference>
          <reference field="7" count="1" selected="0">
            <x v="12"/>
          </reference>
          <reference field="12" count="1" selected="0">
            <x v="41"/>
          </reference>
          <reference field="17" count="1">
            <x v="0"/>
          </reference>
        </references>
      </pivotArea>
    </format>
    <format dxfId="6331">
      <pivotArea dataOnly="0" labelOnly="1" outline="0" fieldPosition="0">
        <references count="4">
          <reference field="6" count="1" selected="0">
            <x v="104"/>
          </reference>
          <reference field="7" count="1" selected="0">
            <x v="12"/>
          </reference>
          <reference field="12" count="1" selected="0">
            <x v="46"/>
          </reference>
          <reference field="17" count="1">
            <x v="0"/>
          </reference>
        </references>
      </pivotArea>
    </format>
    <format dxfId="6330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12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6329">
      <pivotArea dataOnly="0" labelOnly="1" outline="0" fieldPosition="0">
        <references count="5">
          <reference field="6" count="1" selected="0">
            <x v="29"/>
          </reference>
          <reference field="7" count="1" selected="0">
            <x v="12"/>
          </reference>
          <reference field="11" count="1">
            <x v="3"/>
          </reference>
          <reference field="12" count="1" selected="0">
            <x v="52"/>
          </reference>
          <reference field="17" count="1" selected="0">
            <x v="0"/>
          </reference>
        </references>
      </pivotArea>
    </format>
    <format dxfId="6328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12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6327">
      <pivotArea dataOnly="0" labelOnly="1" outline="0" fieldPosition="0">
        <references count="5">
          <reference field="6" count="1" selected="0">
            <x v="84"/>
          </reference>
          <reference field="7" count="1" selected="0">
            <x v="12"/>
          </reference>
          <reference field="11" count="1">
            <x v="3"/>
          </reference>
          <reference field="12" count="1" selected="0">
            <x v="41"/>
          </reference>
          <reference field="17" count="1" selected="0">
            <x v="0"/>
          </reference>
        </references>
      </pivotArea>
    </format>
    <format dxfId="6326">
      <pivotArea dataOnly="0" labelOnly="1" outline="0" fieldPosition="0">
        <references count="6">
          <reference field="6" count="1" selected="0">
            <x v="10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4"/>
          </reference>
          <reference field="15" count="1">
            <x v="15"/>
          </reference>
          <reference field="17" count="1" selected="0">
            <x v="0"/>
          </reference>
        </references>
      </pivotArea>
    </format>
    <format dxfId="6325">
      <pivotArea dataOnly="0" labelOnly="1" outline="0" fieldPosition="0">
        <references count="6">
          <reference field="6" count="1" selected="0">
            <x v="21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50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6324">
      <pivotArea dataOnly="0" labelOnly="1" outline="0" fieldPosition="0">
        <references count="6">
          <reference field="6" count="1" selected="0">
            <x v="22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4"/>
          </reference>
          <reference field="15" count="1">
            <x v="15"/>
          </reference>
          <reference field="17" count="1" selected="0">
            <x v="0"/>
          </reference>
        </references>
      </pivotArea>
    </format>
    <format dxfId="6323">
      <pivotArea dataOnly="0" labelOnly="1" outline="0" fieldPosition="0">
        <references count="6">
          <reference field="6" count="1" selected="0">
            <x v="27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8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322">
      <pivotArea dataOnly="0" labelOnly="1" outline="0" fieldPosition="0">
        <references count="6">
          <reference field="6" count="1" selected="0">
            <x v="28"/>
          </reference>
          <reference field="7" count="1" selected="0">
            <x v="12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6321">
      <pivotArea dataOnly="0" labelOnly="1" outline="0" fieldPosition="0">
        <references count="6">
          <reference field="6" count="1" selected="0">
            <x v="29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52"/>
          </reference>
          <reference field="15" count="1">
            <x v="8"/>
          </reference>
          <reference field="17" count="1" selected="0">
            <x v="0"/>
          </reference>
        </references>
      </pivotArea>
    </format>
    <format dxfId="6320">
      <pivotArea dataOnly="0" labelOnly="1" outline="0" fieldPosition="0">
        <references count="6">
          <reference field="6" count="1" selected="0">
            <x v="34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5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319">
      <pivotArea dataOnly="0" labelOnly="1" outline="0" fieldPosition="0">
        <references count="6">
          <reference field="6" count="1" selected="0">
            <x v="35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54"/>
          </reference>
          <reference field="15" count="1">
            <x v="5"/>
          </reference>
          <reference field="17" count="1" selected="0">
            <x v="0"/>
          </reference>
        </references>
      </pivotArea>
    </format>
    <format dxfId="6318">
      <pivotArea dataOnly="0" labelOnly="1" outline="0" fieldPosition="0">
        <references count="6">
          <reference field="6" count="1" selected="0">
            <x v="37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3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6317">
      <pivotArea dataOnly="0" labelOnly="1" outline="0" fieldPosition="0">
        <references count="6">
          <reference field="6" count="1" selected="0">
            <x v="41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6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316">
      <pivotArea dataOnly="0" labelOnly="1" outline="0" fieldPosition="0">
        <references count="6">
          <reference field="6" count="1" selected="0">
            <x v="46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4"/>
          </reference>
          <reference field="15" count="1">
            <x v="15"/>
          </reference>
          <reference field="17" count="1" selected="0">
            <x v="0"/>
          </reference>
        </references>
      </pivotArea>
    </format>
    <format dxfId="6315">
      <pivotArea dataOnly="0" labelOnly="1" outline="0" fieldPosition="0">
        <references count="6">
          <reference field="6" count="1" selected="0">
            <x v="48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8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314">
      <pivotArea dataOnly="0" labelOnly="1" outline="0" fieldPosition="0">
        <references count="6">
          <reference field="6" count="1" selected="0">
            <x v="60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50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6313">
      <pivotArea dataOnly="0" labelOnly="1" outline="0" fieldPosition="0">
        <references count="6">
          <reference field="6" count="1" selected="0">
            <x v="63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2"/>
          </reference>
          <reference field="15" count="1">
            <x v="6"/>
          </reference>
          <reference field="17" count="1" selected="0">
            <x v="0"/>
          </reference>
        </references>
      </pivotArea>
    </format>
    <format dxfId="6312">
      <pivotArea dataOnly="0" labelOnly="1" outline="0" fieldPosition="0">
        <references count="6">
          <reference field="6" count="1" selected="0">
            <x v="75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6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311">
      <pivotArea dataOnly="0" labelOnly="1" outline="0" fieldPosition="0">
        <references count="6">
          <reference field="6" count="1" selected="0">
            <x v="82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9"/>
          </reference>
          <reference field="15" count="1">
            <x v="17"/>
          </reference>
          <reference field="17" count="1" selected="0">
            <x v="0"/>
          </reference>
        </references>
      </pivotArea>
    </format>
    <format dxfId="6310">
      <pivotArea dataOnly="0" labelOnly="1" outline="0" fieldPosition="0">
        <references count="6">
          <reference field="6" count="1" selected="0">
            <x v="83"/>
          </reference>
          <reference field="7" count="1" selected="0">
            <x v="12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6309">
      <pivotArea dataOnly="0" labelOnly="1" outline="0" fieldPosition="0">
        <references count="6">
          <reference field="6" count="1" selected="0">
            <x v="84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1"/>
          </reference>
          <reference field="15" count="1">
            <x v="16"/>
          </reference>
          <reference field="17" count="1" selected="0">
            <x v="0"/>
          </reference>
        </references>
      </pivotArea>
    </format>
    <format dxfId="6308">
      <pivotArea dataOnly="0" labelOnly="1" outline="0" fieldPosition="0">
        <references count="6">
          <reference field="6" count="1" selected="0">
            <x v="86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3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6307">
      <pivotArea dataOnly="0" labelOnly="1" outline="0" fieldPosition="0">
        <references count="6">
          <reference field="6" count="1" selected="0">
            <x v="88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8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306">
      <pivotArea dataOnly="0" labelOnly="1" outline="0" fieldPosition="0">
        <references count="6">
          <reference field="6" count="1" selected="0">
            <x v="89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55"/>
          </reference>
          <reference field="15" count="1">
            <x v="7"/>
          </reference>
          <reference field="17" count="1" selected="0">
            <x v="0"/>
          </reference>
        </references>
      </pivotArea>
    </format>
    <format dxfId="6305">
      <pivotArea dataOnly="0" labelOnly="1" outline="0" fieldPosition="0">
        <references count="6">
          <reference field="6" count="1" selected="0">
            <x v="90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8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304">
      <pivotArea dataOnly="0" labelOnly="1" outline="0" fieldPosition="0">
        <references count="6">
          <reference field="6" count="1" selected="0">
            <x v="104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6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303">
      <pivotArea dataOnly="0" labelOnly="1" outline="0" fieldPosition="0">
        <references count="6">
          <reference field="6" count="1" selected="0">
            <x v="111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3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6302">
      <pivotArea dataOnly="0" labelOnly="1" outline="0" fieldPosition="0">
        <references count="6">
          <reference field="6" count="1" selected="0">
            <x v="113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6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301">
      <pivotArea dataOnly="0" labelOnly="1" outline="0" fieldPosition="0">
        <references count="7">
          <reference field="6" count="1" selected="0">
            <x v="10"/>
          </reference>
          <reference field="7" count="1" selected="0">
            <x v="12"/>
          </reference>
          <reference field="8" count="1">
            <x v="24"/>
          </reference>
          <reference field="11" count="1" selected="0">
            <x v="3"/>
          </reference>
          <reference field="12" count="1" selected="0">
            <x v="44"/>
          </reference>
          <reference field="15" count="1" selected="0">
            <x v="15"/>
          </reference>
          <reference field="17" count="1" selected="0">
            <x v="0"/>
          </reference>
        </references>
      </pivotArea>
    </format>
    <format dxfId="6300">
      <pivotArea dataOnly="0" labelOnly="1" outline="0" fieldPosition="0">
        <references count="7">
          <reference field="6" count="1" selected="0">
            <x v="21"/>
          </reference>
          <reference field="7" count="1" selected="0">
            <x v="12"/>
          </reference>
          <reference field="8" count="1">
            <x v="2"/>
          </reference>
          <reference field="11" count="1" selected="0">
            <x v="3"/>
          </reference>
          <reference field="12" count="1" selected="0">
            <x v="50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6299">
      <pivotArea dataOnly="0" labelOnly="1" outline="0" fieldPosition="0">
        <references count="7">
          <reference field="6" count="1" selected="0">
            <x v="22"/>
          </reference>
          <reference field="7" count="1" selected="0">
            <x v="12"/>
          </reference>
          <reference field="8" count="1">
            <x v="3"/>
          </reference>
          <reference field="11" count="1" selected="0">
            <x v="3"/>
          </reference>
          <reference field="12" count="1" selected="0">
            <x v="44"/>
          </reference>
          <reference field="15" count="1" selected="0">
            <x v="15"/>
          </reference>
          <reference field="17" count="1" selected="0">
            <x v="0"/>
          </reference>
        </references>
      </pivotArea>
    </format>
    <format dxfId="6298">
      <pivotArea dataOnly="0" labelOnly="1" outline="0" fieldPosition="0">
        <references count="7">
          <reference field="6" count="1" selected="0">
            <x v="27"/>
          </reference>
          <reference field="7" count="1" selected="0">
            <x v="12"/>
          </reference>
          <reference field="8" count="1">
            <x v="1"/>
          </reference>
          <reference field="11" count="1" selected="0">
            <x v="3"/>
          </reference>
          <reference field="12" count="1" selected="0">
            <x v="4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97">
      <pivotArea dataOnly="0" labelOnly="1" outline="0" fieldPosition="0">
        <references count="7">
          <reference field="6" count="1" selected="0">
            <x v="28"/>
          </reference>
          <reference field="7" count="1" selected="0">
            <x v="12"/>
          </reference>
          <reference field="8" count="1">
            <x v="3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6296">
      <pivotArea dataOnly="0" labelOnly="1" outline="0" fieldPosition="0">
        <references count="7">
          <reference field="6" count="1" selected="0">
            <x v="29"/>
          </reference>
          <reference field="7" count="1" selected="0">
            <x v="12"/>
          </reference>
          <reference field="8" count="1">
            <x v="20"/>
          </reference>
          <reference field="11" count="1" selected="0">
            <x v="3"/>
          </reference>
          <reference field="12" count="1" selected="0">
            <x v="52"/>
          </reference>
          <reference field="15" count="1" selected="0">
            <x v="8"/>
          </reference>
          <reference field="17" count="1" selected="0">
            <x v="0"/>
          </reference>
        </references>
      </pivotArea>
    </format>
    <format dxfId="6295">
      <pivotArea dataOnly="0" labelOnly="1" outline="0" fieldPosition="0">
        <references count="7">
          <reference field="6" count="1" selected="0">
            <x v="34"/>
          </reference>
          <reference field="7" count="1" selected="0">
            <x v="12"/>
          </reference>
          <reference field="8" count="1">
            <x v="4"/>
          </reference>
          <reference field="11" count="1" selected="0">
            <x v="3"/>
          </reference>
          <reference field="12" count="1" selected="0">
            <x v="5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94">
      <pivotArea dataOnly="0" labelOnly="1" outline="0" fieldPosition="0">
        <references count="7">
          <reference field="6" count="1" selected="0">
            <x v="35"/>
          </reference>
          <reference field="7" count="1" selected="0">
            <x v="12"/>
          </reference>
          <reference field="8" count="1">
            <x v="7"/>
          </reference>
          <reference field="11" count="1" selected="0">
            <x v="3"/>
          </reference>
          <reference field="12" count="1" selected="0">
            <x v="54"/>
          </reference>
          <reference field="15" count="1" selected="0">
            <x v="5"/>
          </reference>
          <reference field="17" count="1" selected="0">
            <x v="0"/>
          </reference>
        </references>
      </pivotArea>
    </format>
    <format dxfId="6293">
      <pivotArea dataOnly="0" labelOnly="1" outline="0" fieldPosition="0">
        <references count="7">
          <reference field="6" count="1" selected="0">
            <x v="37"/>
          </reference>
          <reference field="7" count="1" selected="0">
            <x v="12"/>
          </reference>
          <reference field="8" count="1">
            <x v="4"/>
          </reference>
          <reference field="11" count="1" selected="0">
            <x v="3"/>
          </reference>
          <reference field="12" count="1" selected="0">
            <x v="43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292">
      <pivotArea dataOnly="0" labelOnly="1" outline="0" fieldPosition="0">
        <references count="7">
          <reference field="6" count="1" selected="0">
            <x v="38"/>
          </reference>
          <reference field="7" count="1" selected="0">
            <x v="12"/>
          </reference>
          <reference field="8" count="1">
            <x v="20"/>
          </reference>
          <reference field="11" count="1" selected="0">
            <x v="3"/>
          </reference>
          <reference field="12" count="1" selected="0">
            <x v="43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291">
      <pivotArea dataOnly="0" labelOnly="1" outline="0" fieldPosition="0">
        <references count="7">
          <reference field="6" count="1" selected="0">
            <x v="41"/>
          </reference>
          <reference field="7" count="1" selected="0">
            <x v="12"/>
          </reference>
          <reference field="8" count="1">
            <x v="9"/>
          </reference>
          <reference field="11" count="1" selected="0">
            <x v="3"/>
          </reference>
          <reference field="12" count="1" selected="0">
            <x v="4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90">
      <pivotArea dataOnly="0" labelOnly="1" outline="0" fieldPosition="0">
        <references count="7">
          <reference field="6" count="1" selected="0">
            <x v="53"/>
          </reference>
          <reference field="7" count="1" selected="0">
            <x v="12"/>
          </reference>
          <reference field="8" count="1">
            <x v="9"/>
          </reference>
          <reference field="11" count="1" selected="0">
            <x v="3"/>
          </reference>
          <reference field="12" count="1" selected="0">
            <x v="4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89">
      <pivotArea dataOnly="0" labelOnly="1" outline="0" fieldPosition="0">
        <references count="7">
          <reference field="6" count="1" selected="0">
            <x v="75"/>
          </reference>
          <reference field="7" count="1" selected="0">
            <x v="12"/>
          </reference>
          <reference field="8" count="1">
            <x v="4"/>
          </reference>
          <reference field="11" count="1" selected="0">
            <x v="3"/>
          </reference>
          <reference field="12" count="1" selected="0">
            <x v="4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88">
      <pivotArea dataOnly="0" labelOnly="1" outline="0" fieldPosition="0">
        <references count="7">
          <reference field="6" count="1" selected="0">
            <x v="82"/>
          </reference>
          <reference field="7" count="1" selected="0">
            <x v="12"/>
          </reference>
          <reference field="8" count="1">
            <x v="9"/>
          </reference>
          <reference field="11" count="1" selected="0">
            <x v="3"/>
          </reference>
          <reference field="12" count="1" selected="0">
            <x v="49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6287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12"/>
          </reference>
          <reference field="8" count="1">
            <x v="37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6286">
      <pivotArea dataOnly="0" labelOnly="1" outline="0" fieldPosition="0">
        <references count="7">
          <reference field="6" count="1" selected="0">
            <x v="84"/>
          </reference>
          <reference field="7" count="1" selected="0">
            <x v="12"/>
          </reference>
          <reference field="8" count="1">
            <x v="9"/>
          </reference>
          <reference field="11" count="1" selected="0">
            <x v="3"/>
          </reference>
          <reference field="12" count="1" selected="0">
            <x v="41"/>
          </reference>
          <reference field="15" count="1" selected="0">
            <x v="16"/>
          </reference>
          <reference field="17" count="1" selected="0">
            <x v="0"/>
          </reference>
        </references>
      </pivotArea>
    </format>
    <format dxfId="6285">
      <pivotArea dataOnly="0" labelOnly="1" outline="0" fieldPosition="0">
        <references count="7">
          <reference field="6" count="1" selected="0">
            <x v="86"/>
          </reference>
          <reference field="7" count="1" selected="0">
            <x v="12"/>
          </reference>
          <reference field="8" count="1">
            <x v="1"/>
          </reference>
          <reference field="11" count="1" selected="0">
            <x v="3"/>
          </reference>
          <reference field="12" count="1" selected="0">
            <x v="43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284">
      <pivotArea dataOnly="0" labelOnly="1" outline="0" fieldPosition="0">
        <references count="7">
          <reference field="6" count="1" selected="0">
            <x v="88"/>
          </reference>
          <reference field="7" count="1" selected="0">
            <x v="12"/>
          </reference>
          <reference field="8" count="1">
            <x v="9"/>
          </reference>
          <reference field="11" count="1" selected="0">
            <x v="3"/>
          </reference>
          <reference field="12" count="1" selected="0">
            <x v="4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83">
      <pivotArea dataOnly="0" labelOnly="1" outline="0" fieldPosition="0">
        <references count="7">
          <reference field="6" count="1" selected="0">
            <x v="90"/>
          </reference>
          <reference field="7" count="1" selected="0">
            <x v="12"/>
          </reference>
          <reference field="8" count="1">
            <x v="24"/>
          </reference>
          <reference field="11" count="1" selected="0">
            <x v="3"/>
          </reference>
          <reference field="12" count="1" selected="0">
            <x v="4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82">
      <pivotArea dataOnly="0" labelOnly="1" outline="0" fieldPosition="0">
        <references count="7">
          <reference field="6" count="1" selected="0">
            <x v="97"/>
          </reference>
          <reference field="7" count="1" selected="0">
            <x v="12"/>
          </reference>
          <reference field="8" count="1">
            <x v="9"/>
          </reference>
          <reference field="11" count="1" selected="0">
            <x v="3"/>
          </reference>
          <reference field="12" count="1" selected="0">
            <x v="4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81">
      <pivotArea dataOnly="0" labelOnly="1" outline="0" fieldPosition="0">
        <references count="7">
          <reference field="6" count="1" selected="0">
            <x v="104"/>
          </reference>
          <reference field="7" count="1" selected="0">
            <x v="12"/>
          </reference>
          <reference field="8" count="1">
            <x v="24"/>
          </reference>
          <reference field="11" count="1" selected="0">
            <x v="3"/>
          </reference>
          <reference field="12" count="1" selected="0">
            <x v="4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80">
      <pivotArea dataOnly="0" labelOnly="1" outline="0" fieldPosition="0">
        <references count="7">
          <reference field="6" count="1" selected="0">
            <x v="105"/>
          </reference>
          <reference field="7" count="1" selected="0">
            <x v="12"/>
          </reference>
          <reference field="8" count="1">
            <x v="9"/>
          </reference>
          <reference field="11" count="1" selected="0">
            <x v="3"/>
          </reference>
          <reference field="12" count="1" selected="0">
            <x v="5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79">
      <pivotArea dataOnly="0" labelOnly="1" outline="0" fieldPosition="0">
        <references count="7">
          <reference field="6" count="1" selected="0">
            <x v="109"/>
          </reference>
          <reference field="7" count="1" selected="0">
            <x v="12"/>
          </reference>
          <reference field="8" count="1">
            <x v="4"/>
          </reference>
          <reference field="11" count="1" selected="0">
            <x v="3"/>
          </reference>
          <reference field="12" count="1" selected="0">
            <x v="4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78">
      <pivotArea dataOnly="0" labelOnly="1" outline="0" fieldPosition="0">
        <references count="8">
          <reference field="6" count="1" selected="0">
            <x v="10"/>
          </reference>
          <reference field="7" count="1" selected="0">
            <x v="12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44"/>
          </reference>
          <reference field="13" count="1">
            <x v="27"/>
          </reference>
          <reference field="15" count="1" selected="0">
            <x v="15"/>
          </reference>
          <reference field="17" count="1" selected="0">
            <x v="0"/>
          </reference>
        </references>
      </pivotArea>
    </format>
    <format dxfId="6277">
      <pivotArea dataOnly="0" labelOnly="1" outline="0" fieldPosition="0">
        <references count="8">
          <reference field="6" count="1" selected="0">
            <x v="21"/>
          </reference>
          <reference field="7" count="1" selected="0">
            <x v="12"/>
          </reference>
          <reference field="8" count="1" selected="0">
            <x v="2"/>
          </reference>
          <reference field="11" count="1" selected="0">
            <x v="3"/>
          </reference>
          <reference field="12" count="1" selected="0">
            <x v="50"/>
          </reference>
          <reference field="13" count="1">
            <x v="2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6276">
      <pivotArea dataOnly="0" labelOnly="1" outline="0" fieldPosition="0">
        <references count="8">
          <reference field="6" count="1" selected="0">
            <x v="22"/>
          </reference>
          <reference field="7" count="1" selected="0">
            <x v="12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44"/>
          </reference>
          <reference field="13" count="1">
            <x v="3"/>
          </reference>
          <reference field="15" count="1" selected="0">
            <x v="15"/>
          </reference>
          <reference field="17" count="1" selected="0">
            <x v="0"/>
          </reference>
        </references>
      </pivotArea>
    </format>
    <format dxfId="6275">
      <pivotArea dataOnly="0" labelOnly="1" outline="0" fieldPosition="0">
        <references count="8">
          <reference field="6" count="1" selected="0">
            <x v="27"/>
          </reference>
          <reference field="7" count="1" selected="0">
            <x v="12"/>
          </reference>
          <reference field="8" count="1" selected="0">
            <x v="1"/>
          </reference>
          <reference field="11" count="1" selected="0">
            <x v="3"/>
          </reference>
          <reference field="12" count="1" selected="0">
            <x v="48"/>
          </reference>
          <reference field="13" count="1">
            <x v="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74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12"/>
          </reference>
          <reference field="8" count="1" selected="0">
            <x v="3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6273">
      <pivotArea dataOnly="0" labelOnly="1" outline="0" fieldPosition="0">
        <references count="8">
          <reference field="6" count="1" selected="0">
            <x v="29"/>
          </reference>
          <reference field="7" count="1" selected="0">
            <x v="12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52"/>
          </reference>
          <reference field="13" count="1">
            <x v="22"/>
          </reference>
          <reference field="15" count="1" selected="0">
            <x v="8"/>
          </reference>
          <reference field="17" count="1" selected="0">
            <x v="0"/>
          </reference>
        </references>
      </pivotArea>
    </format>
    <format dxfId="6272">
      <pivotArea dataOnly="0" labelOnly="1" outline="0" fieldPosition="0">
        <references count="8">
          <reference field="6" count="1" selected="0">
            <x v="34"/>
          </reference>
          <reference field="7" count="1" selected="0">
            <x v="12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53"/>
          </reference>
          <reference field="13" count="1">
            <x v="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71">
      <pivotArea dataOnly="0" labelOnly="1" outline="0" fieldPosition="0">
        <references count="8">
          <reference field="6" count="1" selected="0">
            <x v="35"/>
          </reference>
          <reference field="7" count="1" selected="0">
            <x v="12"/>
          </reference>
          <reference field="8" count="1" selected="0">
            <x v="7"/>
          </reference>
          <reference field="11" count="1" selected="0">
            <x v="3"/>
          </reference>
          <reference field="12" count="1" selected="0">
            <x v="54"/>
          </reference>
          <reference field="13" count="1">
            <x v="7"/>
          </reference>
          <reference field="15" count="1" selected="0">
            <x v="5"/>
          </reference>
          <reference field="17" count="1" selected="0">
            <x v="0"/>
          </reference>
        </references>
      </pivotArea>
    </format>
    <format dxfId="6270">
      <pivotArea dataOnly="0" labelOnly="1" outline="0" fieldPosition="0">
        <references count="8">
          <reference field="6" count="1" selected="0">
            <x v="37"/>
          </reference>
          <reference field="7" count="1" selected="0">
            <x v="12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43"/>
          </reference>
          <reference field="13" count="1">
            <x v="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269">
      <pivotArea dataOnly="0" labelOnly="1" outline="0" fieldPosition="0">
        <references count="8">
          <reference field="6" count="1" selected="0">
            <x v="38"/>
          </reference>
          <reference field="7" count="1" selected="0">
            <x v="12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43"/>
          </reference>
          <reference field="13" count="1">
            <x v="22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268">
      <pivotArea dataOnly="0" labelOnly="1" outline="0" fieldPosition="0">
        <references count="8">
          <reference field="6" count="1" selected="0">
            <x v="41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67">
      <pivotArea dataOnly="0" labelOnly="1" outline="0" fieldPosition="0">
        <references count="8">
          <reference field="6" count="1" selected="0">
            <x v="46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44"/>
          </reference>
          <reference field="13" count="1">
            <x v="9"/>
          </reference>
          <reference field="15" count="1" selected="0">
            <x v="15"/>
          </reference>
          <reference field="17" count="1" selected="0">
            <x v="0"/>
          </reference>
        </references>
      </pivotArea>
    </format>
    <format dxfId="6266">
      <pivotArea dataOnly="0" labelOnly="1" outline="0" fieldPosition="0">
        <references count="8">
          <reference field="6" count="1" selected="0">
            <x v="48"/>
          </reference>
          <reference field="7" count="1" selected="0">
            <x v="12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48"/>
          </reference>
          <reference field="13" count="1">
            <x v="2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65">
      <pivotArea dataOnly="0" labelOnly="1" outline="0" fieldPosition="0">
        <references count="8">
          <reference field="6" count="1" selected="0">
            <x v="51"/>
          </reference>
          <reference field="7" count="1" selected="0">
            <x v="12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2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64">
      <pivotArea dataOnly="0" labelOnly="1" outline="0" fieldPosition="0">
        <references count="8">
          <reference field="6" count="1" selected="0">
            <x v="53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63">
      <pivotArea dataOnly="0" labelOnly="1" outline="0" fieldPosition="0">
        <references count="8">
          <reference field="6" count="1" selected="0">
            <x v="60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50"/>
          </reference>
          <reference field="13" count="1">
            <x v="9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6262">
      <pivotArea dataOnly="0" labelOnly="1" outline="0" fieldPosition="0">
        <references count="8">
          <reference field="6" count="1" selected="0">
            <x v="63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42"/>
          </reference>
          <reference field="13" count="1">
            <x v="9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6261">
      <pivotArea dataOnly="0" labelOnly="1" outline="0" fieldPosition="0">
        <references count="8">
          <reference field="6" count="1" selected="0">
            <x v="75"/>
          </reference>
          <reference field="7" count="1" selected="0">
            <x v="12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60">
      <pivotArea dataOnly="0" labelOnly="1" outline="0" fieldPosition="0">
        <references count="8">
          <reference field="6" count="1" selected="0">
            <x v="76"/>
          </reference>
          <reference field="7" count="1" selected="0">
            <x v="12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53"/>
          </reference>
          <reference field="13" count="1">
            <x v="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59">
      <pivotArea dataOnly="0" labelOnly="1" outline="0" fieldPosition="0">
        <references count="8">
          <reference field="6" count="1" selected="0">
            <x v="82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49"/>
          </reference>
          <reference field="13" count="1">
            <x v="4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6258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12"/>
          </reference>
          <reference field="8" count="1" selected="0">
            <x v="37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6257">
      <pivotArea dataOnly="0" labelOnly="1" outline="0" fieldPosition="0">
        <references count="8">
          <reference field="6" count="1" selected="0">
            <x v="84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41"/>
          </reference>
          <reference field="13" count="1">
            <x v="9"/>
          </reference>
          <reference field="15" count="1" selected="0">
            <x v="16"/>
          </reference>
          <reference field="17" count="1" selected="0">
            <x v="0"/>
          </reference>
        </references>
      </pivotArea>
    </format>
    <format dxfId="6256">
      <pivotArea dataOnly="0" labelOnly="1" outline="0" fieldPosition="0">
        <references count="8">
          <reference field="6" count="1" selected="0">
            <x v="86"/>
          </reference>
          <reference field="7" count="1" selected="0">
            <x v="12"/>
          </reference>
          <reference field="8" count="1" selected="0">
            <x v="1"/>
          </reference>
          <reference field="11" count="1" selected="0">
            <x v="3"/>
          </reference>
          <reference field="12" count="1" selected="0">
            <x v="43"/>
          </reference>
          <reference field="13" count="1">
            <x v="1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255">
      <pivotArea dataOnly="0" labelOnly="1" outline="0" fieldPosition="0">
        <references count="8">
          <reference field="6" count="1" selected="0">
            <x v="88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48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54">
      <pivotArea dataOnly="0" labelOnly="1" outline="0" fieldPosition="0">
        <references count="8">
          <reference field="6" count="1" selected="0">
            <x v="89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55"/>
          </reference>
          <reference field="13" count="1">
            <x v="9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6253">
      <pivotArea dataOnly="0" labelOnly="1" outline="0" fieldPosition="0">
        <references count="8">
          <reference field="6" count="1" selected="0">
            <x v="90"/>
          </reference>
          <reference field="7" count="1" selected="0">
            <x v="12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48"/>
          </reference>
          <reference field="13" count="1">
            <x v="2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52">
      <pivotArea dataOnly="0" labelOnly="1" outline="0" fieldPosition="0">
        <references count="8">
          <reference field="6" count="1" selected="0">
            <x v="95"/>
          </reference>
          <reference field="7" count="1" selected="0">
            <x v="12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48"/>
          </reference>
          <reference field="13" count="1">
            <x v="2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51">
      <pivotArea dataOnly="0" labelOnly="1" outline="0" fieldPosition="0">
        <references count="8">
          <reference field="6" count="1" selected="0">
            <x v="97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50">
      <pivotArea dataOnly="0" labelOnly="1" outline="0" fieldPosition="0">
        <references count="8">
          <reference field="6" count="1" selected="0">
            <x v="101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49">
      <pivotArea dataOnly="0" labelOnly="1" outline="0" fieldPosition="0">
        <references count="8">
          <reference field="6" count="1" selected="0">
            <x v="102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48">
      <pivotArea dataOnly="0" labelOnly="1" outline="0" fieldPosition="0">
        <references count="8">
          <reference field="6" count="1" selected="0">
            <x v="104"/>
          </reference>
          <reference field="7" count="1" selected="0">
            <x v="12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2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47">
      <pivotArea dataOnly="0" labelOnly="1" outline="0" fieldPosition="0">
        <references count="8">
          <reference field="6" count="1" selected="0">
            <x v="105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53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46">
      <pivotArea dataOnly="0" labelOnly="1" outline="0" fieldPosition="0">
        <references count="8">
          <reference field="6" count="1" selected="0">
            <x v="106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53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45">
      <pivotArea dataOnly="0" labelOnly="1" outline="0" fieldPosition="0">
        <references count="8">
          <reference field="6" count="1" selected="0">
            <x v="107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53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44">
      <pivotArea dataOnly="0" labelOnly="1" outline="0" fieldPosition="0">
        <references count="8">
          <reference field="6" count="1" selected="0">
            <x v="108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43">
      <pivotArea dataOnly="0" labelOnly="1" outline="0" fieldPosition="0">
        <references count="8">
          <reference field="6" count="1" selected="0">
            <x v="109"/>
          </reference>
          <reference field="7" count="1" selected="0">
            <x v="12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42">
      <pivotArea dataOnly="0" labelOnly="1" outline="0" fieldPosition="0">
        <references count="8">
          <reference field="6" count="1" selected="0">
            <x v="110"/>
          </reference>
          <reference field="7" count="1" selected="0">
            <x v="12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41">
      <pivotArea dataOnly="0" labelOnly="1" outline="0" fieldPosition="0">
        <references count="8">
          <reference field="6" count="1" selected="0">
            <x v="111"/>
          </reference>
          <reference field="7" count="1" selected="0">
            <x v="12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43"/>
          </reference>
          <reference field="13" count="1">
            <x v="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240">
      <pivotArea dataOnly="0" labelOnly="1" outline="0" fieldPosition="0">
        <references count="8">
          <reference field="6" count="1" selected="0">
            <x v="112"/>
          </reference>
          <reference field="7" count="1" selected="0">
            <x v="12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43"/>
          </reference>
          <reference field="13" count="1">
            <x v="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239">
      <pivotArea dataOnly="0" labelOnly="1" outline="0" fieldPosition="0">
        <references count="8">
          <reference field="6" count="1" selected="0">
            <x v="113"/>
          </reference>
          <reference field="7" count="1" selected="0">
            <x v="12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38">
      <pivotArea dataOnly="0" labelOnly="1" outline="0" fieldPosition="0">
        <references count="8">
          <reference field="6" count="1" selected="0">
            <x v="114"/>
          </reference>
          <reference field="7" count="1" selected="0">
            <x v="12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237">
      <pivotArea outline="0" collapsedLevelsAreSubtotals="1" fieldPosition="0"/>
    </format>
    <format dxfId="6236">
      <pivotArea dataOnly="0" labelOnly="1" outline="0" fieldPosition="0">
        <references count="1">
          <reference field="6" count="47">
            <x v="5"/>
            <x v="10"/>
            <x v="11"/>
            <x v="12"/>
            <x v="20"/>
            <x v="21"/>
            <x v="22"/>
            <x v="27"/>
            <x v="28"/>
            <x v="29"/>
            <x v="34"/>
            <x v="35"/>
            <x v="37"/>
            <x v="38"/>
            <x v="41"/>
            <x v="46"/>
            <x v="47"/>
            <x v="48"/>
            <x v="51"/>
            <x v="53"/>
            <x v="60"/>
            <x v="63"/>
            <x v="75"/>
            <x v="76"/>
            <x v="82"/>
            <x v="83"/>
            <x v="84"/>
            <x v="86"/>
            <x v="88"/>
            <x v="89"/>
            <x v="90"/>
            <x v="95"/>
            <x v="97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6235">
      <pivotArea dataOnly="0" labelOnly="1" outline="0" fieldPosition="0">
        <references count="2">
          <reference field="6" count="1" selected="0">
            <x v="5"/>
          </reference>
          <reference field="7" count="1">
            <x v="12"/>
          </reference>
        </references>
      </pivotArea>
    </format>
    <format dxfId="6234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12"/>
          </reference>
          <reference field="12" count="1">
            <x v="51"/>
          </reference>
        </references>
      </pivotArea>
    </format>
    <format dxfId="6233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12"/>
          </reference>
          <reference field="12" count="1">
            <x v="44"/>
          </reference>
        </references>
      </pivotArea>
    </format>
    <format dxfId="6232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12"/>
          </reference>
          <reference field="12" count="1">
            <x v="45"/>
          </reference>
        </references>
      </pivotArea>
    </format>
    <format dxfId="6231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12"/>
          </reference>
          <reference field="12" count="1">
            <x v="50"/>
          </reference>
        </references>
      </pivotArea>
    </format>
    <format dxfId="6230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12"/>
          </reference>
          <reference field="12" count="1">
            <x v="44"/>
          </reference>
        </references>
      </pivotArea>
    </format>
    <format dxfId="6229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12"/>
          </reference>
          <reference field="12" count="1">
            <x v="48"/>
          </reference>
        </references>
      </pivotArea>
    </format>
    <format dxfId="6228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12"/>
          </reference>
          <reference field="12" count="1">
            <x v="40"/>
          </reference>
        </references>
      </pivotArea>
    </format>
    <format dxfId="6227">
      <pivotArea dataOnly="0" labelOnly="1" outline="0" fieldPosition="0">
        <references count="3">
          <reference field="6" count="1" selected="0">
            <x v="29"/>
          </reference>
          <reference field="7" count="1" selected="0">
            <x v="12"/>
          </reference>
          <reference field="12" count="1">
            <x v="52"/>
          </reference>
        </references>
      </pivotArea>
    </format>
    <format dxfId="6226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12"/>
          </reference>
          <reference field="12" count="1">
            <x v="53"/>
          </reference>
        </references>
      </pivotArea>
    </format>
    <format dxfId="6225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12"/>
          </reference>
          <reference field="12" count="1">
            <x v="54"/>
          </reference>
        </references>
      </pivotArea>
    </format>
    <format dxfId="6224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12"/>
          </reference>
          <reference field="12" count="1">
            <x v="43"/>
          </reference>
        </references>
      </pivotArea>
    </format>
    <format dxfId="6223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12"/>
          </reference>
          <reference field="12" count="1">
            <x v="46"/>
          </reference>
        </references>
      </pivotArea>
    </format>
    <format dxfId="6222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12"/>
          </reference>
          <reference field="12" count="1">
            <x v="44"/>
          </reference>
        </references>
      </pivotArea>
    </format>
    <format dxfId="6221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12"/>
          </reference>
          <reference field="12" count="1">
            <x v="45"/>
          </reference>
        </references>
      </pivotArea>
    </format>
    <format dxfId="6220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12"/>
          </reference>
          <reference field="12" count="1">
            <x v="48"/>
          </reference>
        </references>
      </pivotArea>
    </format>
    <format dxfId="6219">
      <pivotArea dataOnly="0" labelOnly="1" outline="0" fieldPosition="0">
        <references count="3">
          <reference field="6" count="1" selected="0">
            <x v="51"/>
          </reference>
          <reference field="7" count="1" selected="0">
            <x v="12"/>
          </reference>
          <reference field="12" count="1">
            <x v="46"/>
          </reference>
        </references>
      </pivotArea>
    </format>
    <format dxfId="6218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12"/>
          </reference>
          <reference field="12" count="1">
            <x v="50"/>
          </reference>
        </references>
      </pivotArea>
    </format>
    <format dxfId="6217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12"/>
          </reference>
          <reference field="12" count="1">
            <x v="42"/>
          </reference>
        </references>
      </pivotArea>
    </format>
    <format dxfId="6216">
      <pivotArea dataOnly="0" labelOnly="1" outline="0" fieldPosition="0">
        <references count="3">
          <reference field="6" count="1" selected="0">
            <x v="75"/>
          </reference>
          <reference field="7" count="1" selected="0">
            <x v="12"/>
          </reference>
          <reference field="12" count="1">
            <x v="46"/>
          </reference>
        </references>
      </pivotArea>
    </format>
    <format dxfId="6215">
      <pivotArea dataOnly="0" labelOnly="1" outline="0" fieldPosition="0">
        <references count="3">
          <reference field="6" count="1" selected="0">
            <x v="76"/>
          </reference>
          <reference field="7" count="1" selected="0">
            <x v="12"/>
          </reference>
          <reference field="12" count="1">
            <x v="53"/>
          </reference>
        </references>
      </pivotArea>
    </format>
    <format dxfId="6214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12"/>
          </reference>
          <reference field="12" count="1">
            <x v="49"/>
          </reference>
        </references>
      </pivotArea>
    </format>
    <format dxfId="6213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12"/>
          </reference>
          <reference field="12" count="1">
            <x v="40"/>
          </reference>
        </references>
      </pivotArea>
    </format>
    <format dxfId="6212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12"/>
          </reference>
          <reference field="12" count="1">
            <x v="41"/>
          </reference>
        </references>
      </pivotArea>
    </format>
    <format dxfId="6211">
      <pivotArea dataOnly="0" labelOnly="1" outline="0" fieldPosition="0">
        <references count="3">
          <reference field="6" count="1" selected="0">
            <x v="86"/>
          </reference>
          <reference field="7" count="1" selected="0">
            <x v="12"/>
          </reference>
          <reference field="12" count="1">
            <x v="43"/>
          </reference>
        </references>
      </pivotArea>
    </format>
    <format dxfId="6210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12"/>
          </reference>
          <reference field="12" count="1">
            <x v="48"/>
          </reference>
        </references>
      </pivotArea>
    </format>
    <format dxfId="6209">
      <pivotArea dataOnly="0" labelOnly="1" outline="0" fieldPosition="0">
        <references count="3">
          <reference field="6" count="1" selected="0">
            <x v="89"/>
          </reference>
          <reference field="7" count="1" selected="0">
            <x v="12"/>
          </reference>
          <reference field="12" count="1">
            <x v="55"/>
          </reference>
        </references>
      </pivotArea>
    </format>
    <format dxfId="6208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12"/>
          </reference>
          <reference field="12" count="1">
            <x v="48"/>
          </reference>
        </references>
      </pivotArea>
    </format>
    <format dxfId="6207">
      <pivotArea dataOnly="0" labelOnly="1" outline="0" fieldPosition="0">
        <references count="3">
          <reference field="6" count="1" selected="0">
            <x v="97"/>
          </reference>
          <reference field="7" count="1" selected="0">
            <x v="12"/>
          </reference>
          <reference field="12" count="1">
            <x v="46"/>
          </reference>
        </references>
      </pivotArea>
    </format>
    <format dxfId="6206">
      <pivotArea dataOnly="0" labelOnly="1" outline="0" fieldPosition="0">
        <references count="3">
          <reference field="6" count="1" selected="0">
            <x v="103"/>
          </reference>
          <reference field="7" count="1" selected="0">
            <x v="12"/>
          </reference>
          <reference field="12" count="1">
            <x v="47"/>
          </reference>
        </references>
      </pivotArea>
    </format>
    <format dxfId="6205">
      <pivotArea dataOnly="0" labelOnly="1" outline="0" fieldPosition="0">
        <references count="3">
          <reference field="6" count="1" selected="0">
            <x v="104"/>
          </reference>
          <reference field="7" count="1" selected="0">
            <x v="12"/>
          </reference>
          <reference field="12" count="1">
            <x v="46"/>
          </reference>
        </references>
      </pivotArea>
    </format>
    <format dxfId="6204">
      <pivotArea dataOnly="0" labelOnly="1" outline="0" fieldPosition="0">
        <references count="3">
          <reference field="6" count="1" selected="0">
            <x v="105"/>
          </reference>
          <reference field="7" count="1" selected="0">
            <x v="12"/>
          </reference>
          <reference field="12" count="1">
            <x v="53"/>
          </reference>
        </references>
      </pivotArea>
    </format>
    <format dxfId="6203">
      <pivotArea dataOnly="0" labelOnly="1" outline="0" fieldPosition="0">
        <references count="3">
          <reference field="6" count="1" selected="0">
            <x v="108"/>
          </reference>
          <reference field="7" count="1" selected="0">
            <x v="12"/>
          </reference>
          <reference field="12" count="1">
            <x v="46"/>
          </reference>
        </references>
      </pivotArea>
    </format>
    <format dxfId="6202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12"/>
          </reference>
          <reference field="12" count="1">
            <x v="43"/>
          </reference>
        </references>
      </pivotArea>
    </format>
    <format dxfId="6201">
      <pivotArea dataOnly="0" labelOnly="1" outline="0" fieldPosition="0">
        <references count="3">
          <reference field="6" count="1" selected="0">
            <x v="113"/>
          </reference>
          <reference field="7" count="1" selected="0">
            <x v="12"/>
          </reference>
          <reference field="12" count="1">
            <x v="46"/>
          </reference>
        </references>
      </pivotArea>
    </format>
    <format dxfId="6200">
      <pivotArea dataOnly="0" labelOnly="1" outline="0" fieldPosition="0">
        <references count="4">
          <reference field="6" count="1" selected="0">
            <x v="10"/>
          </reference>
          <reference field="7" count="1" selected="0">
            <x v="12"/>
          </reference>
          <reference field="12" count="1" selected="0">
            <x v="44"/>
          </reference>
          <reference field="17" count="1">
            <x v="0"/>
          </reference>
        </references>
      </pivotArea>
    </format>
    <format dxfId="6199">
      <pivotArea dataOnly="0" labelOnly="1" outline="0" fieldPosition="0">
        <references count="4">
          <reference field="6" count="1" selected="0">
            <x v="21"/>
          </reference>
          <reference field="7" count="1" selected="0">
            <x v="12"/>
          </reference>
          <reference field="12" count="1" selected="0">
            <x v="50"/>
          </reference>
          <reference field="17" count="1">
            <x v="0"/>
          </reference>
        </references>
      </pivotArea>
    </format>
    <format dxfId="6198">
      <pivotArea dataOnly="0" labelOnly="1" outline="0" fieldPosition="0">
        <references count="4">
          <reference field="6" count="1" selected="0">
            <x v="28"/>
          </reference>
          <reference field="7" count="1" selected="0">
            <x v="12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6197">
      <pivotArea dataOnly="0" labelOnly="1" outline="0" fieldPosition="0">
        <references count="4">
          <reference field="6" count="1" selected="0">
            <x v="29"/>
          </reference>
          <reference field="7" count="1" selected="0">
            <x v="12"/>
          </reference>
          <reference field="12" count="1" selected="0">
            <x v="52"/>
          </reference>
          <reference field="17" count="1">
            <x v="0"/>
          </reference>
        </references>
      </pivotArea>
    </format>
    <format dxfId="6196">
      <pivotArea dataOnly="0" labelOnly="1" outline="0" fieldPosition="0">
        <references count="4">
          <reference field="6" count="1" selected="0">
            <x v="48"/>
          </reference>
          <reference field="7" count="1" selected="0">
            <x v="12"/>
          </reference>
          <reference field="12" count="1" selected="0">
            <x v="48"/>
          </reference>
          <reference field="17" count="1">
            <x v="0"/>
          </reference>
        </references>
      </pivotArea>
    </format>
    <format dxfId="6195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12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6194">
      <pivotArea dataOnly="0" labelOnly="1" outline="0" fieldPosition="0">
        <references count="4">
          <reference field="6" count="1" selected="0">
            <x v="84"/>
          </reference>
          <reference field="7" count="1" selected="0">
            <x v="12"/>
          </reference>
          <reference field="12" count="1" selected="0">
            <x v="41"/>
          </reference>
          <reference field="17" count="1">
            <x v="0"/>
          </reference>
        </references>
      </pivotArea>
    </format>
    <format dxfId="6193">
      <pivotArea dataOnly="0" labelOnly="1" outline="0" fieldPosition="0">
        <references count="4">
          <reference field="6" count="1" selected="0">
            <x v="104"/>
          </reference>
          <reference field="7" count="1" selected="0">
            <x v="12"/>
          </reference>
          <reference field="12" count="1" selected="0">
            <x v="46"/>
          </reference>
          <reference field="17" count="1">
            <x v="0"/>
          </reference>
        </references>
      </pivotArea>
    </format>
    <format dxfId="6192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12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6191">
      <pivotArea dataOnly="0" labelOnly="1" outline="0" fieldPosition="0">
        <references count="5">
          <reference field="6" count="1" selected="0">
            <x v="29"/>
          </reference>
          <reference field="7" count="1" selected="0">
            <x v="12"/>
          </reference>
          <reference field="11" count="1">
            <x v="3"/>
          </reference>
          <reference field="12" count="1" selected="0">
            <x v="52"/>
          </reference>
          <reference field="17" count="1" selected="0">
            <x v="0"/>
          </reference>
        </references>
      </pivotArea>
    </format>
    <format dxfId="6190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12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6189">
      <pivotArea dataOnly="0" labelOnly="1" outline="0" fieldPosition="0">
        <references count="5">
          <reference field="6" count="1" selected="0">
            <x v="84"/>
          </reference>
          <reference field="7" count="1" selected="0">
            <x v="12"/>
          </reference>
          <reference field="11" count="1">
            <x v="3"/>
          </reference>
          <reference field="12" count="1" selected="0">
            <x v="41"/>
          </reference>
          <reference field="17" count="1" selected="0">
            <x v="0"/>
          </reference>
        </references>
      </pivotArea>
    </format>
    <format dxfId="6188">
      <pivotArea dataOnly="0" labelOnly="1" outline="0" fieldPosition="0">
        <references count="6">
          <reference field="6" count="1" selected="0">
            <x v="10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4"/>
          </reference>
          <reference field="15" count="1">
            <x v="15"/>
          </reference>
          <reference field="17" count="1" selected="0">
            <x v="0"/>
          </reference>
        </references>
      </pivotArea>
    </format>
    <format dxfId="6187">
      <pivotArea dataOnly="0" labelOnly="1" outline="0" fieldPosition="0">
        <references count="6">
          <reference field="6" count="1" selected="0">
            <x v="21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50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6186">
      <pivotArea dataOnly="0" labelOnly="1" outline="0" fieldPosition="0">
        <references count="6">
          <reference field="6" count="1" selected="0">
            <x v="22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4"/>
          </reference>
          <reference field="15" count="1">
            <x v="15"/>
          </reference>
          <reference field="17" count="1" selected="0">
            <x v="0"/>
          </reference>
        </references>
      </pivotArea>
    </format>
    <format dxfId="6185">
      <pivotArea dataOnly="0" labelOnly="1" outline="0" fieldPosition="0">
        <references count="6">
          <reference field="6" count="1" selected="0">
            <x v="27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8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184">
      <pivotArea dataOnly="0" labelOnly="1" outline="0" fieldPosition="0">
        <references count="6">
          <reference field="6" count="1" selected="0">
            <x v="28"/>
          </reference>
          <reference field="7" count="1" selected="0">
            <x v="12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6183">
      <pivotArea dataOnly="0" labelOnly="1" outline="0" fieldPosition="0">
        <references count="6">
          <reference field="6" count="1" selected="0">
            <x v="29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52"/>
          </reference>
          <reference field="15" count="1">
            <x v="8"/>
          </reference>
          <reference field="17" count="1" selected="0">
            <x v="0"/>
          </reference>
        </references>
      </pivotArea>
    </format>
    <format dxfId="6182">
      <pivotArea dataOnly="0" labelOnly="1" outline="0" fieldPosition="0">
        <references count="6">
          <reference field="6" count="1" selected="0">
            <x v="34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5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181">
      <pivotArea dataOnly="0" labelOnly="1" outline="0" fieldPosition="0">
        <references count="6">
          <reference field="6" count="1" selected="0">
            <x v="35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54"/>
          </reference>
          <reference field="15" count="1">
            <x v="5"/>
          </reference>
          <reference field="17" count="1" selected="0">
            <x v="0"/>
          </reference>
        </references>
      </pivotArea>
    </format>
    <format dxfId="6180">
      <pivotArea dataOnly="0" labelOnly="1" outline="0" fieldPosition="0">
        <references count="6">
          <reference field="6" count="1" selected="0">
            <x v="37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3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6179">
      <pivotArea dataOnly="0" labelOnly="1" outline="0" fieldPosition="0">
        <references count="6">
          <reference field="6" count="1" selected="0">
            <x v="41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6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178">
      <pivotArea dataOnly="0" labelOnly="1" outline="0" fieldPosition="0">
        <references count="6">
          <reference field="6" count="1" selected="0">
            <x v="46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4"/>
          </reference>
          <reference field="15" count="1">
            <x v="15"/>
          </reference>
          <reference field="17" count="1" selected="0">
            <x v="0"/>
          </reference>
        </references>
      </pivotArea>
    </format>
    <format dxfId="6177">
      <pivotArea dataOnly="0" labelOnly="1" outline="0" fieldPosition="0">
        <references count="6">
          <reference field="6" count="1" selected="0">
            <x v="48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8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176">
      <pivotArea dataOnly="0" labelOnly="1" outline="0" fieldPosition="0">
        <references count="6">
          <reference field="6" count="1" selected="0">
            <x v="60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50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6175">
      <pivotArea dataOnly="0" labelOnly="1" outline="0" fieldPosition="0">
        <references count="6">
          <reference field="6" count="1" selected="0">
            <x v="63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2"/>
          </reference>
          <reference field="15" count="1">
            <x v="6"/>
          </reference>
          <reference field="17" count="1" selected="0">
            <x v="0"/>
          </reference>
        </references>
      </pivotArea>
    </format>
    <format dxfId="6174">
      <pivotArea dataOnly="0" labelOnly="1" outline="0" fieldPosition="0">
        <references count="6">
          <reference field="6" count="1" selected="0">
            <x v="75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6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173">
      <pivotArea dataOnly="0" labelOnly="1" outline="0" fieldPosition="0">
        <references count="6">
          <reference field="6" count="1" selected="0">
            <x v="82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9"/>
          </reference>
          <reference field="15" count="1">
            <x v="17"/>
          </reference>
          <reference field="17" count="1" selected="0">
            <x v="0"/>
          </reference>
        </references>
      </pivotArea>
    </format>
    <format dxfId="6172">
      <pivotArea dataOnly="0" labelOnly="1" outline="0" fieldPosition="0">
        <references count="6">
          <reference field="6" count="1" selected="0">
            <x v="83"/>
          </reference>
          <reference field="7" count="1" selected="0">
            <x v="12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6171">
      <pivotArea dataOnly="0" labelOnly="1" outline="0" fieldPosition="0">
        <references count="6">
          <reference field="6" count="1" selected="0">
            <x v="84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1"/>
          </reference>
          <reference field="15" count="1">
            <x v="16"/>
          </reference>
          <reference field="17" count="1" selected="0">
            <x v="0"/>
          </reference>
        </references>
      </pivotArea>
    </format>
    <format dxfId="6170">
      <pivotArea dataOnly="0" labelOnly="1" outline="0" fieldPosition="0">
        <references count="6">
          <reference field="6" count="1" selected="0">
            <x v="86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3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6169">
      <pivotArea dataOnly="0" labelOnly="1" outline="0" fieldPosition="0">
        <references count="6">
          <reference field="6" count="1" selected="0">
            <x v="88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8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168">
      <pivotArea dataOnly="0" labelOnly="1" outline="0" fieldPosition="0">
        <references count="6">
          <reference field="6" count="1" selected="0">
            <x v="89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55"/>
          </reference>
          <reference field="15" count="1">
            <x v="7"/>
          </reference>
          <reference field="17" count="1" selected="0">
            <x v="0"/>
          </reference>
        </references>
      </pivotArea>
    </format>
    <format dxfId="6167">
      <pivotArea dataOnly="0" labelOnly="1" outline="0" fieldPosition="0">
        <references count="6">
          <reference field="6" count="1" selected="0">
            <x v="90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8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166">
      <pivotArea dataOnly="0" labelOnly="1" outline="0" fieldPosition="0">
        <references count="6">
          <reference field="6" count="1" selected="0">
            <x v="104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6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165">
      <pivotArea dataOnly="0" labelOnly="1" outline="0" fieldPosition="0">
        <references count="6">
          <reference field="6" count="1" selected="0">
            <x v="111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3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6164">
      <pivotArea dataOnly="0" labelOnly="1" outline="0" fieldPosition="0">
        <references count="6">
          <reference field="6" count="1" selected="0">
            <x v="113"/>
          </reference>
          <reference field="7" count="1" selected="0">
            <x v="12"/>
          </reference>
          <reference field="11" count="1" selected="0">
            <x v="3"/>
          </reference>
          <reference field="12" count="1" selected="0">
            <x v="46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163">
      <pivotArea dataOnly="0" labelOnly="1" outline="0" fieldPosition="0">
        <references count="7">
          <reference field="6" count="1" selected="0">
            <x v="10"/>
          </reference>
          <reference field="7" count="1" selected="0">
            <x v="12"/>
          </reference>
          <reference field="8" count="1">
            <x v="24"/>
          </reference>
          <reference field="11" count="1" selected="0">
            <x v="3"/>
          </reference>
          <reference field="12" count="1" selected="0">
            <x v="44"/>
          </reference>
          <reference field="15" count="1" selected="0">
            <x v="15"/>
          </reference>
          <reference field="17" count="1" selected="0">
            <x v="0"/>
          </reference>
        </references>
      </pivotArea>
    </format>
    <format dxfId="6162">
      <pivotArea dataOnly="0" labelOnly="1" outline="0" fieldPosition="0">
        <references count="7">
          <reference field="6" count="1" selected="0">
            <x v="21"/>
          </reference>
          <reference field="7" count="1" selected="0">
            <x v="12"/>
          </reference>
          <reference field="8" count="1">
            <x v="2"/>
          </reference>
          <reference field="11" count="1" selected="0">
            <x v="3"/>
          </reference>
          <reference field="12" count="1" selected="0">
            <x v="50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6161">
      <pivotArea dataOnly="0" labelOnly="1" outline="0" fieldPosition="0">
        <references count="7">
          <reference field="6" count="1" selected="0">
            <x v="22"/>
          </reference>
          <reference field="7" count="1" selected="0">
            <x v="12"/>
          </reference>
          <reference field="8" count="1">
            <x v="3"/>
          </reference>
          <reference field="11" count="1" selected="0">
            <x v="3"/>
          </reference>
          <reference field="12" count="1" selected="0">
            <x v="44"/>
          </reference>
          <reference field="15" count="1" selected="0">
            <x v="15"/>
          </reference>
          <reference field="17" count="1" selected="0">
            <x v="0"/>
          </reference>
        </references>
      </pivotArea>
    </format>
    <format dxfId="6160">
      <pivotArea dataOnly="0" labelOnly="1" outline="0" fieldPosition="0">
        <references count="7">
          <reference field="6" count="1" selected="0">
            <x v="27"/>
          </reference>
          <reference field="7" count="1" selected="0">
            <x v="12"/>
          </reference>
          <reference field="8" count="1">
            <x v="1"/>
          </reference>
          <reference field="11" count="1" selected="0">
            <x v="3"/>
          </reference>
          <reference field="12" count="1" selected="0">
            <x v="4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59">
      <pivotArea dataOnly="0" labelOnly="1" outline="0" fieldPosition="0">
        <references count="7">
          <reference field="6" count="1" selected="0">
            <x v="28"/>
          </reference>
          <reference field="7" count="1" selected="0">
            <x v="12"/>
          </reference>
          <reference field="8" count="1">
            <x v="3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6158">
      <pivotArea dataOnly="0" labelOnly="1" outline="0" fieldPosition="0">
        <references count="7">
          <reference field="6" count="1" selected="0">
            <x v="29"/>
          </reference>
          <reference field="7" count="1" selected="0">
            <x v="12"/>
          </reference>
          <reference field="8" count="1">
            <x v="20"/>
          </reference>
          <reference field="11" count="1" selected="0">
            <x v="3"/>
          </reference>
          <reference field="12" count="1" selected="0">
            <x v="52"/>
          </reference>
          <reference field="15" count="1" selected="0">
            <x v="8"/>
          </reference>
          <reference field="17" count="1" selected="0">
            <x v="0"/>
          </reference>
        </references>
      </pivotArea>
    </format>
    <format dxfId="6157">
      <pivotArea dataOnly="0" labelOnly="1" outline="0" fieldPosition="0">
        <references count="7">
          <reference field="6" count="1" selected="0">
            <x v="34"/>
          </reference>
          <reference field="7" count="1" selected="0">
            <x v="12"/>
          </reference>
          <reference field="8" count="1">
            <x v="4"/>
          </reference>
          <reference field="11" count="1" selected="0">
            <x v="3"/>
          </reference>
          <reference field="12" count="1" selected="0">
            <x v="5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56">
      <pivotArea dataOnly="0" labelOnly="1" outline="0" fieldPosition="0">
        <references count="7">
          <reference field="6" count="1" selected="0">
            <x v="35"/>
          </reference>
          <reference field="7" count="1" selected="0">
            <x v="12"/>
          </reference>
          <reference field="8" count="1">
            <x v="7"/>
          </reference>
          <reference field="11" count="1" selected="0">
            <x v="3"/>
          </reference>
          <reference field="12" count="1" selected="0">
            <x v="54"/>
          </reference>
          <reference field="15" count="1" selected="0">
            <x v="5"/>
          </reference>
          <reference field="17" count="1" selected="0">
            <x v="0"/>
          </reference>
        </references>
      </pivotArea>
    </format>
    <format dxfId="6155">
      <pivotArea dataOnly="0" labelOnly="1" outline="0" fieldPosition="0">
        <references count="7">
          <reference field="6" count="1" selected="0">
            <x v="37"/>
          </reference>
          <reference field="7" count="1" selected="0">
            <x v="12"/>
          </reference>
          <reference field="8" count="1">
            <x v="4"/>
          </reference>
          <reference field="11" count="1" selected="0">
            <x v="3"/>
          </reference>
          <reference field="12" count="1" selected="0">
            <x v="43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154">
      <pivotArea dataOnly="0" labelOnly="1" outline="0" fieldPosition="0">
        <references count="7">
          <reference field="6" count="1" selected="0">
            <x v="38"/>
          </reference>
          <reference field="7" count="1" selected="0">
            <x v="12"/>
          </reference>
          <reference field="8" count="1">
            <x v="20"/>
          </reference>
          <reference field="11" count="1" selected="0">
            <x v="3"/>
          </reference>
          <reference field="12" count="1" selected="0">
            <x v="43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153">
      <pivotArea dataOnly="0" labelOnly="1" outline="0" fieldPosition="0">
        <references count="7">
          <reference field="6" count="1" selected="0">
            <x v="41"/>
          </reference>
          <reference field="7" count="1" selected="0">
            <x v="12"/>
          </reference>
          <reference field="8" count="1">
            <x v="9"/>
          </reference>
          <reference field="11" count="1" selected="0">
            <x v="3"/>
          </reference>
          <reference field="12" count="1" selected="0">
            <x v="4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52">
      <pivotArea dataOnly="0" labelOnly="1" outline="0" fieldPosition="0">
        <references count="7">
          <reference field="6" count="1" selected="0">
            <x v="53"/>
          </reference>
          <reference field="7" count="1" selected="0">
            <x v="12"/>
          </reference>
          <reference field="8" count="1">
            <x v="9"/>
          </reference>
          <reference field="11" count="1" selected="0">
            <x v="3"/>
          </reference>
          <reference field="12" count="1" selected="0">
            <x v="4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51">
      <pivotArea dataOnly="0" labelOnly="1" outline="0" fieldPosition="0">
        <references count="7">
          <reference field="6" count="1" selected="0">
            <x v="75"/>
          </reference>
          <reference field="7" count="1" selected="0">
            <x v="12"/>
          </reference>
          <reference field="8" count="1">
            <x v="4"/>
          </reference>
          <reference field="11" count="1" selected="0">
            <x v="3"/>
          </reference>
          <reference field="12" count="1" selected="0">
            <x v="4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50">
      <pivotArea dataOnly="0" labelOnly="1" outline="0" fieldPosition="0">
        <references count="7">
          <reference field="6" count="1" selected="0">
            <x v="82"/>
          </reference>
          <reference field="7" count="1" selected="0">
            <x v="12"/>
          </reference>
          <reference field="8" count="1">
            <x v="9"/>
          </reference>
          <reference field="11" count="1" selected="0">
            <x v="3"/>
          </reference>
          <reference field="12" count="1" selected="0">
            <x v="49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6149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12"/>
          </reference>
          <reference field="8" count="1">
            <x v="37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6148">
      <pivotArea dataOnly="0" labelOnly="1" outline="0" fieldPosition="0">
        <references count="7">
          <reference field="6" count="1" selected="0">
            <x v="84"/>
          </reference>
          <reference field="7" count="1" selected="0">
            <x v="12"/>
          </reference>
          <reference field="8" count="1">
            <x v="9"/>
          </reference>
          <reference field="11" count="1" selected="0">
            <x v="3"/>
          </reference>
          <reference field="12" count="1" selected="0">
            <x v="41"/>
          </reference>
          <reference field="15" count="1" selected="0">
            <x v="16"/>
          </reference>
          <reference field="17" count="1" selected="0">
            <x v="0"/>
          </reference>
        </references>
      </pivotArea>
    </format>
    <format dxfId="6147">
      <pivotArea dataOnly="0" labelOnly="1" outline="0" fieldPosition="0">
        <references count="7">
          <reference field="6" count="1" selected="0">
            <x v="86"/>
          </reference>
          <reference field="7" count="1" selected="0">
            <x v="12"/>
          </reference>
          <reference field="8" count="1">
            <x v="1"/>
          </reference>
          <reference field="11" count="1" selected="0">
            <x v="3"/>
          </reference>
          <reference field="12" count="1" selected="0">
            <x v="43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146">
      <pivotArea dataOnly="0" labelOnly="1" outline="0" fieldPosition="0">
        <references count="7">
          <reference field="6" count="1" selected="0">
            <x v="88"/>
          </reference>
          <reference field="7" count="1" selected="0">
            <x v="12"/>
          </reference>
          <reference field="8" count="1">
            <x v="9"/>
          </reference>
          <reference field="11" count="1" selected="0">
            <x v="3"/>
          </reference>
          <reference field="12" count="1" selected="0">
            <x v="4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45">
      <pivotArea dataOnly="0" labelOnly="1" outline="0" fieldPosition="0">
        <references count="7">
          <reference field="6" count="1" selected="0">
            <x v="90"/>
          </reference>
          <reference field="7" count="1" selected="0">
            <x v="12"/>
          </reference>
          <reference field="8" count="1">
            <x v="24"/>
          </reference>
          <reference field="11" count="1" selected="0">
            <x v="3"/>
          </reference>
          <reference field="12" count="1" selected="0">
            <x v="4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44">
      <pivotArea dataOnly="0" labelOnly="1" outline="0" fieldPosition="0">
        <references count="7">
          <reference field="6" count="1" selected="0">
            <x v="97"/>
          </reference>
          <reference field="7" count="1" selected="0">
            <x v="12"/>
          </reference>
          <reference field="8" count="1">
            <x v="9"/>
          </reference>
          <reference field="11" count="1" selected="0">
            <x v="3"/>
          </reference>
          <reference field="12" count="1" selected="0">
            <x v="4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43">
      <pivotArea dataOnly="0" labelOnly="1" outline="0" fieldPosition="0">
        <references count="7">
          <reference field="6" count="1" selected="0">
            <x v="104"/>
          </reference>
          <reference field="7" count="1" selected="0">
            <x v="12"/>
          </reference>
          <reference field="8" count="1">
            <x v="24"/>
          </reference>
          <reference field="11" count="1" selected="0">
            <x v="3"/>
          </reference>
          <reference field="12" count="1" selected="0">
            <x v="4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42">
      <pivotArea dataOnly="0" labelOnly="1" outline="0" fieldPosition="0">
        <references count="7">
          <reference field="6" count="1" selected="0">
            <x v="105"/>
          </reference>
          <reference field="7" count="1" selected="0">
            <x v="12"/>
          </reference>
          <reference field="8" count="1">
            <x v="9"/>
          </reference>
          <reference field="11" count="1" selected="0">
            <x v="3"/>
          </reference>
          <reference field="12" count="1" selected="0">
            <x v="5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41">
      <pivotArea dataOnly="0" labelOnly="1" outline="0" fieldPosition="0">
        <references count="7">
          <reference field="6" count="1" selected="0">
            <x v="109"/>
          </reference>
          <reference field="7" count="1" selected="0">
            <x v="12"/>
          </reference>
          <reference field="8" count="1">
            <x v="4"/>
          </reference>
          <reference field="11" count="1" selected="0">
            <x v="3"/>
          </reference>
          <reference field="12" count="1" selected="0">
            <x v="4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40">
      <pivotArea dataOnly="0" labelOnly="1" outline="0" fieldPosition="0">
        <references count="8">
          <reference field="6" count="1" selected="0">
            <x v="10"/>
          </reference>
          <reference field="7" count="1" selected="0">
            <x v="12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44"/>
          </reference>
          <reference field="13" count="1">
            <x v="27"/>
          </reference>
          <reference field="15" count="1" selected="0">
            <x v="15"/>
          </reference>
          <reference field="17" count="1" selected="0">
            <x v="0"/>
          </reference>
        </references>
      </pivotArea>
    </format>
    <format dxfId="6139">
      <pivotArea dataOnly="0" labelOnly="1" outline="0" fieldPosition="0">
        <references count="8">
          <reference field="6" count="1" selected="0">
            <x v="21"/>
          </reference>
          <reference field="7" count="1" selected="0">
            <x v="12"/>
          </reference>
          <reference field="8" count="1" selected="0">
            <x v="2"/>
          </reference>
          <reference field="11" count="1" selected="0">
            <x v="3"/>
          </reference>
          <reference field="12" count="1" selected="0">
            <x v="50"/>
          </reference>
          <reference field="13" count="1">
            <x v="2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6138">
      <pivotArea dataOnly="0" labelOnly="1" outline="0" fieldPosition="0">
        <references count="8">
          <reference field="6" count="1" selected="0">
            <x v="22"/>
          </reference>
          <reference field="7" count="1" selected="0">
            <x v="12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44"/>
          </reference>
          <reference field="13" count="1">
            <x v="3"/>
          </reference>
          <reference field="15" count="1" selected="0">
            <x v="15"/>
          </reference>
          <reference field="17" count="1" selected="0">
            <x v="0"/>
          </reference>
        </references>
      </pivotArea>
    </format>
    <format dxfId="6137">
      <pivotArea dataOnly="0" labelOnly="1" outline="0" fieldPosition="0">
        <references count="8">
          <reference field="6" count="1" selected="0">
            <x v="27"/>
          </reference>
          <reference field="7" count="1" selected="0">
            <x v="12"/>
          </reference>
          <reference field="8" count="1" selected="0">
            <x v="1"/>
          </reference>
          <reference field="11" count="1" selected="0">
            <x v="3"/>
          </reference>
          <reference field="12" count="1" selected="0">
            <x v="48"/>
          </reference>
          <reference field="13" count="1">
            <x v="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36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12"/>
          </reference>
          <reference field="8" count="1" selected="0">
            <x v="3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6135">
      <pivotArea dataOnly="0" labelOnly="1" outline="0" fieldPosition="0">
        <references count="8">
          <reference field="6" count="1" selected="0">
            <x v="29"/>
          </reference>
          <reference field="7" count="1" selected="0">
            <x v="12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52"/>
          </reference>
          <reference field="13" count="1">
            <x v="22"/>
          </reference>
          <reference field="15" count="1" selected="0">
            <x v="8"/>
          </reference>
          <reference field="17" count="1" selected="0">
            <x v="0"/>
          </reference>
        </references>
      </pivotArea>
    </format>
    <format dxfId="6134">
      <pivotArea dataOnly="0" labelOnly="1" outline="0" fieldPosition="0">
        <references count="8">
          <reference field="6" count="1" selected="0">
            <x v="34"/>
          </reference>
          <reference field="7" count="1" selected="0">
            <x v="12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53"/>
          </reference>
          <reference field="13" count="1">
            <x v="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33">
      <pivotArea dataOnly="0" labelOnly="1" outline="0" fieldPosition="0">
        <references count="8">
          <reference field="6" count="1" selected="0">
            <x v="35"/>
          </reference>
          <reference field="7" count="1" selected="0">
            <x v="12"/>
          </reference>
          <reference field="8" count="1" selected="0">
            <x v="7"/>
          </reference>
          <reference field="11" count="1" selected="0">
            <x v="3"/>
          </reference>
          <reference field="12" count="1" selected="0">
            <x v="54"/>
          </reference>
          <reference field="13" count="1">
            <x v="7"/>
          </reference>
          <reference field="15" count="1" selected="0">
            <x v="5"/>
          </reference>
          <reference field="17" count="1" selected="0">
            <x v="0"/>
          </reference>
        </references>
      </pivotArea>
    </format>
    <format dxfId="6132">
      <pivotArea dataOnly="0" labelOnly="1" outline="0" fieldPosition="0">
        <references count="8">
          <reference field="6" count="1" selected="0">
            <x v="37"/>
          </reference>
          <reference field="7" count="1" selected="0">
            <x v="12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43"/>
          </reference>
          <reference field="13" count="1">
            <x v="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131">
      <pivotArea dataOnly="0" labelOnly="1" outline="0" fieldPosition="0">
        <references count="8">
          <reference field="6" count="1" selected="0">
            <x v="38"/>
          </reference>
          <reference field="7" count="1" selected="0">
            <x v="12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43"/>
          </reference>
          <reference field="13" count="1">
            <x v="22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130">
      <pivotArea dataOnly="0" labelOnly="1" outline="0" fieldPosition="0">
        <references count="8">
          <reference field="6" count="1" selected="0">
            <x v="41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29">
      <pivotArea dataOnly="0" labelOnly="1" outline="0" fieldPosition="0">
        <references count="8">
          <reference field="6" count="1" selected="0">
            <x v="46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44"/>
          </reference>
          <reference field="13" count="1">
            <x v="9"/>
          </reference>
          <reference field="15" count="1" selected="0">
            <x v="15"/>
          </reference>
          <reference field="17" count="1" selected="0">
            <x v="0"/>
          </reference>
        </references>
      </pivotArea>
    </format>
    <format dxfId="6128">
      <pivotArea dataOnly="0" labelOnly="1" outline="0" fieldPosition="0">
        <references count="8">
          <reference field="6" count="1" selected="0">
            <x v="48"/>
          </reference>
          <reference field="7" count="1" selected="0">
            <x v="12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48"/>
          </reference>
          <reference field="13" count="1">
            <x v="2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27">
      <pivotArea dataOnly="0" labelOnly="1" outline="0" fieldPosition="0">
        <references count="8">
          <reference field="6" count="1" selected="0">
            <x v="51"/>
          </reference>
          <reference field="7" count="1" selected="0">
            <x v="12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2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26">
      <pivotArea dataOnly="0" labelOnly="1" outline="0" fieldPosition="0">
        <references count="8">
          <reference field="6" count="1" selected="0">
            <x v="53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25">
      <pivotArea dataOnly="0" labelOnly="1" outline="0" fieldPosition="0">
        <references count="8">
          <reference field="6" count="1" selected="0">
            <x v="60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50"/>
          </reference>
          <reference field="13" count="1">
            <x v="9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6124">
      <pivotArea dataOnly="0" labelOnly="1" outline="0" fieldPosition="0">
        <references count="8">
          <reference field="6" count="1" selected="0">
            <x v="63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42"/>
          </reference>
          <reference field="13" count="1">
            <x v="9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6123">
      <pivotArea dataOnly="0" labelOnly="1" outline="0" fieldPosition="0">
        <references count="8">
          <reference field="6" count="1" selected="0">
            <x v="75"/>
          </reference>
          <reference field="7" count="1" selected="0">
            <x v="12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22">
      <pivotArea dataOnly="0" labelOnly="1" outline="0" fieldPosition="0">
        <references count="8">
          <reference field="6" count="1" selected="0">
            <x v="76"/>
          </reference>
          <reference field="7" count="1" selected="0">
            <x v="12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53"/>
          </reference>
          <reference field="13" count="1">
            <x v="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21">
      <pivotArea dataOnly="0" labelOnly="1" outline="0" fieldPosition="0">
        <references count="8">
          <reference field="6" count="1" selected="0">
            <x v="82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49"/>
          </reference>
          <reference field="13" count="1">
            <x v="4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6120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12"/>
          </reference>
          <reference field="8" count="1" selected="0">
            <x v="37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6119">
      <pivotArea dataOnly="0" labelOnly="1" outline="0" fieldPosition="0">
        <references count="8">
          <reference field="6" count="1" selected="0">
            <x v="84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41"/>
          </reference>
          <reference field="13" count="1">
            <x v="9"/>
          </reference>
          <reference field="15" count="1" selected="0">
            <x v="16"/>
          </reference>
          <reference field="17" count="1" selected="0">
            <x v="0"/>
          </reference>
        </references>
      </pivotArea>
    </format>
    <format dxfId="6118">
      <pivotArea dataOnly="0" labelOnly="1" outline="0" fieldPosition="0">
        <references count="8">
          <reference field="6" count="1" selected="0">
            <x v="86"/>
          </reference>
          <reference field="7" count="1" selected="0">
            <x v="12"/>
          </reference>
          <reference field="8" count="1" selected="0">
            <x v="1"/>
          </reference>
          <reference field="11" count="1" selected="0">
            <x v="3"/>
          </reference>
          <reference field="12" count="1" selected="0">
            <x v="43"/>
          </reference>
          <reference field="13" count="1">
            <x v="1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117">
      <pivotArea dataOnly="0" labelOnly="1" outline="0" fieldPosition="0">
        <references count="8">
          <reference field="6" count="1" selected="0">
            <x v="88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48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16">
      <pivotArea dataOnly="0" labelOnly="1" outline="0" fieldPosition="0">
        <references count="8">
          <reference field="6" count="1" selected="0">
            <x v="89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55"/>
          </reference>
          <reference field="13" count="1">
            <x v="9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6115">
      <pivotArea dataOnly="0" labelOnly="1" outline="0" fieldPosition="0">
        <references count="8">
          <reference field="6" count="1" selected="0">
            <x v="90"/>
          </reference>
          <reference field="7" count="1" selected="0">
            <x v="12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48"/>
          </reference>
          <reference field="13" count="1">
            <x v="2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14">
      <pivotArea dataOnly="0" labelOnly="1" outline="0" fieldPosition="0">
        <references count="8">
          <reference field="6" count="1" selected="0">
            <x v="95"/>
          </reference>
          <reference field="7" count="1" selected="0">
            <x v="12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48"/>
          </reference>
          <reference field="13" count="1">
            <x v="2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13">
      <pivotArea dataOnly="0" labelOnly="1" outline="0" fieldPosition="0">
        <references count="8">
          <reference field="6" count="1" selected="0">
            <x v="97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12">
      <pivotArea dataOnly="0" labelOnly="1" outline="0" fieldPosition="0">
        <references count="8">
          <reference field="6" count="1" selected="0">
            <x v="101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11">
      <pivotArea dataOnly="0" labelOnly="1" outline="0" fieldPosition="0">
        <references count="8">
          <reference field="6" count="1" selected="0">
            <x v="102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10">
      <pivotArea dataOnly="0" labelOnly="1" outline="0" fieldPosition="0">
        <references count="8">
          <reference field="6" count="1" selected="0">
            <x v="104"/>
          </reference>
          <reference field="7" count="1" selected="0">
            <x v="12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2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09">
      <pivotArea dataOnly="0" labelOnly="1" outline="0" fieldPosition="0">
        <references count="8">
          <reference field="6" count="1" selected="0">
            <x v="105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53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08">
      <pivotArea dataOnly="0" labelOnly="1" outline="0" fieldPosition="0">
        <references count="8">
          <reference field="6" count="1" selected="0">
            <x v="106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53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07">
      <pivotArea dataOnly="0" labelOnly="1" outline="0" fieldPosition="0">
        <references count="8">
          <reference field="6" count="1" selected="0">
            <x v="107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53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06">
      <pivotArea dataOnly="0" labelOnly="1" outline="0" fieldPosition="0">
        <references count="8">
          <reference field="6" count="1" selected="0">
            <x v="108"/>
          </reference>
          <reference field="7" count="1" selected="0">
            <x v="12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05">
      <pivotArea dataOnly="0" labelOnly="1" outline="0" fieldPosition="0">
        <references count="8">
          <reference field="6" count="1" selected="0">
            <x v="109"/>
          </reference>
          <reference field="7" count="1" selected="0">
            <x v="12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04">
      <pivotArea dataOnly="0" labelOnly="1" outline="0" fieldPosition="0">
        <references count="8">
          <reference field="6" count="1" selected="0">
            <x v="110"/>
          </reference>
          <reference field="7" count="1" selected="0">
            <x v="12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03">
      <pivotArea dataOnly="0" labelOnly="1" outline="0" fieldPosition="0">
        <references count="8">
          <reference field="6" count="1" selected="0">
            <x v="111"/>
          </reference>
          <reference field="7" count="1" selected="0">
            <x v="12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43"/>
          </reference>
          <reference field="13" count="1">
            <x v="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102">
      <pivotArea dataOnly="0" labelOnly="1" outline="0" fieldPosition="0">
        <references count="8">
          <reference field="6" count="1" selected="0">
            <x v="112"/>
          </reference>
          <reference field="7" count="1" selected="0">
            <x v="12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43"/>
          </reference>
          <reference field="13" count="1">
            <x v="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101">
      <pivotArea dataOnly="0" labelOnly="1" outline="0" fieldPosition="0">
        <references count="8">
          <reference field="6" count="1" selected="0">
            <x v="113"/>
          </reference>
          <reference field="7" count="1" selected="0">
            <x v="12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100">
      <pivotArea dataOnly="0" labelOnly="1" outline="0" fieldPosition="0">
        <references count="8">
          <reference field="6" count="1" selected="0">
            <x v="114"/>
          </reference>
          <reference field="7" count="1" selected="0">
            <x v="12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46"/>
          </reference>
          <reference field="13" count="1">
            <x v="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7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3">
    <i>
      <x v="1"/>
      <x v="54"/>
      <x/>
      <x/>
      <x/>
      <x/>
      <x v="30"/>
      <x v="32"/>
    </i>
    <i>
      <x v="2"/>
      <x v="54"/>
      <x/>
      <x/>
      <x/>
      <x/>
      <x v="31"/>
      <x v="33"/>
    </i>
    <i>
      <x v="3"/>
      <x v="54"/>
      <x/>
      <x/>
      <x/>
      <x/>
      <x v="32"/>
      <x v="34"/>
    </i>
  </rowItems>
  <colItems count="1">
    <i/>
  </colItems>
  <pageFields count="1">
    <pageField fld="3" item="35" hier="-1"/>
  </pageFields>
  <dataFields count="1">
    <dataField name="VALOR" fld="14" baseField="13" baseItem="23" numFmtId="44"/>
  </dataFields>
  <formats count="33">
    <format dxfId="6099">
      <pivotArea type="all" dataOnly="0" outline="0" fieldPosition="0"/>
    </format>
    <format dxfId="6098">
      <pivotArea field="7" type="button" dataOnly="0" labelOnly="1" outline="0" axis="axisRow" fieldPosition="1"/>
    </format>
    <format dxfId="6097">
      <pivotArea type="all" dataOnly="0" outline="0" fieldPosition="0"/>
    </format>
    <format dxfId="6096">
      <pivotArea dataOnly="0" labelOnly="1" outline="0" axis="axisValues" fieldPosition="0"/>
    </format>
    <format dxfId="6095">
      <pivotArea type="all" dataOnly="0" outline="0" fieldPosition="0"/>
    </format>
    <format dxfId="6094">
      <pivotArea dataOnly="0" labelOnly="1" outline="0" axis="axisValues" fieldPosition="0"/>
    </format>
    <format dxfId="6093">
      <pivotArea outline="0" collapsedLevelsAreSubtotals="1" fieldPosition="0"/>
    </format>
    <format dxfId="6092">
      <pivotArea dataOnly="0" labelOnly="1" outline="0" fieldPosition="0">
        <references count="1">
          <reference field="6" count="3">
            <x v="1"/>
            <x v="2"/>
            <x v="3"/>
          </reference>
        </references>
      </pivotArea>
    </format>
    <format dxfId="6091">
      <pivotArea dataOnly="0" labelOnly="1" outline="0" fieldPosition="0">
        <references count="2">
          <reference field="6" count="1" selected="0">
            <x v="1"/>
          </reference>
          <reference field="7" count="1">
            <x v="54"/>
          </reference>
        </references>
      </pivotArea>
    </format>
    <format dxfId="6090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4"/>
          </reference>
          <reference field="12" count="1">
            <x v="0"/>
          </reference>
        </references>
      </pivotArea>
    </format>
    <format dxfId="6089">
      <pivotArea dataOnly="0" labelOnly="1" outline="0" fieldPosition="0">
        <references count="4">
          <reference field="6" count="1" selected="0">
            <x v="1"/>
          </reference>
          <reference field="7" count="1" selected="0">
            <x v="54"/>
          </reference>
          <reference field="12" count="1" selected="0">
            <x v="0"/>
          </reference>
          <reference field="17" count="1">
            <x v="0"/>
          </reference>
        </references>
      </pivotArea>
    </format>
    <format dxfId="6088">
      <pivotArea dataOnly="0" labelOnly="1" outline="0" fieldPosition="0">
        <references count="5">
          <reference field="6" count="1" selected="0">
            <x v="1"/>
          </reference>
          <reference field="7" count="1" selected="0">
            <x v="54"/>
          </reference>
          <reference field="11" count="1">
            <x v="0"/>
          </reference>
          <reference field="12" count="1" selected="0">
            <x v="0"/>
          </reference>
          <reference field="17" count="1" selected="0">
            <x v="0"/>
          </reference>
        </references>
      </pivotArea>
    </format>
    <format dxfId="6087">
      <pivotArea dataOnly="0" labelOnly="1" outline="0" fieldPosition="0">
        <references count="6">
          <reference field="6" count="1" selected="0">
            <x v="1"/>
          </reference>
          <reference field="7" count="1" selected="0">
            <x v="54"/>
          </reference>
          <reference field="11" count="1" selected="0">
            <x v="0"/>
          </reference>
          <reference field="12" count="1" selected="0">
            <x v="0"/>
          </reference>
          <reference field="15" count="1">
            <x v="0"/>
          </reference>
          <reference field="17" count="1" selected="0">
            <x v="0"/>
          </reference>
        </references>
      </pivotArea>
    </format>
    <format dxfId="6086">
      <pivotArea dataOnly="0" labelOnly="1" outline="0" fieldPosition="0">
        <references count="7">
          <reference field="6" count="1" selected="0">
            <x v="1"/>
          </reference>
          <reference field="7" count="1" selected="0">
            <x v="54"/>
          </reference>
          <reference field="8" count="1">
            <x v="30"/>
          </reference>
          <reference field="11" count="1" selected="0">
            <x v="0"/>
          </reference>
          <reference field="12" count="1" selected="0">
            <x v="0"/>
          </reference>
          <reference field="15" count="1" selected="0">
            <x v="0"/>
          </reference>
          <reference field="17" count="1" selected="0">
            <x v="0"/>
          </reference>
        </references>
      </pivotArea>
    </format>
    <format dxfId="6085">
      <pivotArea dataOnly="0" labelOnly="1" outline="0" fieldPosition="0">
        <references count="7">
          <reference field="6" count="1" selected="0">
            <x v="2"/>
          </reference>
          <reference field="7" count="1" selected="0">
            <x v="54"/>
          </reference>
          <reference field="8" count="1">
            <x v="31"/>
          </reference>
          <reference field="11" count="1" selected="0">
            <x v="0"/>
          </reference>
          <reference field="12" count="1" selected="0">
            <x v="0"/>
          </reference>
          <reference field="15" count="1" selected="0">
            <x v="0"/>
          </reference>
          <reference field="17" count="1" selected="0">
            <x v="0"/>
          </reference>
        </references>
      </pivotArea>
    </format>
    <format dxfId="6084">
      <pivotArea dataOnly="0" labelOnly="1" outline="0" fieldPosition="0">
        <references count="7">
          <reference field="6" count="1" selected="0">
            <x v="3"/>
          </reference>
          <reference field="7" count="1" selected="0">
            <x v="54"/>
          </reference>
          <reference field="8" count="1">
            <x v="32"/>
          </reference>
          <reference field="11" count="1" selected="0">
            <x v="0"/>
          </reference>
          <reference field="12" count="1" selected="0">
            <x v="0"/>
          </reference>
          <reference field="15" count="1" selected="0">
            <x v="0"/>
          </reference>
          <reference field="17" count="1" selected="0">
            <x v="0"/>
          </reference>
        </references>
      </pivotArea>
    </format>
    <format dxfId="6083">
      <pivotArea dataOnly="0" labelOnly="1" outline="0" fieldPosition="0">
        <references count="8">
          <reference field="6" count="1" selected="0">
            <x v="1"/>
          </reference>
          <reference field="7" count="1" selected="0">
            <x v="54"/>
          </reference>
          <reference field="8" count="1" selected="0">
            <x v="30"/>
          </reference>
          <reference field="11" count="1" selected="0">
            <x v="0"/>
          </reference>
          <reference field="12" count="1" selected="0">
            <x v="0"/>
          </reference>
          <reference field="13" count="1">
            <x v="32"/>
          </reference>
          <reference field="15" count="1" selected="0">
            <x v="0"/>
          </reference>
          <reference field="17" count="1" selected="0">
            <x v="0"/>
          </reference>
        </references>
      </pivotArea>
    </format>
    <format dxfId="6082">
      <pivotArea dataOnly="0" labelOnly="1" outline="0" fieldPosition="0">
        <references count="8">
          <reference field="6" count="1" selected="0">
            <x v="2"/>
          </reference>
          <reference field="7" count="1" selected="0">
            <x v="54"/>
          </reference>
          <reference field="8" count="1" selected="0">
            <x v="31"/>
          </reference>
          <reference field="11" count="1" selected="0">
            <x v="0"/>
          </reference>
          <reference field="12" count="1" selected="0">
            <x v="0"/>
          </reference>
          <reference field="13" count="1">
            <x v="33"/>
          </reference>
          <reference field="15" count="1" selected="0">
            <x v="0"/>
          </reference>
          <reference field="17" count="1" selected="0">
            <x v="0"/>
          </reference>
        </references>
      </pivotArea>
    </format>
    <format dxfId="6081">
      <pivotArea dataOnly="0" labelOnly="1" outline="0" fieldPosition="0">
        <references count="8">
          <reference field="6" count="1" selected="0">
            <x v="3"/>
          </reference>
          <reference field="7" count="1" selected="0">
            <x v="54"/>
          </reference>
          <reference field="8" count="1" selected="0">
            <x v="32"/>
          </reference>
          <reference field="11" count="1" selected="0">
            <x v="0"/>
          </reference>
          <reference field="12" count="1" selected="0">
            <x v="0"/>
          </reference>
          <reference field="13" count="1">
            <x v="34"/>
          </reference>
          <reference field="15" count="1" selected="0">
            <x v="0"/>
          </reference>
          <reference field="17" count="1" selected="0">
            <x v="0"/>
          </reference>
        </references>
      </pivotArea>
    </format>
    <format dxfId="6080">
      <pivotArea outline="0" collapsedLevelsAreSubtotals="1" fieldPosition="0"/>
    </format>
    <format dxfId="6079">
      <pivotArea dataOnly="0" labelOnly="1" outline="0" fieldPosition="0">
        <references count="1">
          <reference field="6" count="3">
            <x v="1"/>
            <x v="2"/>
            <x v="3"/>
          </reference>
        </references>
      </pivotArea>
    </format>
    <format dxfId="6078">
      <pivotArea dataOnly="0" labelOnly="1" outline="0" fieldPosition="0">
        <references count="2">
          <reference field="6" count="1" selected="0">
            <x v="1"/>
          </reference>
          <reference field="7" count="1">
            <x v="54"/>
          </reference>
        </references>
      </pivotArea>
    </format>
    <format dxfId="6077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4"/>
          </reference>
          <reference field="12" count="1">
            <x v="0"/>
          </reference>
        </references>
      </pivotArea>
    </format>
    <format dxfId="6076">
      <pivotArea dataOnly="0" labelOnly="1" outline="0" fieldPosition="0">
        <references count="4">
          <reference field="6" count="1" selected="0">
            <x v="1"/>
          </reference>
          <reference field="7" count="1" selected="0">
            <x v="54"/>
          </reference>
          <reference field="12" count="1" selected="0">
            <x v="0"/>
          </reference>
          <reference field="17" count="1">
            <x v="0"/>
          </reference>
        </references>
      </pivotArea>
    </format>
    <format dxfId="6075">
      <pivotArea dataOnly="0" labelOnly="1" outline="0" fieldPosition="0">
        <references count="5">
          <reference field="6" count="1" selected="0">
            <x v="1"/>
          </reference>
          <reference field="7" count="1" selected="0">
            <x v="54"/>
          </reference>
          <reference field="11" count="1">
            <x v="0"/>
          </reference>
          <reference field="12" count="1" selected="0">
            <x v="0"/>
          </reference>
          <reference field="17" count="1" selected="0">
            <x v="0"/>
          </reference>
        </references>
      </pivotArea>
    </format>
    <format dxfId="6074">
      <pivotArea dataOnly="0" labelOnly="1" outline="0" fieldPosition="0">
        <references count="6">
          <reference field="6" count="1" selected="0">
            <x v="1"/>
          </reference>
          <reference field="7" count="1" selected="0">
            <x v="54"/>
          </reference>
          <reference field="11" count="1" selected="0">
            <x v="0"/>
          </reference>
          <reference field="12" count="1" selected="0">
            <x v="0"/>
          </reference>
          <reference field="15" count="1">
            <x v="0"/>
          </reference>
          <reference field="17" count="1" selected="0">
            <x v="0"/>
          </reference>
        </references>
      </pivotArea>
    </format>
    <format dxfId="6073">
      <pivotArea dataOnly="0" labelOnly="1" outline="0" fieldPosition="0">
        <references count="7">
          <reference field="6" count="1" selected="0">
            <x v="1"/>
          </reference>
          <reference field="7" count="1" selected="0">
            <x v="54"/>
          </reference>
          <reference field="8" count="1">
            <x v="30"/>
          </reference>
          <reference field="11" count="1" selected="0">
            <x v="0"/>
          </reference>
          <reference field="12" count="1" selected="0">
            <x v="0"/>
          </reference>
          <reference field="15" count="1" selected="0">
            <x v="0"/>
          </reference>
          <reference field="17" count="1" selected="0">
            <x v="0"/>
          </reference>
        </references>
      </pivotArea>
    </format>
    <format dxfId="6072">
      <pivotArea dataOnly="0" labelOnly="1" outline="0" fieldPosition="0">
        <references count="7">
          <reference field="6" count="1" selected="0">
            <x v="2"/>
          </reference>
          <reference field="7" count="1" selected="0">
            <x v="54"/>
          </reference>
          <reference field="8" count="1">
            <x v="31"/>
          </reference>
          <reference field="11" count="1" selected="0">
            <x v="0"/>
          </reference>
          <reference field="12" count="1" selected="0">
            <x v="0"/>
          </reference>
          <reference field="15" count="1" selected="0">
            <x v="0"/>
          </reference>
          <reference field="17" count="1" selected="0">
            <x v="0"/>
          </reference>
        </references>
      </pivotArea>
    </format>
    <format dxfId="6071">
      <pivotArea dataOnly="0" labelOnly="1" outline="0" fieldPosition="0">
        <references count="7">
          <reference field="6" count="1" selected="0">
            <x v="3"/>
          </reference>
          <reference field="7" count="1" selected="0">
            <x v="54"/>
          </reference>
          <reference field="8" count="1">
            <x v="32"/>
          </reference>
          <reference field="11" count="1" selected="0">
            <x v="0"/>
          </reference>
          <reference field="12" count="1" selected="0">
            <x v="0"/>
          </reference>
          <reference field="15" count="1" selected="0">
            <x v="0"/>
          </reference>
          <reference field="17" count="1" selected="0">
            <x v="0"/>
          </reference>
        </references>
      </pivotArea>
    </format>
    <format dxfId="6070">
      <pivotArea dataOnly="0" labelOnly="1" outline="0" fieldPosition="0">
        <references count="8">
          <reference field="6" count="1" selected="0">
            <x v="1"/>
          </reference>
          <reference field="7" count="1" selected="0">
            <x v="54"/>
          </reference>
          <reference field="8" count="1" selected="0">
            <x v="30"/>
          </reference>
          <reference field="11" count="1" selected="0">
            <x v="0"/>
          </reference>
          <reference field="12" count="1" selected="0">
            <x v="0"/>
          </reference>
          <reference field="13" count="1">
            <x v="32"/>
          </reference>
          <reference field="15" count="1" selected="0">
            <x v="0"/>
          </reference>
          <reference field="17" count="1" selected="0">
            <x v="0"/>
          </reference>
        </references>
      </pivotArea>
    </format>
    <format dxfId="6069">
      <pivotArea dataOnly="0" labelOnly="1" outline="0" fieldPosition="0">
        <references count="8">
          <reference field="6" count="1" selected="0">
            <x v="2"/>
          </reference>
          <reference field="7" count="1" selected="0">
            <x v="54"/>
          </reference>
          <reference field="8" count="1" selected="0">
            <x v="31"/>
          </reference>
          <reference field="11" count="1" selected="0">
            <x v="0"/>
          </reference>
          <reference field="12" count="1" selected="0">
            <x v="0"/>
          </reference>
          <reference field="13" count="1">
            <x v="33"/>
          </reference>
          <reference field="15" count="1" selected="0">
            <x v="0"/>
          </reference>
          <reference field="17" count="1" selected="0">
            <x v="0"/>
          </reference>
        </references>
      </pivotArea>
    </format>
    <format dxfId="6068">
      <pivotArea dataOnly="0" labelOnly="1" outline="0" fieldPosition="0">
        <references count="8">
          <reference field="6" count="1" selected="0">
            <x v="3"/>
          </reference>
          <reference field="7" count="1" selected="0">
            <x v="54"/>
          </reference>
          <reference field="8" count="1" selected="0">
            <x v="32"/>
          </reference>
          <reference field="11" count="1" selected="0">
            <x v="0"/>
          </reference>
          <reference field="12" count="1" selected="0">
            <x v="0"/>
          </reference>
          <reference field="13" count="1">
            <x v="34"/>
          </reference>
          <reference field="15" count="1" selected="0">
            <x v="0"/>
          </reference>
          <reference field="17" count="1" selected="0">
            <x v="0"/>
          </reference>
        </references>
      </pivotArea>
    </format>
    <format dxfId="6067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62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58">
    <i>
      <x/>
      <x v="7"/>
      <x v="3"/>
      <x/>
      <x v="2"/>
      <x v="11"/>
      <x v="15"/>
      <x v="17"/>
    </i>
    <i>
      <x v="4"/>
      <x v="7"/>
      <x v="3"/>
      <x/>
      <x v="2"/>
      <x v="11"/>
      <x v="15"/>
      <x v="17"/>
    </i>
    <i>
      <x v="5"/>
      <x v="7"/>
      <x v="19"/>
      <x/>
      <x v="3"/>
      <x v="20"/>
      <x v="17"/>
      <x v="19"/>
    </i>
    <i r="1">
      <x v="93"/>
      <x v="107"/>
      <x/>
      <x v="8"/>
      <x v="32"/>
      <x v="15"/>
      <x v="17"/>
    </i>
    <i>
      <x v="6"/>
      <x v="7"/>
      <x v="3"/>
      <x/>
      <x v="2"/>
      <x v="11"/>
      <x v="13"/>
      <x v="14"/>
    </i>
    <i>
      <x v="9"/>
      <x v="7"/>
      <x v="5"/>
      <x/>
      <x v="3"/>
      <x v="16"/>
      <x v="15"/>
      <x v="17"/>
    </i>
    <i>
      <x v="13"/>
      <x v="7"/>
      <x v="3"/>
      <x/>
      <x v="2"/>
      <x v="11"/>
      <x v="20"/>
      <x v="22"/>
    </i>
    <i>
      <x v="14"/>
      <x v="7"/>
      <x v="8"/>
      <x/>
      <x v="2"/>
      <x v="11"/>
      <x v="20"/>
      <x v="22"/>
    </i>
    <i>
      <x v="17"/>
      <x v="7"/>
      <x v="7"/>
      <x/>
      <x v="3"/>
      <x v="18"/>
      <x v="15"/>
      <x v="17"/>
    </i>
    <i>
      <x v="18"/>
      <x v="7"/>
      <x v="10"/>
      <x/>
      <x v="2"/>
      <x v="7"/>
      <x v="15"/>
      <x v="17"/>
    </i>
    <i>
      <x v="19"/>
      <x v="7"/>
      <x v="10"/>
      <x/>
      <x v="2"/>
      <x v="7"/>
      <x v="15"/>
      <x v="17"/>
    </i>
    <i r="1">
      <x v="93"/>
      <x v="103"/>
      <x/>
      <x v="7"/>
      <x v="39"/>
      <x v="20"/>
      <x v="22"/>
    </i>
    <i>
      <x v="20"/>
      <x v="7"/>
      <x v="7"/>
      <x v="4"/>
      <x v="3"/>
      <x v="18"/>
      <x v="24"/>
      <x v="45"/>
    </i>
    <i>
      <x v="21"/>
      <x v="7"/>
      <x v="11"/>
      <x/>
      <x v="2"/>
      <x v="14"/>
      <x v="1"/>
      <x v="1"/>
    </i>
    <i r="1">
      <x v="61"/>
      <x v="78"/>
      <x/>
      <x v="6"/>
      <x v="27"/>
      <x v="4"/>
      <x v="4"/>
    </i>
    <i r="1">
      <x v="93"/>
      <x v="98"/>
      <x/>
      <x v="8"/>
      <x v="36"/>
      <x v="1"/>
      <x v="1"/>
    </i>
    <i>
      <x v="22"/>
      <x v="7"/>
      <x v="6"/>
      <x/>
      <x v="2"/>
      <x v="10"/>
      <x v="9"/>
      <x v="9"/>
    </i>
    <i>
      <x v="23"/>
      <x v="7"/>
      <x v="12"/>
      <x/>
      <x v="2"/>
      <x v="13"/>
      <x v="4"/>
      <x v="4"/>
    </i>
    <i>
      <x v="24"/>
      <x v="7"/>
      <x v="7"/>
      <x/>
      <x v="3"/>
      <x v="18"/>
      <x v="20"/>
      <x v="22"/>
    </i>
    <i>
      <x v="27"/>
      <x v="93"/>
      <x v="104"/>
      <x/>
      <x v="8"/>
      <x v="40"/>
      <x v="1"/>
      <x v="1"/>
    </i>
    <i>
      <x v="28"/>
      <x v="7"/>
      <x v="40"/>
      <x v="1"/>
      <x v="4"/>
      <x v="3"/>
      <x v="9"/>
      <x v="65"/>
    </i>
    <i>
      <x v="35"/>
      <x v="7"/>
      <x v="17"/>
      <x v="4"/>
      <x v="3"/>
      <x v="5"/>
      <x v="17"/>
      <x v="9"/>
    </i>
    <i>
      <x v="36"/>
      <x v="7"/>
      <x v="17"/>
      <x v="4"/>
      <x v="3"/>
      <x v="5"/>
      <x v="17"/>
      <x v="9"/>
    </i>
    <i>
      <x v="39"/>
      <x v="7"/>
      <x v="3"/>
      <x/>
      <x v="2"/>
      <x v="11"/>
      <x v="20"/>
      <x v="22"/>
    </i>
    <i>
      <x v="40"/>
      <x v="7"/>
      <x v="14"/>
      <x/>
      <x v="2"/>
      <x v="11"/>
      <x v="24"/>
      <x v="27"/>
    </i>
    <i r="1">
      <x v="61"/>
      <x v="72"/>
      <x/>
      <x v="6"/>
      <x v="21"/>
      <x v="24"/>
      <x v="27"/>
    </i>
    <i r="1">
      <x v="93"/>
      <x v="104"/>
      <x/>
      <x v="8"/>
      <x v="40"/>
      <x v="24"/>
      <x v="27"/>
    </i>
    <i>
      <x v="42"/>
      <x v="93"/>
      <x v="94"/>
      <x/>
      <x v="7"/>
      <x v="50"/>
      <x v="9"/>
      <x v="9"/>
    </i>
    <i>
      <x v="43"/>
      <x v="7"/>
      <x v="18"/>
      <x/>
      <x v="2"/>
      <x v="17"/>
      <x v="9"/>
      <x v="9"/>
    </i>
    <i>
      <x v="44"/>
      <x v="7"/>
      <x v="40"/>
      <x v="1"/>
      <x v="4"/>
      <x v="3"/>
      <x v="15"/>
      <x v="65"/>
    </i>
    <i>
      <x v="46"/>
      <x v="7"/>
      <x v="6"/>
      <x/>
      <x v="2"/>
      <x v="10"/>
      <x v="9"/>
      <x v="9"/>
    </i>
    <i>
      <x v="47"/>
      <x v="93"/>
      <x v="93"/>
      <x v="4"/>
      <x v="7"/>
      <x v="35"/>
      <x v="28"/>
      <x v="84"/>
    </i>
    <i>
      <x v="52"/>
      <x v="93"/>
      <x v="94"/>
      <x/>
      <x v="7"/>
      <x v="50"/>
      <x v="26"/>
      <x v="85"/>
    </i>
    <i>
      <x v="55"/>
      <x v="93"/>
      <x v="94"/>
      <x/>
      <x v="7"/>
      <x v="50"/>
      <x v="24"/>
      <x v="27"/>
    </i>
    <i>
      <x v="59"/>
      <x v="93"/>
      <x v="96"/>
      <x/>
      <x v="7"/>
      <x v="34"/>
      <x/>
      <x/>
    </i>
    <i>
      <x v="60"/>
      <x v="7"/>
      <x v="11"/>
      <x/>
      <x v="2"/>
      <x v="14"/>
      <x v="9"/>
      <x v="9"/>
    </i>
    <i>
      <x v="61"/>
      <x v="93"/>
      <x v="40"/>
      <x v="1"/>
      <x v="4"/>
      <x v="3"/>
      <x v="9"/>
      <x v="65"/>
    </i>
    <i>
      <x v="62"/>
      <x v="7"/>
      <x v="16"/>
      <x/>
      <x v="3"/>
      <x v="11"/>
      <x v="1"/>
      <x v="1"/>
    </i>
    <i r="1">
      <x v="61"/>
      <x v="74"/>
      <x/>
      <x v="6"/>
      <x v="20"/>
      <x v="20"/>
      <x v="22"/>
    </i>
    <i>
      <x v="66"/>
      <x v="7"/>
      <x v="9"/>
      <x/>
      <x v="2"/>
      <x v="6"/>
      <x v="20"/>
      <x v="22"/>
    </i>
    <i>
      <x v="67"/>
      <x v="7"/>
      <x v="16"/>
      <x/>
      <x v="3"/>
      <x v="11"/>
      <x v="20"/>
      <x v="22"/>
    </i>
    <i>
      <x v="68"/>
      <x v="7"/>
      <x v="9"/>
      <x/>
      <x v="2"/>
      <x v="6"/>
      <x v="20"/>
      <x v="22"/>
    </i>
    <i>
      <x v="69"/>
      <x v="7"/>
      <x v="9"/>
      <x/>
      <x v="2"/>
      <x v="6"/>
      <x v="20"/>
      <x v="22"/>
    </i>
    <i>
      <x v="70"/>
      <x v="7"/>
      <x v="16"/>
      <x/>
      <x v="3"/>
      <x v="11"/>
      <x v="20"/>
      <x v="22"/>
    </i>
    <i>
      <x v="78"/>
      <x v="7"/>
      <x v="14"/>
      <x/>
      <x v="2"/>
      <x v="11"/>
      <x v="24"/>
      <x v="27"/>
    </i>
    <i r="1">
      <x v="61"/>
      <x v="72"/>
      <x/>
      <x v="6"/>
      <x v="21"/>
      <x v="24"/>
      <x v="27"/>
    </i>
    <i>
      <x v="79"/>
      <x v="7"/>
      <x v="4"/>
      <x/>
      <x v="2"/>
      <x v="12"/>
      <x v="15"/>
      <x v="17"/>
    </i>
    <i>
      <x v="80"/>
      <x v="7"/>
      <x v="4"/>
      <x/>
      <x v="2"/>
      <x v="12"/>
      <x v="15"/>
      <x v="17"/>
    </i>
    <i>
      <x v="81"/>
      <x v="7"/>
      <x v="21"/>
      <x/>
      <x v="2"/>
      <x v="19"/>
      <x v="9"/>
      <x v="9"/>
    </i>
    <i>
      <x v="82"/>
      <x v="7"/>
      <x v="18"/>
      <x v="4"/>
      <x v="2"/>
      <x v="17"/>
      <x v="9"/>
      <x v="4"/>
    </i>
    <i>
      <x v="83"/>
      <x v="7"/>
      <x v="40"/>
      <x v="1"/>
      <x v="4"/>
      <x v="3"/>
      <x v="29"/>
      <x v="65"/>
    </i>
    <i>
      <x v="85"/>
      <x v="93"/>
      <x v="92"/>
      <x/>
      <x v="7"/>
      <x v="46"/>
      <x v="9"/>
      <x v="9"/>
    </i>
    <i>
      <x v="87"/>
      <x v="93"/>
      <x v="101"/>
      <x/>
      <x v="8"/>
      <x v="31"/>
      <x v="9"/>
      <x v="9"/>
    </i>
    <i>
      <x v="99"/>
      <x v="61"/>
      <x v="72"/>
      <x/>
      <x v="6"/>
      <x v="21"/>
      <x v="4"/>
      <x v="4"/>
    </i>
    <i>
      <x v="111"/>
      <x v="61"/>
      <x v="70"/>
      <x/>
      <x v="6"/>
      <x v="23"/>
      <x v="20"/>
      <x v="22"/>
    </i>
    <i>
      <x v="113"/>
      <x v="93"/>
      <x v="94"/>
      <x/>
      <x v="7"/>
      <x v="50"/>
      <x v="20"/>
      <x v="22"/>
    </i>
    <i>
      <x v="114"/>
      <x v="93"/>
      <x v="94"/>
      <x/>
      <x v="7"/>
      <x v="50"/>
      <x v="20"/>
      <x v="22"/>
    </i>
    <i>
      <x v="119"/>
      <x v="61"/>
      <x v="73"/>
      <x v="4"/>
      <x v="6"/>
      <x v="45"/>
      <x v="29"/>
      <x v="69"/>
    </i>
  </rowItems>
  <colItems count="1">
    <i/>
  </colItems>
  <pageFields count="1">
    <pageField fld="3" item="7" hier="-1"/>
  </pageFields>
  <dataFields count="1">
    <dataField name="VALOR" fld="14" baseField="13" baseItem="23" numFmtId="44"/>
  </dataFields>
  <formats count="281">
    <format dxfId="6066">
      <pivotArea type="all" dataOnly="0" outline="0" fieldPosition="0"/>
    </format>
    <format dxfId="6065">
      <pivotArea field="7" type="button" dataOnly="0" labelOnly="1" outline="0" axis="axisRow" fieldPosition="1"/>
    </format>
    <format dxfId="6064">
      <pivotArea type="all" dataOnly="0" outline="0" fieldPosition="0"/>
    </format>
    <format dxfId="6063">
      <pivotArea outline="0" collapsedLevelsAreSubtotals="1" fieldPosition="0"/>
    </format>
    <format dxfId="6062">
      <pivotArea dataOnly="0" labelOnly="1" outline="0" axis="axisValues" fieldPosition="0"/>
    </format>
    <format dxfId="6061">
      <pivotArea type="all" dataOnly="0" outline="0" fieldPosition="0"/>
    </format>
    <format dxfId="6060">
      <pivotArea outline="0" collapsedLevelsAreSubtotals="1" fieldPosition="0"/>
    </format>
    <format dxfId="6059">
      <pivotArea dataOnly="0" labelOnly="1" outline="0" axis="axisValues" fieldPosition="0"/>
    </format>
    <format dxfId="6058">
      <pivotArea outline="0" collapsedLevelsAreSubtotals="1" fieldPosition="0"/>
    </format>
    <format dxfId="6057">
      <pivotArea outline="0" collapsedLevelsAreSubtotals="1" fieldPosition="0"/>
    </format>
    <format dxfId="6056">
      <pivotArea dataOnly="0" labelOnly="1" outline="0" fieldPosition="0">
        <references count="1">
          <reference field="6" count="36">
            <x v="0"/>
            <x v="4"/>
            <x v="5"/>
            <x v="6"/>
            <x v="9"/>
            <x v="13"/>
            <x v="14"/>
            <x v="17"/>
            <x v="18"/>
            <x v="19"/>
            <x v="20"/>
            <x v="21"/>
            <x v="22"/>
            <x v="23"/>
            <x v="24"/>
            <x v="28"/>
            <x v="35"/>
            <x v="36"/>
            <x v="39"/>
            <x v="40"/>
            <x v="43"/>
            <x v="44"/>
            <x v="46"/>
            <x v="60"/>
            <x v="62"/>
            <x v="66"/>
            <x v="67"/>
            <x v="68"/>
            <x v="69"/>
            <x v="70"/>
            <x v="78"/>
            <x v="79"/>
            <x v="80"/>
            <x v="81"/>
            <x v="82"/>
            <x v="83"/>
          </reference>
        </references>
      </pivotArea>
    </format>
    <format dxfId="6055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6054">
      <pivotArea dataOnly="0" labelOnly="1" outline="0" fieldPosition="0">
        <references count="3">
          <reference field="6" count="1" selected="0">
            <x v="0"/>
          </reference>
          <reference field="7" count="1" selected="0">
            <x v="7"/>
          </reference>
          <reference field="12" count="1">
            <x v="3"/>
          </reference>
        </references>
      </pivotArea>
    </format>
    <format dxfId="6053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7"/>
          </reference>
          <reference field="12" count="1">
            <x v="19"/>
          </reference>
        </references>
      </pivotArea>
    </format>
    <format dxfId="6052">
      <pivotArea dataOnly="0" labelOnly="1" outline="0" fieldPosition="0">
        <references count="3">
          <reference field="6" count="1" selected="0">
            <x v="6"/>
          </reference>
          <reference field="7" count="1" selected="0">
            <x v="7"/>
          </reference>
          <reference field="12" count="1">
            <x v="3"/>
          </reference>
        </references>
      </pivotArea>
    </format>
    <format dxfId="6051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7"/>
          </reference>
          <reference field="12" count="1">
            <x v="5"/>
          </reference>
        </references>
      </pivotArea>
    </format>
    <format dxfId="6050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7"/>
          </reference>
          <reference field="12" count="1">
            <x v="3"/>
          </reference>
        </references>
      </pivotArea>
    </format>
    <format dxfId="6049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7"/>
          </reference>
          <reference field="12" count="1">
            <x v="8"/>
          </reference>
        </references>
      </pivotArea>
    </format>
    <format dxfId="6048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7"/>
          </reference>
          <reference field="12" count="1">
            <x v="7"/>
          </reference>
        </references>
      </pivotArea>
    </format>
    <format dxfId="6047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7"/>
          </reference>
          <reference field="12" count="1">
            <x v="10"/>
          </reference>
        </references>
      </pivotArea>
    </format>
    <format dxfId="6046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7"/>
          </reference>
          <reference field="12" count="1">
            <x v="7"/>
          </reference>
        </references>
      </pivotArea>
    </format>
    <format dxfId="6045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7"/>
          </reference>
          <reference field="12" count="1">
            <x v="11"/>
          </reference>
        </references>
      </pivotArea>
    </format>
    <format dxfId="6044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7"/>
          </reference>
          <reference field="12" count="1">
            <x v="6"/>
          </reference>
        </references>
      </pivotArea>
    </format>
    <format dxfId="6043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7"/>
          </reference>
          <reference field="12" count="1">
            <x v="12"/>
          </reference>
        </references>
      </pivotArea>
    </format>
    <format dxfId="6042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7"/>
          </reference>
          <reference field="12" count="1">
            <x v="7"/>
          </reference>
        </references>
      </pivotArea>
    </format>
    <format dxfId="6041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7"/>
          </reference>
          <reference field="12" count="1">
            <x v="40"/>
          </reference>
        </references>
      </pivotArea>
    </format>
    <format dxfId="6040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7"/>
          </reference>
          <reference field="12" count="1">
            <x v="17"/>
          </reference>
        </references>
      </pivotArea>
    </format>
    <format dxfId="6039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7"/>
          </reference>
          <reference field="12" count="1">
            <x v="3"/>
          </reference>
        </references>
      </pivotArea>
    </format>
    <format dxfId="6038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7"/>
          </reference>
          <reference field="12" count="1">
            <x v="14"/>
          </reference>
        </references>
      </pivotArea>
    </format>
    <format dxfId="6037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7"/>
          </reference>
          <reference field="12" count="1">
            <x v="18"/>
          </reference>
        </references>
      </pivotArea>
    </format>
    <format dxfId="6036">
      <pivotArea dataOnly="0" labelOnly="1" outline="0" fieldPosition="0">
        <references count="3">
          <reference field="6" count="1" selected="0">
            <x v="44"/>
          </reference>
          <reference field="7" count="1" selected="0">
            <x v="7"/>
          </reference>
          <reference field="12" count="1">
            <x v="40"/>
          </reference>
        </references>
      </pivotArea>
    </format>
    <format dxfId="6035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7"/>
          </reference>
          <reference field="12" count="1">
            <x v="6"/>
          </reference>
        </references>
      </pivotArea>
    </format>
    <format dxfId="6034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7"/>
          </reference>
          <reference field="12" count="1">
            <x v="11"/>
          </reference>
        </references>
      </pivotArea>
    </format>
    <format dxfId="6033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7"/>
          </reference>
          <reference field="12" count="1">
            <x v="16"/>
          </reference>
        </references>
      </pivotArea>
    </format>
    <format dxfId="6032">
      <pivotArea dataOnly="0" labelOnly="1" outline="0" fieldPosition="0">
        <references count="3">
          <reference field="6" count="1" selected="0">
            <x v="66"/>
          </reference>
          <reference field="7" count="1" selected="0">
            <x v="7"/>
          </reference>
          <reference field="12" count="1">
            <x v="9"/>
          </reference>
        </references>
      </pivotArea>
    </format>
    <format dxfId="6031">
      <pivotArea dataOnly="0" labelOnly="1" outline="0" fieldPosition="0">
        <references count="3">
          <reference field="6" count="1" selected="0">
            <x v="67"/>
          </reference>
          <reference field="7" count="1" selected="0">
            <x v="7"/>
          </reference>
          <reference field="12" count="1">
            <x v="16"/>
          </reference>
        </references>
      </pivotArea>
    </format>
    <format dxfId="6030">
      <pivotArea dataOnly="0" labelOnly="1" outline="0" fieldPosition="0">
        <references count="3">
          <reference field="6" count="1" selected="0">
            <x v="68"/>
          </reference>
          <reference field="7" count="1" selected="0">
            <x v="7"/>
          </reference>
          <reference field="12" count="1">
            <x v="9"/>
          </reference>
        </references>
      </pivotArea>
    </format>
    <format dxfId="6029">
      <pivotArea dataOnly="0" labelOnly="1" outline="0" fieldPosition="0">
        <references count="3">
          <reference field="6" count="1" selected="0">
            <x v="70"/>
          </reference>
          <reference field="7" count="1" selected="0">
            <x v="7"/>
          </reference>
          <reference field="12" count="1">
            <x v="16"/>
          </reference>
        </references>
      </pivotArea>
    </format>
    <format dxfId="6028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7"/>
          </reference>
          <reference field="12" count="1">
            <x v="14"/>
          </reference>
        </references>
      </pivotArea>
    </format>
    <format dxfId="6027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7"/>
          </reference>
          <reference field="12" count="1">
            <x v="4"/>
          </reference>
        </references>
      </pivotArea>
    </format>
    <format dxfId="6026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7"/>
          </reference>
          <reference field="12" count="1">
            <x v="21"/>
          </reference>
        </references>
      </pivotArea>
    </format>
    <format dxfId="6025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7"/>
          </reference>
          <reference field="12" count="1">
            <x v="18"/>
          </reference>
        </references>
      </pivotArea>
    </format>
    <format dxfId="6024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7"/>
          </reference>
          <reference field="12" count="1">
            <x v="40"/>
          </reference>
        </references>
      </pivotArea>
    </format>
    <format dxfId="6023">
      <pivotArea dataOnly="0" labelOnly="1" outline="0" fieldPosition="0">
        <references count="4">
          <reference field="6" count="1" selected="0">
            <x v="0"/>
          </reference>
          <reference field="7" count="1" selected="0">
            <x v="7"/>
          </reference>
          <reference field="12" count="1" selected="0">
            <x v="3"/>
          </reference>
          <reference field="17" count="1">
            <x v="0"/>
          </reference>
        </references>
      </pivotArea>
    </format>
    <format dxfId="6022">
      <pivotArea dataOnly="0" labelOnly="1" outline="0" fieldPosition="0">
        <references count="4">
          <reference field="6" count="1" selected="0">
            <x v="6"/>
          </reference>
          <reference field="7" count="1" selected="0">
            <x v="7"/>
          </reference>
          <reference field="12" count="1" selected="0">
            <x v="3"/>
          </reference>
          <reference field="17" count="1">
            <x v="0"/>
          </reference>
        </references>
      </pivotArea>
    </format>
    <format dxfId="6021">
      <pivotArea dataOnly="0" labelOnly="1" outline="0" fieldPosition="0">
        <references count="4">
          <reference field="6" count="1" selected="0">
            <x v="18"/>
          </reference>
          <reference field="7" count="1" selected="0">
            <x v="7"/>
          </reference>
          <reference field="12" count="1" selected="0">
            <x v="10"/>
          </reference>
          <reference field="17" count="1">
            <x v="0"/>
          </reference>
        </references>
      </pivotArea>
    </format>
    <format dxfId="6020">
      <pivotArea dataOnly="0" labelOnly="1" outline="0" fieldPosition="0">
        <references count="4">
          <reference field="6" count="1" selected="0">
            <x v="21"/>
          </reference>
          <reference field="7" count="1" selected="0">
            <x v="7"/>
          </reference>
          <reference field="12" count="1" selected="0">
            <x v="11"/>
          </reference>
          <reference field="17" count="1">
            <x v="0"/>
          </reference>
        </references>
      </pivotArea>
    </format>
    <format dxfId="6019">
      <pivotArea dataOnly="0" labelOnly="1" outline="0" fieldPosition="0">
        <references count="4">
          <reference field="6" count="1" selected="0">
            <x v="28"/>
          </reference>
          <reference field="7" count="1" selected="0">
            <x v="7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6018">
      <pivotArea dataOnly="0" labelOnly="1" outline="0" fieldPosition="0">
        <references count="4">
          <reference field="6" count="1" selected="0">
            <x v="35"/>
          </reference>
          <reference field="7" count="1" selected="0">
            <x v="7"/>
          </reference>
          <reference field="12" count="1" selected="0">
            <x v="17"/>
          </reference>
          <reference field="17" count="1">
            <x v="4"/>
          </reference>
        </references>
      </pivotArea>
    </format>
    <format dxfId="6017">
      <pivotArea dataOnly="0" labelOnly="1" outline="0" fieldPosition="0">
        <references count="4">
          <reference field="6" count="1" selected="0">
            <x v="39"/>
          </reference>
          <reference field="7" count="1" selected="0">
            <x v="7"/>
          </reference>
          <reference field="12" count="1" selected="0">
            <x v="3"/>
          </reference>
          <reference field="17" count="1">
            <x v="0"/>
          </reference>
        </references>
      </pivotArea>
    </format>
    <format dxfId="6016">
      <pivotArea dataOnly="0" labelOnly="1" outline="0" fieldPosition="0">
        <references count="4">
          <reference field="6" count="1" selected="0">
            <x v="44"/>
          </reference>
          <reference field="7" count="1" selected="0">
            <x v="7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6015">
      <pivotArea dataOnly="0" labelOnly="1" outline="0" fieldPosition="0">
        <references count="4">
          <reference field="6" count="1" selected="0">
            <x v="46"/>
          </reference>
          <reference field="7" count="1" selected="0">
            <x v="7"/>
          </reference>
          <reference field="12" count="1" selected="0">
            <x v="6"/>
          </reference>
          <reference field="17" count="1">
            <x v="0"/>
          </reference>
        </references>
      </pivotArea>
    </format>
    <format dxfId="6014">
      <pivotArea dataOnly="0" labelOnly="1" outline="0" fieldPosition="0">
        <references count="4">
          <reference field="6" count="1" selected="0">
            <x v="82"/>
          </reference>
          <reference field="7" count="1" selected="0">
            <x v="7"/>
          </reference>
          <reference field="12" count="1" selected="0">
            <x v="18"/>
          </reference>
          <reference field="17" count="1">
            <x v="4"/>
          </reference>
        </references>
      </pivotArea>
    </format>
    <format dxfId="6013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7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6012">
      <pivotArea dataOnly="0" labelOnly="1" outline="0" fieldPosition="0">
        <references count="5">
          <reference field="6" count="1" selected="0">
            <x v="0"/>
          </reference>
          <reference field="7" count="1" selected="0">
            <x v="7"/>
          </reference>
          <reference field="11" count="1">
            <x v="2"/>
          </reference>
          <reference field="12" count="1" selected="0">
            <x v="3"/>
          </reference>
          <reference field="17" count="1" selected="0">
            <x v="0"/>
          </reference>
        </references>
      </pivotArea>
    </format>
    <format dxfId="6011">
      <pivotArea dataOnly="0" labelOnly="1" outline="0" fieldPosition="0">
        <references count="5">
          <reference field="6" count="1" selected="0">
            <x v="6"/>
          </reference>
          <reference field="7" count="1" selected="0">
            <x v="7"/>
          </reference>
          <reference field="11" count="1">
            <x v="2"/>
          </reference>
          <reference field="12" count="1" selected="0">
            <x v="3"/>
          </reference>
          <reference field="17" count="1" selected="0">
            <x v="0"/>
          </reference>
        </references>
      </pivotArea>
    </format>
    <format dxfId="6010">
      <pivotArea dataOnly="0" labelOnly="1" outline="0" fieldPosition="0">
        <references count="5">
          <reference field="6" count="1" selected="0">
            <x v="9"/>
          </reference>
          <reference field="7" count="1" selected="0">
            <x v="7"/>
          </reference>
          <reference field="11" count="1">
            <x v="3"/>
          </reference>
          <reference field="12" count="1" selected="0">
            <x v="5"/>
          </reference>
          <reference field="17" count="1" selected="0">
            <x v="0"/>
          </reference>
        </references>
      </pivotArea>
    </format>
    <format dxfId="6009">
      <pivotArea dataOnly="0" labelOnly="1" outline="0" fieldPosition="0">
        <references count="5">
          <reference field="6" count="1" selected="0">
            <x v="13"/>
          </reference>
          <reference field="7" count="1" selected="0">
            <x v="7"/>
          </reference>
          <reference field="11" count="1">
            <x v="2"/>
          </reference>
          <reference field="12" count="1" selected="0">
            <x v="3"/>
          </reference>
          <reference field="17" count="1" selected="0">
            <x v="0"/>
          </reference>
        </references>
      </pivotArea>
    </format>
    <format dxfId="6008">
      <pivotArea dataOnly="0" labelOnly="1" outline="0" fieldPosition="0">
        <references count="5">
          <reference field="6" count="1" selected="0">
            <x v="18"/>
          </reference>
          <reference field="7" count="1" selected="0">
            <x v="7"/>
          </reference>
          <reference field="11" count="1">
            <x v="2"/>
          </reference>
          <reference field="12" count="1" selected="0">
            <x v="10"/>
          </reference>
          <reference field="17" count="1" selected="0">
            <x v="0"/>
          </reference>
        </references>
      </pivotArea>
    </format>
    <format dxfId="6007">
      <pivotArea dataOnly="0" labelOnly="1" outline="0" fieldPosition="0">
        <references count="5">
          <reference field="6" count="1" selected="0">
            <x v="21"/>
          </reference>
          <reference field="7" count="1" selected="0">
            <x v="7"/>
          </reference>
          <reference field="11" count="1">
            <x v="2"/>
          </reference>
          <reference field="12" count="1" selected="0">
            <x v="11"/>
          </reference>
          <reference field="17" count="1" selected="0">
            <x v="0"/>
          </reference>
        </references>
      </pivotArea>
    </format>
    <format dxfId="6006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7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6005">
      <pivotArea dataOnly="0" labelOnly="1" outline="0" fieldPosition="0">
        <references count="5">
          <reference field="6" count="1" selected="0">
            <x v="35"/>
          </reference>
          <reference field="7" count="1" selected="0">
            <x v="7"/>
          </reference>
          <reference field="11" count="1">
            <x v="3"/>
          </reference>
          <reference field="12" count="1" selected="0">
            <x v="17"/>
          </reference>
          <reference field="17" count="1" selected="0">
            <x v="4"/>
          </reference>
        </references>
      </pivotArea>
    </format>
    <format dxfId="6004">
      <pivotArea dataOnly="0" labelOnly="1" outline="0" fieldPosition="0">
        <references count="5">
          <reference field="6" count="1" selected="0">
            <x v="39"/>
          </reference>
          <reference field="7" count="1" selected="0">
            <x v="7"/>
          </reference>
          <reference field="11" count="1">
            <x v="2"/>
          </reference>
          <reference field="12" count="1" selected="0">
            <x v="3"/>
          </reference>
          <reference field="17" count="1" selected="0">
            <x v="0"/>
          </reference>
        </references>
      </pivotArea>
    </format>
    <format dxfId="6003">
      <pivotArea dataOnly="0" labelOnly="1" outline="0" fieldPosition="0">
        <references count="5">
          <reference field="6" count="1" selected="0">
            <x v="44"/>
          </reference>
          <reference field="7" count="1" selected="0">
            <x v="7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6002">
      <pivotArea dataOnly="0" labelOnly="1" outline="0" fieldPosition="0">
        <references count="5">
          <reference field="6" count="1" selected="0">
            <x v="46"/>
          </reference>
          <reference field="7" count="1" selected="0">
            <x v="7"/>
          </reference>
          <reference field="11" count="1">
            <x v="2"/>
          </reference>
          <reference field="12" count="1" selected="0">
            <x v="6"/>
          </reference>
          <reference field="17" count="1" selected="0">
            <x v="0"/>
          </reference>
        </references>
      </pivotArea>
    </format>
    <format dxfId="6001">
      <pivotArea dataOnly="0" labelOnly="1" outline="0" fieldPosition="0">
        <references count="5">
          <reference field="6" count="1" selected="0">
            <x v="62"/>
          </reference>
          <reference field="7" count="1" selected="0">
            <x v="7"/>
          </reference>
          <reference field="11" count="1">
            <x v="3"/>
          </reference>
          <reference field="12" count="1" selected="0">
            <x v="16"/>
          </reference>
          <reference field="17" count="1" selected="0">
            <x v="0"/>
          </reference>
        </references>
      </pivotArea>
    </format>
    <format dxfId="6000">
      <pivotArea dataOnly="0" labelOnly="1" outline="0" fieldPosition="0">
        <references count="5">
          <reference field="6" count="1" selected="0">
            <x v="66"/>
          </reference>
          <reference field="7" count="1" selected="0">
            <x v="7"/>
          </reference>
          <reference field="11" count="1">
            <x v="2"/>
          </reference>
          <reference field="12" count="1" selected="0">
            <x v="9"/>
          </reference>
          <reference field="17" count="1" selected="0">
            <x v="0"/>
          </reference>
        </references>
      </pivotArea>
    </format>
    <format dxfId="5999">
      <pivotArea dataOnly="0" labelOnly="1" outline="0" fieldPosition="0">
        <references count="5">
          <reference field="6" count="1" selected="0">
            <x v="67"/>
          </reference>
          <reference field="7" count="1" selected="0">
            <x v="7"/>
          </reference>
          <reference field="11" count="1">
            <x v="3"/>
          </reference>
          <reference field="12" count="1" selected="0">
            <x v="16"/>
          </reference>
          <reference field="17" count="1" selected="0">
            <x v="0"/>
          </reference>
        </references>
      </pivotArea>
    </format>
    <format dxfId="5998">
      <pivotArea dataOnly="0" labelOnly="1" outline="0" fieldPosition="0">
        <references count="5">
          <reference field="6" count="1" selected="0">
            <x v="68"/>
          </reference>
          <reference field="7" count="1" selected="0">
            <x v="7"/>
          </reference>
          <reference field="11" count="1">
            <x v="2"/>
          </reference>
          <reference field="12" count="1" selected="0">
            <x v="9"/>
          </reference>
          <reference field="17" count="1" selected="0">
            <x v="0"/>
          </reference>
        </references>
      </pivotArea>
    </format>
    <format dxfId="5997">
      <pivotArea dataOnly="0" labelOnly="1" outline="0" fieldPosition="0">
        <references count="5">
          <reference field="6" count="1" selected="0">
            <x v="70"/>
          </reference>
          <reference field="7" count="1" selected="0">
            <x v="7"/>
          </reference>
          <reference field="11" count="1">
            <x v="3"/>
          </reference>
          <reference field="12" count="1" selected="0">
            <x v="16"/>
          </reference>
          <reference field="17" count="1" selected="0">
            <x v="0"/>
          </reference>
        </references>
      </pivotArea>
    </format>
    <format dxfId="5996">
      <pivotArea dataOnly="0" labelOnly="1" outline="0" fieldPosition="0">
        <references count="5">
          <reference field="6" count="1" selected="0">
            <x v="78"/>
          </reference>
          <reference field="7" count="1" selected="0">
            <x v="7"/>
          </reference>
          <reference field="11" count="1">
            <x v="2"/>
          </reference>
          <reference field="12" count="1" selected="0">
            <x v="14"/>
          </reference>
          <reference field="17" count="1" selected="0">
            <x v="0"/>
          </reference>
        </references>
      </pivotArea>
    </format>
    <format dxfId="5995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7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5994">
      <pivotArea dataOnly="0" labelOnly="1" outline="0" fieldPosition="0">
        <references count="6">
          <reference field="6" count="1" selected="0">
            <x v="0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993">
      <pivotArea dataOnly="0" labelOnly="1" outline="0" fieldPosition="0">
        <references count="6">
          <reference field="6" count="1" selected="0">
            <x v="6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992">
      <pivotArea dataOnly="0" labelOnly="1" outline="0" fieldPosition="0">
        <references count="6">
          <reference field="6" count="1" selected="0">
            <x v="9"/>
          </reference>
          <reference field="7" count="1" selected="0">
            <x v="7"/>
          </reference>
          <reference field="11" count="1" selected="0">
            <x v="3"/>
          </reference>
          <reference field="12" count="1" selected="0">
            <x v="5"/>
          </reference>
          <reference field="15" count="1">
            <x v="16"/>
          </reference>
          <reference field="17" count="1" selected="0">
            <x v="0"/>
          </reference>
        </references>
      </pivotArea>
    </format>
    <format dxfId="5991">
      <pivotArea dataOnly="0" labelOnly="1" outline="0" fieldPosition="0">
        <references count="6">
          <reference field="6" count="1" selected="0">
            <x v="13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990">
      <pivotArea dataOnly="0" labelOnly="1" outline="0" fieldPosition="0">
        <references count="6">
          <reference field="6" count="1" selected="0">
            <x v="18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10"/>
          </reference>
          <reference field="15" count="1">
            <x v="7"/>
          </reference>
          <reference field="17" count="1" selected="0">
            <x v="0"/>
          </reference>
        </references>
      </pivotArea>
    </format>
    <format dxfId="5989">
      <pivotArea dataOnly="0" labelOnly="1" outline="0" fieldPosition="0">
        <references count="6">
          <reference field="6" count="1" selected="0">
            <x v="21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11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5988">
      <pivotArea dataOnly="0" labelOnly="1" outline="0" fieldPosition="0">
        <references count="6">
          <reference field="6" count="1" selected="0">
            <x v="22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0"/>
          </reference>
        </references>
      </pivotArea>
    </format>
    <format dxfId="5987">
      <pivotArea dataOnly="0" labelOnly="1" outline="0" fieldPosition="0">
        <references count="6">
          <reference field="6" count="1" selected="0">
            <x v="23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12"/>
          </reference>
          <reference field="15" count="1">
            <x v="13"/>
          </reference>
          <reference field="17" count="1" selected="0">
            <x v="0"/>
          </reference>
        </references>
      </pivotArea>
    </format>
    <format dxfId="5986">
      <pivotArea dataOnly="0" labelOnly="1" outline="0" fieldPosition="0">
        <references count="6">
          <reference field="6" count="1" selected="0">
            <x v="28"/>
          </reference>
          <reference field="7" count="1" selected="0">
            <x v="7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5985">
      <pivotArea dataOnly="0" labelOnly="1" outline="0" fieldPosition="0">
        <references count="6">
          <reference field="6" count="1" selected="0">
            <x v="35"/>
          </reference>
          <reference field="7" count="1" selected="0">
            <x v="7"/>
          </reference>
          <reference field="11" count="1" selected="0">
            <x v="3"/>
          </reference>
          <reference field="12" count="1" selected="0">
            <x v="17"/>
          </reference>
          <reference field="15" count="1">
            <x v="5"/>
          </reference>
          <reference field="17" count="1" selected="0">
            <x v="4"/>
          </reference>
        </references>
      </pivotArea>
    </format>
    <format dxfId="5984">
      <pivotArea dataOnly="0" labelOnly="1" outline="0" fieldPosition="0">
        <references count="6">
          <reference field="6" count="1" selected="0">
            <x v="39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983">
      <pivotArea dataOnly="0" labelOnly="1" outline="0" fieldPosition="0">
        <references count="6">
          <reference field="6" count="1" selected="0">
            <x v="43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18"/>
          </reference>
          <reference field="15" count="1">
            <x v="17"/>
          </reference>
          <reference field="17" count="1" selected="0">
            <x v="0"/>
          </reference>
        </references>
      </pivotArea>
    </format>
    <format dxfId="5982">
      <pivotArea dataOnly="0" labelOnly="1" outline="0" fieldPosition="0">
        <references count="6">
          <reference field="6" count="1" selected="0">
            <x v="44"/>
          </reference>
          <reference field="7" count="1" selected="0">
            <x v="7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5981">
      <pivotArea dataOnly="0" labelOnly="1" outline="0" fieldPosition="0">
        <references count="6">
          <reference field="6" count="1" selected="0">
            <x v="46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0"/>
          </reference>
        </references>
      </pivotArea>
    </format>
    <format dxfId="5980">
      <pivotArea dataOnly="0" labelOnly="1" outline="0" fieldPosition="0">
        <references count="6">
          <reference field="6" count="1" selected="0">
            <x v="60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11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5979">
      <pivotArea dataOnly="0" labelOnly="1" outline="0" fieldPosition="0">
        <references count="6">
          <reference field="6" count="1" selected="0">
            <x v="62"/>
          </reference>
          <reference field="7" count="1" selected="0">
            <x v="7"/>
          </reference>
          <reference field="11" count="1" selected="0">
            <x v="3"/>
          </reference>
          <reference field="12" count="1" selected="0">
            <x v="16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978">
      <pivotArea dataOnly="0" labelOnly="1" outline="0" fieldPosition="0">
        <references count="6">
          <reference field="6" count="1" selected="0">
            <x v="66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9"/>
          </reference>
          <reference field="15" count="1">
            <x v="6"/>
          </reference>
          <reference field="17" count="1" selected="0">
            <x v="0"/>
          </reference>
        </references>
      </pivotArea>
    </format>
    <format dxfId="5977">
      <pivotArea dataOnly="0" labelOnly="1" outline="0" fieldPosition="0">
        <references count="6">
          <reference field="6" count="1" selected="0">
            <x v="67"/>
          </reference>
          <reference field="7" count="1" selected="0">
            <x v="7"/>
          </reference>
          <reference field="11" count="1" selected="0">
            <x v="3"/>
          </reference>
          <reference field="12" count="1" selected="0">
            <x v="16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976">
      <pivotArea dataOnly="0" labelOnly="1" outline="0" fieldPosition="0">
        <references count="6">
          <reference field="6" count="1" selected="0">
            <x v="68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9"/>
          </reference>
          <reference field="15" count="1">
            <x v="6"/>
          </reference>
          <reference field="17" count="1" selected="0">
            <x v="0"/>
          </reference>
        </references>
      </pivotArea>
    </format>
    <format dxfId="5975">
      <pivotArea dataOnly="0" labelOnly="1" outline="0" fieldPosition="0">
        <references count="6">
          <reference field="6" count="1" selected="0">
            <x v="70"/>
          </reference>
          <reference field="7" count="1" selected="0">
            <x v="7"/>
          </reference>
          <reference field="11" count="1" selected="0">
            <x v="3"/>
          </reference>
          <reference field="12" count="1" selected="0">
            <x v="16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974">
      <pivotArea dataOnly="0" labelOnly="1" outline="0" fieldPosition="0">
        <references count="6">
          <reference field="6" count="1" selected="0">
            <x v="79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4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5973">
      <pivotArea dataOnly="0" labelOnly="1" outline="0" fieldPosition="0">
        <references count="6">
          <reference field="6" count="1" selected="0">
            <x v="82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18"/>
          </reference>
          <reference field="15" count="1">
            <x v="17"/>
          </reference>
          <reference field="17" count="1" selected="0">
            <x v="4"/>
          </reference>
        </references>
      </pivotArea>
    </format>
    <format dxfId="5972">
      <pivotArea dataOnly="0" labelOnly="1" outline="0" fieldPosition="0">
        <references count="6">
          <reference field="6" count="1" selected="0">
            <x v="83"/>
          </reference>
          <reference field="7" count="1" selected="0">
            <x v="7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5971">
      <pivotArea dataOnly="0" labelOnly="1" outline="0" fieldPosition="0">
        <references count="7">
          <reference field="6" count="1" selected="0">
            <x v="0"/>
          </reference>
          <reference field="7" count="1" selected="0">
            <x v="7"/>
          </reference>
          <reference field="8" count="1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970">
      <pivotArea dataOnly="0" labelOnly="1" outline="0" fieldPosition="0">
        <references count="7">
          <reference field="6" count="1" selected="0">
            <x v="6"/>
          </reference>
          <reference field="7" count="1" selected="0">
            <x v="7"/>
          </reference>
          <reference field="8" count="1">
            <x v="13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969">
      <pivotArea dataOnly="0" labelOnly="1" outline="0" fieldPosition="0">
        <references count="7">
          <reference field="6" count="1" selected="0">
            <x v="9"/>
          </reference>
          <reference field="7" count="1" selected="0">
            <x v="7"/>
          </reference>
          <reference field="8" count="1">
            <x v="15"/>
          </reference>
          <reference field="11" count="1" selected="0">
            <x v="3"/>
          </reference>
          <reference field="12" count="1" selected="0">
            <x v="5"/>
          </reference>
          <reference field="15" count="1" selected="0">
            <x v="16"/>
          </reference>
          <reference field="17" count="1" selected="0">
            <x v="0"/>
          </reference>
        </references>
      </pivotArea>
    </format>
    <format dxfId="5968">
      <pivotArea dataOnly="0" labelOnly="1" outline="0" fieldPosition="0">
        <references count="7">
          <reference field="6" count="1" selected="0">
            <x v="13"/>
          </reference>
          <reference field="7" count="1" selected="0">
            <x v="7"/>
          </reference>
          <reference field="8" count="1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967">
      <pivotArea dataOnly="0" labelOnly="1" outline="0" fieldPosition="0">
        <references count="7">
          <reference field="6" count="1" selected="0">
            <x v="21"/>
          </reference>
          <reference field="7" count="1" selected="0">
            <x v="7"/>
          </reference>
          <reference field="8" count="1">
            <x v="1"/>
          </reference>
          <reference field="11" count="1" selected="0">
            <x v="2"/>
          </reference>
          <reference field="12" count="1" selected="0">
            <x v="11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5966">
      <pivotArea dataOnly="0" labelOnly="1" outline="0" fieldPosition="0">
        <references count="7">
          <reference field="6" count="1" selected="0">
            <x v="22"/>
          </reference>
          <reference field="7" count="1" selected="0">
            <x v="7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5965">
      <pivotArea dataOnly="0" labelOnly="1" outline="0" fieldPosition="0">
        <references count="7">
          <reference field="6" count="1" selected="0">
            <x v="23"/>
          </reference>
          <reference field="7" count="1" selected="0">
            <x v="7"/>
          </reference>
          <reference field="8" count="1">
            <x v="4"/>
          </reference>
          <reference field="11" count="1" selected="0">
            <x v="2"/>
          </reference>
          <reference field="12" count="1" selected="0">
            <x v="12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5964">
      <pivotArea dataOnly="0" labelOnly="1" outline="0" fieldPosition="0">
        <references count="7">
          <reference field="6" count="1" selected="0">
            <x v="28"/>
          </reference>
          <reference field="7" count="1" selected="0">
            <x v="7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963">
      <pivotArea dataOnly="0" labelOnly="1" outline="0" fieldPosition="0">
        <references count="7">
          <reference field="6" count="1" selected="0">
            <x v="35"/>
          </reference>
          <reference field="7" count="1" selected="0">
            <x v="7"/>
          </reference>
          <reference field="8" count="1">
            <x v="17"/>
          </reference>
          <reference field="11" count="1" selected="0">
            <x v="3"/>
          </reference>
          <reference field="12" count="1" selected="0">
            <x v="17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5962">
      <pivotArea dataOnly="0" labelOnly="1" outline="0" fieldPosition="0">
        <references count="7">
          <reference field="6" count="1" selected="0">
            <x v="39"/>
          </reference>
          <reference field="7" count="1" selected="0">
            <x v="7"/>
          </reference>
          <reference field="8" count="1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961">
      <pivotArea dataOnly="0" labelOnly="1" outline="0" fieldPosition="0">
        <references count="7">
          <reference field="6" count="1" selected="0">
            <x v="40"/>
          </reference>
          <reference field="7" count="1" selected="0">
            <x v="7"/>
          </reference>
          <reference field="8" count="1">
            <x v="24"/>
          </reference>
          <reference field="11" count="1" selected="0">
            <x v="2"/>
          </reference>
          <reference field="12" count="1" selected="0">
            <x v="1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960">
      <pivotArea dataOnly="0" labelOnly="1" outline="0" fieldPosition="0">
        <references count="7">
          <reference field="6" count="1" selected="0">
            <x v="43"/>
          </reference>
          <reference field="7" count="1" selected="0">
            <x v="7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18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5959">
      <pivotArea dataOnly="0" labelOnly="1" outline="0" fieldPosition="0">
        <references count="7">
          <reference field="6" count="1" selected="0">
            <x v="44"/>
          </reference>
          <reference field="7" count="1" selected="0">
            <x v="7"/>
          </reference>
          <reference field="8" count="1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958">
      <pivotArea dataOnly="0" labelOnly="1" outline="0" fieldPosition="0">
        <references count="7">
          <reference field="6" count="1" selected="0">
            <x v="46"/>
          </reference>
          <reference field="7" count="1" selected="0">
            <x v="7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5957">
      <pivotArea dataOnly="0" labelOnly="1" outline="0" fieldPosition="0">
        <references count="7">
          <reference field="6" count="1" selected="0">
            <x v="62"/>
          </reference>
          <reference field="7" count="1" selected="0">
            <x v="7"/>
          </reference>
          <reference field="8" count="1">
            <x v="1"/>
          </reference>
          <reference field="11" count="1" selected="0">
            <x v="3"/>
          </reference>
          <reference field="12" count="1" selected="0">
            <x v="1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956">
      <pivotArea dataOnly="0" labelOnly="1" outline="0" fieldPosition="0">
        <references count="7">
          <reference field="6" count="1" selected="0">
            <x v="66"/>
          </reference>
          <reference field="7" count="1" selected="0">
            <x v="7"/>
          </reference>
          <reference field="8" count="1">
            <x v="20"/>
          </reference>
          <reference field="11" count="1" selected="0">
            <x v="2"/>
          </reference>
          <reference field="12" count="1" selected="0">
            <x v="9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5955">
      <pivotArea dataOnly="0" labelOnly="1" outline="0" fieldPosition="0">
        <references count="7">
          <reference field="6" count="1" selected="0">
            <x v="78"/>
          </reference>
          <reference field="7" count="1" selected="0">
            <x v="7"/>
          </reference>
          <reference field="8" count="1">
            <x v="24"/>
          </reference>
          <reference field="11" count="1" selected="0">
            <x v="2"/>
          </reference>
          <reference field="12" count="1" selected="0">
            <x v="1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954">
      <pivotArea dataOnly="0" labelOnly="1" outline="0" fieldPosition="0">
        <references count="7">
          <reference field="6" count="1" selected="0">
            <x v="79"/>
          </reference>
          <reference field="7" count="1" selected="0">
            <x v="7"/>
          </reference>
          <reference field="8" count="1">
            <x v="15"/>
          </reference>
          <reference field="11" count="1" selected="0">
            <x v="2"/>
          </reference>
          <reference field="12" count="1" selected="0">
            <x v="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5953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7"/>
          </reference>
          <reference field="8" count="1">
            <x v="2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952">
      <pivotArea dataOnly="0" labelOnly="1" outline="0" fieldPosition="0">
        <references count="8">
          <reference field="6" count="1" selected="0">
            <x v="0"/>
          </reference>
          <reference field="7" count="1" selected="0">
            <x v="7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1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951">
      <pivotArea dataOnly="0" labelOnly="1" outline="0" fieldPosition="0">
        <references count="8">
          <reference field="6" count="1" selected="0">
            <x v="4"/>
          </reference>
          <reference field="7" count="1" selected="0">
            <x v="7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1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950">
      <pivotArea dataOnly="0" labelOnly="1" outline="0" fieldPosition="0">
        <references count="8">
          <reference field="6" count="1" selected="0">
            <x v="6"/>
          </reference>
          <reference field="7" count="1" selected="0">
            <x v="7"/>
          </reference>
          <reference field="8" count="1" selected="0">
            <x v="13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1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949">
      <pivotArea dataOnly="0" labelOnly="1" outline="0" fieldPosition="0">
        <references count="8">
          <reference field="6" count="1" selected="0">
            <x v="9"/>
          </reference>
          <reference field="7" count="1" selected="0">
            <x v="7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5"/>
          </reference>
          <reference field="13" count="1">
            <x v="17"/>
          </reference>
          <reference field="15" count="1" selected="0">
            <x v="16"/>
          </reference>
          <reference field="17" count="1" selected="0">
            <x v="0"/>
          </reference>
        </references>
      </pivotArea>
    </format>
    <format dxfId="5948">
      <pivotArea dataOnly="0" labelOnly="1" outline="0" fieldPosition="0">
        <references count="8">
          <reference field="6" count="1" selected="0">
            <x v="13"/>
          </reference>
          <reference field="7" count="1" selected="0">
            <x v="7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947">
      <pivotArea dataOnly="0" labelOnly="1" outline="0" fieldPosition="0">
        <references count="8">
          <reference field="6" count="1" selected="0">
            <x v="14"/>
          </reference>
          <reference field="7" count="1" selected="0">
            <x v="7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8"/>
          </reference>
          <reference field="13" count="1">
            <x v="2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946">
      <pivotArea dataOnly="0" labelOnly="1" outline="0" fieldPosition="0">
        <references count="8">
          <reference field="6" count="1" selected="0">
            <x v="18"/>
          </reference>
          <reference field="7" count="1" selected="0">
            <x v="7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10"/>
          </reference>
          <reference field="13" count="1">
            <x v="17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5945">
      <pivotArea dataOnly="0" labelOnly="1" outline="0" fieldPosition="0">
        <references count="8">
          <reference field="6" count="1" selected="0">
            <x v="19"/>
          </reference>
          <reference field="7" count="1" selected="0">
            <x v="7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10"/>
          </reference>
          <reference field="13" count="1">
            <x v="17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5944">
      <pivotArea dataOnly="0" labelOnly="1" outline="0" fieldPosition="0">
        <references count="8">
          <reference field="6" count="1" selected="0">
            <x v="21"/>
          </reference>
          <reference field="7" count="1" selected="0">
            <x v="7"/>
          </reference>
          <reference field="8" count="1" selected="0">
            <x v="1"/>
          </reference>
          <reference field="11" count="1" selected="0">
            <x v="2"/>
          </reference>
          <reference field="12" count="1" selected="0">
            <x v="11"/>
          </reference>
          <reference field="13" count="1">
            <x v="1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5943">
      <pivotArea dataOnly="0" labelOnly="1" outline="0" fieldPosition="0">
        <references count="8">
          <reference field="6" count="1" selected="0">
            <x v="22"/>
          </reference>
          <reference field="7" count="1" selected="0">
            <x v="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9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5942">
      <pivotArea dataOnly="0" labelOnly="1" outline="0" fieldPosition="0">
        <references count="8">
          <reference field="6" count="1" selected="0">
            <x v="23"/>
          </reference>
          <reference field="7" count="1" selected="0">
            <x v="7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12"/>
          </reference>
          <reference field="13" count="1">
            <x v="4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5941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7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940">
      <pivotArea dataOnly="0" labelOnly="1" outline="0" fieldPosition="0">
        <references count="8">
          <reference field="6" count="1" selected="0">
            <x v="35"/>
          </reference>
          <reference field="7" count="1" selected="0">
            <x v="7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7"/>
          </reference>
          <reference field="13" count="1">
            <x v="9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5939">
      <pivotArea dataOnly="0" labelOnly="1" outline="0" fieldPosition="0">
        <references count="8">
          <reference field="6" count="1" selected="0">
            <x v="36"/>
          </reference>
          <reference field="7" count="1" selected="0">
            <x v="7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7"/>
          </reference>
          <reference field="13" count="1">
            <x v="9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5938">
      <pivotArea dataOnly="0" labelOnly="1" outline="0" fieldPosition="0">
        <references count="8">
          <reference field="6" count="1" selected="0">
            <x v="39"/>
          </reference>
          <reference field="7" count="1" selected="0">
            <x v="7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937">
      <pivotArea dataOnly="0" labelOnly="1" outline="0" fieldPosition="0">
        <references count="8">
          <reference field="6" count="1" selected="0">
            <x v="40"/>
          </reference>
          <reference field="7" count="1" selected="0">
            <x v="7"/>
          </reference>
          <reference field="8" count="1" selected="0">
            <x v="24"/>
          </reference>
          <reference field="11" count="1" selected="0">
            <x v="2"/>
          </reference>
          <reference field="12" count="1" selected="0">
            <x v="14"/>
          </reference>
          <reference field="13" count="1">
            <x v="2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936">
      <pivotArea dataOnly="0" labelOnly="1" outline="0" fieldPosition="0">
        <references count="8">
          <reference field="6" count="1" selected="0">
            <x v="43"/>
          </reference>
          <reference field="7" count="1" selected="0">
            <x v="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8"/>
          </reference>
          <reference field="13" count="1">
            <x v="9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5935">
      <pivotArea dataOnly="0" labelOnly="1" outline="0" fieldPosition="0">
        <references count="8">
          <reference field="6" count="1" selected="0">
            <x v="44"/>
          </reference>
          <reference field="7" count="1" selected="0">
            <x v="7"/>
          </reference>
          <reference field="8" count="1" selected="0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934">
      <pivotArea dataOnly="0" labelOnly="1" outline="0" fieldPosition="0">
        <references count="8">
          <reference field="6" count="1" selected="0">
            <x v="46"/>
          </reference>
          <reference field="7" count="1" selected="0">
            <x v="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9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5933">
      <pivotArea dataOnly="0" labelOnly="1" outline="0" fieldPosition="0">
        <references count="8">
          <reference field="6" count="1" selected="0">
            <x v="60"/>
          </reference>
          <reference field="7" count="1" selected="0">
            <x v="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1"/>
          </reference>
          <reference field="13" count="1">
            <x v="9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5932">
      <pivotArea dataOnly="0" labelOnly="1" outline="0" fieldPosition="0">
        <references count="8">
          <reference field="6" count="1" selected="0">
            <x v="62"/>
          </reference>
          <reference field="7" count="1" selected="0">
            <x v="7"/>
          </reference>
          <reference field="8" count="1" selected="0">
            <x v="1"/>
          </reference>
          <reference field="11" count="1" selected="0">
            <x v="3"/>
          </reference>
          <reference field="12" count="1" selected="0">
            <x v="16"/>
          </reference>
          <reference field="13" count="1">
            <x v="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931">
      <pivotArea dataOnly="0" labelOnly="1" outline="0" fieldPosition="0">
        <references count="8">
          <reference field="6" count="1" selected="0">
            <x v="66"/>
          </reference>
          <reference field="7" count="1" selected="0">
            <x v="7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9"/>
          </reference>
          <reference field="13" count="1">
            <x v="22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5930">
      <pivotArea dataOnly="0" labelOnly="1" outline="0" fieldPosition="0">
        <references count="8">
          <reference field="6" count="1" selected="0">
            <x v="67"/>
          </reference>
          <reference field="7" count="1" selected="0">
            <x v="7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6"/>
          </reference>
          <reference field="13" count="1">
            <x v="2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929">
      <pivotArea dataOnly="0" labelOnly="1" outline="0" fieldPosition="0">
        <references count="8">
          <reference field="6" count="1" selected="0">
            <x v="68"/>
          </reference>
          <reference field="7" count="1" selected="0">
            <x v="7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9"/>
          </reference>
          <reference field="13" count="1">
            <x v="22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5928">
      <pivotArea dataOnly="0" labelOnly="1" outline="0" fieldPosition="0">
        <references count="8">
          <reference field="6" count="1" selected="0">
            <x v="69"/>
          </reference>
          <reference field="7" count="1" selected="0">
            <x v="7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9"/>
          </reference>
          <reference field="13" count="1">
            <x v="22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5927">
      <pivotArea dataOnly="0" labelOnly="1" outline="0" fieldPosition="0">
        <references count="8">
          <reference field="6" count="1" selected="0">
            <x v="70"/>
          </reference>
          <reference field="7" count="1" selected="0">
            <x v="7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6"/>
          </reference>
          <reference field="13" count="1">
            <x v="2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926">
      <pivotArea dataOnly="0" labelOnly="1" outline="0" fieldPosition="0">
        <references count="8">
          <reference field="6" count="1" selected="0">
            <x v="78"/>
          </reference>
          <reference field="7" count="1" selected="0">
            <x v="7"/>
          </reference>
          <reference field="8" count="1" selected="0">
            <x v="24"/>
          </reference>
          <reference field="11" count="1" selected="0">
            <x v="2"/>
          </reference>
          <reference field="12" count="1" selected="0">
            <x v="14"/>
          </reference>
          <reference field="13" count="1">
            <x v="2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925">
      <pivotArea dataOnly="0" labelOnly="1" outline="0" fieldPosition="0">
        <references count="8">
          <reference field="6" count="1" selected="0">
            <x v="79"/>
          </reference>
          <reference field="7" count="1" selected="0">
            <x v="7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4"/>
          </reference>
          <reference field="13" count="1">
            <x v="17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5924">
      <pivotArea dataOnly="0" labelOnly="1" outline="0" fieldPosition="0">
        <references count="8">
          <reference field="6" count="1" selected="0">
            <x v="80"/>
          </reference>
          <reference field="7" count="1" selected="0">
            <x v="7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4"/>
          </reference>
          <reference field="13" count="1">
            <x v="17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5923">
      <pivotArea dataOnly="0" labelOnly="1" outline="0" fieldPosition="0">
        <references count="8">
          <reference field="6" count="1" selected="0">
            <x v="82"/>
          </reference>
          <reference field="7" count="1" selected="0">
            <x v="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8"/>
          </reference>
          <reference field="13" count="1">
            <x v="4"/>
          </reference>
          <reference field="15" count="1" selected="0">
            <x v="17"/>
          </reference>
          <reference field="17" count="1" selected="0">
            <x v="4"/>
          </reference>
        </references>
      </pivotArea>
    </format>
    <format dxfId="5922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7"/>
          </reference>
          <reference field="8" count="1" selected="0">
            <x v="2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921">
      <pivotArea outline="0" collapsedLevelsAreSubtotals="1" fieldPosition="0"/>
    </format>
    <format dxfId="5920">
      <pivotArea dataOnly="0" labelOnly="1" outline="0" fieldPosition="0">
        <references count="1">
          <reference field="6" count="36">
            <x v="0"/>
            <x v="4"/>
            <x v="5"/>
            <x v="6"/>
            <x v="9"/>
            <x v="13"/>
            <x v="14"/>
            <x v="17"/>
            <x v="18"/>
            <x v="19"/>
            <x v="20"/>
            <x v="21"/>
            <x v="22"/>
            <x v="23"/>
            <x v="24"/>
            <x v="28"/>
            <x v="35"/>
            <x v="36"/>
            <x v="39"/>
            <x v="40"/>
            <x v="43"/>
            <x v="44"/>
            <x v="46"/>
            <x v="60"/>
            <x v="62"/>
            <x v="66"/>
            <x v="67"/>
            <x v="68"/>
            <x v="69"/>
            <x v="70"/>
            <x v="78"/>
            <x v="79"/>
            <x v="80"/>
            <x v="81"/>
            <x v="82"/>
            <x v="83"/>
          </reference>
        </references>
      </pivotArea>
    </format>
    <format dxfId="5919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5918">
      <pivotArea dataOnly="0" labelOnly="1" outline="0" fieldPosition="0">
        <references count="3">
          <reference field="6" count="1" selected="0">
            <x v="0"/>
          </reference>
          <reference field="7" count="1" selected="0">
            <x v="7"/>
          </reference>
          <reference field="12" count="1">
            <x v="3"/>
          </reference>
        </references>
      </pivotArea>
    </format>
    <format dxfId="5917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7"/>
          </reference>
          <reference field="12" count="1">
            <x v="19"/>
          </reference>
        </references>
      </pivotArea>
    </format>
    <format dxfId="5916">
      <pivotArea dataOnly="0" labelOnly="1" outline="0" fieldPosition="0">
        <references count="3">
          <reference field="6" count="1" selected="0">
            <x v="6"/>
          </reference>
          <reference field="7" count="1" selected="0">
            <x v="7"/>
          </reference>
          <reference field="12" count="1">
            <x v="3"/>
          </reference>
        </references>
      </pivotArea>
    </format>
    <format dxfId="5915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7"/>
          </reference>
          <reference field="12" count="1">
            <x v="5"/>
          </reference>
        </references>
      </pivotArea>
    </format>
    <format dxfId="5914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7"/>
          </reference>
          <reference field="12" count="1">
            <x v="3"/>
          </reference>
        </references>
      </pivotArea>
    </format>
    <format dxfId="5913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7"/>
          </reference>
          <reference field="12" count="1">
            <x v="8"/>
          </reference>
        </references>
      </pivotArea>
    </format>
    <format dxfId="5912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7"/>
          </reference>
          <reference field="12" count="1">
            <x v="7"/>
          </reference>
        </references>
      </pivotArea>
    </format>
    <format dxfId="5911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7"/>
          </reference>
          <reference field="12" count="1">
            <x v="10"/>
          </reference>
        </references>
      </pivotArea>
    </format>
    <format dxfId="5910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7"/>
          </reference>
          <reference field="12" count="1">
            <x v="7"/>
          </reference>
        </references>
      </pivotArea>
    </format>
    <format dxfId="5909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7"/>
          </reference>
          <reference field="12" count="1">
            <x v="11"/>
          </reference>
        </references>
      </pivotArea>
    </format>
    <format dxfId="5908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7"/>
          </reference>
          <reference field="12" count="1">
            <x v="6"/>
          </reference>
        </references>
      </pivotArea>
    </format>
    <format dxfId="5907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7"/>
          </reference>
          <reference field="12" count="1">
            <x v="12"/>
          </reference>
        </references>
      </pivotArea>
    </format>
    <format dxfId="5906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7"/>
          </reference>
          <reference field="12" count="1">
            <x v="7"/>
          </reference>
        </references>
      </pivotArea>
    </format>
    <format dxfId="5905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7"/>
          </reference>
          <reference field="12" count="1">
            <x v="40"/>
          </reference>
        </references>
      </pivotArea>
    </format>
    <format dxfId="5904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7"/>
          </reference>
          <reference field="12" count="1">
            <x v="17"/>
          </reference>
        </references>
      </pivotArea>
    </format>
    <format dxfId="5903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7"/>
          </reference>
          <reference field="12" count="1">
            <x v="3"/>
          </reference>
        </references>
      </pivotArea>
    </format>
    <format dxfId="5902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7"/>
          </reference>
          <reference field="12" count="1">
            <x v="14"/>
          </reference>
        </references>
      </pivotArea>
    </format>
    <format dxfId="5901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7"/>
          </reference>
          <reference field="12" count="1">
            <x v="18"/>
          </reference>
        </references>
      </pivotArea>
    </format>
    <format dxfId="5900">
      <pivotArea dataOnly="0" labelOnly="1" outline="0" fieldPosition="0">
        <references count="3">
          <reference field="6" count="1" selected="0">
            <x v="44"/>
          </reference>
          <reference field="7" count="1" selected="0">
            <x v="7"/>
          </reference>
          <reference field="12" count="1">
            <x v="40"/>
          </reference>
        </references>
      </pivotArea>
    </format>
    <format dxfId="5899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7"/>
          </reference>
          <reference field="12" count="1">
            <x v="6"/>
          </reference>
        </references>
      </pivotArea>
    </format>
    <format dxfId="5898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7"/>
          </reference>
          <reference field="12" count="1">
            <x v="11"/>
          </reference>
        </references>
      </pivotArea>
    </format>
    <format dxfId="5897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7"/>
          </reference>
          <reference field="12" count="1">
            <x v="16"/>
          </reference>
        </references>
      </pivotArea>
    </format>
    <format dxfId="5896">
      <pivotArea dataOnly="0" labelOnly="1" outline="0" fieldPosition="0">
        <references count="3">
          <reference field="6" count="1" selected="0">
            <x v="66"/>
          </reference>
          <reference field="7" count="1" selected="0">
            <x v="7"/>
          </reference>
          <reference field="12" count="1">
            <x v="9"/>
          </reference>
        </references>
      </pivotArea>
    </format>
    <format dxfId="5895">
      <pivotArea dataOnly="0" labelOnly="1" outline="0" fieldPosition="0">
        <references count="3">
          <reference field="6" count="1" selected="0">
            <x v="67"/>
          </reference>
          <reference field="7" count="1" selected="0">
            <x v="7"/>
          </reference>
          <reference field="12" count="1">
            <x v="16"/>
          </reference>
        </references>
      </pivotArea>
    </format>
    <format dxfId="5894">
      <pivotArea dataOnly="0" labelOnly="1" outline="0" fieldPosition="0">
        <references count="3">
          <reference field="6" count="1" selected="0">
            <x v="68"/>
          </reference>
          <reference field="7" count="1" selected="0">
            <x v="7"/>
          </reference>
          <reference field="12" count="1">
            <x v="9"/>
          </reference>
        </references>
      </pivotArea>
    </format>
    <format dxfId="5893">
      <pivotArea dataOnly="0" labelOnly="1" outline="0" fieldPosition="0">
        <references count="3">
          <reference field="6" count="1" selected="0">
            <x v="70"/>
          </reference>
          <reference field="7" count="1" selected="0">
            <x v="7"/>
          </reference>
          <reference field="12" count="1">
            <x v="16"/>
          </reference>
        </references>
      </pivotArea>
    </format>
    <format dxfId="5892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7"/>
          </reference>
          <reference field="12" count="1">
            <x v="14"/>
          </reference>
        </references>
      </pivotArea>
    </format>
    <format dxfId="5891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7"/>
          </reference>
          <reference field="12" count="1">
            <x v="4"/>
          </reference>
        </references>
      </pivotArea>
    </format>
    <format dxfId="5890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7"/>
          </reference>
          <reference field="12" count="1">
            <x v="21"/>
          </reference>
        </references>
      </pivotArea>
    </format>
    <format dxfId="5889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7"/>
          </reference>
          <reference field="12" count="1">
            <x v="18"/>
          </reference>
        </references>
      </pivotArea>
    </format>
    <format dxfId="5888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7"/>
          </reference>
          <reference field="12" count="1">
            <x v="40"/>
          </reference>
        </references>
      </pivotArea>
    </format>
    <format dxfId="5887">
      <pivotArea dataOnly="0" labelOnly="1" outline="0" fieldPosition="0">
        <references count="4">
          <reference field="6" count="1" selected="0">
            <x v="0"/>
          </reference>
          <reference field="7" count="1" selected="0">
            <x v="7"/>
          </reference>
          <reference field="12" count="1" selected="0">
            <x v="3"/>
          </reference>
          <reference field="17" count="1">
            <x v="0"/>
          </reference>
        </references>
      </pivotArea>
    </format>
    <format dxfId="5886">
      <pivotArea dataOnly="0" labelOnly="1" outline="0" fieldPosition="0">
        <references count="4">
          <reference field="6" count="1" selected="0">
            <x v="6"/>
          </reference>
          <reference field="7" count="1" selected="0">
            <x v="7"/>
          </reference>
          <reference field="12" count="1" selected="0">
            <x v="3"/>
          </reference>
          <reference field="17" count="1">
            <x v="0"/>
          </reference>
        </references>
      </pivotArea>
    </format>
    <format dxfId="5885">
      <pivotArea dataOnly="0" labelOnly="1" outline="0" fieldPosition="0">
        <references count="4">
          <reference field="6" count="1" selected="0">
            <x v="18"/>
          </reference>
          <reference field="7" count="1" selected="0">
            <x v="7"/>
          </reference>
          <reference field="12" count="1" selected="0">
            <x v="10"/>
          </reference>
          <reference field="17" count="1">
            <x v="0"/>
          </reference>
        </references>
      </pivotArea>
    </format>
    <format dxfId="5884">
      <pivotArea dataOnly="0" labelOnly="1" outline="0" fieldPosition="0">
        <references count="4">
          <reference field="6" count="1" selected="0">
            <x v="21"/>
          </reference>
          <reference field="7" count="1" selected="0">
            <x v="7"/>
          </reference>
          <reference field="12" count="1" selected="0">
            <x v="11"/>
          </reference>
          <reference field="17" count="1">
            <x v="0"/>
          </reference>
        </references>
      </pivotArea>
    </format>
    <format dxfId="5883">
      <pivotArea dataOnly="0" labelOnly="1" outline="0" fieldPosition="0">
        <references count="4">
          <reference field="6" count="1" selected="0">
            <x v="28"/>
          </reference>
          <reference field="7" count="1" selected="0">
            <x v="7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5882">
      <pivotArea dataOnly="0" labelOnly="1" outline="0" fieldPosition="0">
        <references count="4">
          <reference field="6" count="1" selected="0">
            <x v="35"/>
          </reference>
          <reference field="7" count="1" selected="0">
            <x v="7"/>
          </reference>
          <reference field="12" count="1" selected="0">
            <x v="17"/>
          </reference>
          <reference field="17" count="1">
            <x v="4"/>
          </reference>
        </references>
      </pivotArea>
    </format>
    <format dxfId="5881">
      <pivotArea dataOnly="0" labelOnly="1" outline="0" fieldPosition="0">
        <references count="4">
          <reference field="6" count="1" selected="0">
            <x v="39"/>
          </reference>
          <reference field="7" count="1" selected="0">
            <x v="7"/>
          </reference>
          <reference field="12" count="1" selected="0">
            <x v="3"/>
          </reference>
          <reference field="17" count="1">
            <x v="0"/>
          </reference>
        </references>
      </pivotArea>
    </format>
    <format dxfId="5880">
      <pivotArea dataOnly="0" labelOnly="1" outline="0" fieldPosition="0">
        <references count="4">
          <reference field="6" count="1" selected="0">
            <x v="44"/>
          </reference>
          <reference field="7" count="1" selected="0">
            <x v="7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5879">
      <pivotArea dataOnly="0" labelOnly="1" outline="0" fieldPosition="0">
        <references count="4">
          <reference field="6" count="1" selected="0">
            <x v="46"/>
          </reference>
          <reference field="7" count="1" selected="0">
            <x v="7"/>
          </reference>
          <reference field="12" count="1" selected="0">
            <x v="6"/>
          </reference>
          <reference field="17" count="1">
            <x v="0"/>
          </reference>
        </references>
      </pivotArea>
    </format>
    <format dxfId="5878">
      <pivotArea dataOnly="0" labelOnly="1" outline="0" fieldPosition="0">
        <references count="4">
          <reference field="6" count="1" selected="0">
            <x v="82"/>
          </reference>
          <reference field="7" count="1" selected="0">
            <x v="7"/>
          </reference>
          <reference field="12" count="1" selected="0">
            <x v="18"/>
          </reference>
          <reference field="17" count="1">
            <x v="4"/>
          </reference>
        </references>
      </pivotArea>
    </format>
    <format dxfId="5877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7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5876">
      <pivotArea dataOnly="0" labelOnly="1" outline="0" fieldPosition="0">
        <references count="5">
          <reference field="6" count="1" selected="0">
            <x v="0"/>
          </reference>
          <reference field="7" count="1" selected="0">
            <x v="7"/>
          </reference>
          <reference field="11" count="1">
            <x v="2"/>
          </reference>
          <reference field="12" count="1" selected="0">
            <x v="3"/>
          </reference>
          <reference field="17" count="1" selected="0">
            <x v="0"/>
          </reference>
        </references>
      </pivotArea>
    </format>
    <format dxfId="5875">
      <pivotArea dataOnly="0" labelOnly="1" outline="0" fieldPosition="0">
        <references count="5">
          <reference field="6" count="1" selected="0">
            <x v="6"/>
          </reference>
          <reference field="7" count="1" selected="0">
            <x v="7"/>
          </reference>
          <reference field="11" count="1">
            <x v="2"/>
          </reference>
          <reference field="12" count="1" selected="0">
            <x v="3"/>
          </reference>
          <reference field="17" count="1" selected="0">
            <x v="0"/>
          </reference>
        </references>
      </pivotArea>
    </format>
    <format dxfId="5874">
      <pivotArea dataOnly="0" labelOnly="1" outline="0" fieldPosition="0">
        <references count="5">
          <reference field="6" count="1" selected="0">
            <x v="9"/>
          </reference>
          <reference field="7" count="1" selected="0">
            <x v="7"/>
          </reference>
          <reference field="11" count="1">
            <x v="3"/>
          </reference>
          <reference field="12" count="1" selected="0">
            <x v="5"/>
          </reference>
          <reference field="17" count="1" selected="0">
            <x v="0"/>
          </reference>
        </references>
      </pivotArea>
    </format>
    <format dxfId="5873">
      <pivotArea dataOnly="0" labelOnly="1" outline="0" fieldPosition="0">
        <references count="5">
          <reference field="6" count="1" selected="0">
            <x v="13"/>
          </reference>
          <reference field="7" count="1" selected="0">
            <x v="7"/>
          </reference>
          <reference field="11" count="1">
            <x v="2"/>
          </reference>
          <reference field="12" count="1" selected="0">
            <x v="3"/>
          </reference>
          <reference field="17" count="1" selected="0">
            <x v="0"/>
          </reference>
        </references>
      </pivotArea>
    </format>
    <format dxfId="5872">
      <pivotArea dataOnly="0" labelOnly="1" outline="0" fieldPosition="0">
        <references count="5">
          <reference field="6" count="1" selected="0">
            <x v="18"/>
          </reference>
          <reference field="7" count="1" selected="0">
            <x v="7"/>
          </reference>
          <reference field="11" count="1">
            <x v="2"/>
          </reference>
          <reference field="12" count="1" selected="0">
            <x v="10"/>
          </reference>
          <reference field="17" count="1" selected="0">
            <x v="0"/>
          </reference>
        </references>
      </pivotArea>
    </format>
    <format dxfId="5871">
      <pivotArea dataOnly="0" labelOnly="1" outline="0" fieldPosition="0">
        <references count="5">
          <reference field="6" count="1" selected="0">
            <x v="21"/>
          </reference>
          <reference field="7" count="1" selected="0">
            <x v="7"/>
          </reference>
          <reference field="11" count="1">
            <x v="2"/>
          </reference>
          <reference field="12" count="1" selected="0">
            <x v="11"/>
          </reference>
          <reference field="17" count="1" selected="0">
            <x v="0"/>
          </reference>
        </references>
      </pivotArea>
    </format>
    <format dxfId="5870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7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5869">
      <pivotArea dataOnly="0" labelOnly="1" outline="0" fieldPosition="0">
        <references count="5">
          <reference field="6" count="1" selected="0">
            <x v="35"/>
          </reference>
          <reference field="7" count="1" selected="0">
            <x v="7"/>
          </reference>
          <reference field="11" count="1">
            <x v="3"/>
          </reference>
          <reference field="12" count="1" selected="0">
            <x v="17"/>
          </reference>
          <reference field="17" count="1" selected="0">
            <x v="4"/>
          </reference>
        </references>
      </pivotArea>
    </format>
    <format dxfId="5868">
      <pivotArea dataOnly="0" labelOnly="1" outline="0" fieldPosition="0">
        <references count="5">
          <reference field="6" count="1" selected="0">
            <x v="39"/>
          </reference>
          <reference field="7" count="1" selected="0">
            <x v="7"/>
          </reference>
          <reference field="11" count="1">
            <x v="2"/>
          </reference>
          <reference field="12" count="1" selected="0">
            <x v="3"/>
          </reference>
          <reference field="17" count="1" selected="0">
            <x v="0"/>
          </reference>
        </references>
      </pivotArea>
    </format>
    <format dxfId="5867">
      <pivotArea dataOnly="0" labelOnly="1" outline="0" fieldPosition="0">
        <references count="5">
          <reference field="6" count="1" selected="0">
            <x v="44"/>
          </reference>
          <reference field="7" count="1" selected="0">
            <x v="7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5866">
      <pivotArea dataOnly="0" labelOnly="1" outline="0" fieldPosition="0">
        <references count="5">
          <reference field="6" count="1" selected="0">
            <x v="46"/>
          </reference>
          <reference field="7" count="1" selected="0">
            <x v="7"/>
          </reference>
          <reference field="11" count="1">
            <x v="2"/>
          </reference>
          <reference field="12" count="1" selected="0">
            <x v="6"/>
          </reference>
          <reference field="17" count="1" selected="0">
            <x v="0"/>
          </reference>
        </references>
      </pivotArea>
    </format>
    <format dxfId="5865">
      <pivotArea dataOnly="0" labelOnly="1" outline="0" fieldPosition="0">
        <references count="5">
          <reference field="6" count="1" selected="0">
            <x v="62"/>
          </reference>
          <reference field="7" count="1" selected="0">
            <x v="7"/>
          </reference>
          <reference field="11" count="1">
            <x v="3"/>
          </reference>
          <reference field="12" count="1" selected="0">
            <x v="16"/>
          </reference>
          <reference field="17" count="1" selected="0">
            <x v="0"/>
          </reference>
        </references>
      </pivotArea>
    </format>
    <format dxfId="5864">
      <pivotArea dataOnly="0" labelOnly="1" outline="0" fieldPosition="0">
        <references count="5">
          <reference field="6" count="1" selected="0">
            <x v="66"/>
          </reference>
          <reference field="7" count="1" selected="0">
            <x v="7"/>
          </reference>
          <reference field="11" count="1">
            <x v="2"/>
          </reference>
          <reference field="12" count="1" selected="0">
            <x v="9"/>
          </reference>
          <reference field="17" count="1" selected="0">
            <x v="0"/>
          </reference>
        </references>
      </pivotArea>
    </format>
    <format dxfId="5863">
      <pivotArea dataOnly="0" labelOnly="1" outline="0" fieldPosition="0">
        <references count="5">
          <reference field="6" count="1" selected="0">
            <x v="67"/>
          </reference>
          <reference field="7" count="1" selected="0">
            <x v="7"/>
          </reference>
          <reference field="11" count="1">
            <x v="3"/>
          </reference>
          <reference field="12" count="1" selected="0">
            <x v="16"/>
          </reference>
          <reference field="17" count="1" selected="0">
            <x v="0"/>
          </reference>
        </references>
      </pivotArea>
    </format>
    <format dxfId="5862">
      <pivotArea dataOnly="0" labelOnly="1" outline="0" fieldPosition="0">
        <references count="5">
          <reference field="6" count="1" selected="0">
            <x v="68"/>
          </reference>
          <reference field="7" count="1" selected="0">
            <x v="7"/>
          </reference>
          <reference field="11" count="1">
            <x v="2"/>
          </reference>
          <reference field="12" count="1" selected="0">
            <x v="9"/>
          </reference>
          <reference field="17" count="1" selected="0">
            <x v="0"/>
          </reference>
        </references>
      </pivotArea>
    </format>
    <format dxfId="5861">
      <pivotArea dataOnly="0" labelOnly="1" outline="0" fieldPosition="0">
        <references count="5">
          <reference field="6" count="1" selected="0">
            <x v="70"/>
          </reference>
          <reference field="7" count="1" selected="0">
            <x v="7"/>
          </reference>
          <reference field="11" count="1">
            <x v="3"/>
          </reference>
          <reference field="12" count="1" selected="0">
            <x v="16"/>
          </reference>
          <reference field="17" count="1" selected="0">
            <x v="0"/>
          </reference>
        </references>
      </pivotArea>
    </format>
    <format dxfId="5860">
      <pivotArea dataOnly="0" labelOnly="1" outline="0" fieldPosition="0">
        <references count="5">
          <reference field="6" count="1" selected="0">
            <x v="78"/>
          </reference>
          <reference field="7" count="1" selected="0">
            <x v="7"/>
          </reference>
          <reference field="11" count="1">
            <x v="2"/>
          </reference>
          <reference field="12" count="1" selected="0">
            <x v="14"/>
          </reference>
          <reference field="17" count="1" selected="0">
            <x v="0"/>
          </reference>
        </references>
      </pivotArea>
    </format>
    <format dxfId="5859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7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5858">
      <pivotArea dataOnly="0" labelOnly="1" outline="0" fieldPosition="0">
        <references count="6">
          <reference field="6" count="1" selected="0">
            <x v="0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857">
      <pivotArea dataOnly="0" labelOnly="1" outline="0" fieldPosition="0">
        <references count="6">
          <reference field="6" count="1" selected="0">
            <x v="6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856">
      <pivotArea dataOnly="0" labelOnly="1" outline="0" fieldPosition="0">
        <references count="6">
          <reference field="6" count="1" selected="0">
            <x v="9"/>
          </reference>
          <reference field="7" count="1" selected="0">
            <x v="7"/>
          </reference>
          <reference field="11" count="1" selected="0">
            <x v="3"/>
          </reference>
          <reference field="12" count="1" selected="0">
            <x v="5"/>
          </reference>
          <reference field="15" count="1">
            <x v="16"/>
          </reference>
          <reference field="17" count="1" selected="0">
            <x v="0"/>
          </reference>
        </references>
      </pivotArea>
    </format>
    <format dxfId="5855">
      <pivotArea dataOnly="0" labelOnly="1" outline="0" fieldPosition="0">
        <references count="6">
          <reference field="6" count="1" selected="0">
            <x v="13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854">
      <pivotArea dataOnly="0" labelOnly="1" outline="0" fieldPosition="0">
        <references count="6">
          <reference field="6" count="1" selected="0">
            <x v="18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10"/>
          </reference>
          <reference field="15" count="1">
            <x v="7"/>
          </reference>
          <reference field="17" count="1" selected="0">
            <x v="0"/>
          </reference>
        </references>
      </pivotArea>
    </format>
    <format dxfId="5853">
      <pivotArea dataOnly="0" labelOnly="1" outline="0" fieldPosition="0">
        <references count="6">
          <reference field="6" count="1" selected="0">
            <x v="21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11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5852">
      <pivotArea dataOnly="0" labelOnly="1" outline="0" fieldPosition="0">
        <references count="6">
          <reference field="6" count="1" selected="0">
            <x v="22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0"/>
          </reference>
        </references>
      </pivotArea>
    </format>
    <format dxfId="5851">
      <pivotArea dataOnly="0" labelOnly="1" outline="0" fieldPosition="0">
        <references count="6">
          <reference field="6" count="1" selected="0">
            <x v="23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12"/>
          </reference>
          <reference field="15" count="1">
            <x v="13"/>
          </reference>
          <reference field="17" count="1" selected="0">
            <x v="0"/>
          </reference>
        </references>
      </pivotArea>
    </format>
    <format dxfId="5850">
      <pivotArea dataOnly="0" labelOnly="1" outline="0" fieldPosition="0">
        <references count="6">
          <reference field="6" count="1" selected="0">
            <x v="28"/>
          </reference>
          <reference field="7" count="1" selected="0">
            <x v="7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5849">
      <pivotArea dataOnly="0" labelOnly="1" outline="0" fieldPosition="0">
        <references count="6">
          <reference field="6" count="1" selected="0">
            <x v="35"/>
          </reference>
          <reference field="7" count="1" selected="0">
            <x v="7"/>
          </reference>
          <reference field="11" count="1" selected="0">
            <x v="3"/>
          </reference>
          <reference field="12" count="1" selected="0">
            <x v="17"/>
          </reference>
          <reference field="15" count="1">
            <x v="5"/>
          </reference>
          <reference field="17" count="1" selected="0">
            <x v="4"/>
          </reference>
        </references>
      </pivotArea>
    </format>
    <format dxfId="5848">
      <pivotArea dataOnly="0" labelOnly="1" outline="0" fieldPosition="0">
        <references count="6">
          <reference field="6" count="1" selected="0">
            <x v="39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847">
      <pivotArea dataOnly="0" labelOnly="1" outline="0" fieldPosition="0">
        <references count="6">
          <reference field="6" count="1" selected="0">
            <x v="43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18"/>
          </reference>
          <reference field="15" count="1">
            <x v="17"/>
          </reference>
          <reference field="17" count="1" selected="0">
            <x v="0"/>
          </reference>
        </references>
      </pivotArea>
    </format>
    <format dxfId="5846">
      <pivotArea dataOnly="0" labelOnly="1" outline="0" fieldPosition="0">
        <references count="6">
          <reference field="6" count="1" selected="0">
            <x v="44"/>
          </reference>
          <reference field="7" count="1" selected="0">
            <x v="7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5845">
      <pivotArea dataOnly="0" labelOnly="1" outline="0" fieldPosition="0">
        <references count="6">
          <reference field="6" count="1" selected="0">
            <x v="46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0"/>
          </reference>
        </references>
      </pivotArea>
    </format>
    <format dxfId="5844">
      <pivotArea dataOnly="0" labelOnly="1" outline="0" fieldPosition="0">
        <references count="6">
          <reference field="6" count="1" selected="0">
            <x v="60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11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5843">
      <pivotArea dataOnly="0" labelOnly="1" outline="0" fieldPosition="0">
        <references count="6">
          <reference field="6" count="1" selected="0">
            <x v="62"/>
          </reference>
          <reference field="7" count="1" selected="0">
            <x v="7"/>
          </reference>
          <reference field="11" count="1" selected="0">
            <x v="3"/>
          </reference>
          <reference field="12" count="1" selected="0">
            <x v="16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842">
      <pivotArea dataOnly="0" labelOnly="1" outline="0" fieldPosition="0">
        <references count="6">
          <reference field="6" count="1" selected="0">
            <x v="66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9"/>
          </reference>
          <reference field="15" count="1">
            <x v="6"/>
          </reference>
          <reference field="17" count="1" selected="0">
            <x v="0"/>
          </reference>
        </references>
      </pivotArea>
    </format>
    <format dxfId="5841">
      <pivotArea dataOnly="0" labelOnly="1" outline="0" fieldPosition="0">
        <references count="6">
          <reference field="6" count="1" selected="0">
            <x v="67"/>
          </reference>
          <reference field="7" count="1" selected="0">
            <x v="7"/>
          </reference>
          <reference field="11" count="1" selected="0">
            <x v="3"/>
          </reference>
          <reference field="12" count="1" selected="0">
            <x v="16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840">
      <pivotArea dataOnly="0" labelOnly="1" outline="0" fieldPosition="0">
        <references count="6">
          <reference field="6" count="1" selected="0">
            <x v="68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9"/>
          </reference>
          <reference field="15" count="1">
            <x v="6"/>
          </reference>
          <reference field="17" count="1" selected="0">
            <x v="0"/>
          </reference>
        </references>
      </pivotArea>
    </format>
    <format dxfId="5839">
      <pivotArea dataOnly="0" labelOnly="1" outline="0" fieldPosition="0">
        <references count="6">
          <reference field="6" count="1" selected="0">
            <x v="70"/>
          </reference>
          <reference field="7" count="1" selected="0">
            <x v="7"/>
          </reference>
          <reference field="11" count="1" selected="0">
            <x v="3"/>
          </reference>
          <reference field="12" count="1" selected="0">
            <x v="16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838">
      <pivotArea dataOnly="0" labelOnly="1" outline="0" fieldPosition="0">
        <references count="6">
          <reference field="6" count="1" selected="0">
            <x v="79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4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5837">
      <pivotArea dataOnly="0" labelOnly="1" outline="0" fieldPosition="0">
        <references count="6">
          <reference field="6" count="1" selected="0">
            <x v="82"/>
          </reference>
          <reference field="7" count="1" selected="0">
            <x v="7"/>
          </reference>
          <reference field="11" count="1" selected="0">
            <x v="2"/>
          </reference>
          <reference field="12" count="1" selected="0">
            <x v="18"/>
          </reference>
          <reference field="15" count="1">
            <x v="17"/>
          </reference>
          <reference field="17" count="1" selected="0">
            <x v="4"/>
          </reference>
        </references>
      </pivotArea>
    </format>
    <format dxfId="5836">
      <pivotArea dataOnly="0" labelOnly="1" outline="0" fieldPosition="0">
        <references count="6">
          <reference field="6" count="1" selected="0">
            <x v="83"/>
          </reference>
          <reference field="7" count="1" selected="0">
            <x v="7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5835">
      <pivotArea dataOnly="0" labelOnly="1" outline="0" fieldPosition="0">
        <references count="7">
          <reference field="6" count="1" selected="0">
            <x v="0"/>
          </reference>
          <reference field="7" count="1" selected="0">
            <x v="7"/>
          </reference>
          <reference field="8" count="1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834">
      <pivotArea dataOnly="0" labelOnly="1" outline="0" fieldPosition="0">
        <references count="7">
          <reference field="6" count="1" selected="0">
            <x v="6"/>
          </reference>
          <reference field="7" count="1" selected="0">
            <x v="7"/>
          </reference>
          <reference field="8" count="1">
            <x v="13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833">
      <pivotArea dataOnly="0" labelOnly="1" outline="0" fieldPosition="0">
        <references count="7">
          <reference field="6" count="1" selected="0">
            <x v="9"/>
          </reference>
          <reference field="7" count="1" selected="0">
            <x v="7"/>
          </reference>
          <reference field="8" count="1">
            <x v="15"/>
          </reference>
          <reference field="11" count="1" selected="0">
            <x v="3"/>
          </reference>
          <reference field="12" count="1" selected="0">
            <x v="5"/>
          </reference>
          <reference field="15" count="1" selected="0">
            <x v="16"/>
          </reference>
          <reference field="17" count="1" selected="0">
            <x v="0"/>
          </reference>
        </references>
      </pivotArea>
    </format>
    <format dxfId="5832">
      <pivotArea dataOnly="0" labelOnly="1" outline="0" fieldPosition="0">
        <references count="7">
          <reference field="6" count="1" selected="0">
            <x v="13"/>
          </reference>
          <reference field="7" count="1" selected="0">
            <x v="7"/>
          </reference>
          <reference field="8" count="1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831">
      <pivotArea dataOnly="0" labelOnly="1" outline="0" fieldPosition="0">
        <references count="7">
          <reference field="6" count="1" selected="0">
            <x v="21"/>
          </reference>
          <reference field="7" count="1" selected="0">
            <x v="7"/>
          </reference>
          <reference field="8" count="1">
            <x v="1"/>
          </reference>
          <reference field="11" count="1" selected="0">
            <x v="2"/>
          </reference>
          <reference field="12" count="1" selected="0">
            <x v="11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5830">
      <pivotArea dataOnly="0" labelOnly="1" outline="0" fieldPosition="0">
        <references count="7">
          <reference field="6" count="1" selected="0">
            <x v="22"/>
          </reference>
          <reference field="7" count="1" selected="0">
            <x v="7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5829">
      <pivotArea dataOnly="0" labelOnly="1" outline="0" fieldPosition="0">
        <references count="7">
          <reference field="6" count="1" selected="0">
            <x v="23"/>
          </reference>
          <reference field="7" count="1" selected="0">
            <x v="7"/>
          </reference>
          <reference field="8" count="1">
            <x v="4"/>
          </reference>
          <reference field="11" count="1" selected="0">
            <x v="2"/>
          </reference>
          <reference field="12" count="1" selected="0">
            <x v="12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5828">
      <pivotArea dataOnly="0" labelOnly="1" outline="0" fieldPosition="0">
        <references count="7">
          <reference field="6" count="1" selected="0">
            <x v="28"/>
          </reference>
          <reference field="7" count="1" selected="0">
            <x v="7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827">
      <pivotArea dataOnly="0" labelOnly="1" outline="0" fieldPosition="0">
        <references count="7">
          <reference field="6" count="1" selected="0">
            <x v="35"/>
          </reference>
          <reference field="7" count="1" selected="0">
            <x v="7"/>
          </reference>
          <reference field="8" count="1">
            <x v="17"/>
          </reference>
          <reference field="11" count="1" selected="0">
            <x v="3"/>
          </reference>
          <reference field="12" count="1" selected="0">
            <x v="17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5826">
      <pivotArea dataOnly="0" labelOnly="1" outline="0" fieldPosition="0">
        <references count="7">
          <reference field="6" count="1" selected="0">
            <x v="39"/>
          </reference>
          <reference field="7" count="1" selected="0">
            <x v="7"/>
          </reference>
          <reference field="8" count="1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825">
      <pivotArea dataOnly="0" labelOnly="1" outline="0" fieldPosition="0">
        <references count="7">
          <reference field="6" count="1" selected="0">
            <x v="40"/>
          </reference>
          <reference field="7" count="1" selected="0">
            <x v="7"/>
          </reference>
          <reference field="8" count="1">
            <x v="24"/>
          </reference>
          <reference field="11" count="1" selected="0">
            <x v="2"/>
          </reference>
          <reference field="12" count="1" selected="0">
            <x v="1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824">
      <pivotArea dataOnly="0" labelOnly="1" outline="0" fieldPosition="0">
        <references count="7">
          <reference field="6" count="1" selected="0">
            <x v="43"/>
          </reference>
          <reference field="7" count="1" selected="0">
            <x v="7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18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5823">
      <pivotArea dataOnly="0" labelOnly="1" outline="0" fieldPosition="0">
        <references count="7">
          <reference field="6" count="1" selected="0">
            <x v="44"/>
          </reference>
          <reference field="7" count="1" selected="0">
            <x v="7"/>
          </reference>
          <reference field="8" count="1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822">
      <pivotArea dataOnly="0" labelOnly="1" outline="0" fieldPosition="0">
        <references count="7">
          <reference field="6" count="1" selected="0">
            <x v="46"/>
          </reference>
          <reference field="7" count="1" selected="0">
            <x v="7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5821">
      <pivotArea dataOnly="0" labelOnly="1" outline="0" fieldPosition="0">
        <references count="7">
          <reference field="6" count="1" selected="0">
            <x v="62"/>
          </reference>
          <reference field="7" count="1" selected="0">
            <x v="7"/>
          </reference>
          <reference field="8" count="1">
            <x v="1"/>
          </reference>
          <reference field="11" count="1" selected="0">
            <x v="3"/>
          </reference>
          <reference field="12" count="1" selected="0">
            <x v="1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820">
      <pivotArea dataOnly="0" labelOnly="1" outline="0" fieldPosition="0">
        <references count="7">
          <reference field="6" count="1" selected="0">
            <x v="66"/>
          </reference>
          <reference field="7" count="1" selected="0">
            <x v="7"/>
          </reference>
          <reference field="8" count="1">
            <x v="20"/>
          </reference>
          <reference field="11" count="1" selected="0">
            <x v="2"/>
          </reference>
          <reference field="12" count="1" selected="0">
            <x v="9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5819">
      <pivotArea dataOnly="0" labelOnly="1" outline="0" fieldPosition="0">
        <references count="7">
          <reference field="6" count="1" selected="0">
            <x v="78"/>
          </reference>
          <reference field="7" count="1" selected="0">
            <x v="7"/>
          </reference>
          <reference field="8" count="1">
            <x v="24"/>
          </reference>
          <reference field="11" count="1" selected="0">
            <x v="2"/>
          </reference>
          <reference field="12" count="1" selected="0">
            <x v="1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818">
      <pivotArea dataOnly="0" labelOnly="1" outline="0" fieldPosition="0">
        <references count="7">
          <reference field="6" count="1" selected="0">
            <x v="79"/>
          </reference>
          <reference field="7" count="1" selected="0">
            <x v="7"/>
          </reference>
          <reference field="8" count="1">
            <x v="15"/>
          </reference>
          <reference field="11" count="1" selected="0">
            <x v="2"/>
          </reference>
          <reference field="12" count="1" selected="0">
            <x v="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5817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7"/>
          </reference>
          <reference field="8" count="1">
            <x v="2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816">
      <pivotArea dataOnly="0" labelOnly="1" outline="0" fieldPosition="0">
        <references count="8">
          <reference field="6" count="1" selected="0">
            <x v="0"/>
          </reference>
          <reference field="7" count="1" selected="0">
            <x v="7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1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815">
      <pivotArea dataOnly="0" labelOnly="1" outline="0" fieldPosition="0">
        <references count="8">
          <reference field="6" count="1" selected="0">
            <x v="4"/>
          </reference>
          <reference field="7" count="1" selected="0">
            <x v="7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1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814">
      <pivotArea dataOnly="0" labelOnly="1" outline="0" fieldPosition="0">
        <references count="8">
          <reference field="6" count="1" selected="0">
            <x v="6"/>
          </reference>
          <reference field="7" count="1" selected="0">
            <x v="7"/>
          </reference>
          <reference field="8" count="1" selected="0">
            <x v="13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1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813">
      <pivotArea dataOnly="0" labelOnly="1" outline="0" fieldPosition="0">
        <references count="8">
          <reference field="6" count="1" selected="0">
            <x v="9"/>
          </reference>
          <reference field="7" count="1" selected="0">
            <x v="7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5"/>
          </reference>
          <reference field="13" count="1">
            <x v="17"/>
          </reference>
          <reference field="15" count="1" selected="0">
            <x v="16"/>
          </reference>
          <reference field="17" count="1" selected="0">
            <x v="0"/>
          </reference>
        </references>
      </pivotArea>
    </format>
    <format dxfId="5812">
      <pivotArea dataOnly="0" labelOnly="1" outline="0" fieldPosition="0">
        <references count="8">
          <reference field="6" count="1" selected="0">
            <x v="13"/>
          </reference>
          <reference field="7" count="1" selected="0">
            <x v="7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811">
      <pivotArea dataOnly="0" labelOnly="1" outline="0" fieldPosition="0">
        <references count="8">
          <reference field="6" count="1" selected="0">
            <x v="14"/>
          </reference>
          <reference field="7" count="1" selected="0">
            <x v="7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8"/>
          </reference>
          <reference field="13" count="1">
            <x v="2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810">
      <pivotArea dataOnly="0" labelOnly="1" outline="0" fieldPosition="0">
        <references count="8">
          <reference field="6" count="1" selected="0">
            <x v="18"/>
          </reference>
          <reference field="7" count="1" selected="0">
            <x v="7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10"/>
          </reference>
          <reference field="13" count="1">
            <x v="17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5809">
      <pivotArea dataOnly="0" labelOnly="1" outline="0" fieldPosition="0">
        <references count="8">
          <reference field="6" count="1" selected="0">
            <x v="19"/>
          </reference>
          <reference field="7" count="1" selected="0">
            <x v="7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10"/>
          </reference>
          <reference field="13" count="1">
            <x v="17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5808">
      <pivotArea dataOnly="0" labelOnly="1" outline="0" fieldPosition="0">
        <references count="8">
          <reference field="6" count="1" selected="0">
            <x v="21"/>
          </reference>
          <reference field="7" count="1" selected="0">
            <x v="7"/>
          </reference>
          <reference field="8" count="1" selected="0">
            <x v="1"/>
          </reference>
          <reference field="11" count="1" selected="0">
            <x v="2"/>
          </reference>
          <reference field="12" count="1" selected="0">
            <x v="11"/>
          </reference>
          <reference field="13" count="1">
            <x v="1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5807">
      <pivotArea dataOnly="0" labelOnly="1" outline="0" fieldPosition="0">
        <references count="8">
          <reference field="6" count="1" selected="0">
            <x v="22"/>
          </reference>
          <reference field="7" count="1" selected="0">
            <x v="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9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5806">
      <pivotArea dataOnly="0" labelOnly="1" outline="0" fieldPosition="0">
        <references count="8">
          <reference field="6" count="1" selected="0">
            <x v="23"/>
          </reference>
          <reference field="7" count="1" selected="0">
            <x v="7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12"/>
          </reference>
          <reference field="13" count="1">
            <x v="4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5805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7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804">
      <pivotArea dataOnly="0" labelOnly="1" outline="0" fieldPosition="0">
        <references count="8">
          <reference field="6" count="1" selected="0">
            <x v="35"/>
          </reference>
          <reference field="7" count="1" selected="0">
            <x v="7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7"/>
          </reference>
          <reference field="13" count="1">
            <x v="9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5803">
      <pivotArea dataOnly="0" labelOnly="1" outline="0" fieldPosition="0">
        <references count="8">
          <reference field="6" count="1" selected="0">
            <x v="36"/>
          </reference>
          <reference field="7" count="1" selected="0">
            <x v="7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7"/>
          </reference>
          <reference field="13" count="1">
            <x v="9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5802">
      <pivotArea dataOnly="0" labelOnly="1" outline="0" fieldPosition="0">
        <references count="8">
          <reference field="6" count="1" selected="0">
            <x v="39"/>
          </reference>
          <reference field="7" count="1" selected="0">
            <x v="7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801">
      <pivotArea dataOnly="0" labelOnly="1" outline="0" fieldPosition="0">
        <references count="8">
          <reference field="6" count="1" selected="0">
            <x v="40"/>
          </reference>
          <reference field="7" count="1" selected="0">
            <x v="7"/>
          </reference>
          <reference field="8" count="1" selected="0">
            <x v="24"/>
          </reference>
          <reference field="11" count="1" selected="0">
            <x v="2"/>
          </reference>
          <reference field="12" count="1" selected="0">
            <x v="14"/>
          </reference>
          <reference field="13" count="1">
            <x v="2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800">
      <pivotArea dataOnly="0" labelOnly="1" outline="0" fieldPosition="0">
        <references count="8">
          <reference field="6" count="1" selected="0">
            <x v="43"/>
          </reference>
          <reference field="7" count="1" selected="0">
            <x v="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8"/>
          </reference>
          <reference field="13" count="1">
            <x v="9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5799">
      <pivotArea dataOnly="0" labelOnly="1" outline="0" fieldPosition="0">
        <references count="8">
          <reference field="6" count="1" selected="0">
            <x v="44"/>
          </reference>
          <reference field="7" count="1" selected="0">
            <x v="7"/>
          </reference>
          <reference field="8" count="1" selected="0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798">
      <pivotArea dataOnly="0" labelOnly="1" outline="0" fieldPosition="0">
        <references count="8">
          <reference field="6" count="1" selected="0">
            <x v="46"/>
          </reference>
          <reference field="7" count="1" selected="0">
            <x v="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9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5797">
      <pivotArea dataOnly="0" labelOnly="1" outline="0" fieldPosition="0">
        <references count="8">
          <reference field="6" count="1" selected="0">
            <x v="60"/>
          </reference>
          <reference field="7" count="1" selected="0">
            <x v="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1"/>
          </reference>
          <reference field="13" count="1">
            <x v="9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5796">
      <pivotArea dataOnly="0" labelOnly="1" outline="0" fieldPosition="0">
        <references count="8">
          <reference field="6" count="1" selected="0">
            <x v="62"/>
          </reference>
          <reference field="7" count="1" selected="0">
            <x v="7"/>
          </reference>
          <reference field="8" count="1" selected="0">
            <x v="1"/>
          </reference>
          <reference field="11" count="1" selected="0">
            <x v="3"/>
          </reference>
          <reference field="12" count="1" selected="0">
            <x v="16"/>
          </reference>
          <reference field="13" count="1">
            <x v="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795">
      <pivotArea dataOnly="0" labelOnly="1" outline="0" fieldPosition="0">
        <references count="8">
          <reference field="6" count="1" selected="0">
            <x v="66"/>
          </reference>
          <reference field="7" count="1" selected="0">
            <x v="7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9"/>
          </reference>
          <reference field="13" count="1">
            <x v="22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5794">
      <pivotArea dataOnly="0" labelOnly="1" outline="0" fieldPosition="0">
        <references count="8">
          <reference field="6" count="1" selected="0">
            <x v="67"/>
          </reference>
          <reference field="7" count="1" selected="0">
            <x v="7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6"/>
          </reference>
          <reference field="13" count="1">
            <x v="2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793">
      <pivotArea dataOnly="0" labelOnly="1" outline="0" fieldPosition="0">
        <references count="8">
          <reference field="6" count="1" selected="0">
            <x v="68"/>
          </reference>
          <reference field="7" count="1" selected="0">
            <x v="7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9"/>
          </reference>
          <reference field="13" count="1">
            <x v="22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5792">
      <pivotArea dataOnly="0" labelOnly="1" outline="0" fieldPosition="0">
        <references count="8">
          <reference field="6" count="1" selected="0">
            <x v="69"/>
          </reference>
          <reference field="7" count="1" selected="0">
            <x v="7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9"/>
          </reference>
          <reference field="13" count="1">
            <x v="22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5791">
      <pivotArea dataOnly="0" labelOnly="1" outline="0" fieldPosition="0">
        <references count="8">
          <reference field="6" count="1" selected="0">
            <x v="70"/>
          </reference>
          <reference field="7" count="1" selected="0">
            <x v="7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6"/>
          </reference>
          <reference field="13" count="1">
            <x v="2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790">
      <pivotArea dataOnly="0" labelOnly="1" outline="0" fieldPosition="0">
        <references count="8">
          <reference field="6" count="1" selected="0">
            <x v="78"/>
          </reference>
          <reference field="7" count="1" selected="0">
            <x v="7"/>
          </reference>
          <reference field="8" count="1" selected="0">
            <x v="24"/>
          </reference>
          <reference field="11" count="1" selected="0">
            <x v="2"/>
          </reference>
          <reference field="12" count="1" selected="0">
            <x v="14"/>
          </reference>
          <reference field="13" count="1">
            <x v="2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789">
      <pivotArea dataOnly="0" labelOnly="1" outline="0" fieldPosition="0">
        <references count="8">
          <reference field="6" count="1" selected="0">
            <x v="79"/>
          </reference>
          <reference field="7" count="1" selected="0">
            <x v="7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4"/>
          </reference>
          <reference field="13" count="1">
            <x v="17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5788">
      <pivotArea dataOnly="0" labelOnly="1" outline="0" fieldPosition="0">
        <references count="8">
          <reference field="6" count="1" selected="0">
            <x v="80"/>
          </reference>
          <reference field="7" count="1" selected="0">
            <x v="7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4"/>
          </reference>
          <reference field="13" count="1">
            <x v="17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5787">
      <pivotArea dataOnly="0" labelOnly="1" outline="0" fieldPosition="0">
        <references count="8">
          <reference field="6" count="1" selected="0">
            <x v="82"/>
          </reference>
          <reference field="7" count="1" selected="0">
            <x v="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8"/>
          </reference>
          <reference field="13" count="1">
            <x v="4"/>
          </reference>
          <reference field="15" count="1" selected="0">
            <x v="17"/>
          </reference>
          <reference field="17" count="1" selected="0">
            <x v="4"/>
          </reference>
        </references>
      </pivotArea>
    </format>
    <format dxfId="5786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7"/>
          </reference>
          <reference field="8" count="1" selected="0">
            <x v="2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26" firstHeaderRow="1" firstDataRow="1" firstDataCol="9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name="VALOR " axis="axisRow" compact="0" outline="0" showAll="0" defaultSubtotal="0">
      <items count="665">
        <item x="270"/>
        <item x="325"/>
        <item x="311"/>
        <item x="310"/>
        <item x="320"/>
        <item x="302"/>
        <item x="515"/>
        <item x="457"/>
        <item x="342"/>
        <item x="296"/>
        <item x="301"/>
        <item x="191"/>
        <item x="148"/>
        <item x="238"/>
        <item x="459"/>
        <item x="451"/>
        <item x="300"/>
        <item x="460"/>
        <item x="308"/>
        <item x="452"/>
        <item x="415"/>
        <item x="216"/>
        <item x="245"/>
        <item x="304"/>
        <item x="493"/>
        <item x="236"/>
        <item x="13"/>
        <item x="418"/>
        <item x="37"/>
        <item x="303"/>
        <item x="88"/>
        <item x="404"/>
        <item x="299"/>
        <item x="142"/>
        <item x="235"/>
        <item x="145"/>
        <item x="321"/>
        <item x="228"/>
        <item x="217"/>
        <item x="307"/>
        <item x="463"/>
        <item x="80"/>
        <item x="407"/>
        <item x="474"/>
        <item x="237"/>
        <item x="328"/>
        <item x="239"/>
        <item x="339"/>
        <item x="265"/>
        <item x="349"/>
        <item x="501"/>
        <item x="388"/>
        <item x="201"/>
        <item x="343"/>
        <item x="147"/>
        <item x="212"/>
        <item x="209"/>
        <item x="213"/>
        <item x="454"/>
        <item x="399"/>
        <item x="210"/>
        <item x="455"/>
        <item x="277"/>
        <item x="233"/>
        <item x="211"/>
        <item x="312"/>
        <item x="214"/>
        <item x="281"/>
        <item x="350"/>
        <item x="521"/>
        <item x="251"/>
        <item x="499"/>
        <item x="249"/>
        <item x="468"/>
        <item x="352"/>
        <item x="240"/>
        <item x="221"/>
        <item x="279"/>
        <item x="464"/>
        <item x="358"/>
        <item x="405"/>
        <item x="469"/>
        <item x="470"/>
        <item x="313"/>
        <item x="234"/>
        <item x="258"/>
        <item x="215"/>
        <item x="140"/>
        <item x="161"/>
        <item x="243"/>
        <item x="259"/>
        <item x="315"/>
        <item x="187"/>
        <item x="351"/>
        <item x="208"/>
        <item x="268"/>
        <item x="271"/>
        <item x="218"/>
        <item x="40"/>
        <item x="149"/>
        <item x="45"/>
        <item x="360"/>
        <item x="361"/>
        <item x="260"/>
        <item x="359"/>
        <item x="186"/>
        <item x="340"/>
        <item x="184"/>
        <item x="122"/>
        <item x="341"/>
        <item x="472"/>
        <item x="146"/>
        <item x="241"/>
        <item x="387"/>
        <item x="134"/>
        <item x="348"/>
        <item x="316"/>
        <item x="278"/>
        <item x="222"/>
        <item x="345"/>
        <item x="189"/>
        <item x="65"/>
        <item x="246"/>
        <item x="188"/>
        <item x="466"/>
        <item x="305"/>
        <item x="133"/>
        <item x="256"/>
        <item x="136"/>
        <item x="87"/>
        <item x="353"/>
        <item x="242"/>
        <item x="286"/>
        <item x="465"/>
        <item x="357"/>
        <item x="163"/>
        <item x="494"/>
        <item x="416"/>
        <item x="248"/>
        <item x="151"/>
        <item x="309"/>
        <item x="247"/>
        <item x="28"/>
        <item x="389"/>
        <item x="356"/>
        <item x="390"/>
        <item x="160"/>
        <item x="394"/>
        <item x="244"/>
        <item x="272"/>
        <item x="177"/>
        <item x="338"/>
        <item x="273"/>
        <item x="337"/>
        <item x="175"/>
        <item x="224"/>
        <item x="39"/>
        <item x="223"/>
        <item x="81"/>
        <item x="314"/>
        <item x="327"/>
        <item x="467"/>
        <item x="306"/>
        <item x="91"/>
        <item x="27"/>
        <item x="197"/>
        <item x="82"/>
        <item x="89"/>
        <item x="298"/>
        <item x="386"/>
        <item x="297"/>
        <item x="346"/>
        <item x="75"/>
        <item x="159"/>
        <item x="129"/>
        <item x="155"/>
        <item x="439"/>
        <item x="44"/>
        <item x="170"/>
        <item x="428"/>
        <item x="280"/>
        <item x="31"/>
        <item x="318"/>
        <item x="479"/>
        <item x="492"/>
        <item x="57"/>
        <item x="185"/>
        <item x="168"/>
        <item x="138"/>
        <item x="165"/>
        <item x="74"/>
        <item x="207"/>
        <item x="417"/>
        <item x="319"/>
        <item x="206"/>
        <item x="498"/>
        <item x="83"/>
        <item x="482"/>
        <item x="397"/>
        <item x="174"/>
        <item x="483"/>
        <item x="525"/>
        <item x="41"/>
        <item x="505"/>
        <item x="489"/>
        <item x="176"/>
        <item x="132"/>
        <item x="227"/>
        <item x="414"/>
        <item x="285"/>
        <item x="225"/>
        <item x="413"/>
        <item x="367"/>
        <item x="47"/>
        <item x="396"/>
        <item x="478"/>
        <item x="118"/>
        <item x="24"/>
        <item x="433"/>
        <item x="22"/>
        <item x="26"/>
        <item x="143"/>
        <item x="21"/>
        <item x="92"/>
        <item x="380"/>
        <item x="403"/>
        <item x="36"/>
        <item x="362"/>
        <item x="30"/>
        <item x="450"/>
        <item x="453"/>
        <item x="329"/>
        <item x="219"/>
        <item x="25"/>
        <item x="220"/>
        <item x="32"/>
        <item x="409"/>
        <item x="287"/>
        <item x="379"/>
        <item x="183"/>
        <item x="10"/>
        <item x="62"/>
        <item x="181"/>
        <item x="284"/>
        <item x="448"/>
        <item x="449"/>
        <item x="458"/>
        <item x="123"/>
        <item x="171"/>
        <item x="255"/>
        <item x="43"/>
        <item x="383"/>
        <item x="150"/>
        <item x="9"/>
        <item x="182"/>
        <item x="124"/>
        <item x="398"/>
        <item x="317"/>
        <item x="73"/>
        <item x="506"/>
        <item x="226"/>
        <item x="443"/>
        <item x="232"/>
        <item x="324"/>
        <item x="429"/>
        <item x="476"/>
        <item x="500"/>
        <item x="508"/>
        <item x="180"/>
        <item x="42"/>
        <item x="250"/>
        <item x="411"/>
        <item x="98"/>
        <item x="410"/>
        <item x="94"/>
        <item x="294"/>
        <item x="35"/>
        <item x="34"/>
        <item x="502"/>
        <item x="262"/>
        <item x="33"/>
        <item x="503"/>
        <item x="195"/>
        <item x="7"/>
        <item x="48"/>
        <item x="137"/>
        <item x="441"/>
        <item x="63"/>
        <item x="49"/>
        <item x="156"/>
        <item x="331"/>
        <item x="64"/>
        <item x="435"/>
        <item x="192"/>
        <item x="344"/>
        <item x="477"/>
        <item x="495"/>
        <item x="126"/>
        <item x="364"/>
        <item x="115"/>
        <item x="290"/>
        <item x="53"/>
        <item x="162"/>
        <item x="253"/>
        <item x="355"/>
        <item x="522"/>
        <item x="322"/>
        <item x="267"/>
        <item x="153"/>
        <item x="144"/>
        <item x="38"/>
        <item x="266"/>
        <item x="461"/>
        <item x="511"/>
        <item x="52"/>
        <item x="473"/>
        <item x="8"/>
        <item x="462"/>
        <item x="102"/>
        <item x="172"/>
        <item x="406"/>
        <item x="58"/>
        <item x="412"/>
        <item x="125"/>
        <item x="54"/>
        <item x="50"/>
        <item x="106"/>
        <item x="99"/>
        <item x="275"/>
        <item x="61"/>
        <item x="103"/>
        <item x="154"/>
        <item x="514"/>
        <item x="395"/>
        <item x="116"/>
        <item x="527"/>
        <item x="421"/>
        <item x="510"/>
        <item x="497"/>
        <item x="202"/>
        <item x="158"/>
        <item x="104"/>
        <item x="419"/>
        <item x="330"/>
        <item x="291"/>
        <item x="173"/>
        <item x="475"/>
        <item x="384"/>
        <item x="190"/>
        <item x="110"/>
        <item x="169"/>
        <item x="523"/>
        <item x="432"/>
        <item x="442"/>
        <item x="422"/>
        <item x="264"/>
        <item x="85"/>
        <item x="423"/>
        <item x="135"/>
        <item x="276"/>
        <item x="100"/>
        <item x="447"/>
        <item x="109"/>
        <item x="385"/>
        <item x="261"/>
        <item x="440"/>
        <item x="198"/>
        <item x="93"/>
        <item x="378"/>
        <item x="326"/>
        <item x="513"/>
        <item x="420"/>
        <item x="55"/>
        <item x="347"/>
        <item x="431"/>
        <item x="295"/>
        <item x="178"/>
        <item x="11"/>
        <item x="430"/>
        <item x="363"/>
        <item x="274"/>
        <item x="199"/>
        <item x="456"/>
        <item x="231"/>
        <item x="56"/>
        <item x="111"/>
        <item x="60"/>
        <item x="196"/>
        <item x="252"/>
        <item x="230"/>
        <item x="229"/>
        <item x="471"/>
        <item x="524"/>
        <item x="332"/>
        <item x="29"/>
        <item x="179"/>
        <item x="484"/>
        <item x="263"/>
        <item x="46"/>
        <item x="257"/>
        <item x="23"/>
        <item x="78"/>
        <item x="77"/>
        <item x="18"/>
        <item x="488"/>
        <item x="426"/>
        <item x="167"/>
        <item x="509"/>
        <item x="366"/>
        <item x="377"/>
        <item x="114"/>
        <item x="382"/>
        <item x="200"/>
        <item x="51"/>
        <item x="66"/>
        <item x="491"/>
        <item x="72"/>
        <item x="336"/>
        <item x="71"/>
        <item x="365"/>
        <item x="283"/>
        <item x="117"/>
        <item x="490"/>
        <item x="86"/>
        <item x="391"/>
        <item x="526"/>
        <item x="20"/>
        <item x="519"/>
        <item x="520"/>
        <item x="288"/>
        <item x="131"/>
        <item x="424"/>
        <item x="333"/>
        <item x="108"/>
        <item x="128"/>
        <item x="127"/>
        <item x="157"/>
        <item x="14"/>
        <item x="282"/>
        <item x="101"/>
        <item x="400"/>
        <item x="152"/>
        <item x="79"/>
        <item x="254"/>
        <item x="402"/>
        <item x="292"/>
        <item x="354"/>
        <item x="480"/>
        <item x="68"/>
        <item x="381"/>
        <item x="446"/>
        <item x="90"/>
        <item x="113"/>
        <item x="293"/>
        <item x="164"/>
        <item x="481"/>
        <item x="487"/>
        <item x="425"/>
        <item x="504"/>
        <item x="204"/>
        <item x="203"/>
        <item x="401"/>
        <item x="17"/>
        <item x="59"/>
        <item x="427"/>
        <item x="289"/>
        <item x="95"/>
        <item x="323"/>
        <item x="485"/>
        <item x="371"/>
        <item x="269"/>
        <item x="67"/>
        <item x="112"/>
        <item x="373"/>
        <item x="374"/>
        <item x="139"/>
        <item x="393"/>
        <item x="12"/>
        <item x="376"/>
        <item x="438"/>
        <item x="516"/>
        <item x="70"/>
        <item x="518"/>
        <item x="96"/>
        <item x="507"/>
        <item x="194"/>
        <item x="69"/>
        <item x="193"/>
        <item x="130"/>
        <item x="445"/>
        <item x="119"/>
        <item x="437"/>
        <item x="205"/>
        <item x="5"/>
        <item x="444"/>
        <item x="120"/>
        <item x="6"/>
        <item x="529"/>
        <item x="84"/>
        <item x="16"/>
        <item x="392"/>
        <item x="97"/>
        <item x="166"/>
        <item x="334"/>
        <item x="486"/>
        <item x="375"/>
        <item x="3"/>
        <item x="76"/>
        <item x="368"/>
        <item x="496"/>
        <item x="436"/>
        <item x="105"/>
        <item x="408"/>
        <item x="372"/>
        <item x="121"/>
        <item x="434"/>
        <item x="512"/>
        <item x="528"/>
        <item x="517"/>
        <item x="15"/>
        <item x="370"/>
        <item x="2"/>
        <item x="4"/>
        <item x="141"/>
        <item x="107"/>
        <item x="369"/>
        <item x="1"/>
        <item x="335"/>
        <item x="0"/>
        <item x="1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</items>
    </pivotField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9">
    <field x="6"/>
    <field x="7"/>
    <field x="12"/>
    <field x="17"/>
    <field x="11"/>
    <field x="15"/>
    <field x="8"/>
    <field x="13"/>
    <field x="14"/>
  </rowFields>
  <rowItems count="22">
    <i>
      <x v="7"/>
      <x v="94"/>
      <x v="116"/>
      <x/>
      <x v="8"/>
      <x v="33"/>
      <x v="1"/>
      <x v="1"/>
      <x v="127"/>
    </i>
    <i>
      <x v="9"/>
      <x v="94"/>
      <x v="117"/>
      <x/>
      <x v="8"/>
      <x v="44"/>
      <x v="5"/>
      <x v="5"/>
      <x v="220"/>
    </i>
    <i>
      <x v="15"/>
      <x v="94"/>
      <x v="122"/>
      <x/>
      <x v="8"/>
      <x v="24"/>
      <x v="3"/>
      <x v="3"/>
      <x v="80"/>
    </i>
    <i>
      <x v="16"/>
      <x v="94"/>
      <x v="122"/>
      <x/>
      <x v="8"/>
      <x v="24"/>
      <x v="3"/>
      <x v="3"/>
      <x v="86"/>
    </i>
    <i>
      <x v="22"/>
      <x v="94"/>
      <x v="124"/>
      <x/>
      <x v="7"/>
      <x v="40"/>
      <x v="5"/>
      <x v="5"/>
      <x v="634"/>
    </i>
    <i>
      <x v="23"/>
      <x v="94"/>
      <x v="123"/>
      <x/>
      <x v="7"/>
      <x v="34"/>
      <x v="1"/>
      <x v="1"/>
      <x v="390"/>
    </i>
    <i>
      <x v="25"/>
      <x v="94"/>
      <x v="116"/>
      <x/>
      <x v="8"/>
      <x v="33"/>
      <x v="9"/>
      <x v="9"/>
      <x v="253"/>
    </i>
    <i>
      <x v="39"/>
      <x v="94"/>
      <x v="119"/>
      <x/>
      <x v="7"/>
      <x v="50"/>
      <x v="9"/>
      <x v="9"/>
      <x v="111"/>
    </i>
    <i>
      <x v="41"/>
      <x v="94"/>
      <x v="119"/>
      <x/>
      <x v="7"/>
      <x v="50"/>
      <x v="9"/>
      <x v="9"/>
      <x v="146"/>
    </i>
    <i>
      <x v="47"/>
      <x v="94"/>
      <x v="121"/>
      <x/>
      <x v="7"/>
      <x v="40"/>
      <x v="10"/>
      <x v="11"/>
      <x v="82"/>
    </i>
    <i>
      <x v="52"/>
      <x v="94"/>
      <x v="119"/>
      <x/>
      <x v="7"/>
      <x v="50"/>
      <x v="5"/>
      <x v="5"/>
      <x v="632"/>
    </i>
    <i>
      <x v="53"/>
      <x v="94"/>
      <x v="119"/>
      <x/>
      <x v="7"/>
      <x v="50"/>
      <x v="5"/>
      <x v="5"/>
      <x v="632"/>
    </i>
    <i>
      <x v="54"/>
      <x v="94"/>
      <x v="119"/>
      <x/>
      <x v="7"/>
      <x v="50"/>
      <x v="9"/>
      <x v="9"/>
      <x v="146"/>
    </i>
    <i>
      <x v="55"/>
      <x v="94"/>
      <x v="119"/>
      <x/>
      <x v="7"/>
      <x v="50"/>
      <x v="9"/>
      <x v="9"/>
      <x v="146"/>
    </i>
    <i>
      <x v="56"/>
      <x v="94"/>
      <x v="116"/>
      <x/>
      <x v="8"/>
      <x v="33"/>
      <x v="9"/>
      <x v="9"/>
      <x v="146"/>
    </i>
    <i>
      <x v="61"/>
      <x v="94"/>
      <x v="40"/>
      <x v="1"/>
      <x v="4"/>
      <x v="3"/>
      <x/>
      <x v="65"/>
      <x v="529"/>
    </i>
    <i>
      <x v="62"/>
      <x v="94"/>
      <x v="118"/>
      <x/>
      <x v="7"/>
      <x v="46"/>
      <x v="3"/>
      <x v="3"/>
      <x v="34"/>
    </i>
    <i>
      <x v="89"/>
      <x v="94"/>
      <x v="120"/>
      <x/>
      <x v="7"/>
      <x v="40"/>
      <x v="3"/>
      <x v="3"/>
      <x v="43"/>
    </i>
    <i>
      <x v="94"/>
      <x v="94"/>
      <x v="120"/>
      <x/>
      <x v="7"/>
      <x v="40"/>
      <x v="3"/>
      <x v="3"/>
      <x v="50"/>
    </i>
    <i>
      <x v="97"/>
      <x v="94"/>
      <x v="119"/>
      <x/>
      <x v="7"/>
      <x v="50"/>
      <x v="7"/>
      <x v="7"/>
      <x v="633"/>
    </i>
    <i>
      <x v="102"/>
      <x v="94"/>
      <x v="119"/>
      <x/>
      <x v="7"/>
      <x v="50"/>
      <x v="5"/>
      <x v="5"/>
      <x v="152"/>
    </i>
    <i>
      <x v="120"/>
      <x v="94"/>
      <x v="116"/>
      <x/>
      <x v="8"/>
      <x v="33"/>
      <x v="3"/>
      <x v="3"/>
      <x v="603"/>
    </i>
  </rowItems>
  <colItems count="1">
    <i/>
  </colItems>
  <pageFields count="1">
    <pageField fld="3" item="64" hier="-1"/>
  </pageFields>
  <formats count="191">
    <format dxfId="5785">
      <pivotArea type="all" dataOnly="0" outline="0" fieldPosition="0"/>
    </format>
    <format dxfId="5784">
      <pivotArea field="11" type="button" dataOnly="0" labelOnly="1" outline="0" axis="axisRow" fieldPosition="4"/>
    </format>
    <format dxfId="5783">
      <pivotArea field="8" type="button" dataOnly="0" labelOnly="1" outline="0" axis="axisRow" fieldPosition="6"/>
    </format>
    <format dxfId="5782">
      <pivotArea field="15" type="button" dataOnly="0" labelOnly="1" outline="0" axis="axisRow" fieldPosition="5"/>
    </format>
    <format dxfId="5781">
      <pivotArea field="15" type="button" dataOnly="0" labelOnly="1" outline="0" axis="axisRow" fieldPosition="5"/>
    </format>
    <format dxfId="5780">
      <pivotArea field="17" type="button" dataOnly="0" labelOnly="1" outline="0" axis="axisRow" fieldPosition="3"/>
    </format>
    <format dxfId="5779">
      <pivotArea field="17" type="button" dataOnly="0" labelOnly="1" outline="0" axis="axisRow" fieldPosition="3"/>
    </format>
    <format dxfId="5778">
      <pivotArea dataOnly="0" labelOnly="1" outline="0" fieldPosition="0">
        <references count="1">
          <reference field="3" count="1">
            <x v="0"/>
          </reference>
        </references>
      </pivotArea>
    </format>
    <format dxfId="5777">
      <pivotArea field="12" type="button" dataOnly="0" labelOnly="1" outline="0" axis="axisRow" fieldPosition="2"/>
    </format>
    <format dxfId="5776">
      <pivotArea field="12" type="button" dataOnly="0" labelOnly="1" outline="0" axis="axisRow" fieldPosition="2"/>
    </format>
    <format dxfId="5775">
      <pivotArea dataOnly="0" labelOnly="1" outline="0" fieldPosition="0">
        <references count="1">
          <reference field="6" count="0"/>
        </references>
      </pivotArea>
    </format>
    <format dxfId="5774">
      <pivotArea dataOnly="0" labelOnly="1" outline="0" fieldPosition="0">
        <references count="1">
          <reference field="3" count="1">
            <x v="0"/>
          </reference>
        </references>
      </pivotArea>
    </format>
    <format dxfId="5773">
      <pivotArea field="7" type="button" dataOnly="0" labelOnly="1" outline="0" axis="axisRow" fieldPosition="1"/>
    </format>
    <format dxfId="5772">
      <pivotArea field="7" type="button" dataOnly="0" labelOnly="1" outline="0" axis="axisRow" fieldPosition="1"/>
    </format>
    <format dxfId="5771">
      <pivotArea field="7" type="button" dataOnly="0" labelOnly="1" outline="0" axis="axisRow" fieldPosition="1"/>
    </format>
    <format dxfId="5770">
      <pivotArea dataOnly="0" labelOnly="1" outline="0" fieldPosition="0">
        <references count="1">
          <reference field="6" count="23">
            <x v="10"/>
            <x v="11"/>
            <x v="13"/>
            <x v="21"/>
            <x v="22"/>
            <x v="23"/>
            <x v="24"/>
            <x v="28"/>
            <x v="35"/>
            <x v="36"/>
            <x v="41"/>
            <x v="44"/>
            <x v="46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5769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5768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5767">
      <pivotArea outline="0" collapsedLevelsAreSubtotals="1" fieldPosition="0"/>
    </format>
    <format dxfId="5766">
      <pivotArea type="all" dataOnly="0" outline="0" fieldPosition="0"/>
    </format>
    <format dxfId="5765">
      <pivotArea outline="0" collapsedLevelsAreSubtotals="1" fieldPosition="0"/>
    </format>
    <format dxfId="5764">
      <pivotArea dataOnly="0" labelOnly="1" outline="0" axis="axisValues" fieldPosition="0"/>
    </format>
    <format dxfId="5763">
      <pivotArea dataOnly="0" labelOnly="1" outline="0" fieldPosition="0">
        <references count="1">
          <reference field="6" count="11">
            <x v="5"/>
            <x v="21"/>
            <x v="22"/>
            <x v="27"/>
            <x v="43"/>
            <x v="60"/>
            <x v="76"/>
            <x v="92"/>
            <x v="105"/>
            <x v="108"/>
            <x v="110"/>
          </reference>
        </references>
      </pivotArea>
    </format>
    <format dxfId="5762">
      <pivotArea dataOnly="0" labelOnly="1" outline="0" fieldPosition="0">
        <references count="2">
          <reference field="6" count="1" selected="0">
            <x v="5"/>
          </reference>
          <reference field="7" count="1">
            <x v="53"/>
          </reference>
        </references>
      </pivotArea>
    </format>
    <format dxfId="5761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3"/>
          </reference>
          <reference field="12" count="1">
            <x v="19"/>
          </reference>
        </references>
      </pivotArea>
    </format>
    <format dxfId="5760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53"/>
          </reference>
          <reference field="12" count="1">
            <x v="11"/>
          </reference>
        </references>
      </pivotArea>
    </format>
    <format dxfId="5759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53"/>
          </reference>
          <reference field="12" count="1">
            <x v="6"/>
          </reference>
        </references>
      </pivotArea>
    </format>
    <format dxfId="5758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53"/>
          </reference>
          <reference field="12" count="1">
            <x v="14"/>
          </reference>
        </references>
      </pivotArea>
    </format>
    <format dxfId="5757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53"/>
          </reference>
          <reference field="12" count="1">
            <x v="18"/>
          </reference>
        </references>
      </pivotArea>
    </format>
    <format dxfId="5756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53"/>
          </reference>
          <reference field="12" count="1">
            <x v="11"/>
          </reference>
        </references>
      </pivotArea>
    </format>
    <format dxfId="5755">
      <pivotArea dataOnly="0" labelOnly="1" outline="0" fieldPosition="0">
        <references count="3">
          <reference field="6" count="1" selected="0">
            <x v="76"/>
          </reference>
          <reference field="7" count="1" selected="0">
            <x v="53"/>
          </reference>
          <reference field="12" count="1">
            <x v="16"/>
          </reference>
        </references>
      </pivotArea>
    </format>
    <format dxfId="5754">
      <pivotArea dataOnly="0" labelOnly="1" outline="0" fieldPosition="0">
        <references count="3">
          <reference field="6" count="1" selected="0">
            <x v="92"/>
          </reference>
          <reference field="7" count="1" selected="0">
            <x v="53"/>
          </reference>
          <reference field="12" count="1">
            <x v="14"/>
          </reference>
        </references>
      </pivotArea>
    </format>
    <format dxfId="5753">
      <pivotArea dataOnly="0" labelOnly="1" outline="0" fieldPosition="0">
        <references count="3">
          <reference field="6" count="1" selected="0">
            <x v="105"/>
          </reference>
          <reference field="7" count="1" selected="0">
            <x v="53"/>
          </reference>
          <reference field="12" count="1">
            <x v="16"/>
          </reference>
        </references>
      </pivotArea>
    </format>
    <format dxfId="5752">
      <pivotArea dataOnly="0" labelOnly="1" outline="0" fieldPosition="0">
        <references count="3">
          <reference field="6" count="1" selected="0">
            <x v="108"/>
          </reference>
          <reference field="7" count="1" selected="0">
            <x v="53"/>
          </reference>
          <reference field="12" count="1">
            <x v="3"/>
          </reference>
        </references>
      </pivotArea>
    </format>
    <format dxfId="5751">
      <pivotArea type="all" dataOnly="0" outline="0" fieldPosition="0"/>
    </format>
    <format dxfId="5750">
      <pivotArea outline="0" collapsedLevelsAreSubtotals="1" fieldPosition="0"/>
    </format>
    <format dxfId="5749">
      <pivotArea dataOnly="0" labelOnly="1" outline="0" axis="axisValues" fieldPosition="0"/>
    </format>
    <format dxfId="5748">
      <pivotArea dataOnly="0" labelOnly="1" outline="0" fieldPosition="0">
        <references count="1">
          <reference field="6" count="11">
            <x v="5"/>
            <x v="21"/>
            <x v="22"/>
            <x v="27"/>
            <x v="43"/>
            <x v="60"/>
            <x v="76"/>
            <x v="92"/>
            <x v="105"/>
            <x v="108"/>
            <x v="110"/>
          </reference>
        </references>
      </pivotArea>
    </format>
    <format dxfId="5747">
      <pivotArea dataOnly="0" labelOnly="1" outline="0" fieldPosition="0">
        <references count="2">
          <reference field="6" count="1" selected="0">
            <x v="5"/>
          </reference>
          <reference field="7" count="1">
            <x v="53"/>
          </reference>
        </references>
      </pivotArea>
    </format>
    <format dxfId="5746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3"/>
          </reference>
          <reference field="12" count="1">
            <x v="19"/>
          </reference>
        </references>
      </pivotArea>
    </format>
    <format dxfId="5745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53"/>
          </reference>
          <reference field="12" count="1">
            <x v="11"/>
          </reference>
        </references>
      </pivotArea>
    </format>
    <format dxfId="5744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53"/>
          </reference>
          <reference field="12" count="1">
            <x v="6"/>
          </reference>
        </references>
      </pivotArea>
    </format>
    <format dxfId="5743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53"/>
          </reference>
          <reference field="12" count="1">
            <x v="14"/>
          </reference>
        </references>
      </pivotArea>
    </format>
    <format dxfId="5742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53"/>
          </reference>
          <reference field="12" count="1">
            <x v="18"/>
          </reference>
        </references>
      </pivotArea>
    </format>
    <format dxfId="5741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53"/>
          </reference>
          <reference field="12" count="1">
            <x v="11"/>
          </reference>
        </references>
      </pivotArea>
    </format>
    <format dxfId="5740">
      <pivotArea dataOnly="0" labelOnly="1" outline="0" fieldPosition="0">
        <references count="3">
          <reference field="6" count="1" selected="0">
            <x v="76"/>
          </reference>
          <reference field="7" count="1" selected="0">
            <x v="53"/>
          </reference>
          <reference field="12" count="1">
            <x v="16"/>
          </reference>
        </references>
      </pivotArea>
    </format>
    <format dxfId="5739">
      <pivotArea dataOnly="0" labelOnly="1" outline="0" fieldPosition="0">
        <references count="3">
          <reference field="6" count="1" selected="0">
            <x v="92"/>
          </reference>
          <reference field="7" count="1" selected="0">
            <x v="53"/>
          </reference>
          <reference field="12" count="1">
            <x v="14"/>
          </reference>
        </references>
      </pivotArea>
    </format>
    <format dxfId="5738">
      <pivotArea dataOnly="0" labelOnly="1" outline="0" fieldPosition="0">
        <references count="3">
          <reference field="6" count="1" selected="0">
            <x v="105"/>
          </reference>
          <reference field="7" count="1" selected="0">
            <x v="53"/>
          </reference>
          <reference field="12" count="1">
            <x v="16"/>
          </reference>
        </references>
      </pivotArea>
    </format>
    <format dxfId="5737">
      <pivotArea dataOnly="0" labelOnly="1" outline="0" fieldPosition="0">
        <references count="3">
          <reference field="6" count="1" selected="0">
            <x v="108"/>
          </reference>
          <reference field="7" count="1" selected="0">
            <x v="53"/>
          </reference>
          <reference field="12" count="1">
            <x v="3"/>
          </reference>
        </references>
      </pivotArea>
    </format>
    <format dxfId="5736">
      <pivotArea dataOnly="0" labelOnly="1" outline="0" fieldPosition="0">
        <references count="9">
          <reference field="6" count="1" selected="0">
            <x v="4"/>
          </reference>
          <reference field="7" count="1" selected="0">
            <x v="19"/>
          </reference>
          <reference field="8" count="1" selected="0">
            <x v="13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4"/>
          </reference>
          <reference field="14" count="1">
            <x v="13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735">
      <pivotArea dataOnly="0" labelOnly="1" outline="0" fieldPosition="0">
        <references count="9">
          <reference field="6" count="1" selected="0">
            <x v="5"/>
          </reference>
          <reference field="7" count="1" selected="0">
            <x v="19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9"/>
          </reference>
          <reference field="13" count="1" selected="0">
            <x v="19"/>
          </reference>
          <reference field="14" count="1">
            <x v="377"/>
          </reference>
          <reference field="15" count="1" selected="0">
            <x v="20"/>
          </reference>
          <reference field="17" count="1" selected="0">
            <x v="0"/>
          </reference>
        </references>
      </pivotArea>
    </format>
    <format dxfId="5734">
      <pivotArea dataOnly="0" labelOnly="1" outline="0" fieldPosition="0">
        <references count="9">
          <reference field="6" count="1" selected="0">
            <x v="7"/>
          </reference>
          <reference field="7" count="1" selected="0">
            <x v="19"/>
          </reference>
          <reference field="8" count="1" selected="0">
            <x v="2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2"/>
          </reference>
          <reference field="14" count="1">
            <x v="17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5733">
      <pivotArea dataOnly="0" labelOnly="1" outline="0" fieldPosition="0">
        <references count="9">
          <reference field="6" count="1" selected="0">
            <x v="9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5"/>
          </reference>
          <reference field="13" count="1" selected="0">
            <x v="17"/>
          </reference>
          <reference field="14" count="1">
            <x v="358"/>
          </reference>
          <reference field="15" count="1" selected="0">
            <x v="16"/>
          </reference>
          <reference field="17" count="1" selected="0">
            <x v="0"/>
          </reference>
        </references>
      </pivotArea>
    </format>
    <format dxfId="5732">
      <pivotArea dataOnly="0" labelOnly="1" outline="0" fieldPosition="0">
        <references count="9">
          <reference field="6" count="1" selected="0">
            <x v="10"/>
          </reference>
          <reference field="7" count="1" selected="0">
            <x v="19"/>
          </reference>
          <reference field="8" count="1" selected="0">
            <x v="42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41"/>
          </reference>
          <reference field="14" count="1">
            <x v="438"/>
          </reference>
          <reference field="15" count="1" selected="0">
            <x v="10"/>
          </reference>
          <reference field="17" count="1" selected="0">
            <x v="4"/>
          </reference>
        </references>
      </pivotArea>
    </format>
    <format dxfId="5731">
      <pivotArea dataOnly="0" labelOnly="1" outline="0" fieldPosition="0">
        <references count="9">
          <reference field="6" count="1" selected="0">
            <x v="12"/>
          </reference>
          <reference field="7" count="1" selected="0">
            <x v="19"/>
          </reference>
          <reference field="8" count="1" selected="0">
            <x v="34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36"/>
          </reference>
          <reference field="14" count="1">
            <x v="420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5730">
      <pivotArea dataOnly="0" labelOnly="1" outline="0" fieldPosition="0">
        <references count="9">
          <reference field="6" count="1" selected="0">
            <x v="18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0"/>
          </reference>
          <reference field="13" count="1" selected="0">
            <x v="9"/>
          </reference>
          <reference field="14" count="1">
            <x v="310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5729">
      <pivotArea dataOnly="0" labelOnly="1" outline="0" fieldPosition="0">
        <references count="9">
          <reference field="6" count="1" selected="0">
            <x v="19"/>
          </reference>
          <reference field="7" count="1" selected="0">
            <x v="19"/>
          </reference>
          <reference field="8" count="1" selected="0">
            <x v="13"/>
          </reference>
          <reference field="11" count="1" selected="0">
            <x v="2"/>
          </reference>
          <reference field="12" count="1" selected="0">
            <x v="10"/>
          </reference>
          <reference field="13" count="1" selected="0">
            <x v="14"/>
          </reference>
          <reference field="14" count="1">
            <x v="209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5728">
      <pivotArea dataOnly="0" labelOnly="1" outline="0" fieldPosition="0">
        <references count="9">
          <reference field="6" count="1" selected="0">
            <x v="20"/>
          </reference>
          <reference field="7" count="1" selected="0">
            <x v="19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19"/>
          </reference>
          <reference field="14" count="1">
            <x v="299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5727">
      <pivotArea dataOnly="0" labelOnly="1" outline="0" fieldPosition="0">
        <references count="9">
          <reference field="6" count="1" selected="0">
            <x v="21"/>
          </reference>
          <reference field="7" count="1" selected="0">
            <x v="19"/>
          </reference>
          <reference field="8" count="1" selected="0">
            <x v="3"/>
          </reference>
          <reference field="11" count="1" selected="0">
            <x v="2"/>
          </reference>
          <reference field="12" count="1" selected="0">
            <x v="11"/>
          </reference>
          <reference field="13" count="1" selected="0">
            <x v="3"/>
          </reference>
          <reference field="14" count="1">
            <x v="406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5726">
      <pivotArea dataOnly="0" labelOnly="1" outline="0" fieldPosition="0">
        <references count="9">
          <reference field="6" count="1" selected="0">
            <x v="22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17"/>
          </reference>
          <reference field="14" count="1">
            <x v="501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5725">
      <pivotArea dataOnly="0" labelOnly="1" outline="0" fieldPosition="0">
        <references count="9">
          <reference field="6" count="1" selected="0">
            <x v="23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2"/>
          </reference>
          <reference field="13" count="1" selected="0">
            <x v="9"/>
          </reference>
          <reference field="14" count="1">
            <x v="499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5724">
      <pivotArea dataOnly="0" labelOnly="1" outline="0" fieldPosition="0">
        <references count="9">
          <reference field="6" count="1" selected="0">
            <x v="24"/>
          </reference>
          <reference field="7" count="1" selected="0">
            <x v="19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4"/>
          </reference>
          <reference field="14" count="1">
            <x v="29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5723">
      <pivotArea dataOnly="0" labelOnly="1" outline="0" fieldPosition="0">
        <references count="9">
          <reference field="6" count="1" selected="0">
            <x v="27"/>
          </reference>
          <reference field="7" count="1" selected="0">
            <x v="19"/>
          </reference>
          <reference field="8" count="1" selected="0">
            <x v="1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1"/>
          </reference>
          <reference field="14" count="1">
            <x v="26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722">
      <pivotArea dataOnly="0" labelOnly="1" outline="0" fieldPosition="0">
        <references count="9">
          <reference field="6" count="1" selected="0">
            <x v="28"/>
          </reference>
          <reference field="7" count="1" selected="0">
            <x v="19"/>
          </reference>
          <reference field="8" count="1" selected="0">
            <x v="1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721">
      <pivotArea dataOnly="0" labelOnly="1" outline="0" fieldPosition="0">
        <references count="9">
          <reference field="6" count="1" selected="0">
            <x v="35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7"/>
          </reference>
          <reference field="13" count="1" selected="0">
            <x v="9"/>
          </reference>
          <reference field="14" count="1">
            <x v="222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5720">
      <pivotArea dataOnly="0" labelOnly="1" outline="0" fieldPosition="0">
        <references count="9">
          <reference field="6" count="1" selected="0">
            <x v="36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7"/>
          </reference>
          <reference field="13" count="1" selected="0">
            <x v="17"/>
          </reference>
          <reference field="14" count="1">
            <x v="300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5719">
      <pivotArea dataOnly="0" labelOnly="1" outline="0" fieldPosition="0">
        <references count="9">
          <reference field="6" count="1" selected="0">
            <x v="39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2"/>
          </reference>
          <reference field="14" count="1">
            <x v="29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718">
      <pivotArea dataOnly="0" labelOnly="1" outline="0" fieldPosition="0">
        <references count="9">
          <reference field="6" count="1" selected="0">
            <x v="41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2"/>
          </reference>
          <reference field="14" count="1">
            <x v="345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717">
      <pivotArea dataOnly="0" labelOnly="1" outline="0" fieldPosition="0">
        <references count="9">
          <reference field="6" count="1" selected="0">
            <x v="42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7"/>
          </reference>
          <reference field="14" count="1">
            <x v="25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716">
      <pivotArea dataOnly="0" labelOnly="1" outline="0" fieldPosition="0">
        <references count="9">
          <reference field="6" count="1" selected="0">
            <x v="45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9"/>
          </reference>
          <reference field="14" count="1">
            <x v="18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5715">
      <pivotArea dataOnly="0" labelOnly="1" outline="0" fieldPosition="0">
        <references count="9">
          <reference field="6" count="1" selected="0">
            <x v="46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17"/>
          </reference>
          <reference field="14" count="1">
            <x v="453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5714">
      <pivotArea dataOnly="0" labelOnly="1" outline="0" fieldPosition="0">
        <references count="9">
          <reference field="6" count="1" selected="0">
            <x v="47"/>
          </reference>
          <reference field="7" count="1" selected="0">
            <x v="19"/>
          </reference>
          <reference field="8" count="1" selected="0">
            <x v="26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29"/>
          </reference>
          <reference field="14" count="1">
            <x v="385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5713">
      <pivotArea dataOnly="0" labelOnly="1" outline="0" fieldPosition="0">
        <references count="9">
          <reference field="6" count="1" selected="0">
            <x v="49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18"/>
          </reference>
          <reference field="13" count="1" selected="0">
            <x v="4"/>
          </reference>
          <reference field="14" count="1">
            <x v="276"/>
          </reference>
          <reference field="15" count="1" selected="0">
            <x v="17"/>
          </reference>
          <reference field="17" count="1" selected="0">
            <x v="4"/>
          </reference>
        </references>
      </pivotArea>
    </format>
    <format dxfId="5712">
      <pivotArea dataOnly="0" labelOnly="1" outline="0" fieldPosition="0">
        <references count="9">
          <reference field="6" count="1" selected="0">
            <x v="56"/>
          </reference>
          <reference field="7" count="1" selected="0">
            <x v="19"/>
          </reference>
          <reference field="8" count="1" selected="0">
            <x v="24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27"/>
          </reference>
          <reference field="14" count="1">
            <x v="410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5711">
      <pivotArea dataOnly="0" labelOnly="1" outline="0" fieldPosition="0">
        <references count="9">
          <reference field="6" count="1" selected="0">
            <x v="60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11"/>
          </reference>
          <reference field="13" count="1" selected="0">
            <x v="17"/>
          </reference>
          <reference field="14" count="1">
            <x v="274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5710">
      <pivotArea dataOnly="0" labelOnly="1" outline="0" fieldPosition="0">
        <references count="9">
          <reference field="6" count="1" selected="0">
            <x v="62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22"/>
          </reference>
          <reference field="14" count="1">
            <x v="25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709">
      <pivotArea dataOnly="0" labelOnly="1" outline="0" fieldPosition="0">
        <references count="9">
          <reference field="6" count="1" selected="0">
            <x v="63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9"/>
          </reference>
          <reference field="13" count="1" selected="0">
            <x v="17"/>
          </reference>
          <reference field="14" count="1">
            <x v="394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5708">
      <pivotArea dataOnly="0" labelOnly="1" outline="0" fieldPosition="0">
        <references count="9">
          <reference field="6" count="1" selected="0">
            <x v="64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707">
      <pivotArea dataOnly="0" labelOnly="1" outline="0" fieldPosition="0">
        <references count="9">
          <reference field="6" count="1" selected="0">
            <x v="75"/>
          </reference>
          <reference field="7" count="1" selected="0">
            <x v="19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1"/>
          </reference>
          <reference field="14" count="1">
            <x v="34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706">
      <pivotArea dataOnly="0" labelOnly="1" outline="0" fieldPosition="0">
        <references count="9">
          <reference field="6" count="1" selected="0">
            <x v="76"/>
          </reference>
          <reference field="7" count="1" selected="0">
            <x v="19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21"/>
          </reference>
          <reference field="14" count="1">
            <x v="32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705">
      <pivotArea dataOnly="0" labelOnly="1" outline="0" fieldPosition="0">
        <references count="9">
          <reference field="6" count="1" selected="0">
            <x v="77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9"/>
          </reference>
          <reference field="14" count="1">
            <x v="28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5704">
      <pivotArea dataOnly="0" labelOnly="1" outline="0" fieldPosition="0">
        <references count="9">
          <reference field="6" count="1" selected="0">
            <x v="78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22"/>
          </reference>
          <reference field="14" count="1">
            <x v="44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703">
      <pivotArea dataOnly="0" labelOnly="1" outline="0" fieldPosition="0">
        <references count="9">
          <reference field="6" count="1" selected="0">
            <x v="82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18"/>
          </reference>
          <reference field="13" count="1" selected="0">
            <x v="4"/>
          </reference>
          <reference field="14" count="1">
            <x v="185"/>
          </reference>
          <reference field="15" count="1" selected="0">
            <x v="17"/>
          </reference>
          <reference field="17" count="1" selected="0">
            <x v="4"/>
          </reference>
        </references>
      </pivotArea>
    </format>
    <format dxfId="5702">
      <pivotArea dataOnly="0" labelOnly="1" outline="0" fieldPosition="0">
        <references count="9">
          <reference field="6" count="1" selected="0">
            <x v="85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22"/>
          </reference>
          <reference field="14" count="1">
            <x v="24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701">
      <pivotArea dataOnly="0" labelOnly="1" outline="0" fieldPosition="0">
        <references count="9">
          <reference field="6" count="1" selected="0">
            <x v="87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15"/>
          </reference>
          <reference field="13" count="1" selected="0">
            <x v="9"/>
          </reference>
          <reference field="14" count="1">
            <x v="429"/>
          </reference>
          <reference field="15" count="1" selected="0">
            <x v="8"/>
          </reference>
          <reference field="17" count="1" selected="0">
            <x v="0"/>
          </reference>
        </references>
      </pivotArea>
    </format>
    <format dxfId="5700">
      <pivotArea dataOnly="0" labelOnly="1" outline="0" fieldPosition="0">
        <references count="9">
          <reference field="6" count="1" selected="0">
            <x v="88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17"/>
          </reference>
          <reference field="14" count="1">
            <x v="22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99">
      <pivotArea dataOnly="0" labelOnly="1" outline="0" fieldPosition="0">
        <references count="9">
          <reference field="6" count="1" selected="0">
            <x v="89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10"/>
          </reference>
          <reference field="13" count="1" selected="0">
            <x v="22"/>
          </reference>
          <reference field="14" count="1">
            <x v="275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5698">
      <pivotArea dataOnly="0" labelOnly="1" outline="0" fieldPosition="0">
        <references count="9">
          <reference field="6" count="1" selected="0">
            <x v="91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22"/>
          </reference>
          <reference field="13" count="1" selected="0">
            <x v="17"/>
          </reference>
          <reference field="14" count="1">
            <x v="255"/>
          </reference>
          <reference field="15" count="1" selected="0">
            <x v="9"/>
          </reference>
          <reference field="17" count="1" selected="0">
            <x v="0"/>
          </reference>
        </references>
      </pivotArea>
    </format>
    <format dxfId="5697">
      <pivotArea dataOnly="0" labelOnly="1" outline="0" fieldPosition="0">
        <references count="9">
          <reference field="6" count="1" selected="0">
            <x v="93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23"/>
          </reference>
          <reference field="13" count="1" selected="0">
            <x v="9"/>
          </reference>
          <reference field="14" count="1">
            <x v="241"/>
          </reference>
          <reference field="15" count="1" selected="0">
            <x v="8"/>
          </reference>
          <reference field="17" count="1" selected="0">
            <x v="0"/>
          </reference>
        </references>
      </pivotArea>
    </format>
    <format dxfId="5696">
      <pivotArea dataOnly="0" labelOnly="1" outline="0" fieldPosition="0">
        <references count="9">
          <reference field="6" count="1" selected="0">
            <x v="97"/>
          </reference>
          <reference field="7" count="1" selected="0">
            <x v="19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9"/>
          </reference>
          <reference field="14" count="1">
            <x v="285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95">
      <pivotArea dataOnly="0" labelOnly="1" outline="0" fieldPosition="0">
        <references count="9">
          <reference field="6" count="1" selected="0">
            <x v="100"/>
          </reference>
          <reference field="7" count="1" selected="0">
            <x v="19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4"/>
          </reference>
          <reference field="14" count="1">
            <x v="9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94">
      <pivotArea dataOnly="0" labelOnly="1" outline="0" fieldPosition="0">
        <references count="9">
          <reference field="6" count="1" selected="0">
            <x v="105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17"/>
          </reference>
          <reference field="14" count="1">
            <x v="330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93">
      <pivotArea dataOnly="0" labelOnly="1" outline="0" fieldPosition="0">
        <references count="9">
          <reference field="6" count="1" selected="0">
            <x v="106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17"/>
          </reference>
          <reference field="14" count="1">
            <x v="34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92">
      <pivotArea dataOnly="0" labelOnly="1" outline="0" fieldPosition="0">
        <references count="9">
          <reference field="6" count="1" selected="0">
            <x v="107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17"/>
          </reference>
          <reference field="14" count="1">
            <x v="34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91">
      <pivotArea dataOnly="0" labelOnly="1" outline="0" fieldPosition="0">
        <references count="9">
          <reference field="6" count="1" selected="0">
            <x v="108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7"/>
          </reference>
          <reference field="14" count="1">
            <x v="32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90">
      <pivotArea dataOnly="0" labelOnly="1" outline="0" fieldPosition="0">
        <references count="9">
          <reference field="6" count="1" selected="0">
            <x v="109"/>
          </reference>
          <reference field="7" count="1" selected="0">
            <x v="19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1"/>
          </reference>
          <reference field="14" count="1">
            <x v="34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89">
      <pivotArea dataOnly="0" labelOnly="1" outline="0" fieldPosition="0">
        <references count="9">
          <reference field="6" count="1" selected="0">
            <x v="110"/>
          </reference>
          <reference field="7" count="1" selected="0">
            <x v="19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1"/>
          </reference>
          <reference field="14" count="1">
            <x v="34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88">
      <pivotArea dataOnly="0" labelOnly="1" outline="0" fieldPosition="0">
        <references count="9">
          <reference field="6" count="1" selected="0">
            <x v="112"/>
          </reference>
          <reference field="7" count="1" selected="0">
            <x v="19"/>
          </reference>
          <reference field="8" count="1" selected="0">
            <x v="34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27"/>
          </reference>
          <reference field="14" count="1">
            <x v="445"/>
          </reference>
          <reference field="15" count="1" selected="0">
            <x v="12"/>
          </reference>
          <reference field="17" count="1" selected="0">
            <x v="4"/>
          </reference>
        </references>
      </pivotArea>
    </format>
    <format dxfId="5687">
      <pivotArea dataOnly="0" labelOnly="1" outline="0" fieldPosition="0">
        <references count="9">
          <reference field="6" count="1" selected="0">
            <x v="114"/>
          </reference>
          <reference field="7" count="1" selected="0">
            <x v="19"/>
          </reference>
          <reference field="8" count="1" selected="0">
            <x v="24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7"/>
          </reference>
          <reference field="14" count="1">
            <x v="44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86">
      <pivotArea dataOnly="0" labelOnly="1" outline="0" fieldPosition="0">
        <references count="9">
          <reference field="6" count="1" selected="0">
            <x v="115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18"/>
          </reference>
          <reference field="13" count="1" selected="0">
            <x v="17"/>
          </reference>
          <reference field="14" count="1">
            <x v="323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5685">
      <pivotArea dataOnly="0" labelOnly="1" outline="0" fieldPosition="0">
        <references count="9">
          <reference field="6" count="1" selected="0">
            <x v="118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18"/>
          </reference>
          <reference field="13" count="1" selected="0">
            <x v="9"/>
          </reference>
          <reference field="14" count="1">
            <x v="220"/>
          </reference>
          <reference field="15" count="1" selected="0">
            <x v="17"/>
          </reference>
          <reference field="17" count="1" selected="0">
            <x v="4"/>
          </reference>
        </references>
      </pivotArea>
    </format>
    <format dxfId="5684">
      <pivotArea dataOnly="0" labelOnly="1" outline="0" fieldPosition="0">
        <references count="9">
          <reference field="6" count="1" selected="0">
            <x v="119"/>
          </reference>
          <reference field="7" count="1" selected="0">
            <x v="19"/>
          </reference>
          <reference field="8" count="1" selected="0">
            <x v="25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42"/>
          </reference>
          <reference field="14" count="1">
            <x v="465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5683">
      <pivotArea dataOnly="0" labelOnly="1" outline="0" fieldPosition="0">
        <references count="9">
          <reference field="6" count="1" selected="0">
            <x v="120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9"/>
          </reference>
          <reference field="14" count="1">
            <x v="470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5682">
      <pivotArea dataOnly="0" labelOnly="1" outline="0" fieldPosition="0">
        <references count="9">
          <reference field="6" count="1" selected="0">
            <x v="121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7"/>
          </reference>
          <reference field="14" count="1">
            <x v="31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81">
      <pivotArea dataOnly="0" labelOnly="1" outline="0" fieldPosition="0">
        <references count="9">
          <reference field="6" count="1" selected="0">
            <x v="126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7"/>
          </reference>
          <reference field="14" count="1">
            <x v="31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80">
      <pivotArea dataOnly="0" labelOnly="1" outline="0" fieldPosition="0">
        <references count="9">
          <reference field="6" count="1" selected="0">
            <x v="61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3"/>
          </reference>
          <reference field="13" count="1" selected="0">
            <x v="9"/>
          </reference>
          <reference field="14" count="1">
            <x v="403"/>
          </reference>
          <reference field="15" count="1" selected="0">
            <x v="44"/>
          </reference>
          <reference field="17" count="1" selected="0">
            <x v="0"/>
          </reference>
        </references>
      </pivotArea>
    </format>
    <format dxfId="5679">
      <pivotArea dataOnly="0" labelOnly="1" outline="0" fieldPosition="0">
        <references count="9">
          <reference field="6" count="1" selected="0">
            <x v="0"/>
          </reference>
          <reference field="7" count="1" selected="0">
            <x v="17"/>
          </reference>
          <reference field="8" count="1" selected="0">
            <x v="3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3"/>
          </reference>
          <reference field="14" count="1">
            <x v="12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78">
      <pivotArea dataOnly="0" labelOnly="1" outline="0" fieldPosition="0">
        <references count="9">
          <reference field="6" count="1" selected="0">
            <x v="4"/>
          </reference>
          <reference field="7" count="1" selected="0">
            <x v="1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9"/>
          </reference>
          <reference field="14" count="1">
            <x v="9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77">
      <pivotArea dataOnly="0" labelOnly="1" outline="0" fieldPosition="0">
        <references count="9">
          <reference field="6" count="1" selected="0">
            <x v="5"/>
          </reference>
          <reference field="7" count="1" selected="0">
            <x v="17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19"/>
          </reference>
          <reference field="13" count="1" selected="0">
            <x v="9"/>
          </reference>
          <reference field="14" count="1">
            <x v="253"/>
          </reference>
          <reference field="15" count="1" selected="0">
            <x v="20"/>
          </reference>
          <reference field="17" count="1" selected="0">
            <x v="0"/>
          </reference>
        </references>
      </pivotArea>
    </format>
    <format dxfId="5676">
      <pivotArea dataOnly="0" labelOnly="1" outline="0" fieldPosition="0">
        <references count="9">
          <reference field="6" count="1" selected="0">
            <x v="6"/>
          </reference>
          <reference field="7" count="1" selected="0">
            <x v="17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4"/>
          </reference>
          <reference field="14" count="1">
            <x v="21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75">
      <pivotArea dataOnly="0" labelOnly="1" outline="0" fieldPosition="0">
        <references count="9">
          <reference field="6" count="1" selected="0">
            <x v="7"/>
          </reference>
          <reference field="7" count="1" selected="0">
            <x v="17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4"/>
          </reference>
          <reference field="14" count="1">
            <x v="233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5674">
      <pivotArea dataOnly="0" labelOnly="1" outline="0" fieldPosition="0">
        <references count="9">
          <reference field="6" count="1" selected="0">
            <x v="8"/>
          </reference>
          <reference field="7" count="1" selected="0">
            <x v="17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4"/>
          </reference>
          <reference field="14" count="1">
            <x v="220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73">
      <pivotArea dataOnly="0" labelOnly="1" outline="0" fieldPosition="0">
        <references count="9">
          <reference field="6" count="1" selected="0">
            <x v="10"/>
          </reference>
          <reference field="7" count="1" selected="0">
            <x v="17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22"/>
          </reference>
          <reference field="14" count="1">
            <x v="276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5672">
      <pivotArea dataOnly="0" labelOnly="1" outline="0" fieldPosition="0">
        <references count="9">
          <reference field="6" count="1" selected="0">
            <x v="11"/>
          </reference>
          <reference field="7" count="1" selected="0">
            <x v="17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22"/>
          </reference>
          <reference field="14" count="1">
            <x v="226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5671">
      <pivotArea dataOnly="0" labelOnly="1" outline="0" fieldPosition="0">
        <references count="9">
          <reference field="6" count="1" selected="0">
            <x v="12"/>
          </reference>
          <reference field="7" count="1" selected="0">
            <x v="17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22"/>
          </reference>
          <reference field="14" count="1">
            <x v="226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5670">
      <pivotArea dataOnly="0" labelOnly="1" outline="0" fieldPosition="0">
        <references count="9">
          <reference field="6" count="1" selected="0">
            <x v="17"/>
          </reference>
          <reference field="7" count="1" selected="0">
            <x v="17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0"/>
          </reference>
          <reference field="14" count="1">
            <x v="28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5669">
      <pivotArea dataOnly="0" labelOnly="1" outline="0" fieldPosition="0">
        <references count="9">
          <reference field="6" count="1" selected="0">
            <x v="18"/>
          </reference>
          <reference field="7" count="1" selected="0">
            <x v="1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0"/>
          </reference>
          <reference field="13" count="1" selected="0">
            <x v="9"/>
          </reference>
          <reference field="14" count="1">
            <x v="310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5668">
      <pivotArea dataOnly="0" labelOnly="1" outline="0" fieldPosition="0">
        <references count="9">
          <reference field="6" count="1" selected="0">
            <x v="19"/>
          </reference>
          <reference field="7" count="1" selected="0">
            <x v="1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0"/>
          </reference>
          <reference field="13" count="1" selected="0">
            <x v="9"/>
          </reference>
          <reference field="14" count="1">
            <x v="156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5667">
      <pivotArea dataOnly="0" labelOnly="1" outline="0" fieldPosition="0">
        <references count="9">
          <reference field="6" count="1" selected="0">
            <x v="20"/>
          </reference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17"/>
          </reference>
          <reference field="14" count="1">
            <x v="250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5666">
      <pivotArea dataOnly="0" labelOnly="1" outline="0" fieldPosition="0">
        <references count="9">
          <reference field="6" count="1" selected="0">
            <x v="21"/>
          </reference>
          <reference field="7" count="1" selected="0">
            <x v="17"/>
          </reference>
          <reference field="8" count="1" selected="0">
            <x v="5"/>
          </reference>
          <reference field="11" count="1" selected="0">
            <x v="2"/>
          </reference>
          <reference field="12" count="1" selected="0">
            <x v="11"/>
          </reference>
          <reference field="13" count="1" selected="0">
            <x v="5"/>
          </reference>
          <reference field="14" count="1">
            <x v="437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5665">
      <pivotArea dataOnly="0" labelOnly="1" outline="0" fieldPosition="0">
        <references count="9">
          <reference field="6" count="1" selected="0">
            <x v="21"/>
          </reference>
          <reference field="7" count="1" selected="0">
            <x v="87"/>
          </reference>
          <reference field="8" count="1" selected="0">
            <x v="4"/>
          </reference>
          <reference field="11" count="1" selected="0">
            <x v="8"/>
          </reference>
          <reference field="12" count="1" selected="0">
            <x v="98"/>
          </reference>
          <reference field="13" count="1" selected="0">
            <x v="4"/>
          </reference>
          <reference field="14" count="1">
            <x v="425"/>
          </reference>
          <reference field="15" count="1" selected="0">
            <x v="36"/>
          </reference>
          <reference field="17" count="1" selected="0">
            <x v="0"/>
          </reference>
        </references>
      </pivotArea>
    </format>
    <format dxfId="5664">
      <pivotArea dataOnly="0" labelOnly="1" outline="0" fieldPosition="0">
        <references count="9">
          <reference field="6" count="1" selected="0">
            <x v="22"/>
          </reference>
          <reference field="7" count="1" selected="0">
            <x v="17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4"/>
          </reference>
          <reference field="14" count="1">
            <x v="413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5663">
      <pivotArea dataOnly="0" labelOnly="1" outline="0" fieldPosition="0">
        <references count="9">
          <reference field="6" count="1" selected="0">
            <x v="22"/>
          </reference>
          <reference field="7" count="1" selected="0">
            <x v="87"/>
          </reference>
          <reference field="8" count="1" selected="0">
            <x v="2"/>
          </reference>
          <reference field="11" count="1" selected="0">
            <x v="7"/>
          </reference>
          <reference field="12" count="1" selected="0">
            <x v="99"/>
          </reference>
          <reference field="13" count="1" selected="0">
            <x v="2"/>
          </reference>
          <reference field="14" count="1">
            <x v="364"/>
          </reference>
          <reference field="15" count="1" selected="0">
            <x v="37"/>
          </reference>
          <reference field="17" count="1" selected="0">
            <x v="0"/>
          </reference>
        </references>
      </pivotArea>
    </format>
    <format dxfId="5662">
      <pivotArea dataOnly="0" labelOnly="1" outline="0" fieldPosition="0">
        <references count="9">
          <reference field="6" count="1" selected="0">
            <x v="23"/>
          </reference>
          <reference field="7" count="1" selected="0">
            <x v="17"/>
          </reference>
          <reference field="8" count="1" selected="0">
            <x v="0"/>
          </reference>
          <reference field="11" count="1" selected="0">
            <x v="2"/>
          </reference>
          <reference field="12" count="1" selected="0">
            <x v="12"/>
          </reference>
          <reference field="13" count="1" selected="0">
            <x v="0"/>
          </reference>
          <reference field="14" count="1">
            <x v="314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5661">
      <pivotArea dataOnly="0" labelOnly="1" outline="0" fieldPosition="0">
        <references count="9">
          <reference field="6" count="1" selected="0">
            <x v="25"/>
          </reference>
          <reference field="7" count="1" selected="0">
            <x v="17"/>
          </reference>
          <reference field="8" count="1" selected="0">
            <x v="13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14"/>
          </reference>
          <reference field="14" count="1">
            <x v="301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5660">
      <pivotArea dataOnly="0" labelOnly="1" outline="0" fieldPosition="0">
        <references count="9">
          <reference field="6" count="1" selected="0">
            <x v="27"/>
          </reference>
          <reference field="7" count="1" selected="0">
            <x v="17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4"/>
          </reference>
          <reference field="14" count="1">
            <x v="37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59">
      <pivotArea dataOnly="0" labelOnly="1" outline="0" fieldPosition="0">
        <references count="9">
          <reference field="6" count="1" selected="0">
            <x v="28"/>
          </reference>
          <reference field="7" count="1" selected="0">
            <x v="17"/>
          </reference>
          <reference field="8" count="1" selected="0">
            <x v="2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658">
      <pivotArea dataOnly="0" labelOnly="1" outline="0" fieldPosition="0">
        <references count="9">
          <reference field="6" count="1" selected="0">
            <x v="29"/>
          </reference>
          <reference field="7" count="1" selected="0">
            <x v="17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5"/>
          </reference>
          <reference field="13" count="1" selected="0">
            <x v="27"/>
          </reference>
          <reference field="14" count="1">
            <x v="185"/>
          </reference>
          <reference field="15" count="1" selected="0">
            <x v="8"/>
          </reference>
          <reference field="17" count="1" selected="0">
            <x v="0"/>
          </reference>
        </references>
      </pivotArea>
    </format>
    <format dxfId="5657">
      <pivotArea dataOnly="0" labelOnly="1" outline="0" fieldPosition="0">
        <references count="9">
          <reference field="6" count="1" selected="0">
            <x v="35"/>
          </reference>
          <reference field="7" count="1" selected="0">
            <x v="17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7"/>
          </reference>
          <reference field="13" count="1" selected="0">
            <x v="9"/>
          </reference>
          <reference field="14" count="1">
            <x v="222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5656">
      <pivotArea dataOnly="0" labelOnly="1" outline="0" fieldPosition="0">
        <references count="9">
          <reference field="6" count="1" selected="0">
            <x v="36"/>
          </reference>
          <reference field="7" count="1" selected="0">
            <x v="17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7"/>
          </reference>
          <reference field="13" count="1" selected="0">
            <x v="9"/>
          </reference>
          <reference field="14" count="1">
            <x v="219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5655">
      <pivotArea dataOnly="0" labelOnly="1" outline="0" fieldPosition="0">
        <references count="9">
          <reference field="6" count="1" selected="0">
            <x v="37"/>
          </reference>
          <reference field="7" count="1" selected="0">
            <x v="1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9"/>
          </reference>
          <reference field="14" count="1">
            <x v="291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5654">
      <pivotArea dataOnly="0" labelOnly="1" outline="0" fieldPosition="0">
        <references count="9">
          <reference field="6" count="1" selected="0">
            <x v="37"/>
          </reference>
          <reference field="7" count="1" selected="0">
            <x v="87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95"/>
          </reference>
          <reference field="13" count="1" selected="0">
            <x v="9"/>
          </reference>
          <reference field="14" count="1">
            <x v="291"/>
          </reference>
          <reference field="15" count="1" selected="0">
            <x v="33"/>
          </reference>
          <reference field="17" count="1" selected="0">
            <x v="0"/>
          </reference>
        </references>
      </pivotArea>
    </format>
    <format dxfId="5653">
      <pivotArea dataOnly="0" labelOnly="1" outline="0" fieldPosition="0">
        <references count="9">
          <reference field="6" count="1" selected="0">
            <x v="38"/>
          </reference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17"/>
          </reference>
          <reference field="14" count="1">
            <x v="228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5652">
      <pivotArea dataOnly="0" labelOnly="1" outline="0" fieldPosition="0">
        <references count="9">
          <reference field="6" count="1" selected="0">
            <x v="39"/>
          </reference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7"/>
          </reference>
          <reference field="14" count="1">
            <x v="18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51">
      <pivotArea dataOnly="0" labelOnly="1" outline="0" fieldPosition="0">
        <references count="9">
          <reference field="6" count="1" selected="0">
            <x v="40"/>
          </reference>
          <reference field="7" count="1" selected="0">
            <x v="1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9"/>
          </reference>
          <reference field="14" count="1">
            <x v="27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50">
      <pivotArea dataOnly="0" labelOnly="1" outline="0" fieldPosition="0">
        <references count="9">
          <reference field="6" count="1" selected="0">
            <x v="42"/>
          </reference>
          <reference field="7" count="1" selected="0">
            <x v="17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4"/>
          </reference>
          <reference field="14" count="1">
            <x v="100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49">
      <pivotArea dataOnly="0" labelOnly="1" outline="0" fieldPosition="0">
        <references count="9">
          <reference field="6" count="1" selected="0">
            <x v="43"/>
          </reference>
          <reference field="7" count="1" selected="0">
            <x v="17"/>
          </reference>
          <reference field="8" count="1" selected="0">
            <x v="13"/>
          </reference>
          <reference field="11" count="1" selected="0">
            <x v="2"/>
          </reference>
          <reference field="12" count="1" selected="0">
            <x v="18"/>
          </reference>
          <reference field="13" count="1" selected="0">
            <x v="14"/>
          </reference>
          <reference field="14" count="1">
            <x v="284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5648">
      <pivotArea dataOnly="0" labelOnly="1" outline="0" fieldPosition="0">
        <references count="9">
          <reference field="6" count="1" selected="0">
            <x v="44"/>
          </reference>
          <reference field="7" count="1" selected="0">
            <x v="17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647">
      <pivotArea dataOnly="0" labelOnly="1" outline="0" fieldPosition="0">
        <references count="9">
          <reference field="6" count="1" selected="0">
            <x v="46"/>
          </reference>
          <reference field="7" count="1" selected="0">
            <x v="17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4"/>
          </reference>
          <reference field="14" count="1">
            <x v="329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5646">
      <pivotArea dataOnly="0" labelOnly="1" outline="0" fieldPosition="0">
        <references count="9">
          <reference field="6" count="1" selected="0">
            <x v="47"/>
          </reference>
          <reference field="7" count="1" selected="0">
            <x v="17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22"/>
          </reference>
          <reference field="14" count="1">
            <x v="226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5645">
      <pivotArea dataOnly="0" labelOnly="1" outline="0" fieldPosition="0">
        <references count="9">
          <reference field="6" count="1" selected="0">
            <x v="49"/>
          </reference>
          <reference field="7" count="1" selected="0">
            <x v="17"/>
          </reference>
          <reference field="8" count="1" selected="0">
            <x v="13"/>
          </reference>
          <reference field="11" count="1" selected="0">
            <x v="2"/>
          </reference>
          <reference field="12" count="1" selected="0">
            <x v="18"/>
          </reference>
          <reference field="13" count="1" selected="0">
            <x v="4"/>
          </reference>
          <reference field="14" count="1">
            <x v="276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5644">
      <pivotArea dataOnly="0" labelOnly="1" outline="0" fieldPosition="0">
        <references count="9">
          <reference field="6" count="1" selected="0">
            <x v="56"/>
          </reference>
          <reference field="7" count="1" selected="0">
            <x v="87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95"/>
          </reference>
          <reference field="13" count="1" selected="0">
            <x v="19"/>
          </reference>
          <reference field="14" count="1">
            <x v="280"/>
          </reference>
          <reference field="15" count="1" selected="0">
            <x v="33"/>
          </reference>
          <reference field="17" count="1" selected="0">
            <x v="0"/>
          </reference>
        </references>
      </pivotArea>
    </format>
    <format dxfId="5643">
      <pivotArea dataOnly="0" labelOnly="1" outline="0" fieldPosition="0">
        <references count="9">
          <reference field="6" count="1" selected="0">
            <x v="59"/>
          </reference>
          <reference field="7" count="1" selected="0">
            <x v="17"/>
          </reference>
          <reference field="8" count="1" selected="0">
            <x v="0"/>
          </reference>
          <reference field="11" count="1" selected="0">
            <x v="2"/>
          </reference>
          <reference field="12" count="1" selected="0">
            <x v="12"/>
          </reference>
          <reference field="13" count="1" selected="0">
            <x v="0"/>
          </reference>
          <reference field="14" count="1">
            <x v="398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5642">
      <pivotArea dataOnly="0" labelOnly="1" outline="0" fieldPosition="0">
        <references count="9">
          <reference field="6" count="1" selected="0">
            <x v="59"/>
          </reference>
          <reference field="7" count="1" selected="0">
            <x v="87"/>
          </reference>
          <reference field="8" count="1" selected="0">
            <x v="1"/>
          </reference>
          <reference field="11" count="1" selected="0">
            <x v="7"/>
          </reference>
          <reference field="12" count="1" selected="0">
            <x v="96"/>
          </reference>
          <reference field="13" count="1" selected="0">
            <x v="1"/>
          </reference>
          <reference field="14" count="1">
            <x v="451"/>
          </reference>
          <reference field="15" count="1" selected="0">
            <x v="34"/>
          </reference>
          <reference field="17" count="1" selected="0">
            <x v="0"/>
          </reference>
        </references>
      </pivotArea>
    </format>
    <format dxfId="5641">
      <pivotArea dataOnly="0" labelOnly="1" outline="0" fieldPosition="0">
        <references count="9">
          <reference field="6" count="1" selected="0">
            <x v="60"/>
          </reference>
          <reference field="7" count="1" selected="0">
            <x v="17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11"/>
          </reference>
          <reference field="13" count="1" selected="0">
            <x v="19"/>
          </reference>
          <reference field="14" count="1">
            <x v="325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5640">
      <pivotArea dataOnly="0" labelOnly="1" outline="0" fieldPosition="0">
        <references count="9">
          <reference field="6" count="1" selected="0">
            <x v="61"/>
          </reference>
          <reference field="7" count="1" selected="0">
            <x v="1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3"/>
          </reference>
          <reference field="13" count="1" selected="0">
            <x v="9"/>
          </reference>
          <reference field="14" count="1">
            <x v="403"/>
          </reference>
          <reference field="15" count="1" selected="0">
            <x v="44"/>
          </reference>
          <reference field="17" count="1" selected="0">
            <x v="0"/>
          </reference>
        </references>
      </pivotArea>
    </format>
    <format dxfId="5639">
      <pivotArea dataOnly="0" labelOnly="1" outline="0" fieldPosition="0">
        <references count="9">
          <reference field="6" count="1" selected="0">
            <x v="62"/>
          </reference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17"/>
          </reference>
          <reference field="14" count="1">
            <x v="14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38">
      <pivotArea dataOnly="0" labelOnly="1" outline="0" fieldPosition="0">
        <references count="9">
          <reference field="6" count="1" selected="0">
            <x v="62"/>
          </reference>
          <reference field="7" count="1" selected="0">
            <x v="87"/>
          </reference>
          <reference field="8" count="1" selected="0">
            <x v="9"/>
          </reference>
          <reference field="11" count="1" selected="0">
            <x v="7"/>
          </reference>
          <reference field="12" count="1" selected="0">
            <x v="92"/>
          </reference>
          <reference field="13" count="1" selected="0">
            <x v="9"/>
          </reference>
          <reference field="14" count="1">
            <x v="87"/>
          </reference>
          <reference field="15" count="1" selected="0">
            <x v="46"/>
          </reference>
          <reference field="17" count="1" selected="0">
            <x v="0"/>
          </reference>
        </references>
      </pivotArea>
    </format>
    <format dxfId="5637">
      <pivotArea dataOnly="0" labelOnly="1" outline="0" fieldPosition="0">
        <references count="9">
          <reference field="6" count="1" selected="0">
            <x v="63"/>
          </reference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9"/>
          </reference>
          <reference field="13" count="1" selected="0">
            <x v="17"/>
          </reference>
          <reference field="14" count="1">
            <x v="394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5636">
      <pivotArea dataOnly="0" labelOnly="1" outline="0" fieldPosition="0">
        <references count="9">
          <reference field="6" count="1" selected="0">
            <x v="64"/>
          </reference>
          <reference field="7" count="1" selected="0">
            <x v="17"/>
          </reference>
          <reference field="8" count="1" selected="0">
            <x v="17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635">
      <pivotArea dataOnly="0" labelOnly="1" outline="0" fieldPosition="0">
        <references count="9">
          <reference field="6" count="1" selected="0">
            <x v="77"/>
          </reference>
          <reference field="7" count="1" selected="0">
            <x v="17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9"/>
          </reference>
          <reference field="14" count="1">
            <x v="28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5634">
      <pivotArea dataOnly="0" labelOnly="1" outline="0" fieldPosition="0">
        <references count="9">
          <reference field="6" count="1" selected="0">
            <x v="77"/>
          </reference>
          <reference field="7" count="1" selected="0">
            <x v="87"/>
          </reference>
          <reference field="8" count="1" selected="0">
            <x v="9"/>
          </reference>
          <reference field="11" count="1" selected="0">
            <x v="7"/>
          </reference>
          <reference field="12" count="1" selected="0">
            <x v="93"/>
          </reference>
          <reference field="13" count="1" selected="0">
            <x v="9"/>
          </reference>
          <reference field="14" count="1">
            <x v="287"/>
          </reference>
          <reference field="15" count="1" selected="0">
            <x v="35"/>
          </reference>
          <reference field="17" count="1" selected="0">
            <x v="0"/>
          </reference>
        </references>
      </pivotArea>
    </format>
    <format dxfId="5633">
      <pivotArea dataOnly="0" labelOnly="1" outline="0" fieldPosition="0">
        <references count="9">
          <reference field="6" count="1" selected="0">
            <x v="78"/>
          </reference>
          <reference field="7" count="1" selected="0">
            <x v="1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9"/>
          </reference>
          <reference field="14" count="1">
            <x v="280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32">
      <pivotArea dataOnly="0" labelOnly="1" outline="0" fieldPosition="0">
        <references count="9">
          <reference field="6" count="1" selected="0">
            <x v="79"/>
          </reference>
          <reference field="7" count="1" selected="0">
            <x v="17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4"/>
          </reference>
          <reference field="14" count="1">
            <x v="202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5631">
      <pivotArea dataOnly="0" labelOnly="1" outline="0" fieldPosition="0">
        <references count="9">
          <reference field="6" count="1" selected="0">
            <x v="81"/>
          </reference>
          <reference field="7" count="1" selected="0">
            <x v="17"/>
          </reference>
          <reference field="8" count="1" selected="0">
            <x v="13"/>
          </reference>
          <reference field="11" count="1" selected="0">
            <x v="2"/>
          </reference>
          <reference field="12" count="1" selected="0">
            <x v="21"/>
          </reference>
          <reference field="13" count="1" selected="0">
            <x v="14"/>
          </reference>
          <reference field="14" count="1">
            <x v="213"/>
          </reference>
          <reference field="15" count="1" selected="0">
            <x v="19"/>
          </reference>
          <reference field="17" count="1" selected="0">
            <x v="0"/>
          </reference>
        </references>
      </pivotArea>
    </format>
    <format dxfId="5630">
      <pivotArea dataOnly="0" labelOnly="1" outline="0" fieldPosition="0">
        <references count="9">
          <reference field="6" count="1" selected="0">
            <x v="83"/>
          </reference>
          <reference field="7" count="1" selected="0">
            <x v="17"/>
          </reference>
          <reference field="8" count="1" selected="0">
            <x v="49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629">
      <pivotArea dataOnly="0" labelOnly="1" outline="0" fieldPosition="0">
        <references count="9">
          <reference field="6" count="1" selected="0">
            <x v="84"/>
          </reference>
          <reference field="7" count="1" selected="0">
            <x v="17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5"/>
          </reference>
          <reference field="13" count="1" selected="0">
            <x v="4"/>
          </reference>
          <reference field="14" count="1">
            <x v="164"/>
          </reference>
          <reference field="15" count="1" selected="0">
            <x v="16"/>
          </reference>
          <reference field="17" count="1" selected="0">
            <x v="0"/>
          </reference>
        </references>
      </pivotArea>
    </format>
    <format dxfId="5628">
      <pivotArea dataOnly="0" labelOnly="1" outline="0" fieldPosition="0">
        <references count="9">
          <reference field="6" count="1" selected="0">
            <x v="87"/>
          </reference>
          <reference field="7" count="1" selected="0">
            <x v="87"/>
          </reference>
          <reference field="8" count="1" selected="0">
            <x v="3"/>
          </reference>
          <reference field="11" count="1" selected="0">
            <x v="8"/>
          </reference>
          <reference field="12" count="1" selected="0">
            <x v="101"/>
          </reference>
          <reference field="13" count="1" selected="0">
            <x v="3"/>
          </reference>
          <reference field="14" count="1">
            <x v="602"/>
          </reference>
          <reference field="15" count="1" selected="0">
            <x v="31"/>
          </reference>
          <reference field="17" count="1" selected="0">
            <x v="0"/>
          </reference>
        </references>
      </pivotArea>
    </format>
    <format dxfId="5627">
      <pivotArea dataOnly="0" labelOnly="1" outline="0" fieldPosition="0">
        <references count="9">
          <reference field="6" count="1" selected="0">
            <x v="90"/>
          </reference>
          <reference field="7" count="1" selected="0">
            <x v="17"/>
          </reference>
          <reference field="8" count="1" selected="0">
            <x v="29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27"/>
          </reference>
          <reference field="14" count="1">
            <x v="177"/>
          </reference>
          <reference field="15" count="1" selected="0">
            <x v="11"/>
          </reference>
          <reference field="17" count="1" selected="0">
            <x v="4"/>
          </reference>
        </references>
      </pivotArea>
    </format>
    <format dxfId="5626">
      <pivotArea dataOnly="0" labelOnly="1" outline="0" fieldPosition="0">
        <references count="9">
          <reference field="6" count="1" selected="0">
            <x v="91"/>
          </reference>
          <reference field="7" count="1" selected="0">
            <x v="87"/>
          </reference>
          <reference field="8" count="1" selected="0">
            <x v="17"/>
          </reference>
          <reference field="11" count="1" selected="0">
            <x v="7"/>
          </reference>
          <reference field="12" count="1" selected="0">
            <x v="97"/>
          </reference>
          <reference field="13" count="1" selected="0">
            <x v="19"/>
          </reference>
          <reference field="14" count="1">
            <x v="616"/>
          </reference>
          <reference field="15" count="1" selected="0">
            <x v="35"/>
          </reference>
          <reference field="17" count="1" selected="0">
            <x v="0"/>
          </reference>
        </references>
      </pivotArea>
    </format>
    <format dxfId="5625">
      <pivotArea dataOnly="0" labelOnly="1" outline="0" fieldPosition="0">
        <references count="9">
          <reference field="6" count="1" selected="0">
            <x v="92"/>
          </reference>
          <reference field="7" count="1" selected="0">
            <x v="17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4"/>
          </reference>
          <reference field="14" count="1">
            <x v="38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24">
      <pivotArea dataOnly="0" labelOnly="1" outline="0" fieldPosition="0">
        <references count="9">
          <reference field="6" count="1" selected="0">
            <x v="93"/>
          </reference>
          <reference field="7" count="1" selected="0">
            <x v="17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23"/>
          </reference>
          <reference field="13" count="1" selected="0">
            <x v="9"/>
          </reference>
          <reference field="14" count="1">
            <x v="241"/>
          </reference>
          <reference field="15" count="1" selected="0">
            <x v="8"/>
          </reference>
          <reference field="17" count="1" selected="0">
            <x v="0"/>
          </reference>
        </references>
      </pivotArea>
    </format>
    <format dxfId="5623">
      <pivotArea dataOnly="0" labelOnly="1" outline="0" fieldPosition="0">
        <references count="9">
          <reference field="6" count="1" selected="0">
            <x v="94"/>
          </reference>
          <reference field="7" count="1" selected="0">
            <x v="17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10"/>
          </reference>
          <reference field="13" count="1" selected="0">
            <x v="19"/>
          </reference>
          <reference field="14" count="1">
            <x v="235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5622">
      <pivotArea dataOnly="0" labelOnly="1" outline="0" fieldPosition="0">
        <references count="9">
          <reference field="6" count="1" selected="0">
            <x v="99"/>
          </reference>
          <reference field="7" count="1" selected="0">
            <x v="17"/>
          </reference>
          <reference field="8" count="1" selected="0">
            <x v="0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0"/>
          </reference>
          <reference field="14" count="1">
            <x v="38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21">
      <pivotArea dataOnly="0" labelOnly="1" outline="0" fieldPosition="0">
        <references count="9">
          <reference field="6" count="1" selected="0">
            <x v="103"/>
          </reference>
          <reference field="7" count="1" selected="0">
            <x v="17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1"/>
          </reference>
          <reference field="13" count="1" selected="0">
            <x v="4"/>
          </reference>
          <reference field="14" count="1">
            <x v="269"/>
          </reference>
          <reference field="15" count="1" selected="0">
            <x v="19"/>
          </reference>
          <reference field="17" count="1" selected="0">
            <x v="0"/>
          </reference>
        </references>
      </pivotArea>
    </format>
    <format dxfId="5620">
      <pivotArea dataOnly="0" labelOnly="1" outline="0" fieldPosition="0">
        <references count="9">
          <reference field="6" count="1" selected="0">
            <x v="104"/>
          </reference>
          <reference field="7" count="1" selected="0">
            <x v="17"/>
          </reference>
          <reference field="8" count="1" selected="0">
            <x v="24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7"/>
          </reference>
          <reference field="14" count="1">
            <x v="32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19">
      <pivotArea dataOnly="0" labelOnly="1" outline="0" fieldPosition="0">
        <references count="9">
          <reference field="6" count="1" selected="0">
            <x v="105"/>
          </reference>
          <reference field="7" count="1" selected="0">
            <x v="87"/>
          </reference>
          <reference field="8" count="1" selected="0">
            <x v="15"/>
          </reference>
          <reference field="11" count="1" selected="0">
            <x v="7"/>
          </reference>
          <reference field="12" count="1" selected="0">
            <x v="92"/>
          </reference>
          <reference field="13" count="1" selected="0">
            <x v="17"/>
          </reference>
          <reference field="14" count="1">
            <x v="330"/>
          </reference>
          <reference field="15" count="1" selected="0">
            <x v="46"/>
          </reference>
          <reference field="17" count="1" selected="0">
            <x v="0"/>
          </reference>
        </references>
      </pivotArea>
    </format>
    <format dxfId="5618">
      <pivotArea dataOnly="0" labelOnly="1" outline="0" fieldPosition="0">
        <references count="9">
          <reference field="6" count="1" selected="0">
            <x v="115"/>
          </reference>
          <reference field="7" count="1" selected="0">
            <x v="17"/>
          </reference>
          <reference field="8" count="1" selected="0">
            <x v="13"/>
          </reference>
          <reference field="11" count="1" selected="0">
            <x v="2"/>
          </reference>
          <reference field="12" count="1" selected="0">
            <x v="18"/>
          </reference>
          <reference field="13" count="1" selected="0">
            <x v="14"/>
          </reference>
          <reference field="14" count="1">
            <x v="288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5617">
      <pivotArea dataOnly="0" labelOnly="1" outline="0" fieldPosition="0">
        <references count="9">
          <reference field="6" count="1" selected="0">
            <x v="123"/>
          </reference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616">
      <pivotArea dataOnly="0" labelOnly="1" outline="0" fieldPosition="0">
        <references count="9">
          <reference field="6" count="1" selected="0">
            <x v="124"/>
          </reference>
          <reference field="7" count="1" selected="0">
            <x v="17"/>
          </reference>
          <reference field="8" count="1" selected="0">
            <x v="34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36"/>
          </reference>
          <reference field="14" count="1">
            <x v="46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615">
      <pivotArea dataOnly="0" labelOnly="1" outline="0" fieldPosition="0">
        <references count="9">
          <reference field="6" count="1" selected="0">
            <x v="7"/>
          </reference>
          <reference field="7" count="1" selected="0">
            <x v="94"/>
          </reference>
          <reference field="8" count="1" selected="0">
            <x v="1"/>
          </reference>
          <reference field="11" count="1" selected="0">
            <x v="8"/>
          </reference>
          <reference field="12" count="1" selected="0">
            <x v="116"/>
          </reference>
          <reference field="13" count="1" selected="0">
            <x v="1"/>
          </reference>
          <reference field="14" count="1">
            <x v="127"/>
          </reference>
          <reference field="15" count="1" selected="0">
            <x v="33"/>
          </reference>
          <reference field="17" count="1" selected="0">
            <x v="0"/>
          </reference>
        </references>
      </pivotArea>
    </format>
    <format dxfId="5614">
      <pivotArea dataOnly="0" labelOnly="1" outline="0" fieldPosition="0">
        <references count="9">
          <reference field="6" count="1" selected="0">
            <x v="9"/>
          </reference>
          <reference field="7" count="1" selected="0">
            <x v="94"/>
          </reference>
          <reference field="8" count="1" selected="0">
            <x v="5"/>
          </reference>
          <reference field="11" count="1" selected="0">
            <x v="8"/>
          </reference>
          <reference field="12" count="1" selected="0">
            <x v="117"/>
          </reference>
          <reference field="13" count="1" selected="0">
            <x v="5"/>
          </reference>
          <reference field="14" count="1">
            <x v="220"/>
          </reference>
          <reference field="15" count="1" selected="0">
            <x v="44"/>
          </reference>
          <reference field="17" count="1" selected="0">
            <x v="0"/>
          </reference>
        </references>
      </pivotArea>
    </format>
    <format dxfId="5613">
      <pivotArea dataOnly="0" labelOnly="1" outline="0" fieldPosition="0">
        <references count="9">
          <reference field="6" count="1" selected="0">
            <x v="15"/>
          </reference>
          <reference field="7" count="1" selected="0">
            <x v="94"/>
          </reference>
          <reference field="8" count="1" selected="0">
            <x v="3"/>
          </reference>
          <reference field="11" count="1" selected="0">
            <x v="8"/>
          </reference>
          <reference field="12" count="1" selected="0">
            <x v="122"/>
          </reference>
          <reference field="13" count="1" selected="0">
            <x v="3"/>
          </reference>
          <reference field="14" count="1">
            <x v="80"/>
          </reference>
          <reference field="15" count="1" selected="0">
            <x v="24"/>
          </reference>
          <reference field="17" count="1" selected="0">
            <x v="0"/>
          </reference>
        </references>
      </pivotArea>
    </format>
    <format dxfId="5612">
      <pivotArea dataOnly="0" labelOnly="1" outline="0" fieldPosition="0">
        <references count="9">
          <reference field="6" count="1" selected="0">
            <x v="16"/>
          </reference>
          <reference field="7" count="1" selected="0">
            <x v="94"/>
          </reference>
          <reference field="8" count="1" selected="0">
            <x v="3"/>
          </reference>
          <reference field="11" count="1" selected="0">
            <x v="8"/>
          </reference>
          <reference field="12" count="1" selected="0">
            <x v="122"/>
          </reference>
          <reference field="13" count="1" selected="0">
            <x v="3"/>
          </reference>
          <reference field="14" count="1">
            <x v="86"/>
          </reference>
          <reference field="15" count="1" selected="0">
            <x v="24"/>
          </reference>
          <reference field="17" count="1" selected="0">
            <x v="0"/>
          </reference>
        </references>
      </pivotArea>
    </format>
    <format dxfId="5611">
      <pivotArea dataOnly="0" labelOnly="1" outline="0" fieldPosition="0">
        <references count="9">
          <reference field="6" count="1" selected="0">
            <x v="22"/>
          </reference>
          <reference field="7" count="1" selected="0">
            <x v="94"/>
          </reference>
          <reference field="8" count="1" selected="0">
            <x v="5"/>
          </reference>
          <reference field="11" count="1" selected="0">
            <x v="7"/>
          </reference>
          <reference field="12" count="1" selected="0">
            <x v="124"/>
          </reference>
          <reference field="13" count="1" selected="0">
            <x v="5"/>
          </reference>
          <reference field="14" count="1">
            <x v="634"/>
          </reference>
          <reference field="15" count="1" selected="0">
            <x v="40"/>
          </reference>
          <reference field="17" count="1" selected="0">
            <x v="0"/>
          </reference>
        </references>
      </pivotArea>
    </format>
    <format dxfId="5610">
      <pivotArea dataOnly="0" labelOnly="1" outline="0" fieldPosition="0">
        <references count="9">
          <reference field="6" count="1" selected="0">
            <x v="23"/>
          </reference>
          <reference field="7" count="1" selected="0">
            <x v="94"/>
          </reference>
          <reference field="8" count="1" selected="0">
            <x v="1"/>
          </reference>
          <reference field="11" count="1" selected="0">
            <x v="7"/>
          </reference>
          <reference field="12" count="1" selected="0">
            <x v="123"/>
          </reference>
          <reference field="13" count="1" selected="0">
            <x v="1"/>
          </reference>
          <reference field="14" count="1">
            <x v="390"/>
          </reference>
          <reference field="15" count="1" selected="0">
            <x v="34"/>
          </reference>
          <reference field="17" count="1" selected="0">
            <x v="0"/>
          </reference>
        </references>
      </pivotArea>
    </format>
    <format dxfId="5609">
      <pivotArea dataOnly="0" labelOnly="1" outline="0" fieldPosition="0">
        <references count="9">
          <reference field="6" count="1" selected="0">
            <x v="25"/>
          </reference>
          <reference field="7" count="1" selected="0">
            <x v="94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116"/>
          </reference>
          <reference field="13" count="1" selected="0">
            <x v="9"/>
          </reference>
          <reference field="14" count="1">
            <x v="253"/>
          </reference>
          <reference field="15" count="1" selected="0">
            <x v="33"/>
          </reference>
          <reference field="17" count="1" selected="0">
            <x v="0"/>
          </reference>
        </references>
      </pivotArea>
    </format>
    <format dxfId="5608">
      <pivotArea dataOnly="0" labelOnly="1" outline="0" fieldPosition="0">
        <references count="9">
          <reference field="6" count="1" selected="0">
            <x v="47"/>
          </reference>
          <reference field="7" count="1" selected="0">
            <x v="94"/>
          </reference>
          <reference field="8" count="1" selected="0">
            <x v="10"/>
          </reference>
          <reference field="11" count="1" selected="0">
            <x v="7"/>
          </reference>
          <reference field="12" count="1" selected="0">
            <x v="121"/>
          </reference>
          <reference field="13" count="1" selected="0">
            <x v="11"/>
          </reference>
          <reference field="14" count="1">
            <x v="82"/>
          </reference>
          <reference field="15" count="1" selected="0">
            <x v="40"/>
          </reference>
          <reference field="17" count="1" selected="0">
            <x v="0"/>
          </reference>
        </references>
      </pivotArea>
    </format>
    <format dxfId="5607">
      <pivotArea dataOnly="0" labelOnly="1" outline="0" fieldPosition="0">
        <references count="9">
          <reference field="6" count="1" selected="0">
            <x v="56"/>
          </reference>
          <reference field="7" count="1" selected="0">
            <x v="94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116"/>
          </reference>
          <reference field="13" count="1" selected="0">
            <x v="9"/>
          </reference>
          <reference field="14" count="1">
            <x v="146"/>
          </reference>
          <reference field="15" count="1" selected="0">
            <x v="33"/>
          </reference>
          <reference field="17" count="1" selected="0">
            <x v="0"/>
          </reference>
        </references>
      </pivotArea>
    </format>
    <format dxfId="5606">
      <pivotArea dataOnly="0" labelOnly="1" outline="0" fieldPosition="0">
        <references count="9">
          <reference field="6" count="1" selected="0">
            <x v="62"/>
          </reference>
          <reference field="7" count="1" selected="0">
            <x v="94"/>
          </reference>
          <reference field="8" count="1" selected="0">
            <x v="3"/>
          </reference>
          <reference field="11" count="1" selected="0">
            <x v="7"/>
          </reference>
          <reference field="12" count="1" selected="0">
            <x v="118"/>
          </reference>
          <reference field="13" count="1" selected="0">
            <x v="3"/>
          </reference>
          <reference field="14" count="1">
            <x v="34"/>
          </reference>
          <reference field="15" count="1" selected="0">
            <x v="46"/>
          </reference>
          <reference field="17" count="1" selected="0">
            <x v="0"/>
          </reference>
        </references>
      </pivotArea>
    </format>
    <format dxfId="5605">
      <pivotArea dataOnly="0" labelOnly="1" outline="0" fieldPosition="0">
        <references count="9">
          <reference field="6" count="1" selected="0">
            <x v="89"/>
          </reference>
          <reference field="7" count="1" selected="0">
            <x v="94"/>
          </reference>
          <reference field="8" count="1" selected="0">
            <x v="3"/>
          </reference>
          <reference field="11" count="1" selected="0">
            <x v="7"/>
          </reference>
          <reference field="12" count="1" selected="0">
            <x v="120"/>
          </reference>
          <reference field="13" count="1" selected="0">
            <x v="3"/>
          </reference>
          <reference field="14" count="1">
            <x v="43"/>
          </reference>
          <reference field="15" count="1" selected="0">
            <x v="40"/>
          </reference>
          <reference field="17" count="1" selected="0">
            <x v="0"/>
          </reference>
        </references>
      </pivotArea>
    </format>
    <format dxfId="5604">
      <pivotArea dataOnly="0" labelOnly="1" outline="0" fieldPosition="0">
        <references count="9">
          <reference field="6" count="1" selected="0">
            <x v="94"/>
          </reference>
          <reference field="7" count="1" selected="0">
            <x v="94"/>
          </reference>
          <reference field="8" count="1" selected="0">
            <x v="3"/>
          </reference>
          <reference field="11" count="1" selected="0">
            <x v="7"/>
          </reference>
          <reference field="12" count="1" selected="0">
            <x v="120"/>
          </reference>
          <reference field="13" count="1" selected="0">
            <x v="3"/>
          </reference>
          <reference field="14" count="1">
            <x v="50"/>
          </reference>
          <reference field="15" count="1" selected="0">
            <x v="40"/>
          </reference>
          <reference field="17" count="1" selected="0">
            <x v="0"/>
          </reference>
        </references>
      </pivotArea>
    </format>
    <format dxfId="5603">
      <pivotArea dataOnly="0" labelOnly="1" outline="0" fieldPosition="0">
        <references count="9">
          <reference field="6" count="1" selected="0">
            <x v="120"/>
          </reference>
          <reference field="7" count="1" selected="0">
            <x v="94"/>
          </reference>
          <reference field="8" count="1" selected="0">
            <x v="3"/>
          </reference>
          <reference field="11" count="1" selected="0">
            <x v="8"/>
          </reference>
          <reference field="12" count="1" selected="0">
            <x v="116"/>
          </reference>
          <reference field="13" count="1" selected="0">
            <x v="3"/>
          </reference>
          <reference field="14" count="1">
            <x v="603"/>
          </reference>
          <reference field="15" count="1" selected="0">
            <x v="33"/>
          </reference>
          <reference field="17" count="1" selected="0">
            <x v="0"/>
          </reference>
        </references>
      </pivotArea>
    </format>
    <format dxfId="5602">
      <pivotArea dataOnly="0" labelOnly="1" outline="0" fieldPosition="0">
        <references count="9">
          <reference field="6" count="1" selected="0">
            <x v="97"/>
          </reference>
          <reference field="7" count="1" selected="0">
            <x v="94"/>
          </reference>
          <reference field="8" count="1" selected="0">
            <x v="7"/>
          </reference>
          <reference field="11" count="1" selected="0">
            <x v="7"/>
          </reference>
          <reference field="12" count="1" selected="0">
            <x v="119"/>
          </reference>
          <reference field="13" count="1" selected="0">
            <x v="7"/>
          </reference>
          <reference field="14" count="1">
            <x v="633"/>
          </reference>
          <reference field="15" count="1" selected="0">
            <x v="50"/>
          </reference>
          <reference field="17" count="1" selected="0">
            <x v="0"/>
          </reference>
        </references>
      </pivotArea>
    </format>
    <format dxfId="5601">
      <pivotArea dataOnly="0" labelOnly="1" outline="0" fieldPosition="0">
        <references count="9">
          <reference field="6" count="1" selected="0">
            <x v="102"/>
          </reference>
          <reference field="7" count="1" selected="0">
            <x v="94"/>
          </reference>
          <reference field="8" count="1" selected="0">
            <x v="5"/>
          </reference>
          <reference field="11" count="1" selected="0">
            <x v="7"/>
          </reference>
          <reference field="12" count="1" selected="0">
            <x v="119"/>
          </reference>
          <reference field="13" count="1" selected="0">
            <x v="5"/>
          </reference>
          <reference field="14" count="1">
            <x v="152"/>
          </reference>
          <reference field="15" count="1" selected="0">
            <x v="50"/>
          </reference>
          <reference field="17" count="1" selected="0">
            <x v="0"/>
          </reference>
        </references>
      </pivotArea>
    </format>
    <format dxfId="5600">
      <pivotArea dataOnly="0" labelOnly="1" outline="0" fieldPosition="0">
        <references count="9">
          <reference field="6" count="1" selected="0">
            <x v="52"/>
          </reference>
          <reference field="7" count="1" selected="0">
            <x v="94"/>
          </reference>
          <reference field="8" count="1" selected="0">
            <x v="5"/>
          </reference>
          <reference field="11" count="1" selected="0">
            <x v="7"/>
          </reference>
          <reference field="12" count="1" selected="0">
            <x v="119"/>
          </reference>
          <reference field="13" count="1" selected="0">
            <x v="5"/>
          </reference>
          <reference field="14" count="1">
            <x v="632"/>
          </reference>
          <reference field="15" count="1" selected="0">
            <x v="50"/>
          </reference>
          <reference field="17" count="1" selected="0">
            <x v="0"/>
          </reference>
        </references>
      </pivotArea>
    </format>
    <format dxfId="5599">
      <pivotArea dataOnly="0" labelOnly="1" outline="0" fieldPosition="0">
        <references count="9">
          <reference field="6" count="1" selected="0">
            <x v="53"/>
          </reference>
          <reference field="7" count="1" selected="0">
            <x v="94"/>
          </reference>
          <reference field="8" count="1" selected="0">
            <x v="5"/>
          </reference>
          <reference field="11" count="1" selected="0">
            <x v="7"/>
          </reference>
          <reference field="12" count="1" selected="0">
            <x v="119"/>
          </reference>
          <reference field="13" count="1" selected="0">
            <x v="5"/>
          </reference>
          <reference field="14" count="1">
            <x v="632"/>
          </reference>
          <reference field="15" count="1" selected="0">
            <x v="50"/>
          </reference>
          <reference field="17" count="1" selected="0">
            <x v="0"/>
          </reference>
        </references>
      </pivotArea>
    </format>
    <format dxfId="5598">
      <pivotArea dataOnly="0" labelOnly="1" outline="0" fieldPosition="0">
        <references count="9">
          <reference field="6" count="1" selected="0">
            <x v="54"/>
          </reference>
          <reference field="7" count="1" selected="0">
            <x v="94"/>
          </reference>
          <reference field="8" count="1" selected="0">
            <x v="9"/>
          </reference>
          <reference field="11" count="1" selected="0">
            <x v="7"/>
          </reference>
          <reference field="12" count="1" selected="0">
            <x v="119"/>
          </reference>
          <reference field="13" count="1" selected="0">
            <x v="9"/>
          </reference>
          <reference field="14" count="1">
            <x v="146"/>
          </reference>
          <reference field="15" count="1" selected="0">
            <x v="50"/>
          </reference>
          <reference field="17" count="1" selected="0">
            <x v="0"/>
          </reference>
        </references>
      </pivotArea>
    </format>
    <format dxfId="5597">
      <pivotArea dataOnly="0" labelOnly="1" outline="0" fieldPosition="0">
        <references count="9">
          <reference field="6" count="1" selected="0">
            <x v="55"/>
          </reference>
          <reference field="7" count="1" selected="0">
            <x v="94"/>
          </reference>
          <reference field="8" count="1" selected="0">
            <x v="9"/>
          </reference>
          <reference field="11" count="1" selected="0">
            <x v="7"/>
          </reference>
          <reference field="12" count="1" selected="0">
            <x v="119"/>
          </reference>
          <reference field="13" count="1" selected="0">
            <x v="9"/>
          </reference>
          <reference field="14" count="1">
            <x v="146"/>
          </reference>
          <reference field="15" count="1" selected="0">
            <x v="50"/>
          </reference>
          <reference field="17" count="1" selected="0">
            <x v="0"/>
          </reference>
        </references>
      </pivotArea>
    </format>
    <format dxfId="5596">
      <pivotArea dataOnly="0" labelOnly="1" outline="0" fieldPosition="0">
        <references count="9">
          <reference field="6" count="1" selected="0">
            <x v="39"/>
          </reference>
          <reference field="7" count="1" selected="0">
            <x v="94"/>
          </reference>
          <reference field="8" count="1" selected="0">
            <x v="9"/>
          </reference>
          <reference field="11" count="1" selected="0">
            <x v="7"/>
          </reference>
          <reference field="12" count="1" selected="0">
            <x v="119"/>
          </reference>
          <reference field="13" count="1" selected="0">
            <x v="9"/>
          </reference>
          <reference field="14" count="1">
            <x v="111"/>
          </reference>
          <reference field="15" count="1" selected="0">
            <x v="50"/>
          </reference>
          <reference field="17" count="1" selected="0">
            <x v="0"/>
          </reference>
        </references>
      </pivotArea>
    </format>
    <format dxfId="5595">
      <pivotArea dataOnly="0" labelOnly="1" outline="0" fieldPosition="0">
        <references count="9">
          <reference field="6" count="1" selected="0">
            <x v="41"/>
          </reference>
          <reference field="7" count="1" selected="0">
            <x v="94"/>
          </reference>
          <reference field="8" count="1" selected="0">
            <x v="9"/>
          </reference>
          <reference field="11" count="1" selected="0">
            <x v="7"/>
          </reference>
          <reference field="12" count="1" selected="0">
            <x v="119"/>
          </reference>
          <reference field="13" count="1" selected="0">
            <x v="9"/>
          </reference>
          <reference field="14" count="1">
            <x v="146"/>
          </reference>
          <reference field="15" count="1" selected="0">
            <x v="50"/>
          </reference>
          <reference field="17" count="1" selected="0">
            <x v="0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32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28">
    <i>
      <x v="5"/>
      <x v="43"/>
      <x v="38"/>
      <x/>
      <x v="3"/>
      <x v="20"/>
      <x v="2"/>
      <x v="2"/>
    </i>
    <i>
      <x v="11"/>
      <x v="43"/>
      <x v="56"/>
      <x/>
      <x v="3"/>
      <x v="18"/>
      <x v="13"/>
      <x v="14"/>
    </i>
    <i>
      <x v="15"/>
      <x v="43"/>
      <x v="35"/>
      <x/>
      <x v="3"/>
      <x v="6"/>
      <x v="2"/>
      <x v="2"/>
    </i>
    <i>
      <x v="16"/>
      <x v="43"/>
      <x v="35"/>
      <x/>
      <x v="3"/>
      <x v="6"/>
      <x v="2"/>
      <x v="2"/>
    </i>
    <i>
      <x v="17"/>
      <x v="43"/>
      <x v="56"/>
      <x/>
      <x v="3"/>
      <x v="18"/>
      <x v="1"/>
      <x v="1"/>
    </i>
    <i>
      <x v="20"/>
      <x v="43"/>
      <x v="56"/>
      <x/>
      <x v="3"/>
      <x v="18"/>
      <x v="3"/>
      <x v="3"/>
    </i>
    <i>
      <x v="21"/>
      <x v="43"/>
      <x v="37"/>
      <x/>
      <x v="3"/>
      <x v="14"/>
      <x/>
      <x/>
    </i>
    <i>
      <x v="22"/>
      <x v="43"/>
      <x v="27"/>
      <x/>
      <x v="3"/>
      <x v="15"/>
      <x/>
      <x/>
    </i>
    <i>
      <x v="24"/>
      <x v="43"/>
      <x v="56"/>
      <x/>
      <x v="3"/>
      <x v="18"/>
      <x v="2"/>
      <x v="2"/>
    </i>
    <i>
      <x v="25"/>
      <x v="43"/>
      <x v="29"/>
      <x/>
      <x v="3"/>
      <x v="12"/>
      <x v="2"/>
      <x v="2"/>
    </i>
    <i>
      <x v="28"/>
      <x v="43"/>
      <x v="40"/>
      <x v="1"/>
      <x v="4"/>
      <x v="3"/>
      <x v="3"/>
      <x v="65"/>
    </i>
    <i>
      <x v="39"/>
      <x v="43"/>
      <x v="25"/>
      <x/>
      <x v="3"/>
      <x v="11"/>
      <x v="9"/>
      <x v="9"/>
    </i>
    <i>
      <x v="40"/>
      <x v="43"/>
      <x v="26"/>
      <x/>
      <x v="3"/>
      <x v="11"/>
      <x v="4"/>
      <x v="4"/>
    </i>
    <i>
      <x v="46"/>
      <x v="43"/>
      <x v="27"/>
      <x/>
      <x v="3"/>
      <x v="15"/>
      <x v="1"/>
      <x v="1"/>
    </i>
    <i>
      <x v="52"/>
      <x v="43"/>
      <x v="25"/>
      <x/>
      <x v="3"/>
      <x v="11"/>
      <x v="1"/>
      <x v="1"/>
    </i>
    <i>
      <x v="60"/>
      <x v="43"/>
      <x v="37"/>
      <x/>
      <x v="3"/>
      <x v="14"/>
      <x v="3"/>
      <x v="3"/>
    </i>
    <i>
      <x v="78"/>
      <x v="43"/>
      <x v="26"/>
      <x/>
      <x v="3"/>
      <x v="11"/>
      <x v="4"/>
      <x v="4"/>
    </i>
    <i>
      <x v="79"/>
      <x v="43"/>
      <x v="29"/>
      <x/>
      <x v="3"/>
      <x v="12"/>
      <x/>
      <x/>
    </i>
    <i>
      <x v="80"/>
      <x v="43"/>
      <x v="29"/>
      <x/>
      <x v="3"/>
      <x v="12"/>
      <x/>
      <x/>
    </i>
    <i>
      <x v="83"/>
      <x v="43"/>
      <x v="40"/>
      <x v="1"/>
      <x v="4"/>
      <x v="3"/>
      <x v="3"/>
      <x v="65"/>
    </i>
    <i>
      <x v="91"/>
      <x v="43"/>
      <x v="32"/>
      <x/>
      <x v="3"/>
      <x v="9"/>
      <x/>
      <x/>
    </i>
    <i>
      <x v="98"/>
      <x v="43"/>
      <x v="33"/>
      <x v="8"/>
      <x v="3"/>
      <x v="49"/>
      <x/>
      <x/>
    </i>
    <i>
      <x v="105"/>
      <x v="43"/>
      <x v="34"/>
      <x/>
      <x v="3"/>
      <x v="11"/>
      <x v="4"/>
      <x v="4"/>
    </i>
    <i>
      <x v="108"/>
      <x v="43"/>
      <x v="25"/>
      <x/>
      <x v="3"/>
      <x v="11"/>
      <x v="4"/>
      <x v="4"/>
    </i>
    <i>
      <x v="115"/>
      <x v="43"/>
      <x v="31"/>
      <x/>
      <x v="3"/>
      <x v="10"/>
      <x/>
      <x/>
    </i>
    <i>
      <x v="116"/>
      <x v="43"/>
      <x v="33"/>
      <x v="8"/>
      <x v="3"/>
      <x v="49"/>
      <x v="3"/>
      <x v="3"/>
    </i>
    <i>
      <x v="119"/>
      <x v="43"/>
      <x v="56"/>
      <x/>
      <x v="3"/>
      <x v="18"/>
      <x v="4"/>
      <x v="4"/>
    </i>
    <i>
      <x v="124"/>
      <x v="43"/>
      <x v="26"/>
      <x/>
      <x v="3"/>
      <x v="11"/>
      <x v="20"/>
      <x v="22"/>
    </i>
  </rowItems>
  <colItems count="1">
    <i/>
  </colItems>
  <pageFields count="1">
    <pageField fld="3" item="8" hier="-1"/>
  </pageFields>
  <dataFields count="1">
    <dataField name="VALOR" fld="14" baseField="13" baseItem="23" numFmtId="44"/>
  </dataFields>
  <formats count="191">
    <format dxfId="5594">
      <pivotArea type="all" dataOnly="0" outline="0" fieldPosition="0"/>
    </format>
    <format dxfId="5593">
      <pivotArea field="7" type="button" dataOnly="0" labelOnly="1" outline="0" axis="axisRow" fieldPosition="1"/>
    </format>
    <format dxfId="5592">
      <pivotArea type="all" dataOnly="0" outline="0" fieldPosition="0"/>
    </format>
    <format dxfId="5591">
      <pivotArea outline="0" collapsedLevelsAreSubtotals="1" fieldPosition="0"/>
    </format>
    <format dxfId="5590">
      <pivotArea dataOnly="0" labelOnly="1" outline="0" axis="axisValues" fieldPosition="0"/>
    </format>
    <format dxfId="5589">
      <pivotArea type="all" dataOnly="0" outline="0" fieldPosition="0"/>
    </format>
    <format dxfId="5588">
      <pivotArea outline="0" collapsedLevelsAreSubtotals="1" fieldPosition="0"/>
    </format>
    <format dxfId="5587">
      <pivotArea dataOnly="0" labelOnly="1" outline="0" axis="axisValues" fieldPosition="0"/>
    </format>
    <format dxfId="5586">
      <pivotArea outline="0" collapsedLevelsAreSubtotals="1" fieldPosition="0"/>
    </format>
    <format dxfId="5585">
      <pivotArea outline="0" collapsedLevelsAreSubtotals="1" fieldPosition="0"/>
    </format>
    <format dxfId="5584">
      <pivotArea dataOnly="0" labelOnly="1" outline="0" fieldPosition="0">
        <references count="1">
          <reference field="6" count="28">
            <x v="5"/>
            <x v="11"/>
            <x v="15"/>
            <x v="16"/>
            <x v="17"/>
            <x v="20"/>
            <x v="21"/>
            <x v="22"/>
            <x v="24"/>
            <x v="25"/>
            <x v="28"/>
            <x v="39"/>
            <x v="40"/>
            <x v="46"/>
            <x v="52"/>
            <x v="60"/>
            <x v="78"/>
            <x v="79"/>
            <x v="80"/>
            <x v="83"/>
            <x v="91"/>
            <x v="98"/>
            <x v="105"/>
            <x v="108"/>
            <x v="115"/>
            <x v="116"/>
            <x v="119"/>
            <x v="124"/>
          </reference>
        </references>
      </pivotArea>
    </format>
    <format dxfId="5583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5582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3"/>
          </reference>
          <reference field="12" count="1">
            <x v="38"/>
          </reference>
        </references>
      </pivotArea>
    </format>
    <format dxfId="5581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3"/>
          </reference>
          <reference field="12" count="1">
            <x v="56"/>
          </reference>
        </references>
      </pivotArea>
    </format>
    <format dxfId="5580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3"/>
          </reference>
          <reference field="12" count="1">
            <x v="35"/>
          </reference>
        </references>
      </pivotArea>
    </format>
    <format dxfId="5579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3"/>
          </reference>
          <reference field="12" count="1">
            <x v="56"/>
          </reference>
        </references>
      </pivotArea>
    </format>
    <format dxfId="5578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3"/>
          </reference>
          <reference field="12" count="1">
            <x v="37"/>
          </reference>
        </references>
      </pivotArea>
    </format>
    <format dxfId="5577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3"/>
          </reference>
          <reference field="12" count="1">
            <x v="27"/>
          </reference>
        </references>
      </pivotArea>
    </format>
    <format dxfId="5576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3"/>
          </reference>
          <reference field="12" count="1">
            <x v="56"/>
          </reference>
        </references>
      </pivotArea>
    </format>
    <format dxfId="5575">
      <pivotArea dataOnly="0" labelOnly="1" outline="0" fieldPosition="0">
        <references count="3">
          <reference field="6" count="1" selected="0">
            <x v="25"/>
          </reference>
          <reference field="7" count="1" selected="0">
            <x v="43"/>
          </reference>
          <reference field="12" count="1">
            <x v="29"/>
          </reference>
        </references>
      </pivotArea>
    </format>
    <format dxfId="5574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43"/>
          </reference>
          <reference field="12" count="1">
            <x v="40"/>
          </reference>
        </references>
      </pivotArea>
    </format>
    <format dxfId="5573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3"/>
          </reference>
          <reference field="12" count="1">
            <x v="25"/>
          </reference>
        </references>
      </pivotArea>
    </format>
    <format dxfId="5572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3"/>
          </reference>
          <reference field="12" count="1">
            <x v="26"/>
          </reference>
        </references>
      </pivotArea>
    </format>
    <format dxfId="5571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3"/>
          </reference>
          <reference field="12" count="1">
            <x v="27"/>
          </reference>
        </references>
      </pivotArea>
    </format>
    <format dxfId="5570">
      <pivotArea dataOnly="0" labelOnly="1" outline="0" fieldPosition="0">
        <references count="3">
          <reference field="6" count="1" selected="0">
            <x v="52"/>
          </reference>
          <reference field="7" count="1" selected="0">
            <x v="43"/>
          </reference>
          <reference field="12" count="1">
            <x v="25"/>
          </reference>
        </references>
      </pivotArea>
    </format>
    <format dxfId="5569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3"/>
          </reference>
          <reference field="12" count="1">
            <x v="37"/>
          </reference>
        </references>
      </pivotArea>
    </format>
    <format dxfId="5568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43"/>
          </reference>
          <reference field="12" count="1">
            <x v="26"/>
          </reference>
        </references>
      </pivotArea>
    </format>
    <format dxfId="5567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43"/>
          </reference>
          <reference field="12" count="1">
            <x v="29"/>
          </reference>
        </references>
      </pivotArea>
    </format>
    <format dxfId="5566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3"/>
          </reference>
          <reference field="12" count="1">
            <x v="40"/>
          </reference>
        </references>
      </pivotArea>
    </format>
    <format dxfId="5565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3"/>
          </reference>
          <reference field="12" count="1">
            <x v="32"/>
          </reference>
        </references>
      </pivotArea>
    </format>
    <format dxfId="5564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43"/>
          </reference>
          <reference field="12" count="1">
            <x v="33"/>
          </reference>
        </references>
      </pivotArea>
    </format>
    <format dxfId="5563">
      <pivotArea dataOnly="0" labelOnly="1" outline="0" fieldPosition="0">
        <references count="3">
          <reference field="6" count="1" selected="0">
            <x v="105"/>
          </reference>
          <reference field="7" count="1" selected="0">
            <x v="43"/>
          </reference>
          <reference field="12" count="1">
            <x v="34"/>
          </reference>
        </references>
      </pivotArea>
    </format>
    <format dxfId="5562">
      <pivotArea dataOnly="0" labelOnly="1" outline="0" fieldPosition="0">
        <references count="3">
          <reference field="6" count="1" selected="0">
            <x v="108"/>
          </reference>
          <reference field="7" count="1" selected="0">
            <x v="43"/>
          </reference>
          <reference field="12" count="1">
            <x v="25"/>
          </reference>
        </references>
      </pivotArea>
    </format>
    <format dxfId="5561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3"/>
          </reference>
          <reference field="12" count="1">
            <x v="31"/>
          </reference>
        </references>
      </pivotArea>
    </format>
    <format dxfId="5560">
      <pivotArea dataOnly="0" labelOnly="1" outline="0" fieldPosition="0">
        <references count="3">
          <reference field="6" count="1" selected="0">
            <x v="116"/>
          </reference>
          <reference field="7" count="1" selected="0">
            <x v="43"/>
          </reference>
          <reference field="12" count="1">
            <x v="33"/>
          </reference>
        </references>
      </pivotArea>
    </format>
    <format dxfId="5559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3"/>
          </reference>
          <reference field="12" count="1">
            <x v="56"/>
          </reference>
        </references>
      </pivotArea>
    </format>
    <format dxfId="5558">
      <pivotArea dataOnly="0" labelOnly="1" outline="0" fieldPosition="0">
        <references count="3">
          <reference field="6" count="1" selected="0">
            <x v="124"/>
          </reference>
          <reference field="7" count="1" selected="0">
            <x v="43"/>
          </reference>
          <reference field="12" count="1">
            <x v="26"/>
          </reference>
        </references>
      </pivotArea>
    </format>
    <format dxfId="5557">
      <pivotArea dataOnly="0" labelOnly="1" outline="0" fieldPosition="0">
        <references count="4">
          <reference field="6" count="1" selected="0">
            <x v="15"/>
          </reference>
          <reference field="7" count="1" selected="0">
            <x v="43"/>
          </reference>
          <reference field="12" count="1" selected="0">
            <x v="35"/>
          </reference>
          <reference field="17" count="1">
            <x v="0"/>
          </reference>
        </references>
      </pivotArea>
    </format>
    <format dxfId="5556">
      <pivotArea dataOnly="0" labelOnly="1" outline="0" fieldPosition="0">
        <references count="4">
          <reference field="6" count="1" selected="0">
            <x v="21"/>
          </reference>
          <reference field="7" count="1" selected="0">
            <x v="43"/>
          </reference>
          <reference field="12" count="1" selected="0">
            <x v="37"/>
          </reference>
          <reference field="17" count="1">
            <x v="0"/>
          </reference>
        </references>
      </pivotArea>
    </format>
    <format dxfId="5555">
      <pivotArea dataOnly="0" labelOnly="1" outline="0" fieldPosition="0">
        <references count="4">
          <reference field="6" count="1" selected="0">
            <x v="25"/>
          </reference>
          <reference field="7" count="1" selected="0">
            <x v="43"/>
          </reference>
          <reference field="12" count="1" selected="0">
            <x v="29"/>
          </reference>
          <reference field="17" count="1">
            <x v="0"/>
          </reference>
        </references>
      </pivotArea>
    </format>
    <format dxfId="5554">
      <pivotArea dataOnly="0" labelOnly="1" outline="0" fieldPosition="0">
        <references count="4">
          <reference field="6" count="1" selected="0">
            <x v="28"/>
          </reference>
          <reference field="7" count="1" selected="0">
            <x v="43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5553">
      <pivotArea dataOnly="0" labelOnly="1" outline="0" fieldPosition="0">
        <references count="4">
          <reference field="6" count="1" selected="0">
            <x v="39"/>
          </reference>
          <reference field="7" count="1" selected="0">
            <x v="43"/>
          </reference>
          <reference field="12" count="1" selected="0">
            <x v="25"/>
          </reference>
          <reference field="17" count="1">
            <x v="0"/>
          </reference>
        </references>
      </pivotArea>
    </format>
    <format dxfId="5552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3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5551">
      <pivotArea dataOnly="0" labelOnly="1" outline="0" fieldPosition="0">
        <references count="4">
          <reference field="6" count="1" selected="0">
            <x v="91"/>
          </reference>
          <reference field="7" count="1" selected="0">
            <x v="43"/>
          </reference>
          <reference field="12" count="1" selected="0">
            <x v="32"/>
          </reference>
          <reference field="17" count="1">
            <x v="0"/>
          </reference>
        </references>
      </pivotArea>
    </format>
    <format dxfId="5550">
      <pivotArea dataOnly="0" labelOnly="1" outline="0" fieldPosition="0">
        <references count="4">
          <reference field="6" count="1" selected="0">
            <x v="105"/>
          </reference>
          <reference field="7" count="1" selected="0">
            <x v="43"/>
          </reference>
          <reference field="12" count="1" selected="0">
            <x v="34"/>
          </reference>
          <reference field="17" count="1">
            <x v="0"/>
          </reference>
        </references>
      </pivotArea>
    </format>
    <format dxfId="5549">
      <pivotArea dataOnly="0" labelOnly="1" outline="0" fieldPosition="0">
        <references count="4">
          <reference field="6" count="1" selected="0">
            <x v="124"/>
          </reference>
          <reference field="7" count="1" selected="0">
            <x v="43"/>
          </reference>
          <reference field="12" count="1" selected="0">
            <x v="26"/>
          </reference>
          <reference field="17" count="1">
            <x v="0"/>
          </reference>
        </references>
      </pivotArea>
    </format>
    <format dxfId="5548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43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5547">
      <pivotArea dataOnly="0" labelOnly="1" outline="0" fieldPosition="0">
        <references count="5">
          <reference field="6" count="1" selected="0">
            <x v="39"/>
          </reference>
          <reference field="7" count="1" selected="0">
            <x v="43"/>
          </reference>
          <reference field="11" count="1">
            <x v="3"/>
          </reference>
          <reference field="12" count="1" selected="0">
            <x v="25"/>
          </reference>
          <reference field="17" count="1" selected="0">
            <x v="0"/>
          </reference>
        </references>
      </pivotArea>
    </format>
    <format dxfId="5546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3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5545">
      <pivotArea dataOnly="0" labelOnly="1" outline="0" fieldPosition="0">
        <references count="5">
          <reference field="6" count="1" selected="0">
            <x v="91"/>
          </reference>
          <reference field="7" count="1" selected="0">
            <x v="43"/>
          </reference>
          <reference field="11" count="1">
            <x v="3"/>
          </reference>
          <reference field="12" count="1" selected="0">
            <x v="32"/>
          </reference>
          <reference field="17" count="1" selected="0">
            <x v="0"/>
          </reference>
        </references>
      </pivotArea>
    </format>
    <format dxfId="5544">
      <pivotArea dataOnly="0" labelOnly="1" outline="0" fieldPosition="0">
        <references count="6">
          <reference field="6" count="1" selected="0">
            <x v="15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35"/>
          </reference>
          <reference field="15" count="1">
            <x v="6"/>
          </reference>
          <reference field="17" count="1" selected="0">
            <x v="0"/>
          </reference>
        </references>
      </pivotArea>
    </format>
    <format dxfId="5543">
      <pivotArea dataOnly="0" labelOnly="1" outline="0" fieldPosition="0">
        <references count="6">
          <reference field="6" count="1" selected="0">
            <x v="21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37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5542">
      <pivotArea dataOnly="0" labelOnly="1" outline="0" fieldPosition="0">
        <references count="6">
          <reference field="6" count="1" selected="0">
            <x v="22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27"/>
          </reference>
          <reference field="15" count="1">
            <x v="15"/>
          </reference>
          <reference field="17" count="1" selected="0">
            <x v="0"/>
          </reference>
        </references>
      </pivotArea>
    </format>
    <format dxfId="5541">
      <pivotArea dataOnly="0" labelOnly="1" outline="0" fieldPosition="0">
        <references count="6">
          <reference field="6" count="1" selected="0">
            <x v="25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29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5540">
      <pivotArea dataOnly="0" labelOnly="1" outline="0" fieldPosition="0">
        <references count="6">
          <reference field="6" count="1" selected="0">
            <x v="28"/>
          </reference>
          <reference field="7" count="1" selected="0">
            <x v="43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5539">
      <pivotArea dataOnly="0" labelOnly="1" outline="0" fieldPosition="0">
        <references count="6">
          <reference field="6" count="1" selected="0">
            <x v="39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25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538">
      <pivotArea dataOnly="0" labelOnly="1" outline="0" fieldPosition="0">
        <references count="6">
          <reference field="6" count="1" selected="0">
            <x v="46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27"/>
          </reference>
          <reference field="15" count="1">
            <x v="15"/>
          </reference>
          <reference field="17" count="1" selected="0">
            <x v="0"/>
          </reference>
        </references>
      </pivotArea>
    </format>
    <format dxfId="5537">
      <pivotArea dataOnly="0" labelOnly="1" outline="0" fieldPosition="0">
        <references count="6">
          <reference field="6" count="1" selected="0">
            <x v="52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25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536">
      <pivotArea dataOnly="0" labelOnly="1" outline="0" fieldPosition="0">
        <references count="6">
          <reference field="6" count="1" selected="0">
            <x v="60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37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5535">
      <pivotArea dataOnly="0" labelOnly="1" outline="0" fieldPosition="0">
        <references count="6">
          <reference field="6" count="1" selected="0">
            <x v="78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26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534">
      <pivotArea dataOnly="0" labelOnly="1" outline="0" fieldPosition="0">
        <references count="6">
          <reference field="6" count="1" selected="0">
            <x v="79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29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5533">
      <pivotArea dataOnly="0" labelOnly="1" outline="0" fieldPosition="0">
        <references count="6">
          <reference field="6" count="1" selected="0">
            <x v="83"/>
          </reference>
          <reference field="7" count="1" selected="0">
            <x v="43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5532">
      <pivotArea dataOnly="0" labelOnly="1" outline="0" fieldPosition="0">
        <references count="6">
          <reference field="6" count="1" selected="0">
            <x v="91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32"/>
          </reference>
          <reference field="15" count="1">
            <x v="9"/>
          </reference>
          <reference field="17" count="1" selected="0">
            <x v="0"/>
          </reference>
        </references>
      </pivotArea>
    </format>
    <format dxfId="5531">
      <pivotArea dataOnly="0" labelOnly="1" outline="0" fieldPosition="0">
        <references count="6">
          <reference field="6" count="1" selected="0">
            <x v="105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34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530">
      <pivotArea dataOnly="0" labelOnly="1" outline="0" fieldPosition="0">
        <references count="6">
          <reference field="6" count="1" selected="0">
            <x v="115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31"/>
          </reference>
          <reference field="15" count="1">
            <x v="10"/>
          </reference>
          <reference field="17" count="1" selected="0">
            <x v="0"/>
          </reference>
        </references>
      </pivotArea>
    </format>
    <format dxfId="5529">
      <pivotArea dataOnly="0" labelOnly="1" outline="0" fieldPosition="0">
        <references count="6">
          <reference field="6" count="1" selected="0">
            <x v="124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26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528">
      <pivotArea dataOnly="0" labelOnly="1" outline="0" fieldPosition="0">
        <references count="7">
          <reference field="6" count="1" selected="0">
            <x v="15"/>
          </reference>
          <reference field="7" count="1" selected="0">
            <x v="43"/>
          </reference>
          <reference field="8" count="1">
            <x v="2"/>
          </reference>
          <reference field="11" count="1" selected="0">
            <x v="3"/>
          </reference>
          <reference field="12" count="1" selected="0">
            <x v="35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5527">
      <pivotArea dataOnly="0" labelOnly="1" outline="0" fieldPosition="0">
        <references count="7">
          <reference field="6" count="1" selected="0">
            <x v="21"/>
          </reference>
          <reference field="7" count="1" selected="0">
            <x v="43"/>
          </reference>
          <reference field="8" count="1">
            <x v="0"/>
          </reference>
          <reference field="11" count="1" selected="0">
            <x v="3"/>
          </reference>
          <reference field="12" count="1" selected="0">
            <x v="37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5526">
      <pivotArea dataOnly="0" labelOnly="1" outline="0" fieldPosition="0">
        <references count="7">
          <reference field="6" count="1" selected="0">
            <x v="28"/>
          </reference>
          <reference field="7" count="1" selected="0">
            <x v="43"/>
          </reference>
          <reference field="8" count="1">
            <x v="3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525">
      <pivotArea dataOnly="0" labelOnly="1" outline="0" fieldPosition="0">
        <references count="7">
          <reference field="6" count="1" selected="0">
            <x v="39"/>
          </reference>
          <reference field="7" count="1" selected="0">
            <x v="43"/>
          </reference>
          <reference field="8" count="1">
            <x v="9"/>
          </reference>
          <reference field="11" count="1" selected="0">
            <x v="3"/>
          </reference>
          <reference field="12" count="1" selected="0">
            <x v="25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524">
      <pivotArea dataOnly="0" labelOnly="1" outline="0" fieldPosition="0">
        <references count="7">
          <reference field="6" count="1" selected="0">
            <x v="40"/>
          </reference>
          <reference field="7" count="1" selected="0">
            <x v="43"/>
          </reference>
          <reference field="8" count="1">
            <x v="4"/>
          </reference>
          <reference field="11" count="1" selected="0">
            <x v="3"/>
          </reference>
          <reference field="12" count="1" selected="0">
            <x v="2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523">
      <pivotArea dataOnly="0" labelOnly="1" outline="0" fieldPosition="0">
        <references count="7">
          <reference field="6" count="1" selected="0">
            <x v="46"/>
          </reference>
          <reference field="7" count="1" selected="0">
            <x v="43"/>
          </reference>
          <reference field="8" count="1">
            <x v="1"/>
          </reference>
          <reference field="11" count="1" selected="0">
            <x v="3"/>
          </reference>
          <reference field="12" count="1" selected="0">
            <x v="27"/>
          </reference>
          <reference field="15" count="1" selected="0">
            <x v="15"/>
          </reference>
          <reference field="17" count="1" selected="0">
            <x v="0"/>
          </reference>
        </references>
      </pivotArea>
    </format>
    <format dxfId="5522">
      <pivotArea dataOnly="0" labelOnly="1" outline="0" fieldPosition="0">
        <references count="7">
          <reference field="6" count="1" selected="0">
            <x v="60"/>
          </reference>
          <reference field="7" count="1" selected="0">
            <x v="43"/>
          </reference>
          <reference field="8" count="1">
            <x v="3"/>
          </reference>
          <reference field="11" count="1" selected="0">
            <x v="3"/>
          </reference>
          <reference field="12" count="1" selected="0">
            <x v="37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5521">
      <pivotArea dataOnly="0" labelOnly="1" outline="0" fieldPosition="0">
        <references count="7">
          <reference field="6" count="1" selected="0">
            <x v="78"/>
          </reference>
          <reference field="7" count="1" selected="0">
            <x v="43"/>
          </reference>
          <reference field="8" count="1">
            <x v="4"/>
          </reference>
          <reference field="11" count="1" selected="0">
            <x v="3"/>
          </reference>
          <reference field="12" count="1" selected="0">
            <x v="2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520">
      <pivotArea dataOnly="0" labelOnly="1" outline="0" fieldPosition="0">
        <references count="7">
          <reference field="6" count="1" selected="0">
            <x v="79"/>
          </reference>
          <reference field="7" count="1" selected="0">
            <x v="43"/>
          </reference>
          <reference field="8" count="1">
            <x v="0"/>
          </reference>
          <reference field="11" count="1" selected="0">
            <x v="3"/>
          </reference>
          <reference field="12" count="1" selected="0">
            <x v="29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5519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3"/>
          </reference>
          <reference field="8" count="1">
            <x v="3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518">
      <pivotArea dataOnly="0" labelOnly="1" outline="0" fieldPosition="0">
        <references count="7">
          <reference field="6" count="1" selected="0">
            <x v="91"/>
          </reference>
          <reference field="7" count="1" selected="0">
            <x v="43"/>
          </reference>
          <reference field="8" count="1">
            <x v="0"/>
          </reference>
          <reference field="11" count="1" selected="0">
            <x v="3"/>
          </reference>
          <reference field="12" count="1" selected="0">
            <x v="32"/>
          </reference>
          <reference field="15" count="1" selected="0">
            <x v="9"/>
          </reference>
          <reference field="17" count="1" selected="0">
            <x v="0"/>
          </reference>
        </references>
      </pivotArea>
    </format>
    <format dxfId="5517">
      <pivotArea dataOnly="0" labelOnly="1" outline="0" fieldPosition="0">
        <references count="7">
          <reference field="6" count="1" selected="0">
            <x v="105"/>
          </reference>
          <reference field="7" count="1" selected="0">
            <x v="43"/>
          </reference>
          <reference field="8" count="1">
            <x v="4"/>
          </reference>
          <reference field="11" count="1" selected="0">
            <x v="3"/>
          </reference>
          <reference field="12" count="1" selected="0">
            <x v="3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516">
      <pivotArea dataOnly="0" labelOnly="1" outline="0" fieldPosition="0">
        <references count="7">
          <reference field="6" count="1" selected="0">
            <x v="115"/>
          </reference>
          <reference field="7" count="1" selected="0">
            <x v="43"/>
          </reference>
          <reference field="8" count="1">
            <x v="0"/>
          </reference>
          <reference field="11" count="1" selected="0">
            <x v="3"/>
          </reference>
          <reference field="12" count="1" selected="0">
            <x v="31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5515">
      <pivotArea dataOnly="0" labelOnly="1" outline="0" fieldPosition="0">
        <references count="7">
          <reference field="6" count="1" selected="0">
            <x v="124"/>
          </reference>
          <reference field="7" count="1" selected="0">
            <x v="43"/>
          </reference>
          <reference field="8" count="1">
            <x v="20"/>
          </reference>
          <reference field="11" count="1" selected="0">
            <x v="3"/>
          </reference>
          <reference field="12" count="1" selected="0">
            <x v="2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514">
      <pivotArea dataOnly="0" labelOnly="1" outline="0" fieldPosition="0">
        <references count="8">
          <reference field="6" count="1" selected="0">
            <x v="15"/>
          </reference>
          <reference field="7" count="1" selected="0">
            <x v="43"/>
          </reference>
          <reference field="8" count="1" selected="0">
            <x v="2"/>
          </reference>
          <reference field="11" count="1" selected="0">
            <x v="3"/>
          </reference>
          <reference field="12" count="1" selected="0">
            <x v="35"/>
          </reference>
          <reference field="13" count="1">
            <x v="2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5513">
      <pivotArea dataOnly="0" labelOnly="1" outline="0" fieldPosition="0">
        <references count="8">
          <reference field="6" count="1" selected="0">
            <x v="16"/>
          </reference>
          <reference field="7" count="1" selected="0">
            <x v="43"/>
          </reference>
          <reference field="8" count="1" selected="0">
            <x v="2"/>
          </reference>
          <reference field="11" count="1" selected="0">
            <x v="3"/>
          </reference>
          <reference field="12" count="1" selected="0">
            <x v="35"/>
          </reference>
          <reference field="13" count="1">
            <x v="2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5512">
      <pivotArea dataOnly="0" labelOnly="1" outline="0" fieldPosition="0">
        <references count="8">
          <reference field="6" count="1" selected="0">
            <x v="21"/>
          </reference>
          <reference field="7" count="1" selected="0">
            <x v="43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37"/>
          </reference>
          <reference field="13" count="1">
            <x v="0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5511">
      <pivotArea dataOnly="0" labelOnly="1" outline="0" fieldPosition="0">
        <references count="8">
          <reference field="6" count="1" selected="0">
            <x v="22"/>
          </reference>
          <reference field="7" count="1" selected="0">
            <x v="43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27"/>
          </reference>
          <reference field="13" count="1">
            <x v="0"/>
          </reference>
          <reference field="15" count="1" selected="0">
            <x v="15"/>
          </reference>
          <reference field="17" count="1" selected="0">
            <x v="0"/>
          </reference>
        </references>
      </pivotArea>
    </format>
    <format dxfId="5510">
      <pivotArea dataOnly="0" labelOnly="1" outline="0" fieldPosition="0">
        <references count="8">
          <reference field="6" count="1" selected="0">
            <x v="25"/>
          </reference>
          <reference field="7" count="1" selected="0">
            <x v="43"/>
          </reference>
          <reference field="8" count="1" selected="0">
            <x v="2"/>
          </reference>
          <reference field="11" count="1" selected="0">
            <x v="3"/>
          </reference>
          <reference field="12" count="1" selected="0">
            <x v="29"/>
          </reference>
          <reference field="13" count="1">
            <x v="2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5509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43"/>
          </reference>
          <reference field="8" count="1" selected="0">
            <x v="3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508">
      <pivotArea dataOnly="0" labelOnly="1" outline="0" fieldPosition="0">
        <references count="8">
          <reference field="6" count="1" selected="0">
            <x v="39"/>
          </reference>
          <reference field="7" count="1" selected="0">
            <x v="43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25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507">
      <pivotArea dataOnly="0" labelOnly="1" outline="0" fieldPosition="0">
        <references count="8">
          <reference field="6" count="1" selected="0">
            <x v="40"/>
          </reference>
          <reference field="7" count="1" selected="0">
            <x v="43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26"/>
          </reference>
          <reference field="13" count="1">
            <x v="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506">
      <pivotArea dataOnly="0" labelOnly="1" outline="0" fieldPosition="0">
        <references count="8">
          <reference field="6" count="1" selected="0">
            <x v="46"/>
          </reference>
          <reference field="7" count="1" selected="0">
            <x v="43"/>
          </reference>
          <reference field="8" count="1" selected="0">
            <x v="1"/>
          </reference>
          <reference field="11" count="1" selected="0">
            <x v="3"/>
          </reference>
          <reference field="12" count="1" selected="0">
            <x v="27"/>
          </reference>
          <reference field="13" count="1">
            <x v="1"/>
          </reference>
          <reference field="15" count="1" selected="0">
            <x v="15"/>
          </reference>
          <reference field="17" count="1" selected="0">
            <x v="0"/>
          </reference>
        </references>
      </pivotArea>
    </format>
    <format dxfId="5505">
      <pivotArea dataOnly="0" labelOnly="1" outline="0" fieldPosition="0">
        <references count="8">
          <reference field="6" count="1" selected="0">
            <x v="52"/>
          </reference>
          <reference field="7" count="1" selected="0">
            <x v="43"/>
          </reference>
          <reference field="8" count="1" selected="0">
            <x v="1"/>
          </reference>
          <reference field="11" count="1" selected="0">
            <x v="3"/>
          </reference>
          <reference field="12" count="1" selected="0">
            <x v="25"/>
          </reference>
          <reference field="13" count="1">
            <x v="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504">
      <pivotArea dataOnly="0" labelOnly="1" outline="0" fieldPosition="0">
        <references count="8">
          <reference field="6" count="1" selected="0">
            <x v="60"/>
          </reference>
          <reference field="7" count="1" selected="0">
            <x v="43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37"/>
          </reference>
          <reference field="13" count="1">
            <x v="3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5503">
      <pivotArea dataOnly="0" labelOnly="1" outline="0" fieldPosition="0">
        <references count="8">
          <reference field="6" count="1" selected="0">
            <x v="78"/>
          </reference>
          <reference field="7" count="1" selected="0">
            <x v="43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26"/>
          </reference>
          <reference field="13" count="1">
            <x v="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502">
      <pivotArea dataOnly="0" labelOnly="1" outline="0" fieldPosition="0">
        <references count="8">
          <reference field="6" count="1" selected="0">
            <x v="79"/>
          </reference>
          <reference field="7" count="1" selected="0">
            <x v="43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29"/>
          </reference>
          <reference field="13" count="1">
            <x v="0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5501">
      <pivotArea dataOnly="0" labelOnly="1" outline="0" fieldPosition="0">
        <references count="8">
          <reference field="6" count="1" selected="0">
            <x v="80"/>
          </reference>
          <reference field="7" count="1" selected="0">
            <x v="43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29"/>
          </reference>
          <reference field="13" count="1">
            <x v="0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5500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3"/>
          </reference>
          <reference field="8" count="1" selected="0">
            <x v="3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499">
      <pivotArea dataOnly="0" labelOnly="1" outline="0" fieldPosition="0">
        <references count="8">
          <reference field="6" count="1" selected="0">
            <x v="91"/>
          </reference>
          <reference field="7" count="1" selected="0">
            <x v="43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32"/>
          </reference>
          <reference field="13" count="1">
            <x v="0"/>
          </reference>
          <reference field="15" count="1" selected="0">
            <x v="9"/>
          </reference>
          <reference field="17" count="1" selected="0">
            <x v="0"/>
          </reference>
        </references>
      </pivotArea>
    </format>
    <format dxfId="5498">
      <pivotArea dataOnly="0" labelOnly="1" outline="0" fieldPosition="0">
        <references count="8">
          <reference field="6" count="1" selected="0">
            <x v="105"/>
          </reference>
          <reference field="7" count="1" selected="0">
            <x v="43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34"/>
          </reference>
          <reference field="13" count="1">
            <x v="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497">
      <pivotArea dataOnly="0" labelOnly="1" outline="0" fieldPosition="0">
        <references count="8">
          <reference field="6" count="1" selected="0">
            <x v="108"/>
          </reference>
          <reference field="7" count="1" selected="0">
            <x v="43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25"/>
          </reference>
          <reference field="13" count="1">
            <x v="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496">
      <pivotArea dataOnly="0" labelOnly="1" outline="0" fieldPosition="0">
        <references count="8">
          <reference field="6" count="1" selected="0">
            <x v="115"/>
          </reference>
          <reference field="7" count="1" selected="0">
            <x v="43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31"/>
          </reference>
          <reference field="13" count="1">
            <x v="0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5495">
      <pivotArea dataOnly="0" labelOnly="1" outline="0" fieldPosition="0">
        <references count="8">
          <reference field="6" count="1" selected="0">
            <x v="124"/>
          </reference>
          <reference field="7" count="1" selected="0">
            <x v="43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26"/>
          </reference>
          <reference field="13" count="1">
            <x v="2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494">
      <pivotArea outline="0" collapsedLevelsAreSubtotals="1" fieldPosition="0"/>
    </format>
    <format dxfId="5493">
      <pivotArea dataOnly="0" labelOnly="1" outline="0" fieldPosition="0">
        <references count="1">
          <reference field="6" count="28">
            <x v="5"/>
            <x v="11"/>
            <x v="15"/>
            <x v="16"/>
            <x v="17"/>
            <x v="20"/>
            <x v="21"/>
            <x v="22"/>
            <x v="24"/>
            <x v="25"/>
            <x v="28"/>
            <x v="39"/>
            <x v="40"/>
            <x v="46"/>
            <x v="52"/>
            <x v="60"/>
            <x v="78"/>
            <x v="79"/>
            <x v="80"/>
            <x v="83"/>
            <x v="91"/>
            <x v="98"/>
            <x v="105"/>
            <x v="108"/>
            <x v="115"/>
            <x v="116"/>
            <x v="119"/>
            <x v="124"/>
          </reference>
        </references>
      </pivotArea>
    </format>
    <format dxfId="5492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5491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3"/>
          </reference>
          <reference field="12" count="1">
            <x v="38"/>
          </reference>
        </references>
      </pivotArea>
    </format>
    <format dxfId="5490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3"/>
          </reference>
          <reference field="12" count="1">
            <x v="56"/>
          </reference>
        </references>
      </pivotArea>
    </format>
    <format dxfId="5489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3"/>
          </reference>
          <reference field="12" count="1">
            <x v="35"/>
          </reference>
        </references>
      </pivotArea>
    </format>
    <format dxfId="5488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3"/>
          </reference>
          <reference field="12" count="1">
            <x v="56"/>
          </reference>
        </references>
      </pivotArea>
    </format>
    <format dxfId="5487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3"/>
          </reference>
          <reference field="12" count="1">
            <x v="37"/>
          </reference>
        </references>
      </pivotArea>
    </format>
    <format dxfId="5486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3"/>
          </reference>
          <reference field="12" count="1">
            <x v="27"/>
          </reference>
        </references>
      </pivotArea>
    </format>
    <format dxfId="5485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3"/>
          </reference>
          <reference field="12" count="1">
            <x v="56"/>
          </reference>
        </references>
      </pivotArea>
    </format>
    <format dxfId="5484">
      <pivotArea dataOnly="0" labelOnly="1" outline="0" fieldPosition="0">
        <references count="3">
          <reference field="6" count="1" selected="0">
            <x v="25"/>
          </reference>
          <reference field="7" count="1" selected="0">
            <x v="43"/>
          </reference>
          <reference field="12" count="1">
            <x v="29"/>
          </reference>
        </references>
      </pivotArea>
    </format>
    <format dxfId="5483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43"/>
          </reference>
          <reference field="12" count="1">
            <x v="40"/>
          </reference>
        </references>
      </pivotArea>
    </format>
    <format dxfId="5482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3"/>
          </reference>
          <reference field="12" count="1">
            <x v="25"/>
          </reference>
        </references>
      </pivotArea>
    </format>
    <format dxfId="5481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3"/>
          </reference>
          <reference field="12" count="1">
            <x v="26"/>
          </reference>
        </references>
      </pivotArea>
    </format>
    <format dxfId="5480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3"/>
          </reference>
          <reference field="12" count="1">
            <x v="27"/>
          </reference>
        </references>
      </pivotArea>
    </format>
    <format dxfId="5479">
      <pivotArea dataOnly="0" labelOnly="1" outline="0" fieldPosition="0">
        <references count="3">
          <reference field="6" count="1" selected="0">
            <x v="52"/>
          </reference>
          <reference field="7" count="1" selected="0">
            <x v="43"/>
          </reference>
          <reference field="12" count="1">
            <x v="25"/>
          </reference>
        </references>
      </pivotArea>
    </format>
    <format dxfId="5478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3"/>
          </reference>
          <reference field="12" count="1">
            <x v="37"/>
          </reference>
        </references>
      </pivotArea>
    </format>
    <format dxfId="5477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43"/>
          </reference>
          <reference field="12" count="1">
            <x v="26"/>
          </reference>
        </references>
      </pivotArea>
    </format>
    <format dxfId="5476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43"/>
          </reference>
          <reference field="12" count="1">
            <x v="29"/>
          </reference>
        </references>
      </pivotArea>
    </format>
    <format dxfId="5475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3"/>
          </reference>
          <reference field="12" count="1">
            <x v="40"/>
          </reference>
        </references>
      </pivotArea>
    </format>
    <format dxfId="5474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3"/>
          </reference>
          <reference field="12" count="1">
            <x v="32"/>
          </reference>
        </references>
      </pivotArea>
    </format>
    <format dxfId="5473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43"/>
          </reference>
          <reference field="12" count="1">
            <x v="33"/>
          </reference>
        </references>
      </pivotArea>
    </format>
    <format dxfId="5472">
      <pivotArea dataOnly="0" labelOnly="1" outline="0" fieldPosition="0">
        <references count="3">
          <reference field="6" count="1" selected="0">
            <x v="105"/>
          </reference>
          <reference field="7" count="1" selected="0">
            <x v="43"/>
          </reference>
          <reference field="12" count="1">
            <x v="34"/>
          </reference>
        </references>
      </pivotArea>
    </format>
    <format dxfId="5471">
      <pivotArea dataOnly="0" labelOnly="1" outline="0" fieldPosition="0">
        <references count="3">
          <reference field="6" count="1" selected="0">
            <x v="108"/>
          </reference>
          <reference field="7" count="1" selected="0">
            <x v="43"/>
          </reference>
          <reference field="12" count="1">
            <x v="25"/>
          </reference>
        </references>
      </pivotArea>
    </format>
    <format dxfId="5470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3"/>
          </reference>
          <reference field="12" count="1">
            <x v="31"/>
          </reference>
        </references>
      </pivotArea>
    </format>
    <format dxfId="5469">
      <pivotArea dataOnly="0" labelOnly="1" outline="0" fieldPosition="0">
        <references count="3">
          <reference field="6" count="1" selected="0">
            <x v="116"/>
          </reference>
          <reference field="7" count="1" selected="0">
            <x v="43"/>
          </reference>
          <reference field="12" count="1">
            <x v="33"/>
          </reference>
        </references>
      </pivotArea>
    </format>
    <format dxfId="5468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3"/>
          </reference>
          <reference field="12" count="1">
            <x v="56"/>
          </reference>
        </references>
      </pivotArea>
    </format>
    <format dxfId="5467">
      <pivotArea dataOnly="0" labelOnly="1" outline="0" fieldPosition="0">
        <references count="3">
          <reference field="6" count="1" selected="0">
            <x v="124"/>
          </reference>
          <reference field="7" count="1" selected="0">
            <x v="43"/>
          </reference>
          <reference field="12" count="1">
            <x v="26"/>
          </reference>
        </references>
      </pivotArea>
    </format>
    <format dxfId="5466">
      <pivotArea dataOnly="0" labelOnly="1" outline="0" fieldPosition="0">
        <references count="4">
          <reference field="6" count="1" selected="0">
            <x v="15"/>
          </reference>
          <reference field="7" count="1" selected="0">
            <x v="43"/>
          </reference>
          <reference field="12" count="1" selected="0">
            <x v="35"/>
          </reference>
          <reference field="17" count="1">
            <x v="0"/>
          </reference>
        </references>
      </pivotArea>
    </format>
    <format dxfId="5465">
      <pivotArea dataOnly="0" labelOnly="1" outline="0" fieldPosition="0">
        <references count="4">
          <reference field="6" count="1" selected="0">
            <x v="21"/>
          </reference>
          <reference field="7" count="1" selected="0">
            <x v="43"/>
          </reference>
          <reference field="12" count="1" selected="0">
            <x v="37"/>
          </reference>
          <reference field="17" count="1">
            <x v="0"/>
          </reference>
        </references>
      </pivotArea>
    </format>
    <format dxfId="5464">
      <pivotArea dataOnly="0" labelOnly="1" outline="0" fieldPosition="0">
        <references count="4">
          <reference field="6" count="1" selected="0">
            <x v="25"/>
          </reference>
          <reference field="7" count="1" selected="0">
            <x v="43"/>
          </reference>
          <reference field="12" count="1" selected="0">
            <x v="29"/>
          </reference>
          <reference field="17" count="1">
            <x v="0"/>
          </reference>
        </references>
      </pivotArea>
    </format>
    <format dxfId="5463">
      <pivotArea dataOnly="0" labelOnly="1" outline="0" fieldPosition="0">
        <references count="4">
          <reference field="6" count="1" selected="0">
            <x v="28"/>
          </reference>
          <reference field="7" count="1" selected="0">
            <x v="43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5462">
      <pivotArea dataOnly="0" labelOnly="1" outline="0" fieldPosition="0">
        <references count="4">
          <reference field="6" count="1" selected="0">
            <x v="39"/>
          </reference>
          <reference field="7" count="1" selected="0">
            <x v="43"/>
          </reference>
          <reference field="12" count="1" selected="0">
            <x v="25"/>
          </reference>
          <reference field="17" count="1">
            <x v="0"/>
          </reference>
        </references>
      </pivotArea>
    </format>
    <format dxfId="5461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3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5460">
      <pivotArea dataOnly="0" labelOnly="1" outline="0" fieldPosition="0">
        <references count="4">
          <reference field="6" count="1" selected="0">
            <x v="91"/>
          </reference>
          <reference field="7" count="1" selected="0">
            <x v="43"/>
          </reference>
          <reference field="12" count="1" selected="0">
            <x v="32"/>
          </reference>
          <reference field="17" count="1">
            <x v="0"/>
          </reference>
        </references>
      </pivotArea>
    </format>
    <format dxfId="5459">
      <pivotArea dataOnly="0" labelOnly="1" outline="0" fieldPosition="0">
        <references count="4">
          <reference field="6" count="1" selected="0">
            <x v="105"/>
          </reference>
          <reference field="7" count="1" selected="0">
            <x v="43"/>
          </reference>
          <reference field="12" count="1" selected="0">
            <x v="34"/>
          </reference>
          <reference field="17" count="1">
            <x v="0"/>
          </reference>
        </references>
      </pivotArea>
    </format>
    <format dxfId="5458">
      <pivotArea dataOnly="0" labelOnly="1" outline="0" fieldPosition="0">
        <references count="4">
          <reference field="6" count="1" selected="0">
            <x v="124"/>
          </reference>
          <reference field="7" count="1" selected="0">
            <x v="43"/>
          </reference>
          <reference field="12" count="1" selected="0">
            <x v="26"/>
          </reference>
          <reference field="17" count="1">
            <x v="0"/>
          </reference>
        </references>
      </pivotArea>
    </format>
    <format dxfId="5457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43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5456">
      <pivotArea dataOnly="0" labelOnly="1" outline="0" fieldPosition="0">
        <references count="5">
          <reference field="6" count="1" selected="0">
            <x v="39"/>
          </reference>
          <reference field="7" count="1" selected="0">
            <x v="43"/>
          </reference>
          <reference field="11" count="1">
            <x v="3"/>
          </reference>
          <reference field="12" count="1" selected="0">
            <x v="25"/>
          </reference>
          <reference field="17" count="1" selected="0">
            <x v="0"/>
          </reference>
        </references>
      </pivotArea>
    </format>
    <format dxfId="5455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3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5454">
      <pivotArea dataOnly="0" labelOnly="1" outline="0" fieldPosition="0">
        <references count="5">
          <reference field="6" count="1" selected="0">
            <x v="91"/>
          </reference>
          <reference field="7" count="1" selected="0">
            <x v="43"/>
          </reference>
          <reference field="11" count="1">
            <x v="3"/>
          </reference>
          <reference field="12" count="1" selected="0">
            <x v="32"/>
          </reference>
          <reference field="17" count="1" selected="0">
            <x v="0"/>
          </reference>
        </references>
      </pivotArea>
    </format>
    <format dxfId="5453">
      <pivotArea dataOnly="0" labelOnly="1" outline="0" fieldPosition="0">
        <references count="6">
          <reference field="6" count="1" selected="0">
            <x v="15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35"/>
          </reference>
          <reference field="15" count="1">
            <x v="6"/>
          </reference>
          <reference field="17" count="1" selected="0">
            <x v="0"/>
          </reference>
        </references>
      </pivotArea>
    </format>
    <format dxfId="5452">
      <pivotArea dataOnly="0" labelOnly="1" outline="0" fieldPosition="0">
        <references count="6">
          <reference field="6" count="1" selected="0">
            <x v="21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37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5451">
      <pivotArea dataOnly="0" labelOnly="1" outline="0" fieldPosition="0">
        <references count="6">
          <reference field="6" count="1" selected="0">
            <x v="22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27"/>
          </reference>
          <reference field="15" count="1">
            <x v="15"/>
          </reference>
          <reference field="17" count="1" selected="0">
            <x v="0"/>
          </reference>
        </references>
      </pivotArea>
    </format>
    <format dxfId="5450">
      <pivotArea dataOnly="0" labelOnly="1" outline="0" fieldPosition="0">
        <references count="6">
          <reference field="6" count="1" selected="0">
            <x v="25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29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5449">
      <pivotArea dataOnly="0" labelOnly="1" outline="0" fieldPosition="0">
        <references count="6">
          <reference field="6" count="1" selected="0">
            <x v="28"/>
          </reference>
          <reference field="7" count="1" selected="0">
            <x v="43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5448">
      <pivotArea dataOnly="0" labelOnly="1" outline="0" fieldPosition="0">
        <references count="6">
          <reference field="6" count="1" selected="0">
            <x v="39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25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447">
      <pivotArea dataOnly="0" labelOnly="1" outline="0" fieldPosition="0">
        <references count="6">
          <reference field="6" count="1" selected="0">
            <x v="46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27"/>
          </reference>
          <reference field="15" count="1">
            <x v="15"/>
          </reference>
          <reference field="17" count="1" selected="0">
            <x v="0"/>
          </reference>
        </references>
      </pivotArea>
    </format>
    <format dxfId="5446">
      <pivotArea dataOnly="0" labelOnly="1" outline="0" fieldPosition="0">
        <references count="6">
          <reference field="6" count="1" selected="0">
            <x v="52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25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445">
      <pivotArea dataOnly="0" labelOnly="1" outline="0" fieldPosition="0">
        <references count="6">
          <reference field="6" count="1" selected="0">
            <x v="60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37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5444">
      <pivotArea dataOnly="0" labelOnly="1" outline="0" fieldPosition="0">
        <references count="6">
          <reference field="6" count="1" selected="0">
            <x v="78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26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443">
      <pivotArea dataOnly="0" labelOnly="1" outline="0" fieldPosition="0">
        <references count="6">
          <reference field="6" count="1" selected="0">
            <x v="79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29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5442">
      <pivotArea dataOnly="0" labelOnly="1" outline="0" fieldPosition="0">
        <references count="6">
          <reference field="6" count="1" selected="0">
            <x v="83"/>
          </reference>
          <reference field="7" count="1" selected="0">
            <x v="43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5441">
      <pivotArea dataOnly="0" labelOnly="1" outline="0" fieldPosition="0">
        <references count="6">
          <reference field="6" count="1" selected="0">
            <x v="91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32"/>
          </reference>
          <reference field="15" count="1">
            <x v="9"/>
          </reference>
          <reference field="17" count="1" selected="0">
            <x v="0"/>
          </reference>
        </references>
      </pivotArea>
    </format>
    <format dxfId="5440">
      <pivotArea dataOnly="0" labelOnly="1" outline="0" fieldPosition="0">
        <references count="6">
          <reference field="6" count="1" selected="0">
            <x v="105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34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439">
      <pivotArea dataOnly="0" labelOnly="1" outline="0" fieldPosition="0">
        <references count="6">
          <reference field="6" count="1" selected="0">
            <x v="115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31"/>
          </reference>
          <reference field="15" count="1">
            <x v="10"/>
          </reference>
          <reference field="17" count="1" selected="0">
            <x v="0"/>
          </reference>
        </references>
      </pivotArea>
    </format>
    <format dxfId="5438">
      <pivotArea dataOnly="0" labelOnly="1" outline="0" fieldPosition="0">
        <references count="6">
          <reference field="6" count="1" selected="0">
            <x v="124"/>
          </reference>
          <reference field="7" count="1" selected="0">
            <x v="43"/>
          </reference>
          <reference field="11" count="1" selected="0">
            <x v="3"/>
          </reference>
          <reference field="12" count="1" selected="0">
            <x v="26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5437">
      <pivotArea dataOnly="0" labelOnly="1" outline="0" fieldPosition="0">
        <references count="7">
          <reference field="6" count="1" selected="0">
            <x v="15"/>
          </reference>
          <reference field="7" count="1" selected="0">
            <x v="43"/>
          </reference>
          <reference field="8" count="1">
            <x v="2"/>
          </reference>
          <reference field="11" count="1" selected="0">
            <x v="3"/>
          </reference>
          <reference field="12" count="1" selected="0">
            <x v="35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5436">
      <pivotArea dataOnly="0" labelOnly="1" outline="0" fieldPosition="0">
        <references count="7">
          <reference field="6" count="1" selected="0">
            <x v="21"/>
          </reference>
          <reference field="7" count="1" selected="0">
            <x v="43"/>
          </reference>
          <reference field="8" count="1">
            <x v="0"/>
          </reference>
          <reference field="11" count="1" selected="0">
            <x v="3"/>
          </reference>
          <reference field="12" count="1" selected="0">
            <x v="37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5435">
      <pivotArea dataOnly="0" labelOnly="1" outline="0" fieldPosition="0">
        <references count="7">
          <reference field="6" count="1" selected="0">
            <x v="28"/>
          </reference>
          <reference field="7" count="1" selected="0">
            <x v="43"/>
          </reference>
          <reference field="8" count="1">
            <x v="3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434">
      <pivotArea dataOnly="0" labelOnly="1" outline="0" fieldPosition="0">
        <references count="7">
          <reference field="6" count="1" selected="0">
            <x v="39"/>
          </reference>
          <reference field="7" count="1" selected="0">
            <x v="43"/>
          </reference>
          <reference field="8" count="1">
            <x v="9"/>
          </reference>
          <reference field="11" count="1" selected="0">
            <x v="3"/>
          </reference>
          <reference field="12" count="1" selected="0">
            <x v="25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433">
      <pivotArea dataOnly="0" labelOnly="1" outline="0" fieldPosition="0">
        <references count="7">
          <reference field="6" count="1" selected="0">
            <x v="40"/>
          </reference>
          <reference field="7" count="1" selected="0">
            <x v="43"/>
          </reference>
          <reference field="8" count="1">
            <x v="4"/>
          </reference>
          <reference field="11" count="1" selected="0">
            <x v="3"/>
          </reference>
          <reference field="12" count="1" selected="0">
            <x v="2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432">
      <pivotArea dataOnly="0" labelOnly="1" outline="0" fieldPosition="0">
        <references count="7">
          <reference field="6" count="1" selected="0">
            <x v="46"/>
          </reference>
          <reference field="7" count="1" selected="0">
            <x v="43"/>
          </reference>
          <reference field="8" count="1">
            <x v="1"/>
          </reference>
          <reference field="11" count="1" selected="0">
            <x v="3"/>
          </reference>
          <reference field="12" count="1" selected="0">
            <x v="27"/>
          </reference>
          <reference field="15" count="1" selected="0">
            <x v="15"/>
          </reference>
          <reference field="17" count="1" selected="0">
            <x v="0"/>
          </reference>
        </references>
      </pivotArea>
    </format>
    <format dxfId="5431">
      <pivotArea dataOnly="0" labelOnly="1" outline="0" fieldPosition="0">
        <references count="7">
          <reference field="6" count="1" selected="0">
            <x v="60"/>
          </reference>
          <reference field="7" count="1" selected="0">
            <x v="43"/>
          </reference>
          <reference field="8" count="1">
            <x v="3"/>
          </reference>
          <reference field="11" count="1" selected="0">
            <x v="3"/>
          </reference>
          <reference field="12" count="1" selected="0">
            <x v="37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5430">
      <pivotArea dataOnly="0" labelOnly="1" outline="0" fieldPosition="0">
        <references count="7">
          <reference field="6" count="1" selected="0">
            <x v="78"/>
          </reference>
          <reference field="7" count="1" selected="0">
            <x v="43"/>
          </reference>
          <reference field="8" count="1">
            <x v="4"/>
          </reference>
          <reference field="11" count="1" selected="0">
            <x v="3"/>
          </reference>
          <reference field="12" count="1" selected="0">
            <x v="2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429">
      <pivotArea dataOnly="0" labelOnly="1" outline="0" fieldPosition="0">
        <references count="7">
          <reference field="6" count="1" selected="0">
            <x v="79"/>
          </reference>
          <reference field="7" count="1" selected="0">
            <x v="43"/>
          </reference>
          <reference field="8" count="1">
            <x v="0"/>
          </reference>
          <reference field="11" count="1" selected="0">
            <x v="3"/>
          </reference>
          <reference field="12" count="1" selected="0">
            <x v="29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5428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3"/>
          </reference>
          <reference field="8" count="1">
            <x v="3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427">
      <pivotArea dataOnly="0" labelOnly="1" outline="0" fieldPosition="0">
        <references count="7">
          <reference field="6" count="1" selected="0">
            <x v="91"/>
          </reference>
          <reference field="7" count="1" selected="0">
            <x v="43"/>
          </reference>
          <reference field="8" count="1">
            <x v="0"/>
          </reference>
          <reference field="11" count="1" selected="0">
            <x v="3"/>
          </reference>
          <reference field="12" count="1" selected="0">
            <x v="32"/>
          </reference>
          <reference field="15" count="1" selected="0">
            <x v="9"/>
          </reference>
          <reference field="17" count="1" selected="0">
            <x v="0"/>
          </reference>
        </references>
      </pivotArea>
    </format>
    <format dxfId="5426">
      <pivotArea dataOnly="0" labelOnly="1" outline="0" fieldPosition="0">
        <references count="7">
          <reference field="6" count="1" selected="0">
            <x v="105"/>
          </reference>
          <reference field="7" count="1" selected="0">
            <x v="43"/>
          </reference>
          <reference field="8" count="1">
            <x v="4"/>
          </reference>
          <reference field="11" count="1" selected="0">
            <x v="3"/>
          </reference>
          <reference field="12" count="1" selected="0">
            <x v="3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425">
      <pivotArea dataOnly="0" labelOnly="1" outline="0" fieldPosition="0">
        <references count="7">
          <reference field="6" count="1" selected="0">
            <x v="115"/>
          </reference>
          <reference field="7" count="1" selected="0">
            <x v="43"/>
          </reference>
          <reference field="8" count="1">
            <x v="0"/>
          </reference>
          <reference field="11" count="1" selected="0">
            <x v="3"/>
          </reference>
          <reference field="12" count="1" selected="0">
            <x v="31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5424">
      <pivotArea dataOnly="0" labelOnly="1" outline="0" fieldPosition="0">
        <references count="7">
          <reference field="6" count="1" selected="0">
            <x v="124"/>
          </reference>
          <reference field="7" count="1" selected="0">
            <x v="43"/>
          </reference>
          <reference field="8" count="1">
            <x v="20"/>
          </reference>
          <reference field="11" count="1" selected="0">
            <x v="3"/>
          </reference>
          <reference field="12" count="1" selected="0">
            <x v="2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423">
      <pivotArea dataOnly="0" labelOnly="1" outline="0" fieldPosition="0">
        <references count="8">
          <reference field="6" count="1" selected="0">
            <x v="15"/>
          </reference>
          <reference field="7" count="1" selected="0">
            <x v="43"/>
          </reference>
          <reference field="8" count="1" selected="0">
            <x v="2"/>
          </reference>
          <reference field="11" count="1" selected="0">
            <x v="3"/>
          </reference>
          <reference field="12" count="1" selected="0">
            <x v="35"/>
          </reference>
          <reference field="13" count="1">
            <x v="2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5422">
      <pivotArea dataOnly="0" labelOnly="1" outline="0" fieldPosition="0">
        <references count="8">
          <reference field="6" count="1" selected="0">
            <x v="16"/>
          </reference>
          <reference field="7" count="1" selected="0">
            <x v="43"/>
          </reference>
          <reference field="8" count="1" selected="0">
            <x v="2"/>
          </reference>
          <reference field="11" count="1" selected="0">
            <x v="3"/>
          </reference>
          <reference field="12" count="1" selected="0">
            <x v="35"/>
          </reference>
          <reference field="13" count="1">
            <x v="2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5421">
      <pivotArea dataOnly="0" labelOnly="1" outline="0" fieldPosition="0">
        <references count="8">
          <reference field="6" count="1" selected="0">
            <x v="21"/>
          </reference>
          <reference field="7" count="1" selected="0">
            <x v="43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37"/>
          </reference>
          <reference field="13" count="1">
            <x v="0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5420">
      <pivotArea dataOnly="0" labelOnly="1" outline="0" fieldPosition="0">
        <references count="8">
          <reference field="6" count="1" selected="0">
            <x v="22"/>
          </reference>
          <reference field="7" count="1" selected="0">
            <x v="43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27"/>
          </reference>
          <reference field="13" count="1">
            <x v="0"/>
          </reference>
          <reference field="15" count="1" selected="0">
            <x v="15"/>
          </reference>
          <reference field="17" count="1" selected="0">
            <x v="0"/>
          </reference>
        </references>
      </pivotArea>
    </format>
    <format dxfId="5419">
      <pivotArea dataOnly="0" labelOnly="1" outline="0" fieldPosition="0">
        <references count="8">
          <reference field="6" count="1" selected="0">
            <x v="25"/>
          </reference>
          <reference field="7" count="1" selected="0">
            <x v="43"/>
          </reference>
          <reference field="8" count="1" selected="0">
            <x v="2"/>
          </reference>
          <reference field="11" count="1" selected="0">
            <x v="3"/>
          </reference>
          <reference field="12" count="1" selected="0">
            <x v="29"/>
          </reference>
          <reference field="13" count="1">
            <x v="2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5418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43"/>
          </reference>
          <reference field="8" count="1" selected="0">
            <x v="3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417">
      <pivotArea dataOnly="0" labelOnly="1" outline="0" fieldPosition="0">
        <references count="8">
          <reference field="6" count="1" selected="0">
            <x v="39"/>
          </reference>
          <reference field="7" count="1" selected="0">
            <x v="43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25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416">
      <pivotArea dataOnly="0" labelOnly="1" outline="0" fieldPosition="0">
        <references count="8">
          <reference field="6" count="1" selected="0">
            <x v="40"/>
          </reference>
          <reference field="7" count="1" selected="0">
            <x v="43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26"/>
          </reference>
          <reference field="13" count="1">
            <x v="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415">
      <pivotArea dataOnly="0" labelOnly="1" outline="0" fieldPosition="0">
        <references count="8">
          <reference field="6" count="1" selected="0">
            <x v="46"/>
          </reference>
          <reference field="7" count="1" selected="0">
            <x v="43"/>
          </reference>
          <reference field="8" count="1" selected="0">
            <x v="1"/>
          </reference>
          <reference field="11" count="1" selected="0">
            <x v="3"/>
          </reference>
          <reference field="12" count="1" selected="0">
            <x v="27"/>
          </reference>
          <reference field="13" count="1">
            <x v="1"/>
          </reference>
          <reference field="15" count="1" selected="0">
            <x v="15"/>
          </reference>
          <reference field="17" count="1" selected="0">
            <x v="0"/>
          </reference>
        </references>
      </pivotArea>
    </format>
    <format dxfId="5414">
      <pivotArea dataOnly="0" labelOnly="1" outline="0" fieldPosition="0">
        <references count="8">
          <reference field="6" count="1" selected="0">
            <x v="52"/>
          </reference>
          <reference field="7" count="1" selected="0">
            <x v="43"/>
          </reference>
          <reference field="8" count="1" selected="0">
            <x v="1"/>
          </reference>
          <reference field="11" count="1" selected="0">
            <x v="3"/>
          </reference>
          <reference field="12" count="1" selected="0">
            <x v="25"/>
          </reference>
          <reference field="13" count="1">
            <x v="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413">
      <pivotArea dataOnly="0" labelOnly="1" outline="0" fieldPosition="0">
        <references count="8">
          <reference field="6" count="1" selected="0">
            <x v="60"/>
          </reference>
          <reference field="7" count="1" selected="0">
            <x v="43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37"/>
          </reference>
          <reference field="13" count="1">
            <x v="3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5412">
      <pivotArea dataOnly="0" labelOnly="1" outline="0" fieldPosition="0">
        <references count="8">
          <reference field="6" count="1" selected="0">
            <x v="78"/>
          </reference>
          <reference field="7" count="1" selected="0">
            <x v="43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26"/>
          </reference>
          <reference field="13" count="1">
            <x v="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411">
      <pivotArea dataOnly="0" labelOnly="1" outline="0" fieldPosition="0">
        <references count="8">
          <reference field="6" count="1" selected="0">
            <x v="79"/>
          </reference>
          <reference field="7" count="1" selected="0">
            <x v="43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29"/>
          </reference>
          <reference field="13" count="1">
            <x v="0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5410">
      <pivotArea dataOnly="0" labelOnly="1" outline="0" fieldPosition="0">
        <references count="8">
          <reference field="6" count="1" selected="0">
            <x v="80"/>
          </reference>
          <reference field="7" count="1" selected="0">
            <x v="43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29"/>
          </reference>
          <reference field="13" count="1">
            <x v="0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5409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3"/>
          </reference>
          <reference field="8" count="1" selected="0">
            <x v="3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408">
      <pivotArea dataOnly="0" labelOnly="1" outline="0" fieldPosition="0">
        <references count="8">
          <reference field="6" count="1" selected="0">
            <x v="91"/>
          </reference>
          <reference field="7" count="1" selected="0">
            <x v="43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32"/>
          </reference>
          <reference field="13" count="1">
            <x v="0"/>
          </reference>
          <reference field="15" count="1" selected="0">
            <x v="9"/>
          </reference>
          <reference field="17" count="1" selected="0">
            <x v="0"/>
          </reference>
        </references>
      </pivotArea>
    </format>
    <format dxfId="5407">
      <pivotArea dataOnly="0" labelOnly="1" outline="0" fieldPosition="0">
        <references count="8">
          <reference field="6" count="1" selected="0">
            <x v="105"/>
          </reference>
          <reference field="7" count="1" selected="0">
            <x v="43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34"/>
          </reference>
          <reference field="13" count="1">
            <x v="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406">
      <pivotArea dataOnly="0" labelOnly="1" outline="0" fieldPosition="0">
        <references count="8">
          <reference field="6" count="1" selected="0">
            <x v="108"/>
          </reference>
          <reference field="7" count="1" selected="0">
            <x v="43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25"/>
          </reference>
          <reference field="13" count="1">
            <x v="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5405">
      <pivotArea dataOnly="0" labelOnly="1" outline="0" fieldPosition="0">
        <references count="8">
          <reference field="6" count="1" selected="0">
            <x v="115"/>
          </reference>
          <reference field="7" count="1" selected="0">
            <x v="43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31"/>
          </reference>
          <reference field="13" count="1">
            <x v="0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5404">
      <pivotArea dataOnly="0" labelOnly="1" outline="0" fieldPosition="0">
        <references count="8">
          <reference field="6" count="1" selected="0">
            <x v="124"/>
          </reference>
          <reference field="7" count="1" selected="0">
            <x v="43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26"/>
          </reference>
          <reference field="13" count="1">
            <x v="2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31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27">
    <i>
      <x v="5"/>
      <x v="50"/>
      <x v="38"/>
      <x/>
      <x v="3"/>
      <x v="20"/>
      <x v="9"/>
      <x v="9"/>
    </i>
    <i>
      <x v="9"/>
      <x v="50"/>
      <x v="57"/>
      <x/>
      <x v="3"/>
      <x v="16"/>
      <x v="15"/>
      <x v="17"/>
    </i>
    <i>
      <x v="10"/>
      <x v="50"/>
      <x v="27"/>
      <x/>
      <x v="3"/>
      <x v="15"/>
      <x v="20"/>
      <x v="22"/>
    </i>
    <i>
      <x v="12"/>
      <x v="50"/>
      <x v="56"/>
      <x/>
      <x v="3"/>
      <x v="18"/>
      <x v="20"/>
      <x v="22"/>
    </i>
    <i>
      <x v="17"/>
      <x v="50"/>
      <x v="56"/>
      <x/>
      <x v="3"/>
      <x v="18"/>
      <x v="9"/>
      <x v="9"/>
    </i>
    <i>
      <x v="21"/>
      <x v="50"/>
      <x v="37"/>
      <x/>
      <x v="3"/>
      <x v="14"/>
      <x v="1"/>
      <x v="1"/>
    </i>
    <i>
      <x v="23"/>
      <x v="50"/>
      <x v="30"/>
      <x/>
      <x v="3"/>
      <x v="13"/>
      <x v="1"/>
      <x v="1"/>
    </i>
    <i>
      <x v="35"/>
      <x v="50"/>
      <x v="58"/>
      <x v="4"/>
      <x v="3"/>
      <x v="5"/>
      <x v="15"/>
      <x v="9"/>
    </i>
    <i>
      <x v="36"/>
      <x v="50"/>
      <x v="58"/>
      <x v="4"/>
      <x v="3"/>
      <x v="5"/>
      <x v="15"/>
      <x v="9"/>
    </i>
    <i>
      <x v="38"/>
      <x v="50"/>
      <x v="29"/>
      <x/>
      <x v="3"/>
      <x v="12"/>
      <x v="9"/>
      <x v="9"/>
    </i>
    <i>
      <x v="39"/>
      <x v="50"/>
      <x v="25"/>
      <x/>
      <x v="3"/>
      <x v="11"/>
      <x v="16"/>
      <x v="18"/>
    </i>
    <i>
      <x v="41"/>
      <x v="50"/>
      <x v="25"/>
      <x/>
      <x v="3"/>
      <x v="11"/>
      <x v="16"/>
      <x v="18"/>
    </i>
    <i>
      <x v="47"/>
      <x v="50"/>
      <x v="56"/>
      <x/>
      <x v="3"/>
      <x v="18"/>
      <x v="20"/>
      <x v="22"/>
    </i>
    <i>
      <x v="48"/>
      <x v="50"/>
      <x v="26"/>
      <x/>
      <x v="3"/>
      <x v="11"/>
      <x v="24"/>
      <x v="27"/>
    </i>
    <i>
      <x v="49"/>
      <x v="50"/>
      <x v="31"/>
      <x v="4"/>
      <x v="3"/>
      <x v="10"/>
      <x v="9"/>
      <x v="4"/>
    </i>
    <i>
      <x v="51"/>
      <x v="50"/>
      <x v="25"/>
      <x v="4"/>
      <x v="3"/>
      <x v="11"/>
      <x v="26"/>
      <x v="60"/>
    </i>
    <i>
      <x v="78"/>
      <x v="50"/>
      <x v="26"/>
      <x/>
      <x v="3"/>
      <x v="11"/>
      <x v="15"/>
      <x v="17"/>
    </i>
    <i>
      <x v="81"/>
      <x v="50"/>
      <x v="36"/>
      <x/>
      <x v="3"/>
      <x v="19"/>
      <x v="9"/>
      <x v="9"/>
    </i>
    <i>
      <x v="90"/>
      <x v="50"/>
      <x v="26"/>
      <x/>
      <x v="3"/>
      <x v="11"/>
      <x v="24"/>
      <x v="27"/>
    </i>
    <i>
      <x v="95"/>
      <x v="50"/>
      <x v="26"/>
      <x/>
      <x v="3"/>
      <x v="11"/>
      <x v="26"/>
      <x v="29"/>
    </i>
    <i>
      <x v="97"/>
      <x v="50"/>
      <x v="25"/>
      <x/>
      <x v="3"/>
      <x v="11"/>
      <x v="1"/>
      <x v="1"/>
    </i>
    <i>
      <x v="104"/>
      <x v="50"/>
      <x v="25"/>
      <x/>
      <x v="3"/>
      <x v="11"/>
      <x v="24"/>
      <x v="27"/>
    </i>
    <i>
      <x v="111"/>
      <x v="50"/>
      <x v="29"/>
      <x/>
      <x v="3"/>
      <x v="12"/>
      <x v="20"/>
      <x v="22"/>
    </i>
    <i>
      <x v="112"/>
      <x v="50"/>
      <x v="29"/>
      <x/>
      <x v="3"/>
      <x v="12"/>
      <x v="20"/>
      <x v="22"/>
    </i>
    <i>
      <x v="113"/>
      <x v="50"/>
      <x v="25"/>
      <x/>
      <x v="3"/>
      <x v="11"/>
      <x v="20"/>
      <x v="22"/>
    </i>
    <i>
      <x v="114"/>
      <x v="50"/>
      <x v="25"/>
      <x/>
      <x v="3"/>
      <x v="11"/>
      <x v="20"/>
      <x v="22"/>
    </i>
    <i>
      <x v="115"/>
      <x v="50"/>
      <x v="31"/>
      <x/>
      <x v="3"/>
      <x v="10"/>
      <x v="9"/>
      <x v="9"/>
    </i>
  </rowItems>
  <colItems count="1">
    <i/>
  </colItems>
  <pageFields count="1">
    <pageField fld="3" item="9" hier="-1"/>
  </pageFields>
  <dataFields count="1">
    <dataField name="VALOR" fld="14" baseField="13" baseItem="23" numFmtId="44"/>
  </dataFields>
  <formats count="53">
    <format dxfId="5403">
      <pivotArea type="all" dataOnly="0" outline="0" fieldPosition="0"/>
    </format>
    <format dxfId="5402">
      <pivotArea field="7" type="button" dataOnly="0" labelOnly="1" outline="0" axis="axisRow" fieldPosition="1"/>
    </format>
    <format dxfId="5401">
      <pivotArea type="all" dataOnly="0" outline="0" fieldPosition="0"/>
    </format>
    <format dxfId="5400">
      <pivotArea outline="0" collapsedLevelsAreSubtotals="1" fieldPosition="0"/>
    </format>
    <format dxfId="5399">
      <pivotArea dataOnly="0" labelOnly="1" outline="0" axis="axisValues" fieldPosition="0"/>
    </format>
    <format dxfId="5398">
      <pivotArea dataOnly="0" labelOnly="1" outline="0" fieldPosition="0">
        <references count="1">
          <reference field="6" count="27">
            <x v="5"/>
            <x v="9"/>
            <x v="10"/>
            <x v="12"/>
            <x v="17"/>
            <x v="21"/>
            <x v="23"/>
            <x v="35"/>
            <x v="36"/>
            <x v="38"/>
            <x v="39"/>
            <x v="41"/>
            <x v="47"/>
            <x v="48"/>
            <x v="49"/>
            <x v="51"/>
            <x v="78"/>
            <x v="81"/>
            <x v="90"/>
            <x v="95"/>
            <x v="97"/>
            <x v="104"/>
            <x v="111"/>
            <x v="112"/>
            <x v="113"/>
            <x v="114"/>
            <x v="115"/>
          </reference>
        </references>
      </pivotArea>
    </format>
    <format dxfId="5397">
      <pivotArea dataOnly="0" labelOnly="1" outline="0" fieldPosition="0">
        <references count="2">
          <reference field="6" count="1" selected="0">
            <x v="5"/>
          </reference>
          <reference field="7" count="1">
            <x v="50"/>
          </reference>
        </references>
      </pivotArea>
    </format>
    <format dxfId="5396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0"/>
          </reference>
          <reference field="12" count="1">
            <x v="38"/>
          </reference>
        </references>
      </pivotArea>
    </format>
    <format dxfId="5395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50"/>
          </reference>
          <reference field="12" count="1">
            <x v="57"/>
          </reference>
        </references>
      </pivotArea>
    </format>
    <format dxfId="5394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50"/>
          </reference>
          <reference field="12" count="1">
            <x v="27"/>
          </reference>
        </references>
      </pivotArea>
    </format>
    <format dxfId="5393">
      <pivotArea dataOnly="0" labelOnly="1" outline="0" fieldPosition="0">
        <references count="3">
          <reference field="6" count="1" selected="0">
            <x v="12"/>
          </reference>
          <reference field="7" count="1" selected="0">
            <x v="50"/>
          </reference>
          <reference field="12" count="1">
            <x v="56"/>
          </reference>
        </references>
      </pivotArea>
    </format>
    <format dxfId="5392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50"/>
          </reference>
          <reference field="12" count="1">
            <x v="37"/>
          </reference>
        </references>
      </pivotArea>
    </format>
    <format dxfId="5391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50"/>
          </reference>
          <reference field="12" count="1">
            <x v="30"/>
          </reference>
        </references>
      </pivotArea>
    </format>
    <format dxfId="5390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50"/>
          </reference>
          <reference field="12" count="1">
            <x v="58"/>
          </reference>
        </references>
      </pivotArea>
    </format>
    <format dxfId="5389">
      <pivotArea dataOnly="0" labelOnly="1" outline="0" fieldPosition="0">
        <references count="3">
          <reference field="6" count="1" selected="0">
            <x v="38"/>
          </reference>
          <reference field="7" count="1" selected="0">
            <x v="50"/>
          </reference>
          <reference field="12" count="1">
            <x v="29"/>
          </reference>
        </references>
      </pivotArea>
    </format>
    <format dxfId="5388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50"/>
          </reference>
          <reference field="12" count="1">
            <x v="25"/>
          </reference>
        </references>
      </pivotArea>
    </format>
    <format dxfId="5387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50"/>
          </reference>
          <reference field="12" count="1">
            <x v="56"/>
          </reference>
        </references>
      </pivotArea>
    </format>
    <format dxfId="5386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50"/>
          </reference>
          <reference field="12" count="1">
            <x v="26"/>
          </reference>
        </references>
      </pivotArea>
    </format>
    <format dxfId="5385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50"/>
          </reference>
          <reference field="12" count="1">
            <x v="31"/>
          </reference>
        </references>
      </pivotArea>
    </format>
    <format dxfId="5384">
      <pivotArea dataOnly="0" labelOnly="1" outline="0" fieldPosition="0">
        <references count="3">
          <reference field="6" count="1" selected="0">
            <x v="51"/>
          </reference>
          <reference field="7" count="1" selected="0">
            <x v="50"/>
          </reference>
          <reference field="12" count="1">
            <x v="25"/>
          </reference>
        </references>
      </pivotArea>
    </format>
    <format dxfId="5383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50"/>
          </reference>
          <reference field="12" count="1">
            <x v="26"/>
          </reference>
        </references>
      </pivotArea>
    </format>
    <format dxfId="5382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50"/>
          </reference>
          <reference field="12" count="1">
            <x v="36"/>
          </reference>
        </references>
      </pivotArea>
    </format>
    <format dxfId="5381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50"/>
          </reference>
          <reference field="12" count="1">
            <x v="26"/>
          </reference>
        </references>
      </pivotArea>
    </format>
    <format dxfId="5380">
      <pivotArea dataOnly="0" labelOnly="1" outline="0" fieldPosition="0">
        <references count="3">
          <reference field="6" count="1" selected="0">
            <x v="97"/>
          </reference>
          <reference field="7" count="1" selected="0">
            <x v="50"/>
          </reference>
          <reference field="12" count="1">
            <x v="25"/>
          </reference>
        </references>
      </pivotArea>
    </format>
    <format dxfId="5379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50"/>
          </reference>
          <reference field="12" count="1">
            <x v="29"/>
          </reference>
        </references>
      </pivotArea>
    </format>
    <format dxfId="5378">
      <pivotArea dataOnly="0" labelOnly="1" outline="0" fieldPosition="0">
        <references count="3">
          <reference field="6" count="1" selected="0">
            <x v="113"/>
          </reference>
          <reference field="7" count="1" selected="0">
            <x v="50"/>
          </reference>
          <reference field="12" count="1">
            <x v="25"/>
          </reference>
        </references>
      </pivotArea>
    </format>
    <format dxfId="5377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50"/>
          </reference>
          <reference field="12" count="1">
            <x v="31"/>
          </reference>
        </references>
      </pivotArea>
    </format>
    <format dxfId="5376">
      <pivotArea type="all" dataOnly="0" outline="0" fieldPosition="0"/>
    </format>
    <format dxfId="5375">
      <pivotArea outline="0" collapsedLevelsAreSubtotals="1" fieldPosition="0"/>
    </format>
    <format dxfId="5374">
      <pivotArea dataOnly="0" labelOnly="1" outline="0" axis="axisValues" fieldPosition="0"/>
    </format>
    <format dxfId="5373">
      <pivotArea dataOnly="0" labelOnly="1" outline="0" fieldPosition="0">
        <references count="1">
          <reference field="6" count="27">
            <x v="5"/>
            <x v="9"/>
            <x v="10"/>
            <x v="12"/>
            <x v="17"/>
            <x v="21"/>
            <x v="23"/>
            <x v="35"/>
            <x v="36"/>
            <x v="38"/>
            <x v="39"/>
            <x v="41"/>
            <x v="47"/>
            <x v="48"/>
            <x v="49"/>
            <x v="51"/>
            <x v="78"/>
            <x v="81"/>
            <x v="90"/>
            <x v="95"/>
            <x v="97"/>
            <x v="104"/>
            <x v="111"/>
            <x v="112"/>
            <x v="113"/>
            <x v="114"/>
            <x v="115"/>
          </reference>
        </references>
      </pivotArea>
    </format>
    <format dxfId="5372">
      <pivotArea dataOnly="0" labelOnly="1" outline="0" fieldPosition="0">
        <references count="2">
          <reference field="6" count="1" selected="0">
            <x v="5"/>
          </reference>
          <reference field="7" count="1">
            <x v="50"/>
          </reference>
        </references>
      </pivotArea>
    </format>
    <format dxfId="5371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0"/>
          </reference>
          <reference field="12" count="1">
            <x v="38"/>
          </reference>
        </references>
      </pivotArea>
    </format>
    <format dxfId="5370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50"/>
          </reference>
          <reference field="12" count="1">
            <x v="57"/>
          </reference>
        </references>
      </pivotArea>
    </format>
    <format dxfId="5369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50"/>
          </reference>
          <reference field="12" count="1">
            <x v="27"/>
          </reference>
        </references>
      </pivotArea>
    </format>
    <format dxfId="5368">
      <pivotArea dataOnly="0" labelOnly="1" outline="0" fieldPosition="0">
        <references count="3">
          <reference field="6" count="1" selected="0">
            <x v="12"/>
          </reference>
          <reference field="7" count="1" selected="0">
            <x v="50"/>
          </reference>
          <reference field="12" count="1">
            <x v="56"/>
          </reference>
        </references>
      </pivotArea>
    </format>
    <format dxfId="5367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50"/>
          </reference>
          <reference field="12" count="1">
            <x v="37"/>
          </reference>
        </references>
      </pivotArea>
    </format>
    <format dxfId="5366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50"/>
          </reference>
          <reference field="12" count="1">
            <x v="30"/>
          </reference>
        </references>
      </pivotArea>
    </format>
    <format dxfId="5365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50"/>
          </reference>
          <reference field="12" count="1">
            <x v="58"/>
          </reference>
        </references>
      </pivotArea>
    </format>
    <format dxfId="5364">
      <pivotArea dataOnly="0" labelOnly="1" outline="0" fieldPosition="0">
        <references count="3">
          <reference field="6" count="1" selected="0">
            <x v="38"/>
          </reference>
          <reference field="7" count="1" selected="0">
            <x v="50"/>
          </reference>
          <reference field="12" count="1">
            <x v="29"/>
          </reference>
        </references>
      </pivotArea>
    </format>
    <format dxfId="5363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50"/>
          </reference>
          <reference field="12" count="1">
            <x v="25"/>
          </reference>
        </references>
      </pivotArea>
    </format>
    <format dxfId="5362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50"/>
          </reference>
          <reference field="12" count="1">
            <x v="56"/>
          </reference>
        </references>
      </pivotArea>
    </format>
    <format dxfId="5361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50"/>
          </reference>
          <reference field="12" count="1">
            <x v="26"/>
          </reference>
        </references>
      </pivotArea>
    </format>
    <format dxfId="5360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50"/>
          </reference>
          <reference field="12" count="1">
            <x v="31"/>
          </reference>
        </references>
      </pivotArea>
    </format>
    <format dxfId="5359">
      <pivotArea dataOnly="0" labelOnly="1" outline="0" fieldPosition="0">
        <references count="3">
          <reference field="6" count="1" selected="0">
            <x v="51"/>
          </reference>
          <reference field="7" count="1" selected="0">
            <x v="50"/>
          </reference>
          <reference field="12" count="1">
            <x v="25"/>
          </reference>
        </references>
      </pivotArea>
    </format>
    <format dxfId="5358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50"/>
          </reference>
          <reference field="12" count="1">
            <x v="26"/>
          </reference>
        </references>
      </pivotArea>
    </format>
    <format dxfId="5357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50"/>
          </reference>
          <reference field="12" count="1">
            <x v="36"/>
          </reference>
        </references>
      </pivotArea>
    </format>
    <format dxfId="5356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50"/>
          </reference>
          <reference field="12" count="1">
            <x v="26"/>
          </reference>
        </references>
      </pivotArea>
    </format>
    <format dxfId="5355">
      <pivotArea dataOnly="0" labelOnly="1" outline="0" fieldPosition="0">
        <references count="3">
          <reference field="6" count="1" selected="0">
            <x v="97"/>
          </reference>
          <reference field="7" count="1" selected="0">
            <x v="50"/>
          </reference>
          <reference field="12" count="1">
            <x v="25"/>
          </reference>
        </references>
      </pivotArea>
    </format>
    <format dxfId="5354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50"/>
          </reference>
          <reference field="12" count="1">
            <x v="29"/>
          </reference>
        </references>
      </pivotArea>
    </format>
    <format dxfId="5353">
      <pivotArea dataOnly="0" labelOnly="1" outline="0" fieldPosition="0">
        <references count="3">
          <reference field="6" count="1" selected="0">
            <x v="113"/>
          </reference>
          <reference field="7" count="1" selected="0">
            <x v="50"/>
          </reference>
          <reference field="12" count="1">
            <x v="25"/>
          </reference>
        </references>
      </pivotArea>
    </format>
    <format dxfId="5352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50"/>
          </reference>
          <reference field="12" count="1">
            <x v="31"/>
          </reference>
        </references>
      </pivotArea>
    </format>
    <format dxfId="5351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33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29">
    <i>
      <x v="6"/>
      <x v="28"/>
      <x v="25"/>
      <x/>
      <x v="3"/>
      <x v="11"/>
      <x/>
      <x/>
    </i>
    <i>
      <x v="10"/>
      <x v="28"/>
      <x v="27"/>
      <x/>
      <x v="3"/>
      <x v="15"/>
      <x v="4"/>
      <x v="4"/>
    </i>
    <i>
      <x v="11"/>
      <x v="28"/>
      <x v="56"/>
      <x/>
      <x v="3"/>
      <x v="18"/>
      <x v="4"/>
      <x v="4"/>
    </i>
    <i>
      <x v="12"/>
      <x v="28"/>
      <x v="56"/>
      <x/>
      <x v="3"/>
      <x v="18"/>
      <x v="4"/>
      <x v="4"/>
    </i>
    <i>
      <x v="13"/>
      <x v="28"/>
      <x v="25"/>
      <x/>
      <x v="3"/>
      <x v="11"/>
      <x/>
      <x/>
    </i>
    <i>
      <x v="14"/>
      <x v="28"/>
      <x v="28"/>
      <x/>
      <x v="3"/>
      <x v="11"/>
      <x/>
      <x/>
    </i>
    <i>
      <x v="17"/>
      <x v="28"/>
      <x v="56"/>
      <x/>
      <x v="3"/>
      <x v="18"/>
      <x/>
      <x/>
    </i>
    <i>
      <x v="20"/>
      <x v="28"/>
      <x v="56"/>
      <x/>
      <x v="3"/>
      <x v="18"/>
      <x v="1"/>
      <x v="1"/>
    </i>
    <i>
      <x v="23"/>
      <x v="28"/>
      <x v="30"/>
      <x/>
      <x v="3"/>
      <x v="13"/>
      <x/>
      <x/>
    </i>
    <i>
      <x v="24"/>
      <x v="28"/>
      <x v="56"/>
      <x/>
      <x v="3"/>
      <x v="18"/>
      <x/>
      <x/>
    </i>
    <i>
      <x v="34"/>
      <x v="28"/>
      <x v="34"/>
      <x/>
      <x v="3"/>
      <x v="11"/>
      <x/>
      <x/>
    </i>
    <i>
      <x v="40"/>
      <x v="28"/>
      <x v="26"/>
      <x/>
      <x v="3"/>
      <x v="11"/>
      <x v="4"/>
      <x v="4"/>
    </i>
    <i>
      <x v="41"/>
      <x v="28"/>
      <x v="25"/>
      <x/>
      <x v="3"/>
      <x v="11"/>
      <x v="1"/>
      <x v="1"/>
    </i>
    <i>
      <x v="48"/>
      <x v="28"/>
      <x v="26"/>
      <x/>
      <x v="3"/>
      <x v="11"/>
      <x v="24"/>
      <x v="27"/>
    </i>
    <i>
      <x v="54"/>
      <x v="28"/>
      <x v="25"/>
      <x/>
      <x v="3"/>
      <x v="11"/>
      <x v="1"/>
      <x v="1"/>
    </i>
    <i>
      <x v="59"/>
      <x v="28"/>
      <x v="30"/>
      <x/>
      <x v="3"/>
      <x v="13"/>
      <x/>
      <x/>
    </i>
    <i>
      <x v="78"/>
      <x v="28"/>
      <x v="26"/>
      <x/>
      <x v="3"/>
      <x v="11"/>
      <x v="4"/>
      <x v="4"/>
    </i>
    <i>
      <x v="79"/>
      <x v="28"/>
      <x v="29"/>
      <x/>
      <x v="3"/>
      <x v="12"/>
      <x/>
      <x/>
    </i>
    <i>
      <x v="80"/>
      <x v="28"/>
      <x v="29"/>
      <x/>
      <x v="3"/>
      <x v="12"/>
      <x/>
      <x/>
    </i>
    <i>
      <x v="82"/>
      <x v="28"/>
      <x v="31"/>
      <x/>
      <x v="3"/>
      <x v="10"/>
      <x v="1"/>
      <x v="1"/>
    </i>
    <i>
      <x v="84"/>
      <x v="28"/>
      <x v="57"/>
      <x/>
      <x v="3"/>
      <x v="16"/>
      <x v="1"/>
      <x v="1"/>
    </i>
    <i>
      <x v="88"/>
      <x v="28"/>
      <x v="26"/>
      <x/>
      <x v="3"/>
      <x v="11"/>
      <x v="4"/>
      <x v="4"/>
    </i>
    <i>
      <x v="90"/>
      <x v="28"/>
      <x v="26"/>
      <x/>
      <x v="3"/>
      <x v="11"/>
      <x v="24"/>
      <x v="27"/>
    </i>
    <i>
      <x v="91"/>
      <x v="28"/>
      <x v="32"/>
      <x/>
      <x v="3"/>
      <x v="9"/>
      <x v="1"/>
      <x v="1"/>
    </i>
    <i>
      <x v="97"/>
      <x v="28"/>
      <x v="25"/>
      <x/>
      <x v="3"/>
      <x v="11"/>
      <x/>
      <x/>
    </i>
    <i>
      <x v="98"/>
      <x v="28"/>
      <x v="33"/>
      <x v="8"/>
      <x v="3"/>
      <x v="49"/>
      <x v="1"/>
      <x v="1"/>
    </i>
    <i>
      <x v="115"/>
      <x v="28"/>
      <x v="31"/>
      <x/>
      <x v="3"/>
      <x v="10"/>
      <x v="1"/>
      <x v="1"/>
    </i>
    <i>
      <x v="121"/>
      <x v="28"/>
      <x v="25"/>
      <x/>
      <x v="3"/>
      <x v="11"/>
      <x v="4"/>
      <x v="4"/>
    </i>
    <i>
      <x v="126"/>
      <x v="28"/>
      <x v="25"/>
      <x/>
      <x v="3"/>
      <x v="11"/>
      <x v="4"/>
      <x v="4"/>
    </i>
  </rowItems>
  <colItems count="1">
    <i/>
  </colItems>
  <pageFields count="1">
    <pageField fld="3" item="43" hier="-1"/>
  </pageFields>
  <dataFields count="1">
    <dataField name="VALOR" fld="14" baseField="13" baseItem="23" numFmtId="44"/>
  </dataFields>
  <formats count="61">
    <format dxfId="5350">
      <pivotArea type="all" dataOnly="0" outline="0" fieldPosition="0"/>
    </format>
    <format dxfId="5349">
      <pivotArea field="7" type="button" dataOnly="0" labelOnly="1" outline="0" axis="axisRow" fieldPosition="1"/>
    </format>
    <format dxfId="5348">
      <pivotArea type="all" dataOnly="0" outline="0" fieldPosition="0"/>
    </format>
    <format dxfId="5347">
      <pivotArea outline="0" collapsedLevelsAreSubtotals="1" fieldPosition="0"/>
    </format>
    <format dxfId="5346">
      <pivotArea dataOnly="0" labelOnly="1" outline="0" axis="axisValues" fieldPosition="0"/>
    </format>
    <format dxfId="5345">
      <pivotArea dataOnly="0" labelOnly="1" outline="0" fieldPosition="0">
        <references count="1">
          <reference field="6" count="29">
            <x v="6"/>
            <x v="10"/>
            <x v="11"/>
            <x v="12"/>
            <x v="13"/>
            <x v="14"/>
            <x v="17"/>
            <x v="20"/>
            <x v="23"/>
            <x v="24"/>
            <x v="34"/>
            <x v="40"/>
            <x v="41"/>
            <x v="48"/>
            <x v="54"/>
            <x v="59"/>
            <x v="78"/>
            <x v="79"/>
            <x v="80"/>
            <x v="82"/>
            <x v="84"/>
            <x v="88"/>
            <x v="90"/>
            <x v="91"/>
            <x v="97"/>
            <x v="98"/>
            <x v="115"/>
            <x v="121"/>
            <x v="126"/>
          </reference>
        </references>
      </pivotArea>
    </format>
    <format dxfId="5344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5343">
      <pivotArea dataOnly="0" labelOnly="1" outline="0" fieldPosition="0">
        <references count="3">
          <reference field="6" count="1" selected="0">
            <x v="6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342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8"/>
          </reference>
          <reference field="12" count="1">
            <x v="27"/>
          </reference>
        </references>
      </pivotArea>
    </format>
    <format dxfId="5341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28"/>
          </reference>
          <reference field="12" count="1">
            <x v="56"/>
          </reference>
        </references>
      </pivotArea>
    </format>
    <format dxfId="5340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339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28"/>
          </reference>
          <reference field="12" count="1">
            <x v="28"/>
          </reference>
        </references>
      </pivotArea>
    </format>
    <format dxfId="5338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28"/>
          </reference>
          <reference field="12" count="1">
            <x v="56"/>
          </reference>
        </references>
      </pivotArea>
    </format>
    <format dxfId="5337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28"/>
          </reference>
          <reference field="12" count="1">
            <x v="30"/>
          </reference>
        </references>
      </pivotArea>
    </format>
    <format dxfId="5336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28"/>
          </reference>
          <reference field="12" count="1">
            <x v="56"/>
          </reference>
        </references>
      </pivotArea>
    </format>
    <format dxfId="5335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28"/>
          </reference>
          <reference field="12" count="1">
            <x v="34"/>
          </reference>
        </references>
      </pivotArea>
    </format>
    <format dxfId="5334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333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332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331">
      <pivotArea dataOnly="0" labelOnly="1" outline="0" fieldPosition="0">
        <references count="3">
          <reference field="6" count="1" selected="0">
            <x v="54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330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28"/>
          </reference>
          <reference field="12" count="1">
            <x v="30"/>
          </reference>
        </references>
      </pivotArea>
    </format>
    <format dxfId="5329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328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28"/>
          </reference>
          <reference field="12" count="1">
            <x v="29"/>
          </reference>
        </references>
      </pivotArea>
    </format>
    <format dxfId="5327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28"/>
          </reference>
          <reference field="12" count="1">
            <x v="31"/>
          </reference>
        </references>
      </pivotArea>
    </format>
    <format dxfId="5326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28"/>
          </reference>
          <reference field="12" count="1">
            <x v="57"/>
          </reference>
        </references>
      </pivotArea>
    </format>
    <format dxfId="5325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324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28"/>
          </reference>
          <reference field="12" count="1">
            <x v="32"/>
          </reference>
        </references>
      </pivotArea>
    </format>
    <format dxfId="5323">
      <pivotArea dataOnly="0" labelOnly="1" outline="0" fieldPosition="0">
        <references count="3">
          <reference field="6" count="1" selected="0">
            <x v="97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322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28"/>
          </reference>
          <reference field="12" count="1">
            <x v="33"/>
          </reference>
        </references>
      </pivotArea>
    </format>
    <format dxfId="5321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28"/>
          </reference>
          <reference field="12" count="1">
            <x v="31"/>
          </reference>
        </references>
      </pivotArea>
    </format>
    <format dxfId="5320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319">
      <pivotArea type="all" dataOnly="0" outline="0" fieldPosition="0"/>
    </format>
    <format dxfId="5318">
      <pivotArea outline="0" collapsedLevelsAreSubtotals="1" fieldPosition="0"/>
    </format>
    <format dxfId="5317">
      <pivotArea dataOnly="0" labelOnly="1" outline="0" axis="axisValues" fieldPosition="0"/>
    </format>
    <format dxfId="5316">
      <pivotArea dataOnly="0" labelOnly="1" outline="0" fieldPosition="0">
        <references count="1">
          <reference field="6" count="29">
            <x v="6"/>
            <x v="10"/>
            <x v="11"/>
            <x v="12"/>
            <x v="13"/>
            <x v="14"/>
            <x v="17"/>
            <x v="20"/>
            <x v="23"/>
            <x v="24"/>
            <x v="34"/>
            <x v="40"/>
            <x v="41"/>
            <x v="48"/>
            <x v="54"/>
            <x v="59"/>
            <x v="78"/>
            <x v="79"/>
            <x v="80"/>
            <x v="82"/>
            <x v="84"/>
            <x v="88"/>
            <x v="90"/>
            <x v="91"/>
            <x v="97"/>
            <x v="98"/>
            <x v="115"/>
            <x v="121"/>
            <x v="126"/>
          </reference>
        </references>
      </pivotArea>
    </format>
    <format dxfId="5315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5314">
      <pivotArea dataOnly="0" labelOnly="1" outline="0" fieldPosition="0">
        <references count="3">
          <reference field="6" count="1" selected="0">
            <x v="6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313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8"/>
          </reference>
          <reference field="12" count="1">
            <x v="27"/>
          </reference>
        </references>
      </pivotArea>
    </format>
    <format dxfId="5312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28"/>
          </reference>
          <reference field="12" count="1">
            <x v="56"/>
          </reference>
        </references>
      </pivotArea>
    </format>
    <format dxfId="5311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310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28"/>
          </reference>
          <reference field="12" count="1">
            <x v="28"/>
          </reference>
        </references>
      </pivotArea>
    </format>
    <format dxfId="5309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28"/>
          </reference>
          <reference field="12" count="1">
            <x v="56"/>
          </reference>
        </references>
      </pivotArea>
    </format>
    <format dxfId="5308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28"/>
          </reference>
          <reference field="12" count="1">
            <x v="30"/>
          </reference>
        </references>
      </pivotArea>
    </format>
    <format dxfId="5307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28"/>
          </reference>
          <reference field="12" count="1">
            <x v="56"/>
          </reference>
        </references>
      </pivotArea>
    </format>
    <format dxfId="5306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28"/>
          </reference>
          <reference field="12" count="1">
            <x v="34"/>
          </reference>
        </references>
      </pivotArea>
    </format>
    <format dxfId="5305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304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303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302">
      <pivotArea dataOnly="0" labelOnly="1" outline="0" fieldPosition="0">
        <references count="3">
          <reference field="6" count="1" selected="0">
            <x v="54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301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28"/>
          </reference>
          <reference field="12" count="1">
            <x v="30"/>
          </reference>
        </references>
      </pivotArea>
    </format>
    <format dxfId="5300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299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28"/>
          </reference>
          <reference field="12" count="1">
            <x v="29"/>
          </reference>
        </references>
      </pivotArea>
    </format>
    <format dxfId="5298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28"/>
          </reference>
          <reference field="12" count="1">
            <x v="31"/>
          </reference>
        </references>
      </pivotArea>
    </format>
    <format dxfId="5297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28"/>
          </reference>
          <reference field="12" count="1">
            <x v="57"/>
          </reference>
        </references>
      </pivotArea>
    </format>
    <format dxfId="5296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295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28"/>
          </reference>
          <reference field="12" count="1">
            <x v="32"/>
          </reference>
        </references>
      </pivotArea>
    </format>
    <format dxfId="5294">
      <pivotArea dataOnly="0" labelOnly="1" outline="0" fieldPosition="0">
        <references count="3">
          <reference field="6" count="1" selected="0">
            <x v="97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293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28"/>
          </reference>
          <reference field="12" count="1">
            <x v="33"/>
          </reference>
        </references>
      </pivotArea>
    </format>
    <format dxfId="5292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28"/>
          </reference>
          <reference field="12" count="1">
            <x v="31"/>
          </reference>
        </references>
      </pivotArea>
    </format>
    <format dxfId="5291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290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19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15">
    <i>
      <x v="12"/>
      <x v="62"/>
      <x v="73"/>
      <x/>
      <x v="6"/>
      <x v="45"/>
      <x v="15"/>
      <x v="17"/>
    </i>
    <i>
      <x v="17"/>
      <x v="62"/>
      <x v="73"/>
      <x/>
      <x v="6"/>
      <x v="45"/>
      <x v="1"/>
      <x v="1"/>
    </i>
    <i>
      <x v="21"/>
      <x v="62"/>
      <x v="78"/>
      <x/>
      <x v="6"/>
      <x v="27"/>
      <x v="1"/>
      <x v="1"/>
    </i>
    <i r="1">
      <x v="95"/>
      <x v="98"/>
      <x/>
      <x v="8"/>
      <x v="36"/>
      <x/>
      <x/>
    </i>
    <i>
      <x v="23"/>
      <x v="62"/>
      <x v="77"/>
      <x/>
      <x v="6"/>
      <x v="26"/>
      <x v="1"/>
      <x v="1"/>
    </i>
    <i>
      <x v="31"/>
      <x v="62"/>
      <x v="40"/>
      <x v="6"/>
      <x v="4"/>
      <x v="3"/>
      <x v="9"/>
      <x v="65"/>
    </i>
    <i>
      <x v="37"/>
      <x v="62"/>
      <x v="70"/>
      <x/>
      <x v="6"/>
      <x v="23"/>
      <x v="2"/>
      <x v="2"/>
    </i>
    <i>
      <x v="60"/>
      <x v="62"/>
      <x v="78"/>
      <x/>
      <x v="6"/>
      <x v="27"/>
      <x v="4"/>
      <x v="4"/>
    </i>
    <i>
      <x v="61"/>
      <x v="62"/>
      <x v="79"/>
      <x/>
      <x v="6"/>
      <x v="44"/>
      <x v="1"/>
      <x v="1"/>
    </i>
    <i>
      <x v="78"/>
      <x v="62"/>
      <x v="72"/>
      <x/>
      <x v="6"/>
      <x v="21"/>
      <x v="9"/>
      <x v="9"/>
    </i>
    <i>
      <x v="91"/>
      <x v="62"/>
      <x v="69"/>
      <x/>
      <x v="6"/>
      <x v="22"/>
      <x v="4"/>
      <x v="4"/>
    </i>
    <i>
      <x v="98"/>
      <x v="62"/>
      <x v="80"/>
      <x v="12"/>
      <x v="6"/>
      <x v="49"/>
      <x v="1"/>
      <x v="1"/>
    </i>
    <i>
      <x v="99"/>
      <x v="62"/>
      <x v="72"/>
      <x/>
      <x v="6"/>
      <x v="21"/>
      <x v="1"/>
      <x v="1"/>
    </i>
    <i>
      <x v="108"/>
      <x v="95"/>
      <x v="94"/>
      <x/>
      <x v="7"/>
      <x v="50"/>
      <x v="19"/>
      <x v="21"/>
    </i>
    <i>
      <x v="116"/>
      <x v="62"/>
      <x v="80"/>
      <x v="12"/>
      <x v="6"/>
      <x v="49"/>
      <x/>
      <x/>
    </i>
  </rowItems>
  <colItems count="1">
    <i/>
  </colItems>
  <pageFields count="1">
    <pageField fld="3" item="52" hier="-1"/>
  </pageFields>
  <dataFields count="1">
    <dataField name="VALOR" fld="14" baseField="13" baseItem="23" numFmtId="44"/>
  </dataFields>
  <formats count="61">
    <format dxfId="5289">
      <pivotArea type="all" dataOnly="0" outline="0" fieldPosition="0"/>
    </format>
    <format dxfId="5288">
      <pivotArea field="7" type="button" dataOnly="0" labelOnly="1" outline="0" axis="axisRow" fieldPosition="1"/>
    </format>
    <format dxfId="5287">
      <pivotArea type="all" dataOnly="0" outline="0" fieldPosition="0"/>
    </format>
    <format dxfId="5286">
      <pivotArea outline="0" collapsedLevelsAreSubtotals="1" fieldPosition="0"/>
    </format>
    <format dxfId="5285">
      <pivotArea dataOnly="0" labelOnly="1" outline="0" axis="axisValues" fieldPosition="0"/>
    </format>
    <format dxfId="5284">
      <pivotArea dataOnly="0" labelOnly="1" outline="0" fieldPosition="0">
        <references count="1">
          <reference field="6" count="29">
            <x v="6"/>
            <x v="10"/>
            <x v="11"/>
            <x v="12"/>
            <x v="13"/>
            <x v="14"/>
            <x v="17"/>
            <x v="20"/>
            <x v="23"/>
            <x v="24"/>
            <x v="34"/>
            <x v="40"/>
            <x v="41"/>
            <x v="48"/>
            <x v="54"/>
            <x v="59"/>
            <x v="78"/>
            <x v="79"/>
            <x v="80"/>
            <x v="82"/>
            <x v="84"/>
            <x v="88"/>
            <x v="90"/>
            <x v="91"/>
            <x v="97"/>
            <x v="98"/>
            <x v="115"/>
            <x v="121"/>
            <x v="126"/>
          </reference>
        </references>
      </pivotArea>
    </format>
    <format dxfId="5283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5282">
      <pivotArea dataOnly="0" labelOnly="1" outline="0" fieldPosition="0">
        <references count="3">
          <reference field="6" count="1" selected="0">
            <x v="6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281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8"/>
          </reference>
          <reference field="12" count="1">
            <x v="27"/>
          </reference>
        </references>
      </pivotArea>
    </format>
    <format dxfId="5280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28"/>
          </reference>
          <reference field="12" count="1">
            <x v="56"/>
          </reference>
        </references>
      </pivotArea>
    </format>
    <format dxfId="5279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278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28"/>
          </reference>
          <reference field="12" count="1">
            <x v="28"/>
          </reference>
        </references>
      </pivotArea>
    </format>
    <format dxfId="5277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28"/>
          </reference>
          <reference field="12" count="1">
            <x v="56"/>
          </reference>
        </references>
      </pivotArea>
    </format>
    <format dxfId="5276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28"/>
          </reference>
          <reference field="12" count="1">
            <x v="30"/>
          </reference>
        </references>
      </pivotArea>
    </format>
    <format dxfId="5275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28"/>
          </reference>
          <reference field="12" count="1">
            <x v="56"/>
          </reference>
        </references>
      </pivotArea>
    </format>
    <format dxfId="5274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28"/>
          </reference>
          <reference field="12" count="1">
            <x v="34"/>
          </reference>
        </references>
      </pivotArea>
    </format>
    <format dxfId="5273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272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271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270">
      <pivotArea dataOnly="0" labelOnly="1" outline="0" fieldPosition="0">
        <references count="3">
          <reference field="6" count="1" selected="0">
            <x v="54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269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28"/>
          </reference>
          <reference field="12" count="1">
            <x v="30"/>
          </reference>
        </references>
      </pivotArea>
    </format>
    <format dxfId="5268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267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28"/>
          </reference>
          <reference field="12" count="1">
            <x v="29"/>
          </reference>
        </references>
      </pivotArea>
    </format>
    <format dxfId="5266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28"/>
          </reference>
          <reference field="12" count="1">
            <x v="31"/>
          </reference>
        </references>
      </pivotArea>
    </format>
    <format dxfId="5265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28"/>
          </reference>
          <reference field="12" count="1">
            <x v="57"/>
          </reference>
        </references>
      </pivotArea>
    </format>
    <format dxfId="5264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263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28"/>
          </reference>
          <reference field="12" count="1">
            <x v="32"/>
          </reference>
        </references>
      </pivotArea>
    </format>
    <format dxfId="5262">
      <pivotArea dataOnly="0" labelOnly="1" outline="0" fieldPosition="0">
        <references count="3">
          <reference field="6" count="1" selected="0">
            <x v="97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261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28"/>
          </reference>
          <reference field="12" count="1">
            <x v="33"/>
          </reference>
        </references>
      </pivotArea>
    </format>
    <format dxfId="5260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28"/>
          </reference>
          <reference field="12" count="1">
            <x v="31"/>
          </reference>
        </references>
      </pivotArea>
    </format>
    <format dxfId="5259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258">
      <pivotArea type="all" dataOnly="0" outline="0" fieldPosition="0"/>
    </format>
    <format dxfId="5257">
      <pivotArea outline="0" collapsedLevelsAreSubtotals="1" fieldPosition="0"/>
    </format>
    <format dxfId="5256">
      <pivotArea dataOnly="0" labelOnly="1" outline="0" axis="axisValues" fieldPosition="0"/>
    </format>
    <format dxfId="5255">
      <pivotArea dataOnly="0" labelOnly="1" outline="0" fieldPosition="0">
        <references count="1">
          <reference field="6" count="29">
            <x v="6"/>
            <x v="10"/>
            <x v="11"/>
            <x v="12"/>
            <x v="13"/>
            <x v="14"/>
            <x v="17"/>
            <x v="20"/>
            <x v="23"/>
            <x v="24"/>
            <x v="34"/>
            <x v="40"/>
            <x v="41"/>
            <x v="48"/>
            <x v="54"/>
            <x v="59"/>
            <x v="78"/>
            <x v="79"/>
            <x v="80"/>
            <x v="82"/>
            <x v="84"/>
            <x v="88"/>
            <x v="90"/>
            <x v="91"/>
            <x v="97"/>
            <x v="98"/>
            <x v="115"/>
            <x v="121"/>
            <x v="126"/>
          </reference>
        </references>
      </pivotArea>
    </format>
    <format dxfId="5254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5253">
      <pivotArea dataOnly="0" labelOnly="1" outline="0" fieldPosition="0">
        <references count="3">
          <reference field="6" count="1" selected="0">
            <x v="6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252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8"/>
          </reference>
          <reference field="12" count="1">
            <x v="27"/>
          </reference>
        </references>
      </pivotArea>
    </format>
    <format dxfId="5251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28"/>
          </reference>
          <reference field="12" count="1">
            <x v="56"/>
          </reference>
        </references>
      </pivotArea>
    </format>
    <format dxfId="5250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249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28"/>
          </reference>
          <reference field="12" count="1">
            <x v="28"/>
          </reference>
        </references>
      </pivotArea>
    </format>
    <format dxfId="5248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28"/>
          </reference>
          <reference field="12" count="1">
            <x v="56"/>
          </reference>
        </references>
      </pivotArea>
    </format>
    <format dxfId="5247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28"/>
          </reference>
          <reference field="12" count="1">
            <x v="30"/>
          </reference>
        </references>
      </pivotArea>
    </format>
    <format dxfId="5246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28"/>
          </reference>
          <reference field="12" count="1">
            <x v="56"/>
          </reference>
        </references>
      </pivotArea>
    </format>
    <format dxfId="5245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28"/>
          </reference>
          <reference field="12" count="1">
            <x v="34"/>
          </reference>
        </references>
      </pivotArea>
    </format>
    <format dxfId="5244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243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242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241">
      <pivotArea dataOnly="0" labelOnly="1" outline="0" fieldPosition="0">
        <references count="3">
          <reference field="6" count="1" selected="0">
            <x v="54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240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28"/>
          </reference>
          <reference field="12" count="1">
            <x v="30"/>
          </reference>
        </references>
      </pivotArea>
    </format>
    <format dxfId="5239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238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28"/>
          </reference>
          <reference field="12" count="1">
            <x v="29"/>
          </reference>
        </references>
      </pivotArea>
    </format>
    <format dxfId="5237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28"/>
          </reference>
          <reference field="12" count="1">
            <x v="31"/>
          </reference>
        </references>
      </pivotArea>
    </format>
    <format dxfId="5236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28"/>
          </reference>
          <reference field="12" count="1">
            <x v="57"/>
          </reference>
        </references>
      </pivotArea>
    </format>
    <format dxfId="5235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234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28"/>
          </reference>
          <reference field="12" count="1">
            <x v="32"/>
          </reference>
        </references>
      </pivotArea>
    </format>
    <format dxfId="5233">
      <pivotArea dataOnly="0" labelOnly="1" outline="0" fieldPosition="0">
        <references count="3">
          <reference field="6" count="1" selected="0">
            <x v="97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232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28"/>
          </reference>
          <reference field="12" count="1">
            <x v="33"/>
          </reference>
        </references>
      </pivotArea>
    </format>
    <format dxfId="5231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28"/>
          </reference>
          <reference field="12" count="1">
            <x v="31"/>
          </reference>
        </references>
      </pivotArea>
    </format>
    <format dxfId="5230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229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33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29">
    <i>
      <x v="6"/>
      <x v="28"/>
      <x v="25"/>
      <x/>
      <x v="3"/>
      <x v="11"/>
      <x/>
      <x/>
    </i>
    <i>
      <x v="10"/>
      <x v="28"/>
      <x v="27"/>
      <x/>
      <x v="3"/>
      <x v="15"/>
      <x v="4"/>
      <x v="4"/>
    </i>
    <i>
      <x v="11"/>
      <x v="28"/>
      <x v="56"/>
      <x/>
      <x v="3"/>
      <x v="18"/>
      <x v="4"/>
      <x v="4"/>
    </i>
    <i>
      <x v="12"/>
      <x v="28"/>
      <x v="56"/>
      <x/>
      <x v="3"/>
      <x v="18"/>
      <x v="4"/>
      <x v="4"/>
    </i>
    <i>
      <x v="13"/>
      <x v="28"/>
      <x v="25"/>
      <x/>
      <x v="3"/>
      <x v="11"/>
      <x/>
      <x/>
    </i>
    <i>
      <x v="14"/>
      <x v="28"/>
      <x v="28"/>
      <x/>
      <x v="3"/>
      <x v="11"/>
      <x/>
      <x/>
    </i>
    <i>
      <x v="17"/>
      <x v="28"/>
      <x v="56"/>
      <x/>
      <x v="3"/>
      <x v="18"/>
      <x/>
      <x/>
    </i>
    <i>
      <x v="20"/>
      <x v="28"/>
      <x v="56"/>
      <x/>
      <x v="3"/>
      <x v="18"/>
      <x v="1"/>
      <x v="1"/>
    </i>
    <i>
      <x v="23"/>
      <x v="28"/>
      <x v="30"/>
      <x/>
      <x v="3"/>
      <x v="13"/>
      <x/>
      <x/>
    </i>
    <i>
      <x v="24"/>
      <x v="28"/>
      <x v="56"/>
      <x/>
      <x v="3"/>
      <x v="18"/>
      <x/>
      <x/>
    </i>
    <i>
      <x v="34"/>
      <x v="28"/>
      <x v="34"/>
      <x/>
      <x v="3"/>
      <x v="11"/>
      <x/>
      <x/>
    </i>
    <i>
      <x v="40"/>
      <x v="28"/>
      <x v="26"/>
      <x/>
      <x v="3"/>
      <x v="11"/>
      <x v="4"/>
      <x v="4"/>
    </i>
    <i>
      <x v="41"/>
      <x v="28"/>
      <x v="25"/>
      <x/>
      <x v="3"/>
      <x v="11"/>
      <x v="1"/>
      <x v="1"/>
    </i>
    <i>
      <x v="48"/>
      <x v="28"/>
      <x v="26"/>
      <x/>
      <x v="3"/>
      <x v="11"/>
      <x v="24"/>
      <x v="27"/>
    </i>
    <i>
      <x v="54"/>
      <x v="28"/>
      <x v="25"/>
      <x/>
      <x v="3"/>
      <x v="11"/>
      <x v="1"/>
      <x v="1"/>
    </i>
    <i>
      <x v="59"/>
      <x v="28"/>
      <x v="30"/>
      <x/>
      <x v="3"/>
      <x v="13"/>
      <x/>
      <x/>
    </i>
    <i>
      <x v="78"/>
      <x v="28"/>
      <x v="26"/>
      <x/>
      <x v="3"/>
      <x v="11"/>
      <x v="4"/>
      <x v="4"/>
    </i>
    <i>
      <x v="79"/>
      <x v="28"/>
      <x v="29"/>
      <x/>
      <x v="3"/>
      <x v="12"/>
      <x/>
      <x/>
    </i>
    <i>
      <x v="80"/>
      <x v="28"/>
      <x v="29"/>
      <x/>
      <x v="3"/>
      <x v="12"/>
      <x/>
      <x/>
    </i>
    <i>
      <x v="82"/>
      <x v="28"/>
      <x v="31"/>
      <x/>
      <x v="3"/>
      <x v="10"/>
      <x v="1"/>
      <x v="1"/>
    </i>
    <i>
      <x v="84"/>
      <x v="28"/>
      <x v="57"/>
      <x/>
      <x v="3"/>
      <x v="16"/>
      <x v="1"/>
      <x v="1"/>
    </i>
    <i>
      <x v="88"/>
      <x v="28"/>
      <x v="26"/>
      <x/>
      <x v="3"/>
      <x v="11"/>
      <x v="4"/>
      <x v="4"/>
    </i>
    <i>
      <x v="90"/>
      <x v="28"/>
      <x v="26"/>
      <x/>
      <x v="3"/>
      <x v="11"/>
      <x v="24"/>
      <x v="27"/>
    </i>
    <i>
      <x v="91"/>
      <x v="28"/>
      <x v="32"/>
      <x/>
      <x v="3"/>
      <x v="9"/>
      <x v="1"/>
      <x v="1"/>
    </i>
    <i>
      <x v="97"/>
      <x v="28"/>
      <x v="25"/>
      <x/>
      <x v="3"/>
      <x v="11"/>
      <x/>
      <x/>
    </i>
    <i>
      <x v="98"/>
      <x v="28"/>
      <x v="33"/>
      <x v="8"/>
      <x v="3"/>
      <x v="49"/>
      <x v="1"/>
      <x v="1"/>
    </i>
    <i>
      <x v="115"/>
      <x v="28"/>
      <x v="31"/>
      <x/>
      <x v="3"/>
      <x v="10"/>
      <x v="1"/>
      <x v="1"/>
    </i>
    <i>
      <x v="121"/>
      <x v="28"/>
      <x v="25"/>
      <x/>
      <x v="3"/>
      <x v="11"/>
      <x v="4"/>
      <x v="4"/>
    </i>
    <i>
      <x v="126"/>
      <x v="28"/>
      <x v="25"/>
      <x/>
      <x v="3"/>
      <x v="11"/>
      <x v="4"/>
      <x v="4"/>
    </i>
  </rowItems>
  <colItems count="1">
    <i/>
  </colItems>
  <pageFields count="1">
    <pageField fld="3" item="43" hier="-1"/>
  </pageFields>
  <dataFields count="1">
    <dataField name="VALOR" fld="14" baseField="13" baseItem="23" numFmtId="44"/>
  </dataFields>
  <formats count="61">
    <format dxfId="5228">
      <pivotArea type="all" dataOnly="0" outline="0" fieldPosition="0"/>
    </format>
    <format dxfId="5227">
      <pivotArea field="7" type="button" dataOnly="0" labelOnly="1" outline="0" axis="axisRow" fieldPosition="1"/>
    </format>
    <format dxfId="5226">
      <pivotArea type="all" dataOnly="0" outline="0" fieldPosition="0"/>
    </format>
    <format dxfId="5225">
      <pivotArea outline="0" collapsedLevelsAreSubtotals="1" fieldPosition="0"/>
    </format>
    <format dxfId="5224">
      <pivotArea dataOnly="0" labelOnly="1" outline="0" axis="axisValues" fieldPosition="0"/>
    </format>
    <format dxfId="5223">
      <pivotArea dataOnly="0" labelOnly="1" outline="0" fieldPosition="0">
        <references count="1">
          <reference field="6" count="29">
            <x v="6"/>
            <x v="10"/>
            <x v="11"/>
            <x v="12"/>
            <x v="13"/>
            <x v="14"/>
            <x v="17"/>
            <x v="20"/>
            <x v="23"/>
            <x v="24"/>
            <x v="34"/>
            <x v="40"/>
            <x v="41"/>
            <x v="48"/>
            <x v="54"/>
            <x v="59"/>
            <x v="78"/>
            <x v="79"/>
            <x v="80"/>
            <x v="82"/>
            <x v="84"/>
            <x v="88"/>
            <x v="90"/>
            <x v="91"/>
            <x v="97"/>
            <x v="98"/>
            <x v="115"/>
            <x v="121"/>
            <x v="126"/>
          </reference>
        </references>
      </pivotArea>
    </format>
    <format dxfId="5222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5221">
      <pivotArea dataOnly="0" labelOnly="1" outline="0" fieldPosition="0">
        <references count="3">
          <reference field="6" count="1" selected="0">
            <x v="6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220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8"/>
          </reference>
          <reference field="12" count="1">
            <x v="27"/>
          </reference>
        </references>
      </pivotArea>
    </format>
    <format dxfId="5219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28"/>
          </reference>
          <reference field="12" count="1">
            <x v="56"/>
          </reference>
        </references>
      </pivotArea>
    </format>
    <format dxfId="5218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217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28"/>
          </reference>
          <reference field="12" count="1">
            <x v="28"/>
          </reference>
        </references>
      </pivotArea>
    </format>
    <format dxfId="5216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28"/>
          </reference>
          <reference field="12" count="1">
            <x v="56"/>
          </reference>
        </references>
      </pivotArea>
    </format>
    <format dxfId="5215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28"/>
          </reference>
          <reference field="12" count="1">
            <x v="30"/>
          </reference>
        </references>
      </pivotArea>
    </format>
    <format dxfId="5214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28"/>
          </reference>
          <reference field="12" count="1">
            <x v="56"/>
          </reference>
        </references>
      </pivotArea>
    </format>
    <format dxfId="5213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28"/>
          </reference>
          <reference field="12" count="1">
            <x v="34"/>
          </reference>
        </references>
      </pivotArea>
    </format>
    <format dxfId="5212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211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210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209">
      <pivotArea dataOnly="0" labelOnly="1" outline="0" fieldPosition="0">
        <references count="3">
          <reference field="6" count="1" selected="0">
            <x v="54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208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28"/>
          </reference>
          <reference field="12" count="1">
            <x v="30"/>
          </reference>
        </references>
      </pivotArea>
    </format>
    <format dxfId="5207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206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28"/>
          </reference>
          <reference field="12" count="1">
            <x v="29"/>
          </reference>
        </references>
      </pivotArea>
    </format>
    <format dxfId="5205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28"/>
          </reference>
          <reference field="12" count="1">
            <x v="31"/>
          </reference>
        </references>
      </pivotArea>
    </format>
    <format dxfId="5204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28"/>
          </reference>
          <reference field="12" count="1">
            <x v="57"/>
          </reference>
        </references>
      </pivotArea>
    </format>
    <format dxfId="5203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202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28"/>
          </reference>
          <reference field="12" count="1">
            <x v="32"/>
          </reference>
        </references>
      </pivotArea>
    </format>
    <format dxfId="5201">
      <pivotArea dataOnly="0" labelOnly="1" outline="0" fieldPosition="0">
        <references count="3">
          <reference field="6" count="1" selected="0">
            <x v="97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200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28"/>
          </reference>
          <reference field="12" count="1">
            <x v="33"/>
          </reference>
        </references>
      </pivotArea>
    </format>
    <format dxfId="5199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28"/>
          </reference>
          <reference field="12" count="1">
            <x v="31"/>
          </reference>
        </references>
      </pivotArea>
    </format>
    <format dxfId="5198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197">
      <pivotArea type="all" dataOnly="0" outline="0" fieldPosition="0"/>
    </format>
    <format dxfId="5196">
      <pivotArea outline="0" collapsedLevelsAreSubtotals="1" fieldPosition="0"/>
    </format>
    <format dxfId="5195">
      <pivotArea dataOnly="0" labelOnly="1" outline="0" axis="axisValues" fieldPosition="0"/>
    </format>
    <format dxfId="5194">
      <pivotArea dataOnly="0" labelOnly="1" outline="0" fieldPosition="0">
        <references count="1">
          <reference field="6" count="29">
            <x v="6"/>
            <x v="10"/>
            <x v="11"/>
            <x v="12"/>
            <x v="13"/>
            <x v="14"/>
            <x v="17"/>
            <x v="20"/>
            <x v="23"/>
            <x v="24"/>
            <x v="34"/>
            <x v="40"/>
            <x v="41"/>
            <x v="48"/>
            <x v="54"/>
            <x v="59"/>
            <x v="78"/>
            <x v="79"/>
            <x v="80"/>
            <x v="82"/>
            <x v="84"/>
            <x v="88"/>
            <x v="90"/>
            <x v="91"/>
            <x v="97"/>
            <x v="98"/>
            <x v="115"/>
            <x v="121"/>
            <x v="126"/>
          </reference>
        </references>
      </pivotArea>
    </format>
    <format dxfId="5193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5192">
      <pivotArea dataOnly="0" labelOnly="1" outline="0" fieldPosition="0">
        <references count="3">
          <reference field="6" count="1" selected="0">
            <x v="6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191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8"/>
          </reference>
          <reference field="12" count="1">
            <x v="27"/>
          </reference>
        </references>
      </pivotArea>
    </format>
    <format dxfId="5190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28"/>
          </reference>
          <reference field="12" count="1">
            <x v="56"/>
          </reference>
        </references>
      </pivotArea>
    </format>
    <format dxfId="5189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188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28"/>
          </reference>
          <reference field="12" count="1">
            <x v="28"/>
          </reference>
        </references>
      </pivotArea>
    </format>
    <format dxfId="5187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28"/>
          </reference>
          <reference field="12" count="1">
            <x v="56"/>
          </reference>
        </references>
      </pivotArea>
    </format>
    <format dxfId="5186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28"/>
          </reference>
          <reference field="12" count="1">
            <x v="30"/>
          </reference>
        </references>
      </pivotArea>
    </format>
    <format dxfId="5185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28"/>
          </reference>
          <reference field="12" count="1">
            <x v="56"/>
          </reference>
        </references>
      </pivotArea>
    </format>
    <format dxfId="5184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28"/>
          </reference>
          <reference field="12" count="1">
            <x v="34"/>
          </reference>
        </references>
      </pivotArea>
    </format>
    <format dxfId="5183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182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181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180">
      <pivotArea dataOnly="0" labelOnly="1" outline="0" fieldPosition="0">
        <references count="3">
          <reference field="6" count="1" selected="0">
            <x v="54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179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28"/>
          </reference>
          <reference field="12" count="1">
            <x v="30"/>
          </reference>
        </references>
      </pivotArea>
    </format>
    <format dxfId="5178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177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28"/>
          </reference>
          <reference field="12" count="1">
            <x v="29"/>
          </reference>
        </references>
      </pivotArea>
    </format>
    <format dxfId="5176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28"/>
          </reference>
          <reference field="12" count="1">
            <x v="31"/>
          </reference>
        </references>
      </pivotArea>
    </format>
    <format dxfId="5175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28"/>
          </reference>
          <reference field="12" count="1">
            <x v="57"/>
          </reference>
        </references>
      </pivotArea>
    </format>
    <format dxfId="5174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28"/>
          </reference>
          <reference field="12" count="1">
            <x v="26"/>
          </reference>
        </references>
      </pivotArea>
    </format>
    <format dxfId="5173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28"/>
          </reference>
          <reference field="12" count="1">
            <x v="32"/>
          </reference>
        </references>
      </pivotArea>
    </format>
    <format dxfId="5172">
      <pivotArea dataOnly="0" labelOnly="1" outline="0" fieldPosition="0">
        <references count="3">
          <reference field="6" count="1" selected="0">
            <x v="97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171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28"/>
          </reference>
          <reference field="12" count="1">
            <x v="33"/>
          </reference>
        </references>
      </pivotArea>
    </format>
    <format dxfId="5170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28"/>
          </reference>
          <reference field="12" count="1">
            <x v="31"/>
          </reference>
        </references>
      </pivotArea>
    </format>
    <format dxfId="5169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28"/>
          </reference>
          <reference field="12" count="1">
            <x v="25"/>
          </reference>
        </references>
      </pivotArea>
    </format>
    <format dxfId="5168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54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50">
    <i>
      <x/>
      <x v="45"/>
      <x v="25"/>
      <x/>
      <x v="3"/>
      <x v="11"/>
      <x v="2"/>
      <x v="2"/>
    </i>
    <i>
      <x v="4"/>
      <x v="45"/>
      <x v="25"/>
      <x/>
      <x v="3"/>
      <x v="11"/>
      <x v="9"/>
      <x v="9"/>
    </i>
    <i>
      <x v="5"/>
      <x v="45"/>
      <x v="38"/>
      <x/>
      <x v="3"/>
      <x v="20"/>
      <x v="4"/>
      <x v="4"/>
    </i>
    <i>
      <x v="7"/>
      <x v="45"/>
      <x v="29"/>
      <x/>
      <x v="3"/>
      <x v="12"/>
      <x v="1"/>
      <x v="1"/>
    </i>
    <i>
      <x v="9"/>
      <x v="45"/>
      <x v="57"/>
      <x/>
      <x v="3"/>
      <x v="16"/>
      <x v="17"/>
      <x v="19"/>
    </i>
    <i>
      <x v="11"/>
      <x v="45"/>
      <x v="56"/>
      <x/>
      <x v="3"/>
      <x v="18"/>
      <x v="24"/>
      <x v="27"/>
    </i>
    <i>
      <x v="12"/>
      <x v="45"/>
      <x v="56"/>
      <x/>
      <x v="3"/>
      <x v="18"/>
      <x v="24"/>
      <x v="27"/>
    </i>
    <i>
      <x v="15"/>
      <x v="45"/>
      <x v="35"/>
      <x/>
      <x v="3"/>
      <x v="6"/>
      <x v="9"/>
      <x v="9"/>
    </i>
    <i>
      <x v="17"/>
      <x v="45"/>
      <x v="56"/>
      <x/>
      <x v="3"/>
      <x v="18"/>
      <x v="15"/>
      <x v="17"/>
    </i>
    <i>
      <x v="20"/>
      <x v="45"/>
      <x v="56"/>
      <x/>
      <x v="3"/>
      <x v="18"/>
      <x v="15"/>
      <x v="17"/>
    </i>
    <i>
      <x v="21"/>
      <x v="45"/>
      <x v="37"/>
      <x/>
      <x v="3"/>
      <x v="14"/>
      <x v="2"/>
      <x v="2"/>
    </i>
    <i>
      <x v="22"/>
      <x v="45"/>
      <x v="27"/>
      <x/>
      <x v="3"/>
      <x v="15"/>
      <x v="2"/>
      <x v="2"/>
    </i>
    <i>
      <x v="23"/>
      <x v="45"/>
      <x v="30"/>
      <x/>
      <x v="3"/>
      <x v="13"/>
      <x/>
      <x/>
    </i>
    <i>
      <x v="27"/>
      <x v="45"/>
      <x v="26"/>
      <x/>
      <x v="3"/>
      <x v="11"/>
      <x v="1"/>
      <x v="1"/>
    </i>
    <i>
      <x v="34"/>
      <x v="45"/>
      <x v="34"/>
      <x/>
      <x v="3"/>
      <x v="11"/>
      <x v="1"/>
      <x v="1"/>
    </i>
    <i>
      <x v="37"/>
      <x v="45"/>
      <x v="29"/>
      <x/>
      <x v="3"/>
      <x v="12"/>
      <x v="4"/>
      <x v="4"/>
    </i>
    <i>
      <x v="39"/>
      <x v="45"/>
      <x v="25"/>
      <x/>
      <x v="3"/>
      <x v="11"/>
      <x v="15"/>
      <x v="17"/>
    </i>
    <i>
      <x v="41"/>
      <x v="45"/>
      <x v="25"/>
      <x/>
      <x v="3"/>
      <x v="11"/>
      <x v="20"/>
      <x v="22"/>
    </i>
    <i>
      <x v="42"/>
      <x v="45"/>
      <x v="25"/>
      <x/>
      <x v="3"/>
      <x v="11"/>
      <x v="4"/>
      <x v="4"/>
    </i>
    <i>
      <x v="43"/>
      <x v="45"/>
      <x v="31"/>
      <x/>
      <x v="3"/>
      <x v="10"/>
      <x v="9"/>
      <x v="9"/>
    </i>
    <i>
      <x v="44"/>
      <x v="45"/>
      <x v="40"/>
      <x v="1"/>
      <x v="4"/>
      <x v="3"/>
      <x v="2"/>
      <x v="65"/>
    </i>
    <i>
      <x v="46"/>
      <x v="45"/>
      <x v="27"/>
      <x/>
      <x v="3"/>
      <x v="15"/>
      <x v="4"/>
      <x v="4"/>
    </i>
    <i>
      <x v="47"/>
      <x v="45"/>
      <x v="56"/>
      <x/>
      <x v="3"/>
      <x v="18"/>
      <x v="24"/>
      <x v="27"/>
    </i>
    <i>
      <x v="53"/>
      <x v="45"/>
      <x v="25"/>
      <x/>
      <x v="3"/>
      <x v="11"/>
      <x v="2"/>
      <x v="2"/>
    </i>
    <i>
      <x v="59"/>
      <x v="45"/>
      <x v="30"/>
      <x/>
      <x v="3"/>
      <x v="13"/>
      <x/>
      <x/>
    </i>
    <i>
      <x v="60"/>
      <x v="45"/>
      <x v="37"/>
      <x/>
      <x v="3"/>
      <x v="14"/>
      <x v="9"/>
      <x v="9"/>
    </i>
    <i>
      <x v="62"/>
      <x v="45"/>
      <x v="34"/>
      <x/>
      <x v="3"/>
      <x v="11"/>
      <x v="17"/>
      <x v="19"/>
    </i>
    <i>
      <x v="63"/>
      <x v="45"/>
      <x v="35"/>
      <x/>
      <x v="3"/>
      <x v="6"/>
      <x v="1"/>
      <x v="1"/>
    </i>
    <i>
      <x v="78"/>
      <x v="45"/>
      <x v="26"/>
      <x/>
      <x v="3"/>
      <x v="11"/>
      <x v="17"/>
      <x v="19"/>
    </i>
    <i>
      <x v="81"/>
      <x v="45"/>
      <x v="36"/>
      <x/>
      <x v="3"/>
      <x v="19"/>
      <x v="9"/>
      <x v="9"/>
    </i>
    <i>
      <x v="83"/>
      <x v="45"/>
      <x v="40"/>
      <x v="1"/>
      <x v="4"/>
      <x v="3"/>
      <x v="26"/>
      <x v="65"/>
    </i>
    <i>
      <x v="84"/>
      <x v="45"/>
      <x v="57"/>
      <x/>
      <x v="3"/>
      <x v="16"/>
      <x v="1"/>
      <x v="1"/>
    </i>
    <i>
      <x v="88"/>
      <x v="45"/>
      <x v="26"/>
      <x/>
      <x v="3"/>
      <x v="11"/>
      <x v="21"/>
      <x v="23"/>
    </i>
    <i>
      <x v="91"/>
      <x v="45"/>
      <x v="32"/>
      <x/>
      <x v="3"/>
      <x v="9"/>
      <x v="4"/>
      <x v="4"/>
    </i>
    <i>
      <x v="92"/>
      <x v="45"/>
      <x v="26"/>
      <x/>
      <x v="3"/>
      <x v="11"/>
      <x v="1"/>
      <x v="1"/>
    </i>
    <i>
      <x v="93"/>
      <x v="45"/>
      <x v="59"/>
      <x/>
      <x v="3"/>
      <x v="11"/>
      <x v="9"/>
      <x v="9"/>
    </i>
    <i>
      <x v="94"/>
      <x v="45"/>
      <x v="39"/>
      <x/>
      <x v="3"/>
      <x v="7"/>
      <x v="18"/>
      <x v="20"/>
    </i>
    <i>
      <x v="96"/>
      <x v="45"/>
      <x v="26"/>
      <x/>
      <x v="3"/>
      <x v="11"/>
      <x v="34"/>
      <x v="36"/>
    </i>
    <i>
      <x v="97"/>
      <x v="45"/>
      <x v="25"/>
      <x/>
      <x v="3"/>
      <x v="11"/>
      <x v="4"/>
      <x v="4"/>
    </i>
    <i>
      <x v="98"/>
      <x v="45"/>
      <x v="33"/>
      <x v="8"/>
      <x v="3"/>
      <x v="49"/>
      <x v="9"/>
      <x v="9"/>
    </i>
    <i>
      <x v="100"/>
      <x v="45"/>
      <x v="34"/>
      <x/>
      <x v="3"/>
      <x v="11"/>
      <x v="4"/>
      <x v="4"/>
    </i>
    <i>
      <x v="101"/>
      <x v="45"/>
      <x v="25"/>
      <x/>
      <x v="3"/>
      <x v="11"/>
      <x v="2"/>
      <x v="2"/>
    </i>
    <i>
      <x v="107"/>
      <x v="45"/>
      <x v="34"/>
      <x/>
      <x v="3"/>
      <x v="11"/>
      <x v="18"/>
      <x v="20"/>
    </i>
    <i>
      <x v="111"/>
      <x v="45"/>
      <x v="29"/>
      <x/>
      <x v="3"/>
      <x v="12"/>
      <x v="16"/>
      <x v="18"/>
    </i>
    <i>
      <x v="113"/>
      <x v="45"/>
      <x v="25"/>
      <x/>
      <x v="3"/>
      <x v="11"/>
      <x v="16"/>
      <x v="18"/>
    </i>
    <i>
      <x v="114"/>
      <x v="45"/>
      <x v="25"/>
      <x/>
      <x v="3"/>
      <x v="11"/>
      <x v="16"/>
      <x v="18"/>
    </i>
    <i>
      <x v="115"/>
      <x v="45"/>
      <x v="31"/>
      <x/>
      <x v="3"/>
      <x v="10"/>
      <x v="9"/>
      <x v="9"/>
    </i>
    <i>
      <x v="118"/>
      <x v="45"/>
      <x v="31"/>
      <x/>
      <x v="3"/>
      <x v="10"/>
      <x v="4"/>
      <x v="4"/>
    </i>
    <i>
      <x v="120"/>
      <x v="45"/>
      <x v="29"/>
      <x/>
      <x v="3"/>
      <x v="12"/>
      <x v="15"/>
      <x v="17"/>
    </i>
    <i>
      <x v="124"/>
      <x v="45"/>
      <x v="26"/>
      <x/>
      <x v="3"/>
      <x v="11"/>
      <x v="23"/>
      <x v="25"/>
    </i>
  </rowItems>
  <colItems count="1">
    <i/>
  </colItems>
  <pageFields count="1">
    <pageField fld="3" item="10" hier="-1"/>
  </pageFields>
  <dataFields count="1">
    <dataField name="VALOR" fld="14" baseField="13" baseItem="23" numFmtId="44"/>
  </dataFields>
  <formats count="115">
    <format dxfId="5167">
      <pivotArea type="all" dataOnly="0" outline="0" fieldPosition="0"/>
    </format>
    <format dxfId="5166">
      <pivotArea field="7" type="button" dataOnly="0" labelOnly="1" outline="0" axis="axisRow" fieldPosition="1"/>
    </format>
    <format dxfId="5165">
      <pivotArea type="all" dataOnly="0" outline="0" fieldPosition="0"/>
    </format>
    <format dxfId="5164">
      <pivotArea outline="0" collapsedLevelsAreSubtotals="1" fieldPosition="0"/>
    </format>
    <format dxfId="5163">
      <pivotArea dataOnly="0" labelOnly="1" outline="0" axis="axisValues" fieldPosition="0"/>
    </format>
    <format dxfId="5162">
      <pivotArea dataOnly="0" labelOnly="1" outline="0" fieldPosition="0">
        <references count="1">
          <reference field="6" count="50">
            <x v="0"/>
            <x v="4"/>
            <x v="5"/>
            <x v="7"/>
            <x v="9"/>
            <x v="11"/>
            <x v="12"/>
            <x v="15"/>
            <x v="17"/>
            <x v="20"/>
            <x v="21"/>
            <x v="22"/>
            <x v="23"/>
            <x v="27"/>
            <x v="34"/>
            <x v="37"/>
            <x v="39"/>
            <x v="41"/>
            <x v="42"/>
            <x v="43"/>
            <x v="44"/>
            <x v="46"/>
            <x v="47"/>
            <x v="53"/>
            <x v="59"/>
            <x v="60"/>
            <x v="62"/>
            <x v="63"/>
            <x v="78"/>
            <x v="81"/>
            <x v="83"/>
            <x v="84"/>
            <x v="88"/>
            <x v="91"/>
            <x v="92"/>
            <x v="93"/>
            <x v="94"/>
            <x v="96"/>
            <x v="97"/>
            <x v="98"/>
            <x v="100"/>
            <x v="101"/>
            <x v="107"/>
            <x v="111"/>
            <x v="113"/>
            <x v="114"/>
            <x v="115"/>
            <x v="118"/>
            <x v="120"/>
            <x v="124"/>
          </reference>
        </references>
      </pivotArea>
    </format>
    <format dxfId="5161">
      <pivotArea dataOnly="0" labelOnly="1" outline="0" fieldPosition="0">
        <references count="2">
          <reference field="6" count="1" selected="0">
            <x v="0"/>
          </reference>
          <reference field="7" count="1">
            <x v="45"/>
          </reference>
        </references>
      </pivotArea>
    </format>
    <format dxfId="5160">
      <pivotArea dataOnly="0" labelOnly="1" outline="0" fieldPosition="0">
        <references count="3">
          <reference field="6" count="1" selected="0">
            <x v="0"/>
          </reference>
          <reference field="7" count="1" selected="0">
            <x v="45"/>
          </reference>
          <reference field="12" count="1">
            <x v="25"/>
          </reference>
        </references>
      </pivotArea>
    </format>
    <format dxfId="5159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5"/>
          </reference>
          <reference field="12" count="1">
            <x v="38"/>
          </reference>
        </references>
      </pivotArea>
    </format>
    <format dxfId="5158">
      <pivotArea dataOnly="0" labelOnly="1" outline="0" fieldPosition="0">
        <references count="3">
          <reference field="6" count="1" selected="0">
            <x v="7"/>
          </reference>
          <reference field="7" count="1" selected="0">
            <x v="45"/>
          </reference>
          <reference field="12" count="1">
            <x v="29"/>
          </reference>
        </references>
      </pivotArea>
    </format>
    <format dxfId="5157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5"/>
          </reference>
          <reference field="12" count="1">
            <x v="57"/>
          </reference>
        </references>
      </pivotArea>
    </format>
    <format dxfId="5156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5"/>
          </reference>
          <reference field="12" count="1">
            <x v="56"/>
          </reference>
        </references>
      </pivotArea>
    </format>
    <format dxfId="5155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5"/>
          </reference>
          <reference field="12" count="1">
            <x v="35"/>
          </reference>
        </references>
      </pivotArea>
    </format>
    <format dxfId="5154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5"/>
          </reference>
          <reference field="12" count="1">
            <x v="56"/>
          </reference>
        </references>
      </pivotArea>
    </format>
    <format dxfId="5153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5"/>
          </reference>
          <reference field="12" count="1">
            <x v="37"/>
          </reference>
        </references>
      </pivotArea>
    </format>
    <format dxfId="5152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5"/>
          </reference>
          <reference field="12" count="1">
            <x v="27"/>
          </reference>
        </references>
      </pivotArea>
    </format>
    <format dxfId="5151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45"/>
          </reference>
          <reference field="12" count="1">
            <x v="30"/>
          </reference>
        </references>
      </pivotArea>
    </format>
    <format dxfId="5150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45"/>
          </reference>
          <reference field="12" count="1">
            <x v="26"/>
          </reference>
        </references>
      </pivotArea>
    </format>
    <format dxfId="5149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45"/>
          </reference>
          <reference field="12" count="1">
            <x v="34"/>
          </reference>
        </references>
      </pivotArea>
    </format>
    <format dxfId="5148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5"/>
          </reference>
          <reference field="12" count="1">
            <x v="29"/>
          </reference>
        </references>
      </pivotArea>
    </format>
    <format dxfId="5147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5"/>
          </reference>
          <reference field="12" count="1">
            <x v="25"/>
          </reference>
        </references>
      </pivotArea>
    </format>
    <format dxfId="5146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5"/>
          </reference>
          <reference field="12" count="1">
            <x v="31"/>
          </reference>
        </references>
      </pivotArea>
    </format>
    <format dxfId="5145">
      <pivotArea dataOnly="0" labelOnly="1" outline="0" fieldPosition="0">
        <references count="3">
          <reference field="6" count="1" selected="0">
            <x v="44"/>
          </reference>
          <reference field="7" count="1" selected="0">
            <x v="45"/>
          </reference>
          <reference field="12" count="1">
            <x v="40"/>
          </reference>
        </references>
      </pivotArea>
    </format>
    <format dxfId="5144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5"/>
          </reference>
          <reference field="12" count="1">
            <x v="27"/>
          </reference>
        </references>
      </pivotArea>
    </format>
    <format dxfId="5143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5"/>
          </reference>
          <reference field="12" count="1">
            <x v="56"/>
          </reference>
        </references>
      </pivotArea>
    </format>
    <format dxfId="5142">
      <pivotArea dataOnly="0" labelOnly="1" outline="0" fieldPosition="0">
        <references count="3">
          <reference field="6" count="1" selected="0">
            <x v="53"/>
          </reference>
          <reference field="7" count="1" selected="0">
            <x v="45"/>
          </reference>
          <reference field="12" count="1">
            <x v="25"/>
          </reference>
        </references>
      </pivotArea>
    </format>
    <format dxfId="5141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45"/>
          </reference>
          <reference field="12" count="1">
            <x v="30"/>
          </reference>
        </references>
      </pivotArea>
    </format>
    <format dxfId="5140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5"/>
          </reference>
          <reference field="12" count="1">
            <x v="37"/>
          </reference>
        </references>
      </pivotArea>
    </format>
    <format dxfId="5139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5"/>
          </reference>
          <reference field="12" count="1">
            <x v="34"/>
          </reference>
        </references>
      </pivotArea>
    </format>
    <format dxfId="5138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5"/>
          </reference>
          <reference field="12" count="1">
            <x v="35"/>
          </reference>
        </references>
      </pivotArea>
    </format>
    <format dxfId="5137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45"/>
          </reference>
          <reference field="12" count="1">
            <x v="26"/>
          </reference>
        </references>
      </pivotArea>
    </format>
    <format dxfId="5136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5"/>
          </reference>
          <reference field="12" count="1">
            <x v="36"/>
          </reference>
        </references>
      </pivotArea>
    </format>
    <format dxfId="5135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5"/>
          </reference>
          <reference field="12" count="1">
            <x v="40"/>
          </reference>
        </references>
      </pivotArea>
    </format>
    <format dxfId="5134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45"/>
          </reference>
          <reference field="12" count="1">
            <x v="57"/>
          </reference>
        </references>
      </pivotArea>
    </format>
    <format dxfId="5133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45"/>
          </reference>
          <reference field="12" count="1">
            <x v="26"/>
          </reference>
        </references>
      </pivotArea>
    </format>
    <format dxfId="5132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5"/>
          </reference>
          <reference field="12" count="1">
            <x v="32"/>
          </reference>
        </references>
      </pivotArea>
    </format>
    <format dxfId="5131">
      <pivotArea dataOnly="0" labelOnly="1" outline="0" fieldPosition="0">
        <references count="3">
          <reference field="6" count="1" selected="0">
            <x v="92"/>
          </reference>
          <reference field="7" count="1" selected="0">
            <x v="45"/>
          </reference>
          <reference field="12" count="1">
            <x v="26"/>
          </reference>
        </references>
      </pivotArea>
    </format>
    <format dxfId="5130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5"/>
          </reference>
          <reference field="12" count="1">
            <x v="59"/>
          </reference>
        </references>
      </pivotArea>
    </format>
    <format dxfId="5129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5"/>
          </reference>
          <reference field="12" count="1">
            <x v="39"/>
          </reference>
        </references>
      </pivotArea>
    </format>
    <format dxfId="5128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5"/>
          </reference>
          <reference field="12" count="1">
            <x v="26"/>
          </reference>
        </references>
      </pivotArea>
    </format>
    <format dxfId="5127">
      <pivotArea dataOnly="0" labelOnly="1" outline="0" fieldPosition="0">
        <references count="3">
          <reference field="6" count="1" selected="0">
            <x v="97"/>
          </reference>
          <reference field="7" count="1" selected="0">
            <x v="45"/>
          </reference>
          <reference field="12" count="1">
            <x v="25"/>
          </reference>
        </references>
      </pivotArea>
    </format>
    <format dxfId="5126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45"/>
          </reference>
          <reference field="12" count="1">
            <x v="33"/>
          </reference>
        </references>
      </pivotArea>
    </format>
    <format dxfId="5125">
      <pivotArea dataOnly="0" labelOnly="1" outline="0" fieldPosition="0">
        <references count="3">
          <reference field="6" count="1" selected="0">
            <x v="100"/>
          </reference>
          <reference field="7" count="1" selected="0">
            <x v="45"/>
          </reference>
          <reference field="12" count="1">
            <x v="34"/>
          </reference>
        </references>
      </pivotArea>
    </format>
    <format dxfId="5124">
      <pivotArea dataOnly="0" labelOnly="1" outline="0" fieldPosition="0">
        <references count="3">
          <reference field="6" count="1" selected="0">
            <x v="101"/>
          </reference>
          <reference field="7" count="1" selected="0">
            <x v="45"/>
          </reference>
          <reference field="12" count="1">
            <x v="25"/>
          </reference>
        </references>
      </pivotArea>
    </format>
    <format dxfId="5123">
      <pivotArea dataOnly="0" labelOnly="1" outline="0" fieldPosition="0">
        <references count="3">
          <reference field="6" count="1" selected="0">
            <x v="107"/>
          </reference>
          <reference field="7" count="1" selected="0">
            <x v="45"/>
          </reference>
          <reference field="12" count="1">
            <x v="34"/>
          </reference>
        </references>
      </pivotArea>
    </format>
    <format dxfId="5122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45"/>
          </reference>
          <reference field="12" count="1">
            <x v="29"/>
          </reference>
        </references>
      </pivotArea>
    </format>
    <format dxfId="5121">
      <pivotArea dataOnly="0" labelOnly="1" outline="0" fieldPosition="0">
        <references count="3">
          <reference field="6" count="1" selected="0">
            <x v="113"/>
          </reference>
          <reference field="7" count="1" selected="0">
            <x v="45"/>
          </reference>
          <reference field="12" count="1">
            <x v="25"/>
          </reference>
        </references>
      </pivotArea>
    </format>
    <format dxfId="5120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5"/>
          </reference>
          <reference field="12" count="1">
            <x v="31"/>
          </reference>
        </references>
      </pivotArea>
    </format>
    <format dxfId="5119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5"/>
          </reference>
          <reference field="12" count="1">
            <x v="29"/>
          </reference>
        </references>
      </pivotArea>
    </format>
    <format dxfId="5118">
      <pivotArea dataOnly="0" labelOnly="1" outline="0" fieldPosition="0">
        <references count="3">
          <reference field="6" count="1" selected="0">
            <x v="124"/>
          </reference>
          <reference field="7" count="1" selected="0">
            <x v="45"/>
          </reference>
          <reference field="12" count="1">
            <x v="26"/>
          </reference>
        </references>
      </pivotArea>
    </format>
    <format dxfId="5117">
      <pivotArea dataOnly="0" labelOnly="1" outline="0" fieldPosition="0">
        <references count="4">
          <reference field="6" count="1" selected="0">
            <x v="44"/>
          </reference>
          <reference field="7" count="1" selected="0">
            <x v="45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5116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5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5115">
      <pivotArea dataOnly="0" labelOnly="1" outline="0" fieldPosition="0">
        <references count="5">
          <reference field="6" count="1" selected="0">
            <x v="44"/>
          </reference>
          <reference field="7" count="1" selected="0">
            <x v="45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5114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5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5113">
      <pivotArea dataOnly="0" labelOnly="1" outline="0" fieldPosition="0">
        <references count="7">
          <reference field="6" count="1" selected="0">
            <x v="44"/>
          </reference>
          <reference field="7" count="1" selected="0">
            <x v="45"/>
          </reference>
          <reference field="8" count="1">
            <x v="2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112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5"/>
          </reference>
          <reference field="8" count="1">
            <x v="26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111">
      <pivotArea dataOnly="0" labelOnly="1" outline="0" fieldPosition="0">
        <references count="8">
          <reference field="6" count="1" selected="0">
            <x v="44"/>
          </reference>
          <reference field="7" count="1" selected="0">
            <x v="45"/>
          </reference>
          <reference field="8" count="1" selected="0">
            <x v="2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110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5"/>
          </reference>
          <reference field="8" count="1" selected="0">
            <x v="26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109">
      <pivotArea type="all" dataOnly="0" outline="0" fieldPosition="0"/>
    </format>
    <format dxfId="5108">
      <pivotArea outline="0" collapsedLevelsAreSubtotals="1" fieldPosition="0"/>
    </format>
    <format dxfId="5107">
      <pivotArea dataOnly="0" labelOnly="1" outline="0" axis="axisValues" fieldPosition="0"/>
    </format>
    <format dxfId="5106">
      <pivotArea dataOnly="0" labelOnly="1" outline="0" fieldPosition="0">
        <references count="1">
          <reference field="6" count="50">
            <x v="0"/>
            <x v="4"/>
            <x v="5"/>
            <x v="7"/>
            <x v="9"/>
            <x v="11"/>
            <x v="12"/>
            <x v="15"/>
            <x v="17"/>
            <x v="20"/>
            <x v="21"/>
            <x v="22"/>
            <x v="23"/>
            <x v="27"/>
            <x v="34"/>
            <x v="37"/>
            <x v="39"/>
            <x v="41"/>
            <x v="42"/>
            <x v="43"/>
            <x v="44"/>
            <x v="46"/>
            <x v="47"/>
            <x v="53"/>
            <x v="59"/>
            <x v="60"/>
            <x v="62"/>
            <x v="63"/>
            <x v="78"/>
            <x v="81"/>
            <x v="83"/>
            <x v="84"/>
            <x v="88"/>
            <x v="91"/>
            <x v="92"/>
            <x v="93"/>
            <x v="94"/>
            <x v="96"/>
            <x v="97"/>
            <x v="98"/>
            <x v="100"/>
            <x v="101"/>
            <x v="107"/>
            <x v="111"/>
            <x v="113"/>
            <x v="114"/>
            <x v="115"/>
            <x v="118"/>
            <x v="120"/>
            <x v="124"/>
          </reference>
        </references>
      </pivotArea>
    </format>
    <format dxfId="5105">
      <pivotArea dataOnly="0" labelOnly="1" outline="0" fieldPosition="0">
        <references count="2">
          <reference field="6" count="1" selected="0">
            <x v="0"/>
          </reference>
          <reference field="7" count="1">
            <x v="45"/>
          </reference>
        </references>
      </pivotArea>
    </format>
    <format dxfId="5104">
      <pivotArea dataOnly="0" labelOnly="1" outline="0" fieldPosition="0">
        <references count="3">
          <reference field="6" count="1" selected="0">
            <x v="0"/>
          </reference>
          <reference field="7" count="1" selected="0">
            <x v="45"/>
          </reference>
          <reference field="12" count="1">
            <x v="25"/>
          </reference>
        </references>
      </pivotArea>
    </format>
    <format dxfId="5103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5"/>
          </reference>
          <reference field="12" count="1">
            <x v="38"/>
          </reference>
        </references>
      </pivotArea>
    </format>
    <format dxfId="5102">
      <pivotArea dataOnly="0" labelOnly="1" outline="0" fieldPosition="0">
        <references count="3">
          <reference field="6" count="1" selected="0">
            <x v="7"/>
          </reference>
          <reference field="7" count="1" selected="0">
            <x v="45"/>
          </reference>
          <reference field="12" count="1">
            <x v="29"/>
          </reference>
        </references>
      </pivotArea>
    </format>
    <format dxfId="5101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5"/>
          </reference>
          <reference field="12" count="1">
            <x v="57"/>
          </reference>
        </references>
      </pivotArea>
    </format>
    <format dxfId="5100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5"/>
          </reference>
          <reference field="12" count="1">
            <x v="56"/>
          </reference>
        </references>
      </pivotArea>
    </format>
    <format dxfId="5099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5"/>
          </reference>
          <reference field="12" count="1">
            <x v="35"/>
          </reference>
        </references>
      </pivotArea>
    </format>
    <format dxfId="5098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5"/>
          </reference>
          <reference field="12" count="1">
            <x v="56"/>
          </reference>
        </references>
      </pivotArea>
    </format>
    <format dxfId="5097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5"/>
          </reference>
          <reference field="12" count="1">
            <x v="37"/>
          </reference>
        </references>
      </pivotArea>
    </format>
    <format dxfId="5096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5"/>
          </reference>
          <reference field="12" count="1">
            <x v="27"/>
          </reference>
        </references>
      </pivotArea>
    </format>
    <format dxfId="5095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45"/>
          </reference>
          <reference field="12" count="1">
            <x v="30"/>
          </reference>
        </references>
      </pivotArea>
    </format>
    <format dxfId="5094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45"/>
          </reference>
          <reference field="12" count="1">
            <x v="26"/>
          </reference>
        </references>
      </pivotArea>
    </format>
    <format dxfId="5093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45"/>
          </reference>
          <reference field="12" count="1">
            <x v="34"/>
          </reference>
        </references>
      </pivotArea>
    </format>
    <format dxfId="5092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5"/>
          </reference>
          <reference field="12" count="1">
            <x v="29"/>
          </reference>
        </references>
      </pivotArea>
    </format>
    <format dxfId="5091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5"/>
          </reference>
          <reference field="12" count="1">
            <x v="25"/>
          </reference>
        </references>
      </pivotArea>
    </format>
    <format dxfId="5090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5"/>
          </reference>
          <reference field="12" count="1">
            <x v="31"/>
          </reference>
        </references>
      </pivotArea>
    </format>
    <format dxfId="5089">
      <pivotArea dataOnly="0" labelOnly="1" outline="0" fieldPosition="0">
        <references count="3">
          <reference field="6" count="1" selected="0">
            <x v="44"/>
          </reference>
          <reference field="7" count="1" selected="0">
            <x v="45"/>
          </reference>
          <reference field="12" count="1">
            <x v="40"/>
          </reference>
        </references>
      </pivotArea>
    </format>
    <format dxfId="5088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5"/>
          </reference>
          <reference field="12" count="1">
            <x v="27"/>
          </reference>
        </references>
      </pivotArea>
    </format>
    <format dxfId="5087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5"/>
          </reference>
          <reference field="12" count="1">
            <x v="56"/>
          </reference>
        </references>
      </pivotArea>
    </format>
    <format dxfId="5086">
      <pivotArea dataOnly="0" labelOnly="1" outline="0" fieldPosition="0">
        <references count="3">
          <reference field="6" count="1" selected="0">
            <x v="53"/>
          </reference>
          <reference field="7" count="1" selected="0">
            <x v="45"/>
          </reference>
          <reference field="12" count="1">
            <x v="25"/>
          </reference>
        </references>
      </pivotArea>
    </format>
    <format dxfId="5085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45"/>
          </reference>
          <reference field="12" count="1">
            <x v="30"/>
          </reference>
        </references>
      </pivotArea>
    </format>
    <format dxfId="5084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5"/>
          </reference>
          <reference field="12" count="1">
            <x v="37"/>
          </reference>
        </references>
      </pivotArea>
    </format>
    <format dxfId="5083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5"/>
          </reference>
          <reference field="12" count="1">
            <x v="34"/>
          </reference>
        </references>
      </pivotArea>
    </format>
    <format dxfId="5082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5"/>
          </reference>
          <reference field="12" count="1">
            <x v="35"/>
          </reference>
        </references>
      </pivotArea>
    </format>
    <format dxfId="5081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45"/>
          </reference>
          <reference field="12" count="1">
            <x v="26"/>
          </reference>
        </references>
      </pivotArea>
    </format>
    <format dxfId="5080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5"/>
          </reference>
          <reference field="12" count="1">
            <x v="36"/>
          </reference>
        </references>
      </pivotArea>
    </format>
    <format dxfId="5079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5"/>
          </reference>
          <reference field="12" count="1">
            <x v="40"/>
          </reference>
        </references>
      </pivotArea>
    </format>
    <format dxfId="5078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45"/>
          </reference>
          <reference field="12" count="1">
            <x v="57"/>
          </reference>
        </references>
      </pivotArea>
    </format>
    <format dxfId="5077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45"/>
          </reference>
          <reference field="12" count="1">
            <x v="26"/>
          </reference>
        </references>
      </pivotArea>
    </format>
    <format dxfId="5076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5"/>
          </reference>
          <reference field="12" count="1">
            <x v="32"/>
          </reference>
        </references>
      </pivotArea>
    </format>
    <format dxfId="5075">
      <pivotArea dataOnly="0" labelOnly="1" outline="0" fieldPosition="0">
        <references count="3">
          <reference field="6" count="1" selected="0">
            <x v="92"/>
          </reference>
          <reference field="7" count="1" selected="0">
            <x v="45"/>
          </reference>
          <reference field="12" count="1">
            <x v="26"/>
          </reference>
        </references>
      </pivotArea>
    </format>
    <format dxfId="5074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5"/>
          </reference>
          <reference field="12" count="1">
            <x v="59"/>
          </reference>
        </references>
      </pivotArea>
    </format>
    <format dxfId="5073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5"/>
          </reference>
          <reference field="12" count="1">
            <x v="39"/>
          </reference>
        </references>
      </pivotArea>
    </format>
    <format dxfId="5072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5"/>
          </reference>
          <reference field="12" count="1">
            <x v="26"/>
          </reference>
        </references>
      </pivotArea>
    </format>
    <format dxfId="5071">
      <pivotArea dataOnly="0" labelOnly="1" outline="0" fieldPosition="0">
        <references count="3">
          <reference field="6" count="1" selected="0">
            <x v="97"/>
          </reference>
          <reference field="7" count="1" selected="0">
            <x v="45"/>
          </reference>
          <reference field="12" count="1">
            <x v="25"/>
          </reference>
        </references>
      </pivotArea>
    </format>
    <format dxfId="5070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45"/>
          </reference>
          <reference field="12" count="1">
            <x v="33"/>
          </reference>
        </references>
      </pivotArea>
    </format>
    <format dxfId="5069">
      <pivotArea dataOnly="0" labelOnly="1" outline="0" fieldPosition="0">
        <references count="3">
          <reference field="6" count="1" selected="0">
            <x v="100"/>
          </reference>
          <reference field="7" count="1" selected="0">
            <x v="45"/>
          </reference>
          <reference field="12" count="1">
            <x v="34"/>
          </reference>
        </references>
      </pivotArea>
    </format>
    <format dxfId="5068">
      <pivotArea dataOnly="0" labelOnly="1" outline="0" fieldPosition="0">
        <references count="3">
          <reference field="6" count="1" selected="0">
            <x v="101"/>
          </reference>
          <reference field="7" count="1" selected="0">
            <x v="45"/>
          </reference>
          <reference field="12" count="1">
            <x v="25"/>
          </reference>
        </references>
      </pivotArea>
    </format>
    <format dxfId="5067">
      <pivotArea dataOnly="0" labelOnly="1" outline="0" fieldPosition="0">
        <references count="3">
          <reference field="6" count="1" selected="0">
            <x v="107"/>
          </reference>
          <reference field="7" count="1" selected="0">
            <x v="45"/>
          </reference>
          <reference field="12" count="1">
            <x v="34"/>
          </reference>
        </references>
      </pivotArea>
    </format>
    <format dxfId="5066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45"/>
          </reference>
          <reference field="12" count="1">
            <x v="29"/>
          </reference>
        </references>
      </pivotArea>
    </format>
    <format dxfId="5065">
      <pivotArea dataOnly="0" labelOnly="1" outline="0" fieldPosition="0">
        <references count="3">
          <reference field="6" count="1" selected="0">
            <x v="113"/>
          </reference>
          <reference field="7" count="1" selected="0">
            <x v="45"/>
          </reference>
          <reference field="12" count="1">
            <x v="25"/>
          </reference>
        </references>
      </pivotArea>
    </format>
    <format dxfId="5064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5"/>
          </reference>
          <reference field="12" count="1">
            <x v="31"/>
          </reference>
        </references>
      </pivotArea>
    </format>
    <format dxfId="5063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5"/>
          </reference>
          <reference field="12" count="1">
            <x v="29"/>
          </reference>
        </references>
      </pivotArea>
    </format>
    <format dxfId="5062">
      <pivotArea dataOnly="0" labelOnly="1" outline="0" fieldPosition="0">
        <references count="3">
          <reference field="6" count="1" selected="0">
            <x v="124"/>
          </reference>
          <reference field="7" count="1" selected="0">
            <x v="45"/>
          </reference>
          <reference field="12" count="1">
            <x v="26"/>
          </reference>
        </references>
      </pivotArea>
    </format>
    <format dxfId="5061">
      <pivotArea dataOnly="0" labelOnly="1" outline="0" fieldPosition="0">
        <references count="4">
          <reference field="6" count="1" selected="0">
            <x v="44"/>
          </reference>
          <reference field="7" count="1" selected="0">
            <x v="45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5060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5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5059">
      <pivotArea dataOnly="0" labelOnly="1" outline="0" fieldPosition="0">
        <references count="5">
          <reference field="6" count="1" selected="0">
            <x v="44"/>
          </reference>
          <reference field="7" count="1" selected="0">
            <x v="45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5058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5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5057">
      <pivotArea dataOnly="0" labelOnly="1" outline="0" fieldPosition="0">
        <references count="7">
          <reference field="6" count="1" selected="0">
            <x v="44"/>
          </reference>
          <reference field="7" count="1" selected="0">
            <x v="45"/>
          </reference>
          <reference field="8" count="1">
            <x v="2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056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5"/>
          </reference>
          <reference field="8" count="1">
            <x v="26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055">
      <pivotArea dataOnly="0" labelOnly="1" outline="0" fieldPosition="0">
        <references count="8">
          <reference field="6" count="1" selected="0">
            <x v="44"/>
          </reference>
          <reference field="7" count="1" selected="0">
            <x v="45"/>
          </reference>
          <reference field="8" count="1" selected="0">
            <x v="2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054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5"/>
          </reference>
          <reference field="8" count="1" selected="0">
            <x v="26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053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79" firstHeaderRow="1" firstDataRow="1" firstDataCol="9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name="VALOR " axis="axisRow" compact="0" outline="0" showAll="0" defaultSubtotal="0">
      <items count="665">
        <item x="270"/>
        <item x="325"/>
        <item x="311"/>
        <item x="310"/>
        <item x="320"/>
        <item x="302"/>
        <item x="515"/>
        <item x="457"/>
        <item x="342"/>
        <item x="296"/>
        <item x="301"/>
        <item x="191"/>
        <item x="148"/>
        <item x="238"/>
        <item x="459"/>
        <item x="451"/>
        <item x="300"/>
        <item x="460"/>
        <item x="308"/>
        <item x="452"/>
        <item x="415"/>
        <item x="216"/>
        <item x="245"/>
        <item x="304"/>
        <item x="493"/>
        <item x="236"/>
        <item x="13"/>
        <item x="418"/>
        <item x="37"/>
        <item x="303"/>
        <item x="88"/>
        <item x="404"/>
        <item x="299"/>
        <item x="142"/>
        <item x="235"/>
        <item x="145"/>
        <item x="321"/>
        <item x="228"/>
        <item x="217"/>
        <item x="307"/>
        <item x="463"/>
        <item x="80"/>
        <item x="407"/>
        <item x="474"/>
        <item x="237"/>
        <item x="328"/>
        <item x="239"/>
        <item x="339"/>
        <item x="265"/>
        <item x="349"/>
        <item x="501"/>
        <item x="388"/>
        <item x="201"/>
        <item x="343"/>
        <item x="147"/>
        <item x="212"/>
        <item x="209"/>
        <item x="213"/>
        <item x="454"/>
        <item x="399"/>
        <item x="210"/>
        <item x="455"/>
        <item x="277"/>
        <item x="233"/>
        <item x="211"/>
        <item x="312"/>
        <item x="214"/>
        <item x="281"/>
        <item x="350"/>
        <item x="521"/>
        <item x="251"/>
        <item x="499"/>
        <item x="249"/>
        <item x="468"/>
        <item x="352"/>
        <item x="240"/>
        <item x="221"/>
        <item x="279"/>
        <item x="464"/>
        <item x="358"/>
        <item x="405"/>
        <item x="469"/>
        <item x="470"/>
        <item x="313"/>
        <item x="234"/>
        <item x="258"/>
        <item x="215"/>
        <item x="140"/>
        <item x="161"/>
        <item x="243"/>
        <item x="259"/>
        <item x="315"/>
        <item x="187"/>
        <item x="351"/>
        <item x="208"/>
        <item x="268"/>
        <item x="271"/>
        <item x="218"/>
        <item x="40"/>
        <item x="149"/>
        <item x="45"/>
        <item x="360"/>
        <item x="361"/>
        <item x="260"/>
        <item x="359"/>
        <item x="186"/>
        <item x="340"/>
        <item x="184"/>
        <item x="122"/>
        <item x="341"/>
        <item x="472"/>
        <item x="146"/>
        <item x="241"/>
        <item x="387"/>
        <item x="134"/>
        <item x="348"/>
        <item x="316"/>
        <item x="278"/>
        <item x="222"/>
        <item x="345"/>
        <item x="189"/>
        <item x="65"/>
        <item x="246"/>
        <item x="188"/>
        <item x="466"/>
        <item x="305"/>
        <item x="133"/>
        <item x="256"/>
        <item x="136"/>
        <item x="87"/>
        <item x="353"/>
        <item x="242"/>
        <item x="286"/>
        <item x="465"/>
        <item x="357"/>
        <item x="163"/>
        <item x="494"/>
        <item x="416"/>
        <item x="248"/>
        <item x="151"/>
        <item x="309"/>
        <item x="247"/>
        <item x="28"/>
        <item x="389"/>
        <item x="356"/>
        <item x="390"/>
        <item x="160"/>
        <item x="394"/>
        <item x="244"/>
        <item x="272"/>
        <item x="177"/>
        <item x="338"/>
        <item x="273"/>
        <item x="337"/>
        <item x="175"/>
        <item x="224"/>
        <item x="39"/>
        <item x="223"/>
        <item x="81"/>
        <item x="314"/>
        <item x="327"/>
        <item x="467"/>
        <item x="306"/>
        <item x="91"/>
        <item x="27"/>
        <item x="197"/>
        <item x="82"/>
        <item x="89"/>
        <item x="298"/>
        <item x="386"/>
        <item x="297"/>
        <item x="346"/>
        <item x="75"/>
        <item x="159"/>
        <item x="129"/>
        <item x="155"/>
        <item x="439"/>
        <item x="44"/>
        <item x="170"/>
        <item x="428"/>
        <item x="280"/>
        <item x="31"/>
        <item x="318"/>
        <item x="479"/>
        <item x="492"/>
        <item x="57"/>
        <item x="185"/>
        <item x="168"/>
        <item x="138"/>
        <item x="165"/>
        <item x="74"/>
        <item x="207"/>
        <item x="417"/>
        <item x="319"/>
        <item x="206"/>
        <item x="498"/>
        <item x="83"/>
        <item x="482"/>
        <item x="397"/>
        <item x="174"/>
        <item x="483"/>
        <item x="525"/>
        <item x="41"/>
        <item x="505"/>
        <item x="489"/>
        <item x="176"/>
        <item x="132"/>
        <item x="227"/>
        <item x="414"/>
        <item x="285"/>
        <item x="225"/>
        <item x="413"/>
        <item x="367"/>
        <item x="47"/>
        <item x="396"/>
        <item x="478"/>
        <item x="118"/>
        <item x="24"/>
        <item x="433"/>
        <item x="22"/>
        <item x="26"/>
        <item x="143"/>
        <item x="21"/>
        <item x="92"/>
        <item x="380"/>
        <item x="403"/>
        <item x="36"/>
        <item x="362"/>
        <item x="30"/>
        <item x="450"/>
        <item x="453"/>
        <item x="329"/>
        <item x="219"/>
        <item x="25"/>
        <item x="220"/>
        <item x="32"/>
        <item x="409"/>
        <item x="287"/>
        <item x="379"/>
        <item x="183"/>
        <item x="10"/>
        <item x="62"/>
        <item x="181"/>
        <item x="284"/>
        <item x="448"/>
        <item x="449"/>
        <item x="458"/>
        <item x="123"/>
        <item x="171"/>
        <item x="255"/>
        <item x="43"/>
        <item x="383"/>
        <item x="150"/>
        <item x="9"/>
        <item x="182"/>
        <item x="124"/>
        <item x="398"/>
        <item x="317"/>
        <item x="73"/>
        <item x="506"/>
        <item x="226"/>
        <item x="443"/>
        <item x="232"/>
        <item x="324"/>
        <item x="429"/>
        <item x="476"/>
        <item x="500"/>
        <item x="508"/>
        <item x="180"/>
        <item x="42"/>
        <item x="250"/>
        <item x="411"/>
        <item x="98"/>
        <item x="410"/>
        <item x="94"/>
        <item x="294"/>
        <item x="35"/>
        <item x="34"/>
        <item x="502"/>
        <item x="262"/>
        <item x="33"/>
        <item x="503"/>
        <item x="195"/>
        <item x="7"/>
        <item x="48"/>
        <item x="137"/>
        <item x="441"/>
        <item x="63"/>
        <item x="49"/>
        <item x="156"/>
        <item x="331"/>
        <item x="64"/>
        <item x="435"/>
        <item x="192"/>
        <item x="344"/>
        <item x="477"/>
        <item x="495"/>
        <item x="126"/>
        <item x="364"/>
        <item x="115"/>
        <item x="290"/>
        <item x="53"/>
        <item x="162"/>
        <item x="253"/>
        <item x="355"/>
        <item x="522"/>
        <item x="322"/>
        <item x="267"/>
        <item x="153"/>
        <item x="144"/>
        <item x="38"/>
        <item x="266"/>
        <item x="461"/>
        <item x="511"/>
        <item x="52"/>
        <item x="473"/>
        <item x="8"/>
        <item x="462"/>
        <item x="102"/>
        <item x="172"/>
        <item x="406"/>
        <item x="58"/>
        <item x="412"/>
        <item x="125"/>
        <item x="54"/>
        <item x="50"/>
        <item x="106"/>
        <item x="99"/>
        <item x="275"/>
        <item x="61"/>
        <item x="103"/>
        <item x="154"/>
        <item x="514"/>
        <item x="395"/>
        <item x="116"/>
        <item x="527"/>
        <item x="421"/>
        <item x="510"/>
        <item x="497"/>
        <item x="202"/>
        <item x="158"/>
        <item x="104"/>
        <item x="419"/>
        <item x="330"/>
        <item x="291"/>
        <item x="173"/>
        <item x="475"/>
        <item x="384"/>
        <item x="190"/>
        <item x="110"/>
        <item x="169"/>
        <item x="523"/>
        <item x="432"/>
        <item x="442"/>
        <item x="422"/>
        <item x="264"/>
        <item x="85"/>
        <item x="423"/>
        <item x="135"/>
        <item x="276"/>
        <item x="100"/>
        <item x="447"/>
        <item x="109"/>
        <item x="385"/>
        <item x="261"/>
        <item x="440"/>
        <item x="198"/>
        <item x="93"/>
        <item x="378"/>
        <item x="326"/>
        <item x="513"/>
        <item x="420"/>
        <item x="55"/>
        <item x="347"/>
        <item x="431"/>
        <item x="295"/>
        <item x="178"/>
        <item x="11"/>
        <item x="430"/>
        <item x="363"/>
        <item x="274"/>
        <item x="199"/>
        <item x="456"/>
        <item x="231"/>
        <item x="56"/>
        <item x="111"/>
        <item x="60"/>
        <item x="196"/>
        <item x="252"/>
        <item x="230"/>
        <item x="229"/>
        <item x="471"/>
        <item x="524"/>
        <item x="332"/>
        <item x="29"/>
        <item x="179"/>
        <item x="484"/>
        <item x="263"/>
        <item x="46"/>
        <item x="257"/>
        <item x="23"/>
        <item x="78"/>
        <item x="77"/>
        <item x="18"/>
        <item x="488"/>
        <item x="426"/>
        <item x="167"/>
        <item x="509"/>
        <item x="366"/>
        <item x="377"/>
        <item x="114"/>
        <item x="382"/>
        <item x="200"/>
        <item x="51"/>
        <item x="66"/>
        <item x="491"/>
        <item x="72"/>
        <item x="336"/>
        <item x="71"/>
        <item x="365"/>
        <item x="283"/>
        <item x="117"/>
        <item x="490"/>
        <item x="86"/>
        <item x="391"/>
        <item x="526"/>
        <item x="20"/>
        <item x="519"/>
        <item x="520"/>
        <item x="288"/>
        <item x="131"/>
        <item x="424"/>
        <item x="333"/>
        <item x="108"/>
        <item x="128"/>
        <item x="127"/>
        <item x="157"/>
        <item x="14"/>
        <item x="282"/>
        <item x="101"/>
        <item x="400"/>
        <item x="152"/>
        <item x="79"/>
        <item x="254"/>
        <item x="402"/>
        <item x="292"/>
        <item x="354"/>
        <item x="480"/>
        <item x="68"/>
        <item x="381"/>
        <item x="446"/>
        <item x="90"/>
        <item x="113"/>
        <item x="293"/>
        <item x="164"/>
        <item x="481"/>
        <item x="487"/>
        <item x="425"/>
        <item x="504"/>
        <item x="204"/>
        <item x="203"/>
        <item x="401"/>
        <item x="17"/>
        <item x="59"/>
        <item x="427"/>
        <item x="289"/>
        <item x="95"/>
        <item x="323"/>
        <item x="485"/>
        <item x="371"/>
        <item x="269"/>
        <item x="67"/>
        <item x="112"/>
        <item x="373"/>
        <item x="374"/>
        <item x="139"/>
        <item x="393"/>
        <item x="12"/>
        <item x="376"/>
        <item x="438"/>
        <item x="516"/>
        <item x="70"/>
        <item x="518"/>
        <item x="96"/>
        <item x="507"/>
        <item x="194"/>
        <item x="69"/>
        <item x="193"/>
        <item x="130"/>
        <item x="445"/>
        <item x="119"/>
        <item x="437"/>
        <item x="205"/>
        <item x="5"/>
        <item x="444"/>
        <item x="120"/>
        <item x="6"/>
        <item x="529"/>
        <item x="84"/>
        <item x="16"/>
        <item x="392"/>
        <item x="97"/>
        <item x="166"/>
        <item x="334"/>
        <item x="486"/>
        <item x="375"/>
        <item x="3"/>
        <item x="76"/>
        <item x="368"/>
        <item x="496"/>
        <item x="436"/>
        <item x="105"/>
        <item x="408"/>
        <item x="372"/>
        <item x="121"/>
        <item x="434"/>
        <item x="512"/>
        <item x="528"/>
        <item x="517"/>
        <item x="15"/>
        <item x="370"/>
        <item x="2"/>
        <item x="4"/>
        <item x="141"/>
        <item x="107"/>
        <item x="369"/>
        <item x="1"/>
        <item x="335"/>
        <item x="0"/>
        <item x="1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</items>
    </pivotField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9">
    <field x="6"/>
    <field x="7"/>
    <field x="12"/>
    <field x="17"/>
    <field x="11"/>
    <field x="15"/>
    <field x="8"/>
    <field x="13"/>
    <field x="14"/>
  </rowFields>
  <rowItems count="75">
    <i>
      <x/>
      <x v="17"/>
      <x v="3"/>
      <x/>
      <x v="2"/>
      <x v="11"/>
      <x v="3"/>
      <x v="3"/>
      <x v="121"/>
    </i>
    <i>
      <x v="4"/>
      <x v="17"/>
      <x v="3"/>
      <x/>
      <x v="2"/>
      <x v="11"/>
      <x v="9"/>
      <x v="9"/>
      <x v="98"/>
    </i>
    <i>
      <x v="5"/>
      <x v="17"/>
      <x v="19"/>
      <x/>
      <x v="3"/>
      <x v="20"/>
      <x v="9"/>
      <x v="9"/>
      <x v="253"/>
    </i>
    <i>
      <x v="6"/>
      <x v="17"/>
      <x v="3"/>
      <x/>
      <x v="2"/>
      <x v="11"/>
      <x v="4"/>
      <x v="4"/>
      <x v="217"/>
    </i>
    <i>
      <x v="7"/>
      <x v="17"/>
      <x v="4"/>
      <x/>
      <x v="2"/>
      <x v="12"/>
      <x v="4"/>
      <x v="4"/>
      <x v="233"/>
    </i>
    <i>
      <x v="8"/>
      <x v="17"/>
      <x v="3"/>
      <x/>
      <x v="2"/>
      <x v="11"/>
      <x v="4"/>
      <x v="4"/>
      <x v="220"/>
    </i>
    <i>
      <x v="10"/>
      <x v="17"/>
      <x v="6"/>
      <x/>
      <x v="2"/>
      <x v="10"/>
      <x v="20"/>
      <x v="22"/>
      <x v="276"/>
    </i>
    <i>
      <x v="11"/>
      <x v="17"/>
      <x v="7"/>
      <x/>
      <x v="3"/>
      <x v="18"/>
      <x v="20"/>
      <x v="22"/>
      <x v="226"/>
    </i>
    <i>
      <x v="12"/>
      <x v="17"/>
      <x v="7"/>
      <x/>
      <x v="3"/>
      <x v="18"/>
      <x v="20"/>
      <x v="22"/>
      <x v="226"/>
    </i>
    <i>
      <x v="17"/>
      <x v="17"/>
      <x v="7"/>
      <x/>
      <x v="3"/>
      <x v="18"/>
      <x/>
      <x/>
      <x v="28"/>
    </i>
    <i>
      <x v="18"/>
      <x v="17"/>
      <x v="10"/>
      <x/>
      <x v="2"/>
      <x v="7"/>
      <x v="9"/>
      <x v="9"/>
      <x v="310"/>
    </i>
    <i>
      <x v="19"/>
      <x v="17"/>
      <x v="10"/>
      <x/>
      <x v="2"/>
      <x v="7"/>
      <x v="9"/>
      <x v="9"/>
      <x v="156"/>
    </i>
    <i>
      <x v="20"/>
      <x v="17"/>
      <x v="7"/>
      <x/>
      <x v="3"/>
      <x v="18"/>
      <x v="15"/>
      <x v="17"/>
      <x v="250"/>
    </i>
    <i>
      <x v="21"/>
      <x v="17"/>
      <x v="11"/>
      <x/>
      <x v="2"/>
      <x v="14"/>
      <x v="5"/>
      <x v="5"/>
      <x v="437"/>
    </i>
    <i r="1">
      <x v="87"/>
      <x v="98"/>
      <x/>
      <x v="8"/>
      <x v="36"/>
      <x v="4"/>
      <x v="4"/>
      <x v="425"/>
    </i>
    <i>
      <x v="22"/>
      <x v="17"/>
      <x v="6"/>
      <x/>
      <x v="2"/>
      <x v="10"/>
      <x v="4"/>
      <x v="4"/>
      <x v="413"/>
    </i>
    <i r="1">
      <x v="87"/>
      <x v="99"/>
      <x/>
      <x v="7"/>
      <x v="37"/>
      <x v="2"/>
      <x v="2"/>
      <x v="364"/>
    </i>
    <i>
      <x v="23"/>
      <x v="17"/>
      <x v="12"/>
      <x/>
      <x v="2"/>
      <x v="13"/>
      <x/>
      <x/>
      <x v="314"/>
    </i>
    <i>
      <x v="25"/>
      <x v="17"/>
      <x v="4"/>
      <x/>
      <x v="2"/>
      <x v="12"/>
      <x v="13"/>
      <x v="14"/>
      <x v="301"/>
    </i>
    <i>
      <x v="27"/>
      <x v="17"/>
      <x v="14"/>
      <x/>
      <x v="2"/>
      <x v="11"/>
      <x v="4"/>
      <x v="4"/>
      <x v="372"/>
    </i>
    <i>
      <x v="28"/>
      <x v="17"/>
      <x v="40"/>
      <x v="1"/>
      <x v="4"/>
      <x v="3"/>
      <x v="2"/>
      <x v="65"/>
      <x v="529"/>
    </i>
    <i>
      <x v="29"/>
      <x v="17"/>
      <x v="15"/>
      <x/>
      <x v="3"/>
      <x v="8"/>
      <x v="24"/>
      <x v="27"/>
      <x v="185"/>
    </i>
    <i>
      <x v="35"/>
      <x v="17"/>
      <x v="17"/>
      <x v="4"/>
      <x v="3"/>
      <x v="5"/>
      <x v="20"/>
      <x v="9"/>
      <x v="222"/>
    </i>
    <i>
      <x v="36"/>
      <x v="17"/>
      <x v="17"/>
      <x v="4"/>
      <x v="3"/>
      <x v="5"/>
      <x v="20"/>
      <x v="9"/>
      <x v="219"/>
    </i>
    <i>
      <x v="37"/>
      <x v="17"/>
      <x v="4"/>
      <x/>
      <x v="2"/>
      <x v="12"/>
      <x v="9"/>
      <x v="9"/>
      <x v="291"/>
    </i>
    <i r="1">
      <x v="87"/>
      <x v="95"/>
      <x/>
      <x v="8"/>
      <x v="33"/>
      <x v="9"/>
      <x v="9"/>
      <x v="291"/>
    </i>
    <i>
      <x v="38"/>
      <x v="17"/>
      <x v="4"/>
      <x/>
      <x v="2"/>
      <x v="12"/>
      <x v="15"/>
      <x v="17"/>
      <x v="228"/>
    </i>
    <i>
      <x v="39"/>
      <x v="17"/>
      <x v="3"/>
      <x/>
      <x v="2"/>
      <x v="11"/>
      <x v="15"/>
      <x v="17"/>
      <x v="181"/>
    </i>
    <i>
      <x v="40"/>
      <x v="17"/>
      <x v="14"/>
      <x/>
      <x v="2"/>
      <x v="11"/>
      <x v="9"/>
      <x v="9"/>
      <x v="277"/>
    </i>
    <i>
      <x v="41"/>
      <x v="87"/>
      <x v="94"/>
      <x/>
      <x v="7"/>
      <x v="50"/>
      <x v="17"/>
      <x v="19"/>
      <x v="280"/>
    </i>
    <i>
      <x v="42"/>
      <x v="17"/>
      <x v="3"/>
      <x/>
      <x v="2"/>
      <x v="11"/>
      <x v="4"/>
      <x v="4"/>
      <x v="100"/>
    </i>
    <i>
      <x v="43"/>
      <x v="17"/>
      <x v="18"/>
      <x/>
      <x v="2"/>
      <x v="17"/>
      <x v="13"/>
      <x v="14"/>
      <x v="284"/>
    </i>
    <i>
      <x v="44"/>
      <x v="17"/>
      <x v="40"/>
      <x v="1"/>
      <x v="4"/>
      <x v="3"/>
      <x v="9"/>
      <x v="65"/>
      <x v="529"/>
    </i>
    <i>
      <x v="46"/>
      <x v="17"/>
      <x v="6"/>
      <x/>
      <x v="2"/>
      <x v="10"/>
      <x v="4"/>
      <x v="4"/>
      <x v="329"/>
    </i>
    <i>
      <x v="47"/>
      <x v="17"/>
      <x v="7"/>
      <x/>
      <x v="3"/>
      <x v="18"/>
      <x v="20"/>
      <x v="22"/>
      <x v="226"/>
    </i>
    <i r="1">
      <x v="87"/>
      <x v="93"/>
      <x v="4"/>
      <x v="7"/>
      <x v="35"/>
      <x v="26"/>
      <x v="25"/>
      <x v="281"/>
    </i>
    <i>
      <x v="49"/>
      <x v="17"/>
      <x v="18"/>
      <x/>
      <x v="2"/>
      <x v="17"/>
      <x v="13"/>
      <x v="4"/>
      <x v="276"/>
    </i>
    <i>
      <x v="52"/>
      <x v="87"/>
      <x v="94"/>
      <x/>
      <x v="7"/>
      <x v="50"/>
      <x v="9"/>
      <x v="9"/>
      <x v="199"/>
    </i>
    <i>
      <x v="53"/>
      <x v="87"/>
      <x v="94"/>
      <x/>
      <x v="7"/>
      <x v="50"/>
      <x v="9"/>
      <x v="9"/>
      <x v="199"/>
    </i>
    <i>
      <x v="54"/>
      <x v="87"/>
      <x v="94"/>
      <x/>
      <x v="7"/>
      <x v="50"/>
      <x v="17"/>
      <x v="19"/>
      <x v="280"/>
    </i>
    <i>
      <x v="55"/>
      <x v="87"/>
      <x v="94"/>
      <x/>
      <x v="7"/>
      <x v="50"/>
      <x v="17"/>
      <x v="19"/>
      <x v="280"/>
    </i>
    <i>
      <x v="56"/>
      <x v="87"/>
      <x v="95"/>
      <x/>
      <x v="8"/>
      <x v="33"/>
      <x v="17"/>
      <x v="19"/>
      <x v="280"/>
    </i>
    <i>
      <x v="59"/>
      <x v="17"/>
      <x v="12"/>
      <x/>
      <x v="2"/>
      <x v="13"/>
      <x/>
      <x/>
      <x v="398"/>
    </i>
    <i r="1">
      <x v="87"/>
      <x v="96"/>
      <x/>
      <x v="7"/>
      <x v="34"/>
      <x v="1"/>
      <x v="1"/>
      <x v="451"/>
    </i>
    <i>
      <x v="60"/>
      <x v="17"/>
      <x v="11"/>
      <x/>
      <x v="2"/>
      <x v="14"/>
      <x v="17"/>
      <x v="19"/>
      <x v="325"/>
    </i>
    <i>
      <x v="61"/>
      <x v="17"/>
      <x v="13"/>
      <x/>
      <x v="2"/>
      <x v="44"/>
      <x v="9"/>
      <x v="9"/>
      <x v="403"/>
    </i>
    <i>
      <x v="62"/>
      <x v="17"/>
      <x v="16"/>
      <x/>
      <x v="3"/>
      <x v="11"/>
      <x v="15"/>
      <x v="17"/>
      <x v="142"/>
    </i>
    <i r="1">
      <x v="87"/>
      <x v="92"/>
      <x/>
      <x v="7"/>
      <x v="46"/>
      <x v="9"/>
      <x v="9"/>
      <x v="87"/>
    </i>
    <i>
      <x v="63"/>
      <x v="17"/>
      <x v="9"/>
      <x/>
      <x v="2"/>
      <x v="6"/>
      <x v="15"/>
      <x v="17"/>
      <x v="394"/>
    </i>
    <i>
      <x v="64"/>
      <x v="17"/>
      <x v="40"/>
      <x v="1"/>
      <x v="4"/>
      <x v="3"/>
      <x v="17"/>
      <x v="65"/>
      <x v="529"/>
    </i>
    <i>
      <x v="77"/>
      <x v="17"/>
      <x v="7"/>
      <x/>
      <x v="3"/>
      <x v="18"/>
      <x v="9"/>
      <x v="9"/>
      <x v="287"/>
    </i>
    <i r="1">
      <x v="87"/>
      <x v="93"/>
      <x/>
      <x v="7"/>
      <x v="35"/>
      <x v="9"/>
      <x v="9"/>
      <x v="287"/>
    </i>
    <i>
      <x v="78"/>
      <x v="17"/>
      <x v="14"/>
      <x/>
      <x v="2"/>
      <x v="11"/>
      <x v="9"/>
      <x v="9"/>
      <x v="280"/>
    </i>
    <i>
      <x v="79"/>
      <x v="17"/>
      <x v="4"/>
      <x/>
      <x v="2"/>
      <x v="12"/>
      <x v="4"/>
      <x v="4"/>
      <x v="202"/>
    </i>
    <i>
      <x v="81"/>
      <x v="17"/>
      <x v="21"/>
      <x/>
      <x v="2"/>
      <x v="19"/>
      <x v="13"/>
      <x v="14"/>
      <x v="213"/>
    </i>
    <i>
      <x v="83"/>
      <x v="17"/>
      <x v="40"/>
      <x v="1"/>
      <x v="4"/>
      <x v="3"/>
      <x v="49"/>
      <x v="65"/>
      <x v="529"/>
    </i>
    <i>
      <x v="84"/>
      <x v="17"/>
      <x v="5"/>
      <x/>
      <x v="3"/>
      <x v="16"/>
      <x v="4"/>
      <x v="4"/>
      <x v="164"/>
    </i>
    <i>
      <x v="87"/>
      <x v="87"/>
      <x v="101"/>
      <x/>
      <x v="8"/>
      <x v="31"/>
      <x v="3"/>
      <x v="3"/>
      <x v="602"/>
    </i>
    <i>
      <x v="90"/>
      <x v="17"/>
      <x v="14"/>
      <x v="4"/>
      <x v="2"/>
      <x v="11"/>
      <x v="29"/>
      <x v="27"/>
      <x v="177"/>
    </i>
    <i>
      <x v="91"/>
      <x v="87"/>
      <x v="97"/>
      <x/>
      <x v="7"/>
      <x v="35"/>
      <x v="17"/>
      <x v="19"/>
      <x v="616"/>
    </i>
    <i>
      <x v="92"/>
      <x v="17"/>
      <x v="14"/>
      <x/>
      <x v="2"/>
      <x v="11"/>
      <x v="4"/>
      <x v="4"/>
      <x v="384"/>
    </i>
    <i>
      <x v="93"/>
      <x v="17"/>
      <x v="23"/>
      <x/>
      <x v="3"/>
      <x v="8"/>
      <x v="9"/>
      <x v="9"/>
      <x v="241"/>
    </i>
    <i>
      <x v="94"/>
      <x v="17"/>
      <x v="10"/>
      <x/>
      <x v="2"/>
      <x v="7"/>
      <x v="17"/>
      <x v="19"/>
      <x v="235"/>
    </i>
    <i>
      <x v="98"/>
      <x v="17"/>
      <x v="24"/>
      <x v="7"/>
      <x v="3"/>
      <x v="49"/>
      <x v="9"/>
      <x v="9"/>
      <x v="324"/>
    </i>
    <i r="1">
      <x v="87"/>
      <x v="100"/>
      <x v="13"/>
      <x v="7"/>
      <x v="49"/>
      <x v="9"/>
      <x v="9"/>
      <x v="324"/>
    </i>
    <i>
      <x v="99"/>
      <x v="17"/>
      <x v="14"/>
      <x/>
      <x v="2"/>
      <x v="11"/>
      <x/>
      <x/>
      <x v="386"/>
    </i>
    <i>
      <x v="102"/>
      <x v="87"/>
      <x v="94"/>
      <x/>
      <x v="7"/>
      <x v="50"/>
      <x v="9"/>
      <x v="9"/>
      <x v="220"/>
    </i>
    <i>
      <x v="103"/>
      <x v="17"/>
      <x v="21"/>
      <x/>
      <x v="2"/>
      <x v="19"/>
      <x v="4"/>
      <x v="4"/>
      <x v="269"/>
    </i>
    <i>
      <x v="104"/>
      <x v="17"/>
      <x v="3"/>
      <x/>
      <x v="2"/>
      <x v="11"/>
      <x v="24"/>
      <x v="27"/>
      <x v="321"/>
    </i>
    <i>
      <x v="105"/>
      <x v="87"/>
      <x v="92"/>
      <x/>
      <x v="7"/>
      <x v="46"/>
      <x v="15"/>
      <x v="17"/>
      <x v="330"/>
    </i>
    <i>
      <x v="108"/>
      <x v="87"/>
      <x v="94"/>
      <x/>
      <x v="7"/>
      <x v="50"/>
      <x v="15"/>
      <x v="17"/>
      <x v="326"/>
    </i>
    <i>
      <x v="115"/>
      <x v="17"/>
      <x v="18"/>
      <x/>
      <x v="2"/>
      <x v="17"/>
      <x v="13"/>
      <x v="14"/>
      <x v="288"/>
    </i>
    <i>
      <x v="123"/>
      <x v="17"/>
      <x v="40"/>
      <x v="1"/>
      <x v="4"/>
      <x v="3"/>
      <x v="15"/>
      <x v="65"/>
      <x v="529"/>
    </i>
    <i>
      <x v="124"/>
      <x v="17"/>
      <x v="14"/>
      <x/>
      <x v="2"/>
      <x v="11"/>
      <x v="34"/>
      <x v="36"/>
      <x v="463"/>
    </i>
    <i>
      <x v="126"/>
      <x v="87"/>
      <x v="94"/>
      <x/>
      <x v="7"/>
      <x v="50"/>
      <x v="15"/>
      <x v="17"/>
      <x v="318"/>
    </i>
  </rowItems>
  <colItems count="1">
    <i/>
  </colItems>
  <pageFields count="1">
    <pageField fld="3" item="45" hier="-1"/>
  </pageFields>
  <formats count="170">
    <format dxfId="7831">
      <pivotArea type="all" dataOnly="0" outline="0" fieldPosition="0"/>
    </format>
    <format dxfId="7830">
      <pivotArea field="11" type="button" dataOnly="0" labelOnly="1" outline="0" axis="axisRow" fieldPosition="4"/>
    </format>
    <format dxfId="7829">
      <pivotArea field="8" type="button" dataOnly="0" labelOnly="1" outline="0" axis="axisRow" fieldPosition="6"/>
    </format>
    <format dxfId="7828">
      <pivotArea field="15" type="button" dataOnly="0" labelOnly="1" outline="0" axis="axisRow" fieldPosition="5"/>
    </format>
    <format dxfId="7827">
      <pivotArea field="15" type="button" dataOnly="0" labelOnly="1" outline="0" axis="axisRow" fieldPosition="5"/>
    </format>
    <format dxfId="7826">
      <pivotArea field="17" type="button" dataOnly="0" labelOnly="1" outline="0" axis="axisRow" fieldPosition="3"/>
    </format>
    <format dxfId="7825">
      <pivotArea field="17" type="button" dataOnly="0" labelOnly="1" outline="0" axis="axisRow" fieldPosition="3"/>
    </format>
    <format dxfId="7824">
      <pivotArea dataOnly="0" labelOnly="1" outline="0" fieldPosition="0">
        <references count="1">
          <reference field="3" count="1">
            <x v="0"/>
          </reference>
        </references>
      </pivotArea>
    </format>
    <format dxfId="7823">
      <pivotArea field="12" type="button" dataOnly="0" labelOnly="1" outline="0" axis="axisRow" fieldPosition="2"/>
    </format>
    <format dxfId="7822">
      <pivotArea field="12" type="button" dataOnly="0" labelOnly="1" outline="0" axis="axisRow" fieldPosition="2"/>
    </format>
    <format dxfId="7821">
      <pivotArea dataOnly="0" labelOnly="1" outline="0" fieldPosition="0">
        <references count="1">
          <reference field="6" count="0"/>
        </references>
      </pivotArea>
    </format>
    <format dxfId="7820">
      <pivotArea dataOnly="0" labelOnly="1" outline="0" fieldPosition="0">
        <references count="1">
          <reference field="3" count="1">
            <x v="0"/>
          </reference>
        </references>
      </pivotArea>
    </format>
    <format dxfId="7819">
      <pivotArea field="7" type="button" dataOnly="0" labelOnly="1" outline="0" axis="axisRow" fieldPosition="1"/>
    </format>
    <format dxfId="7818">
      <pivotArea field="7" type="button" dataOnly="0" labelOnly="1" outline="0" axis="axisRow" fieldPosition="1"/>
    </format>
    <format dxfId="7817">
      <pivotArea field="7" type="button" dataOnly="0" labelOnly="1" outline="0" axis="axisRow" fieldPosition="1"/>
    </format>
    <format dxfId="7816">
      <pivotArea dataOnly="0" labelOnly="1" outline="0" fieldPosition="0">
        <references count="1">
          <reference field="6" count="23">
            <x v="10"/>
            <x v="11"/>
            <x v="13"/>
            <x v="21"/>
            <x v="22"/>
            <x v="23"/>
            <x v="24"/>
            <x v="28"/>
            <x v="35"/>
            <x v="36"/>
            <x v="41"/>
            <x v="44"/>
            <x v="46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7815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7814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7813">
      <pivotArea outline="0" collapsedLevelsAreSubtotals="1" fieldPosition="0"/>
    </format>
    <format dxfId="7812">
      <pivotArea type="all" dataOnly="0" outline="0" fieldPosition="0"/>
    </format>
    <format dxfId="7811">
      <pivotArea outline="0" collapsedLevelsAreSubtotals="1" fieldPosition="0"/>
    </format>
    <format dxfId="7810">
      <pivotArea dataOnly="0" labelOnly="1" outline="0" axis="axisValues" fieldPosition="0"/>
    </format>
    <format dxfId="7809">
      <pivotArea dataOnly="0" labelOnly="1" outline="0" fieldPosition="0">
        <references count="1">
          <reference field="6" count="11">
            <x v="5"/>
            <x v="21"/>
            <x v="22"/>
            <x v="27"/>
            <x v="43"/>
            <x v="60"/>
            <x v="76"/>
            <x v="92"/>
            <x v="105"/>
            <x v="108"/>
            <x v="110"/>
          </reference>
        </references>
      </pivotArea>
    </format>
    <format dxfId="7808">
      <pivotArea dataOnly="0" labelOnly="1" outline="0" fieldPosition="0">
        <references count="2">
          <reference field="6" count="1" selected="0">
            <x v="5"/>
          </reference>
          <reference field="7" count="1">
            <x v="53"/>
          </reference>
        </references>
      </pivotArea>
    </format>
    <format dxfId="7807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3"/>
          </reference>
          <reference field="12" count="1">
            <x v="19"/>
          </reference>
        </references>
      </pivotArea>
    </format>
    <format dxfId="7806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53"/>
          </reference>
          <reference field="12" count="1">
            <x v="11"/>
          </reference>
        </references>
      </pivotArea>
    </format>
    <format dxfId="7805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53"/>
          </reference>
          <reference field="12" count="1">
            <x v="6"/>
          </reference>
        </references>
      </pivotArea>
    </format>
    <format dxfId="7804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53"/>
          </reference>
          <reference field="12" count="1">
            <x v="14"/>
          </reference>
        </references>
      </pivotArea>
    </format>
    <format dxfId="7803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53"/>
          </reference>
          <reference field="12" count="1">
            <x v="18"/>
          </reference>
        </references>
      </pivotArea>
    </format>
    <format dxfId="7802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53"/>
          </reference>
          <reference field="12" count="1">
            <x v="11"/>
          </reference>
        </references>
      </pivotArea>
    </format>
    <format dxfId="7801">
      <pivotArea dataOnly="0" labelOnly="1" outline="0" fieldPosition="0">
        <references count="3">
          <reference field="6" count="1" selected="0">
            <x v="76"/>
          </reference>
          <reference field="7" count="1" selected="0">
            <x v="53"/>
          </reference>
          <reference field="12" count="1">
            <x v="16"/>
          </reference>
        </references>
      </pivotArea>
    </format>
    <format dxfId="7800">
      <pivotArea dataOnly="0" labelOnly="1" outline="0" fieldPosition="0">
        <references count="3">
          <reference field="6" count="1" selected="0">
            <x v="92"/>
          </reference>
          <reference field="7" count="1" selected="0">
            <x v="53"/>
          </reference>
          <reference field="12" count="1">
            <x v="14"/>
          </reference>
        </references>
      </pivotArea>
    </format>
    <format dxfId="7799">
      <pivotArea dataOnly="0" labelOnly="1" outline="0" fieldPosition="0">
        <references count="3">
          <reference field="6" count="1" selected="0">
            <x v="105"/>
          </reference>
          <reference field="7" count="1" selected="0">
            <x v="53"/>
          </reference>
          <reference field="12" count="1">
            <x v="16"/>
          </reference>
        </references>
      </pivotArea>
    </format>
    <format dxfId="7798">
      <pivotArea dataOnly="0" labelOnly="1" outline="0" fieldPosition="0">
        <references count="3">
          <reference field="6" count="1" selected="0">
            <x v="108"/>
          </reference>
          <reference field="7" count="1" selected="0">
            <x v="53"/>
          </reference>
          <reference field="12" count="1">
            <x v="3"/>
          </reference>
        </references>
      </pivotArea>
    </format>
    <format dxfId="7797">
      <pivotArea type="all" dataOnly="0" outline="0" fieldPosition="0"/>
    </format>
    <format dxfId="7796">
      <pivotArea outline="0" collapsedLevelsAreSubtotals="1" fieldPosition="0"/>
    </format>
    <format dxfId="7795">
      <pivotArea dataOnly="0" labelOnly="1" outline="0" axis="axisValues" fieldPosition="0"/>
    </format>
    <format dxfId="7794">
      <pivotArea dataOnly="0" labelOnly="1" outline="0" fieldPosition="0">
        <references count="1">
          <reference field="6" count="11">
            <x v="5"/>
            <x v="21"/>
            <x v="22"/>
            <x v="27"/>
            <x v="43"/>
            <x v="60"/>
            <x v="76"/>
            <x v="92"/>
            <x v="105"/>
            <x v="108"/>
            <x v="110"/>
          </reference>
        </references>
      </pivotArea>
    </format>
    <format dxfId="7793">
      <pivotArea dataOnly="0" labelOnly="1" outline="0" fieldPosition="0">
        <references count="2">
          <reference field="6" count="1" selected="0">
            <x v="5"/>
          </reference>
          <reference field="7" count="1">
            <x v="53"/>
          </reference>
        </references>
      </pivotArea>
    </format>
    <format dxfId="7792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3"/>
          </reference>
          <reference field="12" count="1">
            <x v="19"/>
          </reference>
        </references>
      </pivotArea>
    </format>
    <format dxfId="7791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53"/>
          </reference>
          <reference field="12" count="1">
            <x v="11"/>
          </reference>
        </references>
      </pivotArea>
    </format>
    <format dxfId="7790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53"/>
          </reference>
          <reference field="12" count="1">
            <x v="6"/>
          </reference>
        </references>
      </pivotArea>
    </format>
    <format dxfId="7789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53"/>
          </reference>
          <reference field="12" count="1">
            <x v="14"/>
          </reference>
        </references>
      </pivotArea>
    </format>
    <format dxfId="7788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53"/>
          </reference>
          <reference field="12" count="1">
            <x v="18"/>
          </reference>
        </references>
      </pivotArea>
    </format>
    <format dxfId="7787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53"/>
          </reference>
          <reference field="12" count="1">
            <x v="11"/>
          </reference>
        </references>
      </pivotArea>
    </format>
    <format dxfId="7786">
      <pivotArea dataOnly="0" labelOnly="1" outline="0" fieldPosition="0">
        <references count="3">
          <reference field="6" count="1" selected="0">
            <x v="76"/>
          </reference>
          <reference field="7" count="1" selected="0">
            <x v="53"/>
          </reference>
          <reference field="12" count="1">
            <x v="16"/>
          </reference>
        </references>
      </pivotArea>
    </format>
    <format dxfId="7785">
      <pivotArea dataOnly="0" labelOnly="1" outline="0" fieldPosition="0">
        <references count="3">
          <reference field="6" count="1" selected="0">
            <x v="92"/>
          </reference>
          <reference field="7" count="1" selected="0">
            <x v="53"/>
          </reference>
          <reference field="12" count="1">
            <x v="14"/>
          </reference>
        </references>
      </pivotArea>
    </format>
    <format dxfId="7784">
      <pivotArea dataOnly="0" labelOnly="1" outline="0" fieldPosition="0">
        <references count="3">
          <reference field="6" count="1" selected="0">
            <x v="105"/>
          </reference>
          <reference field="7" count="1" selected="0">
            <x v="53"/>
          </reference>
          <reference field="12" count="1">
            <x v="16"/>
          </reference>
        </references>
      </pivotArea>
    </format>
    <format dxfId="7783">
      <pivotArea dataOnly="0" labelOnly="1" outline="0" fieldPosition="0">
        <references count="3">
          <reference field="6" count="1" selected="0">
            <x v="108"/>
          </reference>
          <reference field="7" count="1" selected="0">
            <x v="53"/>
          </reference>
          <reference field="12" count="1">
            <x v="3"/>
          </reference>
        </references>
      </pivotArea>
    </format>
    <format dxfId="7782">
      <pivotArea dataOnly="0" labelOnly="1" outline="0" fieldPosition="0">
        <references count="9">
          <reference field="6" count="1" selected="0">
            <x v="4"/>
          </reference>
          <reference field="7" count="1" selected="0">
            <x v="19"/>
          </reference>
          <reference field="8" count="1" selected="0">
            <x v="13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4"/>
          </reference>
          <reference field="14" count="1">
            <x v="13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81">
      <pivotArea dataOnly="0" labelOnly="1" outline="0" fieldPosition="0">
        <references count="9">
          <reference field="6" count="1" selected="0">
            <x v="5"/>
          </reference>
          <reference field="7" count="1" selected="0">
            <x v="19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9"/>
          </reference>
          <reference field="13" count="1" selected="0">
            <x v="19"/>
          </reference>
          <reference field="14" count="1">
            <x v="377"/>
          </reference>
          <reference field="15" count="1" selected="0">
            <x v="20"/>
          </reference>
          <reference field="17" count="1" selected="0">
            <x v="0"/>
          </reference>
        </references>
      </pivotArea>
    </format>
    <format dxfId="7780">
      <pivotArea dataOnly="0" labelOnly="1" outline="0" fieldPosition="0">
        <references count="9">
          <reference field="6" count="1" selected="0">
            <x v="7"/>
          </reference>
          <reference field="7" count="1" selected="0">
            <x v="19"/>
          </reference>
          <reference field="8" count="1" selected="0">
            <x v="2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2"/>
          </reference>
          <reference field="14" count="1">
            <x v="17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7779">
      <pivotArea dataOnly="0" labelOnly="1" outline="0" fieldPosition="0">
        <references count="9">
          <reference field="6" count="1" selected="0">
            <x v="9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5"/>
          </reference>
          <reference field="13" count="1" selected="0">
            <x v="17"/>
          </reference>
          <reference field="14" count="1">
            <x v="358"/>
          </reference>
          <reference field="15" count="1" selected="0">
            <x v="16"/>
          </reference>
          <reference field="17" count="1" selected="0">
            <x v="0"/>
          </reference>
        </references>
      </pivotArea>
    </format>
    <format dxfId="7778">
      <pivotArea dataOnly="0" labelOnly="1" outline="0" fieldPosition="0">
        <references count="9">
          <reference field="6" count="1" selected="0">
            <x v="10"/>
          </reference>
          <reference field="7" count="1" selected="0">
            <x v="19"/>
          </reference>
          <reference field="8" count="1" selected="0">
            <x v="42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41"/>
          </reference>
          <reference field="14" count="1">
            <x v="438"/>
          </reference>
          <reference field="15" count="1" selected="0">
            <x v="10"/>
          </reference>
          <reference field="17" count="1" selected="0">
            <x v="4"/>
          </reference>
        </references>
      </pivotArea>
    </format>
    <format dxfId="7777">
      <pivotArea dataOnly="0" labelOnly="1" outline="0" fieldPosition="0">
        <references count="9">
          <reference field="6" count="1" selected="0">
            <x v="12"/>
          </reference>
          <reference field="7" count="1" selected="0">
            <x v="19"/>
          </reference>
          <reference field="8" count="1" selected="0">
            <x v="34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36"/>
          </reference>
          <reference field="14" count="1">
            <x v="420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776">
      <pivotArea dataOnly="0" labelOnly="1" outline="0" fieldPosition="0">
        <references count="9">
          <reference field="6" count="1" selected="0">
            <x v="18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0"/>
          </reference>
          <reference field="13" count="1" selected="0">
            <x v="9"/>
          </reference>
          <reference field="14" count="1">
            <x v="310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7775">
      <pivotArea dataOnly="0" labelOnly="1" outline="0" fieldPosition="0">
        <references count="9">
          <reference field="6" count="1" selected="0">
            <x v="19"/>
          </reference>
          <reference field="7" count="1" selected="0">
            <x v="19"/>
          </reference>
          <reference field="8" count="1" selected="0">
            <x v="13"/>
          </reference>
          <reference field="11" count="1" selected="0">
            <x v="2"/>
          </reference>
          <reference field="12" count="1" selected="0">
            <x v="10"/>
          </reference>
          <reference field="13" count="1" selected="0">
            <x v="14"/>
          </reference>
          <reference field="14" count="1">
            <x v="209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7774">
      <pivotArea dataOnly="0" labelOnly="1" outline="0" fieldPosition="0">
        <references count="9">
          <reference field="6" count="1" selected="0">
            <x v="20"/>
          </reference>
          <reference field="7" count="1" selected="0">
            <x v="19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19"/>
          </reference>
          <reference field="14" count="1">
            <x v="299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773">
      <pivotArea dataOnly="0" labelOnly="1" outline="0" fieldPosition="0">
        <references count="9">
          <reference field="6" count="1" selected="0">
            <x v="21"/>
          </reference>
          <reference field="7" count="1" selected="0">
            <x v="19"/>
          </reference>
          <reference field="8" count="1" selected="0">
            <x v="3"/>
          </reference>
          <reference field="11" count="1" selected="0">
            <x v="2"/>
          </reference>
          <reference field="12" count="1" selected="0">
            <x v="11"/>
          </reference>
          <reference field="13" count="1" selected="0">
            <x v="3"/>
          </reference>
          <reference field="14" count="1">
            <x v="406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7772">
      <pivotArea dataOnly="0" labelOnly="1" outline="0" fieldPosition="0">
        <references count="9">
          <reference field="6" count="1" selected="0">
            <x v="22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17"/>
          </reference>
          <reference field="14" count="1">
            <x v="501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7771">
      <pivotArea dataOnly="0" labelOnly="1" outline="0" fieldPosition="0">
        <references count="9">
          <reference field="6" count="1" selected="0">
            <x v="23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2"/>
          </reference>
          <reference field="13" count="1" selected="0">
            <x v="9"/>
          </reference>
          <reference field="14" count="1">
            <x v="499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7770">
      <pivotArea dataOnly="0" labelOnly="1" outline="0" fieldPosition="0">
        <references count="9">
          <reference field="6" count="1" selected="0">
            <x v="24"/>
          </reference>
          <reference field="7" count="1" selected="0">
            <x v="19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4"/>
          </reference>
          <reference field="14" count="1">
            <x v="29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769">
      <pivotArea dataOnly="0" labelOnly="1" outline="0" fieldPosition="0">
        <references count="9">
          <reference field="6" count="1" selected="0">
            <x v="27"/>
          </reference>
          <reference field="7" count="1" selected="0">
            <x v="19"/>
          </reference>
          <reference field="8" count="1" selected="0">
            <x v="1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1"/>
          </reference>
          <reference field="14" count="1">
            <x v="26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68">
      <pivotArea dataOnly="0" labelOnly="1" outline="0" fieldPosition="0">
        <references count="9">
          <reference field="6" count="1" selected="0">
            <x v="28"/>
          </reference>
          <reference field="7" count="1" selected="0">
            <x v="19"/>
          </reference>
          <reference field="8" count="1" selected="0">
            <x v="1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767">
      <pivotArea dataOnly="0" labelOnly="1" outline="0" fieldPosition="0">
        <references count="9">
          <reference field="6" count="1" selected="0">
            <x v="35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7"/>
          </reference>
          <reference field="13" count="1" selected="0">
            <x v="9"/>
          </reference>
          <reference field="14" count="1">
            <x v="222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7766">
      <pivotArea dataOnly="0" labelOnly="1" outline="0" fieldPosition="0">
        <references count="9">
          <reference field="6" count="1" selected="0">
            <x v="36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7"/>
          </reference>
          <reference field="13" count="1" selected="0">
            <x v="17"/>
          </reference>
          <reference field="14" count="1">
            <x v="300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7765">
      <pivotArea dataOnly="0" labelOnly="1" outline="0" fieldPosition="0">
        <references count="9">
          <reference field="6" count="1" selected="0">
            <x v="39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2"/>
          </reference>
          <reference field="14" count="1">
            <x v="29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64">
      <pivotArea dataOnly="0" labelOnly="1" outline="0" fieldPosition="0">
        <references count="9">
          <reference field="6" count="1" selected="0">
            <x v="41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2"/>
          </reference>
          <reference field="14" count="1">
            <x v="345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63">
      <pivotArea dataOnly="0" labelOnly="1" outline="0" fieldPosition="0">
        <references count="9">
          <reference field="6" count="1" selected="0">
            <x v="42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7"/>
          </reference>
          <reference field="14" count="1">
            <x v="25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62">
      <pivotArea dataOnly="0" labelOnly="1" outline="0" fieldPosition="0">
        <references count="9">
          <reference field="6" count="1" selected="0">
            <x v="45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9"/>
          </reference>
          <reference field="14" count="1">
            <x v="18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761">
      <pivotArea dataOnly="0" labelOnly="1" outline="0" fieldPosition="0">
        <references count="9">
          <reference field="6" count="1" selected="0">
            <x v="46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17"/>
          </reference>
          <reference field="14" count="1">
            <x v="453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7760">
      <pivotArea dataOnly="0" labelOnly="1" outline="0" fieldPosition="0">
        <references count="9">
          <reference field="6" count="1" selected="0">
            <x v="47"/>
          </reference>
          <reference field="7" count="1" selected="0">
            <x v="19"/>
          </reference>
          <reference field="8" count="1" selected="0">
            <x v="26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29"/>
          </reference>
          <reference field="14" count="1">
            <x v="385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759">
      <pivotArea dataOnly="0" labelOnly="1" outline="0" fieldPosition="0">
        <references count="9">
          <reference field="6" count="1" selected="0">
            <x v="49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18"/>
          </reference>
          <reference field="13" count="1" selected="0">
            <x v="4"/>
          </reference>
          <reference field="14" count="1">
            <x v="276"/>
          </reference>
          <reference field="15" count="1" selected="0">
            <x v="17"/>
          </reference>
          <reference field="17" count="1" selected="0">
            <x v="4"/>
          </reference>
        </references>
      </pivotArea>
    </format>
    <format dxfId="7758">
      <pivotArea dataOnly="0" labelOnly="1" outline="0" fieldPosition="0">
        <references count="9">
          <reference field="6" count="1" selected="0">
            <x v="56"/>
          </reference>
          <reference field="7" count="1" selected="0">
            <x v="19"/>
          </reference>
          <reference field="8" count="1" selected="0">
            <x v="24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27"/>
          </reference>
          <reference field="14" count="1">
            <x v="410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7757">
      <pivotArea dataOnly="0" labelOnly="1" outline="0" fieldPosition="0">
        <references count="9">
          <reference field="6" count="1" selected="0">
            <x v="60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11"/>
          </reference>
          <reference field="13" count="1" selected="0">
            <x v="17"/>
          </reference>
          <reference field="14" count="1">
            <x v="274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7756">
      <pivotArea dataOnly="0" labelOnly="1" outline="0" fieldPosition="0">
        <references count="9">
          <reference field="6" count="1" selected="0">
            <x v="62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22"/>
          </reference>
          <reference field="14" count="1">
            <x v="25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55">
      <pivotArea dataOnly="0" labelOnly="1" outline="0" fieldPosition="0">
        <references count="9">
          <reference field="6" count="1" selected="0">
            <x v="63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9"/>
          </reference>
          <reference field="13" count="1" selected="0">
            <x v="17"/>
          </reference>
          <reference field="14" count="1">
            <x v="394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7754">
      <pivotArea dataOnly="0" labelOnly="1" outline="0" fieldPosition="0">
        <references count="9">
          <reference field="6" count="1" selected="0">
            <x v="64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753">
      <pivotArea dataOnly="0" labelOnly="1" outline="0" fieldPosition="0">
        <references count="9">
          <reference field="6" count="1" selected="0">
            <x v="75"/>
          </reference>
          <reference field="7" count="1" selected="0">
            <x v="19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1"/>
          </reference>
          <reference field="14" count="1">
            <x v="34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52">
      <pivotArea dataOnly="0" labelOnly="1" outline="0" fieldPosition="0">
        <references count="9">
          <reference field="6" count="1" selected="0">
            <x v="76"/>
          </reference>
          <reference field="7" count="1" selected="0">
            <x v="19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21"/>
          </reference>
          <reference field="14" count="1">
            <x v="32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51">
      <pivotArea dataOnly="0" labelOnly="1" outline="0" fieldPosition="0">
        <references count="9">
          <reference field="6" count="1" selected="0">
            <x v="77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9"/>
          </reference>
          <reference field="14" count="1">
            <x v="28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750">
      <pivotArea dataOnly="0" labelOnly="1" outline="0" fieldPosition="0">
        <references count="9">
          <reference field="6" count="1" selected="0">
            <x v="78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22"/>
          </reference>
          <reference field="14" count="1">
            <x v="44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49">
      <pivotArea dataOnly="0" labelOnly="1" outline="0" fieldPosition="0">
        <references count="9">
          <reference field="6" count="1" selected="0">
            <x v="82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18"/>
          </reference>
          <reference field="13" count="1" selected="0">
            <x v="4"/>
          </reference>
          <reference field="14" count="1">
            <x v="185"/>
          </reference>
          <reference field="15" count="1" selected="0">
            <x v="17"/>
          </reference>
          <reference field="17" count="1" selected="0">
            <x v="4"/>
          </reference>
        </references>
      </pivotArea>
    </format>
    <format dxfId="7748">
      <pivotArea dataOnly="0" labelOnly="1" outline="0" fieldPosition="0">
        <references count="9">
          <reference field="6" count="1" selected="0">
            <x v="85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22"/>
          </reference>
          <reference field="14" count="1">
            <x v="24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47">
      <pivotArea dataOnly="0" labelOnly="1" outline="0" fieldPosition="0">
        <references count="9">
          <reference field="6" count="1" selected="0">
            <x v="87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15"/>
          </reference>
          <reference field="13" count="1" selected="0">
            <x v="9"/>
          </reference>
          <reference field="14" count="1">
            <x v="429"/>
          </reference>
          <reference field="15" count="1" selected="0">
            <x v="8"/>
          </reference>
          <reference field="17" count="1" selected="0">
            <x v="0"/>
          </reference>
        </references>
      </pivotArea>
    </format>
    <format dxfId="7746">
      <pivotArea dataOnly="0" labelOnly="1" outline="0" fieldPosition="0">
        <references count="9">
          <reference field="6" count="1" selected="0">
            <x v="88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17"/>
          </reference>
          <reference field="14" count="1">
            <x v="22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45">
      <pivotArea dataOnly="0" labelOnly="1" outline="0" fieldPosition="0">
        <references count="9">
          <reference field="6" count="1" selected="0">
            <x v="89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10"/>
          </reference>
          <reference field="13" count="1" selected="0">
            <x v="22"/>
          </reference>
          <reference field="14" count="1">
            <x v="275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7744">
      <pivotArea dataOnly="0" labelOnly="1" outline="0" fieldPosition="0">
        <references count="9">
          <reference field="6" count="1" selected="0">
            <x v="91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22"/>
          </reference>
          <reference field="13" count="1" selected="0">
            <x v="17"/>
          </reference>
          <reference field="14" count="1">
            <x v="255"/>
          </reference>
          <reference field="15" count="1" selected="0">
            <x v="9"/>
          </reference>
          <reference field="17" count="1" selected="0">
            <x v="0"/>
          </reference>
        </references>
      </pivotArea>
    </format>
    <format dxfId="7743">
      <pivotArea dataOnly="0" labelOnly="1" outline="0" fieldPosition="0">
        <references count="9">
          <reference field="6" count="1" selected="0">
            <x v="93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23"/>
          </reference>
          <reference field="13" count="1" selected="0">
            <x v="9"/>
          </reference>
          <reference field="14" count="1">
            <x v="241"/>
          </reference>
          <reference field="15" count="1" selected="0">
            <x v="8"/>
          </reference>
          <reference field="17" count="1" selected="0">
            <x v="0"/>
          </reference>
        </references>
      </pivotArea>
    </format>
    <format dxfId="7742">
      <pivotArea dataOnly="0" labelOnly="1" outline="0" fieldPosition="0">
        <references count="9">
          <reference field="6" count="1" selected="0">
            <x v="97"/>
          </reference>
          <reference field="7" count="1" selected="0">
            <x v="19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9"/>
          </reference>
          <reference field="14" count="1">
            <x v="285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41">
      <pivotArea dataOnly="0" labelOnly="1" outline="0" fieldPosition="0">
        <references count="9">
          <reference field="6" count="1" selected="0">
            <x v="100"/>
          </reference>
          <reference field="7" count="1" selected="0">
            <x v="19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4"/>
          </reference>
          <reference field="14" count="1">
            <x v="9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40">
      <pivotArea dataOnly="0" labelOnly="1" outline="0" fieldPosition="0">
        <references count="9">
          <reference field="6" count="1" selected="0">
            <x v="105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17"/>
          </reference>
          <reference field="14" count="1">
            <x v="330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39">
      <pivotArea dataOnly="0" labelOnly="1" outline="0" fieldPosition="0">
        <references count="9">
          <reference field="6" count="1" selected="0">
            <x v="106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17"/>
          </reference>
          <reference field="14" count="1">
            <x v="34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38">
      <pivotArea dataOnly="0" labelOnly="1" outline="0" fieldPosition="0">
        <references count="9">
          <reference field="6" count="1" selected="0">
            <x v="107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17"/>
          </reference>
          <reference field="14" count="1">
            <x v="34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37">
      <pivotArea dataOnly="0" labelOnly="1" outline="0" fieldPosition="0">
        <references count="9">
          <reference field="6" count="1" selected="0">
            <x v="108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7"/>
          </reference>
          <reference field="14" count="1">
            <x v="32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36">
      <pivotArea dataOnly="0" labelOnly="1" outline="0" fieldPosition="0">
        <references count="9">
          <reference field="6" count="1" selected="0">
            <x v="109"/>
          </reference>
          <reference field="7" count="1" selected="0">
            <x v="19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1"/>
          </reference>
          <reference field="14" count="1">
            <x v="34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35">
      <pivotArea dataOnly="0" labelOnly="1" outline="0" fieldPosition="0">
        <references count="9">
          <reference field="6" count="1" selected="0">
            <x v="110"/>
          </reference>
          <reference field="7" count="1" selected="0">
            <x v="19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1"/>
          </reference>
          <reference field="14" count="1">
            <x v="34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34">
      <pivotArea dataOnly="0" labelOnly="1" outline="0" fieldPosition="0">
        <references count="9">
          <reference field="6" count="1" selected="0">
            <x v="112"/>
          </reference>
          <reference field="7" count="1" selected="0">
            <x v="19"/>
          </reference>
          <reference field="8" count="1" selected="0">
            <x v="34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27"/>
          </reference>
          <reference field="14" count="1">
            <x v="445"/>
          </reference>
          <reference field="15" count="1" selected="0">
            <x v="12"/>
          </reference>
          <reference field="17" count="1" selected="0">
            <x v="4"/>
          </reference>
        </references>
      </pivotArea>
    </format>
    <format dxfId="7733">
      <pivotArea dataOnly="0" labelOnly="1" outline="0" fieldPosition="0">
        <references count="9">
          <reference field="6" count="1" selected="0">
            <x v="114"/>
          </reference>
          <reference field="7" count="1" selected="0">
            <x v="19"/>
          </reference>
          <reference field="8" count="1" selected="0">
            <x v="24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7"/>
          </reference>
          <reference field="14" count="1">
            <x v="44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32">
      <pivotArea dataOnly="0" labelOnly="1" outline="0" fieldPosition="0">
        <references count="9">
          <reference field="6" count="1" selected="0">
            <x v="115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18"/>
          </reference>
          <reference field="13" count="1" selected="0">
            <x v="17"/>
          </reference>
          <reference field="14" count="1">
            <x v="323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7731">
      <pivotArea dataOnly="0" labelOnly="1" outline="0" fieldPosition="0">
        <references count="9">
          <reference field="6" count="1" selected="0">
            <x v="118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18"/>
          </reference>
          <reference field="13" count="1" selected="0">
            <x v="9"/>
          </reference>
          <reference field="14" count="1">
            <x v="220"/>
          </reference>
          <reference field="15" count="1" selected="0">
            <x v="17"/>
          </reference>
          <reference field="17" count="1" selected="0">
            <x v="4"/>
          </reference>
        </references>
      </pivotArea>
    </format>
    <format dxfId="7730">
      <pivotArea dataOnly="0" labelOnly="1" outline="0" fieldPosition="0">
        <references count="9">
          <reference field="6" count="1" selected="0">
            <x v="119"/>
          </reference>
          <reference field="7" count="1" selected="0">
            <x v="19"/>
          </reference>
          <reference field="8" count="1" selected="0">
            <x v="25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42"/>
          </reference>
          <reference field="14" count="1">
            <x v="465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729">
      <pivotArea dataOnly="0" labelOnly="1" outline="0" fieldPosition="0">
        <references count="9">
          <reference field="6" count="1" selected="0">
            <x v="120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9"/>
          </reference>
          <reference field="14" count="1">
            <x v="470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7728">
      <pivotArea dataOnly="0" labelOnly="1" outline="0" fieldPosition="0">
        <references count="9">
          <reference field="6" count="1" selected="0">
            <x v="121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7"/>
          </reference>
          <reference field="14" count="1">
            <x v="31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27">
      <pivotArea dataOnly="0" labelOnly="1" outline="0" fieldPosition="0">
        <references count="9">
          <reference field="6" count="1" selected="0">
            <x v="126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7"/>
          </reference>
          <reference field="14" count="1">
            <x v="31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26">
      <pivotArea dataOnly="0" labelOnly="1" outline="0" fieldPosition="0">
        <references count="9">
          <reference field="6" count="1" selected="0">
            <x v="61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3"/>
          </reference>
          <reference field="13" count="1" selected="0">
            <x v="9"/>
          </reference>
          <reference field="14" count="1">
            <x v="403"/>
          </reference>
          <reference field="15" count="1" selected="0">
            <x v="44"/>
          </reference>
          <reference field="17" count="1" selected="0">
            <x v="0"/>
          </reference>
        </references>
      </pivotArea>
    </format>
    <format dxfId="7725">
      <pivotArea dataOnly="0" labelOnly="1" outline="0" fieldPosition="0">
        <references count="9">
          <reference field="6" count="1" selected="0">
            <x v="0"/>
          </reference>
          <reference field="7" count="1" selected="0">
            <x v="17"/>
          </reference>
          <reference field="8" count="1" selected="0">
            <x v="3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3"/>
          </reference>
          <reference field="14" count="1">
            <x v="12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24">
      <pivotArea dataOnly="0" labelOnly="1" outline="0" fieldPosition="0">
        <references count="9">
          <reference field="6" count="1" selected="0">
            <x v="4"/>
          </reference>
          <reference field="7" count="1" selected="0">
            <x v="1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9"/>
          </reference>
          <reference field="14" count="1">
            <x v="9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23">
      <pivotArea dataOnly="0" labelOnly="1" outline="0" fieldPosition="0">
        <references count="9">
          <reference field="6" count="1" selected="0">
            <x v="5"/>
          </reference>
          <reference field="7" count="1" selected="0">
            <x v="17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19"/>
          </reference>
          <reference field="13" count="1" selected="0">
            <x v="9"/>
          </reference>
          <reference field="14" count="1">
            <x v="253"/>
          </reference>
          <reference field="15" count="1" selected="0">
            <x v="20"/>
          </reference>
          <reference field="17" count="1" selected="0">
            <x v="0"/>
          </reference>
        </references>
      </pivotArea>
    </format>
    <format dxfId="7722">
      <pivotArea dataOnly="0" labelOnly="1" outline="0" fieldPosition="0">
        <references count="9">
          <reference field="6" count="1" selected="0">
            <x v="6"/>
          </reference>
          <reference field="7" count="1" selected="0">
            <x v="17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4"/>
          </reference>
          <reference field="14" count="1">
            <x v="21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21">
      <pivotArea dataOnly="0" labelOnly="1" outline="0" fieldPosition="0">
        <references count="9">
          <reference field="6" count="1" selected="0">
            <x v="7"/>
          </reference>
          <reference field="7" count="1" selected="0">
            <x v="17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4"/>
          </reference>
          <reference field="14" count="1">
            <x v="233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7720">
      <pivotArea dataOnly="0" labelOnly="1" outline="0" fieldPosition="0">
        <references count="9">
          <reference field="6" count="1" selected="0">
            <x v="8"/>
          </reference>
          <reference field="7" count="1" selected="0">
            <x v="17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4"/>
          </reference>
          <reference field="14" count="1">
            <x v="220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19">
      <pivotArea dataOnly="0" labelOnly="1" outline="0" fieldPosition="0">
        <references count="9">
          <reference field="6" count="1" selected="0">
            <x v="10"/>
          </reference>
          <reference field="7" count="1" selected="0">
            <x v="17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22"/>
          </reference>
          <reference field="14" count="1">
            <x v="276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7718">
      <pivotArea dataOnly="0" labelOnly="1" outline="0" fieldPosition="0">
        <references count="9">
          <reference field="6" count="1" selected="0">
            <x v="11"/>
          </reference>
          <reference field="7" count="1" selected="0">
            <x v="17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22"/>
          </reference>
          <reference field="14" count="1">
            <x v="226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717">
      <pivotArea dataOnly="0" labelOnly="1" outline="0" fieldPosition="0">
        <references count="9">
          <reference field="6" count="1" selected="0">
            <x v="12"/>
          </reference>
          <reference field="7" count="1" selected="0">
            <x v="17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22"/>
          </reference>
          <reference field="14" count="1">
            <x v="226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716">
      <pivotArea dataOnly="0" labelOnly="1" outline="0" fieldPosition="0">
        <references count="9">
          <reference field="6" count="1" selected="0">
            <x v="17"/>
          </reference>
          <reference field="7" count="1" selected="0">
            <x v="17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0"/>
          </reference>
          <reference field="14" count="1">
            <x v="28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715">
      <pivotArea dataOnly="0" labelOnly="1" outline="0" fieldPosition="0">
        <references count="9">
          <reference field="6" count="1" selected="0">
            <x v="18"/>
          </reference>
          <reference field="7" count="1" selected="0">
            <x v="1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0"/>
          </reference>
          <reference field="13" count="1" selected="0">
            <x v="9"/>
          </reference>
          <reference field="14" count="1">
            <x v="310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7714">
      <pivotArea dataOnly="0" labelOnly="1" outline="0" fieldPosition="0">
        <references count="9">
          <reference field="6" count="1" selected="0">
            <x v="19"/>
          </reference>
          <reference field="7" count="1" selected="0">
            <x v="1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0"/>
          </reference>
          <reference field="13" count="1" selected="0">
            <x v="9"/>
          </reference>
          <reference field="14" count="1">
            <x v="156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7713">
      <pivotArea dataOnly="0" labelOnly="1" outline="0" fieldPosition="0">
        <references count="9">
          <reference field="6" count="1" selected="0">
            <x v="20"/>
          </reference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17"/>
          </reference>
          <reference field="14" count="1">
            <x v="250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712">
      <pivotArea dataOnly="0" labelOnly="1" outline="0" fieldPosition="0">
        <references count="9">
          <reference field="6" count="1" selected="0">
            <x v="21"/>
          </reference>
          <reference field="7" count="1" selected="0">
            <x v="17"/>
          </reference>
          <reference field="8" count="1" selected="0">
            <x v="5"/>
          </reference>
          <reference field="11" count="1" selected="0">
            <x v="2"/>
          </reference>
          <reference field="12" count="1" selected="0">
            <x v="11"/>
          </reference>
          <reference field="13" count="1" selected="0">
            <x v="5"/>
          </reference>
          <reference field="14" count="1">
            <x v="437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7711">
      <pivotArea dataOnly="0" labelOnly="1" outline="0" fieldPosition="0">
        <references count="9">
          <reference field="6" count="1" selected="0">
            <x v="21"/>
          </reference>
          <reference field="7" count="1" selected="0">
            <x v="87"/>
          </reference>
          <reference field="8" count="1" selected="0">
            <x v="4"/>
          </reference>
          <reference field="11" count="1" selected="0">
            <x v="8"/>
          </reference>
          <reference field="12" count="1" selected="0">
            <x v="98"/>
          </reference>
          <reference field="13" count="1" selected="0">
            <x v="4"/>
          </reference>
          <reference field="14" count="1">
            <x v="425"/>
          </reference>
          <reference field="15" count="1" selected="0">
            <x v="36"/>
          </reference>
          <reference field="17" count="1" selected="0">
            <x v="0"/>
          </reference>
        </references>
      </pivotArea>
    </format>
    <format dxfId="7710">
      <pivotArea dataOnly="0" labelOnly="1" outline="0" fieldPosition="0">
        <references count="9">
          <reference field="6" count="1" selected="0">
            <x v="22"/>
          </reference>
          <reference field="7" count="1" selected="0">
            <x v="17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4"/>
          </reference>
          <reference field="14" count="1">
            <x v="413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7709">
      <pivotArea dataOnly="0" labelOnly="1" outline="0" fieldPosition="0">
        <references count="9">
          <reference field="6" count="1" selected="0">
            <x v="22"/>
          </reference>
          <reference field="7" count="1" selected="0">
            <x v="87"/>
          </reference>
          <reference field="8" count="1" selected="0">
            <x v="2"/>
          </reference>
          <reference field="11" count="1" selected="0">
            <x v="7"/>
          </reference>
          <reference field="12" count="1" selected="0">
            <x v="99"/>
          </reference>
          <reference field="13" count="1" selected="0">
            <x v="2"/>
          </reference>
          <reference field="14" count="1">
            <x v="364"/>
          </reference>
          <reference field="15" count="1" selected="0">
            <x v="37"/>
          </reference>
          <reference field="17" count="1" selected="0">
            <x v="0"/>
          </reference>
        </references>
      </pivotArea>
    </format>
    <format dxfId="7708">
      <pivotArea dataOnly="0" labelOnly="1" outline="0" fieldPosition="0">
        <references count="9">
          <reference field="6" count="1" selected="0">
            <x v="23"/>
          </reference>
          <reference field="7" count="1" selected="0">
            <x v="17"/>
          </reference>
          <reference field="8" count="1" selected="0">
            <x v="0"/>
          </reference>
          <reference field="11" count="1" selected="0">
            <x v="2"/>
          </reference>
          <reference field="12" count="1" selected="0">
            <x v="12"/>
          </reference>
          <reference field="13" count="1" selected="0">
            <x v="0"/>
          </reference>
          <reference field="14" count="1">
            <x v="314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7707">
      <pivotArea dataOnly="0" labelOnly="1" outline="0" fieldPosition="0">
        <references count="9">
          <reference field="6" count="1" selected="0">
            <x v="25"/>
          </reference>
          <reference field="7" count="1" selected="0">
            <x v="17"/>
          </reference>
          <reference field="8" count="1" selected="0">
            <x v="13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14"/>
          </reference>
          <reference field="14" count="1">
            <x v="301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7706">
      <pivotArea dataOnly="0" labelOnly="1" outline="0" fieldPosition="0">
        <references count="9">
          <reference field="6" count="1" selected="0">
            <x v="27"/>
          </reference>
          <reference field="7" count="1" selected="0">
            <x v="17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4"/>
          </reference>
          <reference field="14" count="1">
            <x v="37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705">
      <pivotArea dataOnly="0" labelOnly="1" outline="0" fieldPosition="0">
        <references count="9">
          <reference field="6" count="1" selected="0">
            <x v="28"/>
          </reference>
          <reference field="7" count="1" selected="0">
            <x v="17"/>
          </reference>
          <reference field="8" count="1" selected="0">
            <x v="2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704">
      <pivotArea dataOnly="0" labelOnly="1" outline="0" fieldPosition="0">
        <references count="9">
          <reference field="6" count="1" selected="0">
            <x v="29"/>
          </reference>
          <reference field="7" count="1" selected="0">
            <x v="17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5"/>
          </reference>
          <reference field="13" count="1" selected="0">
            <x v="27"/>
          </reference>
          <reference field="14" count="1">
            <x v="185"/>
          </reference>
          <reference field="15" count="1" selected="0">
            <x v="8"/>
          </reference>
          <reference field="17" count="1" selected="0">
            <x v="0"/>
          </reference>
        </references>
      </pivotArea>
    </format>
    <format dxfId="7703">
      <pivotArea dataOnly="0" labelOnly="1" outline="0" fieldPosition="0">
        <references count="9">
          <reference field="6" count="1" selected="0">
            <x v="35"/>
          </reference>
          <reference field="7" count="1" selected="0">
            <x v="17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7"/>
          </reference>
          <reference field="13" count="1" selected="0">
            <x v="9"/>
          </reference>
          <reference field="14" count="1">
            <x v="222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7702">
      <pivotArea dataOnly="0" labelOnly="1" outline="0" fieldPosition="0">
        <references count="9">
          <reference field="6" count="1" selected="0">
            <x v="36"/>
          </reference>
          <reference field="7" count="1" selected="0">
            <x v="17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7"/>
          </reference>
          <reference field="13" count="1" selected="0">
            <x v="9"/>
          </reference>
          <reference field="14" count="1">
            <x v="219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7701">
      <pivotArea dataOnly="0" labelOnly="1" outline="0" fieldPosition="0">
        <references count="9">
          <reference field="6" count="1" selected="0">
            <x v="37"/>
          </reference>
          <reference field="7" count="1" selected="0">
            <x v="1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9"/>
          </reference>
          <reference field="14" count="1">
            <x v="291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7700">
      <pivotArea dataOnly="0" labelOnly="1" outline="0" fieldPosition="0">
        <references count="9">
          <reference field="6" count="1" selected="0">
            <x v="37"/>
          </reference>
          <reference field="7" count="1" selected="0">
            <x v="87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95"/>
          </reference>
          <reference field="13" count="1" selected="0">
            <x v="9"/>
          </reference>
          <reference field="14" count="1">
            <x v="291"/>
          </reference>
          <reference field="15" count="1" selected="0">
            <x v="33"/>
          </reference>
          <reference field="17" count="1" selected="0">
            <x v="0"/>
          </reference>
        </references>
      </pivotArea>
    </format>
    <format dxfId="7699">
      <pivotArea dataOnly="0" labelOnly="1" outline="0" fieldPosition="0">
        <references count="9">
          <reference field="6" count="1" selected="0">
            <x v="38"/>
          </reference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17"/>
          </reference>
          <reference field="14" count="1">
            <x v="228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7698">
      <pivotArea dataOnly="0" labelOnly="1" outline="0" fieldPosition="0">
        <references count="9">
          <reference field="6" count="1" selected="0">
            <x v="39"/>
          </reference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7"/>
          </reference>
          <reference field="14" count="1">
            <x v="18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697">
      <pivotArea dataOnly="0" labelOnly="1" outline="0" fieldPosition="0">
        <references count="9">
          <reference field="6" count="1" selected="0">
            <x v="40"/>
          </reference>
          <reference field="7" count="1" selected="0">
            <x v="1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9"/>
          </reference>
          <reference field="14" count="1">
            <x v="27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696">
      <pivotArea dataOnly="0" labelOnly="1" outline="0" fieldPosition="0">
        <references count="9">
          <reference field="6" count="1" selected="0">
            <x v="42"/>
          </reference>
          <reference field="7" count="1" selected="0">
            <x v="17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4"/>
          </reference>
          <reference field="14" count="1">
            <x v="100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695">
      <pivotArea dataOnly="0" labelOnly="1" outline="0" fieldPosition="0">
        <references count="9">
          <reference field="6" count="1" selected="0">
            <x v="43"/>
          </reference>
          <reference field="7" count="1" selected="0">
            <x v="17"/>
          </reference>
          <reference field="8" count="1" selected="0">
            <x v="13"/>
          </reference>
          <reference field="11" count="1" selected="0">
            <x v="2"/>
          </reference>
          <reference field="12" count="1" selected="0">
            <x v="18"/>
          </reference>
          <reference field="13" count="1" selected="0">
            <x v="14"/>
          </reference>
          <reference field="14" count="1">
            <x v="284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7694">
      <pivotArea dataOnly="0" labelOnly="1" outline="0" fieldPosition="0">
        <references count="9">
          <reference field="6" count="1" selected="0">
            <x v="44"/>
          </reference>
          <reference field="7" count="1" selected="0">
            <x v="17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693">
      <pivotArea dataOnly="0" labelOnly="1" outline="0" fieldPosition="0">
        <references count="9">
          <reference field="6" count="1" selected="0">
            <x v="46"/>
          </reference>
          <reference field="7" count="1" selected="0">
            <x v="17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4"/>
          </reference>
          <reference field="14" count="1">
            <x v="329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7692">
      <pivotArea dataOnly="0" labelOnly="1" outline="0" fieldPosition="0">
        <references count="9">
          <reference field="6" count="1" selected="0">
            <x v="47"/>
          </reference>
          <reference field="7" count="1" selected="0">
            <x v="17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22"/>
          </reference>
          <reference field="14" count="1">
            <x v="226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691">
      <pivotArea dataOnly="0" labelOnly="1" outline="0" fieldPosition="0">
        <references count="9">
          <reference field="6" count="1" selected="0">
            <x v="49"/>
          </reference>
          <reference field="7" count="1" selected="0">
            <x v="17"/>
          </reference>
          <reference field="8" count="1" selected="0">
            <x v="13"/>
          </reference>
          <reference field="11" count="1" selected="0">
            <x v="2"/>
          </reference>
          <reference field="12" count="1" selected="0">
            <x v="18"/>
          </reference>
          <reference field="13" count="1" selected="0">
            <x v="4"/>
          </reference>
          <reference field="14" count="1">
            <x v="276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7690">
      <pivotArea dataOnly="0" labelOnly="1" outline="0" fieldPosition="0">
        <references count="9">
          <reference field="6" count="1" selected="0">
            <x v="56"/>
          </reference>
          <reference field="7" count="1" selected="0">
            <x v="87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95"/>
          </reference>
          <reference field="13" count="1" selected="0">
            <x v="19"/>
          </reference>
          <reference field="14" count="1">
            <x v="280"/>
          </reference>
          <reference field="15" count="1" selected="0">
            <x v="33"/>
          </reference>
          <reference field="17" count="1" selected="0">
            <x v="0"/>
          </reference>
        </references>
      </pivotArea>
    </format>
    <format dxfId="7689">
      <pivotArea dataOnly="0" labelOnly="1" outline="0" fieldPosition="0">
        <references count="9">
          <reference field="6" count="1" selected="0">
            <x v="59"/>
          </reference>
          <reference field="7" count="1" selected="0">
            <x v="17"/>
          </reference>
          <reference field="8" count="1" selected="0">
            <x v="0"/>
          </reference>
          <reference field="11" count="1" selected="0">
            <x v="2"/>
          </reference>
          <reference field="12" count="1" selected="0">
            <x v="12"/>
          </reference>
          <reference field="13" count="1" selected="0">
            <x v="0"/>
          </reference>
          <reference field="14" count="1">
            <x v="398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7688">
      <pivotArea dataOnly="0" labelOnly="1" outline="0" fieldPosition="0">
        <references count="9">
          <reference field="6" count="1" selected="0">
            <x v="59"/>
          </reference>
          <reference field="7" count="1" selected="0">
            <x v="87"/>
          </reference>
          <reference field="8" count="1" selected="0">
            <x v="1"/>
          </reference>
          <reference field="11" count="1" selected="0">
            <x v="7"/>
          </reference>
          <reference field="12" count="1" selected="0">
            <x v="96"/>
          </reference>
          <reference field="13" count="1" selected="0">
            <x v="1"/>
          </reference>
          <reference field="14" count="1">
            <x v="451"/>
          </reference>
          <reference field="15" count="1" selected="0">
            <x v="34"/>
          </reference>
          <reference field="17" count="1" selected="0">
            <x v="0"/>
          </reference>
        </references>
      </pivotArea>
    </format>
    <format dxfId="7687">
      <pivotArea dataOnly="0" labelOnly="1" outline="0" fieldPosition="0">
        <references count="9">
          <reference field="6" count="1" selected="0">
            <x v="60"/>
          </reference>
          <reference field="7" count="1" selected="0">
            <x v="17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11"/>
          </reference>
          <reference field="13" count="1" selected="0">
            <x v="19"/>
          </reference>
          <reference field="14" count="1">
            <x v="325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7686">
      <pivotArea dataOnly="0" labelOnly="1" outline="0" fieldPosition="0">
        <references count="9">
          <reference field="6" count="1" selected="0">
            <x v="61"/>
          </reference>
          <reference field="7" count="1" selected="0">
            <x v="1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3"/>
          </reference>
          <reference field="13" count="1" selected="0">
            <x v="9"/>
          </reference>
          <reference field="14" count="1">
            <x v="403"/>
          </reference>
          <reference field="15" count="1" selected="0">
            <x v="44"/>
          </reference>
          <reference field="17" count="1" selected="0">
            <x v="0"/>
          </reference>
        </references>
      </pivotArea>
    </format>
    <format dxfId="7685">
      <pivotArea dataOnly="0" labelOnly="1" outline="0" fieldPosition="0">
        <references count="9">
          <reference field="6" count="1" selected="0">
            <x v="62"/>
          </reference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17"/>
          </reference>
          <reference field="14" count="1">
            <x v="14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684">
      <pivotArea dataOnly="0" labelOnly="1" outline="0" fieldPosition="0">
        <references count="9">
          <reference field="6" count="1" selected="0">
            <x v="62"/>
          </reference>
          <reference field="7" count="1" selected="0">
            <x v="87"/>
          </reference>
          <reference field="8" count="1" selected="0">
            <x v="9"/>
          </reference>
          <reference field="11" count="1" selected="0">
            <x v="7"/>
          </reference>
          <reference field="12" count="1" selected="0">
            <x v="92"/>
          </reference>
          <reference field="13" count="1" selected="0">
            <x v="9"/>
          </reference>
          <reference field="14" count="1">
            <x v="87"/>
          </reference>
          <reference field="15" count="1" selected="0">
            <x v="46"/>
          </reference>
          <reference field="17" count="1" selected="0">
            <x v="0"/>
          </reference>
        </references>
      </pivotArea>
    </format>
    <format dxfId="7683">
      <pivotArea dataOnly="0" labelOnly="1" outline="0" fieldPosition="0">
        <references count="9">
          <reference field="6" count="1" selected="0">
            <x v="63"/>
          </reference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9"/>
          </reference>
          <reference field="13" count="1" selected="0">
            <x v="17"/>
          </reference>
          <reference field="14" count="1">
            <x v="394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7682">
      <pivotArea dataOnly="0" labelOnly="1" outline="0" fieldPosition="0">
        <references count="9">
          <reference field="6" count="1" selected="0">
            <x v="64"/>
          </reference>
          <reference field="7" count="1" selected="0">
            <x v="17"/>
          </reference>
          <reference field="8" count="1" selected="0">
            <x v="17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681">
      <pivotArea dataOnly="0" labelOnly="1" outline="0" fieldPosition="0">
        <references count="9">
          <reference field="6" count="1" selected="0">
            <x v="77"/>
          </reference>
          <reference field="7" count="1" selected="0">
            <x v="17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9"/>
          </reference>
          <reference field="14" count="1">
            <x v="28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680">
      <pivotArea dataOnly="0" labelOnly="1" outline="0" fieldPosition="0">
        <references count="9">
          <reference field="6" count="1" selected="0">
            <x v="77"/>
          </reference>
          <reference field="7" count="1" selected="0">
            <x v="87"/>
          </reference>
          <reference field="8" count="1" selected="0">
            <x v="9"/>
          </reference>
          <reference field="11" count="1" selected="0">
            <x v="7"/>
          </reference>
          <reference field="12" count="1" selected="0">
            <x v="93"/>
          </reference>
          <reference field="13" count="1" selected="0">
            <x v="9"/>
          </reference>
          <reference field="14" count="1">
            <x v="287"/>
          </reference>
          <reference field="15" count="1" selected="0">
            <x v="35"/>
          </reference>
          <reference field="17" count="1" selected="0">
            <x v="0"/>
          </reference>
        </references>
      </pivotArea>
    </format>
    <format dxfId="7679">
      <pivotArea dataOnly="0" labelOnly="1" outline="0" fieldPosition="0">
        <references count="9">
          <reference field="6" count="1" selected="0">
            <x v="78"/>
          </reference>
          <reference field="7" count="1" selected="0">
            <x v="17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9"/>
          </reference>
          <reference field="14" count="1">
            <x v="280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678">
      <pivotArea dataOnly="0" labelOnly="1" outline="0" fieldPosition="0">
        <references count="9">
          <reference field="6" count="1" selected="0">
            <x v="79"/>
          </reference>
          <reference field="7" count="1" selected="0">
            <x v="17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4"/>
          </reference>
          <reference field="14" count="1">
            <x v="202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7677">
      <pivotArea dataOnly="0" labelOnly="1" outline="0" fieldPosition="0">
        <references count="9">
          <reference field="6" count="1" selected="0">
            <x v="81"/>
          </reference>
          <reference field="7" count="1" selected="0">
            <x v="17"/>
          </reference>
          <reference field="8" count="1" selected="0">
            <x v="13"/>
          </reference>
          <reference field="11" count="1" selected="0">
            <x v="2"/>
          </reference>
          <reference field="12" count="1" selected="0">
            <x v="21"/>
          </reference>
          <reference field="13" count="1" selected="0">
            <x v="14"/>
          </reference>
          <reference field="14" count="1">
            <x v="213"/>
          </reference>
          <reference field="15" count="1" selected="0">
            <x v="19"/>
          </reference>
          <reference field="17" count="1" selected="0">
            <x v="0"/>
          </reference>
        </references>
      </pivotArea>
    </format>
    <format dxfId="7676">
      <pivotArea dataOnly="0" labelOnly="1" outline="0" fieldPosition="0">
        <references count="9">
          <reference field="6" count="1" selected="0">
            <x v="83"/>
          </reference>
          <reference field="7" count="1" selected="0">
            <x v="17"/>
          </reference>
          <reference field="8" count="1" selected="0">
            <x v="49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675">
      <pivotArea dataOnly="0" labelOnly="1" outline="0" fieldPosition="0">
        <references count="9">
          <reference field="6" count="1" selected="0">
            <x v="84"/>
          </reference>
          <reference field="7" count="1" selected="0">
            <x v="17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5"/>
          </reference>
          <reference field="13" count="1" selected="0">
            <x v="4"/>
          </reference>
          <reference field="14" count="1">
            <x v="164"/>
          </reference>
          <reference field="15" count="1" selected="0">
            <x v="16"/>
          </reference>
          <reference field="17" count="1" selected="0">
            <x v="0"/>
          </reference>
        </references>
      </pivotArea>
    </format>
    <format dxfId="7674">
      <pivotArea dataOnly="0" labelOnly="1" outline="0" fieldPosition="0">
        <references count="9">
          <reference field="6" count="1" selected="0">
            <x v="87"/>
          </reference>
          <reference field="7" count="1" selected="0">
            <x v="87"/>
          </reference>
          <reference field="8" count="1" selected="0">
            <x v="3"/>
          </reference>
          <reference field="11" count="1" selected="0">
            <x v="8"/>
          </reference>
          <reference field="12" count="1" selected="0">
            <x v="101"/>
          </reference>
          <reference field="13" count="1" selected="0">
            <x v="3"/>
          </reference>
          <reference field="14" count="1">
            <x v="602"/>
          </reference>
          <reference field="15" count="1" selected="0">
            <x v="31"/>
          </reference>
          <reference field="17" count="1" selected="0">
            <x v="0"/>
          </reference>
        </references>
      </pivotArea>
    </format>
    <format dxfId="7673">
      <pivotArea dataOnly="0" labelOnly="1" outline="0" fieldPosition="0">
        <references count="9">
          <reference field="6" count="1" selected="0">
            <x v="90"/>
          </reference>
          <reference field="7" count="1" selected="0">
            <x v="17"/>
          </reference>
          <reference field="8" count="1" selected="0">
            <x v="29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27"/>
          </reference>
          <reference field="14" count="1">
            <x v="177"/>
          </reference>
          <reference field="15" count="1" selected="0">
            <x v="11"/>
          </reference>
          <reference field="17" count="1" selected="0">
            <x v="4"/>
          </reference>
        </references>
      </pivotArea>
    </format>
    <format dxfId="7672">
      <pivotArea dataOnly="0" labelOnly="1" outline="0" fieldPosition="0">
        <references count="9">
          <reference field="6" count="1" selected="0">
            <x v="91"/>
          </reference>
          <reference field="7" count="1" selected="0">
            <x v="87"/>
          </reference>
          <reference field="8" count="1" selected="0">
            <x v="17"/>
          </reference>
          <reference field="11" count="1" selected="0">
            <x v="7"/>
          </reference>
          <reference field="12" count="1" selected="0">
            <x v="97"/>
          </reference>
          <reference field="13" count="1" selected="0">
            <x v="19"/>
          </reference>
          <reference field="14" count="1">
            <x v="616"/>
          </reference>
          <reference field="15" count="1" selected="0">
            <x v="35"/>
          </reference>
          <reference field="17" count="1" selected="0">
            <x v="0"/>
          </reference>
        </references>
      </pivotArea>
    </format>
    <format dxfId="7671">
      <pivotArea dataOnly="0" labelOnly="1" outline="0" fieldPosition="0">
        <references count="9">
          <reference field="6" count="1" selected="0">
            <x v="92"/>
          </reference>
          <reference field="7" count="1" selected="0">
            <x v="17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4"/>
          </reference>
          <reference field="14" count="1">
            <x v="38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670">
      <pivotArea dataOnly="0" labelOnly="1" outline="0" fieldPosition="0">
        <references count="9">
          <reference field="6" count="1" selected="0">
            <x v="93"/>
          </reference>
          <reference field="7" count="1" selected="0">
            <x v="17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23"/>
          </reference>
          <reference field="13" count="1" selected="0">
            <x v="9"/>
          </reference>
          <reference field="14" count="1">
            <x v="241"/>
          </reference>
          <reference field="15" count="1" selected="0">
            <x v="8"/>
          </reference>
          <reference field="17" count="1" selected="0">
            <x v="0"/>
          </reference>
        </references>
      </pivotArea>
    </format>
    <format dxfId="7669">
      <pivotArea dataOnly="0" labelOnly="1" outline="0" fieldPosition="0">
        <references count="9">
          <reference field="6" count="1" selected="0">
            <x v="94"/>
          </reference>
          <reference field="7" count="1" selected="0">
            <x v="17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10"/>
          </reference>
          <reference field="13" count="1" selected="0">
            <x v="19"/>
          </reference>
          <reference field="14" count="1">
            <x v="235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7668">
      <pivotArea dataOnly="0" labelOnly="1" outline="0" fieldPosition="0">
        <references count="9">
          <reference field="6" count="1" selected="0">
            <x v="99"/>
          </reference>
          <reference field="7" count="1" selected="0">
            <x v="17"/>
          </reference>
          <reference field="8" count="1" selected="0">
            <x v="0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0"/>
          </reference>
          <reference field="14" count="1">
            <x v="38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667">
      <pivotArea dataOnly="0" labelOnly="1" outline="0" fieldPosition="0">
        <references count="9">
          <reference field="6" count="1" selected="0">
            <x v="103"/>
          </reference>
          <reference field="7" count="1" selected="0">
            <x v="17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1"/>
          </reference>
          <reference field="13" count="1" selected="0">
            <x v="4"/>
          </reference>
          <reference field="14" count="1">
            <x v="269"/>
          </reference>
          <reference field="15" count="1" selected="0">
            <x v="19"/>
          </reference>
          <reference field="17" count="1" selected="0">
            <x v="0"/>
          </reference>
        </references>
      </pivotArea>
    </format>
    <format dxfId="7666">
      <pivotArea dataOnly="0" labelOnly="1" outline="0" fieldPosition="0">
        <references count="9">
          <reference field="6" count="1" selected="0">
            <x v="104"/>
          </reference>
          <reference field="7" count="1" selected="0">
            <x v="17"/>
          </reference>
          <reference field="8" count="1" selected="0">
            <x v="24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7"/>
          </reference>
          <reference field="14" count="1">
            <x v="32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665">
      <pivotArea dataOnly="0" labelOnly="1" outline="0" fieldPosition="0">
        <references count="9">
          <reference field="6" count="1" selected="0">
            <x v="105"/>
          </reference>
          <reference field="7" count="1" selected="0">
            <x v="87"/>
          </reference>
          <reference field="8" count="1" selected="0">
            <x v="15"/>
          </reference>
          <reference field="11" count="1" selected="0">
            <x v="7"/>
          </reference>
          <reference field="12" count="1" selected="0">
            <x v="92"/>
          </reference>
          <reference field="13" count="1" selected="0">
            <x v="17"/>
          </reference>
          <reference field="14" count="1">
            <x v="330"/>
          </reference>
          <reference field="15" count="1" selected="0">
            <x v="46"/>
          </reference>
          <reference field="17" count="1" selected="0">
            <x v="0"/>
          </reference>
        </references>
      </pivotArea>
    </format>
    <format dxfId="7664">
      <pivotArea dataOnly="0" labelOnly="1" outline="0" fieldPosition="0">
        <references count="9">
          <reference field="6" count="1" selected="0">
            <x v="115"/>
          </reference>
          <reference field="7" count="1" selected="0">
            <x v="17"/>
          </reference>
          <reference field="8" count="1" selected="0">
            <x v="13"/>
          </reference>
          <reference field="11" count="1" selected="0">
            <x v="2"/>
          </reference>
          <reference field="12" count="1" selected="0">
            <x v="18"/>
          </reference>
          <reference field="13" count="1" selected="0">
            <x v="14"/>
          </reference>
          <reference field="14" count="1">
            <x v="288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7663">
      <pivotArea dataOnly="0" labelOnly="1" outline="0" fieldPosition="0">
        <references count="9">
          <reference field="6" count="1" selected="0">
            <x v="123"/>
          </reference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662">
      <pivotArea dataOnly="0" labelOnly="1" outline="0" fieldPosition="0">
        <references count="9">
          <reference field="6" count="1" selected="0">
            <x v="124"/>
          </reference>
          <reference field="7" count="1" selected="0">
            <x v="17"/>
          </reference>
          <reference field="8" count="1" selected="0">
            <x v="34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36"/>
          </reference>
          <reference field="14" count="1">
            <x v="46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35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31">
    <i>
      <x v="4"/>
      <x v="44"/>
      <x v="25"/>
      <x/>
      <x v="3"/>
      <x v="11"/>
      <x v="9"/>
      <x v="9"/>
    </i>
    <i>
      <x v="5"/>
      <x v="44"/>
      <x v="38"/>
      <x/>
      <x v="3"/>
      <x v="20"/>
      <x v="9"/>
      <x v="9"/>
    </i>
    <i>
      <x v="9"/>
      <x v="44"/>
      <x v="57"/>
      <x/>
      <x v="3"/>
      <x v="16"/>
      <x v="15"/>
      <x v="17"/>
    </i>
    <i>
      <x v="11"/>
      <x v="44"/>
      <x v="56"/>
      <x/>
      <x v="3"/>
      <x v="18"/>
      <x v="24"/>
      <x v="27"/>
    </i>
    <i>
      <x v="12"/>
      <x v="44"/>
      <x v="56"/>
      <x/>
      <x v="3"/>
      <x v="18"/>
      <x v="24"/>
      <x v="27"/>
    </i>
    <i>
      <x v="15"/>
      <x v="44"/>
      <x v="35"/>
      <x/>
      <x v="3"/>
      <x v="6"/>
      <x v="9"/>
      <x v="9"/>
    </i>
    <i>
      <x v="17"/>
      <x v="44"/>
      <x v="56"/>
      <x/>
      <x v="3"/>
      <x v="18"/>
      <x v="9"/>
      <x v="9"/>
    </i>
    <i>
      <x v="20"/>
      <x v="44"/>
      <x v="56"/>
      <x/>
      <x v="3"/>
      <x v="18"/>
      <x v="15"/>
      <x v="17"/>
    </i>
    <i>
      <x v="21"/>
      <x v="44"/>
      <x v="37"/>
      <x/>
      <x v="3"/>
      <x v="14"/>
      <x v="2"/>
      <x v="2"/>
    </i>
    <i>
      <x v="22"/>
      <x v="44"/>
      <x v="27"/>
      <x/>
      <x v="3"/>
      <x v="15"/>
      <x/>
      <x/>
    </i>
    <i>
      <x v="24"/>
      <x v="44"/>
      <x v="56"/>
      <x/>
      <x v="3"/>
      <x v="18"/>
      <x v="2"/>
      <x v="2"/>
    </i>
    <i>
      <x v="37"/>
      <x v="44"/>
      <x v="29"/>
      <x/>
      <x v="3"/>
      <x v="12"/>
      <x v="4"/>
      <x v="4"/>
    </i>
    <i>
      <x v="39"/>
      <x v="44"/>
      <x v="25"/>
      <x/>
      <x v="3"/>
      <x v="11"/>
      <x v="9"/>
      <x v="9"/>
    </i>
    <i>
      <x v="40"/>
      <x v="44"/>
      <x v="26"/>
      <x/>
      <x v="3"/>
      <x v="11"/>
      <x v="9"/>
      <x v="9"/>
    </i>
    <i>
      <x v="41"/>
      <x v="44"/>
      <x v="25"/>
      <x/>
      <x v="3"/>
      <x v="11"/>
      <x/>
      <x/>
    </i>
    <i>
      <x v="43"/>
      <x v="44"/>
      <x v="31"/>
      <x/>
      <x v="3"/>
      <x v="10"/>
      <x v="4"/>
      <x v="4"/>
    </i>
    <i>
      <x v="46"/>
      <x v="44"/>
      <x v="27"/>
      <x/>
      <x v="3"/>
      <x v="15"/>
      <x v="4"/>
      <x v="4"/>
    </i>
    <i>
      <x v="47"/>
      <x v="44"/>
      <x v="56"/>
      <x/>
      <x v="3"/>
      <x v="18"/>
      <x v="24"/>
      <x v="27"/>
    </i>
    <i>
      <x v="60"/>
      <x v="44"/>
      <x v="37"/>
      <x/>
      <x v="3"/>
      <x v="14"/>
      <x v="9"/>
      <x v="9"/>
    </i>
    <i>
      <x v="62"/>
      <x v="44"/>
      <x v="34"/>
      <x/>
      <x v="3"/>
      <x v="11"/>
      <x v="17"/>
      <x v="19"/>
    </i>
    <i>
      <x v="63"/>
      <x v="44"/>
      <x v="35"/>
      <x/>
      <x v="3"/>
      <x v="6"/>
      <x v="9"/>
      <x v="9"/>
    </i>
    <i>
      <x v="81"/>
      <x v="44"/>
      <x v="36"/>
      <x/>
      <x v="3"/>
      <x v="19"/>
      <x v="4"/>
      <x v="4"/>
    </i>
    <i>
      <x v="83"/>
      <x v="44"/>
      <x v="40"/>
      <x v="1"/>
      <x v="4"/>
      <x v="3"/>
      <x v="24"/>
      <x v="65"/>
    </i>
    <i>
      <x v="91"/>
      <x v="44"/>
      <x v="32"/>
      <x/>
      <x v="3"/>
      <x v="9"/>
      <x v="4"/>
      <x v="4"/>
    </i>
    <i>
      <x v="93"/>
      <x v="44"/>
      <x v="59"/>
      <x/>
      <x v="3"/>
      <x v="11"/>
      <x v="15"/>
      <x v="17"/>
    </i>
    <i>
      <x v="94"/>
      <x v="44"/>
      <x v="39"/>
      <x/>
      <x v="3"/>
      <x v="7"/>
      <x v="17"/>
      <x v="19"/>
    </i>
    <i>
      <x v="96"/>
      <x v="44"/>
      <x v="26"/>
      <x/>
      <x v="3"/>
      <x v="11"/>
      <x/>
      <x/>
    </i>
    <i>
      <x v="115"/>
      <x v="44"/>
      <x v="31"/>
      <x/>
      <x v="3"/>
      <x v="10"/>
      <x v="4"/>
      <x v="4"/>
    </i>
    <i>
      <x v="118"/>
      <x v="44"/>
      <x v="31"/>
      <x v="4"/>
      <x v="3"/>
      <x v="10"/>
      <x v="4"/>
      <x v="3"/>
    </i>
    <i>
      <x v="119"/>
      <x v="44"/>
      <x v="56"/>
      <x/>
      <x v="3"/>
      <x v="18"/>
      <x v="20"/>
      <x v="22"/>
    </i>
    <i>
      <x v="120"/>
      <x v="44"/>
      <x v="29"/>
      <x/>
      <x v="3"/>
      <x v="12"/>
      <x v="9"/>
      <x v="9"/>
    </i>
  </rowItems>
  <colItems count="1">
    <i/>
  </colItems>
  <pageFields count="1">
    <pageField fld="3" item="11" hier="-1"/>
  </pageFields>
  <dataFields count="1">
    <dataField name="VALOR" fld="14" baseField="13" baseItem="23" numFmtId="44"/>
  </dataFields>
  <formats count="77">
    <format dxfId="5052">
      <pivotArea type="all" dataOnly="0" outline="0" fieldPosition="0"/>
    </format>
    <format dxfId="5051">
      <pivotArea field="7" type="button" dataOnly="0" labelOnly="1" outline="0" axis="axisRow" fieldPosition="1"/>
    </format>
    <format dxfId="5050">
      <pivotArea type="all" dataOnly="0" outline="0" fieldPosition="0"/>
    </format>
    <format dxfId="5049">
      <pivotArea outline="0" collapsedLevelsAreSubtotals="1" fieldPosition="0"/>
    </format>
    <format dxfId="5048">
      <pivotArea dataOnly="0" labelOnly="1" outline="0" axis="axisValues" fieldPosition="0"/>
    </format>
    <format dxfId="5047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5046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5045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5044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5043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5042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5041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5040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5039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5038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5037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5036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5035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5034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5033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5032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5031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5030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5029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5028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5027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5026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5025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5024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5023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5022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5021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5020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5019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5018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5017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5016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5015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014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5013">
      <pivotArea type="all" dataOnly="0" outline="0" fieldPosition="0"/>
    </format>
    <format dxfId="5012">
      <pivotArea outline="0" collapsedLevelsAreSubtotals="1" fieldPosition="0"/>
    </format>
    <format dxfId="5011">
      <pivotArea dataOnly="0" labelOnly="1" outline="0" axis="axisValues" fieldPosition="0"/>
    </format>
    <format dxfId="5010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5009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5008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5007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5006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5005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5004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5003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5002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5001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5000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999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4998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4997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4996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4995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4994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4993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992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4991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4990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4989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4988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4987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4986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4985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4984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4983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4982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981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4980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979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978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977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976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35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31">
    <i>
      <x v="4"/>
      <x v="44"/>
      <x v="25"/>
      <x/>
      <x v="3"/>
      <x v="11"/>
      <x v="9"/>
      <x v="9"/>
    </i>
    <i>
      <x v="5"/>
      <x v="44"/>
      <x v="38"/>
      <x/>
      <x v="3"/>
      <x v="20"/>
      <x v="9"/>
      <x v="9"/>
    </i>
    <i>
      <x v="9"/>
      <x v="44"/>
      <x v="57"/>
      <x/>
      <x v="3"/>
      <x v="16"/>
      <x v="15"/>
      <x v="17"/>
    </i>
    <i>
      <x v="11"/>
      <x v="44"/>
      <x v="56"/>
      <x/>
      <x v="3"/>
      <x v="18"/>
      <x v="24"/>
      <x v="27"/>
    </i>
    <i>
      <x v="12"/>
      <x v="44"/>
      <x v="56"/>
      <x/>
      <x v="3"/>
      <x v="18"/>
      <x v="24"/>
      <x v="27"/>
    </i>
    <i>
      <x v="15"/>
      <x v="44"/>
      <x v="35"/>
      <x/>
      <x v="3"/>
      <x v="6"/>
      <x v="9"/>
      <x v="9"/>
    </i>
    <i>
      <x v="17"/>
      <x v="44"/>
      <x v="56"/>
      <x/>
      <x v="3"/>
      <x v="18"/>
      <x v="9"/>
      <x v="9"/>
    </i>
    <i>
      <x v="20"/>
      <x v="44"/>
      <x v="56"/>
      <x/>
      <x v="3"/>
      <x v="18"/>
      <x v="15"/>
      <x v="17"/>
    </i>
    <i>
      <x v="21"/>
      <x v="44"/>
      <x v="37"/>
      <x/>
      <x v="3"/>
      <x v="14"/>
      <x v="2"/>
      <x v="2"/>
    </i>
    <i>
      <x v="22"/>
      <x v="44"/>
      <x v="27"/>
      <x/>
      <x v="3"/>
      <x v="15"/>
      <x/>
      <x/>
    </i>
    <i>
      <x v="24"/>
      <x v="44"/>
      <x v="56"/>
      <x/>
      <x v="3"/>
      <x v="18"/>
      <x v="2"/>
      <x v="2"/>
    </i>
    <i>
      <x v="37"/>
      <x v="44"/>
      <x v="29"/>
      <x/>
      <x v="3"/>
      <x v="12"/>
      <x v="4"/>
      <x v="4"/>
    </i>
    <i>
      <x v="39"/>
      <x v="44"/>
      <x v="25"/>
      <x/>
      <x v="3"/>
      <x v="11"/>
      <x v="9"/>
      <x v="9"/>
    </i>
    <i>
      <x v="40"/>
      <x v="44"/>
      <x v="26"/>
      <x/>
      <x v="3"/>
      <x v="11"/>
      <x v="9"/>
      <x v="9"/>
    </i>
    <i>
      <x v="41"/>
      <x v="44"/>
      <x v="25"/>
      <x/>
      <x v="3"/>
      <x v="11"/>
      <x/>
      <x/>
    </i>
    <i>
      <x v="43"/>
      <x v="44"/>
      <x v="31"/>
      <x/>
      <x v="3"/>
      <x v="10"/>
      <x v="4"/>
      <x v="4"/>
    </i>
    <i>
      <x v="46"/>
      <x v="44"/>
      <x v="27"/>
      <x/>
      <x v="3"/>
      <x v="15"/>
      <x v="4"/>
      <x v="4"/>
    </i>
    <i>
      <x v="47"/>
      <x v="44"/>
      <x v="56"/>
      <x/>
      <x v="3"/>
      <x v="18"/>
      <x v="24"/>
      <x v="27"/>
    </i>
    <i>
      <x v="60"/>
      <x v="44"/>
      <x v="37"/>
      <x/>
      <x v="3"/>
      <x v="14"/>
      <x v="9"/>
      <x v="9"/>
    </i>
    <i>
      <x v="62"/>
      <x v="44"/>
      <x v="34"/>
      <x/>
      <x v="3"/>
      <x v="11"/>
      <x v="17"/>
      <x v="19"/>
    </i>
    <i>
      <x v="63"/>
      <x v="44"/>
      <x v="35"/>
      <x/>
      <x v="3"/>
      <x v="6"/>
      <x v="9"/>
      <x v="9"/>
    </i>
    <i>
      <x v="81"/>
      <x v="44"/>
      <x v="36"/>
      <x/>
      <x v="3"/>
      <x v="19"/>
      <x v="4"/>
      <x v="4"/>
    </i>
    <i>
      <x v="83"/>
      <x v="44"/>
      <x v="40"/>
      <x v="1"/>
      <x v="4"/>
      <x v="3"/>
      <x v="24"/>
      <x v="65"/>
    </i>
    <i>
      <x v="91"/>
      <x v="44"/>
      <x v="32"/>
      <x/>
      <x v="3"/>
      <x v="9"/>
      <x v="4"/>
      <x v="4"/>
    </i>
    <i>
      <x v="93"/>
      <x v="44"/>
      <x v="59"/>
      <x/>
      <x v="3"/>
      <x v="11"/>
      <x v="15"/>
      <x v="17"/>
    </i>
    <i>
      <x v="94"/>
      <x v="44"/>
      <x v="39"/>
      <x/>
      <x v="3"/>
      <x v="7"/>
      <x v="17"/>
      <x v="19"/>
    </i>
    <i>
      <x v="96"/>
      <x v="44"/>
      <x v="26"/>
      <x/>
      <x v="3"/>
      <x v="11"/>
      <x/>
      <x/>
    </i>
    <i>
      <x v="115"/>
      <x v="44"/>
      <x v="31"/>
      <x/>
      <x v="3"/>
      <x v="10"/>
      <x v="4"/>
      <x v="4"/>
    </i>
    <i>
      <x v="118"/>
      <x v="44"/>
      <x v="31"/>
      <x v="4"/>
      <x v="3"/>
      <x v="10"/>
      <x v="4"/>
      <x v="3"/>
    </i>
    <i>
      <x v="119"/>
      <x v="44"/>
      <x v="56"/>
      <x/>
      <x v="3"/>
      <x v="18"/>
      <x v="20"/>
      <x v="22"/>
    </i>
    <i>
      <x v="120"/>
      <x v="44"/>
      <x v="29"/>
      <x/>
      <x v="3"/>
      <x v="12"/>
      <x v="9"/>
      <x v="9"/>
    </i>
  </rowItems>
  <colItems count="1">
    <i/>
  </colItems>
  <pageFields count="1">
    <pageField fld="3" item="11" hier="-1"/>
  </pageFields>
  <dataFields count="1">
    <dataField name="VALOR" fld="14" baseField="13" baseItem="23" numFmtId="44"/>
  </dataFields>
  <formats count="77">
    <format dxfId="4975">
      <pivotArea type="all" dataOnly="0" outline="0" fieldPosition="0"/>
    </format>
    <format dxfId="4974">
      <pivotArea field="7" type="button" dataOnly="0" labelOnly="1" outline="0" axis="axisRow" fieldPosition="1"/>
    </format>
    <format dxfId="4973">
      <pivotArea type="all" dataOnly="0" outline="0" fieldPosition="0"/>
    </format>
    <format dxfId="4972">
      <pivotArea outline="0" collapsedLevelsAreSubtotals="1" fieldPosition="0"/>
    </format>
    <format dxfId="4971">
      <pivotArea dataOnly="0" labelOnly="1" outline="0" axis="axisValues" fieldPosition="0"/>
    </format>
    <format dxfId="4970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4969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4968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4967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4966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4965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964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4963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962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4961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4960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959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4958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4957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4956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4955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4954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4953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952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4951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4950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4949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4948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4947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4946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4945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4944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4943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4942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941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4940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939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938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937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936">
      <pivotArea type="all" dataOnly="0" outline="0" fieldPosition="0"/>
    </format>
    <format dxfId="4935">
      <pivotArea outline="0" collapsedLevelsAreSubtotals="1" fieldPosition="0"/>
    </format>
    <format dxfId="4934">
      <pivotArea dataOnly="0" labelOnly="1" outline="0" axis="axisValues" fieldPosition="0"/>
    </format>
    <format dxfId="4933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4932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4931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4930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4929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4928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927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4926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925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4924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4923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922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4921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4920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4919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4918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4917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4916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915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4914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4913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4912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4911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4910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4909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4908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4907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4906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4905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904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4903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902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901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900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899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25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21">
    <i>
      <x v="7"/>
      <x v="63"/>
      <x v="70"/>
      <x/>
      <x v="6"/>
      <x v="23"/>
      <x/>
      <x/>
    </i>
    <i>
      <x v="9"/>
      <x v="63"/>
      <x v="83"/>
      <x/>
      <x v="6"/>
      <x v="25"/>
      <x v="5"/>
      <x v="5"/>
    </i>
    <i>
      <x v="11"/>
      <x v="63"/>
      <x v="73"/>
      <x/>
      <x v="6"/>
      <x v="45"/>
      <x v="20"/>
      <x v="22"/>
    </i>
    <i>
      <x v="12"/>
      <x v="63"/>
      <x v="73"/>
      <x v="4"/>
      <x v="6"/>
      <x v="45"/>
      <x v="20"/>
      <x v="18"/>
    </i>
    <i>
      <x v="16"/>
      <x v="63"/>
      <x v="71"/>
      <x/>
      <x v="6"/>
      <x v="24"/>
      <x v="1"/>
      <x v="1"/>
    </i>
    <i>
      <x v="17"/>
      <x v="63"/>
      <x v="73"/>
      <x/>
      <x v="6"/>
      <x v="45"/>
      <x v="1"/>
      <x v="1"/>
    </i>
    <i>
      <x v="24"/>
      <x v="63"/>
      <x v="73"/>
      <x/>
      <x v="6"/>
      <x v="45"/>
      <x v="1"/>
      <x v="1"/>
    </i>
    <i>
      <x v="31"/>
      <x v="63"/>
      <x v="40"/>
      <x v="5"/>
      <x v="4"/>
      <x v="3"/>
      <x v="9"/>
      <x v="65"/>
    </i>
    <i>
      <x v="34"/>
      <x v="63"/>
      <x v="74"/>
      <x/>
      <x v="6"/>
      <x v="20"/>
      <x/>
      <x/>
    </i>
    <i>
      <x v="40"/>
      <x v="63"/>
      <x v="72"/>
      <x/>
      <x v="6"/>
      <x v="21"/>
      <x v="2"/>
      <x v="2"/>
    </i>
    <i>
      <x v="47"/>
      <x v="63"/>
      <x v="73"/>
      <x/>
      <x v="6"/>
      <x v="45"/>
      <x v="20"/>
      <x v="22"/>
    </i>
    <i>
      <x v="56"/>
      <x v="63"/>
      <x v="70"/>
      <x/>
      <x v="6"/>
      <x v="23"/>
      <x v="5"/>
      <x v="5"/>
    </i>
    <i>
      <x v="60"/>
      <x v="63"/>
      <x v="78"/>
      <x/>
      <x v="6"/>
      <x v="27"/>
      <x v="1"/>
      <x v="1"/>
    </i>
    <i>
      <x v="73"/>
      <x v="63"/>
      <x v="76"/>
      <x v="11"/>
      <x v="6"/>
      <x v="49"/>
      <x/>
      <x/>
    </i>
    <i>
      <x v="78"/>
      <x v="63"/>
      <x v="72"/>
      <x/>
      <x v="6"/>
      <x v="21"/>
      <x v="2"/>
      <x v="2"/>
    </i>
    <i>
      <x v="91"/>
      <x v="63"/>
      <x v="69"/>
      <x/>
      <x v="6"/>
      <x v="22"/>
      <x v="2"/>
      <x v="2"/>
    </i>
    <i>
      <x v="96"/>
      <x v="63"/>
      <x v="72"/>
      <x/>
      <x v="6"/>
      <x v="21"/>
      <x v="17"/>
      <x v="19"/>
    </i>
    <i>
      <x v="98"/>
      <x v="63"/>
      <x v="80"/>
      <x v="12"/>
      <x v="6"/>
      <x v="49"/>
      <x v="1"/>
      <x v="1"/>
    </i>
    <i>
      <x v="111"/>
      <x v="63"/>
      <x v="70"/>
      <x/>
      <x v="6"/>
      <x v="23"/>
      <x v="20"/>
      <x v="22"/>
    </i>
    <i>
      <x v="116"/>
      <x v="63"/>
      <x v="80"/>
      <x v="12"/>
      <x v="6"/>
      <x v="49"/>
      <x v="1"/>
      <x v="1"/>
    </i>
    <i>
      <x v="119"/>
      <x v="63"/>
      <x v="73"/>
      <x/>
      <x v="6"/>
      <x v="45"/>
      <x v="4"/>
      <x v="4"/>
    </i>
  </rowItems>
  <colItems count="1">
    <i/>
  </colItems>
  <pageFields count="1">
    <pageField fld="3" item="53" hier="-1"/>
  </pageFields>
  <dataFields count="1">
    <dataField name="VALOR" fld="14" baseField="13" baseItem="23" numFmtId="44"/>
  </dataFields>
  <formats count="77">
    <format dxfId="4898">
      <pivotArea type="all" dataOnly="0" outline="0" fieldPosition="0"/>
    </format>
    <format dxfId="4897">
      <pivotArea field="7" type="button" dataOnly="0" labelOnly="1" outline="0" axis="axisRow" fieldPosition="1"/>
    </format>
    <format dxfId="4896">
      <pivotArea type="all" dataOnly="0" outline="0" fieldPosition="0"/>
    </format>
    <format dxfId="4895">
      <pivotArea outline="0" collapsedLevelsAreSubtotals="1" fieldPosition="0"/>
    </format>
    <format dxfId="4894">
      <pivotArea dataOnly="0" labelOnly="1" outline="0" axis="axisValues" fieldPosition="0"/>
    </format>
    <format dxfId="4893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4892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4891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4890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4889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4888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887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4886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885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4884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4883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882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4881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4880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4879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4878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4877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4876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875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4874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4873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4872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4871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4870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4869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4868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4867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4866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4865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864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4863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862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861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860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859">
      <pivotArea type="all" dataOnly="0" outline="0" fieldPosition="0"/>
    </format>
    <format dxfId="4858">
      <pivotArea outline="0" collapsedLevelsAreSubtotals="1" fieldPosition="0"/>
    </format>
    <format dxfId="4857">
      <pivotArea dataOnly="0" labelOnly="1" outline="0" axis="axisValues" fieldPosition="0"/>
    </format>
    <format dxfId="4856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4855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4854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4853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4852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4851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850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4849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848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4847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4846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845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4844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4843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4842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4841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4840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4839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838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4837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4836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4835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4834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4833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4832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4831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4830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4829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4828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827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4826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825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824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823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822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22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18">
    <i>
      <x v="11"/>
      <x v="64"/>
      <x v="73"/>
      <x/>
      <x v="6"/>
      <x v="45"/>
      <x v="4"/>
      <x v="4"/>
    </i>
    <i>
      <x v="14"/>
      <x v="64"/>
      <x v="75"/>
      <x/>
      <x v="6"/>
      <x v="25"/>
      <x v="1"/>
      <x v="1"/>
    </i>
    <i>
      <x v="16"/>
      <x v="64"/>
      <x v="71"/>
      <x/>
      <x v="6"/>
      <x v="24"/>
      <x v="5"/>
      <x v="5"/>
    </i>
    <i>
      <x v="17"/>
      <x v="64"/>
      <x v="73"/>
      <x/>
      <x v="6"/>
      <x v="45"/>
      <x v="5"/>
      <x v="5"/>
    </i>
    <i>
      <x v="22"/>
      <x v="64"/>
      <x v="81"/>
      <x/>
      <x v="6"/>
      <x v="28"/>
      <x/>
      <x/>
    </i>
    <i>
      <x v="24"/>
      <x v="64"/>
      <x v="73"/>
      <x/>
      <x v="6"/>
      <x v="45"/>
      <x/>
      <x/>
    </i>
    <i>
      <x v="37"/>
      <x v="64"/>
      <x v="70"/>
      <x/>
      <x v="6"/>
      <x v="23"/>
      <x/>
      <x/>
    </i>
    <i>
      <x v="40"/>
      <x v="64"/>
      <x v="72"/>
      <x/>
      <x v="6"/>
      <x v="21"/>
      <x/>
      <x/>
    </i>
    <i>
      <x v="45"/>
      <x v="64"/>
      <x v="73"/>
      <x/>
      <x v="6"/>
      <x v="45"/>
      <x/>
      <x/>
    </i>
    <i>
      <x v="46"/>
      <x v="64"/>
      <x v="81"/>
      <x/>
      <x v="6"/>
      <x v="28"/>
      <x v="3"/>
      <x v="3"/>
    </i>
    <i>
      <x v="47"/>
      <x v="64"/>
      <x v="73"/>
      <x/>
      <x v="6"/>
      <x v="45"/>
      <x v="4"/>
      <x v="4"/>
    </i>
    <i>
      <x v="56"/>
      <x v="64"/>
      <x v="70"/>
      <x/>
      <x v="6"/>
      <x v="23"/>
      <x v="4"/>
      <x v="4"/>
    </i>
    <i>
      <x v="61"/>
      <x v="64"/>
      <x v="79"/>
      <x/>
      <x v="6"/>
      <x v="44"/>
      <x v="1"/>
      <x v="1"/>
    </i>
    <i>
      <x v="73"/>
      <x v="64"/>
      <x v="76"/>
      <x v="11"/>
      <x v="6"/>
      <x v="49"/>
      <x/>
      <x/>
    </i>
    <i>
      <x v="77"/>
      <x v="64"/>
      <x v="73"/>
      <x/>
      <x v="6"/>
      <x v="45"/>
      <x/>
      <x/>
    </i>
    <i>
      <x v="78"/>
      <x v="64"/>
      <x v="72"/>
      <x/>
      <x v="6"/>
      <x v="21"/>
      <x/>
      <x/>
    </i>
    <i>
      <x v="96"/>
      <x v="64"/>
      <x v="72"/>
      <x v="4"/>
      <x v="6"/>
      <x v="21"/>
      <x v="42"/>
      <x v="29"/>
    </i>
    <i>
      <x v="99"/>
      <x v="64"/>
      <x v="72"/>
      <x/>
      <x v="6"/>
      <x v="21"/>
      <x/>
      <x/>
    </i>
  </rowItems>
  <colItems count="1">
    <i/>
  </colItems>
  <pageFields count="1">
    <pageField fld="3" item="54" hier="-1"/>
  </pageFields>
  <dataFields count="1">
    <dataField name="VALOR" fld="14" baseField="13" baseItem="23" numFmtId="44"/>
  </dataFields>
  <formats count="77">
    <format dxfId="4821">
      <pivotArea type="all" dataOnly="0" outline="0" fieldPosition="0"/>
    </format>
    <format dxfId="4820">
      <pivotArea field="7" type="button" dataOnly="0" labelOnly="1" outline="0" axis="axisRow" fieldPosition="1"/>
    </format>
    <format dxfId="4819">
      <pivotArea type="all" dataOnly="0" outline="0" fieldPosition="0"/>
    </format>
    <format dxfId="4818">
      <pivotArea outline="0" collapsedLevelsAreSubtotals="1" fieldPosition="0"/>
    </format>
    <format dxfId="4817">
      <pivotArea dataOnly="0" labelOnly="1" outline="0" axis="axisValues" fieldPosition="0"/>
    </format>
    <format dxfId="4816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4815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4814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4813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4812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4811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810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4809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808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4807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4806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805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4804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4803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4802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4801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4800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4799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798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4797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4796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4795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4794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4793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4792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4791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4790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4789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4788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787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4786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785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784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783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782">
      <pivotArea type="all" dataOnly="0" outline="0" fieldPosition="0"/>
    </format>
    <format dxfId="4781">
      <pivotArea outline="0" collapsedLevelsAreSubtotals="1" fieldPosition="0"/>
    </format>
    <format dxfId="4780">
      <pivotArea dataOnly="0" labelOnly="1" outline="0" axis="axisValues" fieldPosition="0"/>
    </format>
    <format dxfId="4779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4778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4777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4776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4775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4774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773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4772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771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4770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4769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768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4767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4766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4765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4764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4763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4762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761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4760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4759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4758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4757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4756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4755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4754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4753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4752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4751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750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4749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748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747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746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745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4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63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59">
    <i>
      <x v="4"/>
      <x v="19"/>
      <x v="3"/>
      <x/>
      <x v="2"/>
      <x v="11"/>
      <x v="13"/>
      <x v="14"/>
    </i>
    <i>
      <x v="5"/>
      <x v="19"/>
      <x v="19"/>
      <x/>
      <x v="3"/>
      <x v="20"/>
      <x v="17"/>
      <x v="19"/>
    </i>
    <i>
      <x v="7"/>
      <x v="19"/>
      <x v="4"/>
      <x/>
      <x v="2"/>
      <x v="12"/>
      <x v="2"/>
      <x v="2"/>
    </i>
    <i>
      <x v="9"/>
      <x v="19"/>
      <x v="5"/>
      <x/>
      <x v="3"/>
      <x v="16"/>
      <x v="15"/>
      <x v="17"/>
    </i>
    <i>
      <x v="10"/>
      <x v="19"/>
      <x v="6"/>
      <x v="4"/>
      <x v="2"/>
      <x v="10"/>
      <x v="42"/>
      <x v="41"/>
    </i>
    <i>
      <x v="12"/>
      <x v="19"/>
      <x v="7"/>
      <x/>
      <x v="3"/>
      <x v="18"/>
      <x v="34"/>
      <x v="36"/>
    </i>
    <i>
      <x v="18"/>
      <x v="19"/>
      <x v="10"/>
      <x/>
      <x v="2"/>
      <x v="7"/>
      <x v="9"/>
      <x v="9"/>
    </i>
    <i>
      <x v="19"/>
      <x v="19"/>
      <x v="10"/>
      <x/>
      <x v="2"/>
      <x v="7"/>
      <x v="13"/>
      <x v="14"/>
    </i>
    <i>
      <x v="20"/>
      <x v="19"/>
      <x v="7"/>
      <x/>
      <x v="3"/>
      <x v="18"/>
      <x v="17"/>
      <x v="19"/>
    </i>
    <i>
      <x v="21"/>
      <x v="19"/>
      <x v="11"/>
      <x/>
      <x v="2"/>
      <x v="14"/>
      <x v="3"/>
      <x v="3"/>
    </i>
    <i>
      <x v="22"/>
      <x v="19"/>
      <x v="6"/>
      <x/>
      <x v="2"/>
      <x v="10"/>
      <x v="15"/>
      <x v="17"/>
    </i>
    <i>
      <x v="23"/>
      <x v="19"/>
      <x v="12"/>
      <x/>
      <x v="2"/>
      <x v="13"/>
      <x v="9"/>
      <x v="9"/>
    </i>
    <i>
      <x v="24"/>
      <x v="19"/>
      <x v="7"/>
      <x/>
      <x v="3"/>
      <x v="18"/>
      <x v="4"/>
      <x v="4"/>
    </i>
    <i>
      <x v="27"/>
      <x v="19"/>
      <x v="14"/>
      <x/>
      <x v="2"/>
      <x v="11"/>
      <x v="1"/>
      <x v="1"/>
    </i>
    <i>
      <x v="28"/>
      <x v="19"/>
      <x v="40"/>
      <x v="1"/>
      <x v="4"/>
      <x v="3"/>
      <x v="1"/>
      <x v="65"/>
    </i>
    <i>
      <x v="35"/>
      <x v="19"/>
      <x v="17"/>
      <x v="4"/>
      <x v="3"/>
      <x v="5"/>
      <x v="20"/>
      <x v="9"/>
    </i>
    <i>
      <x v="36"/>
      <x v="19"/>
      <x v="17"/>
      <x v="4"/>
      <x v="3"/>
      <x v="5"/>
      <x v="20"/>
      <x v="17"/>
    </i>
    <i>
      <x v="39"/>
      <x v="19"/>
      <x v="3"/>
      <x/>
      <x v="2"/>
      <x v="11"/>
      <x v="20"/>
      <x v="22"/>
    </i>
    <i>
      <x v="41"/>
      <x v="19"/>
      <x v="3"/>
      <x/>
      <x v="2"/>
      <x v="11"/>
      <x v="20"/>
      <x v="22"/>
    </i>
    <i>
      <x v="42"/>
      <x v="19"/>
      <x v="3"/>
      <x/>
      <x v="2"/>
      <x v="11"/>
      <x v="15"/>
      <x v="17"/>
    </i>
    <i>
      <x v="45"/>
      <x v="19"/>
      <x v="7"/>
      <x/>
      <x v="3"/>
      <x v="18"/>
      <x v="9"/>
      <x v="9"/>
    </i>
    <i>
      <x v="46"/>
      <x v="19"/>
      <x v="6"/>
      <x/>
      <x v="2"/>
      <x v="10"/>
      <x v="15"/>
      <x v="17"/>
    </i>
    <i>
      <x v="47"/>
      <x v="19"/>
      <x v="7"/>
      <x/>
      <x v="3"/>
      <x v="18"/>
      <x v="26"/>
      <x v="29"/>
    </i>
    <i>
      <x v="49"/>
      <x v="19"/>
      <x v="18"/>
      <x v="4"/>
      <x v="2"/>
      <x v="17"/>
      <x v="15"/>
      <x v="4"/>
    </i>
    <i>
      <x v="56"/>
      <x v="19"/>
      <x v="4"/>
      <x/>
      <x v="2"/>
      <x v="12"/>
      <x v="24"/>
      <x v="27"/>
    </i>
    <i>
      <x v="60"/>
      <x v="19"/>
      <x v="11"/>
      <x/>
      <x v="2"/>
      <x v="14"/>
      <x v="15"/>
      <x v="17"/>
    </i>
    <i>
      <x v="61"/>
      <x v="19"/>
      <x v="13"/>
      <x/>
      <x v="2"/>
      <x v="44"/>
      <x v="9"/>
      <x v="9"/>
    </i>
    <i>
      <x v="62"/>
      <x v="19"/>
      <x v="16"/>
      <x/>
      <x v="3"/>
      <x v="11"/>
      <x v="20"/>
      <x v="22"/>
    </i>
    <i>
      <x v="63"/>
      <x v="19"/>
      <x v="9"/>
      <x/>
      <x v="2"/>
      <x v="6"/>
      <x v="15"/>
      <x v="17"/>
    </i>
    <i>
      <x v="64"/>
      <x v="19"/>
      <x v="40"/>
      <x v="1"/>
      <x v="4"/>
      <x v="3"/>
      <x v="20"/>
      <x v="65"/>
    </i>
    <i>
      <x v="75"/>
      <x v="19"/>
      <x v="3"/>
      <x/>
      <x v="2"/>
      <x v="11"/>
      <x v="19"/>
      <x v="21"/>
    </i>
    <i>
      <x v="76"/>
      <x v="19"/>
      <x v="16"/>
      <x/>
      <x v="3"/>
      <x v="11"/>
      <x v="19"/>
      <x v="21"/>
    </i>
    <i>
      <x v="77"/>
      <x v="19"/>
      <x v="7"/>
      <x/>
      <x v="3"/>
      <x v="18"/>
      <x v="9"/>
      <x v="9"/>
    </i>
    <i>
      <x v="78"/>
      <x v="19"/>
      <x v="14"/>
      <x/>
      <x v="2"/>
      <x v="11"/>
      <x v="20"/>
      <x v="22"/>
    </i>
    <i>
      <x v="82"/>
      <x v="19"/>
      <x v="18"/>
      <x v="4"/>
      <x v="2"/>
      <x v="17"/>
      <x v="15"/>
      <x v="4"/>
    </i>
    <i>
      <x v="85"/>
      <x v="19"/>
      <x v="16"/>
      <x/>
      <x v="3"/>
      <x v="11"/>
      <x v="20"/>
      <x v="22"/>
    </i>
    <i>
      <x v="87"/>
      <x v="19"/>
      <x v="15"/>
      <x/>
      <x v="3"/>
      <x v="8"/>
      <x v="9"/>
      <x v="9"/>
    </i>
    <i>
      <x v="88"/>
      <x v="19"/>
      <x v="14"/>
      <x/>
      <x v="2"/>
      <x v="11"/>
      <x v="15"/>
      <x v="17"/>
    </i>
    <i>
      <x v="89"/>
      <x v="19"/>
      <x v="10"/>
      <x/>
      <x v="2"/>
      <x v="7"/>
      <x v="20"/>
      <x v="22"/>
    </i>
    <i>
      <x v="91"/>
      <x v="19"/>
      <x v="22"/>
      <x/>
      <x v="3"/>
      <x v="9"/>
      <x v="15"/>
      <x v="17"/>
    </i>
    <i>
      <x v="93"/>
      <x v="19"/>
      <x v="23"/>
      <x/>
      <x v="3"/>
      <x v="8"/>
      <x v="9"/>
      <x v="9"/>
    </i>
    <i>
      <x v="97"/>
      <x v="19"/>
      <x v="3"/>
      <x/>
      <x v="2"/>
      <x v="11"/>
      <x v="17"/>
      <x v="19"/>
    </i>
    <i>
      <x v="98"/>
      <x v="19"/>
      <x v="24"/>
      <x v="7"/>
      <x v="3"/>
      <x v="49"/>
      <x v="4"/>
      <x v="4"/>
    </i>
    <i>
      <x v="100"/>
      <x v="19"/>
      <x v="16"/>
      <x/>
      <x v="3"/>
      <x v="11"/>
      <x v="4"/>
      <x v="4"/>
    </i>
    <i>
      <x v="105"/>
      <x v="19"/>
      <x v="16"/>
      <x/>
      <x v="3"/>
      <x v="11"/>
      <x v="15"/>
      <x v="17"/>
    </i>
    <i>
      <x v="106"/>
      <x v="19"/>
      <x v="16"/>
      <x/>
      <x v="3"/>
      <x v="11"/>
      <x v="15"/>
      <x v="17"/>
    </i>
    <i>
      <x v="107"/>
      <x v="19"/>
      <x v="16"/>
      <x/>
      <x v="3"/>
      <x v="11"/>
      <x v="15"/>
      <x v="17"/>
    </i>
    <i>
      <x v="108"/>
      <x v="19"/>
      <x v="3"/>
      <x/>
      <x v="2"/>
      <x v="11"/>
      <x v="15"/>
      <x v="17"/>
    </i>
    <i>
      <x v="109"/>
      <x v="19"/>
      <x v="3"/>
      <x/>
      <x v="2"/>
      <x v="11"/>
      <x v="19"/>
      <x v="21"/>
    </i>
    <i>
      <x v="110"/>
      <x v="19"/>
      <x v="3"/>
      <x/>
      <x v="2"/>
      <x v="11"/>
      <x v="19"/>
      <x v="21"/>
    </i>
    <i>
      <x v="112"/>
      <x v="19"/>
      <x v="4"/>
      <x v="4"/>
      <x v="2"/>
      <x v="12"/>
      <x v="34"/>
      <x v="27"/>
    </i>
    <i>
      <x v="114"/>
      <x v="19"/>
      <x v="3"/>
      <x/>
      <x v="2"/>
      <x v="11"/>
      <x v="24"/>
      <x v="27"/>
    </i>
    <i>
      <x v="115"/>
      <x v="19"/>
      <x v="18"/>
      <x/>
      <x v="2"/>
      <x v="17"/>
      <x v="15"/>
      <x v="17"/>
    </i>
    <i>
      <x v="116"/>
      <x v="19"/>
      <x v="24"/>
      <x v="7"/>
      <x v="3"/>
      <x v="49"/>
      <x v="3"/>
      <x v="3"/>
    </i>
    <i>
      <x v="118"/>
      <x v="19"/>
      <x v="18"/>
      <x v="4"/>
      <x v="2"/>
      <x v="17"/>
      <x v="15"/>
      <x v="9"/>
    </i>
    <i>
      <x v="119"/>
      <x v="19"/>
      <x v="7"/>
      <x/>
      <x v="3"/>
      <x v="18"/>
      <x v="25"/>
      <x v="42"/>
    </i>
    <i>
      <x v="120"/>
      <x v="19"/>
      <x v="4"/>
      <x/>
      <x v="2"/>
      <x v="12"/>
      <x v="9"/>
      <x v="9"/>
    </i>
    <i>
      <x v="121"/>
      <x v="19"/>
      <x v="3"/>
      <x/>
      <x v="2"/>
      <x v="11"/>
      <x v="15"/>
      <x v="17"/>
    </i>
    <i>
      <x v="126"/>
      <x v="19"/>
      <x v="3"/>
      <x/>
      <x v="2"/>
      <x v="11"/>
      <x v="15"/>
      <x v="17"/>
    </i>
  </rowItems>
  <colItems count="1">
    <i/>
  </colItems>
  <pageFields count="1">
    <pageField fld="3" item="46" hier="-1"/>
  </pageFields>
  <dataFields count="1">
    <dataField name="VALOR" fld="14" baseField="13" baseItem="23" numFmtId="44"/>
  </dataFields>
  <formats count="127">
    <format dxfId="4744">
      <pivotArea type="all" dataOnly="0" outline="0" fieldPosition="0"/>
    </format>
    <format dxfId="4743">
      <pivotArea field="7" type="button" dataOnly="0" labelOnly="1" outline="0" axis="axisRow" fieldPosition="1"/>
    </format>
    <format dxfId="4742">
      <pivotArea type="all" dataOnly="0" outline="0" fieldPosition="0"/>
    </format>
    <format dxfId="4741">
      <pivotArea outline="0" collapsedLevelsAreSubtotals="1" fieldPosition="0"/>
    </format>
    <format dxfId="4740">
      <pivotArea dataOnly="0" labelOnly="1" outline="0" axis="axisValues" fieldPosition="0"/>
    </format>
    <format dxfId="4739">
      <pivotArea dataOnly="0" labelOnly="1" outline="0" fieldPosition="0">
        <references count="1">
          <reference field="6" count="50">
            <x v="4"/>
            <x v="5"/>
            <x v="7"/>
            <x v="9"/>
            <x v="10"/>
            <x v="12"/>
            <x v="18"/>
            <x v="19"/>
            <x v="20"/>
            <x v="21"/>
            <x v="22"/>
            <x v="23"/>
            <x v="24"/>
            <x v="27"/>
            <x v="28"/>
            <x v="35"/>
            <x v="36"/>
            <x v="39"/>
            <x v="41"/>
            <x v="42"/>
            <x v="45"/>
            <x v="46"/>
            <x v="47"/>
            <x v="49"/>
            <x v="56"/>
            <x v="60"/>
            <x v="61"/>
            <x v="62"/>
            <x v="63"/>
            <x v="64"/>
            <x v="75"/>
            <x v="76"/>
            <x v="77"/>
            <x v="78"/>
            <x v="82"/>
            <x v="85"/>
            <x v="87"/>
            <x v="88"/>
            <x v="89"/>
            <x v="91"/>
            <x v="93"/>
            <x v="97"/>
            <x v="98"/>
            <x v="100"/>
            <x v="105"/>
            <x v="106"/>
            <x v="107"/>
            <x v="108"/>
            <x v="109"/>
            <x v="110"/>
          </reference>
        </references>
      </pivotArea>
    </format>
    <format dxfId="4738">
      <pivotArea dataOnly="0" labelOnly="1" outline="0" fieldPosition="0">
        <references count="1">
          <reference field="6" count="9">
            <x v="112"/>
            <x v="114"/>
            <x v="115"/>
            <x v="116"/>
            <x v="118"/>
            <x v="119"/>
            <x v="120"/>
            <x v="121"/>
            <x v="126"/>
          </reference>
        </references>
      </pivotArea>
    </format>
    <format dxfId="4737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4736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19"/>
          </reference>
          <reference field="12" count="1">
            <x v="3"/>
          </reference>
        </references>
      </pivotArea>
    </format>
    <format dxfId="4735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19"/>
          </reference>
          <reference field="12" count="1">
            <x v="19"/>
          </reference>
        </references>
      </pivotArea>
    </format>
    <format dxfId="4734">
      <pivotArea dataOnly="0" labelOnly="1" outline="0" fieldPosition="0">
        <references count="3">
          <reference field="6" count="1" selected="0">
            <x v="7"/>
          </reference>
          <reference field="7" count="1" selected="0">
            <x v="19"/>
          </reference>
          <reference field="12" count="1">
            <x v="4"/>
          </reference>
        </references>
      </pivotArea>
    </format>
    <format dxfId="4733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19"/>
          </reference>
          <reference field="12" count="1">
            <x v="5"/>
          </reference>
        </references>
      </pivotArea>
    </format>
    <format dxfId="4732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19"/>
          </reference>
          <reference field="12" count="1">
            <x v="6"/>
          </reference>
        </references>
      </pivotArea>
    </format>
    <format dxfId="4731">
      <pivotArea dataOnly="0" labelOnly="1" outline="0" fieldPosition="0">
        <references count="3">
          <reference field="6" count="1" selected="0">
            <x v="12"/>
          </reference>
          <reference field="7" count="1" selected="0">
            <x v="19"/>
          </reference>
          <reference field="12" count="1">
            <x v="7"/>
          </reference>
        </references>
      </pivotArea>
    </format>
    <format dxfId="4730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19"/>
          </reference>
          <reference field="12" count="1">
            <x v="10"/>
          </reference>
        </references>
      </pivotArea>
    </format>
    <format dxfId="4729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19"/>
          </reference>
          <reference field="12" count="1">
            <x v="7"/>
          </reference>
        </references>
      </pivotArea>
    </format>
    <format dxfId="4728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19"/>
          </reference>
          <reference field="12" count="1">
            <x v="11"/>
          </reference>
        </references>
      </pivotArea>
    </format>
    <format dxfId="4727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19"/>
          </reference>
          <reference field="12" count="1">
            <x v="6"/>
          </reference>
        </references>
      </pivotArea>
    </format>
    <format dxfId="4726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19"/>
          </reference>
          <reference field="12" count="1">
            <x v="12"/>
          </reference>
        </references>
      </pivotArea>
    </format>
    <format dxfId="4725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19"/>
          </reference>
          <reference field="12" count="1">
            <x v="7"/>
          </reference>
        </references>
      </pivotArea>
    </format>
    <format dxfId="4724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19"/>
          </reference>
          <reference field="12" count="1">
            <x v="14"/>
          </reference>
        </references>
      </pivotArea>
    </format>
    <format dxfId="4723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19"/>
          </reference>
          <reference field="12" count="1">
            <x v="40"/>
          </reference>
        </references>
      </pivotArea>
    </format>
    <format dxfId="4722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19"/>
          </reference>
          <reference field="12" count="1">
            <x v="17"/>
          </reference>
        </references>
      </pivotArea>
    </format>
    <format dxfId="4721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19"/>
          </reference>
          <reference field="12" count="1">
            <x v="3"/>
          </reference>
        </references>
      </pivotArea>
    </format>
    <format dxfId="4720">
      <pivotArea dataOnly="0" labelOnly="1" outline="0" fieldPosition="0">
        <references count="3">
          <reference field="6" count="1" selected="0">
            <x v="45"/>
          </reference>
          <reference field="7" count="1" selected="0">
            <x v="19"/>
          </reference>
          <reference field="12" count="1">
            <x v="7"/>
          </reference>
        </references>
      </pivotArea>
    </format>
    <format dxfId="4719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19"/>
          </reference>
          <reference field="12" count="1">
            <x v="6"/>
          </reference>
        </references>
      </pivotArea>
    </format>
    <format dxfId="4718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19"/>
          </reference>
          <reference field="12" count="1">
            <x v="7"/>
          </reference>
        </references>
      </pivotArea>
    </format>
    <format dxfId="4717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19"/>
          </reference>
          <reference field="12" count="1">
            <x v="18"/>
          </reference>
        </references>
      </pivotArea>
    </format>
    <format dxfId="4716">
      <pivotArea dataOnly="0" labelOnly="1" outline="0" fieldPosition="0">
        <references count="3">
          <reference field="6" count="1" selected="0">
            <x v="56"/>
          </reference>
          <reference field="7" count="1" selected="0">
            <x v="19"/>
          </reference>
          <reference field="12" count="1">
            <x v="4"/>
          </reference>
        </references>
      </pivotArea>
    </format>
    <format dxfId="4715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19"/>
          </reference>
          <reference field="12" count="1">
            <x v="11"/>
          </reference>
        </references>
      </pivotArea>
    </format>
    <format dxfId="4714">
      <pivotArea dataOnly="0" labelOnly="1" outline="0" fieldPosition="0">
        <references count="3">
          <reference field="6" count="1" selected="0">
            <x v="61"/>
          </reference>
          <reference field="7" count="1" selected="0">
            <x v="19"/>
          </reference>
          <reference field="12" count="1">
            <x v="13"/>
          </reference>
        </references>
      </pivotArea>
    </format>
    <format dxfId="4713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19"/>
          </reference>
          <reference field="12" count="1">
            <x v="16"/>
          </reference>
        </references>
      </pivotArea>
    </format>
    <format dxfId="4712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19"/>
          </reference>
          <reference field="12" count="1">
            <x v="9"/>
          </reference>
        </references>
      </pivotArea>
    </format>
    <format dxfId="4711">
      <pivotArea dataOnly="0" labelOnly="1" outline="0" fieldPosition="0">
        <references count="3">
          <reference field="6" count="1" selected="0">
            <x v="64"/>
          </reference>
          <reference field="7" count="1" selected="0">
            <x v="19"/>
          </reference>
          <reference field="12" count="1">
            <x v="40"/>
          </reference>
        </references>
      </pivotArea>
    </format>
    <format dxfId="4710">
      <pivotArea dataOnly="0" labelOnly="1" outline="0" fieldPosition="0">
        <references count="3">
          <reference field="6" count="1" selected="0">
            <x v="75"/>
          </reference>
          <reference field="7" count="1" selected="0">
            <x v="19"/>
          </reference>
          <reference field="12" count="1">
            <x v="3"/>
          </reference>
        </references>
      </pivotArea>
    </format>
    <format dxfId="4709">
      <pivotArea dataOnly="0" labelOnly="1" outline="0" fieldPosition="0">
        <references count="3">
          <reference field="6" count="1" selected="0">
            <x v="76"/>
          </reference>
          <reference field="7" count="1" selected="0">
            <x v="19"/>
          </reference>
          <reference field="12" count="1">
            <x v="16"/>
          </reference>
        </references>
      </pivotArea>
    </format>
    <format dxfId="4708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19"/>
          </reference>
          <reference field="12" count="1">
            <x v="7"/>
          </reference>
        </references>
      </pivotArea>
    </format>
    <format dxfId="4707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19"/>
          </reference>
          <reference field="12" count="1">
            <x v="14"/>
          </reference>
        </references>
      </pivotArea>
    </format>
    <format dxfId="4706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19"/>
          </reference>
          <reference field="12" count="1">
            <x v="18"/>
          </reference>
        </references>
      </pivotArea>
    </format>
    <format dxfId="4705">
      <pivotArea dataOnly="0" labelOnly="1" outline="0" fieldPosition="0">
        <references count="3">
          <reference field="6" count="1" selected="0">
            <x v="85"/>
          </reference>
          <reference field="7" count="1" selected="0">
            <x v="19"/>
          </reference>
          <reference field="12" count="1">
            <x v="16"/>
          </reference>
        </references>
      </pivotArea>
    </format>
    <format dxfId="4704">
      <pivotArea dataOnly="0" labelOnly="1" outline="0" fieldPosition="0">
        <references count="3">
          <reference field="6" count="1" selected="0">
            <x v="87"/>
          </reference>
          <reference field="7" count="1" selected="0">
            <x v="19"/>
          </reference>
          <reference field="12" count="1">
            <x v="15"/>
          </reference>
        </references>
      </pivotArea>
    </format>
    <format dxfId="4703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19"/>
          </reference>
          <reference field="12" count="1">
            <x v="14"/>
          </reference>
        </references>
      </pivotArea>
    </format>
    <format dxfId="4702">
      <pivotArea dataOnly="0" labelOnly="1" outline="0" fieldPosition="0">
        <references count="3">
          <reference field="6" count="1" selected="0">
            <x v="89"/>
          </reference>
          <reference field="7" count="1" selected="0">
            <x v="19"/>
          </reference>
          <reference field="12" count="1">
            <x v="10"/>
          </reference>
        </references>
      </pivotArea>
    </format>
    <format dxfId="4701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19"/>
          </reference>
          <reference field="12" count="1">
            <x v="22"/>
          </reference>
        </references>
      </pivotArea>
    </format>
    <format dxfId="4700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19"/>
          </reference>
          <reference field="12" count="1">
            <x v="23"/>
          </reference>
        </references>
      </pivotArea>
    </format>
    <format dxfId="4699">
      <pivotArea dataOnly="0" labelOnly="1" outline="0" fieldPosition="0">
        <references count="3">
          <reference field="6" count="1" selected="0">
            <x v="97"/>
          </reference>
          <reference field="7" count="1" selected="0">
            <x v="19"/>
          </reference>
          <reference field="12" count="1">
            <x v="3"/>
          </reference>
        </references>
      </pivotArea>
    </format>
    <format dxfId="4698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19"/>
          </reference>
          <reference field="12" count="1">
            <x v="24"/>
          </reference>
        </references>
      </pivotArea>
    </format>
    <format dxfId="4697">
      <pivotArea dataOnly="0" labelOnly="1" outline="0" fieldPosition="0">
        <references count="3">
          <reference field="6" count="1" selected="0">
            <x v="100"/>
          </reference>
          <reference field="7" count="1" selected="0">
            <x v="19"/>
          </reference>
          <reference field="12" count="1">
            <x v="16"/>
          </reference>
        </references>
      </pivotArea>
    </format>
    <format dxfId="4696">
      <pivotArea dataOnly="0" labelOnly="1" outline="0" fieldPosition="0">
        <references count="3">
          <reference field="6" count="1" selected="0">
            <x v="108"/>
          </reference>
          <reference field="7" count="1" selected="0">
            <x v="19"/>
          </reference>
          <reference field="12" count="1">
            <x v="3"/>
          </reference>
        </references>
      </pivotArea>
    </format>
    <format dxfId="4695">
      <pivotArea dataOnly="0" labelOnly="1" outline="0" fieldPosition="0">
        <references count="3">
          <reference field="6" count="1" selected="0">
            <x v="112"/>
          </reference>
          <reference field="7" count="1" selected="0">
            <x v="19"/>
          </reference>
          <reference field="12" count="1">
            <x v="4"/>
          </reference>
        </references>
      </pivotArea>
    </format>
    <format dxfId="4694">
      <pivotArea dataOnly="0" labelOnly="1" outline="0" fieldPosition="0">
        <references count="3">
          <reference field="6" count="1" selected="0">
            <x v="114"/>
          </reference>
          <reference field="7" count="1" selected="0">
            <x v="19"/>
          </reference>
          <reference field="12" count="1">
            <x v="3"/>
          </reference>
        </references>
      </pivotArea>
    </format>
    <format dxfId="4693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19"/>
          </reference>
          <reference field="12" count="1">
            <x v="18"/>
          </reference>
        </references>
      </pivotArea>
    </format>
    <format dxfId="4692">
      <pivotArea dataOnly="0" labelOnly="1" outline="0" fieldPosition="0">
        <references count="3">
          <reference field="6" count="1" selected="0">
            <x v="116"/>
          </reference>
          <reference field="7" count="1" selected="0">
            <x v="19"/>
          </reference>
          <reference field="12" count="1">
            <x v="24"/>
          </reference>
        </references>
      </pivotArea>
    </format>
    <format dxfId="4691">
      <pivotArea dataOnly="0" labelOnly="1" outline="0" fieldPosition="0">
        <references count="3">
          <reference field="6" count="1" selected="0">
            <x v="118"/>
          </reference>
          <reference field="7" count="1" selected="0">
            <x v="19"/>
          </reference>
          <reference field="12" count="1">
            <x v="18"/>
          </reference>
        </references>
      </pivotArea>
    </format>
    <format dxfId="4690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19"/>
          </reference>
          <reference field="12" count="1">
            <x v="7"/>
          </reference>
        </references>
      </pivotArea>
    </format>
    <format dxfId="4689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19"/>
          </reference>
          <reference field="12" count="1">
            <x v="4"/>
          </reference>
        </references>
      </pivotArea>
    </format>
    <format dxfId="4688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19"/>
          </reference>
          <reference field="12" count="1">
            <x v="3"/>
          </reference>
        </references>
      </pivotArea>
    </format>
    <format dxfId="4687">
      <pivotArea dataOnly="0" labelOnly="1" outline="0" fieldPosition="0">
        <references count="4">
          <reference field="6" count="1" selected="0">
            <x v="28"/>
          </reference>
          <reference field="7" count="1" selected="0">
            <x v="19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686">
      <pivotArea dataOnly="0" labelOnly="1" outline="0" fieldPosition="0">
        <references count="4">
          <reference field="6" count="1" selected="0">
            <x v="64"/>
          </reference>
          <reference field="7" count="1" selected="0">
            <x v="19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685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19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684">
      <pivotArea dataOnly="0" labelOnly="1" outline="0" fieldPosition="0">
        <references count="5">
          <reference field="6" count="1" selected="0">
            <x v="64"/>
          </reference>
          <reference field="7" count="1" selected="0">
            <x v="19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683">
      <pivotArea dataOnly="0" labelOnly="1" outline="0" fieldPosition="0">
        <references count="7">
          <reference field="6" count="1" selected="0">
            <x v="64"/>
          </reference>
          <reference field="7" count="1" selected="0">
            <x v="19"/>
          </reference>
          <reference field="8" count="1">
            <x v="20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682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19"/>
          </reference>
          <reference field="8" count="1" selected="0">
            <x v="1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681">
      <pivotArea dataOnly="0" labelOnly="1" outline="0" fieldPosition="0">
        <references count="8">
          <reference field="6" count="1" selected="0">
            <x v="64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680">
      <pivotArea type="all" dataOnly="0" outline="0" fieldPosition="0"/>
    </format>
    <format dxfId="4679">
      <pivotArea outline="0" collapsedLevelsAreSubtotals="1" fieldPosition="0"/>
    </format>
    <format dxfId="4678">
      <pivotArea dataOnly="0" labelOnly="1" outline="0" axis="axisValues" fieldPosition="0"/>
    </format>
    <format dxfId="4677">
      <pivotArea dataOnly="0" labelOnly="1" outline="0" fieldPosition="0">
        <references count="1">
          <reference field="6" count="50">
            <x v="4"/>
            <x v="5"/>
            <x v="7"/>
            <x v="9"/>
            <x v="10"/>
            <x v="12"/>
            <x v="18"/>
            <x v="19"/>
            <x v="20"/>
            <x v="21"/>
            <x v="22"/>
            <x v="23"/>
            <x v="24"/>
            <x v="27"/>
            <x v="28"/>
            <x v="35"/>
            <x v="36"/>
            <x v="39"/>
            <x v="41"/>
            <x v="42"/>
            <x v="45"/>
            <x v="46"/>
            <x v="47"/>
            <x v="49"/>
            <x v="56"/>
            <x v="60"/>
            <x v="61"/>
            <x v="62"/>
            <x v="63"/>
            <x v="64"/>
            <x v="75"/>
            <x v="76"/>
            <x v="77"/>
            <x v="78"/>
            <x v="82"/>
            <x v="85"/>
            <x v="87"/>
            <x v="88"/>
            <x v="89"/>
            <x v="91"/>
            <x v="93"/>
            <x v="97"/>
            <x v="98"/>
            <x v="100"/>
            <x v="105"/>
            <x v="106"/>
            <x v="107"/>
            <x v="108"/>
            <x v="109"/>
            <x v="110"/>
          </reference>
        </references>
      </pivotArea>
    </format>
    <format dxfId="4676">
      <pivotArea dataOnly="0" labelOnly="1" outline="0" fieldPosition="0">
        <references count="1">
          <reference field="6" count="9">
            <x v="112"/>
            <x v="114"/>
            <x v="115"/>
            <x v="116"/>
            <x v="118"/>
            <x v="119"/>
            <x v="120"/>
            <x v="121"/>
            <x v="126"/>
          </reference>
        </references>
      </pivotArea>
    </format>
    <format dxfId="4675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4674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19"/>
          </reference>
          <reference field="12" count="1">
            <x v="3"/>
          </reference>
        </references>
      </pivotArea>
    </format>
    <format dxfId="4673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19"/>
          </reference>
          <reference field="12" count="1">
            <x v="19"/>
          </reference>
        </references>
      </pivotArea>
    </format>
    <format dxfId="4672">
      <pivotArea dataOnly="0" labelOnly="1" outline="0" fieldPosition="0">
        <references count="3">
          <reference field="6" count="1" selected="0">
            <x v="7"/>
          </reference>
          <reference field="7" count="1" selected="0">
            <x v="19"/>
          </reference>
          <reference field="12" count="1">
            <x v="4"/>
          </reference>
        </references>
      </pivotArea>
    </format>
    <format dxfId="4671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19"/>
          </reference>
          <reference field="12" count="1">
            <x v="5"/>
          </reference>
        </references>
      </pivotArea>
    </format>
    <format dxfId="4670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19"/>
          </reference>
          <reference field="12" count="1">
            <x v="6"/>
          </reference>
        </references>
      </pivotArea>
    </format>
    <format dxfId="4669">
      <pivotArea dataOnly="0" labelOnly="1" outline="0" fieldPosition="0">
        <references count="3">
          <reference field="6" count="1" selected="0">
            <x v="12"/>
          </reference>
          <reference field="7" count="1" selected="0">
            <x v="19"/>
          </reference>
          <reference field="12" count="1">
            <x v="7"/>
          </reference>
        </references>
      </pivotArea>
    </format>
    <format dxfId="4668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19"/>
          </reference>
          <reference field="12" count="1">
            <x v="10"/>
          </reference>
        </references>
      </pivotArea>
    </format>
    <format dxfId="4667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19"/>
          </reference>
          <reference field="12" count="1">
            <x v="7"/>
          </reference>
        </references>
      </pivotArea>
    </format>
    <format dxfId="4666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19"/>
          </reference>
          <reference field="12" count="1">
            <x v="11"/>
          </reference>
        </references>
      </pivotArea>
    </format>
    <format dxfId="4665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19"/>
          </reference>
          <reference field="12" count="1">
            <x v="6"/>
          </reference>
        </references>
      </pivotArea>
    </format>
    <format dxfId="4664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19"/>
          </reference>
          <reference field="12" count="1">
            <x v="12"/>
          </reference>
        </references>
      </pivotArea>
    </format>
    <format dxfId="4663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19"/>
          </reference>
          <reference field="12" count="1">
            <x v="7"/>
          </reference>
        </references>
      </pivotArea>
    </format>
    <format dxfId="4662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19"/>
          </reference>
          <reference field="12" count="1">
            <x v="14"/>
          </reference>
        </references>
      </pivotArea>
    </format>
    <format dxfId="4661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19"/>
          </reference>
          <reference field="12" count="1">
            <x v="40"/>
          </reference>
        </references>
      </pivotArea>
    </format>
    <format dxfId="4660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19"/>
          </reference>
          <reference field="12" count="1">
            <x v="17"/>
          </reference>
        </references>
      </pivotArea>
    </format>
    <format dxfId="4659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19"/>
          </reference>
          <reference field="12" count="1">
            <x v="3"/>
          </reference>
        </references>
      </pivotArea>
    </format>
    <format dxfId="4658">
      <pivotArea dataOnly="0" labelOnly="1" outline="0" fieldPosition="0">
        <references count="3">
          <reference field="6" count="1" selected="0">
            <x v="45"/>
          </reference>
          <reference field="7" count="1" selected="0">
            <x v="19"/>
          </reference>
          <reference field="12" count="1">
            <x v="7"/>
          </reference>
        </references>
      </pivotArea>
    </format>
    <format dxfId="4657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19"/>
          </reference>
          <reference field="12" count="1">
            <x v="6"/>
          </reference>
        </references>
      </pivotArea>
    </format>
    <format dxfId="4656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19"/>
          </reference>
          <reference field="12" count="1">
            <x v="7"/>
          </reference>
        </references>
      </pivotArea>
    </format>
    <format dxfId="4655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19"/>
          </reference>
          <reference field="12" count="1">
            <x v="18"/>
          </reference>
        </references>
      </pivotArea>
    </format>
    <format dxfId="4654">
      <pivotArea dataOnly="0" labelOnly="1" outline="0" fieldPosition="0">
        <references count="3">
          <reference field="6" count="1" selected="0">
            <x v="56"/>
          </reference>
          <reference field="7" count="1" selected="0">
            <x v="19"/>
          </reference>
          <reference field="12" count="1">
            <x v="4"/>
          </reference>
        </references>
      </pivotArea>
    </format>
    <format dxfId="4653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19"/>
          </reference>
          <reference field="12" count="1">
            <x v="11"/>
          </reference>
        </references>
      </pivotArea>
    </format>
    <format dxfId="4652">
      <pivotArea dataOnly="0" labelOnly="1" outline="0" fieldPosition="0">
        <references count="3">
          <reference field="6" count="1" selected="0">
            <x v="61"/>
          </reference>
          <reference field="7" count="1" selected="0">
            <x v="19"/>
          </reference>
          <reference field="12" count="1">
            <x v="13"/>
          </reference>
        </references>
      </pivotArea>
    </format>
    <format dxfId="4651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19"/>
          </reference>
          <reference field="12" count="1">
            <x v="16"/>
          </reference>
        </references>
      </pivotArea>
    </format>
    <format dxfId="4650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19"/>
          </reference>
          <reference field="12" count="1">
            <x v="9"/>
          </reference>
        </references>
      </pivotArea>
    </format>
    <format dxfId="4649">
      <pivotArea dataOnly="0" labelOnly="1" outline="0" fieldPosition="0">
        <references count="3">
          <reference field="6" count="1" selected="0">
            <x v="64"/>
          </reference>
          <reference field="7" count="1" selected="0">
            <x v="19"/>
          </reference>
          <reference field="12" count="1">
            <x v="40"/>
          </reference>
        </references>
      </pivotArea>
    </format>
    <format dxfId="4648">
      <pivotArea dataOnly="0" labelOnly="1" outline="0" fieldPosition="0">
        <references count="3">
          <reference field="6" count="1" selected="0">
            <x v="75"/>
          </reference>
          <reference field="7" count="1" selected="0">
            <x v="19"/>
          </reference>
          <reference field="12" count="1">
            <x v="3"/>
          </reference>
        </references>
      </pivotArea>
    </format>
    <format dxfId="4647">
      <pivotArea dataOnly="0" labelOnly="1" outline="0" fieldPosition="0">
        <references count="3">
          <reference field="6" count="1" selected="0">
            <x v="76"/>
          </reference>
          <reference field="7" count="1" selected="0">
            <x v="19"/>
          </reference>
          <reference field="12" count="1">
            <x v="16"/>
          </reference>
        </references>
      </pivotArea>
    </format>
    <format dxfId="4646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19"/>
          </reference>
          <reference field="12" count="1">
            <x v="7"/>
          </reference>
        </references>
      </pivotArea>
    </format>
    <format dxfId="4645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19"/>
          </reference>
          <reference field="12" count="1">
            <x v="14"/>
          </reference>
        </references>
      </pivotArea>
    </format>
    <format dxfId="4644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19"/>
          </reference>
          <reference field="12" count="1">
            <x v="18"/>
          </reference>
        </references>
      </pivotArea>
    </format>
    <format dxfId="4643">
      <pivotArea dataOnly="0" labelOnly="1" outline="0" fieldPosition="0">
        <references count="3">
          <reference field="6" count="1" selected="0">
            <x v="85"/>
          </reference>
          <reference field="7" count="1" selected="0">
            <x v="19"/>
          </reference>
          <reference field="12" count="1">
            <x v="16"/>
          </reference>
        </references>
      </pivotArea>
    </format>
    <format dxfId="4642">
      <pivotArea dataOnly="0" labelOnly="1" outline="0" fieldPosition="0">
        <references count="3">
          <reference field="6" count="1" selected="0">
            <x v="87"/>
          </reference>
          <reference field="7" count="1" selected="0">
            <x v="19"/>
          </reference>
          <reference field="12" count="1">
            <x v="15"/>
          </reference>
        </references>
      </pivotArea>
    </format>
    <format dxfId="4641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19"/>
          </reference>
          <reference field="12" count="1">
            <x v="14"/>
          </reference>
        </references>
      </pivotArea>
    </format>
    <format dxfId="4640">
      <pivotArea dataOnly="0" labelOnly="1" outline="0" fieldPosition="0">
        <references count="3">
          <reference field="6" count="1" selected="0">
            <x v="89"/>
          </reference>
          <reference field="7" count="1" selected="0">
            <x v="19"/>
          </reference>
          <reference field="12" count="1">
            <x v="10"/>
          </reference>
        </references>
      </pivotArea>
    </format>
    <format dxfId="4639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19"/>
          </reference>
          <reference field="12" count="1">
            <x v="22"/>
          </reference>
        </references>
      </pivotArea>
    </format>
    <format dxfId="4638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19"/>
          </reference>
          <reference field="12" count="1">
            <x v="23"/>
          </reference>
        </references>
      </pivotArea>
    </format>
    <format dxfId="4637">
      <pivotArea dataOnly="0" labelOnly="1" outline="0" fieldPosition="0">
        <references count="3">
          <reference field="6" count="1" selected="0">
            <x v="97"/>
          </reference>
          <reference field="7" count="1" selected="0">
            <x v="19"/>
          </reference>
          <reference field="12" count="1">
            <x v="3"/>
          </reference>
        </references>
      </pivotArea>
    </format>
    <format dxfId="4636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19"/>
          </reference>
          <reference field="12" count="1">
            <x v="24"/>
          </reference>
        </references>
      </pivotArea>
    </format>
    <format dxfId="4635">
      <pivotArea dataOnly="0" labelOnly="1" outline="0" fieldPosition="0">
        <references count="3">
          <reference field="6" count="1" selected="0">
            <x v="100"/>
          </reference>
          <reference field="7" count="1" selected="0">
            <x v="19"/>
          </reference>
          <reference field="12" count="1">
            <x v="16"/>
          </reference>
        </references>
      </pivotArea>
    </format>
    <format dxfId="4634">
      <pivotArea dataOnly="0" labelOnly="1" outline="0" fieldPosition="0">
        <references count="3">
          <reference field="6" count="1" selected="0">
            <x v="108"/>
          </reference>
          <reference field="7" count="1" selected="0">
            <x v="19"/>
          </reference>
          <reference field="12" count="1">
            <x v="3"/>
          </reference>
        </references>
      </pivotArea>
    </format>
    <format dxfId="4633">
      <pivotArea dataOnly="0" labelOnly="1" outline="0" fieldPosition="0">
        <references count="3">
          <reference field="6" count="1" selected="0">
            <x v="112"/>
          </reference>
          <reference field="7" count="1" selected="0">
            <x v="19"/>
          </reference>
          <reference field="12" count="1">
            <x v="4"/>
          </reference>
        </references>
      </pivotArea>
    </format>
    <format dxfId="4632">
      <pivotArea dataOnly="0" labelOnly="1" outline="0" fieldPosition="0">
        <references count="3">
          <reference field="6" count="1" selected="0">
            <x v="114"/>
          </reference>
          <reference field="7" count="1" selected="0">
            <x v="19"/>
          </reference>
          <reference field="12" count="1">
            <x v="3"/>
          </reference>
        </references>
      </pivotArea>
    </format>
    <format dxfId="4631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19"/>
          </reference>
          <reference field="12" count="1">
            <x v="18"/>
          </reference>
        </references>
      </pivotArea>
    </format>
    <format dxfId="4630">
      <pivotArea dataOnly="0" labelOnly="1" outline="0" fieldPosition="0">
        <references count="3">
          <reference field="6" count="1" selected="0">
            <x v="116"/>
          </reference>
          <reference field="7" count="1" selected="0">
            <x v="19"/>
          </reference>
          <reference field="12" count="1">
            <x v="24"/>
          </reference>
        </references>
      </pivotArea>
    </format>
    <format dxfId="4629">
      <pivotArea dataOnly="0" labelOnly="1" outline="0" fieldPosition="0">
        <references count="3">
          <reference field="6" count="1" selected="0">
            <x v="118"/>
          </reference>
          <reference field="7" count="1" selected="0">
            <x v="19"/>
          </reference>
          <reference field="12" count="1">
            <x v="18"/>
          </reference>
        </references>
      </pivotArea>
    </format>
    <format dxfId="4628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19"/>
          </reference>
          <reference field="12" count="1">
            <x v="7"/>
          </reference>
        </references>
      </pivotArea>
    </format>
    <format dxfId="4627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19"/>
          </reference>
          <reference field="12" count="1">
            <x v="4"/>
          </reference>
        </references>
      </pivotArea>
    </format>
    <format dxfId="4626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19"/>
          </reference>
          <reference field="12" count="1">
            <x v="3"/>
          </reference>
        </references>
      </pivotArea>
    </format>
    <format dxfId="4625">
      <pivotArea dataOnly="0" labelOnly="1" outline="0" fieldPosition="0">
        <references count="4">
          <reference field="6" count="1" selected="0">
            <x v="28"/>
          </reference>
          <reference field="7" count="1" selected="0">
            <x v="19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624">
      <pivotArea dataOnly="0" labelOnly="1" outline="0" fieldPosition="0">
        <references count="4">
          <reference field="6" count="1" selected="0">
            <x v="64"/>
          </reference>
          <reference field="7" count="1" selected="0">
            <x v="19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623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19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622">
      <pivotArea dataOnly="0" labelOnly="1" outline="0" fieldPosition="0">
        <references count="5">
          <reference field="6" count="1" selected="0">
            <x v="64"/>
          </reference>
          <reference field="7" count="1" selected="0">
            <x v="19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621">
      <pivotArea dataOnly="0" labelOnly="1" outline="0" fieldPosition="0">
        <references count="7">
          <reference field="6" count="1" selected="0">
            <x v="64"/>
          </reference>
          <reference field="7" count="1" selected="0">
            <x v="19"/>
          </reference>
          <reference field="8" count="1">
            <x v="20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620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19"/>
          </reference>
          <reference field="8" count="1" selected="0">
            <x v="1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619">
      <pivotArea dataOnly="0" labelOnly="1" outline="0" fieldPosition="0">
        <references count="8">
          <reference field="6" count="1" selected="0">
            <x v="64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618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5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69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65">
    <i>
      <x/>
      <x v="22"/>
      <x v="3"/>
      <x/>
      <x v="2"/>
      <x v="11"/>
      <x v="5"/>
      <x v="5"/>
    </i>
    <i>
      <x v="4"/>
      <x v="22"/>
      <x v="3"/>
      <x/>
      <x v="2"/>
      <x v="11"/>
      <x v="1"/>
      <x v="1"/>
    </i>
    <i>
      <x v="7"/>
      <x v="22"/>
      <x v="4"/>
      <x/>
      <x v="2"/>
      <x v="12"/>
      <x v="2"/>
      <x v="2"/>
    </i>
    <i>
      <x v="8"/>
      <x v="22"/>
      <x v="3"/>
      <x/>
      <x v="2"/>
      <x v="11"/>
      <x v="1"/>
      <x v="1"/>
    </i>
    <i>
      <x v="10"/>
      <x v="22"/>
      <x v="6"/>
      <x/>
      <x v="2"/>
      <x v="10"/>
      <x v="2"/>
      <x v="2"/>
    </i>
    <i>
      <x v="11"/>
      <x v="22"/>
      <x v="7"/>
      <x/>
      <x v="3"/>
      <x v="18"/>
      <x v="2"/>
      <x v="2"/>
    </i>
    <i>
      <x v="12"/>
      <x v="22"/>
      <x v="7"/>
      <x/>
      <x v="3"/>
      <x v="18"/>
      <x v="1"/>
      <x v="1"/>
    </i>
    <i>
      <x v="13"/>
      <x v="22"/>
      <x v="3"/>
      <x/>
      <x v="2"/>
      <x v="11"/>
      <x v="3"/>
      <x v="3"/>
    </i>
    <i>
      <x v="14"/>
      <x v="22"/>
      <x v="8"/>
      <x/>
      <x v="2"/>
      <x v="11"/>
      <x v="3"/>
      <x v="3"/>
    </i>
    <i>
      <x v="15"/>
      <x v="22"/>
      <x v="9"/>
      <x/>
      <x v="2"/>
      <x v="6"/>
      <x v="9"/>
      <x v="9"/>
    </i>
    <i>
      <x v="17"/>
      <x v="22"/>
      <x v="7"/>
      <x/>
      <x v="3"/>
      <x v="18"/>
      <x v="9"/>
      <x v="9"/>
    </i>
    <i>
      <x v="18"/>
      <x v="22"/>
      <x v="10"/>
      <x/>
      <x v="2"/>
      <x v="7"/>
      <x v="2"/>
      <x v="2"/>
    </i>
    <i>
      <x v="19"/>
      <x v="22"/>
      <x v="10"/>
      <x/>
      <x v="2"/>
      <x v="7"/>
      <x v="1"/>
      <x v="1"/>
    </i>
    <i>
      <x v="20"/>
      <x v="22"/>
      <x v="7"/>
      <x/>
      <x v="3"/>
      <x v="18"/>
      <x v="7"/>
      <x v="7"/>
    </i>
    <i>
      <x v="21"/>
      <x v="22"/>
      <x v="11"/>
      <x/>
      <x v="2"/>
      <x v="14"/>
      <x/>
      <x/>
    </i>
    <i>
      <x v="25"/>
      <x v="22"/>
      <x v="4"/>
      <x/>
      <x v="2"/>
      <x v="12"/>
      <x v="4"/>
      <x v="4"/>
    </i>
    <i>
      <x v="26"/>
      <x v="22"/>
      <x v="13"/>
      <x/>
      <x v="2"/>
      <x v="44"/>
      <x/>
      <x/>
    </i>
    <i>
      <x v="27"/>
      <x v="22"/>
      <x v="14"/>
      <x/>
      <x v="2"/>
      <x v="11"/>
      <x/>
      <x/>
    </i>
    <i>
      <x v="29"/>
      <x v="22"/>
      <x v="15"/>
      <x/>
      <x v="3"/>
      <x v="8"/>
      <x v="1"/>
      <x v="1"/>
    </i>
    <i>
      <x v="33"/>
      <x v="22"/>
      <x v="14"/>
      <x v="4"/>
      <x v="2"/>
      <x v="11"/>
      <x v="9"/>
      <x v="4"/>
    </i>
    <i>
      <x v="34"/>
      <x v="22"/>
      <x v="16"/>
      <x/>
      <x v="3"/>
      <x v="11"/>
      <x v="4"/>
      <x v="4"/>
    </i>
    <i>
      <x v="37"/>
      <x v="22"/>
      <x v="4"/>
      <x/>
      <x v="2"/>
      <x v="12"/>
      <x v="15"/>
      <x v="17"/>
    </i>
    <i>
      <x v="38"/>
      <x v="22"/>
      <x v="4"/>
      <x/>
      <x v="2"/>
      <x v="12"/>
      <x v="4"/>
      <x v="4"/>
    </i>
    <i>
      <x v="39"/>
      <x v="22"/>
      <x v="3"/>
      <x/>
      <x v="2"/>
      <x v="11"/>
      <x v="4"/>
      <x v="4"/>
    </i>
    <i>
      <x v="40"/>
      <x v="22"/>
      <x v="14"/>
      <x/>
      <x v="2"/>
      <x v="11"/>
      <x v="3"/>
      <x v="3"/>
    </i>
    <i>
      <x v="41"/>
      <x v="22"/>
      <x v="3"/>
      <x/>
      <x v="2"/>
      <x v="11"/>
      <x/>
      <x/>
    </i>
    <i>
      <x v="42"/>
      <x v="22"/>
      <x v="3"/>
      <x/>
      <x v="2"/>
      <x v="11"/>
      <x v="2"/>
      <x v="2"/>
    </i>
    <i>
      <x v="43"/>
      <x v="22"/>
      <x v="18"/>
      <x/>
      <x v="2"/>
      <x v="17"/>
      <x v="3"/>
      <x v="3"/>
    </i>
    <i>
      <x v="46"/>
      <x v="22"/>
      <x v="6"/>
      <x/>
      <x v="2"/>
      <x v="10"/>
      <x v="2"/>
      <x v="2"/>
    </i>
    <i>
      <x v="47"/>
      <x v="22"/>
      <x v="7"/>
      <x/>
      <x v="3"/>
      <x v="18"/>
      <x/>
      <x/>
    </i>
    <i>
      <x v="49"/>
      <x v="22"/>
      <x v="18"/>
      <x/>
      <x v="2"/>
      <x v="17"/>
      <x v="3"/>
      <x v="3"/>
    </i>
    <i>
      <x v="50"/>
      <x v="22"/>
      <x v="14"/>
      <x/>
      <x v="2"/>
      <x v="11"/>
      <x v="4"/>
      <x v="4"/>
    </i>
    <i>
      <x v="51"/>
      <x v="22"/>
      <x v="3"/>
      <x/>
      <x v="2"/>
      <x v="11"/>
      <x/>
      <x/>
    </i>
    <i>
      <x v="58"/>
      <x v="22"/>
      <x v="8"/>
      <x/>
      <x v="2"/>
      <x v="11"/>
      <x v="4"/>
      <x v="4"/>
    </i>
    <i>
      <x v="59"/>
      <x v="22"/>
      <x v="12"/>
      <x/>
      <x v="2"/>
      <x v="13"/>
      <x/>
      <x/>
    </i>
    <i>
      <x v="60"/>
      <x v="22"/>
      <x v="11"/>
      <x/>
      <x v="2"/>
      <x v="14"/>
      <x v="4"/>
      <x v="4"/>
    </i>
    <i>
      <x v="63"/>
      <x v="22"/>
      <x v="9"/>
      <x/>
      <x v="2"/>
      <x v="6"/>
      <x v="1"/>
      <x v="1"/>
    </i>
    <i>
      <x v="64"/>
      <x v="22"/>
      <x v="40"/>
      <x v="1"/>
      <x v="4"/>
      <x v="3"/>
      <x v="1"/>
      <x v="65"/>
    </i>
    <i>
      <x v="75"/>
      <x v="22"/>
      <x v="3"/>
      <x/>
      <x v="2"/>
      <x v="11"/>
      <x v="4"/>
      <x v="4"/>
    </i>
    <i>
      <x v="78"/>
      <x v="22"/>
      <x v="14"/>
      <x/>
      <x v="2"/>
      <x v="11"/>
      <x v="3"/>
      <x v="3"/>
    </i>
    <i>
      <x v="81"/>
      <x v="22"/>
      <x v="21"/>
      <x/>
      <x v="2"/>
      <x v="19"/>
      <x v="3"/>
      <x v="3"/>
    </i>
    <i>
      <x v="82"/>
      <x v="22"/>
      <x v="18"/>
      <x/>
      <x v="2"/>
      <x v="17"/>
      <x v="3"/>
      <x v="3"/>
    </i>
    <i>
      <x v="83"/>
      <x v="22"/>
      <x v="40"/>
      <x v="1"/>
      <x v="4"/>
      <x v="3"/>
      <x v="9"/>
      <x v="65"/>
    </i>
    <i>
      <x v="84"/>
      <x v="22"/>
      <x v="5"/>
      <x/>
      <x v="3"/>
      <x v="16"/>
      <x v="1"/>
      <x v="1"/>
    </i>
    <i>
      <x v="87"/>
      <x v="22"/>
      <x v="15"/>
      <x/>
      <x v="3"/>
      <x v="8"/>
      <x v="1"/>
      <x v="1"/>
    </i>
    <i>
      <x v="89"/>
      <x v="22"/>
      <x v="10"/>
      <x/>
      <x v="2"/>
      <x v="7"/>
      <x v="9"/>
      <x v="9"/>
    </i>
    <i>
      <x v="90"/>
      <x v="22"/>
      <x v="14"/>
      <x/>
      <x v="2"/>
      <x v="11"/>
      <x v="1"/>
      <x v="1"/>
    </i>
    <i>
      <x v="91"/>
      <x v="22"/>
      <x v="22"/>
      <x/>
      <x v="3"/>
      <x v="9"/>
      <x/>
      <x/>
    </i>
    <i>
      <x v="92"/>
      <x v="22"/>
      <x v="14"/>
      <x/>
      <x v="2"/>
      <x v="11"/>
      <x/>
      <x/>
    </i>
    <i>
      <x v="93"/>
      <x v="22"/>
      <x v="23"/>
      <x/>
      <x v="3"/>
      <x v="8"/>
      <x v="9"/>
      <x v="9"/>
    </i>
    <i>
      <x v="94"/>
      <x v="22"/>
      <x v="10"/>
      <x/>
      <x v="2"/>
      <x v="7"/>
      <x/>
      <x/>
    </i>
    <i>
      <x v="96"/>
      <x v="22"/>
      <x v="14"/>
      <x/>
      <x v="2"/>
      <x v="11"/>
      <x v="1"/>
      <x v="1"/>
    </i>
    <i>
      <x v="98"/>
      <x v="22"/>
      <x v="24"/>
      <x v="7"/>
      <x v="3"/>
      <x v="49"/>
      <x v="1"/>
      <x v="1"/>
    </i>
    <i>
      <x v="99"/>
      <x v="22"/>
      <x v="14"/>
      <x/>
      <x v="2"/>
      <x v="11"/>
      <x v="2"/>
      <x v="2"/>
    </i>
    <i>
      <x v="101"/>
      <x v="22"/>
      <x v="3"/>
      <x/>
      <x v="2"/>
      <x v="11"/>
      <x/>
      <x/>
    </i>
    <i>
      <x v="104"/>
      <x v="22"/>
      <x v="3"/>
      <x/>
      <x v="2"/>
      <x v="11"/>
      <x v="4"/>
      <x v="4"/>
    </i>
    <i>
      <x v="109"/>
      <x v="22"/>
      <x v="3"/>
      <x/>
      <x v="2"/>
      <x v="11"/>
      <x v="4"/>
      <x v="4"/>
    </i>
    <i>
      <x v="115"/>
      <x v="22"/>
      <x v="18"/>
      <x/>
      <x v="2"/>
      <x v="17"/>
      <x/>
      <x/>
    </i>
    <i>
      <x v="116"/>
      <x v="22"/>
      <x v="24"/>
      <x v="7"/>
      <x v="3"/>
      <x v="49"/>
      <x v="1"/>
      <x v="1"/>
    </i>
    <i>
      <x v="118"/>
      <x v="22"/>
      <x v="18"/>
      <x/>
      <x v="2"/>
      <x v="17"/>
      <x v="2"/>
      <x v="2"/>
    </i>
    <i>
      <x v="119"/>
      <x v="22"/>
      <x v="7"/>
      <x/>
      <x v="3"/>
      <x v="18"/>
      <x v="4"/>
      <x v="4"/>
    </i>
    <i>
      <x v="120"/>
      <x v="22"/>
      <x v="4"/>
      <x/>
      <x v="2"/>
      <x v="12"/>
      <x v="2"/>
      <x v="2"/>
    </i>
    <i>
      <x v="121"/>
      <x v="22"/>
      <x v="3"/>
      <x/>
      <x v="2"/>
      <x v="11"/>
      <x v="4"/>
      <x v="4"/>
    </i>
    <i>
      <x v="123"/>
      <x v="22"/>
      <x v="40"/>
      <x v="1"/>
      <x v="4"/>
      <x v="3"/>
      <x v="9"/>
      <x v="65"/>
    </i>
    <i>
      <x v="126"/>
      <x v="22"/>
      <x v="3"/>
      <x/>
      <x v="2"/>
      <x v="11"/>
      <x v="4"/>
      <x v="4"/>
    </i>
  </rowItems>
  <colItems count="1">
    <i/>
  </colItems>
  <pageFields count="1">
    <pageField fld="3" item="12" hier="-1"/>
  </pageFields>
  <dataFields count="1">
    <dataField name="VALOR" fld="14" baseField="13" baseItem="23" numFmtId="44"/>
  </dataFields>
  <formats count="153">
    <format dxfId="4617">
      <pivotArea type="all" dataOnly="0" outline="0" fieldPosition="0"/>
    </format>
    <format dxfId="4616">
      <pivotArea field="7" type="button" dataOnly="0" labelOnly="1" outline="0" axis="axisRow" fieldPosition="1"/>
    </format>
    <format dxfId="4615">
      <pivotArea type="all" dataOnly="0" outline="0" fieldPosition="0"/>
    </format>
    <format dxfId="4614">
      <pivotArea outline="0" collapsedLevelsAreSubtotals="1" fieldPosition="0"/>
    </format>
    <format dxfId="4613">
      <pivotArea dataOnly="0" labelOnly="1" outline="0" axis="axisValues" fieldPosition="0"/>
    </format>
    <format dxfId="4612">
      <pivotArea dataOnly="0" labelOnly="1" outline="0" fieldPosition="0">
        <references count="1">
          <reference field="6" count="50">
            <x v="0"/>
            <x v="4"/>
            <x v="7"/>
            <x v="8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5"/>
            <x v="26"/>
            <x v="27"/>
            <x v="29"/>
            <x v="33"/>
            <x v="34"/>
            <x v="37"/>
            <x v="38"/>
            <x v="39"/>
            <x v="40"/>
            <x v="41"/>
            <x v="42"/>
            <x v="43"/>
            <x v="46"/>
            <x v="47"/>
            <x v="49"/>
            <x v="50"/>
            <x v="51"/>
            <x v="58"/>
            <x v="59"/>
            <x v="60"/>
            <x v="63"/>
            <x v="64"/>
            <x v="75"/>
            <x v="78"/>
            <x v="81"/>
            <x v="82"/>
            <x v="83"/>
            <x v="84"/>
            <x v="87"/>
            <x v="89"/>
            <x v="90"/>
            <x v="91"/>
            <x v="92"/>
            <x v="93"/>
          </reference>
        </references>
      </pivotArea>
    </format>
    <format dxfId="4611">
      <pivotArea dataOnly="0" labelOnly="1" outline="0" fieldPosition="0">
        <references count="1">
          <reference field="6" count="15">
            <x v="94"/>
            <x v="96"/>
            <x v="98"/>
            <x v="99"/>
            <x v="101"/>
            <x v="104"/>
            <x v="109"/>
            <x v="115"/>
            <x v="116"/>
            <x v="118"/>
            <x v="119"/>
            <x v="120"/>
            <x v="121"/>
            <x v="123"/>
            <x v="126"/>
          </reference>
        </references>
      </pivotArea>
    </format>
    <format dxfId="4610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4609">
      <pivotArea dataOnly="0" labelOnly="1" outline="0" fieldPosition="0">
        <references count="3">
          <reference field="6" count="1" selected="0">
            <x v="0"/>
          </reference>
          <reference field="7" count="1" selected="0">
            <x v="22"/>
          </reference>
          <reference field="12" count="1">
            <x v="3"/>
          </reference>
        </references>
      </pivotArea>
    </format>
    <format dxfId="4608">
      <pivotArea dataOnly="0" labelOnly="1" outline="0" fieldPosition="0">
        <references count="3">
          <reference field="6" count="1" selected="0">
            <x v="7"/>
          </reference>
          <reference field="7" count="1" selected="0">
            <x v="22"/>
          </reference>
          <reference field="12" count="1">
            <x v="4"/>
          </reference>
        </references>
      </pivotArea>
    </format>
    <format dxfId="4607">
      <pivotArea dataOnly="0" labelOnly="1" outline="0" fieldPosition="0">
        <references count="3">
          <reference field="6" count="1" selected="0">
            <x v="8"/>
          </reference>
          <reference field="7" count="1" selected="0">
            <x v="22"/>
          </reference>
          <reference field="12" count="1">
            <x v="3"/>
          </reference>
        </references>
      </pivotArea>
    </format>
    <format dxfId="4606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2"/>
          </reference>
          <reference field="12" count="1">
            <x v="6"/>
          </reference>
        </references>
      </pivotArea>
    </format>
    <format dxfId="4605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22"/>
          </reference>
          <reference field="12" count="1">
            <x v="7"/>
          </reference>
        </references>
      </pivotArea>
    </format>
    <format dxfId="4604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22"/>
          </reference>
          <reference field="12" count="1">
            <x v="3"/>
          </reference>
        </references>
      </pivotArea>
    </format>
    <format dxfId="4603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22"/>
          </reference>
          <reference field="12" count="1">
            <x v="8"/>
          </reference>
        </references>
      </pivotArea>
    </format>
    <format dxfId="4602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22"/>
          </reference>
          <reference field="12" count="1">
            <x v="9"/>
          </reference>
        </references>
      </pivotArea>
    </format>
    <format dxfId="4601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22"/>
          </reference>
          <reference field="12" count="1">
            <x v="7"/>
          </reference>
        </references>
      </pivotArea>
    </format>
    <format dxfId="4600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22"/>
          </reference>
          <reference field="12" count="1">
            <x v="10"/>
          </reference>
        </references>
      </pivotArea>
    </format>
    <format dxfId="4599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22"/>
          </reference>
          <reference field="12" count="1">
            <x v="7"/>
          </reference>
        </references>
      </pivotArea>
    </format>
    <format dxfId="4598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22"/>
          </reference>
          <reference field="12" count="1">
            <x v="11"/>
          </reference>
        </references>
      </pivotArea>
    </format>
    <format dxfId="4597">
      <pivotArea dataOnly="0" labelOnly="1" outline="0" fieldPosition="0">
        <references count="3">
          <reference field="6" count="1" selected="0">
            <x v="25"/>
          </reference>
          <reference field="7" count="1" selected="0">
            <x v="22"/>
          </reference>
          <reference field="12" count="1">
            <x v="4"/>
          </reference>
        </references>
      </pivotArea>
    </format>
    <format dxfId="4596">
      <pivotArea dataOnly="0" labelOnly="1" outline="0" fieldPosition="0">
        <references count="3">
          <reference field="6" count="1" selected="0">
            <x v="26"/>
          </reference>
          <reference field="7" count="1" selected="0">
            <x v="22"/>
          </reference>
          <reference field="12" count="1">
            <x v="13"/>
          </reference>
        </references>
      </pivotArea>
    </format>
    <format dxfId="4595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22"/>
          </reference>
          <reference field="12" count="1">
            <x v="14"/>
          </reference>
        </references>
      </pivotArea>
    </format>
    <format dxfId="4594">
      <pivotArea dataOnly="0" labelOnly="1" outline="0" fieldPosition="0">
        <references count="3">
          <reference field="6" count="1" selected="0">
            <x v="29"/>
          </reference>
          <reference field="7" count="1" selected="0">
            <x v="22"/>
          </reference>
          <reference field="12" count="1">
            <x v="15"/>
          </reference>
        </references>
      </pivotArea>
    </format>
    <format dxfId="4593">
      <pivotArea dataOnly="0" labelOnly="1" outline="0" fieldPosition="0">
        <references count="3">
          <reference field="6" count="1" selected="0">
            <x v="33"/>
          </reference>
          <reference field="7" count="1" selected="0">
            <x v="22"/>
          </reference>
          <reference field="12" count="1">
            <x v="14"/>
          </reference>
        </references>
      </pivotArea>
    </format>
    <format dxfId="4592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22"/>
          </reference>
          <reference field="12" count="1">
            <x v="16"/>
          </reference>
        </references>
      </pivotArea>
    </format>
    <format dxfId="4591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22"/>
          </reference>
          <reference field="12" count="1">
            <x v="4"/>
          </reference>
        </references>
      </pivotArea>
    </format>
    <format dxfId="4590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22"/>
          </reference>
          <reference field="12" count="1">
            <x v="3"/>
          </reference>
        </references>
      </pivotArea>
    </format>
    <format dxfId="4589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22"/>
          </reference>
          <reference field="12" count="1">
            <x v="14"/>
          </reference>
        </references>
      </pivotArea>
    </format>
    <format dxfId="4588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22"/>
          </reference>
          <reference field="12" count="1">
            <x v="3"/>
          </reference>
        </references>
      </pivotArea>
    </format>
    <format dxfId="4587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22"/>
          </reference>
          <reference field="12" count="1">
            <x v="18"/>
          </reference>
        </references>
      </pivotArea>
    </format>
    <format dxfId="4586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22"/>
          </reference>
          <reference field="12" count="1">
            <x v="6"/>
          </reference>
        </references>
      </pivotArea>
    </format>
    <format dxfId="4585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22"/>
          </reference>
          <reference field="12" count="1">
            <x v="7"/>
          </reference>
        </references>
      </pivotArea>
    </format>
    <format dxfId="4584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22"/>
          </reference>
          <reference field="12" count="1">
            <x v="18"/>
          </reference>
        </references>
      </pivotArea>
    </format>
    <format dxfId="4583">
      <pivotArea dataOnly="0" labelOnly="1" outline="0" fieldPosition="0">
        <references count="3">
          <reference field="6" count="1" selected="0">
            <x v="50"/>
          </reference>
          <reference field="7" count="1" selected="0">
            <x v="22"/>
          </reference>
          <reference field="12" count="1">
            <x v="14"/>
          </reference>
        </references>
      </pivotArea>
    </format>
    <format dxfId="4582">
      <pivotArea dataOnly="0" labelOnly="1" outline="0" fieldPosition="0">
        <references count="3">
          <reference field="6" count="1" selected="0">
            <x v="51"/>
          </reference>
          <reference field="7" count="1" selected="0">
            <x v="22"/>
          </reference>
          <reference field="12" count="1">
            <x v="3"/>
          </reference>
        </references>
      </pivotArea>
    </format>
    <format dxfId="4581">
      <pivotArea dataOnly="0" labelOnly="1" outline="0" fieldPosition="0">
        <references count="3">
          <reference field="6" count="1" selected="0">
            <x v="58"/>
          </reference>
          <reference field="7" count="1" selected="0">
            <x v="22"/>
          </reference>
          <reference field="12" count="1">
            <x v="8"/>
          </reference>
        </references>
      </pivotArea>
    </format>
    <format dxfId="4580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22"/>
          </reference>
          <reference field="12" count="1">
            <x v="12"/>
          </reference>
        </references>
      </pivotArea>
    </format>
    <format dxfId="4579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22"/>
          </reference>
          <reference field="12" count="1">
            <x v="11"/>
          </reference>
        </references>
      </pivotArea>
    </format>
    <format dxfId="4578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22"/>
          </reference>
          <reference field="12" count="1">
            <x v="9"/>
          </reference>
        </references>
      </pivotArea>
    </format>
    <format dxfId="4577">
      <pivotArea dataOnly="0" labelOnly="1" outline="0" fieldPosition="0">
        <references count="3">
          <reference field="6" count="1" selected="0">
            <x v="64"/>
          </reference>
          <reference field="7" count="1" selected="0">
            <x v="22"/>
          </reference>
          <reference field="12" count="1">
            <x v="40"/>
          </reference>
        </references>
      </pivotArea>
    </format>
    <format dxfId="4576">
      <pivotArea dataOnly="0" labelOnly="1" outline="0" fieldPosition="0">
        <references count="3">
          <reference field="6" count="1" selected="0">
            <x v="75"/>
          </reference>
          <reference field="7" count="1" selected="0">
            <x v="22"/>
          </reference>
          <reference field="12" count="1">
            <x v="3"/>
          </reference>
        </references>
      </pivotArea>
    </format>
    <format dxfId="4575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22"/>
          </reference>
          <reference field="12" count="1">
            <x v="14"/>
          </reference>
        </references>
      </pivotArea>
    </format>
    <format dxfId="4574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22"/>
          </reference>
          <reference field="12" count="1">
            <x v="21"/>
          </reference>
        </references>
      </pivotArea>
    </format>
    <format dxfId="4573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22"/>
          </reference>
          <reference field="12" count="1">
            <x v="18"/>
          </reference>
        </references>
      </pivotArea>
    </format>
    <format dxfId="4572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22"/>
          </reference>
          <reference field="12" count="1">
            <x v="40"/>
          </reference>
        </references>
      </pivotArea>
    </format>
    <format dxfId="4571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22"/>
          </reference>
          <reference field="12" count="1">
            <x v="5"/>
          </reference>
        </references>
      </pivotArea>
    </format>
    <format dxfId="4570">
      <pivotArea dataOnly="0" labelOnly="1" outline="0" fieldPosition="0">
        <references count="3">
          <reference field="6" count="1" selected="0">
            <x v="87"/>
          </reference>
          <reference field="7" count="1" selected="0">
            <x v="22"/>
          </reference>
          <reference field="12" count="1">
            <x v="15"/>
          </reference>
        </references>
      </pivotArea>
    </format>
    <format dxfId="4569">
      <pivotArea dataOnly="0" labelOnly="1" outline="0" fieldPosition="0">
        <references count="3">
          <reference field="6" count="1" selected="0">
            <x v="89"/>
          </reference>
          <reference field="7" count="1" selected="0">
            <x v="22"/>
          </reference>
          <reference field="12" count="1">
            <x v="10"/>
          </reference>
        </references>
      </pivotArea>
    </format>
    <format dxfId="4568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22"/>
          </reference>
          <reference field="12" count="1">
            <x v="14"/>
          </reference>
        </references>
      </pivotArea>
    </format>
    <format dxfId="4567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22"/>
          </reference>
          <reference field="12" count="1">
            <x v="22"/>
          </reference>
        </references>
      </pivotArea>
    </format>
    <format dxfId="4566">
      <pivotArea dataOnly="0" labelOnly="1" outline="0" fieldPosition="0">
        <references count="3">
          <reference field="6" count="1" selected="0">
            <x v="92"/>
          </reference>
          <reference field="7" count="1" selected="0">
            <x v="22"/>
          </reference>
          <reference field="12" count="1">
            <x v="14"/>
          </reference>
        </references>
      </pivotArea>
    </format>
    <format dxfId="4565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22"/>
          </reference>
          <reference field="12" count="1">
            <x v="23"/>
          </reference>
        </references>
      </pivotArea>
    </format>
    <format dxfId="4564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22"/>
          </reference>
          <reference field="12" count="1">
            <x v="10"/>
          </reference>
        </references>
      </pivotArea>
    </format>
    <format dxfId="4563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22"/>
          </reference>
          <reference field="12" count="1">
            <x v="14"/>
          </reference>
        </references>
      </pivotArea>
    </format>
    <format dxfId="4562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22"/>
          </reference>
          <reference field="12" count="1">
            <x v="24"/>
          </reference>
        </references>
      </pivotArea>
    </format>
    <format dxfId="4561">
      <pivotArea dataOnly="0" labelOnly="1" outline="0" fieldPosition="0">
        <references count="3">
          <reference field="6" count="1" selected="0">
            <x v="99"/>
          </reference>
          <reference field="7" count="1" selected="0">
            <x v="22"/>
          </reference>
          <reference field="12" count="1">
            <x v="14"/>
          </reference>
        </references>
      </pivotArea>
    </format>
    <format dxfId="4560">
      <pivotArea dataOnly="0" labelOnly="1" outline="0" fieldPosition="0">
        <references count="3">
          <reference field="6" count="1" selected="0">
            <x v="101"/>
          </reference>
          <reference field="7" count="1" selected="0">
            <x v="22"/>
          </reference>
          <reference field="12" count="1">
            <x v="3"/>
          </reference>
        </references>
      </pivotArea>
    </format>
    <format dxfId="4559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22"/>
          </reference>
          <reference field="12" count="1">
            <x v="18"/>
          </reference>
        </references>
      </pivotArea>
    </format>
    <format dxfId="4558">
      <pivotArea dataOnly="0" labelOnly="1" outline="0" fieldPosition="0">
        <references count="3">
          <reference field="6" count="1" selected="0">
            <x v="116"/>
          </reference>
          <reference field="7" count="1" selected="0">
            <x v="22"/>
          </reference>
          <reference field="12" count="1">
            <x v="24"/>
          </reference>
        </references>
      </pivotArea>
    </format>
    <format dxfId="4557">
      <pivotArea dataOnly="0" labelOnly="1" outline="0" fieldPosition="0">
        <references count="3">
          <reference field="6" count="1" selected="0">
            <x v="118"/>
          </reference>
          <reference field="7" count="1" selected="0">
            <x v="22"/>
          </reference>
          <reference field="12" count="1">
            <x v="18"/>
          </reference>
        </references>
      </pivotArea>
    </format>
    <format dxfId="4556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22"/>
          </reference>
          <reference field="12" count="1">
            <x v="7"/>
          </reference>
        </references>
      </pivotArea>
    </format>
    <format dxfId="4555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22"/>
          </reference>
          <reference field="12" count="1">
            <x v="4"/>
          </reference>
        </references>
      </pivotArea>
    </format>
    <format dxfId="4554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22"/>
          </reference>
          <reference field="12" count="1">
            <x v="3"/>
          </reference>
        </references>
      </pivotArea>
    </format>
    <format dxfId="4553">
      <pivotArea dataOnly="0" labelOnly="1" outline="0" fieldPosition="0">
        <references count="3">
          <reference field="6" count="1" selected="0">
            <x v="123"/>
          </reference>
          <reference field="7" count="1" selected="0">
            <x v="22"/>
          </reference>
          <reference field="12" count="1">
            <x v="40"/>
          </reference>
        </references>
      </pivotArea>
    </format>
    <format dxfId="4552">
      <pivotArea dataOnly="0" labelOnly="1" outline="0" fieldPosition="0">
        <references count="3">
          <reference field="6" count="1" selected="0">
            <x v="126"/>
          </reference>
          <reference field="7" count="1" selected="0">
            <x v="22"/>
          </reference>
          <reference field="12" count="1">
            <x v="3"/>
          </reference>
        </references>
      </pivotArea>
    </format>
    <format dxfId="4551">
      <pivotArea dataOnly="0" labelOnly="1" outline="0" fieldPosition="0">
        <references count="4">
          <reference field="6" count="1" selected="0">
            <x v="64"/>
          </reference>
          <reference field="7" count="1" selected="0">
            <x v="22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550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22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549">
      <pivotArea dataOnly="0" labelOnly="1" outline="0" fieldPosition="0">
        <references count="4">
          <reference field="6" count="1" selected="0">
            <x v="123"/>
          </reference>
          <reference field="7" count="1" selected="0">
            <x v="22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548">
      <pivotArea dataOnly="0" labelOnly="1" outline="0" fieldPosition="0">
        <references count="5">
          <reference field="6" count="1" selected="0">
            <x v="64"/>
          </reference>
          <reference field="7" count="1" selected="0">
            <x v="22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547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22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546">
      <pivotArea dataOnly="0" labelOnly="1" outline="0" fieldPosition="0">
        <references count="5">
          <reference field="6" count="1" selected="0">
            <x v="123"/>
          </reference>
          <reference field="7" count="1" selected="0">
            <x v="22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545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22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544">
      <pivotArea dataOnly="0" labelOnly="1" outline="0" fieldPosition="0">
        <references count="7">
          <reference field="6" count="1" selected="0">
            <x v="123"/>
          </reference>
          <reference field="7" count="1" selected="0">
            <x v="22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543">
      <pivotArea dataOnly="0" labelOnly="1" outline="0" fieldPosition="0">
        <references count="8">
          <reference field="6" count="1" selected="0">
            <x v="64"/>
          </reference>
          <reference field="7" count="1" selected="0">
            <x v="22"/>
          </reference>
          <reference field="8" count="1" selected="0">
            <x v="1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542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22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541">
      <pivotArea dataOnly="0" labelOnly="1" outline="0" fieldPosition="0">
        <references count="8">
          <reference field="6" count="1" selected="0">
            <x v="123"/>
          </reference>
          <reference field="7" count="1" selected="0">
            <x v="22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540">
      <pivotArea type="all" dataOnly="0" outline="0" fieldPosition="0"/>
    </format>
    <format dxfId="4539">
      <pivotArea outline="0" collapsedLevelsAreSubtotals="1" fieldPosition="0"/>
    </format>
    <format dxfId="4538">
      <pivotArea dataOnly="0" labelOnly="1" outline="0" axis="axisValues" fieldPosition="0"/>
    </format>
    <format dxfId="4537">
      <pivotArea dataOnly="0" labelOnly="1" outline="0" fieldPosition="0">
        <references count="1">
          <reference field="6" count="50">
            <x v="0"/>
            <x v="4"/>
            <x v="7"/>
            <x v="8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5"/>
            <x v="26"/>
            <x v="27"/>
            <x v="29"/>
            <x v="33"/>
            <x v="34"/>
            <x v="37"/>
            <x v="38"/>
            <x v="39"/>
            <x v="40"/>
            <x v="41"/>
            <x v="42"/>
            <x v="43"/>
            <x v="46"/>
            <x v="47"/>
            <x v="49"/>
            <x v="50"/>
            <x v="51"/>
            <x v="58"/>
            <x v="59"/>
            <x v="60"/>
            <x v="63"/>
            <x v="64"/>
            <x v="75"/>
            <x v="78"/>
            <x v="81"/>
            <x v="82"/>
            <x v="83"/>
            <x v="84"/>
            <x v="87"/>
            <x v="89"/>
            <x v="90"/>
            <x v="91"/>
            <x v="92"/>
            <x v="93"/>
          </reference>
        </references>
      </pivotArea>
    </format>
    <format dxfId="4536">
      <pivotArea dataOnly="0" labelOnly="1" outline="0" fieldPosition="0">
        <references count="1">
          <reference field="6" count="15">
            <x v="94"/>
            <x v="96"/>
            <x v="98"/>
            <x v="99"/>
            <x v="101"/>
            <x v="104"/>
            <x v="109"/>
            <x v="115"/>
            <x v="116"/>
            <x v="118"/>
            <x v="119"/>
            <x v="120"/>
            <x v="121"/>
            <x v="123"/>
            <x v="126"/>
          </reference>
        </references>
      </pivotArea>
    </format>
    <format dxfId="4535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4534">
      <pivotArea dataOnly="0" labelOnly="1" outline="0" fieldPosition="0">
        <references count="3">
          <reference field="6" count="1" selected="0">
            <x v="0"/>
          </reference>
          <reference field="7" count="1" selected="0">
            <x v="22"/>
          </reference>
          <reference field="12" count="1">
            <x v="3"/>
          </reference>
        </references>
      </pivotArea>
    </format>
    <format dxfId="4533">
      <pivotArea dataOnly="0" labelOnly="1" outline="0" fieldPosition="0">
        <references count="3">
          <reference field="6" count="1" selected="0">
            <x v="7"/>
          </reference>
          <reference field="7" count="1" selected="0">
            <x v="22"/>
          </reference>
          <reference field="12" count="1">
            <x v="4"/>
          </reference>
        </references>
      </pivotArea>
    </format>
    <format dxfId="4532">
      <pivotArea dataOnly="0" labelOnly="1" outline="0" fieldPosition="0">
        <references count="3">
          <reference field="6" count="1" selected="0">
            <x v="8"/>
          </reference>
          <reference field="7" count="1" selected="0">
            <x v="22"/>
          </reference>
          <reference field="12" count="1">
            <x v="3"/>
          </reference>
        </references>
      </pivotArea>
    </format>
    <format dxfId="4531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2"/>
          </reference>
          <reference field="12" count="1">
            <x v="6"/>
          </reference>
        </references>
      </pivotArea>
    </format>
    <format dxfId="4530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22"/>
          </reference>
          <reference field="12" count="1">
            <x v="7"/>
          </reference>
        </references>
      </pivotArea>
    </format>
    <format dxfId="4529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22"/>
          </reference>
          <reference field="12" count="1">
            <x v="3"/>
          </reference>
        </references>
      </pivotArea>
    </format>
    <format dxfId="4528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22"/>
          </reference>
          <reference field="12" count="1">
            <x v="8"/>
          </reference>
        </references>
      </pivotArea>
    </format>
    <format dxfId="4527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22"/>
          </reference>
          <reference field="12" count="1">
            <x v="9"/>
          </reference>
        </references>
      </pivotArea>
    </format>
    <format dxfId="4526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22"/>
          </reference>
          <reference field="12" count="1">
            <x v="7"/>
          </reference>
        </references>
      </pivotArea>
    </format>
    <format dxfId="4525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22"/>
          </reference>
          <reference field="12" count="1">
            <x v="10"/>
          </reference>
        </references>
      </pivotArea>
    </format>
    <format dxfId="4524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22"/>
          </reference>
          <reference field="12" count="1">
            <x v="7"/>
          </reference>
        </references>
      </pivotArea>
    </format>
    <format dxfId="4523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22"/>
          </reference>
          <reference field="12" count="1">
            <x v="11"/>
          </reference>
        </references>
      </pivotArea>
    </format>
    <format dxfId="4522">
      <pivotArea dataOnly="0" labelOnly="1" outline="0" fieldPosition="0">
        <references count="3">
          <reference field="6" count="1" selected="0">
            <x v="25"/>
          </reference>
          <reference field="7" count="1" selected="0">
            <x v="22"/>
          </reference>
          <reference field="12" count="1">
            <x v="4"/>
          </reference>
        </references>
      </pivotArea>
    </format>
    <format dxfId="4521">
      <pivotArea dataOnly="0" labelOnly="1" outline="0" fieldPosition="0">
        <references count="3">
          <reference field="6" count="1" selected="0">
            <x v="26"/>
          </reference>
          <reference field="7" count="1" selected="0">
            <x v="22"/>
          </reference>
          <reference field="12" count="1">
            <x v="13"/>
          </reference>
        </references>
      </pivotArea>
    </format>
    <format dxfId="4520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22"/>
          </reference>
          <reference field="12" count="1">
            <x v="14"/>
          </reference>
        </references>
      </pivotArea>
    </format>
    <format dxfId="4519">
      <pivotArea dataOnly="0" labelOnly="1" outline="0" fieldPosition="0">
        <references count="3">
          <reference field="6" count="1" selected="0">
            <x v="29"/>
          </reference>
          <reference field="7" count="1" selected="0">
            <x v="22"/>
          </reference>
          <reference field="12" count="1">
            <x v="15"/>
          </reference>
        </references>
      </pivotArea>
    </format>
    <format dxfId="4518">
      <pivotArea dataOnly="0" labelOnly="1" outline="0" fieldPosition="0">
        <references count="3">
          <reference field="6" count="1" selected="0">
            <x v="33"/>
          </reference>
          <reference field="7" count="1" selected="0">
            <x v="22"/>
          </reference>
          <reference field="12" count="1">
            <x v="14"/>
          </reference>
        </references>
      </pivotArea>
    </format>
    <format dxfId="4517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22"/>
          </reference>
          <reference field="12" count="1">
            <x v="16"/>
          </reference>
        </references>
      </pivotArea>
    </format>
    <format dxfId="4516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22"/>
          </reference>
          <reference field="12" count="1">
            <x v="4"/>
          </reference>
        </references>
      </pivotArea>
    </format>
    <format dxfId="4515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22"/>
          </reference>
          <reference field="12" count="1">
            <x v="3"/>
          </reference>
        </references>
      </pivotArea>
    </format>
    <format dxfId="4514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22"/>
          </reference>
          <reference field="12" count="1">
            <x v="14"/>
          </reference>
        </references>
      </pivotArea>
    </format>
    <format dxfId="4513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22"/>
          </reference>
          <reference field="12" count="1">
            <x v="3"/>
          </reference>
        </references>
      </pivotArea>
    </format>
    <format dxfId="4512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22"/>
          </reference>
          <reference field="12" count="1">
            <x v="18"/>
          </reference>
        </references>
      </pivotArea>
    </format>
    <format dxfId="4511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22"/>
          </reference>
          <reference field="12" count="1">
            <x v="6"/>
          </reference>
        </references>
      </pivotArea>
    </format>
    <format dxfId="4510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22"/>
          </reference>
          <reference field="12" count="1">
            <x v="7"/>
          </reference>
        </references>
      </pivotArea>
    </format>
    <format dxfId="4509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22"/>
          </reference>
          <reference field="12" count="1">
            <x v="18"/>
          </reference>
        </references>
      </pivotArea>
    </format>
    <format dxfId="4508">
      <pivotArea dataOnly="0" labelOnly="1" outline="0" fieldPosition="0">
        <references count="3">
          <reference field="6" count="1" selected="0">
            <x v="50"/>
          </reference>
          <reference field="7" count="1" selected="0">
            <x v="22"/>
          </reference>
          <reference field="12" count="1">
            <x v="14"/>
          </reference>
        </references>
      </pivotArea>
    </format>
    <format dxfId="4507">
      <pivotArea dataOnly="0" labelOnly="1" outline="0" fieldPosition="0">
        <references count="3">
          <reference field="6" count="1" selected="0">
            <x v="51"/>
          </reference>
          <reference field="7" count="1" selected="0">
            <x v="22"/>
          </reference>
          <reference field="12" count="1">
            <x v="3"/>
          </reference>
        </references>
      </pivotArea>
    </format>
    <format dxfId="4506">
      <pivotArea dataOnly="0" labelOnly="1" outline="0" fieldPosition="0">
        <references count="3">
          <reference field="6" count="1" selected="0">
            <x v="58"/>
          </reference>
          <reference field="7" count="1" selected="0">
            <x v="22"/>
          </reference>
          <reference field="12" count="1">
            <x v="8"/>
          </reference>
        </references>
      </pivotArea>
    </format>
    <format dxfId="4505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22"/>
          </reference>
          <reference field="12" count="1">
            <x v="12"/>
          </reference>
        </references>
      </pivotArea>
    </format>
    <format dxfId="4504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22"/>
          </reference>
          <reference field="12" count="1">
            <x v="11"/>
          </reference>
        </references>
      </pivotArea>
    </format>
    <format dxfId="4503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22"/>
          </reference>
          <reference field="12" count="1">
            <x v="9"/>
          </reference>
        </references>
      </pivotArea>
    </format>
    <format dxfId="4502">
      <pivotArea dataOnly="0" labelOnly="1" outline="0" fieldPosition="0">
        <references count="3">
          <reference field="6" count="1" selected="0">
            <x v="64"/>
          </reference>
          <reference field="7" count="1" selected="0">
            <x v="22"/>
          </reference>
          <reference field="12" count="1">
            <x v="40"/>
          </reference>
        </references>
      </pivotArea>
    </format>
    <format dxfId="4501">
      <pivotArea dataOnly="0" labelOnly="1" outline="0" fieldPosition="0">
        <references count="3">
          <reference field="6" count="1" selected="0">
            <x v="75"/>
          </reference>
          <reference field="7" count="1" selected="0">
            <x v="22"/>
          </reference>
          <reference field="12" count="1">
            <x v="3"/>
          </reference>
        </references>
      </pivotArea>
    </format>
    <format dxfId="4500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22"/>
          </reference>
          <reference field="12" count="1">
            <x v="14"/>
          </reference>
        </references>
      </pivotArea>
    </format>
    <format dxfId="4499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22"/>
          </reference>
          <reference field="12" count="1">
            <x v="21"/>
          </reference>
        </references>
      </pivotArea>
    </format>
    <format dxfId="4498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22"/>
          </reference>
          <reference field="12" count="1">
            <x v="18"/>
          </reference>
        </references>
      </pivotArea>
    </format>
    <format dxfId="4497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22"/>
          </reference>
          <reference field="12" count="1">
            <x v="40"/>
          </reference>
        </references>
      </pivotArea>
    </format>
    <format dxfId="4496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22"/>
          </reference>
          <reference field="12" count="1">
            <x v="5"/>
          </reference>
        </references>
      </pivotArea>
    </format>
    <format dxfId="4495">
      <pivotArea dataOnly="0" labelOnly="1" outline="0" fieldPosition="0">
        <references count="3">
          <reference field="6" count="1" selected="0">
            <x v="87"/>
          </reference>
          <reference field="7" count="1" selected="0">
            <x v="22"/>
          </reference>
          <reference field="12" count="1">
            <x v="15"/>
          </reference>
        </references>
      </pivotArea>
    </format>
    <format dxfId="4494">
      <pivotArea dataOnly="0" labelOnly="1" outline="0" fieldPosition="0">
        <references count="3">
          <reference field="6" count="1" selected="0">
            <x v="89"/>
          </reference>
          <reference field="7" count="1" selected="0">
            <x v="22"/>
          </reference>
          <reference field="12" count="1">
            <x v="10"/>
          </reference>
        </references>
      </pivotArea>
    </format>
    <format dxfId="4493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22"/>
          </reference>
          <reference field="12" count="1">
            <x v="14"/>
          </reference>
        </references>
      </pivotArea>
    </format>
    <format dxfId="4492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22"/>
          </reference>
          <reference field="12" count="1">
            <x v="22"/>
          </reference>
        </references>
      </pivotArea>
    </format>
    <format dxfId="4491">
      <pivotArea dataOnly="0" labelOnly="1" outline="0" fieldPosition="0">
        <references count="3">
          <reference field="6" count="1" selected="0">
            <x v="92"/>
          </reference>
          <reference field="7" count="1" selected="0">
            <x v="22"/>
          </reference>
          <reference field="12" count="1">
            <x v="14"/>
          </reference>
        </references>
      </pivotArea>
    </format>
    <format dxfId="4490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22"/>
          </reference>
          <reference field="12" count="1">
            <x v="23"/>
          </reference>
        </references>
      </pivotArea>
    </format>
    <format dxfId="4489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22"/>
          </reference>
          <reference field="12" count="1">
            <x v="10"/>
          </reference>
        </references>
      </pivotArea>
    </format>
    <format dxfId="4488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22"/>
          </reference>
          <reference field="12" count="1">
            <x v="14"/>
          </reference>
        </references>
      </pivotArea>
    </format>
    <format dxfId="4487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22"/>
          </reference>
          <reference field="12" count="1">
            <x v="24"/>
          </reference>
        </references>
      </pivotArea>
    </format>
    <format dxfId="4486">
      <pivotArea dataOnly="0" labelOnly="1" outline="0" fieldPosition="0">
        <references count="3">
          <reference field="6" count="1" selected="0">
            <x v="99"/>
          </reference>
          <reference field="7" count="1" selected="0">
            <x v="22"/>
          </reference>
          <reference field="12" count="1">
            <x v="14"/>
          </reference>
        </references>
      </pivotArea>
    </format>
    <format dxfId="4485">
      <pivotArea dataOnly="0" labelOnly="1" outline="0" fieldPosition="0">
        <references count="3">
          <reference field="6" count="1" selected="0">
            <x v="101"/>
          </reference>
          <reference field="7" count="1" selected="0">
            <x v="22"/>
          </reference>
          <reference field="12" count="1">
            <x v="3"/>
          </reference>
        </references>
      </pivotArea>
    </format>
    <format dxfId="4484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22"/>
          </reference>
          <reference field="12" count="1">
            <x v="18"/>
          </reference>
        </references>
      </pivotArea>
    </format>
    <format dxfId="4483">
      <pivotArea dataOnly="0" labelOnly="1" outline="0" fieldPosition="0">
        <references count="3">
          <reference field="6" count="1" selected="0">
            <x v="116"/>
          </reference>
          <reference field="7" count="1" selected="0">
            <x v="22"/>
          </reference>
          <reference field="12" count="1">
            <x v="24"/>
          </reference>
        </references>
      </pivotArea>
    </format>
    <format dxfId="4482">
      <pivotArea dataOnly="0" labelOnly="1" outline="0" fieldPosition="0">
        <references count="3">
          <reference field="6" count="1" selected="0">
            <x v="118"/>
          </reference>
          <reference field="7" count="1" selected="0">
            <x v="22"/>
          </reference>
          <reference field="12" count="1">
            <x v="18"/>
          </reference>
        </references>
      </pivotArea>
    </format>
    <format dxfId="4481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22"/>
          </reference>
          <reference field="12" count="1">
            <x v="7"/>
          </reference>
        </references>
      </pivotArea>
    </format>
    <format dxfId="4480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22"/>
          </reference>
          <reference field="12" count="1">
            <x v="4"/>
          </reference>
        </references>
      </pivotArea>
    </format>
    <format dxfId="4479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22"/>
          </reference>
          <reference field="12" count="1">
            <x v="3"/>
          </reference>
        </references>
      </pivotArea>
    </format>
    <format dxfId="4478">
      <pivotArea dataOnly="0" labelOnly="1" outline="0" fieldPosition="0">
        <references count="3">
          <reference field="6" count="1" selected="0">
            <x v="123"/>
          </reference>
          <reference field="7" count="1" selected="0">
            <x v="22"/>
          </reference>
          <reference field="12" count="1">
            <x v="40"/>
          </reference>
        </references>
      </pivotArea>
    </format>
    <format dxfId="4477">
      <pivotArea dataOnly="0" labelOnly="1" outline="0" fieldPosition="0">
        <references count="3">
          <reference field="6" count="1" selected="0">
            <x v="126"/>
          </reference>
          <reference field="7" count="1" selected="0">
            <x v="22"/>
          </reference>
          <reference field="12" count="1">
            <x v="3"/>
          </reference>
        </references>
      </pivotArea>
    </format>
    <format dxfId="4476">
      <pivotArea dataOnly="0" labelOnly="1" outline="0" fieldPosition="0">
        <references count="4">
          <reference field="6" count="1" selected="0">
            <x v="64"/>
          </reference>
          <reference field="7" count="1" selected="0">
            <x v="22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475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22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474">
      <pivotArea dataOnly="0" labelOnly="1" outline="0" fieldPosition="0">
        <references count="4">
          <reference field="6" count="1" selected="0">
            <x v="123"/>
          </reference>
          <reference field="7" count="1" selected="0">
            <x v="22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473">
      <pivotArea dataOnly="0" labelOnly="1" outline="0" fieldPosition="0">
        <references count="5">
          <reference field="6" count="1" selected="0">
            <x v="64"/>
          </reference>
          <reference field="7" count="1" selected="0">
            <x v="22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472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22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471">
      <pivotArea dataOnly="0" labelOnly="1" outline="0" fieldPosition="0">
        <references count="5">
          <reference field="6" count="1" selected="0">
            <x v="123"/>
          </reference>
          <reference field="7" count="1" selected="0">
            <x v="22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470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22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469">
      <pivotArea dataOnly="0" labelOnly="1" outline="0" fieldPosition="0">
        <references count="7">
          <reference field="6" count="1" selected="0">
            <x v="123"/>
          </reference>
          <reference field="7" count="1" selected="0">
            <x v="22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468">
      <pivotArea dataOnly="0" labelOnly="1" outline="0" fieldPosition="0">
        <references count="8">
          <reference field="6" count="1" selected="0">
            <x v="64"/>
          </reference>
          <reference field="7" count="1" selected="0">
            <x v="22"/>
          </reference>
          <reference field="8" count="1" selected="0">
            <x v="1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467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22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466">
      <pivotArea dataOnly="0" labelOnly="1" outline="0" fieldPosition="0">
        <references count="8">
          <reference field="6" count="1" selected="0">
            <x v="123"/>
          </reference>
          <reference field="7" count="1" selected="0">
            <x v="22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465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6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43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39">
    <i>
      <x v="4"/>
      <x v="6"/>
      <x v="3"/>
      <x/>
      <x v="2"/>
      <x v="11"/>
      <x v="9"/>
      <x v="9"/>
    </i>
    <i>
      <x v="5"/>
      <x v="6"/>
      <x v="19"/>
      <x/>
      <x v="3"/>
      <x v="20"/>
      <x v="1"/>
      <x v="1"/>
    </i>
    <i r="1">
      <x v="54"/>
      <x v="107"/>
      <x/>
      <x v="8"/>
      <x v="32"/>
      <x/>
      <x/>
    </i>
    <i>
      <x v="10"/>
      <x v="6"/>
      <x v="6"/>
      <x/>
      <x v="2"/>
      <x v="10"/>
      <x v="16"/>
      <x v="18"/>
    </i>
    <i>
      <x v="19"/>
      <x v="6"/>
      <x v="10"/>
      <x/>
      <x v="2"/>
      <x v="7"/>
      <x v="4"/>
      <x v="4"/>
    </i>
    <i>
      <x v="20"/>
      <x v="6"/>
      <x v="7"/>
      <x/>
      <x v="3"/>
      <x v="18"/>
      <x v="4"/>
      <x v="4"/>
    </i>
    <i>
      <x v="21"/>
      <x v="6"/>
      <x v="11"/>
      <x/>
      <x v="2"/>
      <x v="14"/>
      <x v="2"/>
      <x v="2"/>
    </i>
    <i>
      <x v="22"/>
      <x v="6"/>
      <x v="6"/>
      <x/>
      <x v="2"/>
      <x v="10"/>
      <x v="2"/>
      <x v="2"/>
    </i>
    <i>
      <x v="24"/>
      <x v="6"/>
      <x v="7"/>
      <x/>
      <x v="3"/>
      <x v="18"/>
      <x v="4"/>
      <x v="4"/>
    </i>
    <i r="1">
      <x v="54"/>
      <x v="93"/>
      <x/>
      <x v="7"/>
      <x v="35"/>
      <x v="1"/>
      <x v="1"/>
    </i>
    <i>
      <x v="25"/>
      <x v="54"/>
      <x v="95"/>
      <x/>
      <x v="8"/>
      <x v="33"/>
      <x v="4"/>
      <x v="4"/>
    </i>
    <i>
      <x v="28"/>
      <x v="6"/>
      <x v="40"/>
      <x v="1"/>
      <x v="4"/>
      <x v="3"/>
      <x v="2"/>
      <x v="65"/>
    </i>
    <i>
      <x v="30"/>
      <x v="6"/>
      <x v="14"/>
      <x v="4"/>
      <x v="2"/>
      <x v="11"/>
      <x v="29"/>
      <x v="43"/>
    </i>
    <i>
      <x v="35"/>
      <x v="6"/>
      <x v="17"/>
      <x/>
      <x v="3"/>
      <x v="5"/>
      <x v="5"/>
      <x v="5"/>
    </i>
    <i>
      <x v="36"/>
      <x v="6"/>
      <x v="17"/>
      <x/>
      <x v="3"/>
      <x v="5"/>
      <x v="5"/>
      <x v="5"/>
    </i>
    <i>
      <x v="37"/>
      <x v="6"/>
      <x v="4"/>
      <x/>
      <x v="2"/>
      <x v="12"/>
      <x v="1"/>
      <x v="1"/>
    </i>
    <i r="1">
      <x v="54"/>
      <x v="95"/>
      <x/>
      <x v="8"/>
      <x v="33"/>
      <x v="1"/>
      <x v="1"/>
    </i>
    <i>
      <x v="41"/>
      <x v="6"/>
      <x v="3"/>
      <x/>
      <x v="2"/>
      <x v="11"/>
      <x v="4"/>
      <x v="4"/>
    </i>
    <i>
      <x v="57"/>
      <x v="6"/>
      <x v="16"/>
      <x v="4"/>
      <x v="3"/>
      <x v="11"/>
      <x v="30"/>
      <x v="40"/>
    </i>
    <i>
      <x v="59"/>
      <x v="6"/>
      <x v="12"/>
      <x/>
      <x v="2"/>
      <x v="13"/>
      <x v="4"/>
      <x v="4"/>
    </i>
    <i>
      <x v="60"/>
      <x v="6"/>
      <x v="11"/>
      <x/>
      <x v="2"/>
      <x v="14"/>
      <x v="4"/>
      <x v="4"/>
    </i>
    <i>
      <x v="62"/>
      <x v="6"/>
      <x v="16"/>
      <x/>
      <x v="3"/>
      <x v="11"/>
      <x v="4"/>
      <x v="4"/>
    </i>
    <i>
      <x v="63"/>
      <x v="6"/>
      <x v="9"/>
      <x/>
      <x v="2"/>
      <x v="6"/>
      <x v="4"/>
      <x v="4"/>
    </i>
    <i>
      <x v="64"/>
      <x v="6"/>
      <x v="40"/>
      <x v="1"/>
      <x v="4"/>
      <x v="3"/>
      <x v="4"/>
      <x v="65"/>
    </i>
    <i>
      <x v="65"/>
      <x v="6"/>
      <x v="16"/>
      <x v="4"/>
      <x v="3"/>
      <x v="11"/>
      <x v="35"/>
      <x v="39"/>
    </i>
    <i>
      <x v="66"/>
      <x v="6"/>
      <x v="9"/>
      <x/>
      <x v="2"/>
      <x v="6"/>
      <x v="35"/>
      <x v="41"/>
    </i>
    <i>
      <x v="67"/>
      <x v="6"/>
      <x v="16"/>
      <x v="4"/>
      <x v="3"/>
      <x v="11"/>
      <x v="35"/>
      <x v="41"/>
    </i>
    <i>
      <x v="68"/>
      <x v="6"/>
      <x v="9"/>
      <x/>
      <x v="2"/>
      <x v="6"/>
      <x v="29"/>
      <x v="41"/>
    </i>
    <i>
      <x v="69"/>
      <x v="6"/>
      <x v="9"/>
      <x/>
      <x v="2"/>
      <x v="6"/>
      <x v="35"/>
      <x v="42"/>
    </i>
    <i>
      <x v="70"/>
      <x v="6"/>
      <x v="16"/>
      <x v="4"/>
      <x v="3"/>
      <x v="11"/>
      <x v="29"/>
      <x v="41"/>
    </i>
    <i>
      <x v="71"/>
      <x v="6"/>
      <x v="9"/>
      <x/>
      <x v="2"/>
      <x v="6"/>
      <x v="28"/>
      <x v="28"/>
    </i>
    <i>
      <x v="72"/>
      <x v="6"/>
      <x v="16"/>
      <x v="4"/>
      <x v="3"/>
      <x v="11"/>
      <x v="28"/>
      <x v="36"/>
    </i>
    <i>
      <x v="73"/>
      <x v="6"/>
      <x v="20"/>
      <x v="9"/>
      <x v="3"/>
      <x v="3"/>
      <x v="4"/>
      <x v="4"/>
    </i>
    <i>
      <x v="74"/>
      <x v="6"/>
      <x v="14"/>
      <x v="4"/>
      <x v="2"/>
      <x v="11"/>
      <x v="36"/>
      <x v="44"/>
    </i>
    <i>
      <x v="75"/>
      <x v="6"/>
      <x v="3"/>
      <x/>
      <x v="2"/>
      <x v="11"/>
      <x v="1"/>
      <x v="1"/>
    </i>
    <i>
      <x v="76"/>
      <x v="6"/>
      <x v="16"/>
      <x/>
      <x v="3"/>
      <x v="11"/>
      <x v="1"/>
      <x v="1"/>
    </i>
    <i>
      <x v="77"/>
      <x v="6"/>
      <x v="7"/>
      <x/>
      <x v="3"/>
      <x v="18"/>
      <x v="1"/>
      <x v="1"/>
    </i>
    <i>
      <x v="125"/>
      <x v="54"/>
      <x v="107"/>
      <x v="4"/>
      <x v="8"/>
      <x v="32"/>
      <x v="64"/>
      <x v="17"/>
    </i>
    <i>
      <x v="130"/>
      <x v="6"/>
      <x v="10"/>
      <x v="4"/>
      <x v="2"/>
      <x v="7"/>
      <x v="35"/>
      <x v="39"/>
    </i>
  </rowItems>
  <colItems count="1">
    <i/>
  </colItems>
  <pageFields count="1">
    <pageField fld="3" item="13" hier="-1"/>
  </pageFields>
  <dataFields count="1">
    <dataField name="VALOR" fld="14" baseField="13" baseItem="23" numFmtId="44"/>
  </dataFields>
  <formats count="89">
    <format dxfId="4464">
      <pivotArea type="all" dataOnly="0" outline="0" fieldPosition="0"/>
    </format>
    <format dxfId="4463">
      <pivotArea field="7" type="button" dataOnly="0" labelOnly="1" outline="0" axis="axisRow" fieldPosition="1"/>
    </format>
    <format dxfId="4462">
      <pivotArea type="all" dataOnly="0" outline="0" fieldPosition="0"/>
    </format>
    <format dxfId="4461">
      <pivotArea outline="0" collapsedLevelsAreSubtotals="1" fieldPosition="0"/>
    </format>
    <format dxfId="4460">
      <pivotArea dataOnly="0" labelOnly="1" outline="0" axis="axisValues" fieldPosition="0"/>
    </format>
    <format dxfId="4459">
      <pivotArea dataOnly="0" labelOnly="1" outline="0" fieldPosition="0">
        <references count="1">
          <reference field="6" count="33">
            <x v="4"/>
            <x v="5"/>
            <x v="10"/>
            <x v="19"/>
            <x v="20"/>
            <x v="21"/>
            <x v="22"/>
            <x v="24"/>
            <x v="28"/>
            <x v="30"/>
            <x v="35"/>
            <x v="36"/>
            <x v="37"/>
            <x v="41"/>
            <x v="57"/>
            <x v="59"/>
            <x v="60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4458">
      <pivotArea dataOnly="0" labelOnly="1" outline="0" fieldPosition="0">
        <references count="2">
          <reference field="6" count="1" selected="0">
            <x v="4"/>
          </reference>
          <reference field="7" count="1">
            <x v="6"/>
          </reference>
        </references>
      </pivotArea>
    </format>
    <format dxfId="4457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6"/>
          </reference>
          <reference field="12" count="1">
            <x v="3"/>
          </reference>
        </references>
      </pivotArea>
    </format>
    <format dxfId="4456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6"/>
          </reference>
          <reference field="12" count="1">
            <x v="19"/>
          </reference>
        </references>
      </pivotArea>
    </format>
    <format dxfId="4455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6"/>
          </reference>
          <reference field="12" count="1">
            <x v="6"/>
          </reference>
        </references>
      </pivotArea>
    </format>
    <format dxfId="4454">
      <pivotArea dataOnly="0" labelOnly="1" outline="0" fieldPosition="0">
        <references count="3">
          <reference field="6" count="1" selected="0">
            <x v="19"/>
          </reference>
          <reference field="7" count="1" selected="0">
            <x v="6"/>
          </reference>
          <reference field="12" count="1">
            <x v="10"/>
          </reference>
        </references>
      </pivotArea>
    </format>
    <format dxfId="4453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6"/>
          </reference>
          <reference field="12" count="1">
            <x v="7"/>
          </reference>
        </references>
      </pivotArea>
    </format>
    <format dxfId="4452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6"/>
          </reference>
          <reference field="12" count="1">
            <x v="11"/>
          </reference>
        </references>
      </pivotArea>
    </format>
    <format dxfId="4451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6"/>
          </reference>
          <reference field="12" count="1">
            <x v="6"/>
          </reference>
        </references>
      </pivotArea>
    </format>
    <format dxfId="4450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6"/>
          </reference>
          <reference field="12" count="1">
            <x v="7"/>
          </reference>
        </references>
      </pivotArea>
    </format>
    <format dxfId="4449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6"/>
          </reference>
          <reference field="12" count="1">
            <x v="40"/>
          </reference>
        </references>
      </pivotArea>
    </format>
    <format dxfId="4448">
      <pivotArea dataOnly="0" labelOnly="1" outline="0" fieldPosition="0">
        <references count="3">
          <reference field="6" count="1" selected="0">
            <x v="30"/>
          </reference>
          <reference field="7" count="1" selected="0">
            <x v="6"/>
          </reference>
          <reference field="12" count="1">
            <x v="14"/>
          </reference>
        </references>
      </pivotArea>
    </format>
    <format dxfId="4447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6"/>
          </reference>
          <reference field="12" count="1">
            <x v="17"/>
          </reference>
        </references>
      </pivotArea>
    </format>
    <format dxfId="4446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6"/>
          </reference>
          <reference field="12" count="1">
            <x v="4"/>
          </reference>
        </references>
      </pivotArea>
    </format>
    <format dxfId="4445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6"/>
          </reference>
          <reference field="12" count="1">
            <x v="3"/>
          </reference>
        </references>
      </pivotArea>
    </format>
    <format dxfId="4444">
      <pivotArea dataOnly="0" labelOnly="1" outline="0" fieldPosition="0">
        <references count="3">
          <reference field="6" count="1" selected="0">
            <x v="57"/>
          </reference>
          <reference field="7" count="1" selected="0">
            <x v="6"/>
          </reference>
          <reference field="12" count="1">
            <x v="16"/>
          </reference>
        </references>
      </pivotArea>
    </format>
    <format dxfId="4443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6"/>
          </reference>
          <reference field="12" count="1">
            <x v="12"/>
          </reference>
        </references>
      </pivotArea>
    </format>
    <format dxfId="4442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6"/>
          </reference>
          <reference field="12" count="1">
            <x v="11"/>
          </reference>
        </references>
      </pivotArea>
    </format>
    <format dxfId="4441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6"/>
          </reference>
          <reference field="12" count="1">
            <x v="16"/>
          </reference>
        </references>
      </pivotArea>
    </format>
    <format dxfId="4440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6"/>
          </reference>
          <reference field="12" count="1">
            <x v="9"/>
          </reference>
        </references>
      </pivotArea>
    </format>
    <format dxfId="4439">
      <pivotArea dataOnly="0" labelOnly="1" outline="0" fieldPosition="0">
        <references count="3">
          <reference field="6" count="1" selected="0">
            <x v="64"/>
          </reference>
          <reference field="7" count="1" selected="0">
            <x v="6"/>
          </reference>
          <reference field="12" count="1">
            <x v="40"/>
          </reference>
        </references>
      </pivotArea>
    </format>
    <format dxfId="4438">
      <pivotArea dataOnly="0" labelOnly="1" outline="0" fieldPosition="0">
        <references count="3">
          <reference field="6" count="1" selected="0">
            <x v="65"/>
          </reference>
          <reference field="7" count="1" selected="0">
            <x v="6"/>
          </reference>
          <reference field="12" count="1">
            <x v="16"/>
          </reference>
        </references>
      </pivotArea>
    </format>
    <format dxfId="4437">
      <pivotArea dataOnly="0" labelOnly="1" outline="0" fieldPosition="0">
        <references count="3">
          <reference field="6" count="1" selected="0">
            <x v="66"/>
          </reference>
          <reference field="7" count="1" selected="0">
            <x v="6"/>
          </reference>
          <reference field="12" count="1">
            <x v="9"/>
          </reference>
        </references>
      </pivotArea>
    </format>
    <format dxfId="4436">
      <pivotArea dataOnly="0" labelOnly="1" outline="0" fieldPosition="0">
        <references count="3">
          <reference field="6" count="1" selected="0">
            <x v="67"/>
          </reference>
          <reference field="7" count="1" selected="0">
            <x v="6"/>
          </reference>
          <reference field="12" count="1">
            <x v="16"/>
          </reference>
        </references>
      </pivotArea>
    </format>
    <format dxfId="4435">
      <pivotArea dataOnly="0" labelOnly="1" outline="0" fieldPosition="0">
        <references count="3">
          <reference field="6" count="1" selected="0">
            <x v="68"/>
          </reference>
          <reference field="7" count="1" selected="0">
            <x v="6"/>
          </reference>
          <reference field="12" count="1">
            <x v="9"/>
          </reference>
        </references>
      </pivotArea>
    </format>
    <format dxfId="4434">
      <pivotArea dataOnly="0" labelOnly="1" outline="0" fieldPosition="0">
        <references count="3">
          <reference field="6" count="1" selected="0">
            <x v="70"/>
          </reference>
          <reference field="7" count="1" selected="0">
            <x v="6"/>
          </reference>
          <reference field="12" count="1">
            <x v="16"/>
          </reference>
        </references>
      </pivotArea>
    </format>
    <format dxfId="4433">
      <pivotArea dataOnly="0" labelOnly="1" outline="0" fieldPosition="0">
        <references count="3">
          <reference field="6" count="1" selected="0">
            <x v="71"/>
          </reference>
          <reference field="7" count="1" selected="0">
            <x v="6"/>
          </reference>
          <reference field="12" count="1">
            <x v="9"/>
          </reference>
        </references>
      </pivotArea>
    </format>
    <format dxfId="4432">
      <pivotArea dataOnly="0" labelOnly="1" outline="0" fieldPosition="0">
        <references count="3">
          <reference field="6" count="1" selected="0">
            <x v="72"/>
          </reference>
          <reference field="7" count="1" selected="0">
            <x v="6"/>
          </reference>
          <reference field="12" count="1">
            <x v="16"/>
          </reference>
        </references>
      </pivotArea>
    </format>
    <format dxfId="4431">
      <pivotArea dataOnly="0" labelOnly="1" outline="0" fieldPosition="0">
        <references count="3">
          <reference field="6" count="1" selected="0">
            <x v="73"/>
          </reference>
          <reference field="7" count="1" selected="0">
            <x v="6"/>
          </reference>
          <reference field="12" count="1">
            <x v="20"/>
          </reference>
        </references>
      </pivotArea>
    </format>
    <format dxfId="4430">
      <pivotArea dataOnly="0" labelOnly="1" outline="0" fieldPosition="0">
        <references count="3">
          <reference field="6" count="1" selected="0">
            <x v="74"/>
          </reference>
          <reference field="7" count="1" selected="0">
            <x v="6"/>
          </reference>
          <reference field="12" count="1">
            <x v="14"/>
          </reference>
        </references>
      </pivotArea>
    </format>
    <format dxfId="4429">
      <pivotArea dataOnly="0" labelOnly="1" outline="0" fieldPosition="0">
        <references count="3">
          <reference field="6" count="1" selected="0">
            <x v="75"/>
          </reference>
          <reference field="7" count="1" selected="0">
            <x v="6"/>
          </reference>
          <reference field="12" count="1">
            <x v="3"/>
          </reference>
        </references>
      </pivotArea>
    </format>
    <format dxfId="4428">
      <pivotArea dataOnly="0" labelOnly="1" outline="0" fieldPosition="0">
        <references count="3">
          <reference field="6" count="1" selected="0">
            <x v="76"/>
          </reference>
          <reference field="7" count="1" selected="0">
            <x v="6"/>
          </reference>
          <reference field="12" count="1">
            <x v="16"/>
          </reference>
        </references>
      </pivotArea>
    </format>
    <format dxfId="4427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6"/>
          </reference>
          <reference field="12" count="1">
            <x v="7"/>
          </reference>
        </references>
      </pivotArea>
    </format>
    <format dxfId="4426">
      <pivotArea dataOnly="0" labelOnly="1" outline="0" fieldPosition="0">
        <references count="4">
          <reference field="6" count="1" selected="0">
            <x v="28"/>
          </reference>
          <reference field="7" count="1" selected="0">
            <x v="6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425">
      <pivotArea dataOnly="0" labelOnly="1" outline="0" fieldPosition="0">
        <references count="4">
          <reference field="6" count="1" selected="0">
            <x v="64"/>
          </reference>
          <reference field="7" count="1" selected="0">
            <x v="6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424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6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423">
      <pivotArea dataOnly="0" labelOnly="1" outline="0" fieldPosition="0">
        <references count="5">
          <reference field="6" count="1" selected="0">
            <x v="64"/>
          </reference>
          <reference field="7" count="1" selected="0">
            <x v="6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422">
      <pivotArea dataOnly="0" labelOnly="1" outline="0" fieldPosition="0">
        <references count="7">
          <reference field="6" count="1" selected="0">
            <x v="28"/>
          </reference>
          <reference field="7" count="1" selected="0">
            <x v="6"/>
          </reference>
          <reference field="8" count="1">
            <x v="2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421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6"/>
          </reference>
          <reference field="8" count="1" selected="0">
            <x v="2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420">
      <pivotArea dataOnly="0" labelOnly="1" outline="0" fieldPosition="0">
        <references count="8">
          <reference field="6" count="1" selected="0">
            <x v="64"/>
          </reference>
          <reference field="7" count="1" selected="0">
            <x v="6"/>
          </reference>
          <reference field="8" count="1" selected="0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419">
      <pivotArea type="all" dataOnly="0" outline="0" fieldPosition="0"/>
    </format>
    <format dxfId="4418">
      <pivotArea outline="0" collapsedLevelsAreSubtotals="1" fieldPosition="0"/>
    </format>
    <format dxfId="4417">
      <pivotArea dataOnly="0" labelOnly="1" outline="0" axis="axisValues" fieldPosition="0"/>
    </format>
    <format dxfId="4416">
      <pivotArea dataOnly="0" labelOnly="1" outline="0" fieldPosition="0">
        <references count="1">
          <reference field="6" count="33">
            <x v="4"/>
            <x v="5"/>
            <x v="10"/>
            <x v="19"/>
            <x v="20"/>
            <x v="21"/>
            <x v="22"/>
            <x v="24"/>
            <x v="28"/>
            <x v="30"/>
            <x v="35"/>
            <x v="36"/>
            <x v="37"/>
            <x v="41"/>
            <x v="57"/>
            <x v="59"/>
            <x v="60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4415">
      <pivotArea dataOnly="0" labelOnly="1" outline="0" fieldPosition="0">
        <references count="2">
          <reference field="6" count="1" selected="0">
            <x v="4"/>
          </reference>
          <reference field="7" count="1">
            <x v="6"/>
          </reference>
        </references>
      </pivotArea>
    </format>
    <format dxfId="4414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6"/>
          </reference>
          <reference field="12" count="1">
            <x v="3"/>
          </reference>
        </references>
      </pivotArea>
    </format>
    <format dxfId="4413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6"/>
          </reference>
          <reference field="12" count="1">
            <x v="19"/>
          </reference>
        </references>
      </pivotArea>
    </format>
    <format dxfId="4412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6"/>
          </reference>
          <reference field="12" count="1">
            <x v="6"/>
          </reference>
        </references>
      </pivotArea>
    </format>
    <format dxfId="4411">
      <pivotArea dataOnly="0" labelOnly="1" outline="0" fieldPosition="0">
        <references count="3">
          <reference field="6" count="1" selected="0">
            <x v="19"/>
          </reference>
          <reference field="7" count="1" selected="0">
            <x v="6"/>
          </reference>
          <reference field="12" count="1">
            <x v="10"/>
          </reference>
        </references>
      </pivotArea>
    </format>
    <format dxfId="4410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6"/>
          </reference>
          <reference field="12" count="1">
            <x v="7"/>
          </reference>
        </references>
      </pivotArea>
    </format>
    <format dxfId="4409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6"/>
          </reference>
          <reference field="12" count="1">
            <x v="11"/>
          </reference>
        </references>
      </pivotArea>
    </format>
    <format dxfId="4408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6"/>
          </reference>
          <reference field="12" count="1">
            <x v="6"/>
          </reference>
        </references>
      </pivotArea>
    </format>
    <format dxfId="4407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6"/>
          </reference>
          <reference field="12" count="1">
            <x v="7"/>
          </reference>
        </references>
      </pivotArea>
    </format>
    <format dxfId="4406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6"/>
          </reference>
          <reference field="12" count="1">
            <x v="40"/>
          </reference>
        </references>
      </pivotArea>
    </format>
    <format dxfId="4405">
      <pivotArea dataOnly="0" labelOnly="1" outline="0" fieldPosition="0">
        <references count="3">
          <reference field="6" count="1" selected="0">
            <x v="30"/>
          </reference>
          <reference field="7" count="1" selected="0">
            <x v="6"/>
          </reference>
          <reference field="12" count="1">
            <x v="14"/>
          </reference>
        </references>
      </pivotArea>
    </format>
    <format dxfId="4404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6"/>
          </reference>
          <reference field="12" count="1">
            <x v="17"/>
          </reference>
        </references>
      </pivotArea>
    </format>
    <format dxfId="4403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6"/>
          </reference>
          <reference field="12" count="1">
            <x v="4"/>
          </reference>
        </references>
      </pivotArea>
    </format>
    <format dxfId="4402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6"/>
          </reference>
          <reference field="12" count="1">
            <x v="3"/>
          </reference>
        </references>
      </pivotArea>
    </format>
    <format dxfId="4401">
      <pivotArea dataOnly="0" labelOnly="1" outline="0" fieldPosition="0">
        <references count="3">
          <reference field="6" count="1" selected="0">
            <x v="57"/>
          </reference>
          <reference field="7" count="1" selected="0">
            <x v="6"/>
          </reference>
          <reference field="12" count="1">
            <x v="16"/>
          </reference>
        </references>
      </pivotArea>
    </format>
    <format dxfId="4400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6"/>
          </reference>
          <reference field="12" count="1">
            <x v="12"/>
          </reference>
        </references>
      </pivotArea>
    </format>
    <format dxfId="4399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6"/>
          </reference>
          <reference field="12" count="1">
            <x v="11"/>
          </reference>
        </references>
      </pivotArea>
    </format>
    <format dxfId="4398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6"/>
          </reference>
          <reference field="12" count="1">
            <x v="16"/>
          </reference>
        </references>
      </pivotArea>
    </format>
    <format dxfId="4397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6"/>
          </reference>
          <reference field="12" count="1">
            <x v="9"/>
          </reference>
        </references>
      </pivotArea>
    </format>
    <format dxfId="4396">
      <pivotArea dataOnly="0" labelOnly="1" outline="0" fieldPosition="0">
        <references count="3">
          <reference field="6" count="1" selected="0">
            <x v="64"/>
          </reference>
          <reference field="7" count="1" selected="0">
            <x v="6"/>
          </reference>
          <reference field="12" count="1">
            <x v="40"/>
          </reference>
        </references>
      </pivotArea>
    </format>
    <format dxfId="4395">
      <pivotArea dataOnly="0" labelOnly="1" outline="0" fieldPosition="0">
        <references count="3">
          <reference field="6" count="1" selected="0">
            <x v="65"/>
          </reference>
          <reference field="7" count="1" selected="0">
            <x v="6"/>
          </reference>
          <reference field="12" count="1">
            <x v="16"/>
          </reference>
        </references>
      </pivotArea>
    </format>
    <format dxfId="4394">
      <pivotArea dataOnly="0" labelOnly="1" outline="0" fieldPosition="0">
        <references count="3">
          <reference field="6" count="1" selected="0">
            <x v="66"/>
          </reference>
          <reference field="7" count="1" selected="0">
            <x v="6"/>
          </reference>
          <reference field="12" count="1">
            <x v="9"/>
          </reference>
        </references>
      </pivotArea>
    </format>
    <format dxfId="4393">
      <pivotArea dataOnly="0" labelOnly="1" outline="0" fieldPosition="0">
        <references count="3">
          <reference field="6" count="1" selected="0">
            <x v="67"/>
          </reference>
          <reference field="7" count="1" selected="0">
            <x v="6"/>
          </reference>
          <reference field="12" count="1">
            <x v="16"/>
          </reference>
        </references>
      </pivotArea>
    </format>
    <format dxfId="4392">
      <pivotArea dataOnly="0" labelOnly="1" outline="0" fieldPosition="0">
        <references count="3">
          <reference field="6" count="1" selected="0">
            <x v="68"/>
          </reference>
          <reference field="7" count="1" selected="0">
            <x v="6"/>
          </reference>
          <reference field="12" count="1">
            <x v="9"/>
          </reference>
        </references>
      </pivotArea>
    </format>
    <format dxfId="4391">
      <pivotArea dataOnly="0" labelOnly="1" outline="0" fieldPosition="0">
        <references count="3">
          <reference field="6" count="1" selected="0">
            <x v="70"/>
          </reference>
          <reference field="7" count="1" selected="0">
            <x v="6"/>
          </reference>
          <reference field="12" count="1">
            <x v="16"/>
          </reference>
        </references>
      </pivotArea>
    </format>
    <format dxfId="4390">
      <pivotArea dataOnly="0" labelOnly="1" outline="0" fieldPosition="0">
        <references count="3">
          <reference field="6" count="1" selected="0">
            <x v="71"/>
          </reference>
          <reference field="7" count="1" selected="0">
            <x v="6"/>
          </reference>
          <reference field="12" count="1">
            <x v="9"/>
          </reference>
        </references>
      </pivotArea>
    </format>
    <format dxfId="4389">
      <pivotArea dataOnly="0" labelOnly="1" outline="0" fieldPosition="0">
        <references count="3">
          <reference field="6" count="1" selected="0">
            <x v="72"/>
          </reference>
          <reference field="7" count="1" selected="0">
            <x v="6"/>
          </reference>
          <reference field="12" count="1">
            <x v="16"/>
          </reference>
        </references>
      </pivotArea>
    </format>
    <format dxfId="4388">
      <pivotArea dataOnly="0" labelOnly="1" outline="0" fieldPosition="0">
        <references count="3">
          <reference field="6" count="1" selected="0">
            <x v="73"/>
          </reference>
          <reference field="7" count="1" selected="0">
            <x v="6"/>
          </reference>
          <reference field="12" count="1">
            <x v="20"/>
          </reference>
        </references>
      </pivotArea>
    </format>
    <format dxfId="4387">
      <pivotArea dataOnly="0" labelOnly="1" outline="0" fieldPosition="0">
        <references count="3">
          <reference field="6" count="1" selected="0">
            <x v="74"/>
          </reference>
          <reference field="7" count="1" selected="0">
            <x v="6"/>
          </reference>
          <reference field="12" count="1">
            <x v="14"/>
          </reference>
        </references>
      </pivotArea>
    </format>
    <format dxfId="4386">
      <pivotArea dataOnly="0" labelOnly="1" outline="0" fieldPosition="0">
        <references count="3">
          <reference field="6" count="1" selected="0">
            <x v="75"/>
          </reference>
          <reference field="7" count="1" selected="0">
            <x v="6"/>
          </reference>
          <reference field="12" count="1">
            <x v="3"/>
          </reference>
        </references>
      </pivotArea>
    </format>
    <format dxfId="4385">
      <pivotArea dataOnly="0" labelOnly="1" outline="0" fieldPosition="0">
        <references count="3">
          <reference field="6" count="1" selected="0">
            <x v="76"/>
          </reference>
          <reference field="7" count="1" selected="0">
            <x v="6"/>
          </reference>
          <reference field="12" count="1">
            <x v="16"/>
          </reference>
        </references>
      </pivotArea>
    </format>
    <format dxfId="4384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6"/>
          </reference>
          <reference field="12" count="1">
            <x v="7"/>
          </reference>
        </references>
      </pivotArea>
    </format>
    <format dxfId="4383">
      <pivotArea dataOnly="0" labelOnly="1" outline="0" fieldPosition="0">
        <references count="4">
          <reference field="6" count="1" selected="0">
            <x v="28"/>
          </reference>
          <reference field="7" count="1" selected="0">
            <x v="6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382">
      <pivotArea dataOnly="0" labelOnly="1" outline="0" fieldPosition="0">
        <references count="4">
          <reference field="6" count="1" selected="0">
            <x v="64"/>
          </reference>
          <reference field="7" count="1" selected="0">
            <x v="6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381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6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380">
      <pivotArea dataOnly="0" labelOnly="1" outline="0" fieldPosition="0">
        <references count="5">
          <reference field="6" count="1" selected="0">
            <x v="64"/>
          </reference>
          <reference field="7" count="1" selected="0">
            <x v="6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379">
      <pivotArea dataOnly="0" labelOnly="1" outline="0" fieldPosition="0">
        <references count="7">
          <reference field="6" count="1" selected="0">
            <x v="28"/>
          </reference>
          <reference field="7" count="1" selected="0">
            <x v="6"/>
          </reference>
          <reference field="8" count="1">
            <x v="2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378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6"/>
          </reference>
          <reference field="8" count="1" selected="0">
            <x v="2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377">
      <pivotArea dataOnly="0" labelOnly="1" outline="0" fieldPosition="0">
        <references count="8">
          <reference field="6" count="1" selected="0">
            <x v="64"/>
          </reference>
          <reference field="7" count="1" selected="0">
            <x v="6"/>
          </reference>
          <reference field="8" count="1" selected="0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376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7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6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2362">
    <i>
      <x/>
      <x v="7"/>
      <x v="3"/>
      <x/>
      <x v="2"/>
      <x v="11"/>
      <x v="15"/>
      <x v="17"/>
    </i>
    <i r="1">
      <x v="9"/>
      <x v="3"/>
      <x/>
      <x v="2"/>
      <x v="11"/>
      <x v="3"/>
      <x v="3"/>
    </i>
    <i r="1">
      <x v="17"/>
      <x v="3"/>
      <x/>
      <x v="2"/>
      <x v="11"/>
      <x v="3"/>
      <x v="3"/>
    </i>
    <i r="1">
      <x v="22"/>
      <x v="3"/>
      <x/>
      <x v="2"/>
      <x v="11"/>
      <x v="5"/>
      <x v="5"/>
    </i>
    <i r="1">
      <x v="33"/>
      <x v="3"/>
      <x/>
      <x v="2"/>
      <x v="11"/>
      <x v="9"/>
      <x v="9"/>
    </i>
    <i r="1">
      <x v="37"/>
      <x v="3"/>
      <x/>
      <x v="2"/>
      <x v="11"/>
      <x v="3"/>
      <x v="3"/>
    </i>
    <i r="1">
      <x v="45"/>
      <x v="25"/>
      <x/>
      <x v="3"/>
      <x v="11"/>
      <x v="2"/>
      <x v="2"/>
    </i>
    <i r="1">
      <x v="48"/>
      <x v="25"/>
      <x/>
      <x v="3"/>
      <x v="11"/>
      <x v="1"/>
      <x v="1"/>
    </i>
    <i r="1">
      <x v="51"/>
      <x v="3"/>
      <x/>
      <x v="2"/>
      <x v="11"/>
      <x v="9"/>
      <x v="9"/>
    </i>
    <i r="1">
      <x v="54"/>
      <x v="115"/>
      <x v="14"/>
      <x v="7"/>
      <x v="50"/>
      <x v="3"/>
      <x v="3"/>
    </i>
    <i r="1">
      <x v="100"/>
      <x v="94"/>
      <x/>
      <x v="7"/>
      <x v="50"/>
      <x v="3"/>
      <x v="3"/>
    </i>
    <i r="1">
      <x v="105"/>
      <x v="94"/>
      <x/>
      <x v="7"/>
      <x v="50"/>
      <x v="3"/>
      <x v="3"/>
    </i>
    <i r="1">
      <x v="108"/>
      <x v="94"/>
      <x/>
      <x v="7"/>
      <x v="50"/>
      <x v="9"/>
      <x v="9"/>
    </i>
    <i r="1">
      <x v="111"/>
      <x v="94"/>
      <x/>
      <x v="7"/>
      <x v="50"/>
      <x v="7"/>
      <x v="7"/>
    </i>
    <i r="1">
      <x v="112"/>
      <x v="94"/>
      <x/>
      <x v="7"/>
      <x v="50"/>
      <x v="13"/>
      <x v="14"/>
    </i>
    <i>
      <x v="1"/>
      <x v="54"/>
      <x/>
      <x/>
      <x/>
      <x/>
      <x v="30"/>
      <x v="32"/>
    </i>
    <i>
      <x v="2"/>
      <x v="54"/>
      <x/>
      <x/>
      <x/>
      <x/>
      <x v="31"/>
      <x v="33"/>
    </i>
    <i>
      <x v="3"/>
      <x v="54"/>
      <x/>
      <x/>
      <x/>
      <x/>
      <x v="32"/>
      <x v="34"/>
    </i>
    <i>
      <x v="4"/>
      <x v="1"/>
      <x v="3"/>
      <x/>
      <x v="2"/>
      <x v="11"/>
      <x v="16"/>
      <x v="18"/>
    </i>
    <i r="1">
      <x v="2"/>
      <x v="3"/>
      <x/>
      <x v="2"/>
      <x v="11"/>
      <x v="9"/>
      <x v="9"/>
    </i>
    <i r="1">
      <x v="6"/>
      <x v="3"/>
      <x/>
      <x v="2"/>
      <x v="11"/>
      <x v="9"/>
      <x v="9"/>
    </i>
    <i r="1">
      <x v="7"/>
      <x v="3"/>
      <x/>
      <x v="2"/>
      <x v="11"/>
      <x v="15"/>
      <x v="17"/>
    </i>
    <i r="1">
      <x v="10"/>
      <x v="3"/>
      <x/>
      <x v="2"/>
      <x v="11"/>
      <x v="9"/>
      <x v="9"/>
    </i>
    <i r="1">
      <x v="11"/>
      <x v="3"/>
      <x/>
      <x v="2"/>
      <x v="11"/>
      <x v="24"/>
      <x v="27"/>
    </i>
    <i r="1">
      <x v="17"/>
      <x v="3"/>
      <x/>
      <x v="2"/>
      <x v="11"/>
      <x v="9"/>
      <x v="9"/>
    </i>
    <i r="1">
      <x v="19"/>
      <x v="3"/>
      <x/>
      <x v="2"/>
      <x v="11"/>
      <x v="13"/>
      <x v="14"/>
    </i>
    <i r="1">
      <x v="22"/>
      <x v="3"/>
      <x/>
      <x v="2"/>
      <x v="11"/>
      <x v="1"/>
      <x v="1"/>
    </i>
    <i r="1">
      <x v="25"/>
      <x v="3"/>
      <x/>
      <x v="2"/>
      <x v="11"/>
      <x v="9"/>
      <x v="9"/>
    </i>
    <i r="1">
      <x v="29"/>
      <x v="3"/>
      <x/>
      <x v="2"/>
      <x v="11"/>
      <x v="4"/>
      <x v="4"/>
    </i>
    <i r="1">
      <x v="31"/>
      <x v="3"/>
      <x/>
      <x v="2"/>
      <x v="11"/>
      <x v="9"/>
      <x v="9"/>
    </i>
    <i r="1">
      <x v="33"/>
      <x v="3"/>
      <x/>
      <x v="2"/>
      <x v="11"/>
      <x v="17"/>
      <x v="19"/>
    </i>
    <i r="1">
      <x v="40"/>
      <x v="3"/>
      <x/>
      <x v="2"/>
      <x v="11"/>
      <x v="13"/>
      <x v="14"/>
    </i>
    <i r="1">
      <x v="44"/>
      <x v="25"/>
      <x/>
      <x v="3"/>
      <x v="11"/>
      <x v="9"/>
      <x v="9"/>
    </i>
    <i r="1">
      <x v="45"/>
      <x v="25"/>
      <x/>
      <x v="3"/>
      <x v="11"/>
      <x v="9"/>
      <x v="9"/>
    </i>
    <i r="1">
      <x v="46"/>
      <x v="3"/>
      <x/>
      <x v="2"/>
      <x v="11"/>
      <x v="3"/>
      <x v="3"/>
    </i>
    <i r="1">
      <x v="47"/>
      <x v="3"/>
      <x/>
      <x v="2"/>
      <x v="11"/>
      <x v="17"/>
      <x v="19"/>
    </i>
    <i r="1">
      <x v="48"/>
      <x v="25"/>
      <x/>
      <x v="3"/>
      <x v="11"/>
      <x v="5"/>
      <x v="5"/>
    </i>
    <i r="1">
      <x v="51"/>
      <x v="3"/>
      <x/>
      <x v="2"/>
      <x v="11"/>
      <x v="24"/>
      <x v="27"/>
    </i>
    <i r="1">
      <x v="54"/>
      <x v="1"/>
      <x/>
      <x v="1"/>
      <x v="1"/>
      <x v="33"/>
      <x v="35"/>
    </i>
    <i r="1">
      <x v="88"/>
      <x v="94"/>
      <x/>
      <x v="7"/>
      <x v="50"/>
      <x v="20"/>
      <x v="22"/>
    </i>
    <i r="1">
      <x v="91"/>
      <x v="94"/>
      <x/>
      <x v="7"/>
      <x v="50"/>
      <x v="4"/>
      <x v="4"/>
    </i>
    <i r="1">
      <x v="102"/>
      <x v="94"/>
      <x/>
      <x v="7"/>
      <x v="50"/>
      <x v="1"/>
      <x v="1"/>
    </i>
    <i r="1">
      <x v="111"/>
      <x v="94"/>
      <x/>
      <x v="7"/>
      <x v="50"/>
      <x v="9"/>
      <x v="9"/>
    </i>
    <i r="1">
      <x v="112"/>
      <x v="94"/>
      <x/>
      <x v="7"/>
      <x v="50"/>
      <x v="9"/>
      <x v="9"/>
    </i>
    <i>
      <x v="5"/>
      <x v="4"/>
      <x v="19"/>
      <x/>
      <x v="3"/>
      <x v="20"/>
      <x v="20"/>
      <x v="22"/>
    </i>
    <i r="1">
      <x v="5"/>
      <x v="19"/>
      <x/>
      <x v="3"/>
      <x v="20"/>
      <x v="4"/>
      <x v="4"/>
    </i>
    <i r="1">
      <x v="6"/>
      <x v="19"/>
      <x/>
      <x v="3"/>
      <x v="20"/>
      <x v="1"/>
      <x v="1"/>
    </i>
    <i r="1">
      <x v="7"/>
      <x v="19"/>
      <x/>
      <x v="3"/>
      <x v="20"/>
      <x v="17"/>
      <x v="19"/>
    </i>
    <i r="1">
      <x v="9"/>
      <x v="19"/>
      <x/>
      <x v="3"/>
      <x v="20"/>
      <x v="15"/>
      <x v="17"/>
    </i>
    <i r="1">
      <x v="10"/>
      <x v="19"/>
      <x/>
      <x v="3"/>
      <x v="20"/>
      <x v="10"/>
      <x v="11"/>
    </i>
    <i r="1">
      <x v="12"/>
      <x v="51"/>
      <x/>
      <x v="3"/>
      <x v="20"/>
      <x v="9"/>
      <x v="9"/>
    </i>
    <i r="1">
      <x v="13"/>
      <x v="19"/>
      <x/>
      <x v="3"/>
      <x v="20"/>
      <x v="4"/>
      <x v="4"/>
    </i>
    <i r="1">
      <x v="15"/>
      <x v="19"/>
      <x/>
      <x v="3"/>
      <x v="20"/>
      <x/>
      <x/>
    </i>
    <i r="1">
      <x v="17"/>
      <x v="19"/>
      <x/>
      <x v="3"/>
      <x v="20"/>
      <x v="9"/>
      <x v="9"/>
    </i>
    <i r="1">
      <x v="19"/>
      <x v="19"/>
      <x/>
      <x v="3"/>
      <x v="20"/>
      <x v="17"/>
      <x v="19"/>
    </i>
    <i r="1">
      <x v="23"/>
      <x v="19"/>
      <x/>
      <x v="3"/>
      <x v="20"/>
      <x v="3"/>
      <x v="3"/>
    </i>
    <i r="1">
      <x v="25"/>
      <x v="19"/>
      <x/>
      <x v="3"/>
      <x v="20"/>
      <x v="4"/>
      <x v="4"/>
    </i>
    <i r="1">
      <x v="27"/>
      <x v="19"/>
      <x/>
      <x v="3"/>
      <x v="20"/>
      <x v="5"/>
      <x v="5"/>
    </i>
    <i r="1">
      <x v="31"/>
      <x v="19"/>
      <x/>
      <x v="3"/>
      <x v="20"/>
      <x v="15"/>
      <x v="17"/>
    </i>
    <i r="1">
      <x v="33"/>
      <x v="19"/>
      <x/>
      <x v="3"/>
      <x v="20"/>
      <x v="15"/>
      <x v="17"/>
    </i>
    <i r="1">
      <x v="36"/>
      <x v="19"/>
      <x/>
      <x v="3"/>
      <x v="20"/>
      <x v="13"/>
      <x v="14"/>
    </i>
    <i r="1">
      <x v="37"/>
      <x v="19"/>
      <x/>
      <x v="3"/>
      <x v="20"/>
      <x v="3"/>
      <x v="3"/>
    </i>
    <i r="1">
      <x v="38"/>
      <x v="19"/>
      <x/>
      <x v="3"/>
      <x v="20"/>
      <x v="3"/>
      <x v="3"/>
    </i>
    <i r="1">
      <x v="40"/>
      <x v="19"/>
      <x/>
      <x v="3"/>
      <x v="20"/>
      <x/>
      <x/>
    </i>
    <i r="1">
      <x v="42"/>
      <x v="19"/>
      <x/>
      <x v="3"/>
      <x v="20"/>
      <x/>
      <x/>
    </i>
    <i r="1">
      <x v="43"/>
      <x v="38"/>
      <x/>
      <x v="3"/>
      <x v="20"/>
      <x v="2"/>
      <x v="2"/>
    </i>
    <i r="1">
      <x v="44"/>
      <x v="38"/>
      <x/>
      <x v="3"/>
      <x v="20"/>
      <x v="9"/>
      <x v="9"/>
    </i>
    <i r="1">
      <x v="45"/>
      <x v="38"/>
      <x/>
      <x v="3"/>
      <x v="20"/>
      <x v="4"/>
      <x v="4"/>
    </i>
    <i r="1">
      <x v="46"/>
      <x v="19"/>
      <x/>
      <x v="3"/>
      <x v="20"/>
      <x v="3"/>
      <x v="3"/>
    </i>
    <i r="1">
      <x v="47"/>
      <x v="19"/>
      <x/>
      <x v="3"/>
      <x v="20"/>
      <x v="13"/>
      <x v="14"/>
    </i>
    <i r="1">
      <x v="50"/>
      <x v="38"/>
      <x/>
      <x v="3"/>
      <x v="20"/>
      <x v="9"/>
      <x v="9"/>
    </i>
    <i r="1">
      <x v="51"/>
      <x v="19"/>
      <x/>
      <x v="3"/>
      <x v="20"/>
      <x v="9"/>
      <x v="9"/>
    </i>
    <i r="1">
      <x v="53"/>
      <x v="19"/>
      <x/>
      <x v="3"/>
      <x v="20"/>
      <x v="17"/>
      <x v="19"/>
    </i>
    <i r="1">
      <x v="54"/>
      <x v="2"/>
      <x/>
      <x v="1"/>
      <x v="2"/>
      <x v="34"/>
      <x v="36"/>
    </i>
    <i r="2">
      <x v="107"/>
      <x/>
      <x v="8"/>
      <x v="32"/>
      <x/>
      <x/>
    </i>
    <i r="1">
      <x v="88"/>
      <x v="107"/>
      <x/>
      <x v="8"/>
      <x v="32"/>
      <x v="7"/>
      <x v="7"/>
    </i>
    <i r="1">
      <x v="93"/>
      <x v="107"/>
      <x/>
      <x v="8"/>
      <x v="32"/>
      <x v="15"/>
      <x v="17"/>
    </i>
    <i r="1">
      <x v="96"/>
      <x v="107"/>
      <x/>
      <x v="8"/>
      <x v="32"/>
      <x v="1"/>
      <x v="1"/>
    </i>
    <i r="1">
      <x v="98"/>
      <x v="107"/>
      <x/>
      <x v="8"/>
      <x v="32"/>
      <x v="1"/>
      <x v="1"/>
    </i>
    <i r="1">
      <x v="100"/>
      <x v="107"/>
      <x/>
      <x v="8"/>
      <x v="32"/>
      <x v="4"/>
      <x v="4"/>
    </i>
    <i r="1">
      <x v="107"/>
      <x v="107"/>
      <x/>
      <x v="8"/>
      <x v="32"/>
      <x v="13"/>
      <x v="14"/>
    </i>
    <i r="1">
      <x v="108"/>
      <x v="107"/>
      <x/>
      <x v="8"/>
      <x v="32"/>
      <x v="9"/>
      <x v="9"/>
    </i>
    <i r="1">
      <x v="109"/>
      <x v="107"/>
      <x v="4"/>
      <x v="8"/>
      <x v="32"/>
      <x v="9"/>
      <x v="1"/>
    </i>
    <i>
      <x v="6"/>
      <x/>
      <x v="3"/>
      <x/>
      <x v="2"/>
      <x v="11"/>
      <x v="13"/>
      <x v="14"/>
    </i>
    <i r="1">
      <x v="2"/>
      <x v="3"/>
      <x/>
      <x v="2"/>
      <x v="11"/>
      <x v="9"/>
      <x v="9"/>
    </i>
    <i r="1">
      <x v="7"/>
      <x v="3"/>
      <x/>
      <x v="2"/>
      <x v="11"/>
      <x v="13"/>
      <x v="14"/>
    </i>
    <i r="1">
      <x v="17"/>
      <x v="3"/>
      <x/>
      <x v="2"/>
      <x v="11"/>
      <x v="4"/>
      <x v="4"/>
    </i>
    <i r="1">
      <x v="21"/>
      <x v="60"/>
      <x/>
      <x v="3"/>
      <x v="11"/>
      <x v="9"/>
      <x v="9"/>
    </i>
    <i r="1">
      <x v="25"/>
      <x v="3"/>
      <x/>
      <x v="2"/>
      <x v="11"/>
      <x/>
      <x/>
    </i>
    <i r="1">
      <x v="28"/>
      <x v="25"/>
      <x/>
      <x v="3"/>
      <x v="11"/>
      <x/>
      <x/>
    </i>
    <i r="1">
      <x v="31"/>
      <x v="3"/>
      <x/>
      <x v="2"/>
      <x v="11"/>
      <x/>
      <x/>
    </i>
    <i r="1">
      <x v="32"/>
      <x v="3"/>
      <x/>
      <x v="2"/>
      <x v="11"/>
      <x v="4"/>
      <x v="4"/>
    </i>
    <i>
      <x v="7"/>
      <x/>
      <x v="4"/>
      <x/>
      <x v="2"/>
      <x v="12"/>
      <x v="13"/>
      <x v="14"/>
    </i>
    <i r="1">
      <x v="2"/>
      <x v="4"/>
      <x/>
      <x v="2"/>
      <x v="12"/>
      <x v="9"/>
      <x v="9"/>
    </i>
    <i r="1">
      <x v="17"/>
      <x v="4"/>
      <x/>
      <x v="2"/>
      <x v="12"/>
      <x v="4"/>
      <x v="4"/>
    </i>
    <i r="1">
      <x v="19"/>
      <x v="4"/>
      <x/>
      <x v="2"/>
      <x v="12"/>
      <x v="2"/>
      <x v="2"/>
    </i>
    <i r="1">
      <x v="21"/>
      <x v="61"/>
      <x/>
      <x v="3"/>
      <x v="11"/>
      <x v="9"/>
      <x v="9"/>
    </i>
    <i r="1">
      <x v="22"/>
      <x v="4"/>
      <x/>
      <x v="2"/>
      <x v="12"/>
      <x v="2"/>
      <x v="2"/>
    </i>
    <i r="1">
      <x v="25"/>
      <x v="4"/>
      <x/>
      <x v="2"/>
      <x v="12"/>
      <x/>
      <x/>
    </i>
    <i r="1">
      <x v="40"/>
      <x v="4"/>
      <x/>
      <x v="2"/>
      <x v="12"/>
      <x/>
      <x/>
    </i>
    <i r="1">
      <x v="45"/>
      <x v="29"/>
      <x/>
      <x v="3"/>
      <x v="12"/>
      <x v="1"/>
      <x v="1"/>
    </i>
    <i r="1">
      <x v="54"/>
      <x v="110"/>
      <x/>
      <x v="8"/>
      <x v="33"/>
      <x/>
      <x/>
    </i>
    <i r="1">
      <x v="56"/>
      <x v="70"/>
      <x/>
      <x v="6"/>
      <x v="23"/>
      <x v="4"/>
      <x v="4"/>
    </i>
    <i r="1">
      <x v="63"/>
      <x v="70"/>
      <x/>
      <x v="6"/>
      <x v="23"/>
      <x/>
      <x/>
    </i>
    <i r="1">
      <x v="65"/>
      <x v="84"/>
      <x/>
      <x v="6"/>
      <x v="23"/>
      <x v="4"/>
      <x v="4"/>
    </i>
    <i r="1">
      <x v="70"/>
      <x v="70"/>
      <x/>
      <x v="6"/>
      <x v="23"/>
      <x v="1"/>
      <x v="1"/>
    </i>
    <i r="1">
      <x v="75"/>
      <x v="70"/>
      <x/>
      <x v="6"/>
      <x v="23"/>
      <x v="15"/>
      <x v="17"/>
    </i>
    <i r="1">
      <x v="76"/>
      <x v="70"/>
      <x/>
      <x v="6"/>
      <x v="23"/>
      <x v="2"/>
      <x v="2"/>
    </i>
    <i r="1">
      <x v="83"/>
      <x v="70"/>
      <x/>
      <x v="6"/>
      <x v="23"/>
      <x v="1"/>
      <x v="1"/>
    </i>
    <i r="1">
      <x v="88"/>
      <x v="95"/>
      <x/>
      <x v="8"/>
      <x v="33"/>
      <x v="6"/>
      <x v="6"/>
    </i>
    <i r="1">
      <x v="94"/>
      <x v="116"/>
      <x/>
      <x v="8"/>
      <x v="33"/>
      <x v="1"/>
      <x v="1"/>
    </i>
    <i r="1">
      <x v="96"/>
      <x v="95"/>
      <x/>
      <x v="8"/>
      <x v="33"/>
      <x v="4"/>
      <x v="4"/>
    </i>
    <i r="1">
      <x v="111"/>
      <x v="95"/>
      <x/>
      <x v="8"/>
      <x v="33"/>
      <x v="8"/>
      <x v="8"/>
    </i>
    <i>
      <x v="8"/>
      <x/>
      <x v="3"/>
      <x/>
      <x v="2"/>
      <x v="11"/>
      <x v="13"/>
      <x v="14"/>
    </i>
    <i r="1">
      <x v="2"/>
      <x v="3"/>
      <x/>
      <x v="2"/>
      <x v="11"/>
      <x v="9"/>
      <x v="9"/>
    </i>
    <i r="1">
      <x v="17"/>
      <x v="3"/>
      <x/>
      <x v="2"/>
      <x v="11"/>
      <x v="4"/>
      <x v="4"/>
    </i>
    <i r="1">
      <x v="21"/>
      <x v="60"/>
      <x/>
      <x v="3"/>
      <x v="11"/>
      <x v="9"/>
      <x v="9"/>
    </i>
    <i r="1">
      <x v="22"/>
      <x v="3"/>
      <x/>
      <x v="2"/>
      <x v="11"/>
      <x v="1"/>
      <x v="1"/>
    </i>
    <i r="1">
      <x v="25"/>
      <x v="3"/>
      <x/>
      <x v="2"/>
      <x v="11"/>
      <x/>
      <x/>
    </i>
    <i>
      <x v="9"/>
      <x v="2"/>
      <x v="5"/>
      <x/>
      <x v="3"/>
      <x v="16"/>
      <x v="15"/>
      <x v="17"/>
    </i>
    <i r="1">
      <x v="7"/>
      <x v="5"/>
      <x/>
      <x v="3"/>
      <x v="16"/>
      <x v="15"/>
      <x v="17"/>
    </i>
    <i r="1">
      <x v="15"/>
      <x v="5"/>
      <x/>
      <x v="3"/>
      <x v="16"/>
      <x v="9"/>
      <x v="9"/>
    </i>
    <i r="1">
      <x v="18"/>
      <x v="5"/>
      <x/>
      <x v="3"/>
      <x v="16"/>
      <x v="17"/>
      <x v="19"/>
    </i>
    <i r="1">
      <x v="19"/>
      <x v="5"/>
      <x/>
      <x v="3"/>
      <x v="16"/>
      <x v="15"/>
      <x v="17"/>
    </i>
    <i r="1">
      <x v="25"/>
      <x v="5"/>
      <x/>
      <x v="3"/>
      <x v="16"/>
      <x v="9"/>
      <x v="9"/>
    </i>
    <i r="1">
      <x v="27"/>
      <x v="5"/>
      <x/>
      <x v="3"/>
      <x v="16"/>
      <x v="44"/>
      <x v="16"/>
    </i>
    <i r="1">
      <x v="33"/>
      <x v="5"/>
      <x/>
      <x v="3"/>
      <x v="16"/>
      <x v="24"/>
      <x v="27"/>
    </i>
    <i r="1">
      <x v="40"/>
      <x v="5"/>
      <x/>
      <x v="3"/>
      <x v="16"/>
      <x v="3"/>
      <x v="3"/>
    </i>
    <i r="1">
      <x v="41"/>
      <x v="5"/>
      <x/>
      <x v="3"/>
      <x v="16"/>
      <x v="3"/>
      <x v="3"/>
    </i>
    <i r="1">
      <x v="44"/>
      <x v="57"/>
      <x/>
      <x v="3"/>
      <x v="16"/>
      <x v="15"/>
      <x v="17"/>
    </i>
    <i r="1">
      <x v="45"/>
      <x v="57"/>
      <x/>
      <x v="3"/>
      <x v="16"/>
      <x v="17"/>
      <x v="19"/>
    </i>
    <i r="1">
      <x v="50"/>
      <x v="57"/>
      <x/>
      <x v="3"/>
      <x v="16"/>
      <x v="15"/>
      <x v="17"/>
    </i>
    <i r="1">
      <x v="51"/>
      <x v="5"/>
      <x/>
      <x v="3"/>
      <x v="16"/>
      <x v="4"/>
      <x v="4"/>
    </i>
    <i r="1">
      <x v="63"/>
      <x v="83"/>
      <x/>
      <x v="6"/>
      <x v="25"/>
      <x v="5"/>
      <x v="5"/>
    </i>
    <i r="1">
      <x v="65"/>
      <x v="85"/>
      <x/>
      <x v="6"/>
      <x v="23"/>
      <x v="25"/>
      <x v="42"/>
    </i>
    <i r="1">
      <x v="68"/>
      <x v="83"/>
      <x/>
      <x v="6"/>
      <x v="25"/>
      <x v="1"/>
      <x v="1"/>
    </i>
    <i r="1">
      <x v="76"/>
      <x v="83"/>
      <x/>
      <x v="6"/>
      <x v="25"/>
      <x v="1"/>
      <x v="1"/>
    </i>
    <i r="1">
      <x v="79"/>
      <x v="83"/>
      <x/>
      <x v="6"/>
      <x v="25"/>
      <x v="23"/>
      <x v="25"/>
    </i>
    <i r="1">
      <x v="80"/>
      <x v="83"/>
      <x/>
      <x v="6"/>
      <x v="25"/>
      <x v="13"/>
      <x v="14"/>
    </i>
    <i r="1">
      <x v="82"/>
      <x v="83"/>
      <x/>
      <x v="6"/>
      <x v="25"/>
      <x v="1"/>
      <x v="1"/>
    </i>
    <i r="1">
      <x v="83"/>
      <x v="83"/>
      <x/>
      <x v="6"/>
      <x v="25"/>
      <x v="5"/>
      <x v="5"/>
    </i>
    <i r="1">
      <x v="84"/>
      <x v="83"/>
      <x/>
      <x v="6"/>
      <x v="25"/>
      <x v="57"/>
      <x v="69"/>
    </i>
    <i r="1">
      <x v="85"/>
      <x v="83"/>
      <x/>
      <x v="6"/>
      <x v="25"/>
      <x v="20"/>
      <x v="22"/>
    </i>
    <i r="1">
      <x v="94"/>
      <x v="117"/>
      <x/>
      <x v="8"/>
      <x v="44"/>
      <x v="5"/>
      <x v="5"/>
    </i>
    <i r="1">
      <x v="96"/>
      <x v="125"/>
      <x/>
      <x v="8"/>
      <x v="48"/>
      <x v="4"/>
      <x v="4"/>
    </i>
    <i r="1">
      <x v="101"/>
      <x v="125"/>
      <x/>
      <x v="8"/>
      <x v="48"/>
      <x v="3"/>
      <x v="3"/>
    </i>
    <i r="1">
      <x v="104"/>
      <x v="125"/>
      <x/>
      <x v="8"/>
      <x v="48"/>
      <x v="10"/>
      <x v="11"/>
    </i>
    <i r="1">
      <x v="106"/>
      <x v="125"/>
      <x/>
      <x v="8"/>
      <x v="48"/>
      <x v="2"/>
      <x v="2"/>
    </i>
    <i r="1">
      <x v="108"/>
      <x v="125"/>
      <x/>
      <x v="8"/>
      <x v="48"/>
      <x v="9"/>
      <x v="9"/>
    </i>
    <i r="1">
      <x v="111"/>
      <x v="125"/>
      <x/>
      <x v="8"/>
      <x v="48"/>
      <x v="3"/>
      <x v="3"/>
    </i>
    <i>
      <x v="10"/>
      <x/>
      <x v="6"/>
      <x/>
      <x v="2"/>
      <x v="10"/>
      <x v="26"/>
      <x v="29"/>
    </i>
    <i r="1">
      <x v="2"/>
      <x v="6"/>
      <x/>
      <x v="2"/>
      <x v="10"/>
      <x v="9"/>
      <x v="9"/>
    </i>
    <i r="1">
      <x v="3"/>
      <x v="6"/>
      <x/>
      <x v="2"/>
      <x v="10"/>
      <x v="26"/>
      <x v="29"/>
    </i>
    <i r="1">
      <x v="4"/>
      <x v="6"/>
      <x v="4"/>
      <x v="2"/>
      <x v="10"/>
      <x v="29"/>
      <x v="38"/>
    </i>
    <i r="1">
      <x v="5"/>
      <x v="6"/>
      <x/>
      <x v="2"/>
      <x v="10"/>
      <x v="20"/>
      <x v="22"/>
    </i>
    <i r="1">
      <x v="6"/>
      <x v="6"/>
      <x/>
      <x v="2"/>
      <x v="10"/>
      <x v="16"/>
      <x v="18"/>
    </i>
    <i r="1">
      <x v="9"/>
      <x v="6"/>
      <x/>
      <x v="2"/>
      <x v="10"/>
      <x v="24"/>
      <x v="27"/>
    </i>
    <i r="1">
      <x v="10"/>
      <x v="6"/>
      <x/>
      <x v="2"/>
      <x v="10"/>
      <x v="24"/>
      <x v="27"/>
    </i>
    <i r="1">
      <x v="11"/>
      <x v="6"/>
      <x v="4"/>
      <x v="2"/>
      <x v="10"/>
      <x v="25"/>
      <x v="25"/>
    </i>
    <i r="1">
      <x v="12"/>
      <x v="44"/>
      <x/>
      <x v="3"/>
      <x v="15"/>
      <x v="24"/>
      <x v="27"/>
    </i>
    <i r="1">
      <x v="14"/>
      <x v="27"/>
      <x/>
      <x v="3"/>
      <x v="15"/>
      <x v="13"/>
      <x v="14"/>
    </i>
    <i r="1">
      <x v="15"/>
      <x v="6"/>
      <x/>
      <x v="2"/>
      <x v="10"/>
      <x v="17"/>
      <x v="19"/>
    </i>
    <i r="1">
      <x v="16"/>
      <x v="6"/>
      <x/>
      <x v="2"/>
      <x v="10"/>
      <x v="15"/>
      <x v="17"/>
    </i>
    <i r="1">
      <x v="17"/>
      <x v="6"/>
      <x/>
      <x v="2"/>
      <x v="10"/>
      <x v="20"/>
      <x v="22"/>
    </i>
    <i r="1">
      <x v="19"/>
      <x v="6"/>
      <x v="4"/>
      <x v="2"/>
      <x v="10"/>
      <x v="42"/>
      <x v="41"/>
    </i>
    <i r="1">
      <x v="20"/>
      <x v="6"/>
      <x/>
      <x v="2"/>
      <x v="10"/>
      <x v="15"/>
      <x v="17"/>
    </i>
    <i r="1">
      <x v="21"/>
      <x v="62"/>
      <x v="4"/>
      <x v="3"/>
      <x v="11"/>
      <x v="26"/>
      <x v="55"/>
    </i>
    <i r="1">
      <x v="22"/>
      <x v="6"/>
      <x/>
      <x v="2"/>
      <x v="10"/>
      <x v="2"/>
      <x v="2"/>
    </i>
    <i r="1">
      <x v="23"/>
      <x v="6"/>
      <x/>
      <x v="2"/>
      <x v="10"/>
      <x v="9"/>
      <x v="9"/>
    </i>
    <i r="1">
      <x v="24"/>
      <x v="6"/>
      <x/>
      <x v="2"/>
      <x v="10"/>
      <x v="15"/>
      <x v="17"/>
    </i>
    <i r="1">
      <x v="25"/>
      <x v="6"/>
      <x v="4"/>
      <x v="2"/>
      <x v="10"/>
      <x v="42"/>
      <x v="36"/>
    </i>
    <i r="1">
      <x v="26"/>
      <x v="6"/>
      <x/>
      <x v="2"/>
      <x v="10"/>
      <x v="17"/>
      <x v="19"/>
    </i>
    <i r="1">
      <x v="28"/>
      <x v="27"/>
      <x/>
      <x v="3"/>
      <x v="15"/>
      <x v="4"/>
      <x v="4"/>
    </i>
    <i r="1">
      <x v="29"/>
      <x v="6"/>
      <x/>
      <x v="2"/>
      <x v="10"/>
      <x v="13"/>
      <x v="14"/>
    </i>
    <i r="1">
      <x v="31"/>
      <x v="6"/>
      <x v="4"/>
      <x v="2"/>
      <x v="10"/>
      <x v="26"/>
      <x v="27"/>
    </i>
    <i r="1">
      <x v="32"/>
      <x v="6"/>
      <x/>
      <x v="2"/>
      <x v="10"/>
      <x v="24"/>
      <x v="27"/>
    </i>
    <i r="1">
      <x v="33"/>
      <x v="6"/>
      <x/>
      <x v="2"/>
      <x v="10"/>
      <x v="24"/>
      <x v="27"/>
    </i>
    <i r="1">
      <x v="38"/>
      <x v="6"/>
      <x/>
      <x v="2"/>
      <x v="10"/>
      <x v="20"/>
      <x v="22"/>
    </i>
    <i r="1">
      <x v="42"/>
      <x v="6"/>
      <x/>
      <x v="2"/>
      <x v="10"/>
      <x v="20"/>
      <x v="22"/>
    </i>
    <i r="1">
      <x v="46"/>
      <x v="6"/>
      <x/>
      <x v="2"/>
      <x v="10"/>
      <x v="20"/>
      <x v="22"/>
    </i>
    <i r="1">
      <x v="47"/>
      <x v="6"/>
      <x v="4"/>
      <x v="2"/>
      <x v="10"/>
      <x v="26"/>
      <x v="61"/>
    </i>
    <i r="1">
      <x v="50"/>
      <x v="27"/>
      <x/>
      <x v="3"/>
      <x v="15"/>
      <x v="20"/>
      <x v="22"/>
    </i>
    <i>
      <x v="11"/>
      <x/>
      <x v="7"/>
      <x/>
      <x v="3"/>
      <x v="18"/>
      <x v="26"/>
      <x v="29"/>
    </i>
    <i r="1">
      <x v="2"/>
      <x v="7"/>
      <x/>
      <x v="3"/>
      <x v="18"/>
      <x v="9"/>
      <x v="9"/>
    </i>
    <i r="1">
      <x v="4"/>
      <x v="7"/>
      <x/>
      <x v="3"/>
      <x v="18"/>
      <x v="29"/>
      <x v="31"/>
    </i>
    <i r="1">
      <x v="9"/>
      <x v="7"/>
      <x/>
      <x v="3"/>
      <x v="18"/>
      <x v="24"/>
      <x v="27"/>
    </i>
    <i r="1">
      <x v="10"/>
      <x v="7"/>
      <x/>
      <x v="3"/>
      <x v="18"/>
      <x v="20"/>
      <x v="22"/>
    </i>
    <i r="1">
      <x v="12"/>
      <x v="45"/>
      <x/>
      <x v="3"/>
      <x v="18"/>
      <x v="24"/>
      <x v="27"/>
    </i>
    <i r="1">
      <x v="13"/>
      <x v="7"/>
      <x/>
      <x v="3"/>
      <x v="18"/>
      <x v="20"/>
      <x v="22"/>
    </i>
    <i r="1">
      <x v="17"/>
      <x v="7"/>
      <x/>
      <x v="3"/>
      <x v="18"/>
      <x v="20"/>
      <x v="22"/>
    </i>
    <i r="1">
      <x v="21"/>
      <x v="63"/>
      <x/>
      <x v="5"/>
      <x v="18"/>
      <x v="26"/>
      <x v="29"/>
    </i>
    <i r="1">
      <x v="22"/>
      <x v="7"/>
      <x/>
      <x v="3"/>
      <x v="18"/>
      <x v="2"/>
      <x v="2"/>
    </i>
    <i r="1">
      <x v="23"/>
      <x v="7"/>
      <x/>
      <x v="3"/>
      <x v="18"/>
      <x v="19"/>
      <x v="21"/>
    </i>
    <i r="1">
      <x v="24"/>
      <x v="7"/>
      <x/>
      <x v="3"/>
      <x v="18"/>
      <x v="15"/>
      <x v="17"/>
    </i>
    <i r="1">
      <x v="25"/>
      <x v="7"/>
      <x/>
      <x v="3"/>
      <x v="18"/>
      <x v="42"/>
      <x v="49"/>
    </i>
    <i r="1">
      <x v="26"/>
      <x v="7"/>
      <x/>
      <x v="3"/>
      <x v="18"/>
      <x v="17"/>
      <x v="19"/>
    </i>
    <i r="1">
      <x v="27"/>
      <x v="7"/>
      <x/>
      <x v="3"/>
      <x v="18"/>
      <x v="17"/>
      <x v="19"/>
    </i>
    <i r="1">
      <x v="28"/>
      <x v="56"/>
      <x/>
      <x v="3"/>
      <x v="18"/>
      <x v="4"/>
      <x v="4"/>
    </i>
    <i r="1">
      <x v="31"/>
      <x v="7"/>
      <x/>
      <x v="3"/>
      <x v="18"/>
      <x v="26"/>
      <x v="29"/>
    </i>
    <i r="1">
      <x v="33"/>
      <x v="7"/>
      <x/>
      <x v="3"/>
      <x v="18"/>
      <x v="27"/>
      <x v="41"/>
    </i>
    <i r="1">
      <x v="37"/>
      <x v="7"/>
      <x/>
      <x v="3"/>
      <x v="18"/>
      <x v="15"/>
      <x v="17"/>
    </i>
    <i r="1">
      <x v="38"/>
      <x v="7"/>
      <x/>
      <x v="3"/>
      <x v="18"/>
      <x v="20"/>
      <x v="22"/>
    </i>
    <i r="1">
      <x v="40"/>
      <x v="7"/>
      <x/>
      <x v="3"/>
      <x v="18"/>
      <x v="24"/>
      <x v="27"/>
    </i>
    <i r="1">
      <x v="41"/>
      <x v="7"/>
      <x/>
      <x v="3"/>
      <x v="18"/>
      <x v="25"/>
      <x v="42"/>
    </i>
    <i r="1">
      <x v="42"/>
      <x v="7"/>
      <x/>
      <x v="3"/>
      <x v="18"/>
      <x v="20"/>
      <x v="22"/>
    </i>
    <i r="1">
      <x v="43"/>
      <x v="56"/>
      <x/>
      <x v="3"/>
      <x v="18"/>
      <x v="13"/>
      <x v="14"/>
    </i>
    <i r="1">
      <x v="44"/>
      <x v="56"/>
      <x/>
      <x v="3"/>
      <x v="18"/>
      <x v="24"/>
      <x v="27"/>
    </i>
    <i r="1">
      <x v="45"/>
      <x v="56"/>
      <x/>
      <x v="3"/>
      <x v="18"/>
      <x v="24"/>
      <x v="27"/>
    </i>
    <i r="1">
      <x v="46"/>
      <x v="7"/>
      <x/>
      <x v="3"/>
      <x v="18"/>
      <x v="20"/>
      <x v="22"/>
    </i>
    <i r="1">
      <x v="48"/>
      <x v="56"/>
      <x/>
      <x v="3"/>
      <x v="18"/>
      <x v="20"/>
      <x v="22"/>
    </i>
    <i r="1">
      <x v="49"/>
      <x v="7"/>
      <x/>
      <x v="3"/>
      <x v="18"/>
      <x v="17"/>
      <x v="19"/>
    </i>
    <i r="1">
      <x v="51"/>
      <x v="7"/>
      <x/>
      <x v="3"/>
      <x v="18"/>
      <x v="42"/>
      <x v="49"/>
    </i>
    <i r="1">
      <x v="56"/>
      <x v="73"/>
      <x v="4"/>
      <x v="6"/>
      <x v="45"/>
      <x v="28"/>
      <x v="29"/>
    </i>
    <i r="1">
      <x v="58"/>
      <x v="73"/>
      <x/>
      <x v="6"/>
      <x v="45"/>
      <x v="24"/>
      <x v="27"/>
    </i>
    <i r="1">
      <x v="60"/>
      <x v="73"/>
      <x/>
      <x v="6"/>
      <x v="45"/>
      <x v="24"/>
      <x v="27"/>
    </i>
    <i r="1">
      <x v="63"/>
      <x v="73"/>
      <x/>
      <x v="6"/>
      <x v="45"/>
      <x v="20"/>
      <x v="22"/>
    </i>
    <i r="1">
      <x v="64"/>
      <x v="73"/>
      <x/>
      <x v="6"/>
      <x v="45"/>
      <x v="4"/>
      <x v="4"/>
    </i>
    <i r="1">
      <x v="65"/>
      <x v="86"/>
      <x/>
      <x v="6"/>
      <x v="30"/>
      <x v="27"/>
      <x v="70"/>
    </i>
    <i r="1">
      <x v="67"/>
      <x v="73"/>
      <x v="4"/>
      <x v="6"/>
      <x v="45"/>
      <x v="26"/>
      <x v="27"/>
    </i>
    <i r="1">
      <x v="68"/>
      <x v="73"/>
      <x/>
      <x v="6"/>
      <x v="45"/>
      <x v="21"/>
      <x v="23"/>
    </i>
    <i r="1">
      <x v="69"/>
      <x v="73"/>
      <x v="4"/>
      <x v="6"/>
      <x v="45"/>
      <x v="25"/>
      <x v="24"/>
    </i>
    <i r="1">
      <x v="70"/>
      <x v="73"/>
      <x v="4"/>
      <x v="6"/>
      <x v="45"/>
      <x v="24"/>
      <x v="22"/>
    </i>
    <i r="1">
      <x v="72"/>
      <x v="73"/>
      <x/>
      <x v="6"/>
      <x v="45"/>
      <x v="55"/>
      <x v="74"/>
    </i>
    <i r="1">
      <x v="73"/>
      <x v="73"/>
      <x/>
      <x v="6"/>
      <x v="45"/>
      <x v="20"/>
      <x v="22"/>
    </i>
    <i r="1">
      <x v="74"/>
      <x v="73"/>
      <x v="4"/>
      <x v="6"/>
      <x v="45"/>
      <x v="26"/>
      <x v="27"/>
    </i>
    <i r="1">
      <x v="75"/>
      <x v="73"/>
      <x v="4"/>
      <x v="6"/>
      <x v="45"/>
      <x v="34"/>
      <x v="29"/>
    </i>
    <i r="1">
      <x v="76"/>
      <x v="73"/>
      <x/>
      <x v="6"/>
      <x v="45"/>
      <x v="20"/>
      <x v="22"/>
    </i>
    <i r="1">
      <x v="79"/>
      <x v="73"/>
      <x/>
      <x v="6"/>
      <x v="45"/>
      <x v="15"/>
      <x v="17"/>
    </i>
    <i r="1">
      <x v="82"/>
      <x v="73"/>
      <x/>
      <x v="6"/>
      <x v="45"/>
      <x v="20"/>
      <x v="22"/>
    </i>
    <i r="3">
      <x v="4"/>
      <x v="6"/>
      <x v="45"/>
      <x v="25"/>
      <x v="24"/>
    </i>
    <i r="1">
      <x v="84"/>
      <x v="73"/>
      <x v="4"/>
      <x v="6"/>
      <x v="45"/>
      <x v="58"/>
      <x v="49"/>
    </i>
    <i r="1">
      <x v="85"/>
      <x v="73"/>
      <x/>
      <x v="6"/>
      <x v="45"/>
      <x v="26"/>
      <x v="29"/>
    </i>
    <i>
      <x v="12"/>
      <x/>
      <x v="7"/>
      <x/>
      <x v="3"/>
      <x v="18"/>
      <x v="26"/>
      <x v="29"/>
    </i>
    <i r="1">
      <x v="2"/>
      <x v="7"/>
      <x/>
      <x v="3"/>
      <x v="18"/>
      <x v="9"/>
      <x v="9"/>
    </i>
    <i r="1">
      <x v="5"/>
      <x v="7"/>
      <x/>
      <x v="3"/>
      <x v="18"/>
      <x v="20"/>
      <x v="22"/>
    </i>
    <i r="1">
      <x v="9"/>
      <x v="7"/>
      <x/>
      <x v="3"/>
      <x v="18"/>
      <x v="24"/>
      <x v="27"/>
    </i>
    <i r="1">
      <x v="11"/>
      <x v="7"/>
      <x/>
      <x v="3"/>
      <x v="18"/>
      <x v="20"/>
      <x v="22"/>
    </i>
    <i r="1">
      <x v="12"/>
      <x v="45"/>
      <x/>
      <x v="3"/>
      <x v="18"/>
      <x v="24"/>
      <x v="27"/>
    </i>
    <i r="1">
      <x v="16"/>
      <x v="7"/>
      <x/>
      <x v="3"/>
      <x v="18"/>
      <x v="15"/>
      <x v="17"/>
    </i>
    <i r="1">
      <x v="17"/>
      <x v="7"/>
      <x/>
      <x v="3"/>
      <x v="18"/>
      <x v="20"/>
      <x v="22"/>
    </i>
    <i r="1">
      <x v="19"/>
      <x v="7"/>
      <x/>
      <x v="3"/>
      <x v="18"/>
      <x v="34"/>
      <x v="36"/>
    </i>
    <i r="1">
      <x v="22"/>
      <x v="7"/>
      <x/>
      <x v="3"/>
      <x v="18"/>
      <x v="1"/>
      <x v="1"/>
    </i>
    <i r="1">
      <x v="23"/>
      <x v="7"/>
      <x/>
      <x v="3"/>
      <x v="18"/>
      <x v="19"/>
      <x v="21"/>
    </i>
    <i r="1">
      <x v="24"/>
      <x v="7"/>
      <x/>
      <x v="3"/>
      <x v="18"/>
      <x v="15"/>
      <x v="17"/>
    </i>
    <i r="1">
      <x v="25"/>
      <x v="7"/>
      <x/>
      <x v="3"/>
      <x v="18"/>
      <x v="42"/>
      <x v="49"/>
    </i>
    <i r="1">
      <x v="26"/>
      <x v="7"/>
      <x/>
      <x v="3"/>
      <x v="18"/>
      <x v="9"/>
      <x v="9"/>
    </i>
    <i r="1">
      <x v="28"/>
      <x v="56"/>
      <x/>
      <x v="3"/>
      <x v="18"/>
      <x v="4"/>
      <x v="4"/>
    </i>
    <i r="1">
      <x v="29"/>
      <x v="7"/>
      <x/>
      <x v="3"/>
      <x v="18"/>
      <x v="13"/>
      <x v="14"/>
    </i>
    <i r="1">
      <x v="32"/>
      <x v="7"/>
      <x/>
      <x v="3"/>
      <x v="18"/>
      <x v="20"/>
      <x v="22"/>
    </i>
    <i r="1">
      <x v="33"/>
      <x v="7"/>
      <x/>
      <x v="3"/>
      <x v="18"/>
      <x v="27"/>
      <x v="41"/>
    </i>
    <i r="1">
      <x v="38"/>
      <x v="7"/>
      <x/>
      <x v="3"/>
      <x v="18"/>
      <x v="20"/>
      <x v="22"/>
    </i>
    <i r="1">
      <x v="40"/>
      <x v="7"/>
      <x/>
      <x v="3"/>
      <x v="18"/>
      <x v="20"/>
      <x v="22"/>
    </i>
    <i r="1">
      <x v="44"/>
      <x v="56"/>
      <x/>
      <x v="3"/>
      <x v="18"/>
      <x v="24"/>
      <x v="27"/>
    </i>
    <i r="1">
      <x v="45"/>
      <x v="56"/>
      <x/>
      <x v="3"/>
      <x v="18"/>
      <x v="24"/>
      <x v="27"/>
    </i>
    <i r="1">
      <x v="47"/>
      <x v="7"/>
      <x/>
      <x v="3"/>
      <x v="18"/>
      <x v="26"/>
      <x v="29"/>
    </i>
    <i r="1">
      <x v="48"/>
      <x v="56"/>
      <x/>
      <x v="3"/>
      <x v="18"/>
      <x v="20"/>
      <x v="22"/>
    </i>
    <i r="1">
      <x v="50"/>
      <x v="56"/>
      <x/>
      <x v="3"/>
      <x v="18"/>
      <x v="20"/>
      <x v="22"/>
    </i>
    <i r="1">
      <x v="51"/>
      <x v="7"/>
      <x/>
      <x v="3"/>
      <x v="18"/>
      <x v="42"/>
      <x v="49"/>
    </i>
    <i r="1">
      <x v="56"/>
      <x v="73"/>
      <x v="4"/>
      <x v="6"/>
      <x v="45"/>
      <x v="28"/>
      <x v="27"/>
    </i>
    <i r="1">
      <x v="62"/>
      <x v="73"/>
      <x/>
      <x v="6"/>
      <x v="45"/>
      <x v="15"/>
      <x v="17"/>
    </i>
    <i r="1">
      <x v="63"/>
      <x v="73"/>
      <x v="4"/>
      <x v="6"/>
      <x v="45"/>
      <x v="20"/>
      <x v="18"/>
    </i>
    <i r="1">
      <x v="65"/>
      <x v="86"/>
      <x/>
      <x v="6"/>
      <x v="30"/>
      <x v="27"/>
      <x v="71"/>
    </i>
    <i r="1">
      <x v="69"/>
      <x v="73"/>
      <x v="4"/>
      <x v="6"/>
      <x v="45"/>
      <x v="25"/>
      <x v="24"/>
    </i>
    <i r="1">
      <x v="70"/>
      <x v="73"/>
      <x v="4"/>
      <x v="6"/>
      <x v="45"/>
      <x v="24"/>
      <x v="22"/>
    </i>
    <i r="1">
      <x v="72"/>
      <x v="73"/>
      <x v="4"/>
      <x v="6"/>
      <x v="45"/>
      <x v="55"/>
      <x v="19"/>
    </i>
    <i r="1">
      <x v="74"/>
      <x v="73"/>
      <x v="4"/>
      <x v="6"/>
      <x v="45"/>
      <x v="20"/>
      <x v="18"/>
    </i>
    <i r="1">
      <x v="75"/>
      <x v="73"/>
      <x v="4"/>
      <x v="6"/>
      <x v="45"/>
      <x v="34"/>
      <x v="42"/>
    </i>
    <i r="1">
      <x v="76"/>
      <x v="73"/>
      <x v="4"/>
      <x v="6"/>
      <x v="45"/>
      <x v="20"/>
      <x v="18"/>
    </i>
    <i r="1">
      <x v="79"/>
      <x v="73"/>
      <x/>
      <x v="6"/>
      <x v="45"/>
      <x v="9"/>
      <x v="9"/>
    </i>
    <i r="1">
      <x v="82"/>
      <x v="73"/>
      <x v="4"/>
      <x v="6"/>
      <x v="45"/>
      <x v="20"/>
      <x v="18"/>
    </i>
    <i r="1">
      <x v="84"/>
      <x v="73"/>
      <x v="4"/>
      <x v="6"/>
      <x v="45"/>
      <x v="58"/>
      <x v="29"/>
    </i>
    <i r="1">
      <x v="85"/>
      <x v="73"/>
      <x/>
      <x v="6"/>
      <x v="45"/>
      <x v="24"/>
      <x v="27"/>
    </i>
    <i>
      <x v="13"/>
      <x/>
      <x v="3"/>
      <x/>
      <x v="2"/>
      <x v="11"/>
      <x v="9"/>
      <x v="9"/>
    </i>
    <i r="1">
      <x v="2"/>
      <x v="3"/>
      <x/>
      <x v="2"/>
      <x v="11"/>
      <x v="9"/>
      <x v="9"/>
    </i>
    <i r="1">
      <x v="4"/>
      <x v="3"/>
      <x/>
      <x v="2"/>
      <x v="11"/>
      <x v="20"/>
      <x v="22"/>
    </i>
    <i r="1">
      <x v="7"/>
      <x v="3"/>
      <x/>
      <x v="2"/>
      <x v="11"/>
      <x v="20"/>
      <x v="22"/>
    </i>
    <i r="1">
      <x v="9"/>
      <x v="3"/>
      <x/>
      <x v="2"/>
      <x v="11"/>
      <x v="9"/>
      <x v="9"/>
    </i>
    <i r="1">
      <x v="20"/>
      <x v="3"/>
      <x/>
      <x v="2"/>
      <x v="11"/>
      <x v="4"/>
      <x v="4"/>
    </i>
    <i r="1">
      <x v="22"/>
      <x v="3"/>
      <x/>
      <x v="2"/>
      <x v="11"/>
      <x v="3"/>
      <x v="3"/>
    </i>
    <i r="1">
      <x v="25"/>
      <x v="3"/>
      <x/>
      <x v="2"/>
      <x v="11"/>
      <x v="9"/>
      <x v="9"/>
    </i>
    <i r="1">
      <x v="28"/>
      <x v="25"/>
      <x/>
      <x v="3"/>
      <x v="11"/>
      <x/>
      <x/>
    </i>
    <i r="1">
      <x v="34"/>
      <x v="3"/>
      <x/>
      <x v="2"/>
      <x v="11"/>
      <x/>
      <x/>
    </i>
    <i r="1">
      <x v="38"/>
      <x v="3"/>
      <x/>
      <x v="2"/>
      <x v="11"/>
      <x v="9"/>
      <x v="9"/>
    </i>
    <i r="1">
      <x v="40"/>
      <x v="3"/>
      <x/>
      <x v="2"/>
      <x v="11"/>
      <x/>
      <x/>
    </i>
    <i r="1">
      <x v="41"/>
      <x v="3"/>
      <x/>
      <x v="2"/>
      <x v="11"/>
      <x v="13"/>
      <x v="14"/>
    </i>
    <i r="1">
      <x v="42"/>
      <x v="3"/>
      <x/>
      <x v="2"/>
      <x v="11"/>
      <x v="4"/>
      <x v="4"/>
    </i>
    <i r="1">
      <x v="51"/>
      <x v="3"/>
      <x/>
      <x v="2"/>
      <x v="11"/>
      <x v="9"/>
      <x v="9"/>
    </i>
    <i r="1">
      <x v="88"/>
      <x v="94"/>
      <x/>
      <x v="7"/>
      <x v="50"/>
      <x v="9"/>
      <x v="9"/>
    </i>
    <i r="1">
      <x v="111"/>
      <x v="94"/>
      <x/>
      <x v="7"/>
      <x v="50"/>
      <x v="9"/>
      <x v="9"/>
    </i>
    <i>
      <x v="14"/>
      <x/>
      <x v="8"/>
      <x/>
      <x v="2"/>
      <x v="11"/>
      <x v="9"/>
      <x v="9"/>
    </i>
    <i r="1">
      <x v="2"/>
      <x v="8"/>
      <x/>
      <x v="2"/>
      <x v="11"/>
      <x v="9"/>
      <x v="9"/>
    </i>
    <i r="1">
      <x v="7"/>
      <x v="8"/>
      <x/>
      <x v="2"/>
      <x v="11"/>
      <x v="20"/>
      <x v="22"/>
    </i>
    <i r="1">
      <x v="13"/>
      <x v="8"/>
      <x/>
      <x v="2"/>
      <x v="11"/>
      <x v="9"/>
      <x v="9"/>
    </i>
    <i r="1">
      <x v="22"/>
      <x v="8"/>
      <x/>
      <x v="2"/>
      <x v="11"/>
      <x v="3"/>
      <x v="3"/>
    </i>
    <i r="1">
      <x v="23"/>
      <x v="8"/>
      <x/>
      <x v="2"/>
      <x v="11"/>
      <x v="15"/>
      <x v="17"/>
    </i>
    <i r="1">
      <x v="25"/>
      <x v="8"/>
      <x/>
      <x v="2"/>
      <x v="11"/>
      <x v="9"/>
      <x v="9"/>
    </i>
    <i r="1">
      <x v="28"/>
      <x v="28"/>
      <x/>
      <x v="3"/>
      <x v="11"/>
      <x/>
      <x/>
    </i>
    <i r="1">
      <x v="32"/>
      <x v="8"/>
      <x/>
      <x v="2"/>
      <x v="11"/>
      <x v="17"/>
      <x v="19"/>
    </i>
    <i r="1">
      <x v="34"/>
      <x v="8"/>
      <x/>
      <x v="2"/>
      <x v="11"/>
      <x/>
      <x/>
    </i>
    <i r="1">
      <x v="36"/>
      <x v="8"/>
      <x/>
      <x v="2"/>
      <x v="11"/>
      <x v="9"/>
      <x v="9"/>
    </i>
    <i r="1">
      <x v="38"/>
      <x v="8"/>
      <x/>
      <x v="2"/>
      <x v="11"/>
      <x v="9"/>
      <x v="9"/>
    </i>
    <i r="1">
      <x v="40"/>
      <x v="8"/>
      <x/>
      <x v="2"/>
      <x v="11"/>
      <x v="13"/>
      <x v="14"/>
    </i>
    <i r="1">
      <x v="42"/>
      <x v="8"/>
      <x/>
      <x v="2"/>
      <x v="11"/>
      <x v="4"/>
      <x v="4"/>
    </i>
    <i r="1">
      <x v="46"/>
      <x v="8"/>
      <x/>
      <x v="2"/>
      <x v="11"/>
      <x v="17"/>
      <x v="19"/>
    </i>
    <i r="1">
      <x v="48"/>
      <x v="28"/>
      <x/>
      <x v="3"/>
      <x v="11"/>
      <x v="9"/>
      <x v="9"/>
    </i>
    <i r="1">
      <x v="51"/>
      <x v="8"/>
      <x/>
      <x v="2"/>
      <x v="11"/>
      <x v="9"/>
      <x v="9"/>
    </i>
    <i r="1">
      <x v="56"/>
      <x v="75"/>
      <x/>
      <x v="6"/>
      <x v="25"/>
      <x v="15"/>
      <x v="17"/>
    </i>
    <i r="1">
      <x v="64"/>
      <x v="75"/>
      <x/>
      <x v="6"/>
      <x v="25"/>
      <x v="1"/>
      <x v="1"/>
    </i>
    <i r="1">
      <x v="70"/>
      <x v="75"/>
      <x/>
      <x v="6"/>
      <x v="25"/>
      <x v="1"/>
      <x v="1"/>
    </i>
    <i r="1">
      <x v="72"/>
      <x v="75"/>
      <x/>
      <x v="6"/>
      <x v="25"/>
      <x v="55"/>
      <x v="74"/>
    </i>
    <i r="1">
      <x v="76"/>
      <x v="75"/>
      <x/>
      <x v="6"/>
      <x v="25"/>
      <x v="15"/>
      <x v="17"/>
    </i>
    <i r="1">
      <x v="79"/>
      <x v="75"/>
      <x/>
      <x v="6"/>
      <x v="25"/>
      <x v="1"/>
      <x v="1"/>
    </i>
    <i r="1">
      <x v="82"/>
      <x v="75"/>
      <x/>
      <x v="6"/>
      <x v="25"/>
      <x v="26"/>
      <x v="29"/>
    </i>
    <i r="1">
      <x v="88"/>
      <x v="105"/>
      <x/>
      <x v="8"/>
      <x v="47"/>
      <x v="9"/>
      <x v="9"/>
    </i>
    <i r="1">
      <x v="111"/>
      <x v="105"/>
      <x/>
      <x v="8"/>
      <x v="47"/>
      <x v="9"/>
      <x v="9"/>
    </i>
    <i>
      <x v="15"/>
      <x/>
      <x v="9"/>
      <x/>
      <x v="2"/>
      <x v="6"/>
      <x v="9"/>
      <x v="9"/>
    </i>
    <i r="1">
      <x v="2"/>
      <x v="9"/>
      <x/>
      <x v="2"/>
      <x v="6"/>
      <x v="15"/>
      <x v="17"/>
    </i>
    <i r="1">
      <x v="11"/>
      <x v="9"/>
      <x/>
      <x v="2"/>
      <x v="6"/>
      <x v="20"/>
      <x v="22"/>
    </i>
    <i r="1">
      <x v="13"/>
      <x v="9"/>
      <x/>
      <x v="2"/>
      <x v="6"/>
      <x v="9"/>
      <x v="9"/>
    </i>
    <i r="1">
      <x v="14"/>
      <x v="35"/>
      <x/>
      <x v="3"/>
      <x v="6"/>
      <x v="2"/>
      <x v="2"/>
    </i>
    <i r="1">
      <x v="20"/>
      <x v="9"/>
      <x/>
      <x v="2"/>
      <x v="6"/>
      <x v="4"/>
      <x v="4"/>
    </i>
    <i r="1">
      <x v="22"/>
      <x v="9"/>
      <x/>
      <x v="2"/>
      <x v="6"/>
      <x v="9"/>
      <x v="9"/>
    </i>
    <i r="1">
      <x v="24"/>
      <x v="9"/>
      <x/>
      <x v="2"/>
      <x v="6"/>
      <x v="3"/>
      <x v="3"/>
    </i>
    <i r="1">
      <x v="25"/>
      <x v="9"/>
      <x/>
      <x v="2"/>
      <x v="6"/>
      <x v="4"/>
      <x v="4"/>
    </i>
    <i r="1">
      <x v="27"/>
      <x v="9"/>
      <x/>
      <x v="2"/>
      <x v="6"/>
      <x v="9"/>
      <x v="9"/>
    </i>
    <i r="1">
      <x v="31"/>
      <x v="9"/>
      <x/>
      <x v="2"/>
      <x v="6"/>
      <x v="4"/>
      <x v="4"/>
    </i>
    <i r="1">
      <x v="32"/>
      <x v="9"/>
      <x/>
      <x v="2"/>
      <x v="6"/>
      <x v="17"/>
      <x v="19"/>
    </i>
    <i r="1">
      <x v="34"/>
      <x v="9"/>
      <x/>
      <x v="2"/>
      <x v="6"/>
      <x/>
      <x/>
    </i>
    <i r="1">
      <x v="37"/>
      <x v="9"/>
      <x/>
      <x v="2"/>
      <x v="6"/>
      <x v="4"/>
      <x v="4"/>
    </i>
    <i r="1">
      <x v="43"/>
      <x v="35"/>
      <x/>
      <x v="3"/>
      <x v="6"/>
      <x v="2"/>
      <x v="2"/>
    </i>
    <i r="1">
      <x v="44"/>
      <x v="35"/>
      <x/>
      <x v="3"/>
      <x v="6"/>
      <x v="9"/>
      <x v="9"/>
    </i>
    <i r="1">
      <x v="45"/>
      <x v="35"/>
      <x/>
      <x v="3"/>
      <x v="6"/>
      <x v="9"/>
      <x v="9"/>
    </i>
    <i r="1">
      <x v="51"/>
      <x v="9"/>
      <x/>
      <x v="2"/>
      <x v="6"/>
      <x v="9"/>
      <x v="9"/>
    </i>
    <i r="1">
      <x v="56"/>
      <x v="71"/>
      <x/>
      <x v="6"/>
      <x v="24"/>
      <x v="4"/>
      <x v="4"/>
    </i>
    <i r="1">
      <x v="60"/>
      <x v="71"/>
      <x/>
      <x v="6"/>
      <x v="24"/>
      <x v="1"/>
      <x v="1"/>
    </i>
    <i r="1">
      <x v="67"/>
      <x v="71"/>
      <x/>
      <x v="6"/>
      <x v="24"/>
      <x v="4"/>
      <x v="4"/>
    </i>
    <i r="1">
      <x v="70"/>
      <x v="71"/>
      <x/>
      <x v="6"/>
      <x v="24"/>
      <x v="1"/>
      <x v="1"/>
    </i>
    <i r="1">
      <x v="71"/>
      <x v="71"/>
      <x/>
      <x v="6"/>
      <x v="24"/>
      <x v="15"/>
      <x v="17"/>
    </i>
    <i r="1">
      <x v="72"/>
      <x v="71"/>
      <x/>
      <x v="6"/>
      <x v="24"/>
      <x v="55"/>
      <x v="74"/>
    </i>
    <i r="1">
      <x v="76"/>
      <x v="71"/>
      <x/>
      <x v="6"/>
      <x v="24"/>
      <x v="15"/>
      <x v="17"/>
    </i>
    <i r="1">
      <x v="79"/>
      <x v="71"/>
      <x/>
      <x v="6"/>
      <x v="24"/>
      <x v="1"/>
      <x v="1"/>
    </i>
    <i r="1">
      <x v="82"/>
      <x v="71"/>
      <x/>
      <x v="6"/>
      <x v="24"/>
      <x v="9"/>
      <x v="9"/>
    </i>
    <i r="1">
      <x v="88"/>
      <x v="102"/>
      <x/>
      <x v="8"/>
      <x v="38"/>
      <x v="9"/>
      <x v="9"/>
    </i>
    <i r="1">
      <x v="94"/>
      <x v="122"/>
      <x/>
      <x v="8"/>
      <x v="24"/>
      <x v="3"/>
      <x v="3"/>
    </i>
    <i r="1">
      <x v="96"/>
      <x v="102"/>
      <x/>
      <x v="8"/>
      <x v="38"/>
      <x v="9"/>
      <x v="9"/>
    </i>
    <i r="1">
      <x v="101"/>
      <x v="102"/>
      <x/>
      <x v="8"/>
      <x v="38"/>
      <x v="9"/>
      <x v="9"/>
    </i>
    <i r="1">
      <x v="104"/>
      <x v="102"/>
      <x/>
      <x v="8"/>
      <x v="38"/>
      <x v="10"/>
      <x v="11"/>
    </i>
    <i r="1">
      <x v="108"/>
      <x v="102"/>
      <x/>
      <x v="8"/>
      <x v="38"/>
      <x v="9"/>
      <x v="9"/>
    </i>
    <i r="1">
      <x v="110"/>
      <x v="102"/>
      <x/>
      <x v="8"/>
      <x v="38"/>
      <x v="9"/>
      <x v="9"/>
    </i>
    <i r="1">
      <x v="111"/>
      <x v="102"/>
      <x/>
      <x v="8"/>
      <x v="38"/>
      <x v="9"/>
      <x v="9"/>
    </i>
    <i>
      <x v="16"/>
      <x/>
      <x v="9"/>
      <x/>
      <x v="2"/>
      <x v="6"/>
      <x v="9"/>
      <x v="9"/>
    </i>
    <i r="1">
      <x v="2"/>
      <x v="9"/>
      <x/>
      <x v="2"/>
      <x v="6"/>
      <x v="13"/>
      <x v="14"/>
    </i>
    <i r="1">
      <x v="3"/>
      <x v="9"/>
      <x/>
      <x v="2"/>
      <x v="6"/>
      <x v="9"/>
      <x v="9"/>
    </i>
    <i r="1">
      <x v="5"/>
      <x v="9"/>
      <x/>
      <x v="2"/>
      <x v="6"/>
      <x v="9"/>
      <x v="9"/>
    </i>
    <i r="1">
      <x v="9"/>
      <x v="9"/>
      <x/>
      <x v="2"/>
      <x v="6"/>
      <x v="9"/>
      <x v="9"/>
    </i>
    <i r="1">
      <x v="11"/>
      <x v="9"/>
      <x/>
      <x v="2"/>
      <x v="6"/>
      <x v="20"/>
      <x v="22"/>
    </i>
    <i r="1">
      <x v="23"/>
      <x v="9"/>
      <x/>
      <x v="2"/>
      <x v="6"/>
      <x v="15"/>
      <x v="17"/>
    </i>
    <i r="1">
      <x v="24"/>
      <x v="9"/>
      <x/>
      <x v="2"/>
      <x v="6"/>
      <x v="1"/>
      <x v="1"/>
    </i>
    <i r="1">
      <x v="25"/>
      <x v="9"/>
      <x/>
      <x v="2"/>
      <x v="6"/>
      <x v="9"/>
      <x v="9"/>
    </i>
    <i r="1">
      <x v="27"/>
      <x v="9"/>
      <x/>
      <x v="2"/>
      <x v="6"/>
      <x v="9"/>
      <x v="9"/>
    </i>
    <i r="1">
      <x v="29"/>
      <x v="9"/>
      <x/>
      <x v="2"/>
      <x v="6"/>
      <x v="4"/>
      <x v="4"/>
    </i>
    <i r="1">
      <x v="32"/>
      <x v="9"/>
      <x/>
      <x v="2"/>
      <x v="6"/>
      <x v="17"/>
      <x v="19"/>
    </i>
    <i r="1">
      <x v="34"/>
      <x v="9"/>
      <x/>
      <x v="2"/>
      <x v="6"/>
      <x/>
      <x/>
    </i>
    <i r="1">
      <x v="38"/>
      <x v="9"/>
      <x/>
      <x v="2"/>
      <x v="6"/>
      <x v="9"/>
      <x v="9"/>
    </i>
    <i r="1">
      <x v="40"/>
      <x v="9"/>
      <x/>
      <x v="2"/>
      <x v="6"/>
      <x v="2"/>
      <x v="2"/>
    </i>
    <i r="1">
      <x v="41"/>
      <x v="9"/>
      <x/>
      <x v="2"/>
      <x v="6"/>
      <x v="9"/>
      <x v="9"/>
    </i>
    <i r="1">
      <x v="43"/>
      <x v="35"/>
      <x/>
      <x v="3"/>
      <x v="6"/>
      <x v="2"/>
      <x v="2"/>
    </i>
    <i r="1">
      <x v="47"/>
      <x v="9"/>
      <x/>
      <x v="2"/>
      <x v="6"/>
      <x v="17"/>
      <x v="19"/>
    </i>
    <i r="1">
      <x v="51"/>
      <x v="9"/>
      <x/>
      <x v="2"/>
      <x v="6"/>
      <x v="9"/>
      <x v="9"/>
    </i>
    <i r="1">
      <x v="56"/>
      <x v="71"/>
      <x/>
      <x v="6"/>
      <x v="24"/>
      <x v="4"/>
      <x v="4"/>
    </i>
    <i r="1">
      <x v="58"/>
      <x v="71"/>
      <x/>
      <x v="6"/>
      <x v="24"/>
      <x v="17"/>
      <x v="19"/>
    </i>
    <i r="1">
      <x v="63"/>
      <x v="71"/>
      <x/>
      <x v="6"/>
      <x v="24"/>
      <x v="1"/>
      <x v="1"/>
    </i>
    <i r="1">
      <x v="64"/>
      <x v="71"/>
      <x/>
      <x v="6"/>
      <x v="24"/>
      <x v="5"/>
      <x v="5"/>
    </i>
    <i r="1">
      <x v="69"/>
      <x v="71"/>
      <x/>
      <x v="6"/>
      <x v="24"/>
      <x v="1"/>
      <x v="1"/>
    </i>
    <i r="1">
      <x v="70"/>
      <x v="71"/>
      <x/>
      <x v="6"/>
      <x v="24"/>
      <x v="1"/>
      <x v="1"/>
    </i>
    <i r="1">
      <x v="71"/>
      <x v="71"/>
      <x/>
      <x v="6"/>
      <x v="24"/>
      <x v="15"/>
      <x v="17"/>
    </i>
    <i r="1">
      <x v="72"/>
      <x v="71"/>
      <x/>
      <x v="6"/>
      <x v="24"/>
      <x v="55"/>
      <x v="74"/>
    </i>
    <i r="1">
      <x v="76"/>
      <x v="71"/>
      <x/>
      <x v="6"/>
      <x v="24"/>
      <x v="15"/>
      <x v="17"/>
    </i>
    <i r="1">
      <x v="79"/>
      <x v="71"/>
      <x/>
      <x v="6"/>
      <x v="24"/>
      <x v="1"/>
      <x v="1"/>
    </i>
    <i r="1">
      <x v="88"/>
      <x v="102"/>
      <x/>
      <x v="8"/>
      <x v="38"/>
      <x v="13"/>
      <x v="14"/>
    </i>
    <i r="1">
      <x v="89"/>
      <x v="102"/>
      <x/>
      <x v="8"/>
      <x v="38"/>
      <x v="9"/>
      <x v="9"/>
    </i>
    <i r="1">
      <x v="94"/>
      <x v="122"/>
      <x/>
      <x v="8"/>
      <x v="24"/>
      <x v="3"/>
      <x v="3"/>
    </i>
    <i r="1">
      <x v="101"/>
      <x v="102"/>
      <x/>
      <x v="8"/>
      <x v="38"/>
      <x v="9"/>
      <x v="9"/>
    </i>
    <i r="1">
      <x v="108"/>
      <x v="102"/>
      <x/>
      <x v="8"/>
      <x v="38"/>
      <x v="9"/>
      <x v="9"/>
    </i>
    <i r="1">
      <x v="111"/>
      <x v="102"/>
      <x/>
      <x v="8"/>
      <x v="38"/>
      <x v="9"/>
      <x v="9"/>
    </i>
    <i>
      <x v="17"/>
      <x/>
      <x v="7"/>
      <x/>
      <x v="3"/>
      <x v="18"/>
      <x v="9"/>
      <x v="9"/>
    </i>
    <i r="1">
      <x v="2"/>
      <x v="7"/>
      <x/>
      <x v="3"/>
      <x v="18"/>
      <x v="9"/>
      <x v="9"/>
    </i>
    <i r="1">
      <x v="7"/>
      <x v="7"/>
      <x/>
      <x v="3"/>
      <x v="18"/>
      <x v="15"/>
      <x v="17"/>
    </i>
    <i r="1">
      <x v="9"/>
      <x v="7"/>
      <x/>
      <x v="3"/>
      <x v="18"/>
      <x v="9"/>
      <x v="9"/>
    </i>
    <i r="1">
      <x v="13"/>
      <x v="7"/>
      <x/>
      <x v="3"/>
      <x v="18"/>
      <x v="4"/>
      <x v="4"/>
    </i>
    <i r="1">
      <x v="14"/>
      <x v="56"/>
      <x/>
      <x v="3"/>
      <x v="18"/>
      <x v="4"/>
      <x v="4"/>
    </i>
    <i r="1">
      <x v="16"/>
      <x v="7"/>
      <x/>
      <x v="3"/>
      <x v="18"/>
      <x/>
      <x/>
    </i>
    <i r="1">
      <x v="17"/>
      <x v="7"/>
      <x/>
      <x v="3"/>
      <x v="18"/>
      <x/>
      <x/>
    </i>
    <i r="1">
      <x v="22"/>
      <x v="7"/>
      <x/>
      <x v="3"/>
      <x v="18"/>
      <x v="9"/>
      <x v="9"/>
    </i>
    <i r="1">
      <x v="23"/>
      <x v="7"/>
      <x/>
      <x v="3"/>
      <x v="18"/>
      <x v="15"/>
      <x v="17"/>
    </i>
    <i r="1">
      <x v="24"/>
      <x v="7"/>
      <x/>
      <x v="3"/>
      <x v="18"/>
      <x v="1"/>
      <x v="1"/>
    </i>
    <i r="1">
      <x v="25"/>
      <x v="7"/>
      <x/>
      <x v="3"/>
      <x v="18"/>
      <x v="9"/>
      <x v="9"/>
    </i>
    <i r="1">
      <x v="28"/>
      <x v="56"/>
      <x/>
      <x v="3"/>
      <x v="18"/>
      <x/>
      <x/>
    </i>
    <i r="1">
      <x v="32"/>
      <x v="7"/>
      <x/>
      <x v="3"/>
      <x v="18"/>
      <x v="9"/>
      <x v="9"/>
    </i>
    <i r="1">
      <x v="34"/>
      <x v="7"/>
      <x/>
      <x v="3"/>
      <x v="18"/>
      <x/>
      <x/>
    </i>
    <i r="1">
      <x v="37"/>
      <x v="7"/>
      <x/>
      <x v="3"/>
      <x v="18"/>
      <x v="4"/>
      <x v="4"/>
    </i>
    <i r="1">
      <x v="38"/>
      <x v="7"/>
      <x/>
      <x v="3"/>
      <x v="18"/>
      <x v="9"/>
      <x v="9"/>
    </i>
    <i r="1">
      <x v="40"/>
      <x v="7"/>
      <x/>
      <x v="3"/>
      <x v="18"/>
      <x v="13"/>
      <x v="14"/>
    </i>
    <i r="1">
      <x v="41"/>
      <x v="7"/>
      <x/>
      <x v="3"/>
      <x v="18"/>
      <x v="9"/>
      <x v="9"/>
    </i>
    <i r="1">
      <x v="43"/>
      <x v="56"/>
      <x/>
      <x v="3"/>
      <x v="18"/>
      <x v="1"/>
      <x v="1"/>
    </i>
    <i r="1">
      <x v="44"/>
      <x v="56"/>
      <x/>
      <x v="3"/>
      <x v="18"/>
      <x v="9"/>
      <x v="9"/>
    </i>
    <i r="1">
      <x v="45"/>
      <x v="56"/>
      <x/>
      <x v="3"/>
      <x v="18"/>
      <x v="15"/>
      <x v="17"/>
    </i>
    <i r="1">
      <x v="47"/>
      <x v="7"/>
      <x/>
      <x v="3"/>
      <x v="18"/>
      <x v="17"/>
      <x v="19"/>
    </i>
    <i r="1">
      <x v="50"/>
      <x v="56"/>
      <x/>
      <x v="3"/>
      <x v="18"/>
      <x v="9"/>
      <x v="9"/>
    </i>
    <i r="1">
      <x v="51"/>
      <x v="7"/>
      <x/>
      <x v="3"/>
      <x v="18"/>
      <x v="9"/>
      <x v="9"/>
    </i>
    <i r="1">
      <x v="56"/>
      <x v="73"/>
      <x/>
      <x v="6"/>
      <x v="45"/>
      <x v="4"/>
      <x v="4"/>
    </i>
    <i r="1">
      <x v="58"/>
      <x v="73"/>
      <x/>
      <x v="6"/>
      <x v="45"/>
      <x v="15"/>
      <x v="17"/>
    </i>
    <i r="1">
      <x v="62"/>
      <x v="73"/>
      <x/>
      <x v="6"/>
      <x v="45"/>
      <x v="1"/>
      <x v="1"/>
    </i>
    <i r="1">
      <x v="63"/>
      <x v="73"/>
      <x/>
      <x v="6"/>
      <x v="45"/>
      <x v="1"/>
      <x v="1"/>
    </i>
    <i r="1">
      <x v="64"/>
      <x v="73"/>
      <x/>
      <x v="6"/>
      <x v="45"/>
      <x v="5"/>
      <x v="5"/>
    </i>
    <i r="1">
      <x v="70"/>
      <x v="73"/>
      <x/>
      <x v="6"/>
      <x v="45"/>
      <x v="1"/>
      <x v="1"/>
    </i>
    <i r="1">
      <x v="71"/>
      <x v="73"/>
      <x/>
      <x v="6"/>
      <x v="45"/>
      <x v="15"/>
      <x v="17"/>
    </i>
    <i r="1">
      <x v="72"/>
      <x v="73"/>
      <x/>
      <x v="6"/>
      <x v="45"/>
      <x v="55"/>
      <x v="74"/>
    </i>
    <i r="1">
      <x v="76"/>
      <x v="73"/>
      <x/>
      <x v="6"/>
      <x v="45"/>
      <x v="15"/>
      <x v="17"/>
    </i>
    <i r="1">
      <x v="79"/>
      <x v="73"/>
      <x/>
      <x v="6"/>
      <x v="45"/>
      <x v="1"/>
      <x v="1"/>
    </i>
    <i r="1">
      <x v="82"/>
      <x v="73"/>
      <x/>
      <x v="6"/>
      <x v="45"/>
      <x/>
      <x/>
    </i>
    <i r="1">
      <x v="88"/>
      <x v="93"/>
      <x/>
      <x v="7"/>
      <x v="35"/>
      <x v="9"/>
      <x v="9"/>
    </i>
    <i r="1">
      <x v="101"/>
      <x v="93"/>
      <x/>
      <x v="7"/>
      <x v="35"/>
      <x v="1"/>
      <x v="1"/>
    </i>
    <i r="1">
      <x v="108"/>
      <x v="93"/>
      <x/>
      <x v="7"/>
      <x v="35"/>
      <x v="9"/>
      <x v="9"/>
    </i>
    <i r="1">
      <x v="109"/>
      <x v="93"/>
      <x/>
      <x v="7"/>
      <x v="35"/>
      <x v="9"/>
      <x v="9"/>
    </i>
    <i>
      <x v="18"/>
      <x v="2"/>
      <x v="10"/>
      <x/>
      <x v="2"/>
      <x v="7"/>
      <x v="9"/>
      <x v="9"/>
    </i>
    <i r="1">
      <x v="7"/>
      <x v="10"/>
      <x/>
      <x v="2"/>
      <x v="7"/>
      <x v="15"/>
      <x v="17"/>
    </i>
    <i r="1">
      <x v="17"/>
      <x v="10"/>
      <x/>
      <x v="2"/>
      <x v="7"/>
      <x v="9"/>
      <x v="9"/>
    </i>
    <i r="1">
      <x v="19"/>
      <x v="10"/>
      <x/>
      <x v="2"/>
      <x v="7"/>
      <x v="9"/>
      <x v="9"/>
    </i>
    <i r="1">
      <x v="22"/>
      <x v="10"/>
      <x/>
      <x v="2"/>
      <x v="7"/>
      <x v="2"/>
      <x v="2"/>
    </i>
    <i r="1">
      <x v="23"/>
      <x v="10"/>
      <x/>
      <x v="2"/>
      <x v="7"/>
      <x v="9"/>
      <x v="9"/>
    </i>
    <i r="1">
      <x v="25"/>
      <x v="10"/>
      <x/>
      <x v="2"/>
      <x v="7"/>
      <x v="9"/>
      <x v="9"/>
    </i>
    <i r="1">
      <x v="31"/>
      <x v="10"/>
      <x/>
      <x v="2"/>
      <x v="7"/>
      <x v="9"/>
      <x v="9"/>
    </i>
    <i r="1">
      <x v="32"/>
      <x v="10"/>
      <x/>
      <x v="2"/>
      <x v="7"/>
      <x v="9"/>
      <x v="9"/>
    </i>
    <i r="1">
      <x v="39"/>
      <x v="10"/>
      <x/>
      <x v="2"/>
      <x v="7"/>
      <x v="4"/>
      <x v="4"/>
    </i>
    <i r="1">
      <x v="40"/>
      <x v="10"/>
      <x/>
      <x v="2"/>
      <x v="7"/>
      <x v="2"/>
      <x v="2"/>
    </i>
    <i r="1">
      <x v="47"/>
      <x v="10"/>
      <x/>
      <x v="2"/>
      <x v="7"/>
      <x v="17"/>
      <x v="19"/>
    </i>
    <i r="1">
      <x v="51"/>
      <x v="10"/>
      <x/>
      <x v="2"/>
      <x v="7"/>
      <x v="24"/>
      <x v="27"/>
    </i>
    <i r="1">
      <x v="91"/>
      <x v="103"/>
      <x/>
      <x v="7"/>
      <x v="39"/>
      <x v="4"/>
      <x v="4"/>
    </i>
    <i r="1">
      <x v="96"/>
      <x v="103"/>
      <x/>
      <x v="7"/>
      <x v="39"/>
      <x v="9"/>
      <x v="9"/>
    </i>
    <i r="1">
      <x v="102"/>
      <x v="103"/>
      <x/>
      <x v="7"/>
      <x v="39"/>
      <x v="1"/>
      <x v="1"/>
    </i>
    <i r="1">
      <x v="108"/>
      <x v="103"/>
      <x/>
      <x v="7"/>
      <x v="39"/>
      <x v="9"/>
      <x v="9"/>
    </i>
    <i r="1">
      <x v="111"/>
      <x v="103"/>
      <x/>
      <x v="7"/>
      <x v="39"/>
      <x v="9"/>
      <x v="9"/>
    </i>
    <i r="1">
      <x v="112"/>
      <x v="103"/>
      <x/>
      <x v="7"/>
      <x v="39"/>
      <x v="9"/>
      <x v="9"/>
    </i>
    <i>
      <x v="19"/>
      <x v="2"/>
      <x v="10"/>
      <x/>
      <x v="2"/>
      <x v="7"/>
      <x v="9"/>
      <x v="9"/>
    </i>
    <i r="1">
      <x v="6"/>
      <x v="10"/>
      <x/>
      <x v="2"/>
      <x v="7"/>
      <x v="4"/>
      <x v="4"/>
    </i>
    <i r="1">
      <x v="7"/>
      <x v="10"/>
      <x/>
      <x v="2"/>
      <x v="7"/>
      <x v="15"/>
      <x v="17"/>
    </i>
    <i r="1">
      <x v="10"/>
      <x v="10"/>
      <x/>
      <x v="2"/>
      <x v="7"/>
      <x v="9"/>
      <x v="9"/>
    </i>
    <i r="1">
      <x v="17"/>
      <x v="10"/>
      <x/>
      <x v="2"/>
      <x v="7"/>
      <x v="9"/>
      <x v="9"/>
    </i>
    <i r="1">
      <x v="19"/>
      <x v="10"/>
      <x/>
      <x v="2"/>
      <x v="7"/>
      <x v="13"/>
      <x v="14"/>
    </i>
    <i r="1">
      <x v="22"/>
      <x v="10"/>
      <x/>
      <x v="2"/>
      <x v="7"/>
      <x v="1"/>
      <x v="1"/>
    </i>
    <i r="1">
      <x v="25"/>
      <x v="10"/>
      <x/>
      <x v="2"/>
      <x v="7"/>
      <x v="9"/>
      <x v="9"/>
    </i>
    <i r="1">
      <x v="26"/>
      <x v="10"/>
      <x/>
      <x v="2"/>
      <x v="7"/>
      <x v="4"/>
      <x v="4"/>
    </i>
    <i r="1">
      <x v="31"/>
      <x v="10"/>
      <x/>
      <x v="2"/>
      <x v="7"/>
      <x v="9"/>
      <x v="9"/>
    </i>
    <i r="1">
      <x v="32"/>
      <x v="10"/>
      <x/>
      <x v="2"/>
      <x v="7"/>
      <x v="9"/>
      <x v="9"/>
    </i>
    <i r="1">
      <x v="40"/>
      <x v="10"/>
      <x/>
      <x v="2"/>
      <x v="7"/>
      <x/>
      <x/>
    </i>
    <i r="1">
      <x v="88"/>
      <x v="103"/>
      <x/>
      <x v="7"/>
      <x v="39"/>
      <x v="15"/>
      <x v="17"/>
    </i>
    <i r="1">
      <x v="91"/>
      <x v="103"/>
      <x/>
      <x v="7"/>
      <x v="39"/>
      <x v="4"/>
      <x v="4"/>
    </i>
    <i r="1">
      <x v="93"/>
      <x v="103"/>
      <x/>
      <x v="7"/>
      <x v="39"/>
      <x v="20"/>
      <x v="22"/>
    </i>
    <i r="1">
      <x v="96"/>
      <x v="103"/>
      <x/>
      <x v="7"/>
      <x v="39"/>
      <x v="13"/>
      <x v="14"/>
    </i>
    <i r="1">
      <x v="108"/>
      <x v="103"/>
      <x/>
      <x v="7"/>
      <x v="39"/>
      <x v="9"/>
      <x v="9"/>
    </i>
    <i r="1">
      <x v="110"/>
      <x v="103"/>
      <x/>
      <x v="7"/>
      <x v="39"/>
      <x v="15"/>
      <x v="17"/>
    </i>
    <i r="1">
      <x v="112"/>
      <x v="103"/>
      <x/>
      <x v="7"/>
      <x v="39"/>
      <x v="15"/>
      <x v="17"/>
    </i>
    <i>
      <x v="20"/>
      <x v="2"/>
      <x v="7"/>
      <x/>
      <x v="3"/>
      <x v="18"/>
      <x v="13"/>
      <x v="14"/>
    </i>
    <i r="1">
      <x v="6"/>
      <x v="7"/>
      <x/>
      <x v="3"/>
      <x v="18"/>
      <x v="4"/>
      <x v="4"/>
    </i>
    <i r="1">
      <x v="7"/>
      <x v="7"/>
      <x v="4"/>
      <x v="3"/>
      <x v="18"/>
      <x v="24"/>
      <x v="45"/>
    </i>
    <i r="1">
      <x v="8"/>
      <x v="7"/>
      <x/>
      <x v="3"/>
      <x v="18"/>
      <x v="4"/>
      <x v="4"/>
    </i>
    <i r="1">
      <x v="10"/>
      <x v="7"/>
      <x/>
      <x v="3"/>
      <x v="18"/>
      <x v="17"/>
      <x v="19"/>
    </i>
    <i r="1">
      <x v="11"/>
      <x v="7"/>
      <x v="4"/>
      <x v="3"/>
      <x v="18"/>
      <x v="24"/>
      <x v="25"/>
    </i>
    <i r="1">
      <x v="12"/>
      <x v="45"/>
      <x/>
      <x v="3"/>
      <x v="18"/>
      <x v="9"/>
      <x v="9"/>
    </i>
    <i r="1">
      <x v="16"/>
      <x v="7"/>
      <x/>
      <x v="3"/>
      <x v="18"/>
      <x v="3"/>
      <x v="3"/>
    </i>
    <i r="1">
      <x v="17"/>
      <x v="7"/>
      <x/>
      <x v="3"/>
      <x v="18"/>
      <x v="15"/>
      <x v="17"/>
    </i>
    <i r="1">
      <x v="19"/>
      <x v="7"/>
      <x/>
      <x v="3"/>
      <x v="18"/>
      <x v="17"/>
      <x v="19"/>
    </i>
    <i r="1">
      <x v="22"/>
      <x v="7"/>
      <x/>
      <x v="3"/>
      <x v="18"/>
      <x v="7"/>
      <x v="7"/>
    </i>
    <i r="1">
      <x v="23"/>
      <x v="7"/>
      <x/>
      <x v="3"/>
      <x v="18"/>
      <x v="13"/>
      <x v="14"/>
    </i>
    <i r="1">
      <x v="25"/>
      <x v="7"/>
      <x/>
      <x v="3"/>
      <x v="18"/>
      <x v="4"/>
      <x v="4"/>
    </i>
    <i r="1">
      <x v="26"/>
      <x v="7"/>
      <x/>
      <x v="3"/>
      <x v="18"/>
      <x v="2"/>
      <x v="2"/>
    </i>
    <i r="1">
      <x v="27"/>
      <x v="7"/>
      <x/>
      <x v="3"/>
      <x v="18"/>
      <x v="3"/>
      <x v="3"/>
    </i>
    <i r="1">
      <x v="28"/>
      <x v="56"/>
      <x/>
      <x v="3"/>
      <x v="18"/>
      <x v="1"/>
      <x v="1"/>
    </i>
    <i r="1">
      <x v="31"/>
      <x v="7"/>
      <x/>
      <x v="3"/>
      <x v="18"/>
      <x v="17"/>
      <x v="19"/>
    </i>
    <i r="1">
      <x v="32"/>
      <x v="7"/>
      <x/>
      <x v="3"/>
      <x v="18"/>
      <x v="4"/>
      <x v="4"/>
    </i>
    <i r="1">
      <x v="33"/>
      <x v="7"/>
      <x/>
      <x v="3"/>
      <x v="18"/>
      <x v="19"/>
      <x v="21"/>
    </i>
    <i r="1">
      <x v="37"/>
      <x v="7"/>
      <x/>
      <x v="3"/>
      <x v="18"/>
      <x v="1"/>
      <x v="1"/>
    </i>
    <i r="1">
      <x v="38"/>
      <x v="7"/>
      <x/>
      <x v="3"/>
      <x v="18"/>
      <x v="9"/>
      <x v="9"/>
    </i>
    <i r="1">
      <x v="39"/>
      <x v="7"/>
      <x/>
      <x v="3"/>
      <x v="18"/>
      <x v="4"/>
      <x v="4"/>
    </i>
    <i r="1">
      <x v="40"/>
      <x v="7"/>
      <x/>
      <x v="3"/>
      <x v="18"/>
      <x v="13"/>
      <x v="14"/>
    </i>
    <i r="1">
      <x v="43"/>
      <x v="56"/>
      <x/>
      <x v="3"/>
      <x v="18"/>
      <x v="3"/>
      <x v="3"/>
    </i>
    <i r="1">
      <x v="44"/>
      <x v="56"/>
      <x/>
      <x v="3"/>
      <x v="18"/>
      <x v="15"/>
      <x v="17"/>
    </i>
    <i r="1">
      <x v="45"/>
      <x v="56"/>
      <x/>
      <x v="3"/>
      <x v="18"/>
      <x v="15"/>
      <x v="17"/>
    </i>
    <i r="1">
      <x v="47"/>
      <x v="7"/>
      <x/>
      <x v="3"/>
      <x v="18"/>
      <x v="15"/>
      <x v="17"/>
    </i>
    <i r="1">
      <x v="49"/>
      <x v="7"/>
      <x/>
      <x v="3"/>
      <x v="18"/>
      <x v="4"/>
      <x v="4"/>
    </i>
    <i r="1">
      <x v="51"/>
      <x v="7"/>
      <x v="4"/>
      <x v="3"/>
      <x v="18"/>
      <x v="52"/>
      <x v="27"/>
    </i>
    <i>
      <x v="21"/>
      <x/>
      <x v="11"/>
      <x/>
      <x v="2"/>
      <x v="14"/>
      <x v="13"/>
      <x v="14"/>
    </i>
    <i r="1">
      <x v="1"/>
      <x v="11"/>
      <x/>
      <x v="2"/>
      <x v="14"/>
      <x v="3"/>
      <x v="3"/>
    </i>
    <i r="1">
      <x v="2"/>
      <x v="11"/>
      <x/>
      <x v="2"/>
      <x v="14"/>
      <x v="9"/>
      <x v="9"/>
    </i>
    <i r="1">
      <x v="4"/>
      <x v="11"/>
      <x/>
      <x v="2"/>
      <x v="14"/>
      <x v="5"/>
      <x v="5"/>
    </i>
    <i r="1">
      <x v="5"/>
      <x v="11"/>
      <x/>
      <x v="2"/>
      <x v="14"/>
      <x v="1"/>
      <x v="1"/>
    </i>
    <i r="1">
      <x v="6"/>
      <x v="11"/>
      <x/>
      <x v="2"/>
      <x v="14"/>
      <x v="2"/>
      <x v="2"/>
    </i>
    <i r="1">
      <x v="7"/>
      <x v="11"/>
      <x/>
      <x v="2"/>
      <x v="14"/>
      <x v="1"/>
      <x v="1"/>
    </i>
    <i r="1">
      <x v="8"/>
      <x v="11"/>
      <x/>
      <x v="2"/>
      <x v="14"/>
      <x/>
      <x/>
    </i>
    <i r="1">
      <x v="10"/>
      <x v="11"/>
      <x/>
      <x v="2"/>
      <x v="14"/>
      <x v="10"/>
      <x v="11"/>
    </i>
    <i r="1">
      <x v="11"/>
      <x v="11"/>
      <x/>
      <x v="2"/>
      <x v="14"/>
      <x v="1"/>
      <x v="1"/>
    </i>
    <i r="1">
      <x v="12"/>
      <x v="50"/>
      <x/>
      <x v="3"/>
      <x v="14"/>
      <x v="2"/>
      <x v="2"/>
    </i>
    <i r="1">
      <x v="15"/>
      <x v="11"/>
      <x/>
      <x v="2"/>
      <x v="14"/>
      <x/>
      <x/>
    </i>
    <i r="1">
      <x v="17"/>
      <x v="11"/>
      <x/>
      <x v="2"/>
      <x v="14"/>
      <x v="5"/>
      <x v="5"/>
    </i>
    <i r="1">
      <x v="19"/>
      <x v="11"/>
      <x/>
      <x v="2"/>
      <x v="14"/>
      <x v="3"/>
      <x v="3"/>
    </i>
    <i r="1">
      <x v="21"/>
      <x v="66"/>
      <x/>
      <x v="3"/>
      <x v="14"/>
      <x v="15"/>
      <x v="17"/>
    </i>
    <i r="1">
      <x v="22"/>
      <x v="11"/>
      <x/>
      <x v="2"/>
      <x v="14"/>
      <x/>
      <x/>
    </i>
    <i r="1">
      <x v="23"/>
      <x v="11"/>
      <x/>
      <x v="2"/>
      <x v="14"/>
      <x v="3"/>
      <x v="3"/>
    </i>
    <i r="1">
      <x v="25"/>
      <x v="11"/>
      <x/>
      <x v="2"/>
      <x v="14"/>
      <x v="4"/>
      <x v="4"/>
    </i>
    <i r="1">
      <x v="27"/>
      <x v="11"/>
      <x/>
      <x v="2"/>
      <x v="14"/>
      <x v="1"/>
      <x v="1"/>
    </i>
    <i r="1">
      <x v="31"/>
      <x v="11"/>
      <x/>
      <x v="2"/>
      <x v="14"/>
      <x v="1"/>
      <x v="1"/>
    </i>
    <i r="1">
      <x v="33"/>
      <x v="11"/>
      <x/>
      <x v="2"/>
      <x v="14"/>
      <x v="16"/>
      <x v="18"/>
    </i>
    <i r="1">
      <x v="34"/>
      <x v="11"/>
      <x/>
      <x v="2"/>
      <x v="14"/>
      <x/>
      <x/>
    </i>
    <i r="1">
      <x v="35"/>
      <x v="11"/>
      <x/>
      <x v="2"/>
      <x v="14"/>
      <x/>
      <x/>
    </i>
    <i r="1">
      <x v="40"/>
      <x v="11"/>
      <x/>
      <x v="2"/>
      <x v="14"/>
      <x v="1"/>
      <x v="1"/>
    </i>
    <i r="1">
      <x v="41"/>
      <x v="11"/>
      <x/>
      <x v="2"/>
      <x v="14"/>
      <x v="1"/>
      <x v="1"/>
    </i>
    <i r="1">
      <x v="42"/>
      <x v="11"/>
      <x/>
      <x v="2"/>
      <x v="14"/>
      <x v="1"/>
      <x v="1"/>
    </i>
    <i r="1">
      <x v="43"/>
      <x v="37"/>
      <x/>
      <x v="3"/>
      <x v="14"/>
      <x/>
      <x/>
    </i>
    <i r="1">
      <x v="44"/>
      <x v="37"/>
      <x/>
      <x v="3"/>
      <x v="14"/>
      <x v="2"/>
      <x v="2"/>
    </i>
    <i r="1">
      <x v="45"/>
      <x v="37"/>
      <x/>
      <x v="3"/>
      <x v="14"/>
      <x v="2"/>
      <x v="2"/>
    </i>
    <i r="1">
      <x v="50"/>
      <x v="37"/>
      <x/>
      <x v="3"/>
      <x v="14"/>
      <x v="1"/>
      <x v="1"/>
    </i>
    <i r="1">
      <x v="51"/>
      <x v="11"/>
      <x/>
      <x v="2"/>
      <x v="14"/>
      <x v="10"/>
      <x v="11"/>
    </i>
    <i r="1">
      <x v="53"/>
      <x v="11"/>
      <x/>
      <x v="2"/>
      <x v="14"/>
      <x v="9"/>
      <x v="9"/>
    </i>
    <i r="1">
      <x v="57"/>
      <x v="78"/>
      <x/>
      <x v="6"/>
      <x v="27"/>
      <x v="2"/>
      <x v="2"/>
    </i>
    <i r="1">
      <x v="59"/>
      <x v="78"/>
      <x/>
      <x v="6"/>
      <x v="27"/>
      <x/>
      <x/>
    </i>
    <i r="1">
      <x v="61"/>
      <x v="78"/>
      <x/>
      <x v="6"/>
      <x v="27"/>
      <x v="4"/>
      <x v="4"/>
    </i>
    <i r="1">
      <x v="62"/>
      <x v="78"/>
      <x/>
      <x v="6"/>
      <x v="27"/>
      <x v="1"/>
      <x v="1"/>
    </i>
    <i r="1">
      <x v="65"/>
      <x v="88"/>
      <x/>
      <x v="6"/>
      <x v="27"/>
      <x v="4"/>
      <x v="4"/>
    </i>
    <i r="1">
      <x v="68"/>
      <x v="78"/>
      <x/>
      <x v="6"/>
      <x v="27"/>
      <x v="5"/>
      <x v="5"/>
    </i>
    <i r="1">
      <x v="70"/>
      <x v="78"/>
      <x/>
      <x v="6"/>
      <x v="27"/>
      <x v="1"/>
      <x v="1"/>
    </i>
    <i r="1">
      <x v="74"/>
      <x v="78"/>
      <x/>
      <x v="6"/>
      <x v="27"/>
      <x v="1"/>
      <x v="1"/>
    </i>
    <i r="1">
      <x v="75"/>
      <x v="78"/>
      <x/>
      <x v="6"/>
      <x v="27"/>
      <x v="4"/>
      <x v="4"/>
    </i>
    <i r="1">
      <x v="79"/>
      <x v="78"/>
      <x/>
      <x v="6"/>
      <x v="27"/>
      <x v="1"/>
      <x v="1"/>
    </i>
    <i r="1">
      <x v="81"/>
      <x v="78"/>
      <x/>
      <x v="6"/>
      <x v="27"/>
      <x/>
      <x/>
    </i>
    <i r="1">
      <x v="82"/>
      <x v="78"/>
      <x/>
      <x v="6"/>
      <x v="27"/>
      <x v="3"/>
      <x v="3"/>
    </i>
    <i r="1">
      <x v="85"/>
      <x v="78"/>
      <x/>
      <x v="6"/>
      <x v="27"/>
      <x/>
      <x/>
    </i>
    <i r="1">
      <x v="87"/>
      <x v="98"/>
      <x/>
      <x v="8"/>
      <x v="36"/>
      <x v="4"/>
      <x v="4"/>
    </i>
    <i r="1">
      <x v="90"/>
      <x v="98"/>
      <x/>
      <x v="8"/>
      <x v="36"/>
      <x/>
      <x/>
    </i>
    <i r="1">
      <x v="93"/>
      <x v="98"/>
      <x/>
      <x v="8"/>
      <x v="36"/>
      <x v="1"/>
      <x v="1"/>
    </i>
    <i r="1">
      <x v="95"/>
      <x v="98"/>
      <x/>
      <x v="8"/>
      <x v="36"/>
      <x/>
      <x/>
    </i>
    <i r="1">
      <x v="96"/>
      <x v="98"/>
      <x/>
      <x v="8"/>
      <x v="36"/>
      <x v="9"/>
      <x v="9"/>
    </i>
    <i r="1">
      <x v="104"/>
      <x v="98"/>
      <x/>
      <x v="8"/>
      <x v="36"/>
      <x v="1"/>
      <x v="1"/>
    </i>
    <i r="1">
      <x v="105"/>
      <x v="98"/>
      <x/>
      <x v="8"/>
      <x v="36"/>
      <x/>
      <x/>
    </i>
    <i r="1">
      <x v="108"/>
      <x v="98"/>
      <x/>
      <x v="8"/>
      <x v="36"/>
      <x v="3"/>
      <x v="3"/>
    </i>
    <i r="1">
      <x v="110"/>
      <x v="98"/>
      <x/>
      <x v="8"/>
      <x v="36"/>
      <x v="3"/>
      <x v="3"/>
    </i>
    <i r="1">
      <x v="111"/>
      <x v="98"/>
      <x/>
      <x v="8"/>
      <x v="36"/>
      <x v="7"/>
      <x v="7"/>
    </i>
    <i>
      <x v="22"/>
      <x/>
      <x v="6"/>
      <x/>
      <x v="2"/>
      <x v="10"/>
      <x v="13"/>
      <x v="14"/>
    </i>
    <i r="1">
      <x v="2"/>
      <x v="6"/>
      <x/>
      <x v="2"/>
      <x v="10"/>
      <x v="9"/>
      <x v="9"/>
    </i>
    <i r="1">
      <x v="4"/>
      <x v="6"/>
      <x/>
      <x v="2"/>
      <x v="10"/>
      <x v="17"/>
      <x v="19"/>
    </i>
    <i r="1">
      <x v="6"/>
      <x v="6"/>
      <x/>
      <x v="2"/>
      <x v="10"/>
      <x v="2"/>
      <x v="2"/>
    </i>
    <i r="1">
      <x v="7"/>
      <x v="6"/>
      <x/>
      <x v="2"/>
      <x v="10"/>
      <x v="9"/>
      <x v="9"/>
    </i>
    <i r="1">
      <x v="10"/>
      <x v="6"/>
      <x/>
      <x v="2"/>
      <x v="10"/>
      <x v="10"/>
      <x v="11"/>
    </i>
    <i r="1">
      <x v="12"/>
      <x v="44"/>
      <x/>
      <x v="3"/>
      <x v="15"/>
      <x v="3"/>
      <x v="3"/>
    </i>
    <i r="1">
      <x v="15"/>
      <x v="6"/>
      <x/>
      <x v="2"/>
      <x v="10"/>
      <x/>
      <x/>
    </i>
    <i r="1">
      <x v="16"/>
      <x v="6"/>
      <x/>
      <x v="2"/>
      <x v="10"/>
      <x/>
      <x/>
    </i>
    <i r="1">
      <x v="17"/>
      <x v="6"/>
      <x/>
      <x v="2"/>
      <x v="10"/>
      <x v="4"/>
      <x v="4"/>
    </i>
    <i r="1">
      <x v="19"/>
      <x v="6"/>
      <x/>
      <x v="2"/>
      <x v="10"/>
      <x v="15"/>
      <x v="17"/>
    </i>
    <i r="1">
      <x v="25"/>
      <x v="6"/>
      <x/>
      <x v="2"/>
      <x v="10"/>
      <x v="9"/>
      <x v="9"/>
    </i>
    <i r="1">
      <x v="26"/>
      <x v="6"/>
      <x/>
      <x v="2"/>
      <x v="10"/>
      <x v="2"/>
      <x v="2"/>
    </i>
    <i r="1">
      <x v="29"/>
      <x v="6"/>
      <x/>
      <x v="2"/>
      <x v="10"/>
      <x v="4"/>
      <x v="4"/>
    </i>
    <i r="1">
      <x v="30"/>
      <x v="6"/>
      <x/>
      <x v="2"/>
      <x v="10"/>
      <x v="1"/>
      <x v="1"/>
    </i>
    <i r="1">
      <x v="32"/>
      <x v="6"/>
      <x/>
      <x v="2"/>
      <x v="10"/>
      <x v="9"/>
      <x v="9"/>
    </i>
    <i r="1">
      <x v="33"/>
      <x v="6"/>
      <x/>
      <x v="2"/>
      <x v="10"/>
      <x v="9"/>
      <x v="9"/>
    </i>
    <i r="1">
      <x v="38"/>
      <x v="6"/>
      <x/>
      <x v="2"/>
      <x v="10"/>
      <x/>
      <x/>
    </i>
    <i r="1">
      <x v="40"/>
      <x v="6"/>
      <x/>
      <x v="2"/>
      <x v="10"/>
      <x/>
      <x/>
    </i>
    <i r="1">
      <x v="41"/>
      <x v="6"/>
      <x/>
      <x v="2"/>
      <x v="10"/>
      <x v="1"/>
      <x v="1"/>
    </i>
    <i r="1">
      <x v="42"/>
      <x v="6"/>
      <x/>
      <x v="2"/>
      <x v="10"/>
      <x/>
      <x/>
    </i>
    <i r="1">
      <x v="43"/>
      <x v="27"/>
      <x/>
      <x v="3"/>
      <x v="15"/>
      <x/>
      <x/>
    </i>
    <i r="1">
      <x v="44"/>
      <x v="27"/>
      <x/>
      <x v="3"/>
      <x v="15"/>
      <x/>
      <x/>
    </i>
    <i r="1">
      <x v="45"/>
      <x v="27"/>
      <x/>
      <x v="3"/>
      <x v="15"/>
      <x v="2"/>
      <x v="2"/>
    </i>
    <i r="1">
      <x v="46"/>
      <x v="6"/>
      <x/>
      <x v="2"/>
      <x v="10"/>
      <x/>
      <x/>
    </i>
    <i r="1">
      <x v="47"/>
      <x v="6"/>
      <x/>
      <x v="2"/>
      <x v="10"/>
      <x v="4"/>
      <x v="4"/>
    </i>
    <i r="1">
      <x v="51"/>
      <x v="6"/>
      <x/>
      <x v="2"/>
      <x v="10"/>
      <x v="15"/>
      <x v="17"/>
    </i>
    <i r="1">
      <x v="53"/>
      <x v="6"/>
      <x/>
      <x v="2"/>
      <x v="10"/>
      <x v="7"/>
      <x v="7"/>
    </i>
    <i r="1">
      <x v="64"/>
      <x v="81"/>
      <x/>
      <x v="6"/>
      <x v="28"/>
      <x/>
      <x/>
    </i>
    <i r="1">
      <x v="67"/>
      <x v="81"/>
      <x/>
      <x v="6"/>
      <x v="28"/>
      <x v="4"/>
      <x v="4"/>
    </i>
    <i r="1">
      <x v="69"/>
      <x v="81"/>
      <x/>
      <x v="6"/>
      <x v="28"/>
      <x v="1"/>
      <x v="1"/>
    </i>
    <i r="1">
      <x v="70"/>
      <x v="81"/>
      <x/>
      <x v="6"/>
      <x v="28"/>
      <x v="1"/>
      <x v="1"/>
    </i>
    <i r="1">
      <x v="71"/>
      <x v="81"/>
      <x/>
      <x v="6"/>
      <x v="28"/>
      <x v="2"/>
      <x v="2"/>
    </i>
    <i r="1">
      <x v="73"/>
      <x v="81"/>
      <x/>
      <x v="6"/>
      <x v="28"/>
      <x v="3"/>
      <x v="3"/>
    </i>
    <i r="1">
      <x v="75"/>
      <x v="81"/>
      <x/>
      <x v="6"/>
      <x v="28"/>
      <x v="15"/>
      <x v="17"/>
    </i>
    <i r="1">
      <x v="76"/>
      <x v="81"/>
      <x/>
      <x v="6"/>
      <x v="28"/>
      <x v="9"/>
      <x v="9"/>
    </i>
    <i r="1">
      <x v="82"/>
      <x v="81"/>
      <x/>
      <x v="6"/>
      <x v="28"/>
      <x/>
      <x/>
    </i>
    <i r="6">
      <x v="3"/>
      <x v="3"/>
    </i>
    <i r="1">
      <x v="84"/>
      <x v="81"/>
      <x/>
      <x v="6"/>
      <x v="28"/>
      <x v="9"/>
      <x v="9"/>
    </i>
    <i r="1">
      <x v="85"/>
      <x v="81"/>
      <x/>
      <x v="6"/>
      <x v="28"/>
      <x v="13"/>
      <x v="14"/>
    </i>
    <i r="1">
      <x v="87"/>
      <x v="99"/>
      <x/>
      <x v="7"/>
      <x v="37"/>
      <x v="2"/>
      <x v="2"/>
    </i>
    <i r="1">
      <x v="89"/>
      <x v="99"/>
      <x/>
      <x v="7"/>
      <x v="37"/>
      <x v="9"/>
      <x v="9"/>
    </i>
    <i r="1">
      <x v="94"/>
      <x v="124"/>
      <x/>
      <x v="7"/>
      <x v="40"/>
      <x v="5"/>
      <x v="5"/>
    </i>
    <i r="1">
      <x v="96"/>
      <x v="99"/>
      <x/>
      <x v="7"/>
      <x v="37"/>
      <x v="9"/>
      <x v="9"/>
    </i>
    <i r="1">
      <x v="98"/>
      <x v="99"/>
      <x/>
      <x v="7"/>
      <x v="37"/>
      <x v="9"/>
      <x v="9"/>
    </i>
    <i r="1">
      <x v="100"/>
      <x v="99"/>
      <x/>
      <x v="7"/>
      <x v="37"/>
      <x v="4"/>
      <x v="4"/>
    </i>
    <i r="1">
      <x v="101"/>
      <x v="99"/>
      <x/>
      <x v="7"/>
      <x v="37"/>
      <x v="5"/>
      <x v="5"/>
    </i>
    <i r="1">
      <x v="104"/>
      <x v="99"/>
      <x/>
      <x v="7"/>
      <x v="37"/>
      <x v="3"/>
      <x v="3"/>
    </i>
    <i r="1">
      <x v="106"/>
      <x v="99"/>
      <x/>
      <x v="7"/>
      <x v="37"/>
      <x v="2"/>
      <x v="2"/>
    </i>
    <i r="1">
      <x v="107"/>
      <x v="99"/>
      <x/>
      <x v="7"/>
      <x v="37"/>
      <x/>
      <x/>
    </i>
    <i r="1">
      <x v="108"/>
      <x v="99"/>
      <x/>
      <x v="7"/>
      <x v="37"/>
      <x v="2"/>
      <x v="2"/>
    </i>
    <i r="1">
      <x v="110"/>
      <x v="99"/>
      <x/>
      <x v="7"/>
      <x v="37"/>
      <x v="2"/>
      <x v="2"/>
    </i>
    <i r="1">
      <x v="111"/>
      <x v="99"/>
      <x/>
      <x v="7"/>
      <x v="37"/>
      <x v="4"/>
      <x v="4"/>
    </i>
    <i>
      <x v="23"/>
      <x/>
      <x v="12"/>
      <x/>
      <x v="2"/>
      <x v="13"/>
      <x v="13"/>
      <x v="14"/>
    </i>
    <i r="1">
      <x v="2"/>
      <x v="12"/>
      <x/>
      <x v="2"/>
      <x v="13"/>
      <x v="13"/>
      <x v="14"/>
    </i>
    <i r="1">
      <x v="4"/>
      <x v="12"/>
      <x/>
      <x v="2"/>
      <x v="13"/>
      <x v="9"/>
      <x v="9"/>
    </i>
    <i r="1">
      <x v="7"/>
      <x v="12"/>
      <x/>
      <x v="2"/>
      <x v="13"/>
      <x v="4"/>
      <x v="4"/>
    </i>
    <i r="1">
      <x v="13"/>
      <x v="12"/>
      <x/>
      <x v="2"/>
      <x v="13"/>
      <x v="1"/>
      <x v="1"/>
    </i>
    <i r="1">
      <x v="16"/>
      <x v="12"/>
      <x/>
      <x v="2"/>
      <x v="13"/>
      <x/>
      <x/>
    </i>
    <i r="1">
      <x v="17"/>
      <x v="12"/>
      <x/>
      <x v="2"/>
      <x v="13"/>
      <x/>
      <x/>
    </i>
    <i r="1">
      <x v="19"/>
      <x v="12"/>
      <x/>
      <x v="2"/>
      <x v="13"/>
      <x v="9"/>
      <x v="9"/>
    </i>
    <i r="1">
      <x v="21"/>
      <x v="67"/>
      <x/>
      <x v="3"/>
      <x v="4"/>
      <x v="9"/>
      <x v="9"/>
    </i>
    <i r="1">
      <x v="23"/>
      <x v="12"/>
      <x/>
      <x v="2"/>
      <x v="13"/>
      <x v="3"/>
      <x v="3"/>
    </i>
    <i r="1">
      <x v="25"/>
      <x v="12"/>
      <x/>
      <x v="2"/>
      <x v="13"/>
      <x v="2"/>
      <x v="2"/>
    </i>
    <i r="1">
      <x v="26"/>
      <x v="12"/>
      <x/>
      <x v="2"/>
      <x v="13"/>
      <x v="2"/>
      <x v="2"/>
    </i>
    <i r="1">
      <x v="28"/>
      <x v="30"/>
      <x/>
      <x v="3"/>
      <x v="13"/>
      <x/>
      <x/>
    </i>
    <i r="1">
      <x v="37"/>
      <x v="12"/>
      <x/>
      <x v="2"/>
      <x v="13"/>
      <x v="3"/>
      <x v="3"/>
    </i>
    <i r="1">
      <x v="41"/>
      <x v="12"/>
      <x/>
      <x v="2"/>
      <x v="13"/>
      <x v="1"/>
      <x v="1"/>
    </i>
    <i r="1">
      <x v="45"/>
      <x v="30"/>
      <x/>
      <x v="3"/>
      <x v="13"/>
      <x/>
      <x/>
    </i>
    <i r="1">
      <x v="50"/>
      <x v="30"/>
      <x/>
      <x v="3"/>
      <x v="13"/>
      <x v="1"/>
      <x v="1"/>
    </i>
    <i r="1">
      <x v="54"/>
      <x v="114"/>
      <x/>
      <x v="7"/>
      <x v="34"/>
      <x v="15"/>
      <x v="17"/>
    </i>
    <i r="1">
      <x v="56"/>
      <x v="77"/>
      <x/>
      <x v="6"/>
      <x v="26"/>
      <x/>
      <x/>
    </i>
    <i r="1">
      <x v="57"/>
      <x v="77"/>
      <x/>
      <x v="6"/>
      <x v="26"/>
      <x v="3"/>
      <x v="3"/>
    </i>
    <i r="1">
      <x v="59"/>
      <x v="77"/>
      <x/>
      <x v="6"/>
      <x v="26"/>
      <x v="9"/>
      <x v="9"/>
    </i>
    <i r="1">
      <x v="62"/>
      <x v="77"/>
      <x/>
      <x v="6"/>
      <x v="26"/>
      <x v="1"/>
      <x v="1"/>
    </i>
    <i r="1">
      <x v="75"/>
      <x v="77"/>
      <x/>
      <x v="6"/>
      <x v="26"/>
      <x v="15"/>
      <x v="17"/>
    </i>
    <i r="1">
      <x v="76"/>
      <x v="77"/>
      <x/>
      <x v="6"/>
      <x v="26"/>
      <x v="4"/>
      <x v="4"/>
    </i>
    <i r="1">
      <x v="78"/>
      <x v="77"/>
      <x/>
      <x v="6"/>
      <x v="26"/>
      <x/>
      <x/>
    </i>
    <i r="1">
      <x v="82"/>
      <x v="77"/>
      <x/>
      <x v="6"/>
      <x v="26"/>
      <x v="1"/>
      <x v="1"/>
    </i>
    <i r="1">
      <x v="88"/>
      <x v="96"/>
      <x/>
      <x v="7"/>
      <x v="34"/>
      <x v="7"/>
      <x v="7"/>
    </i>
    <i r="1">
      <x v="94"/>
      <x v="123"/>
      <x/>
      <x v="7"/>
      <x v="34"/>
      <x v="1"/>
      <x v="1"/>
    </i>
    <i r="1">
      <x v="98"/>
      <x v="96"/>
      <x/>
      <x v="7"/>
      <x v="34"/>
      <x/>
      <x/>
    </i>
    <i r="1">
      <x v="108"/>
      <x v="96"/>
      <x/>
      <x v="7"/>
      <x v="34"/>
      <x v="2"/>
      <x v="2"/>
    </i>
    <i r="1">
      <x v="109"/>
      <x v="96"/>
      <x/>
      <x v="7"/>
      <x v="34"/>
      <x/>
      <x/>
    </i>
    <i r="1">
      <x v="110"/>
      <x v="96"/>
      <x/>
      <x v="7"/>
      <x v="34"/>
      <x v="2"/>
      <x v="2"/>
    </i>
    <i>
      <x v="24"/>
      <x/>
      <x v="7"/>
      <x/>
      <x v="3"/>
      <x v="18"/>
      <x v="16"/>
      <x v="18"/>
    </i>
    <i r="1">
      <x v="2"/>
      <x v="7"/>
      <x/>
      <x v="3"/>
      <x v="18"/>
      <x v="15"/>
      <x v="17"/>
    </i>
    <i r="1">
      <x v="4"/>
      <x v="7"/>
      <x/>
      <x v="3"/>
      <x v="18"/>
      <x v="17"/>
      <x v="19"/>
    </i>
    <i r="1">
      <x v="5"/>
      <x v="7"/>
      <x/>
      <x v="3"/>
      <x v="18"/>
      <x v="9"/>
      <x v="9"/>
    </i>
    <i r="1">
      <x v="6"/>
      <x v="7"/>
      <x/>
      <x v="3"/>
      <x v="18"/>
      <x v="4"/>
      <x v="4"/>
    </i>
    <i r="1">
      <x v="7"/>
      <x v="7"/>
      <x/>
      <x v="3"/>
      <x v="18"/>
      <x v="20"/>
      <x v="22"/>
    </i>
    <i r="1">
      <x v="9"/>
      <x v="7"/>
      <x/>
      <x v="3"/>
      <x v="18"/>
      <x v="15"/>
      <x v="17"/>
    </i>
    <i r="1">
      <x v="13"/>
      <x v="7"/>
      <x/>
      <x v="3"/>
      <x v="18"/>
      <x v="4"/>
      <x v="4"/>
    </i>
    <i r="1">
      <x v="14"/>
      <x v="56"/>
      <x/>
      <x v="3"/>
      <x v="18"/>
      <x v="3"/>
      <x v="3"/>
    </i>
    <i r="1">
      <x v="16"/>
      <x v="7"/>
      <x/>
      <x v="3"/>
      <x v="18"/>
      <x/>
      <x/>
    </i>
    <i r="1">
      <x v="19"/>
      <x v="7"/>
      <x/>
      <x v="3"/>
      <x v="18"/>
      <x v="4"/>
      <x v="4"/>
    </i>
    <i r="1">
      <x v="23"/>
      <x v="7"/>
      <x/>
      <x v="3"/>
      <x v="18"/>
      <x v="3"/>
      <x v="3"/>
    </i>
    <i r="1">
      <x v="25"/>
      <x v="7"/>
      <x/>
      <x v="3"/>
      <x v="18"/>
      <x v="9"/>
      <x v="9"/>
    </i>
    <i r="1">
      <x v="27"/>
      <x v="7"/>
      <x/>
      <x v="3"/>
      <x v="18"/>
      <x v="4"/>
      <x v="4"/>
    </i>
    <i r="1">
      <x v="28"/>
      <x v="56"/>
      <x/>
      <x v="3"/>
      <x v="18"/>
      <x/>
      <x/>
    </i>
    <i r="1">
      <x v="29"/>
      <x v="7"/>
      <x/>
      <x v="3"/>
      <x v="18"/>
      <x v="9"/>
      <x v="9"/>
    </i>
    <i r="1">
      <x v="31"/>
      <x v="7"/>
      <x/>
      <x v="3"/>
      <x v="18"/>
      <x v="4"/>
      <x v="4"/>
    </i>
    <i r="1">
      <x v="32"/>
      <x v="7"/>
      <x/>
      <x v="3"/>
      <x v="18"/>
      <x v="9"/>
      <x v="9"/>
    </i>
    <i r="1">
      <x v="33"/>
      <x v="7"/>
      <x/>
      <x v="3"/>
      <x v="18"/>
      <x v="9"/>
      <x v="9"/>
    </i>
    <i r="1">
      <x v="36"/>
      <x v="7"/>
      <x/>
      <x v="3"/>
      <x v="18"/>
      <x v="5"/>
      <x v="5"/>
    </i>
    <i r="1">
      <x v="39"/>
      <x v="7"/>
      <x/>
      <x v="3"/>
      <x v="18"/>
      <x/>
      <x/>
    </i>
    <i r="1">
      <x v="42"/>
      <x v="7"/>
      <x/>
      <x v="3"/>
      <x v="18"/>
      <x v="3"/>
      <x v="3"/>
    </i>
    <i r="1">
      <x v="43"/>
      <x v="56"/>
      <x/>
      <x v="3"/>
      <x v="18"/>
      <x v="2"/>
      <x v="2"/>
    </i>
    <i r="1">
      <x v="44"/>
      <x v="56"/>
      <x/>
      <x v="3"/>
      <x v="18"/>
      <x v="2"/>
      <x v="2"/>
    </i>
    <i r="1">
      <x v="46"/>
      <x v="7"/>
      <x/>
      <x v="3"/>
      <x v="18"/>
      <x v="1"/>
      <x v="1"/>
    </i>
    <i r="1">
      <x v="47"/>
      <x v="7"/>
      <x/>
      <x v="3"/>
      <x v="18"/>
      <x v="4"/>
      <x v="4"/>
    </i>
    <i r="1">
      <x v="49"/>
      <x v="7"/>
      <x/>
      <x v="3"/>
      <x v="18"/>
      <x v="1"/>
      <x v="1"/>
    </i>
    <i r="1">
      <x v="54"/>
      <x v="93"/>
      <x/>
      <x v="7"/>
      <x v="35"/>
      <x v="1"/>
      <x v="1"/>
    </i>
    <i r="1">
      <x v="56"/>
      <x v="73"/>
      <x/>
      <x v="6"/>
      <x v="45"/>
      <x v="13"/>
      <x v="14"/>
    </i>
    <i r="1">
      <x v="58"/>
      <x v="73"/>
      <x/>
      <x v="6"/>
      <x v="45"/>
      <x v="9"/>
      <x v="9"/>
    </i>
    <i r="1">
      <x v="60"/>
      <x v="73"/>
      <x/>
      <x v="6"/>
      <x v="45"/>
      <x v="17"/>
      <x v="19"/>
    </i>
    <i r="1">
      <x v="63"/>
      <x v="73"/>
      <x/>
      <x v="6"/>
      <x v="45"/>
      <x v="1"/>
      <x v="1"/>
    </i>
    <i r="1">
      <x v="64"/>
      <x v="73"/>
      <x/>
      <x v="6"/>
      <x v="45"/>
      <x/>
      <x/>
    </i>
    <i r="1">
      <x v="66"/>
      <x v="73"/>
      <x/>
      <x v="6"/>
      <x v="45"/>
      <x v="9"/>
      <x v="9"/>
    </i>
    <i r="1">
      <x v="75"/>
      <x v="73"/>
      <x/>
      <x v="6"/>
      <x v="45"/>
      <x/>
      <x/>
    </i>
    <i r="1">
      <x v="76"/>
      <x v="73"/>
      <x/>
      <x v="6"/>
      <x v="45"/>
      <x v="4"/>
      <x v="4"/>
    </i>
    <i r="1">
      <x v="79"/>
      <x v="73"/>
      <x/>
      <x v="6"/>
      <x v="45"/>
      <x v="3"/>
      <x v="3"/>
    </i>
    <i r="1">
      <x v="84"/>
      <x v="73"/>
      <x/>
      <x v="6"/>
      <x v="45"/>
      <x v="16"/>
      <x v="18"/>
    </i>
    <i r="1">
      <x v="85"/>
      <x v="73"/>
      <x/>
      <x v="6"/>
      <x v="45"/>
      <x v="59"/>
      <x v="79"/>
    </i>
    <i r="1">
      <x v="88"/>
      <x v="93"/>
      <x/>
      <x v="7"/>
      <x v="35"/>
      <x v="7"/>
      <x v="7"/>
    </i>
    <i r="1">
      <x v="105"/>
      <x v="93"/>
      <x/>
      <x v="7"/>
      <x v="35"/>
      <x v="3"/>
      <x v="3"/>
    </i>
    <i r="1">
      <x v="107"/>
      <x v="93"/>
      <x/>
      <x v="7"/>
      <x v="35"/>
      <x v="4"/>
      <x v="4"/>
    </i>
    <i r="1">
      <x v="108"/>
      <x v="93"/>
      <x/>
      <x v="7"/>
      <x v="35"/>
      <x v="2"/>
      <x v="2"/>
    </i>
    <i r="1">
      <x v="110"/>
      <x v="93"/>
      <x/>
      <x v="7"/>
      <x v="35"/>
      <x v="2"/>
      <x v="2"/>
    </i>
    <i r="1">
      <x v="111"/>
      <x v="93"/>
      <x/>
      <x v="7"/>
      <x v="35"/>
      <x v="1"/>
      <x v="1"/>
    </i>
    <i>
      <x v="25"/>
      <x v="2"/>
      <x v="4"/>
      <x/>
      <x v="2"/>
      <x v="12"/>
      <x v="16"/>
      <x v="18"/>
    </i>
    <i r="1">
      <x v="10"/>
      <x v="4"/>
      <x/>
      <x v="2"/>
      <x v="12"/>
      <x v="1"/>
      <x v="1"/>
    </i>
    <i r="1">
      <x v="14"/>
      <x v="29"/>
      <x/>
      <x v="3"/>
      <x v="12"/>
      <x v="13"/>
      <x v="14"/>
    </i>
    <i r="1">
      <x v="17"/>
      <x v="4"/>
      <x/>
      <x v="2"/>
      <x v="12"/>
      <x v="13"/>
      <x v="14"/>
    </i>
    <i r="1">
      <x v="22"/>
      <x v="4"/>
      <x/>
      <x v="2"/>
      <x v="12"/>
      <x v="4"/>
      <x v="4"/>
    </i>
    <i r="1">
      <x v="24"/>
      <x v="4"/>
      <x/>
      <x v="2"/>
      <x v="12"/>
      <x v="4"/>
      <x v="4"/>
    </i>
    <i r="1">
      <x v="25"/>
      <x v="4"/>
      <x/>
      <x v="2"/>
      <x v="12"/>
      <x v="4"/>
      <x v="4"/>
    </i>
    <i r="1">
      <x v="43"/>
      <x v="29"/>
      <x/>
      <x v="3"/>
      <x v="12"/>
      <x v="2"/>
      <x v="2"/>
    </i>
    <i r="1">
      <x v="47"/>
      <x v="4"/>
      <x/>
      <x v="2"/>
      <x v="12"/>
      <x v="13"/>
      <x v="14"/>
    </i>
    <i r="1">
      <x v="49"/>
      <x v="4"/>
      <x/>
      <x v="2"/>
      <x v="12"/>
      <x v="9"/>
      <x v="9"/>
    </i>
    <i r="1">
      <x v="51"/>
      <x v="4"/>
      <x/>
      <x v="2"/>
      <x v="12"/>
      <x v="10"/>
      <x v="11"/>
    </i>
    <i r="1">
      <x v="54"/>
      <x v="95"/>
      <x/>
      <x v="8"/>
      <x v="33"/>
      <x v="4"/>
      <x v="4"/>
    </i>
    <i r="1">
      <x v="55"/>
      <x v="70"/>
      <x/>
      <x v="6"/>
      <x v="23"/>
      <x v="53"/>
      <x v="66"/>
    </i>
    <i r="1">
      <x v="56"/>
      <x v="70"/>
      <x/>
      <x v="6"/>
      <x v="23"/>
      <x v="18"/>
      <x v="20"/>
    </i>
    <i r="1">
      <x v="57"/>
      <x v="70"/>
      <x/>
      <x v="6"/>
      <x v="23"/>
      <x v="9"/>
      <x v="9"/>
    </i>
    <i r="1">
      <x v="65"/>
      <x v="84"/>
      <x/>
      <x v="6"/>
      <x v="23"/>
      <x v="20"/>
      <x v="22"/>
    </i>
    <i r="1">
      <x v="66"/>
      <x v="70"/>
      <x/>
      <x v="6"/>
      <x v="23"/>
      <x v="9"/>
      <x v="9"/>
    </i>
    <i r="1">
      <x v="67"/>
      <x v="70"/>
      <x/>
      <x v="6"/>
      <x v="23"/>
      <x v="9"/>
      <x v="9"/>
    </i>
    <i r="1">
      <x v="68"/>
      <x v="70"/>
      <x/>
      <x v="6"/>
      <x v="23"/>
      <x/>
      <x/>
    </i>
    <i r="1">
      <x v="76"/>
      <x v="70"/>
      <x/>
      <x v="6"/>
      <x v="23"/>
      <x v="9"/>
      <x v="9"/>
    </i>
    <i r="1">
      <x v="77"/>
      <x v="70"/>
      <x/>
      <x v="6"/>
      <x v="23"/>
      <x/>
      <x/>
    </i>
    <i r="1">
      <x v="79"/>
      <x v="70"/>
      <x/>
      <x v="6"/>
      <x v="23"/>
      <x v="3"/>
      <x v="3"/>
    </i>
    <i r="1">
      <x v="83"/>
      <x v="70"/>
      <x/>
      <x v="6"/>
      <x v="23"/>
      <x v="15"/>
      <x v="17"/>
    </i>
    <i r="1">
      <x v="88"/>
      <x v="95"/>
      <x/>
      <x v="8"/>
      <x v="33"/>
      <x v="20"/>
      <x v="22"/>
    </i>
    <i r="1">
      <x v="94"/>
      <x v="116"/>
      <x/>
      <x v="8"/>
      <x v="33"/>
      <x v="9"/>
      <x v="9"/>
    </i>
    <i r="1">
      <x v="98"/>
      <x v="95"/>
      <x/>
      <x v="8"/>
      <x v="33"/>
      <x v="9"/>
      <x v="9"/>
    </i>
    <i r="1">
      <x v="99"/>
      <x v="95"/>
      <x/>
      <x v="8"/>
      <x v="33"/>
      <x v="9"/>
      <x v="9"/>
    </i>
    <i r="1">
      <x v="105"/>
      <x v="95"/>
      <x/>
      <x v="8"/>
      <x v="33"/>
      <x v="1"/>
      <x v="1"/>
    </i>
    <i r="1">
      <x v="107"/>
      <x v="95"/>
      <x/>
      <x v="8"/>
      <x v="33"/>
      <x v="2"/>
      <x v="2"/>
    </i>
    <i>
      <x v="26"/>
      <x v="2"/>
      <x v="13"/>
      <x/>
      <x v="2"/>
      <x v="44"/>
      <x v="1"/>
      <x v="1"/>
    </i>
    <i r="1">
      <x v="13"/>
      <x v="13"/>
      <x/>
      <x v="2"/>
      <x v="44"/>
      <x v="9"/>
      <x v="9"/>
    </i>
    <i r="1">
      <x v="15"/>
      <x v="13"/>
      <x/>
      <x v="2"/>
      <x v="44"/>
      <x/>
      <x/>
    </i>
    <i r="1">
      <x v="22"/>
      <x v="13"/>
      <x/>
      <x v="2"/>
      <x v="44"/>
      <x/>
      <x/>
    </i>
    <i r="1">
      <x v="23"/>
      <x v="13"/>
      <x/>
      <x v="2"/>
      <x v="44"/>
      <x v="9"/>
      <x v="9"/>
    </i>
    <i r="1">
      <x v="27"/>
      <x v="13"/>
      <x/>
      <x v="2"/>
      <x v="44"/>
      <x v="6"/>
      <x v="6"/>
    </i>
    <i r="1">
      <x v="38"/>
      <x v="13"/>
      <x/>
      <x v="2"/>
      <x v="44"/>
      <x v="9"/>
      <x v="9"/>
    </i>
    <i r="1">
      <x v="40"/>
      <x v="13"/>
      <x/>
      <x v="2"/>
      <x v="44"/>
      <x v="9"/>
      <x v="9"/>
    </i>
    <i r="1">
      <x v="46"/>
      <x v="13"/>
      <x/>
      <x v="2"/>
      <x v="44"/>
      <x v="1"/>
      <x v="1"/>
    </i>
    <i r="1">
      <x v="49"/>
      <x v="13"/>
      <x/>
      <x v="2"/>
      <x v="44"/>
      <x v="17"/>
      <x v="19"/>
    </i>
    <i r="1">
      <x v="68"/>
      <x v="79"/>
      <x/>
      <x v="6"/>
      <x v="44"/>
      <x v="54"/>
      <x v="73"/>
    </i>
    <i r="1">
      <x v="69"/>
      <x v="79"/>
      <x/>
      <x v="6"/>
      <x v="44"/>
      <x v="1"/>
      <x v="1"/>
    </i>
    <i r="1">
      <x v="72"/>
      <x v="79"/>
      <x/>
      <x v="6"/>
      <x v="44"/>
      <x v="9"/>
      <x v="9"/>
    </i>
    <i r="1">
      <x v="82"/>
      <x v="79"/>
      <x/>
      <x v="6"/>
      <x v="44"/>
      <x v="19"/>
      <x v="21"/>
    </i>
    <i r="1">
      <x v="96"/>
      <x v="40"/>
      <x v="1"/>
      <x v="4"/>
      <x v="3"/>
      <x v="9"/>
      <x v="65"/>
    </i>
    <i r="1">
      <x v="97"/>
      <x v="128"/>
      <x v="4"/>
      <x v="8"/>
      <x v="33"/>
      <x v="9"/>
      <x v="1"/>
    </i>
    <i r="1">
      <x v="100"/>
      <x v="40"/>
      <x v="1"/>
      <x v="4"/>
      <x v="3"/>
      <x v="9"/>
      <x v="65"/>
    </i>
    <i r="1">
      <x v="104"/>
      <x v="40"/>
      <x v="1"/>
      <x v="4"/>
      <x v="3"/>
      <x v="11"/>
      <x v="65"/>
    </i>
    <i r="1">
      <x v="107"/>
      <x v="40"/>
      <x v="1"/>
      <x v="4"/>
      <x v="3"/>
      <x v="40"/>
      <x v="65"/>
    </i>
    <i r="1">
      <x v="110"/>
      <x v="40"/>
      <x v="1"/>
      <x v="4"/>
      <x v="3"/>
      <x v="15"/>
      <x v="65"/>
    </i>
    <i r="1">
      <x v="112"/>
      <x v="40"/>
      <x v="1"/>
      <x v="4"/>
      <x v="3"/>
      <x v="1"/>
      <x v="65"/>
    </i>
    <i>
      <x v="27"/>
      <x v="2"/>
      <x v="14"/>
      <x/>
      <x v="2"/>
      <x v="11"/>
      <x v="1"/>
      <x v="1"/>
    </i>
    <i r="1">
      <x v="11"/>
      <x v="14"/>
      <x/>
      <x v="2"/>
      <x v="11"/>
      <x v="17"/>
      <x v="19"/>
    </i>
    <i r="1">
      <x v="12"/>
      <x v="48"/>
      <x/>
      <x v="3"/>
      <x v="11"/>
      <x v="1"/>
      <x v="1"/>
    </i>
    <i r="1">
      <x v="13"/>
      <x v="14"/>
      <x/>
      <x v="2"/>
      <x v="11"/>
      <x v="9"/>
      <x v="9"/>
    </i>
    <i r="1">
      <x v="15"/>
      <x v="14"/>
      <x/>
      <x v="2"/>
      <x v="11"/>
      <x/>
      <x/>
    </i>
    <i r="1">
      <x v="17"/>
      <x v="14"/>
      <x/>
      <x v="2"/>
      <x v="11"/>
      <x v="4"/>
      <x v="4"/>
    </i>
    <i r="1">
      <x v="19"/>
      <x v="14"/>
      <x/>
      <x v="2"/>
      <x v="11"/>
      <x v="1"/>
      <x v="1"/>
    </i>
    <i r="1">
      <x v="21"/>
      <x v="64"/>
      <x/>
      <x v="3"/>
      <x v="11"/>
      <x v="15"/>
      <x v="17"/>
    </i>
    <i r="1">
      <x v="22"/>
      <x v="14"/>
      <x/>
      <x v="2"/>
      <x v="11"/>
      <x/>
      <x/>
    </i>
    <i r="1">
      <x v="23"/>
      <x v="14"/>
      <x/>
      <x v="2"/>
      <x v="11"/>
      <x/>
      <x/>
    </i>
    <i r="1">
      <x v="24"/>
      <x v="14"/>
      <x/>
      <x v="2"/>
      <x v="11"/>
      <x v="19"/>
      <x v="21"/>
    </i>
    <i r="1">
      <x v="25"/>
      <x v="14"/>
      <x/>
      <x v="2"/>
      <x v="11"/>
      <x/>
      <x/>
    </i>
    <i r="1">
      <x v="26"/>
      <x v="14"/>
      <x/>
      <x v="2"/>
      <x v="11"/>
      <x v="17"/>
      <x v="19"/>
    </i>
    <i r="1">
      <x v="27"/>
      <x v="14"/>
      <x/>
      <x v="2"/>
      <x v="11"/>
      <x v="4"/>
      <x v="4"/>
    </i>
    <i r="1">
      <x v="31"/>
      <x v="14"/>
      <x/>
      <x v="2"/>
      <x v="11"/>
      <x/>
      <x/>
    </i>
    <i r="1">
      <x v="33"/>
      <x v="14"/>
      <x/>
      <x v="2"/>
      <x v="11"/>
      <x v="2"/>
      <x v="2"/>
    </i>
    <i r="1">
      <x v="35"/>
      <x v="14"/>
      <x/>
      <x v="2"/>
      <x v="11"/>
      <x v="1"/>
      <x v="1"/>
    </i>
    <i r="1">
      <x v="38"/>
      <x v="14"/>
      <x/>
      <x v="2"/>
      <x v="11"/>
      <x v="9"/>
      <x v="9"/>
    </i>
    <i r="1">
      <x v="40"/>
      <x v="14"/>
      <x/>
      <x v="2"/>
      <x v="11"/>
      <x v="2"/>
      <x v="2"/>
    </i>
    <i r="1">
      <x v="45"/>
      <x v="26"/>
      <x/>
      <x v="3"/>
      <x v="11"/>
      <x v="1"/>
      <x v="1"/>
    </i>
    <i r="1">
      <x v="46"/>
      <x v="14"/>
      <x/>
      <x v="2"/>
      <x v="11"/>
      <x v="10"/>
      <x v="11"/>
    </i>
    <i r="1">
      <x v="47"/>
      <x v="14"/>
      <x/>
      <x v="2"/>
      <x v="11"/>
      <x v="9"/>
      <x v="9"/>
    </i>
    <i r="1">
      <x v="49"/>
      <x v="14"/>
      <x/>
      <x v="2"/>
      <x v="11"/>
      <x v="4"/>
      <x v="4"/>
    </i>
    <i r="1">
      <x v="53"/>
      <x v="14"/>
      <x/>
      <x v="2"/>
      <x v="11"/>
      <x v="15"/>
      <x v="17"/>
    </i>
    <i r="1">
      <x v="65"/>
      <x v="68"/>
      <x/>
      <x v="6"/>
      <x v="21"/>
      <x v="4"/>
      <x v="4"/>
    </i>
    <i r="1">
      <x v="68"/>
      <x v="72"/>
      <x/>
      <x v="6"/>
      <x v="21"/>
      <x v="54"/>
      <x v="73"/>
    </i>
    <i r="1">
      <x v="72"/>
      <x v="72"/>
      <x/>
      <x v="6"/>
      <x v="21"/>
      <x v="15"/>
      <x v="17"/>
    </i>
    <i r="1">
      <x v="74"/>
      <x v="72"/>
      <x/>
      <x v="6"/>
      <x v="21"/>
      <x v="17"/>
      <x v="19"/>
    </i>
    <i r="1">
      <x v="78"/>
      <x v="72"/>
      <x/>
      <x v="6"/>
      <x v="21"/>
      <x v="1"/>
      <x v="1"/>
    </i>
    <i r="1">
      <x v="79"/>
      <x v="72"/>
      <x/>
      <x v="6"/>
      <x v="21"/>
      <x/>
      <x/>
    </i>
    <i r="1">
      <x v="82"/>
      <x v="72"/>
      <x/>
      <x v="6"/>
      <x v="21"/>
      <x v="9"/>
      <x v="9"/>
    </i>
    <i r="1">
      <x v="85"/>
      <x v="72"/>
      <x/>
      <x v="6"/>
      <x v="21"/>
      <x v="4"/>
      <x v="4"/>
    </i>
    <i r="1">
      <x v="88"/>
      <x v="104"/>
      <x/>
      <x v="8"/>
      <x v="40"/>
      <x v="5"/>
      <x v="5"/>
    </i>
    <i r="1">
      <x v="93"/>
      <x v="104"/>
      <x/>
      <x v="8"/>
      <x v="40"/>
      <x v="1"/>
      <x v="1"/>
    </i>
    <i r="1">
      <x v="96"/>
      <x v="104"/>
      <x v="4"/>
      <x v="8"/>
      <x v="40"/>
      <x v="9"/>
      <x v="4"/>
    </i>
    <i r="1">
      <x v="100"/>
      <x v="104"/>
      <x v="4"/>
      <x v="8"/>
      <x v="40"/>
      <x v="9"/>
      <x v="4"/>
    </i>
    <i r="1">
      <x v="105"/>
      <x v="104"/>
      <x/>
      <x v="8"/>
      <x v="40"/>
      <x v="3"/>
      <x v="3"/>
    </i>
    <i r="1">
      <x v="107"/>
      <x v="104"/>
      <x v="4"/>
      <x v="8"/>
      <x v="40"/>
      <x v="65"/>
      <x v="7"/>
    </i>
    <i r="1">
      <x v="109"/>
      <x v="104"/>
      <x v="4"/>
      <x v="8"/>
      <x v="40"/>
      <x v="9"/>
      <x v="4"/>
    </i>
    <i r="1">
      <x v="110"/>
      <x v="104"/>
      <x v="4"/>
      <x v="8"/>
      <x v="40"/>
      <x v="15"/>
      <x v="9"/>
    </i>
    <i>
      <x v="28"/>
      <x v="2"/>
      <x v="40"/>
      <x v="1"/>
      <x v="4"/>
      <x v="3"/>
      <x v="15"/>
      <x v="65"/>
    </i>
    <i r="1">
      <x v="4"/>
      <x v="40"/>
      <x v="1"/>
      <x v="4"/>
      <x v="3"/>
      <x v="9"/>
      <x v="65"/>
    </i>
    <i r="1">
      <x v="6"/>
      <x v="40"/>
      <x v="1"/>
      <x v="4"/>
      <x v="3"/>
      <x v="2"/>
      <x v="65"/>
    </i>
    <i r="1">
      <x v="7"/>
      <x v="40"/>
      <x v="1"/>
      <x v="4"/>
      <x v="3"/>
      <x v="9"/>
      <x v="65"/>
    </i>
    <i r="1">
      <x v="9"/>
      <x v="40"/>
      <x v="1"/>
      <x v="4"/>
      <x v="3"/>
      <x v="15"/>
      <x v="65"/>
    </i>
    <i r="1">
      <x v="12"/>
      <x v="40"/>
      <x v="1"/>
      <x v="4"/>
      <x v="3"/>
      <x v="3"/>
      <x v="65"/>
    </i>
    <i r="1">
      <x v="17"/>
      <x v="40"/>
      <x v="1"/>
      <x v="4"/>
      <x v="3"/>
      <x v="2"/>
      <x v="65"/>
    </i>
    <i r="1">
      <x v="19"/>
      <x v="40"/>
      <x v="1"/>
      <x v="4"/>
      <x v="3"/>
      <x v="1"/>
      <x v="65"/>
    </i>
    <i r="1">
      <x v="23"/>
      <x v="40"/>
      <x v="1"/>
      <x v="4"/>
      <x v="3"/>
      <x v="5"/>
      <x v="65"/>
    </i>
    <i r="1">
      <x v="24"/>
      <x v="40"/>
      <x v="1"/>
      <x v="4"/>
      <x v="3"/>
      <x/>
      <x v="65"/>
    </i>
    <i r="1">
      <x v="31"/>
      <x v="40"/>
      <x v="1"/>
      <x v="4"/>
      <x v="3"/>
      <x v="4"/>
      <x v="65"/>
    </i>
    <i r="1">
      <x v="33"/>
      <x v="40"/>
      <x v="1"/>
      <x v="4"/>
      <x v="3"/>
      <x v="9"/>
      <x v="65"/>
    </i>
    <i r="1">
      <x v="43"/>
      <x v="40"/>
      <x v="1"/>
      <x v="4"/>
      <x v="3"/>
      <x v="3"/>
      <x v="65"/>
    </i>
    <i>
      <x v="29"/>
      <x v="2"/>
      <x v="15"/>
      <x/>
      <x v="3"/>
      <x v="8"/>
      <x v="24"/>
      <x v="27"/>
    </i>
    <i r="1">
      <x v="11"/>
      <x v="15"/>
      <x/>
      <x v="3"/>
      <x v="8"/>
      <x v="18"/>
      <x v="20"/>
    </i>
    <i r="1">
      <x v="12"/>
      <x v="52"/>
      <x/>
      <x v="3"/>
      <x v="8"/>
      <x v="20"/>
      <x v="22"/>
    </i>
    <i r="1">
      <x v="13"/>
      <x v="15"/>
      <x v="4"/>
      <x v="3"/>
      <x v="8"/>
      <x v="29"/>
      <x v="46"/>
    </i>
    <i r="1">
      <x v="17"/>
      <x v="15"/>
      <x/>
      <x v="3"/>
      <x v="8"/>
      <x v="24"/>
      <x v="27"/>
    </i>
    <i r="1">
      <x v="22"/>
      <x v="15"/>
      <x/>
      <x v="3"/>
      <x v="8"/>
      <x v="1"/>
      <x v="1"/>
    </i>
    <i r="1">
      <x v="33"/>
      <x v="15"/>
      <x/>
      <x v="3"/>
      <x v="8"/>
      <x v="2"/>
      <x v="2"/>
    </i>
    <i r="1">
      <x v="38"/>
      <x v="15"/>
      <x/>
      <x v="3"/>
      <x v="8"/>
      <x v="24"/>
      <x v="27"/>
    </i>
    <i r="1">
      <x v="47"/>
      <x v="15"/>
      <x/>
      <x v="3"/>
      <x v="8"/>
      <x v="24"/>
      <x v="27"/>
    </i>
    <i>
      <x v="30"/>
      <x v="2"/>
      <x v="14"/>
      <x/>
      <x v="2"/>
      <x v="11"/>
      <x v="16"/>
      <x v="18"/>
    </i>
    <i r="1">
      <x v="6"/>
      <x v="14"/>
      <x v="4"/>
      <x v="2"/>
      <x v="11"/>
      <x v="29"/>
      <x v="43"/>
    </i>
    <i>
      <x v="31"/>
      <x v="2"/>
      <x v="14"/>
      <x/>
      <x v="2"/>
      <x v="11"/>
      <x v="16"/>
      <x v="18"/>
    </i>
    <i r="1">
      <x v="57"/>
      <x v="40"/>
      <x v="5"/>
      <x v="4"/>
      <x v="3"/>
      <x v="28"/>
      <x v="65"/>
    </i>
    <i r="1">
      <x v="58"/>
      <x v="40"/>
      <x v="5"/>
      <x v="4"/>
      <x v="3"/>
      <x v="15"/>
      <x v="65"/>
    </i>
    <i r="1">
      <x v="62"/>
      <x v="40"/>
      <x v="6"/>
      <x v="4"/>
      <x v="3"/>
      <x v="9"/>
      <x v="65"/>
    </i>
    <i r="1">
      <x v="63"/>
      <x v="40"/>
      <x v="5"/>
      <x v="4"/>
      <x v="3"/>
      <x v="9"/>
      <x v="65"/>
    </i>
    <i r="1">
      <x v="69"/>
      <x v="40"/>
      <x v="5"/>
      <x v="4"/>
      <x v="3"/>
      <x v="9"/>
      <x v="65"/>
    </i>
    <i r="1">
      <x v="72"/>
      <x v="40"/>
      <x v="5"/>
      <x v="4"/>
      <x v="3"/>
      <x v="20"/>
      <x v="65"/>
    </i>
    <i r="1">
      <x v="76"/>
      <x v="40"/>
      <x v="5"/>
      <x v="4"/>
      <x v="3"/>
      <x v="20"/>
      <x v="65"/>
    </i>
    <i r="1">
      <x v="79"/>
      <x v="72"/>
      <x/>
      <x v="6"/>
      <x v="21"/>
      <x v="3"/>
      <x v="3"/>
    </i>
    <i r="1">
      <x v="82"/>
      <x v="40"/>
      <x v="5"/>
      <x v="4"/>
      <x v="3"/>
      <x v="24"/>
      <x v="65"/>
    </i>
    <i r="3">
      <x v="6"/>
      <x v="4"/>
      <x v="3"/>
      <x v="15"/>
      <x v="65"/>
    </i>
    <i>
      <x v="32"/>
      <x v="2"/>
      <x v="40"/>
      <x v="2"/>
      <x v="4"/>
      <x v="3"/>
      <x v="16"/>
      <x v="18"/>
    </i>
    <i r="1">
      <x v="21"/>
      <x v="40"/>
      <x v="2"/>
      <x v="4"/>
      <x v="3"/>
      <x v="34"/>
      <x v="36"/>
    </i>
    <i r="1">
      <x v="86"/>
      <x v="72"/>
      <x/>
      <x v="6"/>
      <x v="21"/>
      <x v="60"/>
      <x v="80"/>
    </i>
    <i r="1">
      <x v="92"/>
      <x v="109"/>
      <x/>
      <x v="8"/>
      <x v="42"/>
      <x v="62"/>
      <x v="82"/>
    </i>
    <i>
      <x v="33"/>
      <x/>
      <x v="40"/>
      <x v="3"/>
      <x v="4"/>
      <x v="3"/>
      <x v="25"/>
      <x v="65"/>
    </i>
    <i r="1">
      <x v="2"/>
      <x v="14"/>
      <x v="4"/>
      <x v="2"/>
      <x v="11"/>
      <x v="24"/>
      <x v="37"/>
    </i>
    <i r="1">
      <x v="14"/>
      <x v="26"/>
      <x v="4"/>
      <x v="3"/>
      <x v="11"/>
      <x v="9"/>
      <x v="4"/>
    </i>
    <i r="1">
      <x v="15"/>
      <x v="14"/>
      <x/>
      <x v="2"/>
      <x v="11"/>
      <x/>
      <x/>
    </i>
    <i r="1">
      <x v="21"/>
      <x v="64"/>
      <x v="4"/>
      <x v="3"/>
      <x v="11"/>
      <x v="26"/>
      <x v="37"/>
    </i>
    <i r="1">
      <x v="22"/>
      <x v="14"/>
      <x v="4"/>
      <x v="2"/>
      <x v="11"/>
      <x v="9"/>
      <x v="4"/>
    </i>
    <i r="1">
      <x v="25"/>
      <x v="14"/>
      <x v="4"/>
      <x v="2"/>
      <x v="11"/>
      <x v="42"/>
      <x v="21"/>
    </i>
    <i r="1">
      <x v="27"/>
      <x v="14"/>
      <x v="4"/>
      <x v="2"/>
      <x v="11"/>
      <x v="17"/>
      <x v="14"/>
    </i>
    <i r="1">
      <x v="32"/>
      <x v="14"/>
      <x v="4"/>
      <x v="2"/>
      <x v="11"/>
      <x v="9"/>
      <x v="4"/>
    </i>
    <i r="1">
      <x v="33"/>
      <x v="14"/>
      <x v="4"/>
      <x v="2"/>
      <x v="11"/>
      <x v="20"/>
      <x v="17"/>
    </i>
    <i r="1">
      <x v="38"/>
      <x v="14"/>
      <x v="4"/>
      <x v="2"/>
      <x v="11"/>
      <x v="16"/>
      <x v="9"/>
    </i>
    <i r="1">
      <x v="41"/>
      <x v="14"/>
      <x v="4"/>
      <x v="2"/>
      <x v="11"/>
      <x v="20"/>
      <x v="17"/>
    </i>
    <i r="1">
      <x v="42"/>
      <x v="14"/>
      <x v="4"/>
      <x v="2"/>
      <x v="11"/>
      <x v="17"/>
      <x v="14"/>
    </i>
    <i r="1">
      <x v="47"/>
      <x v="14"/>
      <x v="4"/>
      <x v="2"/>
      <x v="11"/>
      <x v="20"/>
      <x v="17"/>
    </i>
    <i>
      <x v="34"/>
      <x/>
      <x v="16"/>
      <x/>
      <x v="3"/>
      <x v="11"/>
      <x v="16"/>
      <x v="18"/>
    </i>
    <i r="1">
      <x v="2"/>
      <x v="16"/>
      <x/>
      <x v="3"/>
      <x v="11"/>
      <x v="9"/>
      <x v="9"/>
    </i>
    <i r="1">
      <x v="12"/>
      <x v="53"/>
      <x/>
      <x v="3"/>
      <x v="11"/>
      <x v="4"/>
      <x v="4"/>
    </i>
    <i r="1">
      <x v="14"/>
      <x v="34"/>
      <x/>
      <x v="3"/>
      <x v="11"/>
      <x v="4"/>
      <x v="4"/>
    </i>
    <i r="1">
      <x v="22"/>
      <x v="16"/>
      <x/>
      <x v="3"/>
      <x v="11"/>
      <x v="4"/>
      <x v="4"/>
    </i>
    <i r="1">
      <x v="25"/>
      <x v="16"/>
      <x/>
      <x v="3"/>
      <x v="11"/>
      <x v="9"/>
      <x v="9"/>
    </i>
    <i r="1">
      <x v="28"/>
      <x v="34"/>
      <x/>
      <x v="3"/>
      <x v="11"/>
      <x/>
      <x/>
    </i>
    <i r="1">
      <x v="38"/>
      <x v="16"/>
      <x/>
      <x v="3"/>
      <x v="11"/>
      <x v="4"/>
      <x v="4"/>
    </i>
    <i r="1">
      <x v="40"/>
      <x v="16"/>
      <x/>
      <x v="3"/>
      <x v="11"/>
      <x v="1"/>
      <x v="1"/>
    </i>
    <i r="1">
      <x v="45"/>
      <x v="34"/>
      <x/>
      <x v="3"/>
      <x v="11"/>
      <x v="1"/>
      <x v="1"/>
    </i>
    <i r="1">
      <x v="46"/>
      <x v="16"/>
      <x/>
      <x v="3"/>
      <x v="11"/>
      <x v="10"/>
      <x v="11"/>
    </i>
    <i r="1">
      <x v="58"/>
      <x v="74"/>
      <x/>
      <x v="6"/>
      <x v="20"/>
      <x v="1"/>
      <x v="1"/>
    </i>
    <i r="1">
      <x v="63"/>
      <x v="74"/>
      <x/>
      <x v="6"/>
      <x v="20"/>
      <x/>
      <x/>
    </i>
    <i r="1">
      <x v="70"/>
      <x v="74"/>
      <x/>
      <x v="6"/>
      <x v="20"/>
      <x v="1"/>
      <x v="1"/>
    </i>
    <i r="1">
      <x v="71"/>
      <x v="74"/>
      <x/>
      <x v="6"/>
      <x v="20"/>
      <x v="15"/>
      <x v="17"/>
    </i>
    <i r="1">
      <x v="72"/>
      <x v="74"/>
      <x/>
      <x v="6"/>
      <x v="20"/>
      <x v="13"/>
      <x v="14"/>
    </i>
    <i r="1">
      <x v="75"/>
      <x v="74"/>
      <x/>
      <x v="6"/>
      <x v="20"/>
      <x v="16"/>
      <x v="18"/>
    </i>
    <i r="1">
      <x v="76"/>
      <x v="74"/>
      <x/>
      <x v="6"/>
      <x v="20"/>
      <x v="4"/>
      <x v="4"/>
    </i>
    <i r="1">
      <x v="83"/>
      <x v="74"/>
      <x/>
      <x v="6"/>
      <x v="20"/>
      <x v="13"/>
      <x v="14"/>
    </i>
    <i r="1">
      <x v="84"/>
      <x v="74"/>
      <x/>
      <x v="6"/>
      <x v="20"/>
      <x v="9"/>
      <x v="9"/>
    </i>
    <i r="1">
      <x v="109"/>
      <x v="92"/>
      <x/>
      <x v="7"/>
      <x v="46"/>
      <x v="9"/>
      <x v="9"/>
    </i>
    <i r="1">
      <x v="110"/>
      <x v="92"/>
      <x/>
      <x v="7"/>
      <x v="46"/>
      <x v="9"/>
      <x v="9"/>
    </i>
    <i r="1">
      <x v="112"/>
      <x v="92"/>
      <x/>
      <x v="7"/>
      <x v="46"/>
      <x v="4"/>
      <x v="4"/>
    </i>
    <i>
      <x v="35"/>
      <x/>
      <x v="40"/>
      <x v="3"/>
      <x v="4"/>
      <x v="3"/>
      <x v="21"/>
      <x v="65"/>
    </i>
    <i r="1">
      <x v="1"/>
      <x v="17"/>
      <x/>
      <x v="3"/>
      <x v="5"/>
      <x v="9"/>
      <x v="9"/>
    </i>
    <i r="1">
      <x v="2"/>
      <x v="17"/>
      <x v="4"/>
      <x v="3"/>
      <x v="5"/>
      <x v="13"/>
      <x v="9"/>
    </i>
    <i r="1">
      <x v="4"/>
      <x v="17"/>
      <x v="4"/>
      <x v="3"/>
      <x v="5"/>
      <x v="15"/>
      <x v="9"/>
    </i>
    <i r="1">
      <x v="5"/>
      <x v="17"/>
      <x/>
      <x v="3"/>
      <x v="5"/>
      <x v="9"/>
      <x v="9"/>
    </i>
    <i r="1">
      <x v="6"/>
      <x v="17"/>
      <x/>
      <x v="3"/>
      <x v="5"/>
      <x v="5"/>
      <x v="5"/>
    </i>
    <i r="1">
      <x v="7"/>
      <x v="17"/>
      <x v="4"/>
      <x v="3"/>
      <x v="5"/>
      <x v="17"/>
      <x v="9"/>
    </i>
    <i r="1">
      <x v="10"/>
      <x v="17"/>
      <x/>
      <x v="3"/>
      <x v="5"/>
      <x/>
      <x/>
    </i>
    <i r="1">
      <x v="11"/>
      <x v="17"/>
      <x/>
      <x v="3"/>
      <x v="5"/>
      <x v="13"/>
      <x v="14"/>
    </i>
    <i r="1">
      <x v="12"/>
      <x v="54"/>
      <x/>
      <x v="3"/>
      <x v="5"/>
      <x v="7"/>
      <x v="7"/>
    </i>
    <i r="1">
      <x v="13"/>
      <x v="17"/>
      <x v="4"/>
      <x v="3"/>
      <x v="5"/>
      <x v="15"/>
      <x v="9"/>
    </i>
    <i r="1">
      <x v="14"/>
      <x v="58"/>
      <x/>
      <x v="3"/>
      <x v="5"/>
      <x v="9"/>
      <x v="9"/>
    </i>
    <i r="1">
      <x v="15"/>
      <x v="17"/>
      <x/>
      <x v="3"/>
      <x v="5"/>
      <x/>
      <x/>
    </i>
    <i r="1">
      <x v="16"/>
      <x v="17"/>
      <x/>
      <x v="3"/>
      <x v="5"/>
      <x v="10"/>
      <x v="11"/>
    </i>
    <i r="1">
      <x v="17"/>
      <x v="17"/>
      <x v="4"/>
      <x v="3"/>
      <x v="5"/>
      <x v="20"/>
      <x v="9"/>
    </i>
    <i r="1">
      <x v="19"/>
      <x v="17"/>
      <x v="4"/>
      <x v="3"/>
      <x v="5"/>
      <x v="20"/>
      <x v="9"/>
    </i>
    <i r="1">
      <x v="20"/>
      <x v="17"/>
      <x/>
      <x v="3"/>
      <x v="5"/>
      <x v="4"/>
      <x v="4"/>
    </i>
    <i r="1">
      <x v="24"/>
      <x v="17"/>
      <x/>
      <x v="3"/>
      <x v="5"/>
      <x v="10"/>
      <x v="11"/>
    </i>
    <i r="1">
      <x v="29"/>
      <x v="17"/>
      <x v="4"/>
      <x v="3"/>
      <x v="5"/>
      <x v="19"/>
      <x v="9"/>
    </i>
    <i r="1">
      <x v="47"/>
      <x v="17"/>
      <x v="4"/>
      <x v="3"/>
      <x v="5"/>
      <x v="15"/>
      <x v="9"/>
    </i>
    <i r="1">
      <x v="50"/>
      <x v="58"/>
      <x v="4"/>
      <x v="3"/>
      <x v="5"/>
      <x v="15"/>
      <x v="9"/>
    </i>
    <i>
      <x v="36"/>
      <x/>
      <x v="17"/>
      <x v="4"/>
      <x v="3"/>
      <x v="5"/>
      <x v="21"/>
      <x v="17"/>
    </i>
    <i r="1">
      <x v="1"/>
      <x v="17"/>
      <x/>
      <x v="3"/>
      <x v="5"/>
      <x v="9"/>
      <x v="9"/>
    </i>
    <i r="1">
      <x v="2"/>
      <x v="40"/>
      <x v="3"/>
      <x v="4"/>
      <x v="3"/>
      <x v="9"/>
      <x v="65"/>
    </i>
    <i r="1">
      <x v="4"/>
      <x v="17"/>
      <x v="4"/>
      <x v="3"/>
      <x v="5"/>
      <x v="15"/>
      <x v="9"/>
    </i>
    <i r="1">
      <x v="5"/>
      <x v="17"/>
      <x/>
      <x v="3"/>
      <x v="5"/>
      <x v="9"/>
      <x v="9"/>
    </i>
    <i r="1">
      <x v="6"/>
      <x v="17"/>
      <x/>
      <x v="3"/>
      <x v="5"/>
      <x v="5"/>
      <x v="5"/>
    </i>
    <i r="1">
      <x v="7"/>
      <x v="17"/>
      <x v="4"/>
      <x v="3"/>
      <x v="5"/>
      <x v="17"/>
      <x v="9"/>
    </i>
    <i r="1">
      <x v="10"/>
      <x v="17"/>
      <x/>
      <x v="3"/>
      <x v="5"/>
      <x v="9"/>
      <x v="9"/>
    </i>
    <i r="1">
      <x v="11"/>
      <x v="17"/>
      <x v="4"/>
      <x v="3"/>
      <x v="5"/>
      <x v="16"/>
      <x v="9"/>
    </i>
    <i r="1">
      <x v="14"/>
      <x v="58"/>
      <x/>
      <x v="3"/>
      <x v="5"/>
      <x v="9"/>
      <x v="9"/>
    </i>
    <i r="1">
      <x v="15"/>
      <x v="17"/>
      <x v="4"/>
      <x v="3"/>
      <x v="5"/>
      <x v="46"/>
      <x v="13"/>
    </i>
    <i r="1">
      <x v="17"/>
      <x v="17"/>
      <x v="4"/>
      <x v="3"/>
      <x v="5"/>
      <x v="20"/>
      <x v="9"/>
    </i>
    <i r="1">
      <x v="19"/>
      <x v="17"/>
      <x v="4"/>
      <x v="3"/>
      <x v="5"/>
      <x v="20"/>
      <x v="17"/>
    </i>
    <i r="1">
      <x v="24"/>
      <x v="17"/>
      <x v="4"/>
      <x v="3"/>
      <x v="5"/>
      <x v="15"/>
      <x v="9"/>
    </i>
    <i r="1">
      <x v="29"/>
      <x v="17"/>
      <x v="4"/>
      <x v="3"/>
      <x v="5"/>
      <x v="19"/>
      <x v="9"/>
    </i>
    <i r="1">
      <x v="47"/>
      <x v="17"/>
      <x v="4"/>
      <x v="3"/>
      <x v="5"/>
      <x v="15"/>
      <x v="9"/>
    </i>
    <i r="1">
      <x v="50"/>
      <x v="58"/>
      <x v="4"/>
      <x v="3"/>
      <x v="5"/>
      <x v="15"/>
      <x v="9"/>
    </i>
    <i>
      <x v="37"/>
      <x/>
      <x v="4"/>
      <x/>
      <x v="2"/>
      <x v="12"/>
      <x v="9"/>
      <x v="9"/>
    </i>
    <i r="1">
      <x v="1"/>
      <x v="4"/>
      <x/>
      <x v="2"/>
      <x v="12"/>
      <x v="3"/>
      <x v="3"/>
    </i>
    <i r="1">
      <x v="2"/>
      <x v="4"/>
      <x/>
      <x v="2"/>
      <x v="12"/>
      <x v="9"/>
      <x v="9"/>
    </i>
    <i r="1">
      <x v="5"/>
      <x v="4"/>
      <x/>
      <x v="2"/>
      <x v="12"/>
      <x v="4"/>
      <x v="4"/>
    </i>
    <i r="1">
      <x v="6"/>
      <x v="4"/>
      <x/>
      <x v="2"/>
      <x v="12"/>
      <x v="1"/>
      <x v="1"/>
    </i>
    <i r="1">
      <x v="9"/>
      <x v="4"/>
      <x/>
      <x v="2"/>
      <x v="12"/>
      <x v="4"/>
      <x v="4"/>
    </i>
    <i r="1">
      <x v="11"/>
      <x v="4"/>
      <x/>
      <x v="2"/>
      <x v="12"/>
      <x v="9"/>
      <x v="9"/>
    </i>
    <i r="1">
      <x v="12"/>
      <x v="43"/>
      <x/>
      <x v="3"/>
      <x v="12"/>
      <x v="4"/>
      <x v="4"/>
    </i>
    <i r="1">
      <x v="14"/>
      <x v="29"/>
      <x/>
      <x v="3"/>
      <x v="12"/>
      <x v="6"/>
      <x v="6"/>
    </i>
    <i r="1">
      <x v="15"/>
      <x v="4"/>
      <x/>
      <x v="2"/>
      <x v="12"/>
      <x/>
      <x/>
    </i>
    <i r="1">
      <x v="17"/>
      <x v="4"/>
      <x/>
      <x v="2"/>
      <x v="12"/>
      <x v="9"/>
      <x v="9"/>
    </i>
    <i r="1">
      <x v="18"/>
      <x v="4"/>
      <x/>
      <x v="2"/>
      <x v="12"/>
      <x v="2"/>
      <x v="2"/>
    </i>
    <i r="1">
      <x v="21"/>
      <x v="61"/>
      <x/>
      <x v="3"/>
      <x v="12"/>
      <x v="17"/>
      <x v="19"/>
    </i>
    <i r="1">
      <x v="22"/>
      <x v="4"/>
      <x/>
      <x v="2"/>
      <x v="12"/>
      <x v="15"/>
      <x v="17"/>
    </i>
    <i r="1">
      <x v="25"/>
      <x v="4"/>
      <x/>
      <x v="2"/>
      <x v="12"/>
      <x v="4"/>
      <x v="4"/>
    </i>
    <i r="1">
      <x v="29"/>
      <x v="4"/>
      <x/>
      <x v="2"/>
      <x v="12"/>
      <x v="4"/>
      <x v="4"/>
    </i>
    <i r="1">
      <x v="31"/>
      <x v="4"/>
      <x/>
      <x v="2"/>
      <x v="12"/>
      <x v="2"/>
      <x v="2"/>
    </i>
    <i r="1">
      <x v="32"/>
      <x v="4"/>
      <x/>
      <x v="2"/>
      <x v="12"/>
      <x v="1"/>
      <x v="1"/>
    </i>
    <i r="1">
      <x v="33"/>
      <x v="4"/>
      <x/>
      <x v="2"/>
      <x v="12"/>
      <x v="9"/>
      <x v="9"/>
    </i>
    <i r="1">
      <x v="34"/>
      <x v="4"/>
      <x/>
      <x v="2"/>
      <x v="12"/>
      <x/>
      <x/>
    </i>
    <i r="1">
      <x v="40"/>
      <x v="4"/>
      <x/>
      <x v="2"/>
      <x v="12"/>
      <x v="10"/>
      <x v="11"/>
    </i>
    <i r="1">
      <x v="44"/>
      <x v="29"/>
      <x/>
      <x v="3"/>
      <x v="12"/>
      <x v="4"/>
      <x v="4"/>
    </i>
    <i r="1">
      <x v="45"/>
      <x v="29"/>
      <x/>
      <x v="3"/>
      <x v="12"/>
      <x v="4"/>
      <x v="4"/>
    </i>
    <i r="1">
      <x v="46"/>
      <x v="4"/>
      <x/>
      <x v="2"/>
      <x v="12"/>
      <x v="10"/>
      <x v="11"/>
    </i>
    <i r="1">
      <x v="47"/>
      <x v="4"/>
      <x/>
      <x v="2"/>
      <x v="12"/>
      <x v="4"/>
      <x v="4"/>
    </i>
    <i r="1">
      <x v="48"/>
      <x v="29"/>
      <x/>
      <x v="3"/>
      <x v="12"/>
      <x v="3"/>
      <x v="3"/>
    </i>
    <i r="1">
      <x v="49"/>
      <x v="4"/>
      <x/>
      <x v="2"/>
      <x v="12"/>
      <x v="1"/>
      <x v="1"/>
    </i>
    <i r="1">
      <x v="52"/>
      <x v="70"/>
      <x/>
      <x v="6"/>
      <x v="23"/>
      <x v="5"/>
      <x v="5"/>
    </i>
    <i r="1">
      <x v="54"/>
      <x v="95"/>
      <x/>
      <x v="8"/>
      <x v="33"/>
      <x v="1"/>
      <x v="1"/>
    </i>
    <i r="1">
      <x v="57"/>
      <x v="70"/>
      <x/>
      <x v="6"/>
      <x v="23"/>
      <x v="2"/>
      <x v="2"/>
    </i>
    <i r="1">
      <x v="58"/>
      <x v="70"/>
      <x/>
      <x v="6"/>
      <x v="23"/>
      <x v="9"/>
      <x v="9"/>
    </i>
    <i r="1">
      <x v="62"/>
      <x v="70"/>
      <x/>
      <x v="6"/>
      <x v="23"/>
      <x v="2"/>
      <x v="2"/>
    </i>
    <i r="1">
      <x v="64"/>
      <x v="70"/>
      <x/>
      <x v="6"/>
      <x v="23"/>
      <x/>
      <x/>
    </i>
    <i r="1">
      <x v="67"/>
      <x v="70"/>
      <x/>
      <x v="6"/>
      <x v="23"/>
      <x v="2"/>
      <x v="2"/>
    </i>
    <i r="1">
      <x v="69"/>
      <x v="70"/>
      <x/>
      <x v="6"/>
      <x v="23"/>
      <x v="1"/>
      <x v="1"/>
    </i>
    <i r="1">
      <x v="74"/>
      <x v="70"/>
      <x/>
      <x v="6"/>
      <x v="23"/>
      <x v="4"/>
      <x v="4"/>
    </i>
    <i r="1">
      <x v="75"/>
      <x v="70"/>
      <x/>
      <x v="6"/>
      <x v="23"/>
      <x/>
      <x/>
    </i>
    <i r="1">
      <x v="76"/>
      <x v="70"/>
      <x/>
      <x v="6"/>
      <x v="23"/>
      <x v="15"/>
      <x v="17"/>
    </i>
    <i r="1">
      <x v="79"/>
      <x v="70"/>
      <x/>
      <x v="6"/>
      <x v="23"/>
      <x v="3"/>
      <x v="3"/>
    </i>
    <i r="1">
      <x v="82"/>
      <x v="70"/>
      <x/>
      <x v="6"/>
      <x v="23"/>
      <x v="2"/>
      <x v="2"/>
    </i>
    <i r="6">
      <x v="4"/>
      <x v="4"/>
    </i>
    <i r="1">
      <x v="83"/>
      <x v="70"/>
      <x/>
      <x v="6"/>
      <x v="23"/>
      <x v="6"/>
      <x v="6"/>
    </i>
    <i r="1">
      <x v="84"/>
      <x v="70"/>
      <x/>
      <x v="6"/>
      <x v="23"/>
      <x v="13"/>
      <x v="14"/>
    </i>
    <i r="1">
      <x v="85"/>
      <x v="70"/>
      <x/>
      <x v="6"/>
      <x v="23"/>
      <x v="13"/>
      <x v="14"/>
    </i>
    <i r="1">
      <x v="87"/>
      <x v="95"/>
      <x/>
      <x v="8"/>
      <x v="33"/>
      <x v="9"/>
      <x v="9"/>
    </i>
    <i r="1">
      <x v="88"/>
      <x v="95"/>
      <x/>
      <x v="8"/>
      <x v="33"/>
      <x v="7"/>
      <x v="7"/>
    </i>
    <i r="1">
      <x v="96"/>
      <x v="95"/>
      <x/>
      <x v="8"/>
      <x v="33"/>
      <x v="9"/>
      <x v="9"/>
    </i>
    <i r="1">
      <x v="97"/>
      <x v="95"/>
      <x/>
      <x v="8"/>
      <x v="33"/>
      <x v="1"/>
      <x v="1"/>
    </i>
    <i r="1">
      <x v="101"/>
      <x v="95"/>
      <x/>
      <x v="8"/>
      <x v="33"/>
      <x v="5"/>
      <x v="5"/>
    </i>
    <i r="1">
      <x v="104"/>
      <x v="95"/>
      <x/>
      <x v="8"/>
      <x v="33"/>
      <x v="9"/>
      <x v="9"/>
    </i>
    <i r="1">
      <x v="107"/>
      <x v="95"/>
      <x/>
      <x v="8"/>
      <x v="33"/>
      <x v="2"/>
      <x v="2"/>
    </i>
    <i r="1">
      <x v="108"/>
      <x v="95"/>
      <x/>
      <x v="8"/>
      <x v="33"/>
      <x v="9"/>
      <x v="9"/>
    </i>
    <i r="1">
      <x v="110"/>
      <x v="95"/>
      <x/>
      <x v="8"/>
      <x v="33"/>
      <x v="2"/>
      <x v="2"/>
    </i>
    <i r="1">
      <x v="111"/>
      <x v="95"/>
      <x/>
      <x v="8"/>
      <x v="33"/>
      <x/>
      <x/>
    </i>
    <i>
      <x v="38"/>
      <x v="1"/>
      <x v="4"/>
      <x/>
      <x v="2"/>
      <x v="12"/>
      <x v="15"/>
      <x v="17"/>
    </i>
    <i r="1">
      <x v="5"/>
      <x v="4"/>
      <x/>
      <x v="2"/>
      <x v="12"/>
      <x v="9"/>
      <x v="9"/>
    </i>
    <i r="1">
      <x v="8"/>
      <x v="4"/>
      <x/>
      <x v="2"/>
      <x v="12"/>
      <x v="1"/>
      <x v="1"/>
    </i>
    <i r="1">
      <x v="11"/>
      <x v="4"/>
      <x v="4"/>
      <x v="2"/>
      <x v="12"/>
      <x v="24"/>
      <x v="47"/>
    </i>
    <i r="1">
      <x v="12"/>
      <x v="43"/>
      <x/>
      <x v="3"/>
      <x v="12"/>
      <x v="20"/>
      <x v="22"/>
    </i>
    <i r="1">
      <x v="14"/>
      <x v="29"/>
      <x/>
      <x v="3"/>
      <x v="12"/>
      <x v="4"/>
      <x v="4"/>
    </i>
    <i r="1">
      <x v="17"/>
      <x v="4"/>
      <x/>
      <x v="2"/>
      <x v="12"/>
      <x v="15"/>
      <x v="17"/>
    </i>
    <i r="1">
      <x v="22"/>
      <x v="4"/>
      <x/>
      <x v="2"/>
      <x v="12"/>
      <x v="4"/>
      <x v="4"/>
    </i>
    <i r="1">
      <x v="33"/>
      <x v="4"/>
      <x/>
      <x v="2"/>
      <x v="12"/>
      <x v="9"/>
      <x v="9"/>
    </i>
    <i r="1">
      <x v="50"/>
      <x v="29"/>
      <x/>
      <x v="3"/>
      <x v="12"/>
      <x v="9"/>
      <x v="9"/>
    </i>
    <i>
      <x v="39"/>
      <x v="1"/>
      <x v="3"/>
      <x/>
      <x v="2"/>
      <x v="11"/>
      <x v="15"/>
      <x v="17"/>
    </i>
    <i r="1">
      <x v="5"/>
      <x v="3"/>
      <x/>
      <x v="2"/>
      <x v="11"/>
      <x v="17"/>
      <x v="19"/>
    </i>
    <i r="1">
      <x v="7"/>
      <x v="3"/>
      <x/>
      <x v="2"/>
      <x v="11"/>
      <x v="20"/>
      <x v="22"/>
    </i>
    <i r="1">
      <x v="8"/>
      <x v="3"/>
      <x/>
      <x v="2"/>
      <x v="11"/>
      <x v="9"/>
      <x v="9"/>
    </i>
    <i r="1">
      <x v="9"/>
      <x v="3"/>
      <x/>
      <x v="2"/>
      <x v="11"/>
      <x v="9"/>
      <x v="9"/>
    </i>
    <i r="1">
      <x v="10"/>
      <x v="3"/>
      <x/>
      <x v="2"/>
      <x v="11"/>
      <x v="15"/>
      <x v="17"/>
    </i>
    <i r="1">
      <x v="11"/>
      <x v="3"/>
      <x/>
      <x v="2"/>
      <x v="11"/>
      <x v="24"/>
      <x v="27"/>
    </i>
    <i r="1">
      <x v="14"/>
      <x v="25"/>
      <x/>
      <x v="3"/>
      <x v="11"/>
      <x v="4"/>
      <x v="4"/>
    </i>
    <i r="1">
      <x v="15"/>
      <x v="3"/>
      <x/>
      <x v="2"/>
      <x v="11"/>
      <x v="13"/>
      <x v="14"/>
    </i>
    <i r="1">
      <x v="16"/>
      <x v="3"/>
      <x/>
      <x v="2"/>
      <x v="11"/>
      <x v="1"/>
      <x v="1"/>
    </i>
    <i r="1">
      <x v="17"/>
      <x v="3"/>
      <x/>
      <x v="2"/>
      <x v="11"/>
      <x v="15"/>
      <x v="17"/>
    </i>
    <i r="1">
      <x v="19"/>
      <x v="3"/>
      <x/>
      <x v="2"/>
      <x v="11"/>
      <x v="20"/>
      <x v="22"/>
    </i>
    <i r="1">
      <x v="22"/>
      <x v="3"/>
      <x/>
      <x v="2"/>
      <x v="11"/>
      <x v="4"/>
      <x v="4"/>
    </i>
    <i r="1">
      <x v="23"/>
      <x v="3"/>
      <x/>
      <x v="2"/>
      <x v="11"/>
      <x v="9"/>
      <x v="9"/>
    </i>
    <i r="1">
      <x v="25"/>
      <x v="3"/>
      <x/>
      <x v="2"/>
      <x v="11"/>
      <x v="4"/>
      <x v="4"/>
    </i>
    <i r="1">
      <x v="27"/>
      <x v="3"/>
      <x/>
      <x v="2"/>
      <x v="11"/>
      <x v="9"/>
      <x v="9"/>
    </i>
    <i r="1">
      <x v="29"/>
      <x v="3"/>
      <x/>
      <x v="2"/>
      <x v="11"/>
      <x v="13"/>
      <x v="14"/>
    </i>
    <i r="1">
      <x v="31"/>
      <x v="3"/>
      <x/>
      <x v="2"/>
      <x v="11"/>
      <x v="9"/>
      <x v="9"/>
    </i>
    <i r="1">
      <x v="32"/>
      <x v="3"/>
      <x/>
      <x v="2"/>
      <x v="11"/>
      <x v="15"/>
      <x v="17"/>
    </i>
    <i r="1">
      <x v="33"/>
      <x v="3"/>
      <x/>
      <x v="2"/>
      <x v="11"/>
      <x v="19"/>
      <x v="21"/>
    </i>
    <i r="1">
      <x v="34"/>
      <x v="3"/>
      <x/>
      <x v="2"/>
      <x v="11"/>
      <x v="4"/>
      <x v="4"/>
    </i>
    <i r="1">
      <x v="37"/>
      <x v="3"/>
      <x/>
      <x v="2"/>
      <x v="11"/>
      <x v="3"/>
      <x v="3"/>
    </i>
    <i r="1">
      <x v="38"/>
      <x v="3"/>
      <x/>
      <x v="2"/>
      <x v="11"/>
      <x v="9"/>
      <x v="9"/>
    </i>
    <i r="1">
      <x v="42"/>
      <x v="3"/>
      <x/>
      <x v="2"/>
      <x v="11"/>
      <x v="9"/>
      <x v="9"/>
    </i>
    <i r="1">
      <x v="43"/>
      <x v="25"/>
      <x/>
      <x v="3"/>
      <x v="11"/>
      <x v="9"/>
      <x v="9"/>
    </i>
    <i r="1">
      <x v="44"/>
      <x v="25"/>
      <x/>
      <x v="3"/>
      <x v="11"/>
      <x v="9"/>
      <x v="9"/>
    </i>
    <i r="1">
      <x v="45"/>
      <x v="25"/>
      <x/>
      <x v="3"/>
      <x v="11"/>
      <x v="15"/>
      <x v="17"/>
    </i>
    <i r="1">
      <x v="49"/>
      <x v="3"/>
      <x/>
      <x v="2"/>
      <x v="11"/>
      <x v="17"/>
      <x v="19"/>
    </i>
    <i r="1">
      <x v="50"/>
      <x v="25"/>
      <x/>
      <x v="3"/>
      <x v="11"/>
      <x v="16"/>
      <x v="18"/>
    </i>
    <i r="1">
      <x v="51"/>
      <x v="3"/>
      <x/>
      <x v="2"/>
      <x v="11"/>
      <x v="15"/>
      <x v="17"/>
    </i>
    <i r="1">
      <x v="88"/>
      <x v="94"/>
      <x/>
      <x v="7"/>
      <x v="50"/>
      <x v="61"/>
      <x v="81"/>
    </i>
    <i r="1">
      <x v="89"/>
      <x v="94"/>
      <x/>
      <x v="7"/>
      <x v="50"/>
      <x v="9"/>
      <x v="9"/>
    </i>
    <i r="1">
      <x v="94"/>
      <x v="119"/>
      <x/>
      <x v="7"/>
      <x v="50"/>
      <x v="9"/>
      <x v="9"/>
    </i>
    <i r="1">
      <x v="99"/>
      <x v="94"/>
      <x/>
      <x v="7"/>
      <x v="50"/>
      <x v="9"/>
      <x v="9"/>
    </i>
    <i r="1">
      <x v="101"/>
      <x v="94"/>
      <x/>
      <x v="7"/>
      <x v="50"/>
      <x v="9"/>
      <x v="9"/>
    </i>
    <i r="1">
      <x v="105"/>
      <x v="94"/>
      <x/>
      <x v="7"/>
      <x v="50"/>
      <x v="9"/>
      <x v="9"/>
    </i>
    <i r="1">
      <x v="107"/>
      <x v="94"/>
      <x/>
      <x v="7"/>
      <x v="50"/>
      <x v="11"/>
      <x v="12"/>
    </i>
    <i r="1">
      <x v="108"/>
      <x v="94"/>
      <x/>
      <x v="7"/>
      <x v="50"/>
      <x v="15"/>
      <x v="17"/>
    </i>
    <i r="1">
      <x v="111"/>
      <x v="94"/>
      <x/>
      <x v="7"/>
      <x v="50"/>
      <x v="54"/>
      <x v="73"/>
    </i>
    <i r="1">
      <x v="112"/>
      <x v="94"/>
      <x/>
      <x v="7"/>
      <x v="50"/>
      <x v="9"/>
      <x v="9"/>
    </i>
    <i>
      <x v="40"/>
      <x v="1"/>
      <x v="14"/>
      <x/>
      <x v="2"/>
      <x v="11"/>
      <x v="21"/>
      <x v="23"/>
    </i>
    <i r="1">
      <x v="7"/>
      <x v="14"/>
      <x/>
      <x v="2"/>
      <x v="11"/>
      <x v="24"/>
      <x v="27"/>
    </i>
    <i r="1">
      <x v="17"/>
      <x v="14"/>
      <x/>
      <x v="2"/>
      <x v="11"/>
      <x v="9"/>
      <x v="9"/>
    </i>
    <i r="1">
      <x v="22"/>
      <x v="14"/>
      <x/>
      <x v="2"/>
      <x v="11"/>
      <x v="3"/>
      <x v="3"/>
    </i>
    <i r="1">
      <x v="26"/>
      <x v="14"/>
      <x/>
      <x v="2"/>
      <x v="11"/>
      <x v="9"/>
      <x v="9"/>
    </i>
    <i r="1">
      <x v="28"/>
      <x v="26"/>
      <x/>
      <x v="3"/>
      <x v="11"/>
      <x v="4"/>
      <x v="4"/>
    </i>
    <i r="1">
      <x v="31"/>
      <x v="14"/>
      <x/>
      <x v="2"/>
      <x v="11"/>
      <x v="4"/>
      <x v="4"/>
    </i>
    <i r="1">
      <x v="32"/>
      <x v="14"/>
      <x/>
      <x v="2"/>
      <x v="11"/>
      <x/>
      <x/>
    </i>
    <i r="1">
      <x v="43"/>
      <x v="26"/>
      <x/>
      <x v="3"/>
      <x v="11"/>
      <x v="4"/>
      <x v="4"/>
    </i>
    <i r="1">
      <x v="44"/>
      <x v="26"/>
      <x/>
      <x v="3"/>
      <x v="11"/>
      <x v="9"/>
      <x v="9"/>
    </i>
    <i r="1">
      <x v="48"/>
      <x v="26"/>
      <x/>
      <x v="3"/>
      <x v="11"/>
      <x v="15"/>
      <x v="17"/>
    </i>
    <i r="1">
      <x v="51"/>
      <x v="14"/>
      <x/>
      <x v="2"/>
      <x v="11"/>
      <x v="17"/>
      <x v="19"/>
    </i>
    <i r="1">
      <x v="56"/>
      <x v="72"/>
      <x/>
      <x v="6"/>
      <x v="21"/>
      <x v="15"/>
      <x v="17"/>
    </i>
    <i r="1">
      <x v="61"/>
      <x v="72"/>
      <x/>
      <x v="6"/>
      <x v="21"/>
      <x v="24"/>
      <x v="27"/>
    </i>
    <i r="1">
      <x v="63"/>
      <x v="72"/>
      <x/>
      <x v="6"/>
      <x v="21"/>
      <x v="2"/>
      <x v="2"/>
    </i>
    <i r="1">
      <x v="64"/>
      <x v="72"/>
      <x/>
      <x v="6"/>
      <x v="21"/>
      <x/>
      <x/>
    </i>
    <i r="1">
      <x v="70"/>
      <x v="72"/>
      <x/>
      <x v="6"/>
      <x v="21"/>
      <x v="19"/>
      <x v="21"/>
    </i>
    <i r="1">
      <x v="76"/>
      <x v="72"/>
      <x/>
      <x v="6"/>
      <x v="21"/>
      <x v="13"/>
      <x v="14"/>
    </i>
    <i r="1">
      <x v="77"/>
      <x v="72"/>
      <x/>
      <x v="6"/>
      <x v="21"/>
      <x/>
      <x/>
    </i>
    <i r="1">
      <x v="82"/>
      <x v="72"/>
      <x/>
      <x v="6"/>
      <x v="21"/>
      <x v="15"/>
      <x v="17"/>
    </i>
    <i r="1">
      <x v="83"/>
      <x v="72"/>
      <x/>
      <x v="6"/>
      <x v="21"/>
      <x v="44"/>
      <x v="16"/>
    </i>
    <i r="1">
      <x v="88"/>
      <x v="104"/>
      <x/>
      <x v="8"/>
      <x v="40"/>
      <x v="20"/>
      <x v="22"/>
    </i>
    <i r="1">
      <x v="93"/>
      <x v="104"/>
      <x/>
      <x v="8"/>
      <x v="40"/>
      <x v="24"/>
      <x v="27"/>
    </i>
    <i r="1">
      <x v="104"/>
      <x v="104"/>
      <x/>
      <x v="8"/>
      <x v="40"/>
      <x v="10"/>
      <x v="11"/>
    </i>
    <i r="1">
      <x v="111"/>
      <x v="104"/>
      <x/>
      <x v="8"/>
      <x v="40"/>
      <x v="9"/>
      <x v="9"/>
    </i>
    <i>
      <x v="41"/>
      <x v="1"/>
      <x v="3"/>
      <x/>
      <x v="2"/>
      <x v="11"/>
      <x v="21"/>
      <x v="23"/>
    </i>
    <i r="1">
      <x v="4"/>
      <x v="3"/>
      <x/>
      <x v="2"/>
      <x v="11"/>
      <x v="19"/>
      <x v="21"/>
    </i>
    <i r="1">
      <x v="6"/>
      <x v="3"/>
      <x/>
      <x v="2"/>
      <x v="11"/>
      <x v="4"/>
      <x v="4"/>
    </i>
    <i r="1">
      <x v="8"/>
      <x v="3"/>
      <x/>
      <x v="2"/>
      <x v="11"/>
      <x v="2"/>
      <x v="2"/>
    </i>
    <i r="1">
      <x v="12"/>
      <x v="46"/>
      <x/>
      <x v="3"/>
      <x v="11"/>
      <x v="9"/>
      <x v="9"/>
    </i>
    <i r="1">
      <x v="13"/>
      <x v="3"/>
      <x/>
      <x v="2"/>
      <x v="11"/>
      <x v="9"/>
      <x v="9"/>
    </i>
    <i r="1">
      <x v="14"/>
      <x v="25"/>
      <x/>
      <x v="3"/>
      <x v="11"/>
      <x v="9"/>
      <x v="9"/>
    </i>
    <i r="1">
      <x v="15"/>
      <x v="3"/>
      <x/>
      <x v="2"/>
      <x v="11"/>
      <x v="4"/>
      <x v="4"/>
    </i>
    <i r="1">
      <x v="19"/>
      <x v="3"/>
      <x/>
      <x v="2"/>
      <x v="11"/>
      <x v="20"/>
      <x v="22"/>
    </i>
    <i r="1">
      <x v="20"/>
      <x v="3"/>
      <x/>
      <x v="2"/>
      <x v="11"/>
      <x v="9"/>
      <x v="9"/>
    </i>
    <i r="1">
      <x v="22"/>
      <x v="3"/>
      <x/>
      <x v="2"/>
      <x v="11"/>
      <x/>
      <x/>
    </i>
    <i r="1">
      <x v="25"/>
      <x v="3"/>
      <x/>
      <x v="2"/>
      <x v="11"/>
      <x v="9"/>
      <x v="9"/>
    </i>
    <i r="1">
      <x v="28"/>
      <x v="25"/>
      <x/>
      <x v="3"/>
      <x v="11"/>
      <x v="1"/>
      <x v="1"/>
    </i>
    <i r="1">
      <x v="32"/>
      <x v="3"/>
      <x/>
      <x v="2"/>
      <x v="11"/>
      <x v="9"/>
      <x v="9"/>
    </i>
    <i r="1">
      <x v="33"/>
      <x v="3"/>
      <x/>
      <x v="2"/>
      <x v="11"/>
      <x v="16"/>
      <x v="18"/>
    </i>
    <i r="1">
      <x v="37"/>
      <x v="3"/>
      <x/>
      <x v="2"/>
      <x v="11"/>
      <x v="3"/>
      <x v="3"/>
    </i>
    <i r="1">
      <x v="40"/>
      <x v="3"/>
      <x/>
      <x v="2"/>
      <x v="11"/>
      <x v="13"/>
      <x v="14"/>
    </i>
    <i r="1">
      <x v="44"/>
      <x v="25"/>
      <x/>
      <x v="3"/>
      <x v="11"/>
      <x/>
      <x/>
    </i>
    <i r="1">
      <x v="45"/>
      <x v="25"/>
      <x/>
      <x v="3"/>
      <x v="11"/>
      <x v="20"/>
      <x v="22"/>
    </i>
    <i r="1">
      <x v="47"/>
      <x v="3"/>
      <x/>
      <x v="2"/>
      <x v="11"/>
      <x v="24"/>
      <x v="27"/>
    </i>
    <i r="1">
      <x v="48"/>
      <x v="25"/>
      <x/>
      <x v="3"/>
      <x v="11"/>
      <x v="9"/>
      <x v="9"/>
    </i>
    <i r="1">
      <x v="49"/>
      <x v="3"/>
      <x/>
      <x v="2"/>
      <x v="11"/>
      <x v="17"/>
      <x v="19"/>
    </i>
    <i r="1">
      <x v="50"/>
      <x v="25"/>
      <x/>
      <x v="3"/>
      <x v="11"/>
      <x v="16"/>
      <x v="18"/>
    </i>
    <i r="1">
      <x v="51"/>
      <x v="3"/>
      <x/>
      <x v="2"/>
      <x v="11"/>
      <x v="15"/>
      <x v="17"/>
    </i>
    <i r="1">
      <x v="87"/>
      <x v="94"/>
      <x/>
      <x v="7"/>
      <x v="50"/>
      <x v="17"/>
      <x v="19"/>
    </i>
    <i r="1">
      <x v="88"/>
      <x v="94"/>
      <x/>
      <x v="7"/>
      <x v="50"/>
      <x v="19"/>
      <x v="21"/>
    </i>
    <i r="1">
      <x v="94"/>
      <x v="119"/>
      <x/>
      <x v="7"/>
      <x v="50"/>
      <x v="9"/>
      <x v="9"/>
    </i>
    <i r="1">
      <x v="101"/>
      <x v="94"/>
      <x/>
      <x v="7"/>
      <x v="50"/>
      <x v="9"/>
      <x v="9"/>
    </i>
    <i r="1">
      <x v="105"/>
      <x v="94"/>
      <x/>
      <x v="7"/>
      <x v="50"/>
      <x v="7"/>
      <x v="7"/>
    </i>
    <i r="1">
      <x v="108"/>
      <x v="94"/>
      <x/>
      <x v="7"/>
      <x v="50"/>
      <x v="9"/>
      <x v="9"/>
    </i>
    <i r="1">
      <x v="112"/>
      <x v="94"/>
      <x/>
      <x v="7"/>
      <x v="50"/>
      <x v="13"/>
      <x v="14"/>
    </i>
    <i>
      <x v="42"/>
      <x v="1"/>
      <x v="3"/>
      <x/>
      <x v="2"/>
      <x v="11"/>
      <x v="15"/>
      <x v="17"/>
    </i>
    <i r="1">
      <x v="17"/>
      <x v="3"/>
      <x/>
      <x v="2"/>
      <x v="11"/>
      <x v="4"/>
      <x v="4"/>
    </i>
    <i r="1">
      <x v="19"/>
      <x v="3"/>
      <x/>
      <x v="2"/>
      <x v="11"/>
      <x v="15"/>
      <x v="17"/>
    </i>
    <i r="1">
      <x v="20"/>
      <x v="3"/>
      <x/>
      <x v="2"/>
      <x v="11"/>
      <x/>
      <x/>
    </i>
    <i r="1">
      <x v="22"/>
      <x v="3"/>
      <x/>
      <x v="2"/>
      <x v="11"/>
      <x v="2"/>
      <x v="2"/>
    </i>
    <i r="1">
      <x v="23"/>
      <x v="3"/>
      <x/>
      <x v="2"/>
      <x v="11"/>
      <x/>
      <x/>
    </i>
    <i r="1">
      <x v="25"/>
      <x v="3"/>
      <x/>
      <x v="2"/>
      <x v="11"/>
      <x v="9"/>
      <x v="9"/>
    </i>
    <i r="1">
      <x v="31"/>
      <x v="3"/>
      <x/>
      <x v="2"/>
      <x v="11"/>
      <x v="9"/>
      <x v="9"/>
    </i>
    <i r="1">
      <x v="33"/>
      <x v="3"/>
      <x/>
      <x v="2"/>
      <x v="11"/>
      <x v="9"/>
      <x v="9"/>
    </i>
    <i r="1">
      <x v="45"/>
      <x v="25"/>
      <x/>
      <x v="3"/>
      <x v="11"/>
      <x v="4"/>
      <x v="4"/>
    </i>
    <i r="1">
      <x v="47"/>
      <x v="3"/>
      <x/>
      <x v="2"/>
      <x v="11"/>
      <x v="9"/>
      <x v="9"/>
    </i>
    <i r="1">
      <x v="48"/>
      <x v="25"/>
      <x/>
      <x v="3"/>
      <x v="11"/>
      <x v="3"/>
      <x v="3"/>
    </i>
    <i r="1">
      <x v="51"/>
      <x v="3"/>
      <x/>
      <x v="2"/>
      <x v="11"/>
      <x v="9"/>
      <x v="9"/>
    </i>
    <i r="1">
      <x v="88"/>
      <x v="94"/>
      <x/>
      <x v="7"/>
      <x v="50"/>
      <x v="7"/>
      <x v="7"/>
    </i>
    <i r="1">
      <x v="93"/>
      <x v="94"/>
      <x/>
      <x v="7"/>
      <x v="50"/>
      <x v="9"/>
      <x v="9"/>
    </i>
    <i r="1">
      <x v="96"/>
      <x v="94"/>
      <x/>
      <x v="7"/>
      <x v="50"/>
      <x v="9"/>
      <x v="9"/>
    </i>
    <i r="1">
      <x v="105"/>
      <x v="94"/>
      <x/>
      <x v="7"/>
      <x v="50"/>
      <x v="4"/>
      <x v="4"/>
    </i>
    <i r="1">
      <x v="110"/>
      <x v="94"/>
      <x/>
      <x v="7"/>
      <x v="50"/>
      <x v="9"/>
      <x v="9"/>
    </i>
    <i r="1">
      <x v="111"/>
      <x v="94"/>
      <x/>
      <x v="7"/>
      <x v="50"/>
      <x v="40"/>
      <x v="10"/>
    </i>
    <i r="1">
      <x v="112"/>
      <x v="94"/>
      <x/>
      <x v="7"/>
      <x v="50"/>
      <x v="13"/>
      <x v="14"/>
    </i>
    <i>
      <x v="43"/>
      <x v="1"/>
      <x v="18"/>
      <x/>
      <x v="2"/>
      <x v="17"/>
      <x v="26"/>
      <x v="29"/>
    </i>
    <i r="1">
      <x v="7"/>
      <x v="18"/>
      <x/>
      <x v="2"/>
      <x v="17"/>
      <x v="9"/>
      <x v="9"/>
    </i>
    <i r="1">
      <x v="11"/>
      <x v="18"/>
      <x/>
      <x v="2"/>
      <x v="17"/>
      <x v="15"/>
      <x v="17"/>
    </i>
    <i r="1">
      <x v="13"/>
      <x v="18"/>
      <x/>
      <x v="2"/>
      <x v="17"/>
      <x v="4"/>
      <x v="4"/>
    </i>
    <i r="1">
      <x v="17"/>
      <x v="18"/>
      <x/>
      <x v="2"/>
      <x v="17"/>
      <x v="13"/>
      <x v="14"/>
    </i>
    <i r="1">
      <x v="22"/>
      <x v="18"/>
      <x/>
      <x v="2"/>
      <x v="17"/>
      <x v="3"/>
      <x v="3"/>
    </i>
    <i r="1">
      <x v="23"/>
      <x v="18"/>
      <x/>
      <x v="2"/>
      <x v="17"/>
      <x v="11"/>
      <x v="12"/>
    </i>
    <i r="1">
      <x v="24"/>
      <x v="18"/>
      <x/>
      <x v="2"/>
      <x v="17"/>
      <x v="3"/>
      <x v="3"/>
    </i>
    <i r="1">
      <x v="25"/>
      <x v="18"/>
      <x/>
      <x v="2"/>
      <x v="17"/>
      <x v="15"/>
      <x v="17"/>
    </i>
    <i r="1">
      <x v="27"/>
      <x v="18"/>
      <x/>
      <x v="2"/>
      <x v="17"/>
      <x v="3"/>
      <x v="3"/>
    </i>
    <i r="1">
      <x v="29"/>
      <x v="18"/>
      <x/>
      <x v="2"/>
      <x v="17"/>
      <x v="9"/>
      <x v="9"/>
    </i>
    <i r="1">
      <x v="32"/>
      <x v="18"/>
      <x/>
      <x v="2"/>
      <x v="17"/>
      <x v="15"/>
      <x v="17"/>
    </i>
    <i r="1">
      <x v="34"/>
      <x v="18"/>
      <x/>
      <x v="2"/>
      <x v="17"/>
      <x/>
      <x/>
    </i>
    <i r="1">
      <x v="37"/>
      <x v="18"/>
      <x/>
      <x v="2"/>
      <x v="17"/>
      <x v="3"/>
      <x v="3"/>
    </i>
    <i r="1">
      <x v="38"/>
      <x v="18"/>
      <x/>
      <x v="2"/>
      <x v="17"/>
      <x v="15"/>
      <x v="17"/>
    </i>
    <i r="1">
      <x v="40"/>
      <x v="18"/>
      <x/>
      <x v="2"/>
      <x v="17"/>
      <x/>
      <x/>
    </i>
    <i r="1">
      <x v="44"/>
      <x v="31"/>
      <x/>
      <x v="3"/>
      <x v="10"/>
      <x v="4"/>
      <x v="4"/>
    </i>
    <i r="1">
      <x v="45"/>
      <x v="31"/>
      <x/>
      <x v="3"/>
      <x v="10"/>
      <x v="9"/>
      <x v="9"/>
    </i>
    <i r="1">
      <x v="47"/>
      <x v="18"/>
      <x/>
      <x v="2"/>
      <x v="17"/>
      <x v="15"/>
      <x v="17"/>
    </i>
    <i r="1">
      <x v="53"/>
      <x v="18"/>
      <x/>
      <x v="2"/>
      <x v="17"/>
      <x v="20"/>
      <x v="22"/>
    </i>
    <i>
      <x v="44"/>
      <x v="1"/>
      <x v="40"/>
      <x v="1"/>
      <x v="4"/>
      <x v="3"/>
      <x v="4"/>
      <x v="65"/>
    </i>
    <i r="1">
      <x v="4"/>
      <x v="40"/>
      <x v="1"/>
      <x v="4"/>
      <x v="3"/>
      <x v="9"/>
      <x v="65"/>
    </i>
    <i r="1">
      <x v="7"/>
      <x v="40"/>
      <x v="1"/>
      <x v="4"/>
      <x v="3"/>
      <x v="15"/>
      <x v="65"/>
    </i>
    <i r="1">
      <x v="17"/>
      <x v="40"/>
      <x v="1"/>
      <x v="4"/>
      <x v="3"/>
      <x v="9"/>
      <x v="65"/>
    </i>
    <i r="1">
      <x v="25"/>
      <x v="40"/>
      <x v="1"/>
      <x v="4"/>
      <x v="3"/>
      <x v="4"/>
      <x v="65"/>
    </i>
    <i r="1">
      <x v="33"/>
      <x v="40"/>
      <x v="1"/>
      <x v="4"/>
      <x v="3"/>
      <x v="15"/>
      <x v="65"/>
    </i>
    <i r="1">
      <x v="42"/>
      <x v="40"/>
      <x v="1"/>
      <x v="4"/>
      <x v="3"/>
      <x/>
      <x v="65"/>
    </i>
    <i r="1">
      <x v="45"/>
      <x v="40"/>
      <x v="1"/>
      <x v="4"/>
      <x v="3"/>
      <x v="2"/>
      <x v="65"/>
    </i>
    <i r="1">
      <x v="47"/>
      <x v="40"/>
      <x v="1"/>
      <x v="4"/>
      <x v="3"/>
      <x v="13"/>
      <x v="65"/>
    </i>
    <i r="1">
      <x v="49"/>
      <x v="40"/>
      <x v="1"/>
      <x v="4"/>
      <x v="3"/>
      <x/>
      <x v="65"/>
    </i>
    <i>
      <x v="45"/>
      <x v="1"/>
      <x v="7"/>
      <x/>
      <x v="3"/>
      <x v="18"/>
      <x v="9"/>
      <x v="9"/>
    </i>
    <i r="1">
      <x v="11"/>
      <x v="7"/>
      <x/>
      <x v="3"/>
      <x v="18"/>
      <x v="20"/>
      <x v="22"/>
    </i>
    <i r="1">
      <x v="19"/>
      <x v="7"/>
      <x/>
      <x v="3"/>
      <x v="18"/>
      <x v="9"/>
      <x v="9"/>
    </i>
    <i r="1">
      <x v="24"/>
      <x v="7"/>
      <x/>
      <x v="3"/>
      <x v="18"/>
      <x v="15"/>
      <x v="17"/>
    </i>
    <i r="1">
      <x v="27"/>
      <x v="7"/>
      <x/>
      <x v="3"/>
      <x v="18"/>
      <x v="15"/>
      <x v="17"/>
    </i>
    <i r="1">
      <x v="31"/>
      <x v="7"/>
      <x/>
      <x v="3"/>
      <x v="18"/>
      <x v="4"/>
      <x v="4"/>
    </i>
    <i r="1">
      <x v="32"/>
      <x v="7"/>
      <x/>
      <x v="3"/>
      <x v="18"/>
      <x v="4"/>
      <x v="4"/>
    </i>
    <i r="1">
      <x v="40"/>
      <x v="7"/>
      <x/>
      <x v="3"/>
      <x v="18"/>
      <x v="7"/>
      <x v="7"/>
    </i>
    <i r="1">
      <x v="49"/>
      <x v="7"/>
      <x/>
      <x v="3"/>
      <x v="18"/>
      <x v="9"/>
      <x v="9"/>
    </i>
    <i r="1">
      <x v="57"/>
      <x v="73"/>
      <x v="4"/>
      <x v="6"/>
      <x v="45"/>
      <x v="9"/>
      <x v="4"/>
    </i>
    <i r="1">
      <x v="64"/>
      <x v="73"/>
      <x/>
      <x v="6"/>
      <x v="45"/>
      <x/>
      <x/>
    </i>
    <i r="1">
      <x v="67"/>
      <x v="73"/>
      <x/>
      <x v="6"/>
      <x v="45"/>
      <x v="4"/>
      <x v="4"/>
    </i>
    <i r="1">
      <x v="69"/>
      <x v="73"/>
      <x v="4"/>
      <x v="6"/>
      <x v="45"/>
      <x v="9"/>
      <x v="4"/>
    </i>
    <i r="1">
      <x v="72"/>
      <x v="73"/>
      <x v="4"/>
      <x v="6"/>
      <x v="45"/>
      <x v="20"/>
      <x v="16"/>
    </i>
    <i r="1">
      <x v="73"/>
      <x v="73"/>
      <x/>
      <x v="6"/>
      <x v="45"/>
      <x v="4"/>
      <x v="4"/>
    </i>
    <i r="1">
      <x v="77"/>
      <x v="73"/>
      <x/>
      <x v="6"/>
      <x v="45"/>
      <x v="2"/>
      <x v="2"/>
    </i>
    <i>
      <x v="46"/>
      <x/>
      <x v="6"/>
      <x/>
      <x v="2"/>
      <x v="10"/>
      <x v="9"/>
      <x v="9"/>
    </i>
    <i r="1">
      <x v="1"/>
      <x v="6"/>
      <x/>
      <x v="2"/>
      <x v="10"/>
      <x v="5"/>
      <x v="5"/>
    </i>
    <i r="1">
      <x v="4"/>
      <x v="6"/>
      <x/>
      <x v="2"/>
      <x v="10"/>
      <x v="9"/>
      <x v="9"/>
    </i>
    <i r="1">
      <x v="7"/>
      <x v="6"/>
      <x/>
      <x v="2"/>
      <x v="10"/>
      <x v="9"/>
      <x v="9"/>
    </i>
    <i r="1">
      <x v="9"/>
      <x v="6"/>
      <x/>
      <x v="2"/>
      <x v="10"/>
      <x v="3"/>
      <x v="3"/>
    </i>
    <i r="1">
      <x v="10"/>
      <x v="6"/>
      <x/>
      <x v="2"/>
      <x v="10"/>
      <x v="1"/>
      <x v="1"/>
    </i>
    <i r="1">
      <x v="11"/>
      <x v="6"/>
      <x/>
      <x v="2"/>
      <x v="10"/>
      <x v="4"/>
      <x v="4"/>
    </i>
    <i r="1">
      <x v="12"/>
      <x v="44"/>
      <x/>
      <x v="3"/>
      <x v="15"/>
      <x v="9"/>
      <x v="9"/>
    </i>
    <i r="1">
      <x v="14"/>
      <x v="27"/>
      <x/>
      <x v="3"/>
      <x v="15"/>
      <x v="5"/>
      <x v="5"/>
    </i>
    <i r="1">
      <x v="16"/>
      <x v="6"/>
      <x/>
      <x v="2"/>
      <x v="10"/>
      <x/>
      <x/>
    </i>
    <i r="1">
      <x v="17"/>
      <x v="6"/>
      <x/>
      <x v="2"/>
      <x v="10"/>
      <x v="4"/>
      <x v="4"/>
    </i>
    <i r="1">
      <x v="19"/>
      <x v="6"/>
      <x/>
      <x v="2"/>
      <x v="10"/>
      <x v="15"/>
      <x v="17"/>
    </i>
    <i r="1">
      <x v="21"/>
      <x v="62"/>
      <x/>
      <x v="3"/>
      <x v="15"/>
      <x v="17"/>
      <x v="19"/>
    </i>
    <i r="1">
      <x v="22"/>
      <x v="6"/>
      <x/>
      <x v="2"/>
      <x v="10"/>
      <x v="2"/>
      <x v="2"/>
    </i>
    <i r="1">
      <x v="23"/>
      <x v="6"/>
      <x/>
      <x v="2"/>
      <x v="10"/>
      <x v="43"/>
      <x v="52"/>
    </i>
    <i r="1">
      <x v="24"/>
      <x v="6"/>
      <x/>
      <x v="2"/>
      <x v="10"/>
      <x v="4"/>
      <x v="4"/>
    </i>
    <i r="1">
      <x v="25"/>
      <x v="6"/>
      <x/>
      <x v="2"/>
      <x v="10"/>
      <x v="4"/>
      <x v="4"/>
    </i>
    <i r="1">
      <x v="38"/>
      <x v="6"/>
      <x/>
      <x v="2"/>
      <x v="10"/>
      <x v="2"/>
      <x v="2"/>
    </i>
    <i r="1">
      <x v="40"/>
      <x v="6"/>
      <x/>
      <x v="2"/>
      <x v="10"/>
      <x v="8"/>
      <x v="8"/>
    </i>
    <i r="1">
      <x v="42"/>
      <x v="6"/>
      <x/>
      <x v="2"/>
      <x v="10"/>
      <x v="2"/>
      <x v="2"/>
    </i>
    <i r="1">
      <x v="43"/>
      <x v="27"/>
      <x/>
      <x v="3"/>
      <x v="15"/>
      <x v="1"/>
      <x v="1"/>
    </i>
    <i r="1">
      <x v="44"/>
      <x v="27"/>
      <x/>
      <x v="3"/>
      <x v="15"/>
      <x v="4"/>
      <x v="4"/>
    </i>
    <i r="1">
      <x v="45"/>
      <x v="27"/>
      <x/>
      <x v="3"/>
      <x v="15"/>
      <x v="4"/>
      <x v="4"/>
    </i>
    <i r="1">
      <x v="46"/>
      <x v="6"/>
      <x/>
      <x v="2"/>
      <x v="10"/>
      <x v="17"/>
      <x v="19"/>
    </i>
    <i r="1">
      <x v="47"/>
      <x v="6"/>
      <x/>
      <x v="2"/>
      <x v="10"/>
      <x v="9"/>
      <x v="9"/>
    </i>
    <i r="1">
      <x v="51"/>
      <x v="6"/>
      <x/>
      <x v="2"/>
      <x v="10"/>
      <x v="13"/>
      <x v="14"/>
    </i>
    <i r="1">
      <x v="56"/>
      <x v="81"/>
      <x/>
      <x v="6"/>
      <x v="28"/>
      <x v="17"/>
      <x v="19"/>
    </i>
    <i r="1">
      <x v="64"/>
      <x v="81"/>
      <x/>
      <x v="6"/>
      <x v="28"/>
      <x v="3"/>
      <x v="3"/>
    </i>
    <i r="1">
      <x v="65"/>
      <x v="90"/>
      <x/>
      <x v="6"/>
      <x v="28"/>
      <x v="16"/>
      <x v="18"/>
    </i>
    <i r="1">
      <x v="69"/>
      <x v="81"/>
      <x/>
      <x v="6"/>
      <x v="28"/>
      <x v="9"/>
      <x v="9"/>
    </i>
    <i r="1">
      <x v="72"/>
      <x v="81"/>
      <x/>
      <x v="6"/>
      <x v="28"/>
      <x v="56"/>
      <x v="77"/>
    </i>
    <i r="1">
      <x v="74"/>
      <x v="81"/>
      <x/>
      <x v="6"/>
      <x v="28"/>
      <x v="4"/>
      <x v="4"/>
    </i>
    <i r="1">
      <x v="79"/>
      <x v="81"/>
      <x/>
      <x v="6"/>
      <x v="28"/>
      <x v="3"/>
      <x v="3"/>
    </i>
    <i r="1">
      <x v="80"/>
      <x v="81"/>
      <x/>
      <x v="6"/>
      <x v="28"/>
      <x v="4"/>
      <x v="4"/>
    </i>
    <i r="1">
      <x v="82"/>
      <x v="81"/>
      <x/>
      <x v="6"/>
      <x v="28"/>
      <x v="9"/>
      <x v="9"/>
    </i>
    <i r="1">
      <x v="83"/>
      <x v="81"/>
      <x/>
      <x v="6"/>
      <x v="28"/>
      <x v="6"/>
      <x v="6"/>
    </i>
    <i r="1">
      <x v="84"/>
      <x v="81"/>
      <x/>
      <x v="6"/>
      <x v="28"/>
      <x v="9"/>
      <x v="9"/>
    </i>
    <i r="1">
      <x v="88"/>
      <x v="99"/>
      <x/>
      <x v="7"/>
      <x v="37"/>
      <x v="17"/>
      <x v="19"/>
    </i>
    <i r="1">
      <x v="107"/>
      <x v="99"/>
      <x/>
      <x v="7"/>
      <x v="37"/>
      <x/>
      <x/>
    </i>
    <i r="1">
      <x v="108"/>
      <x v="99"/>
      <x/>
      <x v="7"/>
      <x v="37"/>
      <x v="9"/>
      <x v="9"/>
    </i>
    <i r="1">
      <x v="111"/>
      <x v="99"/>
      <x/>
      <x v="7"/>
      <x v="37"/>
      <x v="9"/>
      <x v="9"/>
    </i>
    <i>
      <x v="47"/>
      <x v="5"/>
      <x v="7"/>
      <x/>
      <x v="3"/>
      <x v="18"/>
      <x v="20"/>
      <x v="22"/>
    </i>
    <i r="1">
      <x v="11"/>
      <x v="7"/>
      <x/>
      <x v="3"/>
      <x v="18"/>
      <x v="26"/>
      <x v="29"/>
    </i>
    <i r="1">
      <x v="12"/>
      <x v="45"/>
      <x/>
      <x v="3"/>
      <x v="18"/>
      <x v="24"/>
      <x v="27"/>
    </i>
    <i r="1">
      <x v="15"/>
      <x v="7"/>
      <x/>
      <x v="3"/>
      <x v="18"/>
      <x v="13"/>
      <x v="14"/>
    </i>
    <i r="1">
      <x v="17"/>
      <x v="7"/>
      <x/>
      <x v="3"/>
      <x v="18"/>
      <x v="20"/>
      <x v="22"/>
    </i>
    <i r="1">
      <x v="19"/>
      <x v="7"/>
      <x/>
      <x v="3"/>
      <x v="18"/>
      <x v="26"/>
      <x v="29"/>
    </i>
    <i r="1">
      <x v="22"/>
      <x v="7"/>
      <x/>
      <x v="3"/>
      <x v="18"/>
      <x/>
      <x/>
    </i>
    <i r="1">
      <x v="23"/>
      <x v="7"/>
      <x/>
      <x v="3"/>
      <x v="18"/>
      <x v="15"/>
      <x v="17"/>
    </i>
    <i r="1">
      <x v="24"/>
      <x v="7"/>
      <x/>
      <x v="3"/>
      <x v="18"/>
      <x v="15"/>
      <x v="17"/>
    </i>
    <i r="1">
      <x v="25"/>
      <x v="7"/>
      <x/>
      <x v="3"/>
      <x v="18"/>
      <x v="26"/>
      <x v="29"/>
    </i>
    <i r="1">
      <x v="27"/>
      <x v="7"/>
      <x/>
      <x v="3"/>
      <x v="18"/>
      <x v="9"/>
      <x v="9"/>
    </i>
    <i r="1">
      <x v="37"/>
      <x v="7"/>
      <x/>
      <x v="3"/>
      <x v="18"/>
      <x v="15"/>
      <x v="17"/>
    </i>
    <i r="1">
      <x v="38"/>
      <x v="7"/>
      <x/>
      <x v="3"/>
      <x v="18"/>
      <x v="20"/>
      <x v="22"/>
    </i>
    <i r="1">
      <x v="44"/>
      <x v="56"/>
      <x/>
      <x v="3"/>
      <x v="18"/>
      <x v="24"/>
      <x v="27"/>
    </i>
    <i r="1">
      <x v="45"/>
      <x v="56"/>
      <x/>
      <x v="3"/>
      <x v="18"/>
      <x v="24"/>
      <x v="27"/>
    </i>
    <i r="1">
      <x v="47"/>
      <x v="7"/>
      <x/>
      <x v="3"/>
      <x v="18"/>
      <x v="26"/>
      <x v="29"/>
    </i>
    <i r="1">
      <x v="48"/>
      <x v="56"/>
      <x/>
      <x v="3"/>
      <x v="18"/>
      <x v="16"/>
      <x v="18"/>
    </i>
    <i r="1">
      <x v="50"/>
      <x v="56"/>
      <x/>
      <x v="3"/>
      <x v="18"/>
      <x v="20"/>
      <x v="22"/>
    </i>
    <i r="1">
      <x v="60"/>
      <x v="73"/>
      <x/>
      <x v="6"/>
      <x v="45"/>
      <x v="15"/>
      <x v="17"/>
    </i>
    <i r="1">
      <x v="63"/>
      <x v="73"/>
      <x/>
      <x v="6"/>
      <x v="45"/>
      <x v="20"/>
      <x v="22"/>
    </i>
    <i r="1">
      <x v="64"/>
      <x v="73"/>
      <x/>
      <x v="6"/>
      <x v="45"/>
      <x v="4"/>
      <x v="4"/>
    </i>
    <i r="1">
      <x v="68"/>
      <x v="73"/>
      <x/>
      <x v="6"/>
      <x v="45"/>
      <x v="17"/>
      <x v="19"/>
    </i>
    <i r="1">
      <x v="69"/>
      <x v="73"/>
      <x/>
      <x v="6"/>
      <x v="45"/>
      <x v="24"/>
      <x v="27"/>
    </i>
    <i r="1">
      <x v="70"/>
      <x v="73"/>
      <x/>
      <x v="6"/>
      <x v="45"/>
      <x v="20"/>
      <x v="22"/>
    </i>
    <i r="1">
      <x v="72"/>
      <x v="73"/>
      <x/>
      <x v="6"/>
      <x v="45"/>
      <x v="55"/>
      <x v="74"/>
    </i>
    <i r="1">
      <x v="74"/>
      <x v="73"/>
      <x/>
      <x v="6"/>
      <x v="45"/>
      <x v="27"/>
      <x v="41"/>
    </i>
    <i r="1">
      <x v="76"/>
      <x v="73"/>
      <x/>
      <x v="6"/>
      <x v="45"/>
      <x v="20"/>
      <x v="22"/>
    </i>
    <i r="1">
      <x v="82"/>
      <x v="73"/>
      <x/>
      <x v="6"/>
      <x v="45"/>
      <x v="20"/>
      <x v="22"/>
    </i>
    <i r="1">
      <x v="87"/>
      <x v="93"/>
      <x v="4"/>
      <x v="7"/>
      <x v="35"/>
      <x v="26"/>
      <x v="25"/>
    </i>
    <i r="1">
      <x v="88"/>
      <x v="93"/>
      <x v="4"/>
      <x v="7"/>
      <x v="35"/>
      <x v="19"/>
      <x v="19"/>
    </i>
    <i r="1">
      <x v="93"/>
      <x v="93"/>
      <x v="4"/>
      <x v="7"/>
      <x v="35"/>
      <x v="28"/>
      <x v="84"/>
    </i>
    <i r="1">
      <x v="94"/>
      <x v="121"/>
      <x/>
      <x v="7"/>
      <x v="40"/>
      <x v="10"/>
      <x v="11"/>
    </i>
    <i r="1">
      <x v="109"/>
      <x v="93"/>
      <x v="4"/>
      <x v="7"/>
      <x v="35"/>
      <x v="68"/>
      <x v="18"/>
    </i>
    <i r="1">
      <x v="111"/>
      <x v="93"/>
      <x v="4"/>
      <x v="7"/>
      <x v="35"/>
      <x v="19"/>
      <x v="19"/>
    </i>
    <i>
      <x v="48"/>
      <x/>
      <x v="14"/>
      <x/>
      <x v="2"/>
      <x v="11"/>
      <x v="26"/>
      <x v="29"/>
    </i>
    <i r="1">
      <x v="5"/>
      <x v="14"/>
      <x v="4"/>
      <x v="2"/>
      <x v="11"/>
      <x v="26"/>
      <x v="27"/>
    </i>
    <i r="1">
      <x v="10"/>
      <x v="14"/>
      <x/>
      <x v="2"/>
      <x v="11"/>
      <x v="24"/>
      <x v="27"/>
    </i>
    <i r="1">
      <x v="12"/>
      <x v="48"/>
      <x/>
      <x v="3"/>
      <x v="11"/>
      <x v="24"/>
      <x v="27"/>
    </i>
    <i r="1">
      <x v="14"/>
      <x v="26"/>
      <x v="4"/>
      <x v="3"/>
      <x v="11"/>
      <x v="25"/>
      <x v="27"/>
    </i>
    <i r="1">
      <x v="21"/>
      <x v="64"/>
      <x v="4"/>
      <x v="3"/>
      <x v="11"/>
      <x v="28"/>
      <x v="49"/>
    </i>
    <i r="1">
      <x v="23"/>
      <x v="14"/>
      <x/>
      <x v="2"/>
      <x v="11"/>
      <x v="20"/>
      <x v="22"/>
    </i>
    <i r="1">
      <x v="25"/>
      <x v="14"/>
      <x/>
      <x v="2"/>
      <x v="11"/>
      <x v="24"/>
      <x v="27"/>
    </i>
    <i r="1">
      <x v="27"/>
      <x v="14"/>
      <x/>
      <x v="2"/>
      <x v="11"/>
      <x v="24"/>
      <x v="27"/>
    </i>
    <i r="1">
      <x v="28"/>
      <x v="26"/>
      <x/>
      <x v="3"/>
      <x v="11"/>
      <x v="24"/>
      <x v="27"/>
    </i>
    <i r="1">
      <x v="30"/>
      <x v="14"/>
      <x/>
      <x v="2"/>
      <x v="11"/>
      <x v="20"/>
      <x v="22"/>
    </i>
    <i r="1">
      <x v="31"/>
      <x v="14"/>
      <x/>
      <x v="2"/>
      <x v="11"/>
      <x v="24"/>
      <x v="27"/>
    </i>
    <i r="1">
      <x v="33"/>
      <x v="14"/>
      <x v="4"/>
      <x v="2"/>
      <x v="11"/>
      <x v="28"/>
      <x v="49"/>
    </i>
    <i r="1">
      <x v="34"/>
      <x v="14"/>
      <x/>
      <x v="2"/>
      <x v="11"/>
      <x v="20"/>
      <x v="22"/>
    </i>
    <i r="1">
      <x v="37"/>
      <x v="14"/>
      <x/>
      <x v="2"/>
      <x v="11"/>
      <x v="17"/>
      <x v="19"/>
    </i>
    <i r="1">
      <x v="38"/>
      <x v="14"/>
      <x v="4"/>
      <x v="2"/>
      <x v="11"/>
      <x v="25"/>
      <x v="27"/>
    </i>
    <i r="1">
      <x v="39"/>
      <x v="14"/>
      <x v="4"/>
      <x v="2"/>
      <x v="11"/>
      <x v="26"/>
      <x v="27"/>
    </i>
    <i r="1">
      <x v="42"/>
      <x v="14"/>
      <x v="4"/>
      <x v="2"/>
      <x v="11"/>
      <x v="26"/>
      <x v="27"/>
    </i>
    <i r="1">
      <x v="46"/>
      <x v="14"/>
      <x v="4"/>
      <x v="2"/>
      <x v="11"/>
      <x v="45"/>
      <x v="44"/>
    </i>
    <i r="1">
      <x v="48"/>
      <x v="26"/>
      <x v="4"/>
      <x v="3"/>
      <x v="11"/>
      <x v="34"/>
      <x v="29"/>
    </i>
    <i r="1">
      <x v="50"/>
      <x v="26"/>
      <x/>
      <x v="3"/>
      <x v="11"/>
      <x v="24"/>
      <x v="27"/>
    </i>
    <i r="1">
      <x v="51"/>
      <x v="14"/>
      <x/>
      <x v="2"/>
      <x v="11"/>
      <x v="21"/>
      <x v="23"/>
    </i>
    <i>
      <x v="49"/>
      <x v="5"/>
      <x v="18"/>
      <x v="4"/>
      <x v="2"/>
      <x v="17"/>
      <x v="9"/>
      <x v="4"/>
    </i>
    <i r="1">
      <x v="9"/>
      <x v="18"/>
      <x/>
      <x v="2"/>
      <x v="17"/>
      <x v="4"/>
      <x v="4"/>
    </i>
    <i r="1">
      <x v="17"/>
      <x v="18"/>
      <x/>
      <x v="2"/>
      <x v="17"/>
      <x v="13"/>
      <x v="4"/>
    </i>
    <i r="1">
      <x v="19"/>
      <x v="18"/>
      <x v="4"/>
      <x v="2"/>
      <x v="17"/>
      <x v="15"/>
      <x v="4"/>
    </i>
    <i r="1">
      <x v="21"/>
      <x v="65"/>
      <x v="4"/>
      <x v="3"/>
      <x v="17"/>
      <x v="24"/>
      <x v="4"/>
    </i>
    <i r="1">
      <x v="22"/>
      <x v="18"/>
      <x/>
      <x v="2"/>
      <x v="17"/>
      <x v="3"/>
      <x v="3"/>
    </i>
    <i r="1">
      <x v="23"/>
      <x v="18"/>
      <x v="4"/>
      <x v="2"/>
      <x v="17"/>
      <x v="9"/>
      <x v="4"/>
    </i>
    <i r="1">
      <x v="24"/>
      <x v="18"/>
      <x v="4"/>
      <x v="2"/>
      <x v="17"/>
      <x v="9"/>
      <x v="4"/>
    </i>
    <i r="1">
      <x v="25"/>
      <x v="18"/>
      <x/>
      <x v="2"/>
      <x v="17"/>
      <x v="9"/>
      <x v="4"/>
    </i>
    <i r="1">
      <x v="32"/>
      <x v="18"/>
      <x v="4"/>
      <x v="2"/>
      <x v="17"/>
      <x v="15"/>
      <x v="5"/>
    </i>
    <i r="1">
      <x v="47"/>
      <x v="18"/>
      <x v="4"/>
      <x v="2"/>
      <x v="17"/>
      <x v="15"/>
      <x v="4"/>
    </i>
    <i r="1">
      <x v="50"/>
      <x v="31"/>
      <x v="4"/>
      <x v="3"/>
      <x v="10"/>
      <x v="9"/>
      <x v="4"/>
    </i>
    <i>
      <x v="50"/>
      <x v="5"/>
      <x v="14"/>
      <x/>
      <x v="2"/>
      <x v="11"/>
      <x v="15"/>
      <x v="17"/>
    </i>
    <i r="1">
      <x v="13"/>
      <x v="14"/>
      <x/>
      <x v="2"/>
      <x v="11"/>
      <x v="15"/>
      <x v="17"/>
    </i>
    <i r="1">
      <x v="22"/>
      <x v="14"/>
      <x/>
      <x v="2"/>
      <x v="11"/>
      <x v="4"/>
      <x v="4"/>
    </i>
    <i r="1">
      <x v="41"/>
      <x v="14"/>
      <x/>
      <x v="2"/>
      <x v="11"/>
      <x v="9"/>
      <x v="9"/>
    </i>
    <i r="1">
      <x v="51"/>
      <x v="14"/>
      <x/>
      <x v="2"/>
      <x v="11"/>
      <x v="15"/>
      <x v="17"/>
    </i>
    <i r="1">
      <x v="76"/>
      <x v="72"/>
      <x/>
      <x v="6"/>
      <x v="21"/>
      <x v="9"/>
      <x v="9"/>
    </i>
    <i r="1">
      <x v="77"/>
      <x v="72"/>
      <x/>
      <x v="6"/>
      <x v="21"/>
      <x v="9"/>
      <x v="9"/>
    </i>
    <i r="1">
      <x v="79"/>
      <x v="72"/>
      <x/>
      <x v="6"/>
      <x v="21"/>
      <x/>
      <x/>
    </i>
    <i r="1">
      <x v="83"/>
      <x v="72"/>
      <x/>
      <x v="6"/>
      <x v="21"/>
      <x v="17"/>
      <x v="19"/>
    </i>
    <i r="1">
      <x v="88"/>
      <x v="104"/>
      <x/>
      <x v="8"/>
      <x v="40"/>
      <x v="23"/>
      <x v="25"/>
    </i>
    <i>
      <x v="51"/>
      <x/>
      <x v="3"/>
      <x v="4"/>
      <x v="2"/>
      <x v="11"/>
      <x v="28"/>
      <x v="41"/>
    </i>
    <i r="1">
      <x v="5"/>
      <x v="3"/>
      <x/>
      <x v="2"/>
      <x v="11"/>
      <x v="24"/>
      <x v="27"/>
    </i>
    <i r="1">
      <x v="9"/>
      <x v="3"/>
      <x/>
      <x v="2"/>
      <x v="11"/>
      <x v="20"/>
      <x v="22"/>
    </i>
    <i r="1">
      <x v="12"/>
      <x v="46"/>
      <x/>
      <x v="3"/>
      <x v="11"/>
      <x v="24"/>
      <x v="27"/>
    </i>
    <i r="1">
      <x v="14"/>
      <x v="25"/>
      <x v="4"/>
      <x v="3"/>
      <x v="11"/>
      <x v="35"/>
      <x v="27"/>
    </i>
    <i r="1">
      <x v="21"/>
      <x v="60"/>
      <x v="4"/>
      <x v="3"/>
      <x v="11"/>
      <x v="28"/>
      <x v="41"/>
    </i>
    <i r="1">
      <x v="22"/>
      <x v="3"/>
      <x/>
      <x v="2"/>
      <x v="11"/>
      <x/>
      <x/>
    </i>
    <i r="1">
      <x v="33"/>
      <x v="3"/>
      <x/>
      <x v="2"/>
      <x v="11"/>
      <x v="26"/>
      <x v="29"/>
    </i>
    <i r="1">
      <x v="50"/>
      <x v="25"/>
      <x v="4"/>
      <x v="3"/>
      <x v="11"/>
      <x v="26"/>
      <x v="60"/>
    </i>
    <i>
      <x v="52"/>
      <x v="4"/>
      <x v="3"/>
      <x/>
      <x v="2"/>
      <x v="11"/>
      <x v="15"/>
      <x v="17"/>
    </i>
    <i r="1">
      <x v="14"/>
      <x v="25"/>
      <x/>
      <x v="3"/>
      <x v="11"/>
      <x v="4"/>
      <x v="4"/>
    </i>
    <i r="1">
      <x v="25"/>
      <x v="3"/>
      <x/>
      <x v="2"/>
      <x v="11"/>
      <x v="9"/>
      <x v="9"/>
    </i>
    <i r="1">
      <x v="26"/>
      <x v="3"/>
      <x/>
      <x v="2"/>
      <x v="11"/>
      <x v="2"/>
      <x v="2"/>
    </i>
    <i r="1">
      <x v="38"/>
      <x v="3"/>
      <x/>
      <x v="2"/>
      <x v="11"/>
      <x v="15"/>
      <x v="17"/>
    </i>
    <i r="1">
      <x v="40"/>
      <x v="3"/>
      <x/>
      <x v="2"/>
      <x v="11"/>
      <x/>
      <x/>
    </i>
    <i r="1">
      <x v="43"/>
      <x v="25"/>
      <x/>
      <x v="3"/>
      <x v="11"/>
      <x v="1"/>
      <x v="1"/>
    </i>
    <i r="1">
      <x v="49"/>
      <x v="3"/>
      <x/>
      <x v="2"/>
      <x v="11"/>
      <x v="17"/>
      <x v="19"/>
    </i>
    <i r="1">
      <x v="87"/>
      <x v="94"/>
      <x/>
      <x v="7"/>
      <x v="50"/>
      <x v="9"/>
      <x v="9"/>
    </i>
    <i r="1">
      <x v="88"/>
      <x v="94"/>
      <x/>
      <x v="7"/>
      <x v="50"/>
      <x v="4"/>
      <x v="4"/>
    </i>
    <i r="1">
      <x v="93"/>
      <x v="94"/>
      <x/>
      <x v="7"/>
      <x v="50"/>
      <x v="26"/>
      <x v="85"/>
    </i>
    <i r="1">
      <x v="94"/>
      <x v="119"/>
      <x/>
      <x v="7"/>
      <x v="50"/>
      <x v="5"/>
      <x v="5"/>
    </i>
    <i r="1">
      <x v="96"/>
      <x v="94"/>
      <x/>
      <x v="7"/>
      <x v="50"/>
      <x v="15"/>
      <x v="17"/>
    </i>
    <i r="1">
      <x v="101"/>
      <x v="94"/>
      <x/>
      <x v="7"/>
      <x v="50"/>
      <x v="4"/>
      <x v="4"/>
    </i>
    <i r="1">
      <x v="104"/>
      <x v="94"/>
      <x/>
      <x v="7"/>
      <x v="50"/>
      <x v="10"/>
      <x v="11"/>
    </i>
    <i r="1">
      <x v="105"/>
      <x v="94"/>
      <x/>
      <x v="7"/>
      <x v="50"/>
      <x v="3"/>
      <x v="3"/>
    </i>
    <i r="1">
      <x v="107"/>
      <x v="94"/>
      <x/>
      <x v="7"/>
      <x v="50"/>
      <x v="17"/>
      <x v="17"/>
    </i>
    <i r="1">
      <x v="108"/>
      <x v="94"/>
      <x/>
      <x v="7"/>
      <x v="50"/>
      <x v="9"/>
      <x v="9"/>
    </i>
    <i r="1">
      <x v="111"/>
      <x v="94"/>
      <x/>
      <x v="7"/>
      <x v="50"/>
      <x v="9"/>
      <x v="9"/>
    </i>
    <i>
      <x v="53"/>
      <x v="4"/>
      <x v="3"/>
      <x/>
      <x v="2"/>
      <x v="11"/>
      <x v="15"/>
      <x v="17"/>
    </i>
    <i r="1">
      <x v="11"/>
      <x v="3"/>
      <x/>
      <x v="2"/>
      <x v="11"/>
      <x v="17"/>
      <x v="19"/>
    </i>
    <i r="1">
      <x v="12"/>
      <x v="46"/>
      <x/>
      <x v="3"/>
      <x v="11"/>
      <x v="9"/>
      <x v="9"/>
    </i>
    <i r="1">
      <x v="25"/>
      <x v="3"/>
      <x/>
      <x v="2"/>
      <x v="11"/>
      <x v="4"/>
      <x v="4"/>
    </i>
    <i r="1">
      <x v="38"/>
      <x v="3"/>
      <x/>
      <x v="2"/>
      <x v="11"/>
      <x v="15"/>
      <x v="17"/>
    </i>
    <i r="1">
      <x v="40"/>
      <x v="3"/>
      <x/>
      <x v="2"/>
      <x v="11"/>
      <x/>
      <x/>
    </i>
    <i r="1">
      <x v="45"/>
      <x v="25"/>
      <x/>
      <x v="3"/>
      <x v="11"/>
      <x v="2"/>
      <x v="2"/>
    </i>
    <i r="1">
      <x v="87"/>
      <x v="94"/>
      <x/>
      <x v="7"/>
      <x v="50"/>
      <x v="9"/>
      <x v="9"/>
    </i>
    <i r="1">
      <x v="94"/>
      <x v="119"/>
      <x/>
      <x v="7"/>
      <x v="50"/>
      <x v="5"/>
      <x v="5"/>
    </i>
    <i r="1">
      <x v="105"/>
      <x v="94"/>
      <x/>
      <x v="7"/>
      <x v="50"/>
      <x v="3"/>
      <x v="3"/>
    </i>
    <i r="1">
      <x v="107"/>
      <x v="94"/>
      <x/>
      <x v="7"/>
      <x v="50"/>
      <x v="5"/>
      <x v="5"/>
    </i>
    <i>
      <x v="54"/>
      <x v="4"/>
      <x v="3"/>
      <x/>
      <x v="2"/>
      <x v="11"/>
      <x v="19"/>
      <x v="21"/>
    </i>
    <i r="1">
      <x v="8"/>
      <x v="3"/>
      <x/>
      <x v="2"/>
      <x v="11"/>
      <x/>
      <x/>
    </i>
    <i r="1">
      <x v="28"/>
      <x v="25"/>
      <x/>
      <x v="3"/>
      <x v="11"/>
      <x v="1"/>
      <x v="1"/>
    </i>
    <i r="1">
      <x v="31"/>
      <x v="3"/>
      <x/>
      <x v="2"/>
      <x v="11"/>
      <x v="10"/>
      <x v="11"/>
    </i>
    <i r="1">
      <x v="33"/>
      <x v="3"/>
      <x/>
      <x v="2"/>
      <x v="11"/>
      <x v="16"/>
      <x v="18"/>
    </i>
    <i r="1">
      <x v="37"/>
      <x v="3"/>
      <x/>
      <x v="2"/>
      <x v="11"/>
      <x v="3"/>
      <x v="3"/>
    </i>
    <i r="1">
      <x v="40"/>
      <x v="3"/>
      <x/>
      <x v="2"/>
      <x v="11"/>
      <x v="13"/>
      <x v="14"/>
    </i>
    <i r="1">
      <x v="51"/>
      <x v="3"/>
      <x/>
      <x v="2"/>
      <x v="11"/>
      <x v="15"/>
      <x v="17"/>
    </i>
    <i r="1">
      <x v="87"/>
      <x v="94"/>
      <x/>
      <x v="7"/>
      <x v="50"/>
      <x v="17"/>
      <x v="19"/>
    </i>
    <i r="1">
      <x v="94"/>
      <x v="119"/>
      <x/>
      <x v="7"/>
      <x v="50"/>
      <x v="9"/>
      <x v="9"/>
    </i>
    <i r="1">
      <x v="101"/>
      <x v="94"/>
      <x/>
      <x v="7"/>
      <x v="50"/>
      <x v="9"/>
      <x v="9"/>
    </i>
    <i r="1">
      <x v="105"/>
      <x v="94"/>
      <x/>
      <x v="7"/>
      <x v="50"/>
      <x v="7"/>
      <x v="7"/>
    </i>
    <i r="1">
      <x v="109"/>
      <x v="94"/>
      <x/>
      <x v="7"/>
      <x v="50"/>
      <x v="9"/>
      <x v="9"/>
    </i>
    <i r="1">
      <x v="111"/>
      <x v="94"/>
      <x/>
      <x v="7"/>
      <x v="50"/>
      <x v="13"/>
      <x v="14"/>
    </i>
    <i r="1">
      <x v="112"/>
      <x v="94"/>
      <x/>
      <x v="7"/>
      <x v="50"/>
      <x v="17"/>
      <x v="19"/>
    </i>
    <i>
      <x v="55"/>
      <x v="4"/>
      <x v="3"/>
      <x/>
      <x v="2"/>
      <x v="11"/>
      <x v="19"/>
      <x v="21"/>
    </i>
    <i r="1">
      <x v="10"/>
      <x v="3"/>
      <x/>
      <x v="2"/>
      <x v="11"/>
      <x v="15"/>
      <x v="17"/>
    </i>
    <i r="1">
      <x v="14"/>
      <x v="25"/>
      <x/>
      <x v="3"/>
      <x v="11"/>
      <x v="9"/>
      <x v="9"/>
    </i>
    <i r="1">
      <x v="31"/>
      <x v="3"/>
      <x/>
      <x v="2"/>
      <x v="11"/>
      <x v="10"/>
      <x v="11"/>
    </i>
    <i r="1">
      <x v="33"/>
      <x v="3"/>
      <x/>
      <x v="2"/>
      <x v="11"/>
      <x v="16"/>
      <x v="18"/>
    </i>
    <i r="1">
      <x v="37"/>
      <x v="3"/>
      <x/>
      <x v="2"/>
      <x v="11"/>
      <x v="3"/>
      <x v="3"/>
    </i>
    <i r="1">
      <x v="40"/>
      <x v="3"/>
      <x/>
      <x v="2"/>
      <x v="11"/>
      <x v="1"/>
      <x v="1"/>
    </i>
    <i r="1">
      <x v="47"/>
      <x v="3"/>
      <x/>
      <x v="2"/>
      <x v="11"/>
      <x v="24"/>
      <x v="27"/>
    </i>
    <i r="1">
      <x v="51"/>
      <x v="3"/>
      <x/>
      <x v="2"/>
      <x v="11"/>
      <x v="15"/>
      <x v="17"/>
    </i>
    <i r="1">
      <x v="87"/>
      <x v="94"/>
      <x/>
      <x v="7"/>
      <x v="50"/>
      <x v="17"/>
      <x v="19"/>
    </i>
    <i r="1">
      <x v="93"/>
      <x v="94"/>
      <x/>
      <x v="7"/>
      <x v="50"/>
      <x v="24"/>
      <x v="27"/>
    </i>
    <i r="1">
      <x v="94"/>
      <x v="119"/>
      <x/>
      <x v="7"/>
      <x v="50"/>
      <x v="9"/>
      <x v="9"/>
    </i>
    <i r="1">
      <x v="105"/>
      <x v="94"/>
      <x/>
      <x v="7"/>
      <x v="50"/>
      <x v="7"/>
      <x v="7"/>
    </i>
    <i r="1">
      <x v="111"/>
      <x v="94"/>
      <x/>
      <x v="7"/>
      <x v="50"/>
      <x v="9"/>
      <x v="9"/>
    </i>
    <i r="1">
      <x v="112"/>
      <x v="94"/>
      <x/>
      <x v="7"/>
      <x v="50"/>
      <x v="17"/>
      <x v="19"/>
    </i>
    <i>
      <x v="56"/>
      <x v="4"/>
      <x v="4"/>
      <x/>
      <x v="2"/>
      <x v="12"/>
      <x v="19"/>
      <x v="21"/>
    </i>
    <i r="1">
      <x v="13"/>
      <x v="4"/>
      <x/>
      <x v="2"/>
      <x v="12"/>
      <x v="9"/>
      <x v="9"/>
    </i>
    <i r="1">
      <x v="19"/>
      <x v="4"/>
      <x/>
      <x v="2"/>
      <x v="12"/>
      <x v="24"/>
      <x v="27"/>
    </i>
    <i r="1">
      <x v="33"/>
      <x v="4"/>
      <x/>
      <x v="2"/>
      <x v="12"/>
      <x v="16"/>
      <x v="18"/>
    </i>
    <i r="1">
      <x v="37"/>
      <x v="4"/>
      <x/>
      <x v="2"/>
      <x v="12"/>
      <x v="3"/>
      <x v="3"/>
    </i>
    <i r="1">
      <x v="40"/>
      <x v="4"/>
      <x/>
      <x v="2"/>
      <x v="12"/>
      <x v="2"/>
      <x v="2"/>
    </i>
    <i r="1">
      <x v="47"/>
      <x v="4"/>
      <x/>
      <x v="2"/>
      <x v="12"/>
      <x v="24"/>
      <x v="27"/>
    </i>
    <i r="1">
      <x v="56"/>
      <x v="70"/>
      <x/>
      <x v="6"/>
      <x v="23"/>
      <x v="15"/>
      <x v="17"/>
    </i>
    <i r="1">
      <x v="60"/>
      <x v="70"/>
      <x/>
      <x v="6"/>
      <x v="23"/>
      <x v="20"/>
      <x v="22"/>
    </i>
    <i r="1">
      <x v="63"/>
      <x v="70"/>
      <x/>
      <x v="6"/>
      <x v="23"/>
      <x v="5"/>
      <x v="5"/>
    </i>
    <i r="1">
      <x v="64"/>
      <x v="70"/>
      <x/>
      <x v="6"/>
      <x v="23"/>
      <x v="4"/>
      <x v="4"/>
    </i>
    <i r="1">
      <x v="67"/>
      <x v="70"/>
      <x/>
      <x v="6"/>
      <x v="23"/>
      <x v="10"/>
      <x v="11"/>
    </i>
    <i r="1">
      <x v="69"/>
      <x v="70"/>
      <x/>
      <x v="6"/>
      <x v="23"/>
      <x v="9"/>
      <x v="9"/>
    </i>
    <i r="1">
      <x v="70"/>
      <x v="70"/>
      <x/>
      <x v="6"/>
      <x v="23"/>
      <x v="15"/>
      <x v="17"/>
    </i>
    <i r="1">
      <x v="71"/>
      <x v="70"/>
      <x/>
      <x v="6"/>
      <x v="23"/>
      <x v="15"/>
      <x v="17"/>
    </i>
    <i r="1">
      <x v="72"/>
      <x v="70"/>
      <x/>
      <x v="6"/>
      <x v="23"/>
      <x v="10"/>
      <x v="11"/>
    </i>
    <i r="1">
      <x v="76"/>
      <x v="70"/>
      <x/>
      <x v="6"/>
      <x v="23"/>
      <x v="9"/>
      <x v="9"/>
    </i>
    <i r="1">
      <x v="79"/>
      <x v="70"/>
      <x/>
      <x v="6"/>
      <x v="23"/>
      <x v="9"/>
      <x v="9"/>
    </i>
    <i r="1">
      <x v="82"/>
      <x v="70"/>
      <x/>
      <x v="6"/>
      <x v="23"/>
      <x v="1"/>
      <x v="1"/>
    </i>
    <i r="6">
      <x v="9"/>
      <x v="9"/>
    </i>
    <i r="1">
      <x v="83"/>
      <x v="70"/>
      <x/>
      <x v="6"/>
      <x v="23"/>
      <x v="9"/>
      <x v="9"/>
    </i>
    <i r="1">
      <x v="85"/>
      <x v="70"/>
      <x/>
      <x v="6"/>
      <x v="23"/>
      <x v="54"/>
      <x v="73"/>
    </i>
    <i r="1">
      <x v="87"/>
      <x v="95"/>
      <x/>
      <x v="8"/>
      <x v="33"/>
      <x v="17"/>
      <x v="19"/>
    </i>
    <i r="1">
      <x v="94"/>
      <x v="116"/>
      <x/>
      <x v="8"/>
      <x v="33"/>
      <x v="9"/>
      <x v="9"/>
    </i>
    <i r="1">
      <x v="105"/>
      <x v="95"/>
      <x/>
      <x v="8"/>
      <x v="33"/>
      <x v="7"/>
      <x v="7"/>
    </i>
    <i r="1">
      <x v="108"/>
      <x v="95"/>
      <x/>
      <x v="8"/>
      <x v="33"/>
      <x v="9"/>
      <x v="9"/>
    </i>
    <i r="1">
      <x v="112"/>
      <x v="95"/>
      <x/>
      <x v="8"/>
      <x v="33"/>
      <x v="13"/>
      <x v="14"/>
    </i>
    <i>
      <x v="57"/>
      <x v="4"/>
      <x v="16"/>
      <x/>
      <x v="3"/>
      <x v="11"/>
      <x v="24"/>
      <x v="27"/>
    </i>
    <i r="1">
      <x v="6"/>
      <x v="16"/>
      <x v="4"/>
      <x v="3"/>
      <x v="11"/>
      <x v="30"/>
      <x v="40"/>
    </i>
    <i>
      <x v="58"/>
      <x v="4"/>
      <x v="8"/>
      <x v="4"/>
      <x v="2"/>
      <x v="11"/>
      <x v="24"/>
      <x v="26"/>
    </i>
    <i r="1">
      <x v="22"/>
      <x v="8"/>
      <x/>
      <x v="2"/>
      <x v="11"/>
      <x v="4"/>
      <x v="4"/>
    </i>
    <i r="1">
      <x v="24"/>
      <x v="8"/>
      <x v="4"/>
      <x v="2"/>
      <x v="11"/>
      <x v="24"/>
      <x v="22"/>
    </i>
    <i r="1">
      <x v="25"/>
      <x v="8"/>
      <x v="4"/>
      <x v="2"/>
      <x v="11"/>
      <x v="24"/>
      <x v="22"/>
    </i>
    <i r="1">
      <x v="31"/>
      <x v="8"/>
      <x v="4"/>
      <x v="2"/>
      <x v="11"/>
      <x v="26"/>
      <x v="22"/>
    </i>
    <i>
      <x v="59"/>
      <x v="4"/>
      <x v="12"/>
      <x/>
      <x v="2"/>
      <x v="13"/>
      <x v="2"/>
      <x v="2"/>
    </i>
    <i r="1">
      <x v="6"/>
      <x v="12"/>
      <x/>
      <x v="2"/>
      <x v="13"/>
      <x v="4"/>
      <x v="4"/>
    </i>
    <i r="1">
      <x v="9"/>
      <x v="12"/>
      <x/>
      <x v="2"/>
      <x v="13"/>
      <x/>
      <x/>
    </i>
    <i r="1">
      <x v="10"/>
      <x v="12"/>
      <x/>
      <x v="2"/>
      <x v="13"/>
      <x/>
      <x/>
    </i>
    <i r="1">
      <x v="15"/>
      <x v="12"/>
      <x/>
      <x v="2"/>
      <x v="13"/>
      <x/>
      <x/>
    </i>
    <i r="1">
      <x v="17"/>
      <x v="12"/>
      <x/>
      <x v="2"/>
      <x v="13"/>
      <x/>
      <x/>
    </i>
    <i r="1">
      <x v="22"/>
      <x v="12"/>
      <x/>
      <x v="2"/>
      <x v="13"/>
      <x/>
      <x/>
    </i>
    <i r="1">
      <x v="27"/>
      <x v="12"/>
      <x/>
      <x v="2"/>
      <x v="13"/>
      <x v="2"/>
      <x v="2"/>
    </i>
    <i r="1">
      <x v="28"/>
      <x v="30"/>
      <x/>
      <x v="3"/>
      <x v="13"/>
      <x/>
      <x/>
    </i>
    <i r="1">
      <x v="32"/>
      <x v="12"/>
      <x/>
      <x v="2"/>
      <x v="13"/>
      <x/>
      <x/>
    </i>
    <i r="1">
      <x v="33"/>
      <x v="12"/>
      <x/>
      <x v="2"/>
      <x v="13"/>
      <x/>
      <x/>
    </i>
    <i r="1">
      <x v="40"/>
      <x v="12"/>
      <x/>
      <x v="2"/>
      <x v="13"/>
      <x v="2"/>
      <x v="2"/>
    </i>
    <i r="1">
      <x v="45"/>
      <x v="30"/>
      <x/>
      <x v="3"/>
      <x v="13"/>
      <x/>
      <x/>
    </i>
    <i r="1">
      <x v="51"/>
      <x v="12"/>
      <x/>
      <x v="2"/>
      <x v="13"/>
      <x v="1"/>
      <x v="1"/>
    </i>
    <i r="1">
      <x v="56"/>
      <x v="77"/>
      <x/>
      <x v="6"/>
      <x v="26"/>
      <x v="1"/>
      <x v="1"/>
    </i>
    <i r="1">
      <x v="82"/>
      <x v="77"/>
      <x/>
      <x v="6"/>
      <x v="26"/>
      <x v="1"/>
      <x v="1"/>
    </i>
    <i r="1">
      <x v="84"/>
      <x v="77"/>
      <x/>
      <x v="6"/>
      <x v="26"/>
      <x/>
      <x/>
    </i>
    <i r="1">
      <x v="87"/>
      <x v="96"/>
      <x/>
      <x v="7"/>
      <x v="34"/>
      <x v="1"/>
      <x v="1"/>
    </i>
    <i r="1">
      <x v="93"/>
      <x v="96"/>
      <x/>
      <x v="7"/>
      <x v="34"/>
      <x/>
      <x/>
    </i>
    <i r="1">
      <x v="111"/>
      <x v="96"/>
      <x/>
      <x v="7"/>
      <x v="34"/>
      <x v="2"/>
      <x v="2"/>
    </i>
    <i>
      <x v="60"/>
      <x/>
      <x v="11"/>
      <x/>
      <x v="2"/>
      <x v="14"/>
      <x v="17"/>
      <x v="19"/>
    </i>
    <i r="1">
      <x v="4"/>
      <x v="11"/>
      <x/>
      <x v="2"/>
      <x v="14"/>
      <x/>
      <x/>
    </i>
    <i r="1">
      <x v="6"/>
      <x v="11"/>
      <x/>
      <x v="2"/>
      <x v="14"/>
      <x v="4"/>
      <x v="4"/>
    </i>
    <i r="1">
      <x v="7"/>
      <x v="11"/>
      <x/>
      <x v="2"/>
      <x v="14"/>
      <x v="9"/>
      <x v="9"/>
    </i>
    <i r="1">
      <x v="8"/>
      <x v="11"/>
      <x/>
      <x v="2"/>
      <x v="14"/>
      <x/>
      <x/>
    </i>
    <i r="1">
      <x v="9"/>
      <x v="11"/>
      <x/>
      <x v="2"/>
      <x v="14"/>
      <x v="15"/>
      <x v="17"/>
    </i>
    <i r="1">
      <x v="10"/>
      <x v="11"/>
      <x/>
      <x v="2"/>
      <x v="14"/>
      <x v="9"/>
      <x v="9"/>
    </i>
    <i r="1">
      <x v="11"/>
      <x v="11"/>
      <x/>
      <x v="2"/>
      <x v="14"/>
      <x v="25"/>
      <x v="42"/>
    </i>
    <i r="1">
      <x v="12"/>
      <x v="50"/>
      <x/>
      <x v="3"/>
      <x v="14"/>
      <x v="9"/>
      <x v="9"/>
    </i>
    <i r="1">
      <x v="13"/>
      <x v="11"/>
      <x/>
      <x v="2"/>
      <x v="14"/>
      <x v="13"/>
      <x v="14"/>
    </i>
    <i r="1">
      <x v="15"/>
      <x v="11"/>
      <x/>
      <x v="2"/>
      <x v="14"/>
      <x v="4"/>
      <x v="4"/>
    </i>
    <i r="1">
      <x v="17"/>
      <x v="11"/>
      <x/>
      <x v="2"/>
      <x v="14"/>
      <x v="17"/>
      <x v="19"/>
    </i>
    <i r="1">
      <x v="19"/>
      <x v="11"/>
      <x/>
      <x v="2"/>
      <x v="14"/>
      <x v="15"/>
      <x v="17"/>
    </i>
    <i r="1">
      <x v="22"/>
      <x v="11"/>
      <x/>
      <x v="2"/>
      <x v="14"/>
      <x v="4"/>
      <x v="4"/>
    </i>
    <i r="1">
      <x v="23"/>
      <x v="11"/>
      <x/>
      <x v="2"/>
      <x v="14"/>
      <x v="9"/>
      <x v="9"/>
    </i>
    <i r="1">
      <x v="24"/>
      <x v="11"/>
      <x/>
      <x v="2"/>
      <x v="14"/>
      <x v="4"/>
      <x v="4"/>
    </i>
    <i r="1">
      <x v="25"/>
      <x v="11"/>
      <x/>
      <x v="2"/>
      <x v="14"/>
      <x v="9"/>
      <x v="9"/>
    </i>
    <i r="1">
      <x v="27"/>
      <x v="11"/>
      <x/>
      <x v="2"/>
      <x v="14"/>
      <x v="9"/>
      <x v="9"/>
    </i>
    <i r="1">
      <x v="31"/>
      <x v="11"/>
      <x/>
      <x v="2"/>
      <x v="14"/>
      <x v="13"/>
      <x v="14"/>
    </i>
    <i r="1">
      <x v="32"/>
      <x v="11"/>
      <x/>
      <x v="2"/>
      <x v="14"/>
      <x/>
      <x/>
    </i>
    <i r="1">
      <x v="33"/>
      <x v="11"/>
      <x/>
      <x v="2"/>
      <x v="14"/>
      <x v="9"/>
      <x v="9"/>
    </i>
    <i r="1">
      <x v="34"/>
      <x v="11"/>
      <x/>
      <x v="2"/>
      <x v="14"/>
      <x/>
      <x/>
    </i>
    <i r="1">
      <x v="40"/>
      <x v="11"/>
      <x/>
      <x v="2"/>
      <x v="14"/>
      <x v="38"/>
      <x v="48"/>
    </i>
    <i r="1">
      <x v="41"/>
      <x v="11"/>
      <x/>
      <x v="2"/>
      <x v="14"/>
      <x v="9"/>
      <x v="9"/>
    </i>
    <i r="1">
      <x v="42"/>
      <x v="11"/>
      <x/>
      <x v="2"/>
      <x v="14"/>
      <x v="9"/>
      <x v="9"/>
    </i>
    <i r="1">
      <x v="43"/>
      <x v="37"/>
      <x/>
      <x v="3"/>
      <x v="14"/>
      <x v="3"/>
      <x v="3"/>
    </i>
    <i r="1">
      <x v="44"/>
      <x v="37"/>
      <x/>
      <x v="3"/>
      <x v="14"/>
      <x v="9"/>
      <x v="9"/>
    </i>
    <i r="1">
      <x v="45"/>
      <x v="37"/>
      <x/>
      <x v="3"/>
      <x v="14"/>
      <x v="9"/>
      <x v="9"/>
    </i>
    <i r="1">
      <x v="46"/>
      <x v="11"/>
      <x/>
      <x v="2"/>
      <x v="14"/>
      <x v="10"/>
      <x v="11"/>
    </i>
    <i r="1">
      <x v="48"/>
      <x v="37"/>
      <x/>
      <x v="3"/>
      <x v="14"/>
      <x v="2"/>
      <x v="2"/>
    </i>
    <i r="1">
      <x v="51"/>
      <x v="11"/>
      <x/>
      <x v="2"/>
      <x v="14"/>
      <x v="15"/>
      <x v="17"/>
    </i>
    <i r="1">
      <x v="53"/>
      <x v="11"/>
      <x/>
      <x v="2"/>
      <x v="14"/>
      <x v="17"/>
      <x v="19"/>
    </i>
    <i r="1">
      <x v="56"/>
      <x v="78"/>
      <x v="4"/>
      <x v="6"/>
      <x v="27"/>
      <x v="17"/>
      <x v="14"/>
    </i>
    <i r="1">
      <x v="58"/>
      <x v="78"/>
      <x v="4"/>
      <x v="6"/>
      <x v="27"/>
      <x v="9"/>
      <x v="7"/>
    </i>
    <i r="1">
      <x v="62"/>
      <x v="78"/>
      <x/>
      <x v="6"/>
      <x v="27"/>
      <x v="4"/>
      <x v="4"/>
    </i>
    <i r="1">
      <x v="63"/>
      <x v="78"/>
      <x/>
      <x v="6"/>
      <x v="27"/>
      <x v="1"/>
      <x v="1"/>
    </i>
    <i r="1">
      <x v="67"/>
      <x v="78"/>
      <x/>
      <x v="6"/>
      <x v="27"/>
      <x v="4"/>
      <x v="4"/>
    </i>
    <i r="1">
      <x v="69"/>
      <x v="78"/>
      <x v="4"/>
      <x v="6"/>
      <x v="27"/>
      <x v="15"/>
      <x v="9"/>
    </i>
    <i r="1">
      <x v="71"/>
      <x v="78"/>
      <x v="4"/>
      <x v="6"/>
      <x v="27"/>
      <x v="9"/>
      <x v="7"/>
    </i>
    <i r="1">
      <x v="73"/>
      <x v="78"/>
      <x/>
      <x v="6"/>
      <x v="27"/>
      <x v="4"/>
      <x v="4"/>
    </i>
    <i r="1">
      <x v="76"/>
      <x v="78"/>
      <x v="4"/>
      <x v="6"/>
      <x v="27"/>
      <x v="9"/>
      <x v="5"/>
    </i>
    <i r="1">
      <x v="79"/>
      <x v="78"/>
      <x v="4"/>
      <x v="6"/>
      <x v="27"/>
      <x v="15"/>
      <x v="9"/>
    </i>
    <i r="1">
      <x v="80"/>
      <x v="78"/>
      <x v="4"/>
      <x v="6"/>
      <x v="27"/>
      <x v="9"/>
      <x v="7"/>
    </i>
    <i r="1">
      <x v="82"/>
      <x v="78"/>
      <x v="4"/>
      <x v="6"/>
      <x v="27"/>
      <x v="10"/>
      <x v="7"/>
    </i>
    <i>
      <x v="61"/>
      <x v="4"/>
      <x v="13"/>
      <x/>
      <x v="2"/>
      <x v="44"/>
      <x v="9"/>
      <x v="9"/>
    </i>
    <i r="1">
      <x v="13"/>
      <x v="13"/>
      <x/>
      <x v="2"/>
      <x v="44"/>
      <x v="1"/>
      <x v="1"/>
    </i>
    <i r="1">
      <x v="17"/>
      <x v="13"/>
      <x/>
      <x v="2"/>
      <x v="44"/>
      <x v="9"/>
      <x v="9"/>
    </i>
    <i r="1">
      <x v="19"/>
      <x v="13"/>
      <x/>
      <x v="2"/>
      <x v="44"/>
      <x v="9"/>
      <x v="9"/>
    </i>
    <i r="1">
      <x v="25"/>
      <x v="13"/>
      <x/>
      <x v="2"/>
      <x v="44"/>
      <x v="4"/>
      <x v="4"/>
    </i>
    <i r="1">
      <x v="37"/>
      <x v="13"/>
      <x/>
      <x v="2"/>
      <x v="44"/>
      <x v="3"/>
      <x v="3"/>
    </i>
    <i r="1">
      <x v="41"/>
      <x v="13"/>
      <x/>
      <x v="2"/>
      <x v="44"/>
      <x v="1"/>
      <x v="1"/>
    </i>
    <i r="1">
      <x v="47"/>
      <x v="13"/>
      <x/>
      <x v="2"/>
      <x v="44"/>
      <x v="13"/>
      <x v="14"/>
    </i>
    <i r="1">
      <x v="54"/>
      <x v="40"/>
      <x v="1"/>
      <x v="4"/>
      <x v="3"/>
      <x v="9"/>
      <x v="65"/>
    </i>
    <i r="1">
      <x v="56"/>
      <x v="79"/>
      <x/>
      <x v="6"/>
      <x v="44"/>
      <x v="2"/>
      <x v="2"/>
    </i>
    <i r="1">
      <x v="62"/>
      <x v="79"/>
      <x/>
      <x v="6"/>
      <x v="44"/>
      <x v="1"/>
      <x v="1"/>
    </i>
    <i r="1">
      <x v="64"/>
      <x v="79"/>
      <x/>
      <x v="6"/>
      <x v="44"/>
      <x v="1"/>
      <x v="1"/>
    </i>
    <i r="1">
      <x v="65"/>
      <x v="89"/>
      <x/>
      <x v="6"/>
      <x v="44"/>
      <x v="9"/>
      <x v="9"/>
    </i>
    <i r="1">
      <x v="76"/>
      <x v="79"/>
      <x/>
      <x v="6"/>
      <x v="44"/>
      <x v="9"/>
      <x v="9"/>
    </i>
    <i r="1">
      <x v="78"/>
      <x v="79"/>
      <x/>
      <x v="6"/>
      <x v="44"/>
      <x/>
      <x/>
    </i>
    <i r="1">
      <x v="79"/>
      <x v="79"/>
      <x/>
      <x v="6"/>
      <x v="44"/>
      <x/>
      <x/>
    </i>
    <i r="1">
      <x v="82"/>
      <x v="79"/>
      <x/>
      <x v="6"/>
      <x v="44"/>
      <x v="1"/>
      <x v="1"/>
    </i>
    <i r="1">
      <x v="83"/>
      <x v="79"/>
      <x/>
      <x v="6"/>
      <x v="44"/>
      <x v="9"/>
      <x v="9"/>
    </i>
    <i r="1">
      <x v="85"/>
      <x v="79"/>
      <x/>
      <x v="6"/>
      <x v="44"/>
      <x v="13"/>
      <x v="14"/>
    </i>
    <i r="1">
      <x v="88"/>
      <x v="40"/>
      <x v="1"/>
      <x v="4"/>
      <x v="3"/>
      <x v="4"/>
      <x v="65"/>
    </i>
    <i r="1">
      <x v="93"/>
      <x v="40"/>
      <x v="1"/>
      <x v="4"/>
      <x v="3"/>
      <x v="9"/>
      <x v="65"/>
    </i>
    <i r="1">
      <x v="94"/>
      <x v="40"/>
      <x v="1"/>
      <x v="4"/>
      <x v="3"/>
      <x/>
      <x v="65"/>
    </i>
    <i r="1">
      <x v="98"/>
      <x v="40"/>
      <x v="1"/>
      <x v="4"/>
      <x v="3"/>
      <x v="1"/>
      <x v="65"/>
    </i>
    <i r="1">
      <x v="103"/>
      <x v="40"/>
      <x v="1"/>
      <x v="4"/>
      <x v="3"/>
      <x/>
      <x v="65"/>
    </i>
    <i r="1">
      <x v="108"/>
      <x v="40"/>
      <x v="1"/>
      <x v="4"/>
      <x v="3"/>
      <x v="9"/>
      <x v="65"/>
    </i>
    <i r="1">
      <x v="109"/>
      <x v="40"/>
      <x v="1"/>
      <x v="4"/>
      <x v="3"/>
      <x v="1"/>
      <x v="65"/>
    </i>
    <i r="1">
      <x v="111"/>
      <x v="40"/>
      <x v="1"/>
      <x v="4"/>
      <x v="3"/>
      <x v="4"/>
      <x v="65"/>
    </i>
    <i>
      <x v="62"/>
      <x v="6"/>
      <x v="16"/>
      <x/>
      <x v="3"/>
      <x v="11"/>
      <x v="4"/>
      <x v="4"/>
    </i>
    <i r="1">
      <x v="7"/>
      <x v="16"/>
      <x/>
      <x v="3"/>
      <x v="11"/>
      <x v="1"/>
      <x v="1"/>
    </i>
    <i r="1">
      <x v="9"/>
      <x v="16"/>
      <x/>
      <x v="3"/>
      <x v="11"/>
      <x v="9"/>
      <x v="9"/>
    </i>
    <i r="1">
      <x v="11"/>
      <x v="16"/>
      <x/>
      <x v="3"/>
      <x v="11"/>
      <x v="22"/>
      <x v="24"/>
    </i>
    <i r="1">
      <x v="17"/>
      <x v="16"/>
      <x/>
      <x v="3"/>
      <x v="11"/>
      <x v="15"/>
      <x v="17"/>
    </i>
    <i r="1">
      <x v="19"/>
      <x v="16"/>
      <x/>
      <x v="3"/>
      <x v="11"/>
      <x v="20"/>
      <x v="22"/>
    </i>
    <i r="1">
      <x v="25"/>
      <x v="16"/>
      <x/>
      <x v="3"/>
      <x v="11"/>
      <x v="9"/>
      <x v="9"/>
    </i>
    <i r="1">
      <x v="27"/>
      <x v="16"/>
      <x/>
      <x v="3"/>
      <x v="11"/>
      <x v="4"/>
      <x v="4"/>
    </i>
    <i r="1">
      <x v="31"/>
      <x v="16"/>
      <x/>
      <x v="3"/>
      <x v="11"/>
      <x v="9"/>
      <x v="9"/>
    </i>
    <i r="1">
      <x v="32"/>
      <x v="16"/>
      <x/>
      <x v="3"/>
      <x v="11"/>
      <x/>
      <x/>
    </i>
    <i r="1">
      <x v="33"/>
      <x v="16"/>
      <x/>
      <x v="3"/>
      <x v="11"/>
      <x v="19"/>
      <x v="21"/>
    </i>
    <i r="1">
      <x v="44"/>
      <x v="34"/>
      <x/>
      <x v="3"/>
      <x v="11"/>
      <x v="17"/>
      <x v="19"/>
    </i>
    <i r="1">
      <x v="45"/>
      <x v="34"/>
      <x/>
      <x v="3"/>
      <x v="11"/>
      <x v="17"/>
      <x v="19"/>
    </i>
    <i r="1">
      <x v="51"/>
      <x v="16"/>
      <x/>
      <x v="3"/>
      <x v="11"/>
      <x v="25"/>
      <x v="42"/>
    </i>
    <i r="1">
      <x v="54"/>
      <x v="111"/>
      <x/>
      <x v="7"/>
      <x v="46"/>
      <x v="17"/>
      <x v="19"/>
    </i>
    <i r="1">
      <x v="57"/>
      <x v="74"/>
      <x/>
      <x v="6"/>
      <x v="20"/>
      <x v="9"/>
      <x v="9"/>
    </i>
    <i r="1">
      <x v="60"/>
      <x v="74"/>
      <x/>
      <x v="6"/>
      <x v="20"/>
      <x v="19"/>
      <x v="21"/>
    </i>
    <i r="1">
      <x v="61"/>
      <x v="74"/>
      <x/>
      <x v="6"/>
      <x v="20"/>
      <x v="20"/>
      <x v="22"/>
    </i>
    <i r="1">
      <x v="67"/>
      <x v="74"/>
      <x/>
      <x v="6"/>
      <x v="20"/>
      <x v="9"/>
      <x v="9"/>
    </i>
    <i r="1">
      <x v="69"/>
      <x v="74"/>
      <x/>
      <x v="6"/>
      <x v="20"/>
      <x v="9"/>
      <x v="9"/>
    </i>
    <i r="1">
      <x v="70"/>
      <x v="74"/>
      <x/>
      <x v="6"/>
      <x v="20"/>
      <x v="5"/>
      <x v="5"/>
    </i>
    <i r="1">
      <x v="76"/>
      <x v="74"/>
      <x/>
      <x v="6"/>
      <x v="20"/>
      <x v="9"/>
      <x v="9"/>
    </i>
    <i r="1">
      <x v="79"/>
      <x v="74"/>
      <x/>
      <x v="6"/>
      <x v="20"/>
      <x v="3"/>
      <x v="3"/>
    </i>
    <i r="1">
      <x v="82"/>
      <x v="74"/>
      <x/>
      <x v="6"/>
      <x v="20"/>
      <x v="3"/>
      <x v="3"/>
    </i>
    <i r="1">
      <x v="83"/>
      <x v="74"/>
      <x/>
      <x v="6"/>
      <x v="20"/>
      <x v="15"/>
      <x v="17"/>
    </i>
    <i r="1">
      <x v="85"/>
      <x v="74"/>
      <x/>
      <x v="6"/>
      <x v="20"/>
      <x v="19"/>
      <x v="21"/>
    </i>
    <i r="1">
      <x v="87"/>
      <x v="92"/>
      <x/>
      <x v="7"/>
      <x v="46"/>
      <x v="9"/>
      <x v="9"/>
    </i>
    <i r="1">
      <x v="88"/>
      <x v="92"/>
      <x/>
      <x v="7"/>
      <x v="46"/>
      <x v="9"/>
      <x v="9"/>
    </i>
    <i r="1">
      <x v="94"/>
      <x v="118"/>
      <x/>
      <x v="7"/>
      <x v="46"/>
      <x v="3"/>
      <x v="3"/>
    </i>
    <i r="1">
      <x v="99"/>
      <x v="92"/>
      <x/>
      <x v="7"/>
      <x v="46"/>
      <x v="9"/>
      <x v="9"/>
    </i>
    <i r="1">
      <x v="108"/>
      <x v="92"/>
      <x/>
      <x v="7"/>
      <x v="46"/>
      <x v="9"/>
      <x v="9"/>
    </i>
    <i r="1">
      <x v="109"/>
      <x v="92"/>
      <x/>
      <x v="7"/>
      <x v="46"/>
      <x v="1"/>
      <x v="1"/>
    </i>
    <i r="1">
      <x v="111"/>
      <x v="92"/>
      <x/>
      <x v="7"/>
      <x v="46"/>
      <x v="15"/>
      <x v="17"/>
    </i>
    <i>
      <x v="63"/>
      <x v="6"/>
      <x v="9"/>
      <x/>
      <x v="2"/>
      <x v="6"/>
      <x v="4"/>
      <x v="4"/>
    </i>
    <i r="1">
      <x v="10"/>
      <x v="9"/>
      <x/>
      <x v="2"/>
      <x v="6"/>
      <x v="1"/>
      <x v="1"/>
    </i>
    <i r="1">
      <x v="12"/>
      <x v="42"/>
      <x/>
      <x v="3"/>
      <x v="6"/>
      <x v="9"/>
      <x v="9"/>
    </i>
    <i r="1">
      <x v="17"/>
      <x v="9"/>
      <x/>
      <x v="2"/>
      <x v="6"/>
      <x v="15"/>
      <x v="17"/>
    </i>
    <i r="1">
      <x v="19"/>
      <x v="9"/>
      <x/>
      <x v="2"/>
      <x v="6"/>
      <x v="15"/>
      <x v="17"/>
    </i>
    <i r="1">
      <x v="22"/>
      <x v="9"/>
      <x/>
      <x v="2"/>
      <x v="6"/>
      <x v="1"/>
      <x v="1"/>
    </i>
    <i r="1">
      <x v="23"/>
      <x v="9"/>
      <x/>
      <x v="2"/>
      <x v="6"/>
      <x v="1"/>
      <x v="1"/>
    </i>
    <i r="1">
      <x v="24"/>
      <x v="9"/>
      <x/>
      <x v="2"/>
      <x v="6"/>
      <x v="1"/>
      <x v="1"/>
    </i>
    <i r="1">
      <x v="25"/>
      <x v="9"/>
      <x/>
      <x v="2"/>
      <x v="6"/>
      <x/>
      <x/>
    </i>
    <i r="1">
      <x v="27"/>
      <x v="9"/>
      <x/>
      <x v="2"/>
      <x v="6"/>
      <x v="9"/>
      <x v="9"/>
    </i>
    <i r="1">
      <x v="31"/>
      <x v="9"/>
      <x/>
      <x v="2"/>
      <x v="6"/>
      <x v="1"/>
      <x v="1"/>
    </i>
    <i r="1">
      <x v="32"/>
      <x v="9"/>
      <x/>
      <x v="2"/>
      <x v="6"/>
      <x v="15"/>
      <x v="17"/>
    </i>
    <i r="1">
      <x v="40"/>
      <x v="9"/>
      <x/>
      <x v="2"/>
      <x v="6"/>
      <x v="2"/>
      <x v="2"/>
    </i>
    <i r="1">
      <x v="44"/>
      <x v="35"/>
      <x/>
      <x v="3"/>
      <x v="6"/>
      <x v="9"/>
      <x v="9"/>
    </i>
    <i r="1">
      <x v="45"/>
      <x v="35"/>
      <x/>
      <x v="3"/>
      <x v="6"/>
      <x v="1"/>
      <x v="1"/>
    </i>
    <i r="1">
      <x v="47"/>
      <x v="9"/>
      <x/>
      <x v="2"/>
      <x v="6"/>
      <x v="13"/>
      <x v="14"/>
    </i>
    <i r="1">
      <x v="51"/>
      <x v="9"/>
      <x/>
      <x v="2"/>
      <x v="6"/>
      <x v="2"/>
      <x v="2"/>
    </i>
    <i r="1">
      <x v="56"/>
      <x v="71"/>
      <x/>
      <x v="6"/>
      <x v="24"/>
      <x v="4"/>
      <x v="4"/>
    </i>
    <i r="1">
      <x v="57"/>
      <x v="71"/>
      <x/>
      <x v="6"/>
      <x v="24"/>
      <x v="9"/>
      <x v="9"/>
    </i>
    <i r="1">
      <x v="67"/>
      <x v="71"/>
      <x/>
      <x v="6"/>
      <x v="24"/>
      <x v="1"/>
      <x v="1"/>
    </i>
    <i r="1">
      <x v="68"/>
      <x v="71"/>
      <x/>
      <x v="6"/>
      <x v="24"/>
      <x v="7"/>
      <x v="7"/>
    </i>
    <i r="1">
      <x v="70"/>
      <x v="71"/>
      <x/>
      <x v="6"/>
      <x v="24"/>
      <x v="10"/>
      <x v="11"/>
    </i>
    <i r="1">
      <x v="71"/>
      <x v="71"/>
      <x/>
      <x v="6"/>
      <x v="24"/>
      <x v="9"/>
      <x v="9"/>
    </i>
    <i r="1">
      <x v="72"/>
      <x v="71"/>
      <x/>
      <x v="6"/>
      <x v="24"/>
      <x v="9"/>
      <x v="9"/>
    </i>
    <i r="1">
      <x v="76"/>
      <x v="71"/>
      <x/>
      <x v="6"/>
      <x v="24"/>
      <x v="4"/>
      <x v="4"/>
    </i>
    <i r="1">
      <x v="79"/>
      <x v="71"/>
      <x/>
      <x v="6"/>
      <x v="24"/>
      <x v="7"/>
      <x v="7"/>
    </i>
    <i r="1">
      <x v="82"/>
      <x v="71"/>
      <x/>
      <x v="6"/>
      <x v="24"/>
      <x v="1"/>
      <x v="1"/>
    </i>
    <i r="1">
      <x v="84"/>
      <x v="71"/>
      <x/>
      <x v="6"/>
      <x v="24"/>
      <x v="9"/>
      <x v="9"/>
    </i>
    <i r="1">
      <x v="88"/>
      <x v="102"/>
      <x/>
      <x v="8"/>
      <x v="38"/>
      <x v="7"/>
      <x v="7"/>
    </i>
    <i r="1">
      <x v="91"/>
      <x v="102"/>
      <x/>
      <x v="8"/>
      <x v="38"/>
      <x v="1"/>
      <x v="1"/>
    </i>
    <i r="1">
      <x v="96"/>
      <x v="102"/>
      <x/>
      <x v="8"/>
      <x v="38"/>
      <x v="9"/>
      <x v="9"/>
    </i>
    <i r="1">
      <x v="101"/>
      <x v="102"/>
      <x/>
      <x v="8"/>
      <x v="38"/>
      <x v="1"/>
      <x v="1"/>
    </i>
    <i r="1">
      <x v="104"/>
      <x v="102"/>
      <x/>
      <x v="8"/>
      <x v="38"/>
      <x v="17"/>
      <x v="19"/>
    </i>
    <i r="1">
      <x v="105"/>
      <x v="102"/>
      <x/>
      <x v="8"/>
      <x v="38"/>
      <x v="4"/>
      <x v="4"/>
    </i>
    <i r="1">
      <x v="107"/>
      <x v="102"/>
      <x/>
      <x v="8"/>
      <x v="38"/>
      <x v="4"/>
      <x v="4"/>
    </i>
    <i r="1">
      <x v="109"/>
      <x v="102"/>
      <x/>
      <x v="8"/>
      <x v="38"/>
      <x v="7"/>
      <x v="7"/>
    </i>
    <i r="1">
      <x v="110"/>
      <x v="102"/>
      <x/>
      <x v="8"/>
      <x v="38"/>
      <x v="9"/>
      <x v="9"/>
    </i>
    <i r="1">
      <x v="111"/>
      <x v="102"/>
      <x/>
      <x v="8"/>
      <x v="38"/>
      <x v="5"/>
      <x v="5"/>
    </i>
    <i>
      <x v="64"/>
      <x v="6"/>
      <x v="40"/>
      <x v="1"/>
      <x v="4"/>
      <x v="3"/>
      <x v="4"/>
      <x v="65"/>
    </i>
    <i r="1">
      <x v="10"/>
      <x v="40"/>
      <x v="1"/>
      <x v="4"/>
      <x v="3"/>
      <x v="9"/>
      <x v="65"/>
    </i>
    <i r="1">
      <x v="11"/>
      <x v="40"/>
      <x v="1"/>
      <x v="4"/>
      <x v="3"/>
      <x v="24"/>
      <x v="65"/>
    </i>
    <i r="1">
      <x v="14"/>
      <x v="40"/>
      <x v="1"/>
      <x v="4"/>
      <x v="3"/>
      <x v="9"/>
      <x v="65"/>
    </i>
    <i r="1">
      <x v="15"/>
      <x v="40"/>
      <x v="1"/>
      <x v="4"/>
      <x v="3"/>
      <x v="4"/>
      <x v="65"/>
    </i>
    <i r="1">
      <x v="17"/>
      <x v="40"/>
      <x v="1"/>
      <x v="4"/>
      <x v="3"/>
      <x v="17"/>
      <x v="65"/>
    </i>
    <i r="1">
      <x v="19"/>
      <x v="40"/>
      <x v="1"/>
      <x v="4"/>
      <x v="3"/>
      <x v="20"/>
      <x v="65"/>
    </i>
    <i r="1">
      <x v="22"/>
      <x v="40"/>
      <x v="1"/>
      <x v="4"/>
      <x v="3"/>
      <x v="1"/>
      <x v="65"/>
    </i>
    <i r="1">
      <x v="25"/>
      <x v="40"/>
      <x v="1"/>
      <x v="4"/>
      <x v="3"/>
      <x v="4"/>
      <x v="65"/>
    </i>
    <i r="1">
      <x v="29"/>
      <x v="40"/>
      <x v="1"/>
      <x v="4"/>
      <x v="3"/>
      <x v="15"/>
      <x v="65"/>
    </i>
    <i r="1">
      <x v="31"/>
      <x v="40"/>
      <x v="1"/>
      <x v="4"/>
      <x v="3"/>
      <x v="9"/>
      <x v="65"/>
    </i>
    <i r="1">
      <x v="33"/>
      <x v="40"/>
      <x v="1"/>
      <x v="4"/>
      <x v="3"/>
      <x v="17"/>
      <x v="65"/>
    </i>
    <i r="1">
      <x v="38"/>
      <x v="40"/>
      <x v="1"/>
      <x v="4"/>
      <x v="3"/>
      <x v="9"/>
      <x v="65"/>
    </i>
    <i r="1">
      <x v="47"/>
      <x v="40"/>
      <x v="1"/>
      <x v="4"/>
      <x v="3"/>
      <x v="15"/>
      <x v="65"/>
    </i>
    <i r="1">
      <x v="51"/>
      <x v="40"/>
      <x v="1"/>
      <x v="4"/>
      <x v="3"/>
      <x v="15"/>
      <x v="65"/>
    </i>
    <i>
      <x v="65"/>
      <x v="6"/>
      <x v="16"/>
      <x v="4"/>
      <x v="3"/>
      <x v="11"/>
      <x v="35"/>
      <x v="39"/>
    </i>
    <i>
      <x v="66"/>
      <x v="6"/>
      <x v="9"/>
      <x/>
      <x v="2"/>
      <x v="6"/>
      <x v="35"/>
      <x v="41"/>
    </i>
    <i r="1">
      <x v="7"/>
      <x v="9"/>
      <x/>
      <x v="2"/>
      <x v="6"/>
      <x v="20"/>
      <x v="22"/>
    </i>
    <i>
      <x v="67"/>
      <x v="6"/>
      <x v="16"/>
      <x v="4"/>
      <x v="3"/>
      <x v="11"/>
      <x v="35"/>
      <x v="41"/>
    </i>
    <i r="1">
      <x v="7"/>
      <x v="16"/>
      <x/>
      <x v="3"/>
      <x v="11"/>
      <x v="20"/>
      <x v="22"/>
    </i>
    <i>
      <x v="68"/>
      <x v="6"/>
      <x v="9"/>
      <x/>
      <x v="2"/>
      <x v="6"/>
      <x v="29"/>
      <x v="41"/>
    </i>
    <i r="1">
      <x v="7"/>
      <x v="9"/>
      <x/>
      <x v="2"/>
      <x v="6"/>
      <x v="20"/>
      <x v="22"/>
    </i>
    <i>
      <x v="69"/>
      <x v="6"/>
      <x v="9"/>
      <x/>
      <x v="2"/>
      <x v="6"/>
      <x v="35"/>
      <x v="42"/>
    </i>
    <i r="1">
      <x v="7"/>
      <x v="9"/>
      <x/>
      <x v="2"/>
      <x v="6"/>
      <x v="20"/>
      <x v="22"/>
    </i>
    <i>
      <x v="70"/>
      <x v="6"/>
      <x v="16"/>
      <x v="4"/>
      <x v="3"/>
      <x v="11"/>
      <x v="29"/>
      <x v="41"/>
    </i>
    <i r="1">
      <x v="7"/>
      <x v="16"/>
      <x/>
      <x v="3"/>
      <x v="11"/>
      <x v="20"/>
      <x v="22"/>
    </i>
    <i>
      <x v="71"/>
      <x v="6"/>
      <x v="9"/>
      <x/>
      <x v="2"/>
      <x v="6"/>
      <x v="28"/>
      <x v="28"/>
    </i>
    <i>
      <x v="72"/>
      <x v="6"/>
      <x v="16"/>
      <x v="4"/>
      <x v="3"/>
      <x v="11"/>
      <x v="28"/>
      <x v="36"/>
    </i>
    <i>
      <x v="73"/>
      <x v="6"/>
      <x v="20"/>
      <x v="9"/>
      <x v="3"/>
      <x v="3"/>
      <x v="4"/>
      <x v="4"/>
    </i>
    <i r="1">
      <x v="56"/>
      <x v="76"/>
      <x v="11"/>
      <x v="6"/>
      <x v="49"/>
      <x v="4"/>
      <x v="4"/>
    </i>
    <i r="1">
      <x v="63"/>
      <x v="76"/>
      <x v="11"/>
      <x v="6"/>
      <x v="49"/>
      <x/>
      <x/>
    </i>
    <i r="1">
      <x v="64"/>
      <x v="76"/>
      <x v="11"/>
      <x v="6"/>
      <x v="49"/>
      <x/>
      <x/>
    </i>
    <i r="1">
      <x v="68"/>
      <x v="76"/>
      <x v="11"/>
      <x v="6"/>
      <x v="49"/>
      <x v="3"/>
      <x v="3"/>
    </i>
    <i r="1">
      <x v="69"/>
      <x v="76"/>
      <x v="11"/>
      <x v="6"/>
      <x v="49"/>
      <x/>
      <x/>
    </i>
    <i r="1">
      <x v="70"/>
      <x v="76"/>
      <x v="11"/>
      <x v="6"/>
      <x v="49"/>
      <x v="5"/>
      <x v="5"/>
    </i>
    <i r="1">
      <x v="72"/>
      <x v="76"/>
      <x v="11"/>
      <x v="6"/>
      <x v="49"/>
      <x v="13"/>
      <x v="14"/>
    </i>
    <i r="1">
      <x v="76"/>
      <x v="76"/>
      <x v="11"/>
      <x v="6"/>
      <x v="49"/>
      <x/>
      <x/>
    </i>
    <i r="1">
      <x v="82"/>
      <x v="76"/>
      <x v="11"/>
      <x v="6"/>
      <x v="49"/>
      <x/>
      <x/>
    </i>
    <i r="6">
      <x v="3"/>
      <x v="3"/>
    </i>
    <i r="1">
      <x v="83"/>
      <x v="76"/>
      <x v="11"/>
      <x v="6"/>
      <x v="49"/>
      <x v="1"/>
      <x v="1"/>
    </i>
    <i r="1">
      <x v="84"/>
      <x v="76"/>
      <x v="11"/>
      <x v="6"/>
      <x v="49"/>
      <x v="4"/>
      <x v="4"/>
    </i>
    <i>
      <x v="74"/>
      <x v="6"/>
      <x v="14"/>
      <x v="4"/>
      <x v="2"/>
      <x v="11"/>
      <x v="36"/>
      <x v="44"/>
    </i>
    <i>
      <x v="75"/>
      <x/>
      <x v="3"/>
      <x/>
      <x v="2"/>
      <x v="11"/>
      <x v="13"/>
      <x v="14"/>
    </i>
    <i r="1">
      <x v="6"/>
      <x v="3"/>
      <x/>
      <x v="2"/>
      <x v="11"/>
      <x v="1"/>
      <x v="1"/>
    </i>
    <i r="1">
      <x v="9"/>
      <x v="3"/>
      <x/>
      <x v="2"/>
      <x v="11"/>
      <x v="3"/>
      <x v="3"/>
    </i>
    <i r="1">
      <x v="11"/>
      <x v="3"/>
      <x/>
      <x v="2"/>
      <x v="11"/>
      <x v="9"/>
      <x v="9"/>
    </i>
    <i r="1">
      <x v="12"/>
      <x v="46"/>
      <x/>
      <x v="3"/>
      <x v="11"/>
      <x v="4"/>
      <x v="4"/>
    </i>
    <i r="1">
      <x v="19"/>
      <x v="3"/>
      <x/>
      <x v="2"/>
      <x v="11"/>
      <x v="19"/>
      <x v="21"/>
    </i>
    <i r="1">
      <x v="21"/>
      <x v="60"/>
      <x v="4"/>
      <x v="3"/>
      <x v="11"/>
      <x v="51"/>
      <x v="58"/>
    </i>
    <i r="1">
      <x v="22"/>
      <x v="3"/>
      <x/>
      <x v="2"/>
      <x v="11"/>
      <x v="4"/>
      <x v="4"/>
    </i>
    <i r="1">
      <x v="38"/>
      <x v="3"/>
      <x/>
      <x v="2"/>
      <x v="11"/>
      <x v="13"/>
      <x v="14"/>
    </i>
    <i r="1">
      <x v="47"/>
      <x v="3"/>
      <x v="4"/>
      <x v="2"/>
      <x v="11"/>
      <x v="24"/>
      <x v="9"/>
    </i>
    <i>
      <x v="76"/>
      <x/>
      <x v="16"/>
      <x/>
      <x v="3"/>
      <x v="11"/>
      <x v="13"/>
      <x v="14"/>
    </i>
    <i r="1">
      <x v="6"/>
      <x v="16"/>
      <x/>
      <x v="3"/>
      <x v="11"/>
      <x v="1"/>
      <x v="1"/>
    </i>
    <i r="1">
      <x v="11"/>
      <x v="16"/>
      <x/>
      <x v="3"/>
      <x v="11"/>
      <x v="9"/>
      <x v="9"/>
    </i>
    <i r="1">
      <x v="12"/>
      <x v="53"/>
      <x/>
      <x v="3"/>
      <x v="11"/>
      <x v="4"/>
      <x v="4"/>
    </i>
    <i r="1">
      <x v="19"/>
      <x v="16"/>
      <x/>
      <x v="3"/>
      <x v="11"/>
      <x v="19"/>
      <x v="21"/>
    </i>
    <i r="1">
      <x v="40"/>
      <x v="16"/>
      <x/>
      <x v="3"/>
      <x v="11"/>
      <x v="6"/>
      <x v="6"/>
    </i>
    <i r="1">
      <x v="49"/>
      <x v="16"/>
      <x/>
      <x v="3"/>
      <x v="11"/>
      <x v="9"/>
      <x v="9"/>
    </i>
    <i r="1">
      <x v="53"/>
      <x v="16"/>
      <x/>
      <x v="3"/>
      <x v="11"/>
      <x v="15"/>
      <x v="17"/>
    </i>
    <i r="1">
      <x v="56"/>
      <x v="74"/>
      <x/>
      <x v="6"/>
      <x v="20"/>
      <x v="13"/>
      <x v="14"/>
    </i>
    <i r="1">
      <x v="69"/>
      <x v="74"/>
      <x/>
      <x v="6"/>
      <x v="20"/>
      <x v="9"/>
      <x v="9"/>
    </i>
    <i r="1">
      <x v="72"/>
      <x v="74"/>
      <x v="4"/>
      <x v="6"/>
      <x v="20"/>
      <x v="20"/>
      <x v="18"/>
    </i>
    <i r="1">
      <x v="73"/>
      <x v="74"/>
      <x/>
      <x v="6"/>
      <x v="20"/>
      <x v="4"/>
      <x v="4"/>
    </i>
    <i r="1">
      <x v="76"/>
      <x v="74"/>
      <x/>
      <x v="6"/>
      <x v="20"/>
      <x v="2"/>
      <x v="2"/>
    </i>
    <i r="1">
      <x v="79"/>
      <x v="74"/>
      <x/>
      <x v="6"/>
      <x v="20"/>
      <x v="15"/>
      <x v="17"/>
    </i>
    <i r="1">
      <x v="82"/>
      <x v="74"/>
      <x/>
      <x v="6"/>
      <x v="20"/>
      <x v="9"/>
      <x v="9"/>
    </i>
    <i r="1">
      <x v="83"/>
      <x v="74"/>
      <x/>
      <x v="6"/>
      <x v="20"/>
      <x v="17"/>
      <x v="19"/>
    </i>
    <i r="1">
      <x v="84"/>
      <x v="74"/>
      <x v="4"/>
      <x v="6"/>
      <x v="20"/>
      <x v="24"/>
      <x v="78"/>
    </i>
    <i>
      <x v="77"/>
      <x/>
      <x v="7"/>
      <x/>
      <x v="3"/>
      <x v="18"/>
      <x v="9"/>
      <x v="9"/>
    </i>
    <i r="1">
      <x v="6"/>
      <x v="7"/>
      <x/>
      <x v="3"/>
      <x v="18"/>
      <x v="1"/>
      <x v="1"/>
    </i>
    <i r="1">
      <x v="10"/>
      <x v="7"/>
      <x/>
      <x v="3"/>
      <x v="18"/>
      <x v="10"/>
      <x v="11"/>
    </i>
    <i r="1">
      <x v="17"/>
      <x v="7"/>
      <x/>
      <x v="3"/>
      <x v="18"/>
      <x v="9"/>
      <x v="9"/>
    </i>
    <i r="1">
      <x v="19"/>
      <x v="7"/>
      <x/>
      <x v="3"/>
      <x v="18"/>
      <x v="9"/>
      <x v="9"/>
    </i>
    <i r="1">
      <x v="23"/>
      <x v="7"/>
      <x/>
      <x v="3"/>
      <x v="18"/>
      <x v="4"/>
      <x v="4"/>
    </i>
    <i r="1">
      <x v="25"/>
      <x v="7"/>
      <x/>
      <x v="3"/>
      <x v="18"/>
      <x v="4"/>
      <x v="4"/>
    </i>
    <i r="1">
      <x v="27"/>
      <x v="7"/>
      <x/>
      <x v="3"/>
      <x v="18"/>
      <x/>
      <x/>
    </i>
    <i r="1">
      <x v="29"/>
      <x v="7"/>
      <x/>
      <x v="3"/>
      <x v="18"/>
      <x v="4"/>
      <x v="4"/>
    </i>
    <i r="1">
      <x v="31"/>
      <x v="7"/>
      <x/>
      <x v="3"/>
      <x v="18"/>
      <x v="2"/>
      <x v="2"/>
    </i>
    <i r="1">
      <x v="34"/>
      <x v="7"/>
      <x/>
      <x v="3"/>
      <x v="18"/>
      <x/>
      <x/>
    </i>
    <i r="1">
      <x v="49"/>
      <x v="7"/>
      <x/>
      <x v="3"/>
      <x v="18"/>
      <x v="1"/>
      <x v="1"/>
    </i>
    <i r="1">
      <x v="51"/>
      <x v="7"/>
      <x/>
      <x v="3"/>
      <x v="18"/>
      <x v="9"/>
      <x v="9"/>
    </i>
    <i r="1">
      <x v="57"/>
      <x v="73"/>
      <x/>
      <x v="6"/>
      <x v="45"/>
      <x v="2"/>
      <x v="2"/>
    </i>
    <i r="1">
      <x v="60"/>
      <x v="73"/>
      <x/>
      <x v="6"/>
      <x v="45"/>
      <x v="16"/>
      <x v="18"/>
    </i>
    <i r="1">
      <x v="64"/>
      <x v="73"/>
      <x/>
      <x v="6"/>
      <x v="45"/>
      <x/>
      <x/>
    </i>
    <i r="1">
      <x v="65"/>
      <x v="86"/>
      <x/>
      <x v="6"/>
      <x v="30"/>
      <x v="16"/>
      <x v="18"/>
    </i>
    <i r="1">
      <x v="67"/>
      <x v="73"/>
      <x/>
      <x v="6"/>
      <x v="45"/>
      <x v="2"/>
      <x v="2"/>
    </i>
    <i r="1">
      <x v="70"/>
      <x v="73"/>
      <x/>
      <x v="6"/>
      <x v="45"/>
      <x v="1"/>
      <x v="1"/>
    </i>
    <i r="1">
      <x v="75"/>
      <x v="73"/>
      <x/>
      <x v="6"/>
      <x v="45"/>
      <x v="15"/>
      <x v="17"/>
    </i>
    <i r="1">
      <x v="76"/>
      <x v="73"/>
      <x/>
      <x v="6"/>
      <x v="45"/>
      <x v="15"/>
      <x v="17"/>
    </i>
    <i r="1">
      <x v="79"/>
      <x v="73"/>
      <x/>
      <x v="6"/>
      <x v="45"/>
      <x v="3"/>
      <x v="3"/>
    </i>
    <i r="1">
      <x v="84"/>
      <x v="73"/>
      <x/>
      <x v="6"/>
      <x v="45"/>
      <x v="13"/>
      <x v="14"/>
    </i>
    <i r="1">
      <x v="87"/>
      <x v="93"/>
      <x/>
      <x v="7"/>
      <x v="35"/>
      <x v="9"/>
      <x v="9"/>
    </i>
    <i r="1">
      <x v="89"/>
      <x v="93"/>
      <x/>
      <x v="7"/>
      <x v="35"/>
      <x v="2"/>
      <x v="2"/>
    </i>
    <i r="1">
      <x v="97"/>
      <x v="129"/>
      <x/>
      <x v="7"/>
      <x v="40"/>
      <x v="1"/>
      <x v="1"/>
    </i>
    <i r="1">
      <x v="98"/>
      <x v="93"/>
      <x/>
      <x v="7"/>
      <x v="35"/>
      <x v="4"/>
      <x v="4"/>
    </i>
    <i r="1">
      <x v="108"/>
      <x v="93"/>
      <x/>
      <x v="7"/>
      <x v="35"/>
      <x/>
      <x/>
    </i>
    <i r="1">
      <x v="109"/>
      <x v="93"/>
      <x/>
      <x v="7"/>
      <x v="35"/>
      <x v="1"/>
      <x v="1"/>
    </i>
    <i r="1">
      <x v="111"/>
      <x v="93"/>
      <x/>
      <x v="7"/>
      <x v="35"/>
      <x/>
      <x/>
    </i>
    <i>
      <x v="78"/>
      <x v="7"/>
      <x v="14"/>
      <x/>
      <x v="2"/>
      <x v="11"/>
      <x v="24"/>
      <x v="27"/>
    </i>
    <i r="1">
      <x v="9"/>
      <x v="14"/>
      <x/>
      <x v="2"/>
      <x v="11"/>
      <x v="20"/>
      <x v="22"/>
    </i>
    <i r="1">
      <x v="13"/>
      <x v="14"/>
      <x/>
      <x v="2"/>
      <x v="11"/>
      <x v="17"/>
      <x v="19"/>
    </i>
    <i r="1">
      <x v="14"/>
      <x v="26"/>
      <x/>
      <x v="3"/>
      <x v="11"/>
      <x v="9"/>
      <x v="9"/>
    </i>
    <i r="1">
      <x v="15"/>
      <x v="14"/>
      <x/>
      <x v="2"/>
      <x v="11"/>
      <x v="13"/>
      <x v="14"/>
    </i>
    <i r="1">
      <x v="17"/>
      <x v="14"/>
      <x/>
      <x v="2"/>
      <x v="11"/>
      <x v="9"/>
      <x v="9"/>
    </i>
    <i r="1">
      <x v="19"/>
      <x v="14"/>
      <x/>
      <x v="2"/>
      <x v="11"/>
      <x v="20"/>
      <x v="22"/>
    </i>
    <i r="1">
      <x v="22"/>
      <x v="14"/>
      <x/>
      <x v="2"/>
      <x v="11"/>
      <x v="3"/>
      <x v="3"/>
    </i>
    <i r="1">
      <x v="23"/>
      <x v="14"/>
      <x/>
      <x v="2"/>
      <x v="11"/>
      <x v="9"/>
      <x v="9"/>
    </i>
    <i r="1">
      <x v="25"/>
      <x v="14"/>
      <x/>
      <x v="2"/>
      <x v="11"/>
      <x v="15"/>
      <x v="17"/>
    </i>
    <i r="1">
      <x v="26"/>
      <x v="14"/>
      <x/>
      <x v="2"/>
      <x v="11"/>
      <x v="9"/>
      <x v="9"/>
    </i>
    <i r="1">
      <x v="28"/>
      <x v="26"/>
      <x/>
      <x v="3"/>
      <x v="11"/>
      <x v="4"/>
      <x v="4"/>
    </i>
    <i r="1">
      <x v="31"/>
      <x v="14"/>
      <x/>
      <x v="2"/>
      <x v="11"/>
      <x v="4"/>
      <x v="4"/>
    </i>
    <i r="1">
      <x v="32"/>
      <x v="14"/>
      <x/>
      <x v="2"/>
      <x v="11"/>
      <x/>
      <x/>
    </i>
    <i r="1">
      <x v="37"/>
      <x v="14"/>
      <x/>
      <x v="2"/>
      <x v="11"/>
      <x v="3"/>
      <x v="3"/>
    </i>
    <i r="1">
      <x v="43"/>
      <x v="26"/>
      <x/>
      <x v="3"/>
      <x v="11"/>
      <x v="4"/>
      <x v="4"/>
    </i>
    <i r="1">
      <x v="45"/>
      <x v="26"/>
      <x/>
      <x v="3"/>
      <x v="11"/>
      <x v="17"/>
      <x v="19"/>
    </i>
    <i r="1">
      <x v="50"/>
      <x v="26"/>
      <x/>
      <x v="3"/>
      <x v="11"/>
      <x v="15"/>
      <x v="17"/>
    </i>
    <i r="1">
      <x v="51"/>
      <x v="14"/>
      <x/>
      <x v="2"/>
      <x v="11"/>
      <x v="17"/>
      <x v="19"/>
    </i>
    <i r="1">
      <x v="56"/>
      <x v="72"/>
      <x/>
      <x v="6"/>
      <x v="21"/>
      <x v="15"/>
      <x v="17"/>
    </i>
    <i r="1">
      <x v="58"/>
      <x v="72"/>
      <x/>
      <x v="6"/>
      <x v="21"/>
      <x v="9"/>
      <x v="9"/>
    </i>
    <i r="1">
      <x v="61"/>
      <x v="72"/>
      <x/>
      <x v="6"/>
      <x v="21"/>
      <x v="24"/>
      <x v="27"/>
    </i>
    <i r="1">
      <x v="62"/>
      <x v="72"/>
      <x/>
      <x v="6"/>
      <x v="21"/>
      <x v="9"/>
      <x v="9"/>
    </i>
    <i r="1">
      <x v="63"/>
      <x v="72"/>
      <x/>
      <x v="6"/>
      <x v="21"/>
      <x v="2"/>
      <x v="2"/>
    </i>
    <i r="1">
      <x v="64"/>
      <x v="72"/>
      <x/>
      <x v="6"/>
      <x v="21"/>
      <x/>
      <x/>
    </i>
    <i r="1">
      <x v="65"/>
      <x v="68"/>
      <x/>
      <x v="6"/>
      <x v="21"/>
      <x v="26"/>
      <x v="29"/>
    </i>
    <i r="1">
      <x v="68"/>
      <x v="72"/>
      <x/>
      <x v="6"/>
      <x v="21"/>
      <x v="4"/>
      <x v="4"/>
    </i>
    <i r="1">
      <x v="76"/>
      <x v="72"/>
      <x/>
      <x v="6"/>
      <x v="21"/>
      <x v="13"/>
      <x v="14"/>
    </i>
    <i r="1">
      <x v="79"/>
      <x v="72"/>
      <x/>
      <x v="6"/>
      <x v="21"/>
      <x v="7"/>
      <x v="7"/>
    </i>
    <i r="1">
      <x v="82"/>
      <x v="72"/>
      <x/>
      <x v="6"/>
      <x v="21"/>
      <x v="9"/>
      <x v="9"/>
    </i>
    <i r="1">
      <x v="96"/>
      <x v="104"/>
      <x/>
      <x v="8"/>
      <x v="40"/>
      <x v="13"/>
      <x v="14"/>
    </i>
    <i r="1">
      <x v="101"/>
      <x v="104"/>
      <x v="4"/>
      <x v="8"/>
      <x v="40"/>
      <x v="20"/>
      <x v="86"/>
    </i>
    <i>
      <x v="79"/>
      <x/>
      <x v="4"/>
      <x/>
      <x v="2"/>
      <x v="12"/>
      <x v="9"/>
      <x v="9"/>
    </i>
    <i r="1">
      <x v="7"/>
      <x v="4"/>
      <x/>
      <x v="2"/>
      <x v="12"/>
      <x v="15"/>
      <x v="17"/>
    </i>
    <i r="1">
      <x v="9"/>
      <x v="4"/>
      <x/>
      <x v="2"/>
      <x v="12"/>
      <x v="3"/>
      <x v="3"/>
    </i>
    <i r="1">
      <x v="11"/>
      <x v="4"/>
      <x v="4"/>
      <x v="2"/>
      <x v="12"/>
      <x v="20"/>
      <x v="21"/>
    </i>
    <i r="1">
      <x v="14"/>
      <x v="29"/>
      <x/>
      <x v="3"/>
      <x v="12"/>
      <x v="2"/>
      <x v="2"/>
    </i>
    <i r="1">
      <x v="16"/>
      <x v="4"/>
      <x/>
      <x v="2"/>
      <x v="12"/>
      <x/>
      <x/>
    </i>
    <i r="1">
      <x v="17"/>
      <x v="4"/>
      <x/>
      <x v="2"/>
      <x v="12"/>
      <x v="4"/>
      <x v="4"/>
    </i>
    <i r="1">
      <x v="25"/>
      <x v="4"/>
      <x/>
      <x v="2"/>
      <x v="12"/>
      <x v="9"/>
      <x v="9"/>
    </i>
    <i r="1">
      <x v="28"/>
      <x v="29"/>
      <x/>
      <x v="3"/>
      <x v="12"/>
      <x/>
      <x/>
    </i>
    <i r="1">
      <x v="33"/>
      <x v="4"/>
      <x v="4"/>
      <x v="2"/>
      <x v="12"/>
      <x v="20"/>
      <x v="21"/>
    </i>
    <i r="1">
      <x v="43"/>
      <x v="29"/>
      <x/>
      <x v="3"/>
      <x v="12"/>
      <x/>
      <x/>
    </i>
    <i r="1">
      <x v="47"/>
      <x v="4"/>
      <x/>
      <x v="2"/>
      <x v="12"/>
      <x v="24"/>
      <x v="27"/>
    </i>
    <i r="1">
      <x v="51"/>
      <x v="4"/>
      <x/>
      <x v="2"/>
      <x v="12"/>
      <x v="4"/>
      <x v="4"/>
    </i>
    <i>
      <x v="80"/>
      <x/>
      <x v="4"/>
      <x/>
      <x v="2"/>
      <x v="12"/>
      <x v="13"/>
      <x v="14"/>
    </i>
    <i r="1">
      <x v="7"/>
      <x v="4"/>
      <x/>
      <x v="2"/>
      <x v="12"/>
      <x v="15"/>
      <x v="17"/>
    </i>
    <i r="1">
      <x v="11"/>
      <x v="4"/>
      <x/>
      <x v="2"/>
      <x v="12"/>
      <x v="20"/>
      <x v="22"/>
    </i>
    <i r="1">
      <x v="25"/>
      <x v="4"/>
      <x/>
      <x v="2"/>
      <x v="12"/>
      <x v="9"/>
      <x v="9"/>
    </i>
    <i r="1">
      <x v="28"/>
      <x v="29"/>
      <x/>
      <x v="3"/>
      <x v="12"/>
      <x/>
      <x/>
    </i>
    <i r="1">
      <x v="32"/>
      <x v="4"/>
      <x/>
      <x v="2"/>
      <x v="12"/>
      <x v="1"/>
      <x v="1"/>
    </i>
    <i r="1">
      <x v="33"/>
      <x v="4"/>
      <x/>
      <x v="2"/>
      <x v="12"/>
      <x v="17"/>
      <x v="19"/>
    </i>
    <i r="1">
      <x v="43"/>
      <x v="29"/>
      <x/>
      <x v="3"/>
      <x v="12"/>
      <x/>
      <x/>
    </i>
    <i r="1">
      <x v="47"/>
      <x v="4"/>
      <x/>
      <x v="2"/>
      <x v="12"/>
      <x v="24"/>
      <x v="27"/>
    </i>
    <i>
      <x v="81"/>
      <x v="7"/>
      <x v="21"/>
      <x/>
      <x v="2"/>
      <x v="19"/>
      <x v="9"/>
      <x v="9"/>
    </i>
    <i r="1">
      <x v="11"/>
      <x v="21"/>
      <x/>
      <x v="2"/>
      <x v="19"/>
      <x v="15"/>
      <x v="17"/>
    </i>
    <i r="1">
      <x v="17"/>
      <x v="21"/>
      <x/>
      <x v="2"/>
      <x v="19"/>
      <x v="13"/>
      <x v="14"/>
    </i>
    <i r="1">
      <x v="22"/>
      <x v="21"/>
      <x/>
      <x v="2"/>
      <x v="19"/>
      <x v="3"/>
      <x v="3"/>
    </i>
    <i r="1">
      <x v="23"/>
      <x v="21"/>
      <x/>
      <x v="2"/>
      <x v="19"/>
      <x v="13"/>
      <x v="14"/>
    </i>
    <i r="1">
      <x v="24"/>
      <x v="21"/>
      <x/>
      <x v="2"/>
      <x v="19"/>
      <x v="3"/>
      <x v="3"/>
    </i>
    <i r="1">
      <x v="25"/>
      <x v="21"/>
      <x/>
      <x v="2"/>
      <x v="19"/>
      <x v="15"/>
      <x v="17"/>
    </i>
    <i r="1">
      <x v="27"/>
      <x v="21"/>
      <x/>
      <x v="2"/>
      <x v="19"/>
      <x v="12"/>
      <x v="13"/>
    </i>
    <i r="1">
      <x v="30"/>
      <x v="21"/>
      <x/>
      <x v="2"/>
      <x v="19"/>
      <x v="4"/>
      <x v="4"/>
    </i>
    <i r="1">
      <x v="32"/>
      <x v="21"/>
      <x/>
      <x v="2"/>
      <x v="19"/>
      <x v="9"/>
      <x v="9"/>
    </i>
    <i r="1">
      <x v="33"/>
      <x v="21"/>
      <x/>
      <x v="2"/>
      <x v="19"/>
      <x v="9"/>
      <x v="9"/>
    </i>
    <i r="1">
      <x v="39"/>
      <x v="21"/>
      <x/>
      <x v="2"/>
      <x v="19"/>
      <x v="4"/>
      <x v="4"/>
    </i>
    <i r="1">
      <x v="40"/>
      <x v="21"/>
      <x/>
      <x v="2"/>
      <x v="19"/>
      <x/>
      <x/>
    </i>
    <i r="1">
      <x v="41"/>
      <x v="21"/>
      <x/>
      <x v="2"/>
      <x v="19"/>
      <x v="2"/>
      <x v="2"/>
    </i>
    <i r="1">
      <x v="44"/>
      <x v="36"/>
      <x/>
      <x v="3"/>
      <x v="19"/>
      <x v="4"/>
      <x v="4"/>
    </i>
    <i r="1">
      <x v="45"/>
      <x v="36"/>
      <x/>
      <x v="3"/>
      <x v="19"/>
      <x v="9"/>
      <x v="9"/>
    </i>
    <i r="1">
      <x v="47"/>
      <x v="21"/>
      <x/>
      <x v="2"/>
      <x v="19"/>
      <x v="15"/>
      <x v="17"/>
    </i>
    <i r="1">
      <x v="49"/>
      <x v="21"/>
      <x/>
      <x v="2"/>
      <x v="19"/>
      <x v="17"/>
      <x v="19"/>
    </i>
    <i r="1">
      <x v="50"/>
      <x v="36"/>
      <x/>
      <x v="3"/>
      <x v="19"/>
      <x v="9"/>
      <x v="9"/>
    </i>
    <i r="1">
      <x v="51"/>
      <x v="21"/>
      <x/>
      <x v="2"/>
      <x v="19"/>
      <x v="9"/>
      <x v="9"/>
    </i>
    <i r="1">
      <x v="54"/>
      <x v="113"/>
      <x/>
      <x v="7"/>
      <x v="43"/>
      <x v="2"/>
      <x v="2"/>
    </i>
    <i r="1">
      <x v="88"/>
      <x v="106"/>
      <x/>
      <x v="7"/>
      <x v="41"/>
      <x v="16"/>
      <x v="18"/>
    </i>
    <i r="1">
      <x v="96"/>
      <x v="106"/>
      <x/>
      <x v="7"/>
      <x v="41"/>
      <x v="17"/>
      <x v="19"/>
    </i>
    <i r="1">
      <x v="97"/>
      <x v="126"/>
      <x/>
      <x v="7"/>
      <x v="43"/>
      <x v="3"/>
      <x v="3"/>
    </i>
    <i r="1">
      <x v="99"/>
      <x v="106"/>
      <x/>
      <x v="7"/>
      <x v="41"/>
      <x v="9"/>
      <x v="9"/>
    </i>
    <i r="1">
      <x v="101"/>
      <x v="106"/>
      <x/>
      <x v="7"/>
      <x v="41"/>
      <x v="13"/>
      <x v="14"/>
    </i>
    <i r="1">
      <x v="105"/>
      <x v="106"/>
      <x/>
      <x v="7"/>
      <x v="41"/>
      <x v="9"/>
      <x v="9"/>
    </i>
    <i r="1">
      <x v="107"/>
      <x v="106"/>
      <x/>
      <x v="7"/>
      <x v="41"/>
      <x v="2"/>
      <x v="2"/>
    </i>
    <i r="1">
      <x v="111"/>
      <x v="106"/>
      <x/>
      <x v="7"/>
      <x v="41"/>
      <x v="16"/>
      <x v="18"/>
    </i>
    <i>
      <x v="82"/>
      <x v="7"/>
      <x v="18"/>
      <x v="4"/>
      <x v="2"/>
      <x v="17"/>
      <x v="9"/>
      <x v="4"/>
    </i>
    <i r="1">
      <x v="12"/>
      <x v="49"/>
      <x/>
      <x v="3"/>
      <x v="17"/>
      <x v="9"/>
      <x v="4"/>
    </i>
    <i r="1">
      <x v="19"/>
      <x v="18"/>
      <x v="4"/>
      <x v="2"/>
      <x v="17"/>
      <x v="15"/>
      <x v="4"/>
    </i>
    <i r="1">
      <x v="21"/>
      <x v="65"/>
      <x v="4"/>
      <x v="3"/>
      <x v="17"/>
      <x v="27"/>
      <x v="5"/>
    </i>
    <i r="1">
      <x v="22"/>
      <x v="18"/>
      <x/>
      <x v="2"/>
      <x v="17"/>
      <x v="3"/>
      <x v="3"/>
    </i>
    <i r="1">
      <x v="23"/>
      <x v="18"/>
      <x v="4"/>
      <x v="2"/>
      <x v="17"/>
      <x v="9"/>
      <x v="4"/>
    </i>
    <i r="1">
      <x v="24"/>
      <x v="18"/>
      <x v="4"/>
      <x v="2"/>
      <x v="17"/>
      <x v="15"/>
      <x v="4"/>
    </i>
    <i r="1">
      <x v="27"/>
      <x v="18"/>
      <x v="4"/>
      <x v="2"/>
      <x v="17"/>
      <x v="7"/>
      <x v="4"/>
    </i>
    <i r="1">
      <x v="28"/>
      <x v="31"/>
      <x/>
      <x v="3"/>
      <x v="10"/>
      <x v="1"/>
      <x v="1"/>
    </i>
    <i r="1">
      <x v="32"/>
      <x v="18"/>
      <x v="4"/>
      <x v="2"/>
      <x v="17"/>
      <x v="9"/>
      <x v="4"/>
    </i>
    <i r="1">
      <x v="38"/>
      <x v="18"/>
      <x v="4"/>
      <x v="2"/>
      <x v="17"/>
      <x v="15"/>
      <x v="4"/>
    </i>
    <i r="1">
      <x v="41"/>
      <x v="18"/>
      <x/>
      <x v="2"/>
      <x v="17"/>
      <x v="2"/>
      <x v="2"/>
    </i>
    <i r="1">
      <x v="47"/>
      <x v="18"/>
      <x v="4"/>
      <x v="2"/>
      <x v="17"/>
      <x v="15"/>
      <x v="4"/>
    </i>
    <i>
      <x v="83"/>
      <x v="7"/>
      <x v="40"/>
      <x v="1"/>
      <x v="4"/>
      <x v="3"/>
      <x v="29"/>
      <x v="65"/>
    </i>
    <i r="1">
      <x v="11"/>
      <x v="40"/>
      <x v="1"/>
      <x v="4"/>
      <x v="3"/>
      <x v="24"/>
      <x v="65"/>
    </i>
    <i r="1">
      <x v="12"/>
      <x v="40"/>
      <x v="1"/>
      <x v="4"/>
      <x v="3"/>
      <x v="37"/>
      <x v="65"/>
    </i>
    <i r="1">
      <x v="13"/>
      <x v="40"/>
      <x v="1"/>
      <x v="4"/>
      <x v="3"/>
      <x v="17"/>
      <x v="65"/>
    </i>
    <i r="1">
      <x v="16"/>
      <x v="40"/>
      <x v="1"/>
      <x v="4"/>
      <x v="3"/>
      <x v="15"/>
      <x v="65"/>
    </i>
    <i r="1">
      <x v="17"/>
      <x v="40"/>
      <x v="1"/>
      <x v="4"/>
      <x v="3"/>
      <x v="49"/>
      <x v="65"/>
    </i>
    <i r="1">
      <x v="20"/>
      <x v="40"/>
      <x v="1"/>
      <x v="4"/>
      <x v="3"/>
      <x v="9"/>
      <x v="65"/>
    </i>
    <i r="1">
      <x v="21"/>
      <x v="40"/>
      <x v="1"/>
      <x v="4"/>
      <x v="3"/>
      <x v="24"/>
      <x v="65"/>
    </i>
    <i r="1">
      <x v="22"/>
      <x v="40"/>
      <x v="1"/>
      <x v="4"/>
      <x v="3"/>
      <x v="9"/>
      <x v="65"/>
    </i>
    <i r="1">
      <x v="25"/>
      <x v="40"/>
      <x v="1"/>
      <x v="4"/>
      <x v="3"/>
      <x v="26"/>
      <x v="65"/>
    </i>
    <i r="1">
      <x v="32"/>
      <x v="40"/>
      <x v="1"/>
      <x v="4"/>
      <x v="3"/>
      <x v="20"/>
      <x v="65"/>
    </i>
    <i r="1">
      <x v="33"/>
      <x v="40"/>
      <x v="1"/>
      <x v="4"/>
      <x v="3"/>
      <x v="20"/>
      <x v="65"/>
    </i>
    <i r="1">
      <x v="36"/>
      <x v="40"/>
      <x v="1"/>
      <x v="4"/>
      <x v="3"/>
      <x v="9"/>
      <x v="65"/>
    </i>
    <i r="1">
      <x v="39"/>
      <x v="40"/>
      <x v="1"/>
      <x v="4"/>
      <x v="3"/>
      <x v="20"/>
      <x v="65"/>
    </i>
    <i r="1">
      <x v="42"/>
      <x v="40"/>
      <x v="1"/>
      <x v="4"/>
      <x v="3"/>
      <x v="10"/>
      <x v="65"/>
    </i>
    <i r="1">
      <x v="43"/>
      <x v="40"/>
      <x v="1"/>
      <x v="4"/>
      <x v="3"/>
      <x v="3"/>
      <x v="65"/>
    </i>
    <i r="1">
      <x v="44"/>
      <x v="40"/>
      <x v="1"/>
      <x v="4"/>
      <x v="3"/>
      <x v="24"/>
      <x v="65"/>
    </i>
    <i r="1">
      <x v="45"/>
      <x v="40"/>
      <x v="1"/>
      <x v="4"/>
      <x v="3"/>
      <x v="26"/>
      <x v="65"/>
    </i>
    <i r="1">
      <x v="47"/>
      <x v="40"/>
      <x v="1"/>
      <x v="4"/>
      <x v="3"/>
      <x v="26"/>
      <x v="65"/>
    </i>
    <i r="1">
      <x v="48"/>
      <x v="40"/>
      <x v="1"/>
      <x v="4"/>
      <x v="3"/>
      <x v="20"/>
      <x v="65"/>
    </i>
    <i r="1">
      <x v="49"/>
      <x v="40"/>
      <x v="1"/>
      <x v="4"/>
      <x v="3"/>
      <x v="17"/>
      <x v="65"/>
    </i>
    <i r="1">
      <x v="51"/>
      <x v="40"/>
      <x v="1"/>
      <x v="4"/>
      <x v="3"/>
      <x v="24"/>
      <x v="65"/>
    </i>
    <i>
      <x v="84"/>
      <x v="9"/>
      <x v="5"/>
      <x/>
      <x v="3"/>
      <x v="16"/>
      <x v="3"/>
      <x v="3"/>
    </i>
    <i r="1">
      <x v="12"/>
      <x v="41"/>
      <x/>
      <x v="3"/>
      <x v="16"/>
      <x v="9"/>
      <x v="9"/>
    </i>
    <i r="1">
      <x v="17"/>
      <x v="5"/>
      <x/>
      <x v="3"/>
      <x v="16"/>
      <x v="4"/>
      <x v="4"/>
    </i>
    <i r="1">
      <x v="22"/>
      <x v="5"/>
      <x/>
      <x v="3"/>
      <x v="16"/>
      <x v="1"/>
      <x v="1"/>
    </i>
    <i r="1">
      <x v="24"/>
      <x v="5"/>
      <x/>
      <x v="3"/>
      <x v="16"/>
      <x/>
      <x/>
    </i>
    <i r="1">
      <x v="25"/>
      <x v="5"/>
      <x/>
      <x v="3"/>
      <x v="16"/>
      <x v="1"/>
      <x v="1"/>
    </i>
    <i r="1">
      <x v="28"/>
      <x v="57"/>
      <x/>
      <x v="3"/>
      <x v="16"/>
      <x v="1"/>
      <x v="1"/>
    </i>
    <i r="1">
      <x v="34"/>
      <x v="5"/>
      <x/>
      <x v="3"/>
      <x v="16"/>
      <x/>
      <x/>
    </i>
    <i r="1">
      <x v="41"/>
      <x v="5"/>
      <x/>
      <x v="3"/>
      <x v="16"/>
      <x v="1"/>
      <x v="1"/>
    </i>
    <i r="1">
      <x v="45"/>
      <x v="57"/>
      <x/>
      <x v="3"/>
      <x v="16"/>
      <x v="1"/>
      <x v="1"/>
    </i>
    <i r="1">
      <x v="57"/>
      <x v="83"/>
      <x/>
      <x v="6"/>
      <x v="25"/>
      <x v="5"/>
      <x v="5"/>
    </i>
    <i r="1">
      <x v="58"/>
      <x v="83"/>
      <x/>
      <x v="6"/>
      <x v="25"/>
      <x v="9"/>
      <x v="9"/>
    </i>
    <i r="1">
      <x v="79"/>
      <x v="83"/>
      <x/>
      <x v="6"/>
      <x v="25"/>
      <x v="3"/>
      <x v="3"/>
    </i>
    <i r="1">
      <x v="82"/>
      <x v="83"/>
      <x/>
      <x v="6"/>
      <x v="25"/>
      <x v="3"/>
      <x v="3"/>
    </i>
    <i r="1">
      <x v="83"/>
      <x v="83"/>
      <x/>
      <x v="6"/>
      <x v="25"/>
      <x v="2"/>
      <x v="2"/>
    </i>
    <i r="1">
      <x v="105"/>
      <x v="125"/>
      <x/>
      <x v="8"/>
      <x v="48"/>
      <x v="3"/>
      <x v="3"/>
    </i>
    <i r="1">
      <x v="108"/>
      <x v="125"/>
      <x/>
      <x v="8"/>
      <x v="48"/>
      <x v="2"/>
      <x v="2"/>
    </i>
    <i r="1">
      <x v="111"/>
      <x v="125"/>
      <x/>
      <x v="8"/>
      <x v="48"/>
      <x v="8"/>
      <x v="8"/>
    </i>
    <i>
      <x v="85"/>
      <x/>
      <x v="16"/>
      <x/>
      <x v="3"/>
      <x v="11"/>
      <x v="24"/>
      <x v="27"/>
    </i>
    <i r="1">
      <x v="9"/>
      <x v="16"/>
      <x/>
      <x v="3"/>
      <x v="11"/>
      <x v="24"/>
      <x v="27"/>
    </i>
    <i r="1">
      <x v="19"/>
      <x v="16"/>
      <x/>
      <x v="3"/>
      <x v="11"/>
      <x v="20"/>
      <x v="22"/>
    </i>
    <i r="1">
      <x v="25"/>
      <x v="16"/>
      <x/>
      <x v="3"/>
      <x v="11"/>
      <x/>
      <x/>
    </i>
    <i r="1">
      <x v="30"/>
      <x v="16"/>
      <x/>
      <x v="3"/>
      <x v="11"/>
      <x v="9"/>
      <x v="9"/>
    </i>
    <i r="1">
      <x v="31"/>
      <x v="16"/>
      <x/>
      <x v="3"/>
      <x v="11"/>
      <x v="20"/>
      <x v="22"/>
    </i>
    <i r="1">
      <x v="33"/>
      <x v="16"/>
      <x/>
      <x v="3"/>
      <x v="11"/>
      <x v="20"/>
      <x v="22"/>
    </i>
    <i r="1">
      <x v="40"/>
      <x v="16"/>
      <x/>
      <x v="3"/>
      <x v="11"/>
      <x/>
      <x/>
    </i>
    <i r="1">
      <x v="51"/>
      <x v="16"/>
      <x/>
      <x v="3"/>
      <x v="11"/>
      <x v="4"/>
      <x v="4"/>
    </i>
    <i r="1">
      <x v="56"/>
      <x v="74"/>
      <x/>
      <x v="6"/>
      <x v="20"/>
      <x v="15"/>
      <x v="17"/>
    </i>
    <i r="1">
      <x v="75"/>
      <x v="74"/>
      <x/>
      <x v="6"/>
      <x v="20"/>
      <x v="24"/>
      <x v="27"/>
    </i>
    <i r="1">
      <x v="79"/>
      <x v="74"/>
      <x/>
      <x v="6"/>
      <x v="20"/>
      <x v="15"/>
      <x v="17"/>
    </i>
    <i r="1">
      <x v="83"/>
      <x v="74"/>
      <x/>
      <x v="6"/>
      <x v="20"/>
      <x v="15"/>
      <x v="17"/>
    </i>
    <i r="1">
      <x v="85"/>
      <x v="74"/>
      <x/>
      <x v="6"/>
      <x v="20"/>
      <x v="15"/>
      <x v="17"/>
    </i>
    <i r="1">
      <x v="88"/>
      <x v="92"/>
      <x/>
      <x v="7"/>
      <x v="46"/>
      <x v="9"/>
      <x v="9"/>
    </i>
    <i r="1">
      <x v="93"/>
      <x v="92"/>
      <x/>
      <x v="7"/>
      <x v="46"/>
      <x v="9"/>
      <x v="9"/>
    </i>
    <i r="1">
      <x v="105"/>
      <x v="92"/>
      <x/>
      <x v="7"/>
      <x v="46"/>
      <x v="20"/>
      <x v="22"/>
    </i>
    <i r="1">
      <x v="111"/>
      <x v="92"/>
      <x/>
      <x v="7"/>
      <x v="46"/>
      <x v="9"/>
      <x v="9"/>
    </i>
    <i>
      <x v="86"/>
      <x v="9"/>
      <x v="4"/>
      <x/>
      <x v="2"/>
      <x v="12"/>
      <x v="3"/>
      <x v="3"/>
    </i>
    <i r="1">
      <x v="12"/>
      <x v="43"/>
      <x/>
      <x v="3"/>
      <x v="12"/>
      <x v="1"/>
      <x v="1"/>
    </i>
    <i r="1">
      <x v="25"/>
      <x v="4"/>
      <x/>
      <x v="2"/>
      <x v="12"/>
      <x v="9"/>
      <x v="9"/>
    </i>
    <i r="1">
      <x v="58"/>
      <x v="70"/>
      <x/>
      <x v="6"/>
      <x v="23"/>
      <x v="9"/>
      <x v="9"/>
    </i>
    <i r="1">
      <x v="76"/>
      <x v="70"/>
      <x/>
      <x v="6"/>
      <x v="23"/>
      <x v="9"/>
      <x v="9"/>
    </i>
    <i r="1">
      <x v="83"/>
      <x v="70"/>
      <x/>
      <x v="6"/>
      <x v="23"/>
      <x v="4"/>
      <x v="4"/>
    </i>
    <i r="1">
      <x v="84"/>
      <x v="70"/>
      <x/>
      <x v="6"/>
      <x v="23"/>
      <x v="15"/>
      <x v="17"/>
    </i>
    <i r="1">
      <x v="111"/>
      <x v="95"/>
      <x/>
      <x v="8"/>
      <x v="33"/>
      <x v="6"/>
      <x v="6"/>
    </i>
    <i>
      <x v="87"/>
      <x v="9"/>
      <x v="15"/>
      <x/>
      <x v="3"/>
      <x v="8"/>
      <x/>
      <x/>
    </i>
    <i r="1">
      <x v="11"/>
      <x v="15"/>
      <x/>
      <x v="3"/>
      <x v="8"/>
      <x/>
      <x/>
    </i>
    <i r="1">
      <x v="19"/>
      <x v="15"/>
      <x/>
      <x v="3"/>
      <x v="8"/>
      <x v="9"/>
      <x v="9"/>
    </i>
    <i r="1">
      <x v="22"/>
      <x v="15"/>
      <x/>
      <x v="3"/>
      <x v="8"/>
      <x v="1"/>
      <x v="1"/>
    </i>
    <i r="1">
      <x v="31"/>
      <x v="15"/>
      <x/>
      <x v="3"/>
      <x v="8"/>
      <x v="4"/>
      <x v="4"/>
    </i>
    <i r="1">
      <x v="66"/>
      <x v="91"/>
      <x/>
      <x v="6"/>
      <x v="31"/>
      <x v="9"/>
      <x v="9"/>
    </i>
    <i r="1">
      <x v="67"/>
      <x v="91"/>
      <x/>
      <x v="6"/>
      <x v="31"/>
      <x v="4"/>
      <x v="4"/>
    </i>
    <i r="1">
      <x v="68"/>
      <x v="91"/>
      <x/>
      <x v="6"/>
      <x v="31"/>
      <x v="9"/>
      <x v="9"/>
    </i>
    <i r="1">
      <x v="72"/>
      <x v="91"/>
      <x/>
      <x v="6"/>
      <x v="31"/>
      <x v="4"/>
      <x v="4"/>
    </i>
    <i r="1">
      <x v="74"/>
      <x v="91"/>
      <x/>
      <x v="6"/>
      <x v="31"/>
      <x v="1"/>
      <x v="1"/>
    </i>
    <i r="1">
      <x v="76"/>
      <x v="91"/>
      <x/>
      <x v="6"/>
      <x v="31"/>
      <x v="4"/>
      <x v="4"/>
    </i>
    <i r="1">
      <x v="79"/>
      <x v="91"/>
      <x/>
      <x v="6"/>
      <x v="31"/>
      <x v="1"/>
      <x v="1"/>
    </i>
    <i r="1">
      <x v="82"/>
      <x v="91"/>
      <x/>
      <x v="6"/>
      <x v="31"/>
      <x v="3"/>
      <x v="3"/>
    </i>
    <i r="6">
      <x v="4"/>
      <x v="4"/>
    </i>
    <i r="1">
      <x v="87"/>
      <x v="101"/>
      <x/>
      <x v="8"/>
      <x v="31"/>
      <x v="3"/>
      <x v="3"/>
    </i>
    <i r="1">
      <x v="88"/>
      <x v="101"/>
      <x/>
      <x v="8"/>
      <x v="31"/>
      <x/>
      <x/>
    </i>
    <i r="1">
      <x v="93"/>
      <x v="101"/>
      <x/>
      <x v="8"/>
      <x v="31"/>
      <x v="9"/>
      <x v="9"/>
    </i>
    <i r="1">
      <x v="98"/>
      <x v="101"/>
      <x/>
      <x v="8"/>
      <x v="31"/>
      <x v="9"/>
      <x v="9"/>
    </i>
    <i r="1">
      <x v="105"/>
      <x v="101"/>
      <x/>
      <x v="8"/>
      <x v="31"/>
      <x v="3"/>
      <x v="3"/>
    </i>
    <i r="1">
      <x v="108"/>
      <x v="101"/>
      <x/>
      <x v="8"/>
      <x v="31"/>
      <x v="9"/>
      <x v="9"/>
    </i>
    <i>
      <x v="88"/>
      <x/>
      <x v="14"/>
      <x/>
      <x v="2"/>
      <x v="11"/>
      <x v="17"/>
      <x v="19"/>
    </i>
    <i r="1">
      <x v="9"/>
      <x v="14"/>
      <x/>
      <x v="2"/>
      <x v="11"/>
      <x v="9"/>
      <x v="9"/>
    </i>
    <i r="1">
      <x v="12"/>
      <x v="48"/>
      <x/>
      <x v="3"/>
      <x v="11"/>
      <x v="9"/>
      <x v="9"/>
    </i>
    <i r="1">
      <x v="19"/>
      <x v="14"/>
      <x/>
      <x v="2"/>
      <x v="11"/>
      <x v="15"/>
      <x v="17"/>
    </i>
    <i r="1">
      <x v="21"/>
      <x v="64"/>
      <x v="4"/>
      <x v="3"/>
      <x v="11"/>
      <x v="34"/>
      <x v="56"/>
    </i>
    <i r="1">
      <x v="26"/>
      <x v="14"/>
      <x/>
      <x v="2"/>
      <x v="11"/>
      <x v="9"/>
      <x v="9"/>
    </i>
    <i r="1">
      <x v="27"/>
      <x v="14"/>
      <x/>
      <x v="2"/>
      <x v="11"/>
      <x v="13"/>
      <x v="14"/>
    </i>
    <i r="1">
      <x v="28"/>
      <x v="26"/>
      <x/>
      <x v="3"/>
      <x v="11"/>
      <x v="4"/>
      <x v="4"/>
    </i>
    <i r="1">
      <x v="33"/>
      <x v="14"/>
      <x/>
      <x v="2"/>
      <x v="11"/>
      <x v="15"/>
      <x v="17"/>
    </i>
    <i r="1">
      <x v="41"/>
      <x v="14"/>
      <x/>
      <x v="2"/>
      <x v="11"/>
      <x v="9"/>
      <x v="9"/>
    </i>
    <i r="1">
      <x v="45"/>
      <x v="26"/>
      <x/>
      <x v="3"/>
      <x v="11"/>
      <x v="21"/>
      <x v="23"/>
    </i>
    <i r="1">
      <x v="51"/>
      <x v="14"/>
      <x/>
      <x v="2"/>
      <x v="11"/>
      <x v="21"/>
      <x v="23"/>
    </i>
    <i>
      <x v="89"/>
      <x v="9"/>
      <x v="10"/>
      <x/>
      <x v="2"/>
      <x v="7"/>
      <x v="9"/>
      <x v="9"/>
    </i>
    <i r="1">
      <x v="12"/>
      <x v="55"/>
      <x/>
      <x v="3"/>
      <x v="7"/>
      <x v="9"/>
      <x v="9"/>
    </i>
    <i r="1">
      <x v="13"/>
      <x v="10"/>
      <x/>
      <x v="2"/>
      <x v="7"/>
      <x v="9"/>
      <x v="9"/>
    </i>
    <i r="1">
      <x v="19"/>
      <x v="10"/>
      <x/>
      <x v="2"/>
      <x v="7"/>
      <x v="20"/>
      <x v="22"/>
    </i>
    <i r="1">
      <x v="22"/>
      <x v="10"/>
      <x/>
      <x v="2"/>
      <x v="7"/>
      <x v="9"/>
      <x v="9"/>
    </i>
    <i r="1">
      <x v="24"/>
      <x v="10"/>
      <x/>
      <x v="2"/>
      <x v="7"/>
      <x v="9"/>
      <x v="9"/>
    </i>
    <i r="1">
      <x v="25"/>
      <x v="10"/>
      <x/>
      <x v="2"/>
      <x v="7"/>
      <x v="9"/>
      <x v="9"/>
    </i>
    <i r="1">
      <x v="31"/>
      <x v="10"/>
      <x/>
      <x v="2"/>
      <x v="7"/>
      <x v="4"/>
      <x v="4"/>
    </i>
    <i r="1">
      <x v="33"/>
      <x v="10"/>
      <x/>
      <x v="2"/>
      <x v="7"/>
      <x v="17"/>
      <x v="19"/>
    </i>
    <i r="1">
      <x v="38"/>
      <x v="10"/>
      <x/>
      <x v="2"/>
      <x v="7"/>
      <x v="2"/>
      <x v="2"/>
    </i>
    <i r="1">
      <x v="88"/>
      <x v="103"/>
      <x/>
      <x v="7"/>
      <x v="39"/>
      <x v="13"/>
      <x v="14"/>
    </i>
    <i r="1">
      <x v="94"/>
      <x v="120"/>
      <x/>
      <x v="7"/>
      <x v="40"/>
      <x v="3"/>
      <x v="3"/>
    </i>
    <i r="1">
      <x v="98"/>
      <x v="103"/>
      <x/>
      <x v="7"/>
      <x v="39"/>
      <x v="9"/>
      <x v="9"/>
    </i>
    <i r="1">
      <x v="102"/>
      <x v="103"/>
      <x/>
      <x v="7"/>
      <x v="39"/>
      <x v="4"/>
      <x v="4"/>
    </i>
    <i r="1">
      <x v="104"/>
      <x v="103"/>
      <x/>
      <x v="7"/>
      <x v="39"/>
      <x v="10"/>
      <x v="11"/>
    </i>
    <i r="1">
      <x v="108"/>
      <x v="103"/>
      <x/>
      <x v="7"/>
      <x v="39"/>
      <x v="9"/>
      <x v="9"/>
    </i>
    <i r="1">
      <x v="111"/>
      <x v="103"/>
      <x/>
      <x v="7"/>
      <x v="39"/>
      <x v="9"/>
      <x v="9"/>
    </i>
    <i>
      <x v="90"/>
      <x/>
      <x v="14"/>
      <x/>
      <x v="2"/>
      <x v="11"/>
      <x v="26"/>
      <x v="29"/>
    </i>
    <i r="1">
      <x v="10"/>
      <x v="14"/>
      <x/>
      <x v="2"/>
      <x v="11"/>
      <x v="24"/>
      <x v="27"/>
    </i>
    <i r="1">
      <x v="12"/>
      <x v="48"/>
      <x/>
      <x v="3"/>
      <x v="11"/>
      <x v="24"/>
      <x v="27"/>
    </i>
    <i r="1">
      <x v="13"/>
      <x v="14"/>
      <x v="4"/>
      <x v="2"/>
      <x v="11"/>
      <x v="29"/>
      <x v="30"/>
    </i>
    <i r="1">
      <x v="14"/>
      <x v="26"/>
      <x v="4"/>
      <x v="3"/>
      <x v="11"/>
      <x v="25"/>
      <x v="24"/>
    </i>
    <i r="1">
      <x v="17"/>
      <x v="14"/>
      <x v="4"/>
      <x v="2"/>
      <x v="11"/>
      <x v="29"/>
      <x v="27"/>
    </i>
    <i r="1">
      <x v="21"/>
      <x v="68"/>
      <x/>
      <x v="6"/>
      <x v="21"/>
      <x v="50"/>
      <x v="64"/>
    </i>
    <i r="1">
      <x v="22"/>
      <x v="14"/>
      <x/>
      <x v="2"/>
      <x v="11"/>
      <x v="1"/>
      <x v="1"/>
    </i>
    <i r="1">
      <x v="25"/>
      <x v="14"/>
      <x/>
      <x v="2"/>
      <x v="11"/>
      <x v="24"/>
      <x v="27"/>
    </i>
    <i r="1">
      <x v="27"/>
      <x v="14"/>
      <x/>
      <x v="2"/>
      <x v="11"/>
      <x v="24"/>
      <x v="27"/>
    </i>
    <i r="1">
      <x v="28"/>
      <x v="26"/>
      <x/>
      <x v="3"/>
      <x v="11"/>
      <x v="24"/>
      <x v="27"/>
    </i>
    <i r="1">
      <x v="30"/>
      <x v="14"/>
      <x/>
      <x v="2"/>
      <x v="11"/>
      <x v="20"/>
      <x v="22"/>
    </i>
    <i r="1">
      <x v="32"/>
      <x v="14"/>
      <x/>
      <x v="2"/>
      <x v="11"/>
      <x v="24"/>
      <x v="27"/>
    </i>
    <i r="1">
      <x v="33"/>
      <x v="14"/>
      <x v="4"/>
      <x v="2"/>
      <x v="11"/>
      <x v="28"/>
      <x v="36"/>
    </i>
    <i r="1">
      <x v="38"/>
      <x v="14"/>
      <x v="4"/>
      <x v="2"/>
      <x v="11"/>
      <x v="25"/>
      <x v="24"/>
    </i>
    <i r="1">
      <x v="41"/>
      <x v="14"/>
      <x v="4"/>
      <x v="2"/>
      <x v="11"/>
      <x v="34"/>
      <x v="27"/>
    </i>
    <i r="1">
      <x v="42"/>
      <x v="14"/>
      <x v="4"/>
      <x v="2"/>
      <x v="11"/>
      <x v="26"/>
      <x v="27"/>
    </i>
    <i r="1">
      <x v="47"/>
      <x v="14"/>
      <x v="4"/>
      <x v="2"/>
      <x v="11"/>
      <x v="24"/>
      <x v="22"/>
    </i>
    <i r="1">
      <x v="50"/>
      <x v="26"/>
      <x/>
      <x v="3"/>
      <x v="11"/>
      <x v="24"/>
      <x v="27"/>
    </i>
    <i>
      <x v="91"/>
      <x v="11"/>
      <x v="22"/>
      <x/>
      <x v="3"/>
      <x v="9"/>
      <x v="15"/>
      <x v="17"/>
    </i>
    <i r="1">
      <x v="13"/>
      <x v="22"/>
      <x/>
      <x v="3"/>
      <x v="9"/>
      <x v="9"/>
      <x v="9"/>
    </i>
    <i r="1">
      <x v="19"/>
      <x v="22"/>
      <x/>
      <x v="3"/>
      <x v="9"/>
      <x v="15"/>
      <x v="17"/>
    </i>
    <i r="1">
      <x v="22"/>
      <x v="22"/>
      <x/>
      <x v="3"/>
      <x v="9"/>
      <x/>
      <x/>
    </i>
    <i r="1">
      <x v="23"/>
      <x v="22"/>
      <x/>
      <x v="3"/>
      <x v="9"/>
      <x v="9"/>
      <x v="9"/>
    </i>
    <i r="1">
      <x v="24"/>
      <x v="22"/>
      <x/>
      <x v="3"/>
      <x v="9"/>
      <x v="9"/>
      <x v="9"/>
    </i>
    <i r="1">
      <x v="25"/>
      <x v="22"/>
      <x/>
      <x v="3"/>
      <x v="9"/>
      <x v="9"/>
      <x v="9"/>
    </i>
    <i r="1">
      <x v="26"/>
      <x v="22"/>
      <x/>
      <x v="3"/>
      <x v="9"/>
      <x v="4"/>
      <x v="4"/>
    </i>
    <i r="1">
      <x v="28"/>
      <x v="32"/>
      <x/>
      <x v="3"/>
      <x v="9"/>
      <x v="1"/>
      <x v="1"/>
    </i>
    <i r="1">
      <x v="32"/>
      <x v="22"/>
      <x/>
      <x v="3"/>
      <x v="9"/>
      <x v="9"/>
      <x v="9"/>
    </i>
    <i r="1">
      <x v="33"/>
      <x v="22"/>
      <x/>
      <x v="3"/>
      <x v="9"/>
      <x v="9"/>
      <x v="9"/>
    </i>
    <i r="1">
      <x v="40"/>
      <x v="22"/>
      <x/>
      <x v="3"/>
      <x v="9"/>
      <x v="1"/>
      <x v="1"/>
    </i>
    <i r="1">
      <x v="43"/>
      <x v="32"/>
      <x/>
      <x v="3"/>
      <x v="9"/>
      <x/>
      <x/>
    </i>
    <i r="1">
      <x v="44"/>
      <x v="32"/>
      <x/>
      <x v="3"/>
      <x v="9"/>
      <x v="4"/>
      <x v="4"/>
    </i>
    <i r="1">
      <x v="45"/>
      <x v="32"/>
      <x/>
      <x v="3"/>
      <x v="9"/>
      <x v="4"/>
      <x v="4"/>
    </i>
    <i r="1">
      <x v="46"/>
      <x v="22"/>
      <x/>
      <x v="3"/>
      <x v="9"/>
      <x v="43"/>
      <x v="52"/>
    </i>
    <i r="1">
      <x v="47"/>
      <x v="22"/>
      <x/>
      <x v="3"/>
      <x v="9"/>
      <x v="15"/>
      <x v="17"/>
    </i>
    <i r="1">
      <x v="48"/>
      <x v="32"/>
      <x/>
      <x v="3"/>
      <x v="9"/>
      <x v="5"/>
      <x v="5"/>
    </i>
    <i r="1">
      <x v="51"/>
      <x v="22"/>
      <x/>
      <x v="3"/>
      <x v="9"/>
      <x v="13"/>
      <x v="14"/>
    </i>
    <i r="1">
      <x v="55"/>
      <x v="69"/>
      <x/>
      <x v="6"/>
      <x v="22"/>
      <x v="14"/>
      <x v="15"/>
    </i>
    <i r="1">
      <x v="56"/>
      <x v="69"/>
      <x/>
      <x v="6"/>
      <x v="22"/>
      <x v="18"/>
      <x v="20"/>
    </i>
    <i r="1">
      <x v="57"/>
      <x v="69"/>
      <x/>
      <x v="6"/>
      <x v="22"/>
      <x v="16"/>
      <x v="18"/>
    </i>
    <i r="1">
      <x v="62"/>
      <x v="69"/>
      <x/>
      <x v="6"/>
      <x v="22"/>
      <x v="4"/>
      <x v="4"/>
    </i>
    <i r="1">
      <x v="63"/>
      <x v="69"/>
      <x/>
      <x v="6"/>
      <x v="22"/>
      <x v="2"/>
      <x v="2"/>
    </i>
    <i r="1">
      <x v="65"/>
      <x v="87"/>
      <x/>
      <x v="6"/>
      <x v="22"/>
      <x v="26"/>
      <x v="29"/>
    </i>
    <i r="1">
      <x v="67"/>
      <x v="69"/>
      <x/>
      <x v="6"/>
      <x v="22"/>
      <x v="13"/>
      <x v="14"/>
    </i>
    <i r="1">
      <x v="68"/>
      <x v="69"/>
      <x/>
      <x v="6"/>
      <x v="22"/>
      <x v="7"/>
      <x v="7"/>
    </i>
    <i r="1">
      <x v="70"/>
      <x v="69"/>
      <x/>
      <x v="6"/>
      <x v="22"/>
      <x v="15"/>
      <x v="17"/>
    </i>
    <i r="1">
      <x v="71"/>
      <x v="69"/>
      <x/>
      <x v="6"/>
      <x v="22"/>
      <x v="15"/>
      <x v="17"/>
    </i>
    <i r="1">
      <x v="72"/>
      <x v="69"/>
      <x/>
      <x v="6"/>
      <x v="22"/>
      <x v="16"/>
      <x v="18"/>
    </i>
    <i r="1">
      <x v="74"/>
      <x v="69"/>
      <x/>
      <x v="6"/>
      <x v="22"/>
      <x v="15"/>
      <x v="17"/>
    </i>
    <i r="1">
      <x v="76"/>
      <x v="69"/>
      <x/>
      <x v="6"/>
      <x v="22"/>
      <x v="9"/>
      <x v="9"/>
    </i>
    <i r="1">
      <x v="79"/>
      <x v="69"/>
      <x/>
      <x v="6"/>
      <x v="22"/>
      <x v="9"/>
      <x v="9"/>
    </i>
    <i r="1">
      <x v="82"/>
      <x v="69"/>
      <x/>
      <x v="6"/>
      <x v="22"/>
      <x v="1"/>
      <x v="1"/>
    </i>
    <i r="1">
      <x v="87"/>
      <x v="97"/>
      <x/>
      <x v="7"/>
      <x v="35"/>
      <x v="17"/>
      <x v="19"/>
    </i>
    <i r="1">
      <x v="88"/>
      <x v="97"/>
      <x/>
      <x v="7"/>
      <x v="35"/>
      <x v="16"/>
      <x v="18"/>
    </i>
    <i r="1">
      <x v="96"/>
      <x v="97"/>
      <x/>
      <x v="7"/>
      <x v="35"/>
      <x v="17"/>
      <x v="19"/>
    </i>
    <i r="1">
      <x v="97"/>
      <x v="127"/>
      <x/>
      <x v="7"/>
      <x v="35"/>
      <x v="3"/>
      <x v="3"/>
    </i>
    <i r="1">
      <x v="99"/>
      <x v="97"/>
      <x/>
      <x v="7"/>
      <x v="35"/>
      <x v="9"/>
      <x v="9"/>
    </i>
    <i r="1">
      <x v="100"/>
      <x v="97"/>
      <x/>
      <x v="7"/>
      <x v="35"/>
      <x v="13"/>
      <x v="14"/>
    </i>
    <i r="1">
      <x v="101"/>
      <x v="97"/>
      <x/>
      <x v="7"/>
      <x v="35"/>
      <x v="13"/>
      <x v="14"/>
    </i>
    <i r="1">
      <x v="105"/>
      <x v="97"/>
      <x/>
      <x v="7"/>
      <x v="35"/>
      <x v="9"/>
      <x v="9"/>
    </i>
    <i r="1">
      <x v="111"/>
      <x v="97"/>
      <x/>
      <x v="7"/>
      <x v="35"/>
      <x v="9"/>
      <x v="9"/>
    </i>
    <i>
      <x v="92"/>
      <x v="13"/>
      <x v="14"/>
      <x/>
      <x v="2"/>
      <x v="11"/>
      <x v="4"/>
      <x v="4"/>
    </i>
    <i r="1">
      <x v="15"/>
      <x v="14"/>
      <x/>
      <x v="2"/>
      <x v="11"/>
      <x/>
      <x/>
    </i>
    <i r="1">
      <x v="17"/>
      <x v="14"/>
      <x/>
      <x v="2"/>
      <x v="11"/>
      <x v="4"/>
      <x v="4"/>
    </i>
    <i r="1">
      <x v="22"/>
      <x v="14"/>
      <x/>
      <x v="2"/>
      <x v="11"/>
      <x/>
      <x/>
    </i>
    <i r="1">
      <x v="27"/>
      <x v="14"/>
      <x/>
      <x v="2"/>
      <x v="11"/>
      <x v="6"/>
      <x v="6"/>
    </i>
    <i r="1">
      <x v="33"/>
      <x v="14"/>
      <x/>
      <x v="2"/>
      <x v="11"/>
      <x v="2"/>
      <x v="2"/>
    </i>
    <i r="1">
      <x v="38"/>
      <x v="14"/>
      <x/>
      <x v="2"/>
      <x v="11"/>
      <x v="9"/>
      <x v="9"/>
    </i>
    <i r="1">
      <x v="45"/>
      <x v="26"/>
      <x/>
      <x v="3"/>
      <x v="11"/>
      <x v="1"/>
      <x v="1"/>
    </i>
    <i r="1">
      <x v="46"/>
      <x v="14"/>
      <x/>
      <x v="2"/>
      <x v="11"/>
      <x v="10"/>
      <x v="11"/>
    </i>
    <i r="1">
      <x v="47"/>
      <x v="14"/>
      <x/>
      <x v="2"/>
      <x v="11"/>
      <x v="15"/>
      <x v="17"/>
    </i>
    <i r="1">
      <x v="53"/>
      <x v="14"/>
      <x/>
      <x v="2"/>
      <x v="11"/>
      <x v="15"/>
      <x v="17"/>
    </i>
    <i r="1">
      <x v="65"/>
      <x v="68"/>
      <x v="4"/>
      <x v="6"/>
      <x v="23"/>
      <x v="28"/>
      <x v="72"/>
    </i>
    <i r="1">
      <x v="72"/>
      <x v="72"/>
      <x/>
      <x v="6"/>
      <x v="21"/>
      <x v="15"/>
      <x v="17"/>
    </i>
    <i r="1">
      <x v="82"/>
      <x v="72"/>
      <x/>
      <x v="6"/>
      <x v="21"/>
      <x v="9"/>
      <x v="9"/>
    </i>
    <i r="1">
      <x v="85"/>
      <x v="72"/>
      <x/>
      <x v="6"/>
      <x v="21"/>
      <x v="4"/>
      <x v="4"/>
    </i>
    <i>
      <x v="93"/>
      <x v="13"/>
      <x v="23"/>
      <x/>
      <x v="3"/>
      <x v="8"/>
      <x v="4"/>
      <x v="4"/>
    </i>
    <i r="1">
      <x v="17"/>
      <x v="23"/>
      <x/>
      <x v="3"/>
      <x v="8"/>
      <x v="9"/>
      <x v="9"/>
    </i>
    <i r="1">
      <x v="19"/>
      <x v="23"/>
      <x/>
      <x v="3"/>
      <x v="8"/>
      <x v="9"/>
      <x v="9"/>
    </i>
    <i r="1">
      <x v="22"/>
      <x v="23"/>
      <x/>
      <x v="3"/>
      <x v="8"/>
      <x v="9"/>
      <x v="9"/>
    </i>
    <i r="1">
      <x v="40"/>
      <x v="23"/>
      <x/>
      <x v="3"/>
      <x v="8"/>
      <x v="2"/>
      <x v="2"/>
    </i>
    <i r="1">
      <x v="44"/>
      <x v="59"/>
      <x/>
      <x v="3"/>
      <x v="11"/>
      <x v="15"/>
      <x v="17"/>
    </i>
    <i r="1">
      <x v="45"/>
      <x v="59"/>
      <x/>
      <x v="3"/>
      <x v="11"/>
      <x v="9"/>
      <x v="9"/>
    </i>
    <i r="1">
      <x v="46"/>
      <x v="23"/>
      <x/>
      <x v="3"/>
      <x v="8"/>
      <x v="6"/>
      <x v="6"/>
    </i>
    <i r="1">
      <x v="47"/>
      <x v="23"/>
      <x/>
      <x v="3"/>
      <x v="8"/>
      <x v="9"/>
      <x v="9"/>
    </i>
    <i r="1">
      <x v="48"/>
      <x v="59"/>
      <x/>
      <x v="3"/>
      <x v="11"/>
      <x v="5"/>
      <x v="5"/>
    </i>
    <i r="1">
      <x v="56"/>
      <x v="82"/>
      <x/>
      <x v="6"/>
      <x v="29"/>
      <x v="13"/>
      <x v="14"/>
    </i>
    <i r="1">
      <x v="57"/>
      <x v="82"/>
      <x/>
      <x v="6"/>
      <x v="29"/>
      <x v="9"/>
      <x v="9"/>
    </i>
    <i r="1">
      <x v="58"/>
      <x v="82"/>
      <x/>
      <x v="6"/>
      <x v="29"/>
      <x v="9"/>
      <x v="9"/>
    </i>
    <i r="1">
      <x v="60"/>
      <x v="82"/>
      <x/>
      <x v="6"/>
      <x v="29"/>
      <x v="19"/>
      <x v="21"/>
    </i>
    <i r="1">
      <x v="67"/>
      <x v="82"/>
      <x/>
      <x v="6"/>
      <x v="29"/>
      <x v="4"/>
      <x v="4"/>
    </i>
    <i r="1">
      <x v="70"/>
      <x v="82"/>
      <x/>
      <x v="6"/>
      <x v="29"/>
      <x v="3"/>
      <x v="3"/>
    </i>
    <i r="1">
      <x v="76"/>
      <x v="82"/>
      <x/>
      <x v="6"/>
      <x v="29"/>
      <x v="9"/>
      <x v="9"/>
    </i>
    <i r="1">
      <x v="79"/>
      <x v="82"/>
      <x/>
      <x v="6"/>
      <x v="29"/>
      <x v="9"/>
      <x v="9"/>
    </i>
    <i r="1">
      <x v="80"/>
      <x v="82"/>
      <x/>
      <x v="6"/>
      <x v="29"/>
      <x v="4"/>
      <x v="4"/>
    </i>
    <i r="1">
      <x v="83"/>
      <x v="82"/>
      <x/>
      <x v="6"/>
      <x v="29"/>
      <x v="9"/>
      <x v="9"/>
    </i>
    <i r="1">
      <x v="88"/>
      <x v="108"/>
      <x/>
      <x v="7"/>
      <x v="40"/>
      <x v="7"/>
      <x v="7"/>
    </i>
    <i r="1">
      <x v="108"/>
      <x v="108"/>
      <x/>
      <x v="7"/>
      <x v="40"/>
      <x v="9"/>
      <x v="9"/>
    </i>
    <i r="1">
      <x v="111"/>
      <x v="108"/>
      <x/>
      <x v="7"/>
      <x v="40"/>
      <x v="9"/>
      <x v="9"/>
    </i>
    <i>
      <x v="94"/>
      <x v="10"/>
      <x v="10"/>
      <x/>
      <x v="2"/>
      <x v="7"/>
      <x v="9"/>
      <x v="9"/>
    </i>
    <i r="1">
      <x v="17"/>
      <x v="10"/>
      <x/>
      <x v="2"/>
      <x v="7"/>
      <x v="17"/>
      <x v="19"/>
    </i>
    <i r="1">
      <x v="22"/>
      <x v="10"/>
      <x/>
      <x v="2"/>
      <x v="7"/>
      <x/>
      <x/>
    </i>
    <i r="1">
      <x v="25"/>
      <x v="10"/>
      <x/>
      <x v="2"/>
      <x v="7"/>
      <x v="4"/>
      <x v="4"/>
    </i>
    <i r="1">
      <x v="33"/>
      <x v="10"/>
      <x/>
      <x v="2"/>
      <x v="7"/>
      <x v="9"/>
      <x v="9"/>
    </i>
    <i r="1">
      <x v="44"/>
      <x v="39"/>
      <x/>
      <x v="3"/>
      <x v="7"/>
      <x v="17"/>
      <x v="19"/>
    </i>
    <i r="1">
      <x v="45"/>
      <x v="39"/>
      <x/>
      <x v="3"/>
      <x v="7"/>
      <x v="18"/>
      <x v="20"/>
    </i>
    <i r="1">
      <x v="47"/>
      <x v="10"/>
      <x/>
      <x v="2"/>
      <x v="7"/>
      <x v="15"/>
      <x v="17"/>
    </i>
    <i r="1">
      <x v="54"/>
      <x v="112"/>
      <x/>
      <x v="7"/>
      <x v="40"/>
      <x v="17"/>
      <x v="19"/>
    </i>
    <i r="1">
      <x v="88"/>
      <x v="103"/>
      <x/>
      <x v="7"/>
      <x v="39"/>
      <x v="19"/>
      <x v="21"/>
    </i>
    <i r="1">
      <x v="94"/>
      <x v="120"/>
      <x/>
      <x v="7"/>
      <x v="40"/>
      <x v="3"/>
      <x v="3"/>
    </i>
    <i r="1">
      <x v="96"/>
      <x v="103"/>
      <x/>
      <x v="7"/>
      <x v="39"/>
      <x v="24"/>
      <x v="27"/>
    </i>
    <i r="1">
      <x v="105"/>
      <x v="103"/>
      <x/>
      <x v="7"/>
      <x v="39"/>
      <x v="9"/>
      <x v="9"/>
    </i>
    <i r="1">
      <x v="108"/>
      <x v="103"/>
      <x/>
      <x v="7"/>
      <x v="39"/>
      <x v="13"/>
      <x v="14"/>
    </i>
    <i r="1">
      <x v="111"/>
      <x v="103"/>
      <x/>
      <x v="7"/>
      <x v="39"/>
      <x v="9"/>
      <x v="9"/>
    </i>
    <i>
      <x v="95"/>
      <x/>
      <x v="14"/>
      <x/>
      <x v="2"/>
      <x v="11"/>
      <x v="26"/>
      <x v="29"/>
    </i>
    <i r="1">
      <x v="10"/>
      <x v="14"/>
      <x/>
      <x v="2"/>
      <x v="11"/>
      <x v="24"/>
      <x v="27"/>
    </i>
    <i r="1">
      <x v="12"/>
      <x v="48"/>
      <x/>
      <x v="3"/>
      <x v="11"/>
      <x v="24"/>
      <x v="27"/>
    </i>
    <i r="1">
      <x v="23"/>
      <x v="14"/>
      <x/>
      <x v="2"/>
      <x v="11"/>
      <x v="20"/>
      <x v="22"/>
    </i>
    <i r="1">
      <x v="25"/>
      <x v="14"/>
      <x/>
      <x v="2"/>
      <x v="11"/>
      <x v="24"/>
      <x v="27"/>
    </i>
    <i r="1">
      <x v="29"/>
      <x v="14"/>
      <x/>
      <x v="2"/>
      <x v="11"/>
      <x v="34"/>
      <x v="36"/>
    </i>
    <i r="1">
      <x v="31"/>
      <x v="14"/>
      <x/>
      <x v="2"/>
      <x v="11"/>
      <x v="24"/>
      <x v="27"/>
    </i>
    <i r="1">
      <x v="37"/>
      <x v="14"/>
      <x/>
      <x v="2"/>
      <x v="11"/>
      <x v="17"/>
      <x v="19"/>
    </i>
    <i r="1">
      <x v="39"/>
      <x v="14"/>
      <x/>
      <x v="2"/>
      <x v="11"/>
      <x v="26"/>
      <x v="29"/>
    </i>
    <i r="1">
      <x v="50"/>
      <x v="26"/>
      <x/>
      <x v="3"/>
      <x v="11"/>
      <x v="26"/>
      <x v="29"/>
    </i>
    <i r="1">
      <x v="51"/>
      <x v="14"/>
      <x/>
      <x v="2"/>
      <x v="11"/>
      <x v="15"/>
      <x v="17"/>
    </i>
    <i r="1">
      <x v="58"/>
      <x v="72"/>
      <x/>
      <x v="6"/>
      <x v="21"/>
      <x v="26"/>
      <x v="29"/>
    </i>
    <i r="1">
      <x v="67"/>
      <x v="72"/>
      <x/>
      <x v="6"/>
      <x v="21"/>
      <x v="24"/>
      <x v="27"/>
    </i>
    <i r="1">
      <x v="69"/>
      <x v="72"/>
      <x/>
      <x v="6"/>
      <x v="21"/>
      <x v="20"/>
      <x v="22"/>
    </i>
    <i r="1">
      <x v="70"/>
      <x v="72"/>
      <x/>
      <x v="6"/>
      <x v="21"/>
      <x v="1"/>
      <x v="1"/>
    </i>
    <i r="1">
      <x v="72"/>
      <x v="72"/>
      <x v="4"/>
      <x v="6"/>
      <x v="21"/>
      <x v="47"/>
      <x v="75"/>
    </i>
    <i r="1">
      <x v="76"/>
      <x v="72"/>
      <x/>
      <x v="6"/>
      <x v="21"/>
      <x v="24"/>
      <x v="27"/>
    </i>
    <i>
      <x v="96"/>
      <x/>
      <x v="14"/>
      <x/>
      <x v="2"/>
      <x v="11"/>
      <x v="26"/>
      <x v="29"/>
    </i>
    <i r="1">
      <x v="10"/>
      <x v="14"/>
      <x/>
      <x v="2"/>
      <x v="11"/>
      <x v="24"/>
      <x v="27"/>
    </i>
    <i r="1">
      <x v="22"/>
      <x v="14"/>
      <x/>
      <x v="2"/>
      <x v="11"/>
      <x v="1"/>
      <x v="1"/>
    </i>
    <i r="1">
      <x v="25"/>
      <x v="14"/>
      <x/>
      <x v="2"/>
      <x v="11"/>
      <x v="24"/>
      <x v="27"/>
    </i>
    <i r="1">
      <x v="30"/>
      <x v="14"/>
      <x/>
      <x v="2"/>
      <x v="11"/>
      <x v="20"/>
      <x v="22"/>
    </i>
    <i r="1">
      <x v="31"/>
      <x v="14"/>
      <x/>
      <x v="2"/>
      <x v="11"/>
      <x v="24"/>
      <x v="27"/>
    </i>
    <i r="1">
      <x v="37"/>
      <x v="14"/>
      <x/>
      <x v="2"/>
      <x v="11"/>
      <x v="17"/>
      <x v="19"/>
    </i>
    <i r="1">
      <x v="42"/>
      <x v="14"/>
      <x/>
      <x v="2"/>
      <x v="11"/>
      <x v="34"/>
      <x v="36"/>
    </i>
    <i r="1">
      <x v="44"/>
      <x v="26"/>
      <x/>
      <x v="3"/>
      <x v="11"/>
      <x/>
      <x/>
    </i>
    <i r="1">
      <x v="45"/>
      <x v="26"/>
      <x/>
      <x v="3"/>
      <x v="11"/>
      <x v="34"/>
      <x v="36"/>
    </i>
    <i r="1">
      <x v="51"/>
      <x v="14"/>
      <x/>
      <x v="2"/>
      <x v="11"/>
      <x v="26"/>
      <x v="29"/>
    </i>
    <i r="1">
      <x v="58"/>
      <x v="72"/>
      <x/>
      <x v="6"/>
      <x v="21"/>
      <x v="26"/>
      <x v="29"/>
    </i>
    <i r="1">
      <x v="63"/>
      <x v="72"/>
      <x/>
      <x v="6"/>
      <x v="21"/>
      <x v="17"/>
      <x v="19"/>
    </i>
    <i r="1">
      <x v="64"/>
      <x v="72"/>
      <x v="4"/>
      <x v="6"/>
      <x v="21"/>
      <x v="42"/>
      <x v="29"/>
    </i>
    <i r="1">
      <x v="67"/>
      <x v="72"/>
      <x/>
      <x v="6"/>
      <x v="21"/>
      <x v="24"/>
      <x v="27"/>
    </i>
    <i r="1">
      <x v="69"/>
      <x v="72"/>
      <x/>
      <x v="6"/>
      <x v="21"/>
      <x v="20"/>
      <x v="22"/>
    </i>
    <i r="1">
      <x v="70"/>
      <x v="72"/>
      <x/>
      <x v="6"/>
      <x v="21"/>
      <x v="1"/>
      <x v="1"/>
    </i>
    <i r="1">
      <x v="71"/>
      <x v="72"/>
      <x/>
      <x v="6"/>
      <x v="21"/>
      <x v="24"/>
      <x v="27"/>
    </i>
    <i r="1">
      <x v="72"/>
      <x v="72"/>
      <x v="4"/>
      <x v="6"/>
      <x v="21"/>
      <x v="47"/>
      <x v="76"/>
    </i>
    <i r="1">
      <x v="76"/>
      <x v="72"/>
      <x/>
      <x v="6"/>
      <x v="21"/>
      <x v="24"/>
      <x v="27"/>
    </i>
    <i>
      <x v="97"/>
      <x v="10"/>
      <x v="3"/>
      <x/>
      <x v="2"/>
      <x v="11"/>
      <x v="17"/>
      <x v="19"/>
    </i>
    <i r="1">
      <x v="12"/>
      <x v="46"/>
      <x/>
      <x v="3"/>
      <x v="11"/>
      <x v="9"/>
      <x v="9"/>
    </i>
    <i r="1">
      <x v="14"/>
      <x v="25"/>
      <x/>
      <x v="3"/>
      <x v="11"/>
      <x v="3"/>
      <x v="3"/>
    </i>
    <i r="1">
      <x v="19"/>
      <x v="3"/>
      <x/>
      <x v="2"/>
      <x v="11"/>
      <x v="17"/>
      <x v="19"/>
    </i>
    <i r="1">
      <x v="25"/>
      <x v="3"/>
      <x/>
      <x v="2"/>
      <x v="11"/>
      <x v="13"/>
      <x v="14"/>
    </i>
    <i r="1">
      <x v="28"/>
      <x v="25"/>
      <x/>
      <x v="3"/>
      <x v="11"/>
      <x/>
      <x/>
    </i>
    <i r="1">
      <x v="32"/>
      <x v="3"/>
      <x/>
      <x v="2"/>
      <x v="11"/>
      <x v="9"/>
      <x v="9"/>
    </i>
    <i r="1">
      <x v="45"/>
      <x v="25"/>
      <x/>
      <x v="3"/>
      <x v="11"/>
      <x v="4"/>
      <x v="4"/>
    </i>
    <i r="1">
      <x v="48"/>
      <x v="25"/>
      <x/>
      <x v="3"/>
      <x v="11"/>
      <x v="3"/>
      <x v="3"/>
    </i>
    <i r="1">
      <x v="50"/>
      <x v="25"/>
      <x/>
      <x v="3"/>
      <x v="11"/>
      <x v="1"/>
      <x v="1"/>
    </i>
    <i r="1">
      <x v="94"/>
      <x v="119"/>
      <x/>
      <x v="7"/>
      <x v="50"/>
      <x v="7"/>
      <x v="7"/>
    </i>
    <i r="1">
      <x v="100"/>
      <x v="94"/>
      <x/>
      <x v="7"/>
      <x v="50"/>
      <x v="13"/>
      <x v="14"/>
    </i>
    <i r="1">
      <x v="105"/>
      <x v="94"/>
      <x/>
      <x v="7"/>
      <x v="50"/>
      <x v="4"/>
      <x v="4"/>
    </i>
    <i r="1">
      <x v="109"/>
      <x v="94"/>
      <x/>
      <x v="7"/>
      <x v="50"/>
      <x v="3"/>
      <x v="3"/>
    </i>
    <i r="1">
      <x v="112"/>
      <x v="94"/>
      <x/>
      <x v="7"/>
      <x v="50"/>
      <x v="9"/>
      <x v="9"/>
    </i>
    <i>
      <x v="98"/>
      <x v="10"/>
      <x v="24"/>
      <x v="7"/>
      <x v="3"/>
      <x v="49"/>
      <x v="9"/>
      <x v="9"/>
    </i>
    <i r="1">
      <x v="15"/>
      <x v="24"/>
      <x v="7"/>
      <x v="3"/>
      <x v="49"/>
      <x v="3"/>
      <x v="3"/>
    </i>
    <i r="1">
      <x v="17"/>
      <x v="24"/>
      <x v="7"/>
      <x v="3"/>
      <x v="49"/>
      <x v="9"/>
      <x v="9"/>
    </i>
    <i r="1">
      <x v="19"/>
      <x v="24"/>
      <x v="7"/>
      <x v="3"/>
      <x v="49"/>
      <x v="4"/>
      <x v="4"/>
    </i>
    <i r="1">
      <x v="20"/>
      <x v="24"/>
      <x v="7"/>
      <x v="3"/>
      <x v="49"/>
      <x v="3"/>
      <x v="3"/>
    </i>
    <i r="1">
      <x v="22"/>
      <x v="24"/>
      <x v="7"/>
      <x v="3"/>
      <x v="49"/>
      <x v="1"/>
      <x v="1"/>
    </i>
    <i r="1">
      <x v="25"/>
      <x v="24"/>
      <x v="10"/>
      <x v="3"/>
      <x v="49"/>
      <x v="9"/>
      <x v="9"/>
    </i>
    <i r="1">
      <x v="28"/>
      <x v="33"/>
      <x v="8"/>
      <x v="3"/>
      <x v="49"/>
      <x v="1"/>
      <x v="1"/>
    </i>
    <i r="1">
      <x v="31"/>
      <x v="24"/>
      <x v="7"/>
      <x v="3"/>
      <x v="49"/>
      <x v="4"/>
      <x v="4"/>
    </i>
    <i r="1">
      <x v="32"/>
      <x v="24"/>
      <x v="7"/>
      <x v="3"/>
      <x v="49"/>
      <x/>
      <x/>
    </i>
    <i r="1">
      <x v="34"/>
      <x v="24"/>
      <x v="7"/>
      <x v="3"/>
      <x v="49"/>
      <x/>
      <x/>
    </i>
    <i r="1">
      <x v="42"/>
      <x v="24"/>
      <x v="10"/>
      <x v="3"/>
      <x v="49"/>
      <x v="4"/>
      <x v="4"/>
    </i>
    <i r="1">
      <x v="43"/>
      <x v="33"/>
      <x v="8"/>
      <x v="3"/>
      <x v="49"/>
      <x/>
      <x/>
    </i>
    <i r="1">
      <x v="45"/>
      <x v="33"/>
      <x v="8"/>
      <x v="3"/>
      <x v="49"/>
      <x v="9"/>
      <x v="9"/>
    </i>
    <i r="1">
      <x v="46"/>
      <x v="24"/>
      <x v="7"/>
      <x v="3"/>
      <x v="49"/>
      <x v="4"/>
      <x v="4"/>
    </i>
    <i r="1">
      <x v="49"/>
      <x v="24"/>
      <x v="10"/>
      <x v="3"/>
      <x v="49"/>
      <x v="9"/>
      <x v="9"/>
    </i>
    <i r="1">
      <x v="56"/>
      <x v="80"/>
      <x v="12"/>
      <x v="6"/>
      <x v="49"/>
      <x v="1"/>
      <x v="1"/>
    </i>
    <i r="1">
      <x v="62"/>
      <x v="80"/>
      <x v="12"/>
      <x v="6"/>
      <x v="49"/>
      <x v="1"/>
      <x v="1"/>
    </i>
    <i r="1">
      <x v="63"/>
      <x v="80"/>
      <x v="12"/>
      <x v="6"/>
      <x v="49"/>
      <x v="1"/>
      <x v="1"/>
    </i>
    <i r="1">
      <x v="67"/>
      <x v="80"/>
      <x v="12"/>
      <x v="6"/>
      <x v="49"/>
      <x v="4"/>
      <x v="4"/>
    </i>
    <i r="1">
      <x v="70"/>
      <x v="80"/>
      <x v="12"/>
      <x v="6"/>
      <x v="49"/>
      <x v="3"/>
      <x v="3"/>
    </i>
    <i r="1">
      <x v="76"/>
      <x v="80"/>
      <x v="12"/>
      <x v="6"/>
      <x v="49"/>
      <x v="4"/>
      <x v="4"/>
    </i>
    <i r="1">
      <x v="87"/>
      <x v="100"/>
      <x v="13"/>
      <x v="7"/>
      <x v="49"/>
      <x v="9"/>
      <x v="9"/>
    </i>
    <i r="1">
      <x v="88"/>
      <x v="100"/>
      <x v="13"/>
      <x v="7"/>
      <x v="49"/>
      <x/>
      <x/>
    </i>
    <i r="1">
      <x v="89"/>
      <x v="100"/>
      <x v="13"/>
      <x v="7"/>
      <x v="49"/>
      <x v="4"/>
      <x v="4"/>
    </i>
    <i r="1">
      <x v="101"/>
      <x v="100"/>
      <x v="13"/>
      <x v="7"/>
      <x v="49"/>
      <x v="3"/>
      <x v="3"/>
    </i>
    <i>
      <x v="99"/>
      <x/>
      <x v="14"/>
      <x/>
      <x v="2"/>
      <x v="11"/>
      <x v="9"/>
      <x v="9"/>
    </i>
    <i r="1">
      <x v="10"/>
      <x v="14"/>
      <x/>
      <x v="2"/>
      <x v="11"/>
      <x v="9"/>
      <x v="9"/>
    </i>
    <i r="1">
      <x v="14"/>
      <x v="26"/>
      <x/>
      <x v="3"/>
      <x v="11"/>
      <x v="1"/>
      <x v="1"/>
    </i>
    <i r="1">
      <x v="15"/>
      <x v="14"/>
      <x/>
      <x v="2"/>
      <x v="11"/>
      <x/>
      <x/>
    </i>
    <i r="1">
      <x v="17"/>
      <x v="14"/>
      <x/>
      <x v="2"/>
      <x v="11"/>
      <x/>
      <x/>
    </i>
    <i r="1">
      <x v="20"/>
      <x v="14"/>
      <x/>
      <x v="2"/>
      <x v="11"/>
      <x/>
      <x/>
    </i>
    <i r="1">
      <x v="22"/>
      <x v="14"/>
      <x/>
      <x v="2"/>
      <x v="11"/>
      <x v="2"/>
      <x v="2"/>
    </i>
    <i r="1">
      <x v="25"/>
      <x v="14"/>
      <x/>
      <x v="2"/>
      <x v="11"/>
      <x v="4"/>
      <x v="4"/>
    </i>
    <i r="1">
      <x v="27"/>
      <x v="14"/>
      <x/>
      <x v="2"/>
      <x v="11"/>
      <x/>
      <x/>
    </i>
    <i r="1">
      <x v="32"/>
      <x v="14"/>
      <x/>
      <x v="2"/>
      <x v="11"/>
      <x v="1"/>
      <x v="1"/>
    </i>
    <i r="1">
      <x v="46"/>
      <x v="14"/>
      <x/>
      <x v="2"/>
      <x v="11"/>
      <x v="1"/>
      <x v="1"/>
    </i>
    <i r="1">
      <x v="49"/>
      <x v="14"/>
      <x/>
      <x v="2"/>
      <x v="11"/>
      <x v="1"/>
      <x v="1"/>
    </i>
    <i r="1">
      <x v="51"/>
      <x v="14"/>
      <x/>
      <x v="2"/>
      <x v="11"/>
      <x v="15"/>
      <x v="17"/>
    </i>
    <i r="1">
      <x v="56"/>
      <x v="72"/>
      <x/>
      <x v="6"/>
      <x v="21"/>
      <x/>
      <x/>
    </i>
    <i r="1">
      <x v="58"/>
      <x v="72"/>
      <x/>
      <x v="6"/>
      <x v="21"/>
      <x v="15"/>
      <x v="17"/>
    </i>
    <i r="1">
      <x v="61"/>
      <x v="72"/>
      <x/>
      <x v="6"/>
      <x v="21"/>
      <x v="4"/>
      <x v="4"/>
    </i>
    <i r="1">
      <x v="62"/>
      <x v="72"/>
      <x/>
      <x v="6"/>
      <x v="21"/>
      <x v="1"/>
      <x v="1"/>
    </i>
    <i r="1">
      <x v="64"/>
      <x v="72"/>
      <x/>
      <x v="6"/>
      <x v="21"/>
      <x/>
      <x/>
    </i>
    <i r="1">
      <x v="69"/>
      <x v="72"/>
      <x/>
      <x v="6"/>
      <x v="21"/>
      <x v="1"/>
      <x v="1"/>
    </i>
    <i r="1">
      <x v="70"/>
      <x v="72"/>
      <x/>
      <x v="6"/>
      <x v="21"/>
      <x v="1"/>
      <x v="1"/>
    </i>
    <i r="1">
      <x v="76"/>
      <x v="72"/>
      <x/>
      <x v="6"/>
      <x v="21"/>
      <x v="4"/>
      <x v="4"/>
    </i>
    <i r="1">
      <x v="83"/>
      <x v="72"/>
      <x/>
      <x v="6"/>
      <x v="21"/>
      <x v="1"/>
      <x v="1"/>
    </i>
    <i r="1">
      <x v="84"/>
      <x v="72"/>
      <x/>
      <x v="6"/>
      <x v="21"/>
      <x v="2"/>
      <x v="2"/>
    </i>
    <i r="1">
      <x v="107"/>
      <x v="104"/>
      <x/>
      <x v="8"/>
      <x v="40"/>
      <x v="1"/>
      <x v="1"/>
    </i>
    <i r="1">
      <x v="110"/>
      <x v="104"/>
      <x/>
      <x v="8"/>
      <x v="40"/>
      <x v="2"/>
      <x v="2"/>
    </i>
    <i>
      <x v="100"/>
      <x v="10"/>
      <x v="16"/>
      <x/>
      <x v="3"/>
      <x v="11"/>
      <x v="9"/>
      <x v="9"/>
    </i>
    <i r="1">
      <x v="11"/>
      <x v="16"/>
      <x/>
      <x v="3"/>
      <x v="11"/>
      <x v="20"/>
      <x v="22"/>
    </i>
    <i r="1">
      <x v="19"/>
      <x v="16"/>
      <x/>
      <x v="3"/>
      <x v="11"/>
      <x v="4"/>
      <x v="4"/>
    </i>
    <i r="1">
      <x v="24"/>
      <x v="16"/>
      <x/>
      <x v="3"/>
      <x v="11"/>
      <x v="15"/>
      <x v="17"/>
    </i>
    <i r="1">
      <x v="25"/>
      <x v="16"/>
      <x/>
      <x v="3"/>
      <x v="11"/>
      <x v="4"/>
      <x v="4"/>
    </i>
    <i r="1">
      <x v="27"/>
      <x v="16"/>
      <x/>
      <x v="3"/>
      <x v="11"/>
      <x v="15"/>
      <x v="17"/>
    </i>
    <i r="1">
      <x v="31"/>
      <x v="16"/>
      <x/>
      <x v="3"/>
      <x v="11"/>
      <x v="4"/>
      <x v="4"/>
    </i>
    <i r="1">
      <x v="37"/>
      <x v="16"/>
      <x/>
      <x v="3"/>
      <x v="11"/>
      <x v="3"/>
      <x v="3"/>
    </i>
    <i r="1">
      <x v="40"/>
      <x v="16"/>
      <x/>
      <x v="3"/>
      <x v="11"/>
      <x v="1"/>
      <x v="1"/>
    </i>
    <i r="1">
      <x v="45"/>
      <x v="34"/>
      <x/>
      <x v="3"/>
      <x v="11"/>
      <x v="4"/>
      <x v="4"/>
    </i>
    <i r="1">
      <x v="57"/>
      <x v="74"/>
      <x/>
      <x v="6"/>
      <x v="20"/>
      <x v="9"/>
      <x v="9"/>
    </i>
    <i r="1">
      <x v="67"/>
      <x v="74"/>
      <x/>
      <x v="6"/>
      <x v="20"/>
      <x v="4"/>
      <x v="4"/>
    </i>
    <i r="1">
      <x v="70"/>
      <x v="74"/>
      <x v="4"/>
      <x v="6"/>
      <x v="20"/>
      <x v="15"/>
      <x v="9"/>
    </i>
    <i r="1">
      <x v="72"/>
      <x v="74"/>
      <x v="4"/>
      <x v="6"/>
      <x v="20"/>
      <x v="20"/>
      <x v="17"/>
    </i>
    <i r="1">
      <x v="73"/>
      <x v="74"/>
      <x/>
      <x v="6"/>
      <x v="20"/>
      <x v="4"/>
      <x v="4"/>
    </i>
    <i r="1">
      <x v="77"/>
      <x v="74"/>
      <x/>
      <x v="6"/>
      <x v="20"/>
      <x v="3"/>
      <x v="3"/>
    </i>
    <i>
      <x v="101"/>
      <x v="11"/>
      <x v="3"/>
      <x/>
      <x v="2"/>
      <x v="11"/>
      <x v="17"/>
      <x v="19"/>
    </i>
    <i r="1">
      <x v="12"/>
      <x v="46"/>
      <x/>
      <x v="3"/>
      <x v="11"/>
      <x v="9"/>
      <x v="9"/>
    </i>
    <i r="1">
      <x v="22"/>
      <x v="3"/>
      <x/>
      <x v="2"/>
      <x v="11"/>
      <x/>
      <x/>
    </i>
    <i r="1">
      <x v="24"/>
      <x v="3"/>
      <x/>
      <x v="2"/>
      <x v="11"/>
      <x v="4"/>
      <x v="4"/>
    </i>
    <i r="1">
      <x v="25"/>
      <x v="3"/>
      <x/>
      <x v="2"/>
      <x v="11"/>
      <x v="9"/>
      <x v="9"/>
    </i>
    <i r="1">
      <x v="26"/>
      <x v="3"/>
      <x/>
      <x v="2"/>
      <x v="11"/>
      <x v="2"/>
      <x v="2"/>
    </i>
    <i r="1">
      <x v="38"/>
      <x v="3"/>
      <x/>
      <x v="2"/>
      <x v="11"/>
      <x v="15"/>
      <x v="17"/>
    </i>
    <i r="1">
      <x v="40"/>
      <x v="3"/>
      <x/>
      <x v="2"/>
      <x v="11"/>
      <x v="1"/>
      <x v="1"/>
    </i>
    <i r="1">
      <x v="45"/>
      <x v="25"/>
      <x/>
      <x v="3"/>
      <x v="11"/>
      <x v="2"/>
      <x v="2"/>
    </i>
    <i r="1">
      <x v="47"/>
      <x v="3"/>
      <x v="4"/>
      <x v="2"/>
      <x v="11"/>
      <x v="26"/>
      <x v="62"/>
    </i>
    <i>
      <x v="102"/>
      <x v="11"/>
      <x v="3"/>
      <x/>
      <x v="2"/>
      <x v="11"/>
      <x v="17"/>
      <x v="19"/>
    </i>
    <i r="1">
      <x v="12"/>
      <x v="46"/>
      <x/>
      <x v="3"/>
      <x v="11"/>
      <x v="9"/>
      <x v="9"/>
    </i>
    <i r="1">
      <x v="38"/>
      <x v="3"/>
      <x/>
      <x v="2"/>
      <x v="11"/>
      <x v="15"/>
      <x v="17"/>
    </i>
    <i r="1">
      <x v="47"/>
      <x v="3"/>
      <x/>
      <x v="2"/>
      <x v="11"/>
      <x v="24"/>
      <x v="27"/>
    </i>
    <i r="1">
      <x v="87"/>
      <x v="94"/>
      <x/>
      <x v="7"/>
      <x v="50"/>
      <x v="9"/>
      <x v="9"/>
    </i>
    <i r="1">
      <x v="94"/>
      <x v="119"/>
      <x/>
      <x v="7"/>
      <x v="50"/>
      <x v="5"/>
      <x v="5"/>
    </i>
    <i r="1">
      <x v="105"/>
      <x v="94"/>
      <x/>
      <x v="7"/>
      <x v="50"/>
      <x v="3"/>
      <x v="3"/>
    </i>
    <i r="1">
      <x v="107"/>
      <x v="94"/>
      <x/>
      <x v="7"/>
      <x v="50"/>
      <x v="1"/>
      <x v="1"/>
    </i>
    <i r="1">
      <x v="111"/>
      <x v="94"/>
      <x/>
      <x v="7"/>
      <x v="50"/>
      <x v="9"/>
      <x v="9"/>
    </i>
    <i>
      <x v="103"/>
      <x v="12"/>
      <x v="47"/>
      <x/>
      <x v="3"/>
      <x v="19"/>
      <x v="1"/>
      <x v="1"/>
    </i>
    <i r="1">
      <x v="17"/>
      <x v="21"/>
      <x/>
      <x v="2"/>
      <x v="19"/>
      <x v="4"/>
      <x v="4"/>
    </i>
    <i r="1">
      <x v="25"/>
      <x v="21"/>
      <x/>
      <x v="2"/>
      <x v="19"/>
      <x v="9"/>
      <x v="9"/>
    </i>
    <i r="1">
      <x v="47"/>
      <x v="21"/>
      <x/>
      <x v="2"/>
      <x v="19"/>
      <x v="24"/>
      <x v="27"/>
    </i>
    <i r="1">
      <x v="111"/>
      <x v="106"/>
      <x/>
      <x v="7"/>
      <x v="41"/>
      <x v="5"/>
      <x v="5"/>
    </i>
    <i r="1">
      <x v="112"/>
      <x v="106"/>
      <x/>
      <x v="7"/>
      <x v="41"/>
      <x v="13"/>
      <x v="14"/>
    </i>
    <i>
      <x v="104"/>
      <x v="12"/>
      <x v="46"/>
      <x/>
      <x v="3"/>
      <x v="11"/>
      <x v="24"/>
      <x v="27"/>
    </i>
    <i r="1">
      <x v="14"/>
      <x v="25"/>
      <x/>
      <x v="3"/>
      <x v="11"/>
      <x v="9"/>
      <x v="9"/>
    </i>
    <i r="1">
      <x v="17"/>
      <x v="3"/>
      <x/>
      <x v="2"/>
      <x v="11"/>
      <x v="24"/>
      <x v="27"/>
    </i>
    <i r="1">
      <x v="18"/>
      <x v="3"/>
      <x v="4"/>
      <x v="2"/>
      <x v="11"/>
      <x v="47"/>
      <x v="54"/>
    </i>
    <i r="1">
      <x v="22"/>
      <x v="3"/>
      <x/>
      <x v="2"/>
      <x v="11"/>
      <x v="4"/>
      <x v="4"/>
    </i>
    <i r="1">
      <x v="24"/>
      <x v="3"/>
      <x/>
      <x v="2"/>
      <x v="11"/>
      <x v="15"/>
      <x v="17"/>
    </i>
    <i r="1">
      <x v="25"/>
      <x v="3"/>
      <x v="4"/>
      <x v="2"/>
      <x v="11"/>
      <x v="35"/>
      <x v="31"/>
    </i>
    <i r="1">
      <x v="26"/>
      <x v="3"/>
      <x/>
      <x v="2"/>
      <x v="11"/>
      <x v="45"/>
      <x v="53"/>
    </i>
    <i r="1">
      <x v="27"/>
      <x v="3"/>
      <x/>
      <x v="2"/>
      <x v="11"/>
      <x v="20"/>
      <x v="22"/>
    </i>
    <i r="1">
      <x v="30"/>
      <x v="3"/>
      <x/>
      <x v="2"/>
      <x v="11"/>
      <x v="17"/>
      <x v="19"/>
    </i>
    <i r="1">
      <x v="31"/>
      <x v="3"/>
      <x/>
      <x v="2"/>
      <x v="11"/>
      <x v="24"/>
      <x v="27"/>
    </i>
    <i r="1">
      <x v="33"/>
      <x v="3"/>
      <x/>
      <x v="2"/>
      <x v="11"/>
      <x v="41"/>
      <x v="50"/>
    </i>
    <i r="1">
      <x v="34"/>
      <x v="3"/>
      <x/>
      <x v="2"/>
      <x v="11"/>
      <x v="24"/>
      <x v="27"/>
    </i>
    <i r="1">
      <x v="38"/>
      <x v="3"/>
      <x/>
      <x v="2"/>
      <x v="11"/>
      <x v="28"/>
      <x v="30"/>
    </i>
    <i r="1">
      <x v="41"/>
      <x v="3"/>
      <x/>
      <x v="2"/>
      <x v="11"/>
      <x v="24"/>
      <x v="27"/>
    </i>
    <i r="1">
      <x v="42"/>
      <x v="3"/>
      <x/>
      <x v="2"/>
      <x v="11"/>
      <x v="26"/>
      <x v="29"/>
    </i>
    <i r="1">
      <x v="47"/>
      <x v="3"/>
      <x/>
      <x v="2"/>
      <x v="11"/>
      <x v="17"/>
      <x v="19"/>
    </i>
    <i r="1">
      <x v="50"/>
      <x v="25"/>
      <x/>
      <x v="3"/>
      <x v="11"/>
      <x v="24"/>
      <x v="27"/>
    </i>
    <i>
      <x v="105"/>
      <x/>
      <x v="16"/>
      <x/>
      <x v="3"/>
      <x v="11"/>
      <x v="15"/>
      <x v="17"/>
    </i>
    <i r="1">
      <x v="12"/>
      <x v="53"/>
      <x/>
      <x v="3"/>
      <x v="11"/>
      <x v="9"/>
      <x v="9"/>
    </i>
    <i r="1">
      <x v="19"/>
      <x v="16"/>
      <x/>
      <x v="3"/>
      <x v="11"/>
      <x v="15"/>
      <x v="17"/>
    </i>
    <i r="1">
      <x v="31"/>
      <x v="16"/>
      <x/>
      <x v="3"/>
      <x v="11"/>
      <x v="4"/>
      <x v="4"/>
    </i>
    <i r="1">
      <x v="40"/>
      <x v="16"/>
      <x/>
      <x v="3"/>
      <x v="11"/>
      <x/>
      <x/>
    </i>
    <i r="1">
      <x v="43"/>
      <x v="34"/>
      <x/>
      <x v="3"/>
      <x v="11"/>
      <x v="4"/>
      <x v="4"/>
    </i>
    <i r="1">
      <x v="51"/>
      <x v="16"/>
      <x/>
      <x v="3"/>
      <x v="11"/>
      <x v="15"/>
      <x v="17"/>
    </i>
    <i r="1">
      <x v="53"/>
      <x v="16"/>
      <x/>
      <x v="3"/>
      <x v="11"/>
      <x v="20"/>
      <x v="22"/>
    </i>
    <i r="1">
      <x v="56"/>
      <x v="74"/>
      <x/>
      <x v="6"/>
      <x v="20"/>
      <x v="20"/>
      <x v="22"/>
    </i>
    <i r="1">
      <x v="76"/>
      <x v="74"/>
      <x/>
      <x v="6"/>
      <x v="20"/>
      <x v="9"/>
      <x v="9"/>
    </i>
    <i r="1">
      <x v="79"/>
      <x v="74"/>
      <x/>
      <x v="6"/>
      <x v="20"/>
      <x/>
      <x/>
    </i>
    <i r="1">
      <x v="82"/>
      <x v="74"/>
      <x/>
      <x v="6"/>
      <x v="20"/>
      <x v="4"/>
      <x v="4"/>
    </i>
    <i r="1">
      <x v="83"/>
      <x v="74"/>
      <x/>
      <x v="6"/>
      <x v="20"/>
      <x v="9"/>
      <x v="9"/>
    </i>
    <i r="1">
      <x v="87"/>
      <x v="92"/>
      <x/>
      <x v="7"/>
      <x v="46"/>
      <x v="15"/>
      <x v="17"/>
    </i>
    <i r="1">
      <x v="105"/>
      <x v="92"/>
      <x/>
      <x v="7"/>
      <x v="46"/>
      <x v="4"/>
      <x v="4"/>
    </i>
    <i r="1">
      <x v="106"/>
      <x v="92"/>
      <x/>
      <x v="7"/>
      <x v="46"/>
      <x v="2"/>
      <x v="2"/>
    </i>
    <i>
      <x v="106"/>
      <x/>
      <x v="16"/>
      <x/>
      <x v="3"/>
      <x v="11"/>
      <x v="17"/>
      <x v="19"/>
    </i>
    <i r="1">
      <x v="12"/>
      <x v="53"/>
      <x/>
      <x v="3"/>
      <x v="11"/>
      <x v="9"/>
      <x v="9"/>
    </i>
    <i r="1">
      <x v="19"/>
      <x v="16"/>
      <x/>
      <x v="3"/>
      <x v="11"/>
      <x v="15"/>
      <x v="17"/>
    </i>
    <i r="1">
      <x v="31"/>
      <x v="16"/>
      <x/>
      <x v="3"/>
      <x v="11"/>
      <x v="4"/>
      <x v="4"/>
    </i>
    <i r="1">
      <x v="37"/>
      <x v="16"/>
      <x/>
      <x v="3"/>
      <x v="11"/>
      <x v="3"/>
      <x v="3"/>
    </i>
    <i r="1">
      <x v="39"/>
      <x v="16"/>
      <x/>
      <x v="3"/>
      <x v="11"/>
      <x v="17"/>
      <x v="19"/>
    </i>
    <i r="1">
      <x v="51"/>
      <x v="16"/>
      <x/>
      <x v="3"/>
      <x v="11"/>
      <x v="15"/>
      <x v="17"/>
    </i>
    <i r="1">
      <x v="56"/>
      <x v="74"/>
      <x v="4"/>
      <x v="6"/>
      <x v="20"/>
      <x v="45"/>
      <x v="67"/>
    </i>
    <i r="1">
      <x v="58"/>
      <x v="74"/>
      <x/>
      <x v="6"/>
      <x v="20"/>
      <x v="9"/>
      <x v="9"/>
    </i>
    <i r="1">
      <x v="72"/>
      <x v="74"/>
      <x/>
      <x v="6"/>
      <x v="20"/>
      <x v="22"/>
      <x v="24"/>
    </i>
    <i r="1">
      <x v="76"/>
      <x v="74"/>
      <x/>
      <x v="6"/>
      <x v="20"/>
      <x v="9"/>
      <x v="9"/>
    </i>
    <i r="1">
      <x v="79"/>
      <x v="74"/>
      <x/>
      <x v="6"/>
      <x v="20"/>
      <x/>
      <x/>
    </i>
    <i r="1">
      <x v="82"/>
      <x v="74"/>
      <x/>
      <x v="6"/>
      <x v="20"/>
      <x v="4"/>
      <x v="4"/>
    </i>
    <i r="1">
      <x v="83"/>
      <x v="74"/>
      <x/>
      <x v="6"/>
      <x v="20"/>
      <x v="15"/>
      <x v="17"/>
    </i>
    <i>
      <x v="107"/>
      <x/>
      <x v="16"/>
      <x/>
      <x v="3"/>
      <x v="11"/>
      <x v="17"/>
      <x v="19"/>
    </i>
    <i r="1">
      <x v="12"/>
      <x v="53"/>
      <x/>
      <x v="3"/>
      <x v="11"/>
      <x v="9"/>
      <x v="9"/>
    </i>
    <i r="1">
      <x v="14"/>
      <x v="34"/>
      <x/>
      <x v="3"/>
      <x v="11"/>
      <x v="13"/>
      <x v="14"/>
    </i>
    <i r="1">
      <x v="19"/>
      <x v="16"/>
      <x/>
      <x v="3"/>
      <x v="11"/>
      <x v="15"/>
      <x v="17"/>
    </i>
    <i r="1">
      <x v="27"/>
      <x v="16"/>
      <x/>
      <x v="3"/>
      <x v="11"/>
      <x v="13"/>
      <x v="14"/>
    </i>
    <i r="1">
      <x v="31"/>
      <x v="16"/>
      <x/>
      <x v="3"/>
      <x v="11"/>
      <x v="4"/>
      <x v="4"/>
    </i>
    <i r="1">
      <x v="37"/>
      <x v="16"/>
      <x/>
      <x v="3"/>
      <x v="11"/>
      <x v="3"/>
      <x v="3"/>
    </i>
    <i r="1">
      <x v="40"/>
      <x v="16"/>
      <x/>
      <x v="3"/>
      <x v="11"/>
      <x v="3"/>
      <x v="3"/>
    </i>
    <i r="1">
      <x v="45"/>
      <x v="34"/>
      <x/>
      <x v="3"/>
      <x v="11"/>
      <x v="18"/>
      <x v="20"/>
    </i>
    <i r="1">
      <x v="51"/>
      <x v="16"/>
      <x v="4"/>
      <x v="3"/>
      <x v="11"/>
      <x v="28"/>
      <x v="63"/>
    </i>
    <i>
      <x v="108"/>
      <x v="12"/>
      <x v="46"/>
      <x/>
      <x v="3"/>
      <x v="11"/>
      <x v="9"/>
      <x v="9"/>
    </i>
    <i r="1">
      <x v="19"/>
      <x v="3"/>
      <x/>
      <x v="2"/>
      <x v="11"/>
      <x v="15"/>
      <x v="17"/>
    </i>
    <i r="1">
      <x v="31"/>
      <x v="3"/>
      <x/>
      <x v="2"/>
      <x v="11"/>
      <x v="4"/>
      <x v="4"/>
    </i>
    <i r="1">
      <x v="37"/>
      <x v="3"/>
      <x/>
      <x v="2"/>
      <x v="11"/>
      <x v="3"/>
      <x v="3"/>
    </i>
    <i r="1">
      <x v="40"/>
      <x v="3"/>
      <x/>
      <x v="2"/>
      <x v="11"/>
      <x v="1"/>
      <x v="1"/>
    </i>
    <i r="1">
      <x v="43"/>
      <x v="25"/>
      <x/>
      <x v="3"/>
      <x v="11"/>
      <x v="4"/>
      <x v="4"/>
    </i>
    <i r="1">
      <x v="51"/>
      <x v="3"/>
      <x/>
      <x v="2"/>
      <x v="11"/>
      <x v="15"/>
      <x v="17"/>
    </i>
    <i r="1">
      <x v="53"/>
      <x v="3"/>
      <x/>
      <x v="2"/>
      <x v="11"/>
      <x v="20"/>
      <x v="22"/>
    </i>
    <i r="1">
      <x v="87"/>
      <x v="94"/>
      <x/>
      <x v="7"/>
      <x v="50"/>
      <x v="15"/>
      <x v="17"/>
    </i>
    <i r="1">
      <x v="88"/>
      <x v="94"/>
      <x/>
      <x v="7"/>
      <x v="50"/>
      <x v="57"/>
      <x v="69"/>
    </i>
    <i r="1">
      <x v="95"/>
      <x v="94"/>
      <x/>
      <x v="7"/>
      <x v="50"/>
      <x v="19"/>
      <x v="21"/>
    </i>
    <i r="1">
      <x v="96"/>
      <x v="94"/>
      <x/>
      <x v="7"/>
      <x v="50"/>
      <x v="13"/>
      <x v="14"/>
    </i>
    <i>
      <x v="109"/>
      <x/>
      <x v="3"/>
      <x/>
      <x v="2"/>
      <x v="11"/>
      <x v="13"/>
      <x v="14"/>
    </i>
    <i r="1">
      <x v="11"/>
      <x v="3"/>
      <x/>
      <x v="2"/>
      <x v="11"/>
      <x v="9"/>
      <x v="9"/>
    </i>
    <i r="1">
      <x v="12"/>
      <x v="46"/>
      <x/>
      <x v="3"/>
      <x v="11"/>
      <x v="4"/>
      <x v="4"/>
    </i>
    <i r="1">
      <x v="19"/>
      <x v="3"/>
      <x/>
      <x v="2"/>
      <x v="11"/>
      <x v="19"/>
      <x v="21"/>
    </i>
    <i r="1">
      <x v="21"/>
      <x v="60"/>
      <x v="4"/>
      <x v="3"/>
      <x v="11"/>
      <x v="51"/>
      <x v="59"/>
    </i>
    <i r="1">
      <x v="22"/>
      <x v="3"/>
      <x/>
      <x v="2"/>
      <x v="11"/>
      <x v="4"/>
      <x v="4"/>
    </i>
    <i r="1">
      <x v="24"/>
      <x v="3"/>
      <x/>
      <x v="2"/>
      <x v="11"/>
      <x v="4"/>
      <x v="4"/>
    </i>
    <i r="1">
      <x v="38"/>
      <x v="3"/>
      <x/>
      <x v="2"/>
      <x v="11"/>
      <x v="13"/>
      <x v="14"/>
    </i>
    <i r="1">
      <x v="47"/>
      <x v="3"/>
      <x v="4"/>
      <x v="2"/>
      <x v="11"/>
      <x v="24"/>
      <x v="9"/>
    </i>
    <i>
      <x v="110"/>
      <x/>
      <x v="3"/>
      <x/>
      <x v="2"/>
      <x v="11"/>
      <x v="13"/>
      <x v="14"/>
    </i>
    <i r="1">
      <x v="11"/>
      <x v="3"/>
      <x/>
      <x v="2"/>
      <x v="11"/>
      <x v="9"/>
      <x v="9"/>
    </i>
    <i r="1">
      <x v="12"/>
      <x v="46"/>
      <x/>
      <x v="3"/>
      <x v="11"/>
      <x v="4"/>
      <x v="4"/>
    </i>
    <i r="1">
      <x v="19"/>
      <x v="3"/>
      <x/>
      <x v="2"/>
      <x v="11"/>
      <x v="19"/>
      <x v="21"/>
    </i>
    <i r="1">
      <x v="40"/>
      <x v="3"/>
      <x/>
      <x v="2"/>
      <x v="11"/>
      <x v="6"/>
      <x v="6"/>
    </i>
    <i r="1">
      <x v="47"/>
      <x v="3"/>
      <x/>
      <x v="2"/>
      <x v="11"/>
      <x v="24"/>
      <x v="27"/>
    </i>
    <i r="1">
      <x v="53"/>
      <x v="3"/>
      <x/>
      <x v="2"/>
      <x v="11"/>
      <x v="15"/>
      <x v="17"/>
    </i>
    <i r="1">
      <x v="88"/>
      <x v="94"/>
      <x/>
      <x v="7"/>
      <x v="50"/>
      <x v="4"/>
      <x v="4"/>
    </i>
    <i r="1">
      <x v="96"/>
      <x v="94"/>
      <x/>
      <x v="7"/>
      <x v="50"/>
      <x v="9"/>
      <x v="9"/>
    </i>
    <i r="1">
      <x v="109"/>
      <x v="94"/>
      <x/>
      <x v="7"/>
      <x v="50"/>
      <x v="9"/>
      <x v="9"/>
    </i>
    <i>
      <x v="111"/>
      <x/>
      <x v="4"/>
      <x/>
      <x v="2"/>
      <x v="12"/>
      <x v="13"/>
      <x v="14"/>
    </i>
    <i r="1">
      <x v="12"/>
      <x v="43"/>
      <x/>
      <x v="3"/>
      <x v="12"/>
      <x v="4"/>
      <x v="4"/>
    </i>
    <i r="1">
      <x v="18"/>
      <x v="4"/>
      <x/>
      <x v="2"/>
      <x v="12"/>
      <x v="48"/>
      <x v="28"/>
    </i>
    <i r="1">
      <x v="21"/>
      <x v="61"/>
      <x/>
      <x v="3"/>
      <x v="12"/>
      <x v="34"/>
      <x v="36"/>
    </i>
    <i r="1">
      <x v="23"/>
      <x v="4"/>
      <x/>
      <x v="2"/>
      <x v="12"/>
      <x v="15"/>
      <x v="17"/>
    </i>
    <i r="1">
      <x v="25"/>
      <x v="4"/>
      <x/>
      <x v="2"/>
      <x v="12"/>
      <x v="17"/>
      <x v="19"/>
    </i>
    <i r="1">
      <x v="33"/>
      <x v="4"/>
      <x/>
      <x v="2"/>
      <x v="12"/>
      <x v="42"/>
      <x v="49"/>
    </i>
    <i r="1">
      <x v="34"/>
      <x v="4"/>
      <x/>
      <x v="2"/>
      <x v="12"/>
      <x v="9"/>
      <x v="9"/>
    </i>
    <i r="1">
      <x v="36"/>
      <x v="4"/>
      <x/>
      <x v="2"/>
      <x v="12"/>
      <x v="40"/>
      <x v="10"/>
    </i>
    <i r="1">
      <x v="37"/>
      <x v="4"/>
      <x/>
      <x v="2"/>
      <x v="12"/>
      <x v="3"/>
      <x v="3"/>
    </i>
    <i r="1">
      <x v="40"/>
      <x v="4"/>
      <x/>
      <x v="2"/>
      <x v="12"/>
      <x v="2"/>
      <x v="2"/>
    </i>
    <i r="1">
      <x v="45"/>
      <x v="29"/>
      <x/>
      <x v="3"/>
      <x v="12"/>
      <x v="16"/>
      <x v="18"/>
    </i>
    <i r="1">
      <x v="50"/>
      <x v="29"/>
      <x/>
      <x v="3"/>
      <x v="12"/>
      <x v="20"/>
      <x v="22"/>
    </i>
    <i r="1">
      <x v="61"/>
      <x v="70"/>
      <x/>
      <x v="6"/>
      <x v="23"/>
      <x v="20"/>
      <x v="22"/>
    </i>
    <i r="1">
      <x v="63"/>
      <x v="70"/>
      <x/>
      <x v="6"/>
      <x v="23"/>
      <x v="20"/>
      <x v="22"/>
    </i>
    <i r="1">
      <x v="68"/>
      <x v="70"/>
      <x/>
      <x v="6"/>
      <x v="23"/>
      <x v="1"/>
      <x v="1"/>
    </i>
    <i r="1">
      <x v="69"/>
      <x v="70"/>
      <x/>
      <x v="6"/>
      <x v="23"/>
      <x v="9"/>
      <x v="9"/>
    </i>
    <i r="1">
      <x v="73"/>
      <x v="70"/>
      <x/>
      <x v="6"/>
      <x v="23"/>
      <x v="15"/>
      <x v="17"/>
    </i>
    <i r="1">
      <x v="76"/>
      <x v="70"/>
      <x/>
      <x v="6"/>
      <x v="23"/>
      <x v="15"/>
      <x v="17"/>
    </i>
    <i r="1">
      <x v="77"/>
      <x v="70"/>
      <x/>
      <x v="6"/>
      <x v="23"/>
      <x v="4"/>
      <x v="4"/>
    </i>
    <i r="1">
      <x v="79"/>
      <x v="70"/>
      <x/>
      <x v="6"/>
      <x v="23"/>
      <x v="48"/>
      <x v="28"/>
    </i>
    <i r="1">
      <x v="82"/>
      <x v="70"/>
      <x/>
      <x v="6"/>
      <x v="23"/>
      <x v="4"/>
      <x v="4"/>
    </i>
    <i r="1">
      <x v="84"/>
      <x v="70"/>
      <x/>
      <x v="6"/>
      <x v="23"/>
      <x v="51"/>
      <x v="44"/>
    </i>
    <i r="1">
      <x v="96"/>
      <x v="95"/>
      <x/>
      <x v="8"/>
      <x v="33"/>
      <x v="9"/>
      <x v="9"/>
    </i>
    <i r="1">
      <x v="101"/>
      <x v="95"/>
      <x/>
      <x v="8"/>
      <x v="33"/>
      <x v="9"/>
      <x v="9"/>
    </i>
    <i r="1">
      <x v="104"/>
      <x v="95"/>
      <x/>
      <x v="8"/>
      <x v="33"/>
      <x v="10"/>
      <x v="11"/>
    </i>
    <i r="1">
      <x v="105"/>
      <x v="95"/>
      <x/>
      <x v="8"/>
      <x v="33"/>
      <x v="23"/>
      <x v="25"/>
    </i>
    <i r="1">
      <x v="106"/>
      <x v="95"/>
      <x/>
      <x v="8"/>
      <x v="33"/>
      <x v="15"/>
      <x v="17"/>
    </i>
    <i r="1">
      <x v="107"/>
      <x v="95"/>
      <x/>
      <x v="8"/>
      <x v="33"/>
      <x v="67"/>
      <x v="37"/>
    </i>
    <i>
      <x v="112"/>
      <x/>
      <x v="4"/>
      <x/>
      <x v="2"/>
      <x v="12"/>
      <x v="13"/>
      <x v="14"/>
    </i>
    <i r="1">
      <x v="12"/>
      <x v="43"/>
      <x/>
      <x v="3"/>
      <x v="12"/>
      <x v="4"/>
      <x v="4"/>
    </i>
    <i r="1">
      <x v="18"/>
      <x v="4"/>
      <x v="4"/>
      <x v="2"/>
      <x v="12"/>
      <x v="48"/>
      <x v="23"/>
    </i>
    <i r="1">
      <x v="19"/>
      <x v="4"/>
      <x v="4"/>
      <x v="2"/>
      <x v="12"/>
      <x v="34"/>
      <x v="27"/>
    </i>
    <i r="1">
      <x v="20"/>
      <x v="4"/>
      <x/>
      <x v="2"/>
      <x v="12"/>
      <x v="9"/>
      <x v="9"/>
    </i>
    <i r="1">
      <x v="21"/>
      <x v="61"/>
      <x v="4"/>
      <x v="3"/>
      <x v="12"/>
      <x v="34"/>
      <x v="27"/>
    </i>
    <i r="1">
      <x v="23"/>
      <x v="4"/>
      <x/>
      <x v="2"/>
      <x v="12"/>
      <x v="15"/>
      <x v="17"/>
    </i>
    <i r="1">
      <x v="25"/>
      <x v="4"/>
      <x/>
      <x v="2"/>
      <x v="12"/>
      <x v="9"/>
      <x v="9"/>
    </i>
    <i r="1">
      <x v="33"/>
      <x v="4"/>
      <x v="4"/>
      <x v="2"/>
      <x v="12"/>
      <x v="42"/>
      <x v="51"/>
    </i>
    <i r="1">
      <x v="42"/>
      <x v="4"/>
      <x/>
      <x v="2"/>
      <x v="12"/>
      <x v="20"/>
      <x v="22"/>
    </i>
    <i r="1">
      <x v="50"/>
      <x v="29"/>
      <x/>
      <x v="3"/>
      <x v="12"/>
      <x v="20"/>
      <x v="22"/>
    </i>
    <i>
      <x v="113"/>
      <x/>
      <x v="3"/>
      <x/>
      <x v="2"/>
      <x v="11"/>
      <x v="13"/>
      <x v="14"/>
    </i>
    <i r="1">
      <x v="12"/>
      <x v="46"/>
      <x/>
      <x v="3"/>
      <x v="11"/>
      <x v="4"/>
      <x v="4"/>
    </i>
    <i r="1">
      <x v="20"/>
      <x v="3"/>
      <x/>
      <x v="2"/>
      <x v="11"/>
      <x v="9"/>
      <x v="9"/>
    </i>
    <i r="1">
      <x v="23"/>
      <x v="3"/>
      <x/>
      <x v="2"/>
      <x v="11"/>
      <x v="15"/>
      <x v="17"/>
    </i>
    <i r="1">
      <x v="33"/>
      <x v="3"/>
      <x/>
      <x v="2"/>
      <x v="11"/>
      <x v="23"/>
      <x v="25"/>
    </i>
    <i r="1">
      <x v="34"/>
      <x v="3"/>
      <x/>
      <x v="2"/>
      <x v="11"/>
      <x v="4"/>
      <x v="4"/>
    </i>
    <i r="1">
      <x v="37"/>
      <x v="3"/>
      <x/>
      <x v="2"/>
      <x v="11"/>
      <x v="3"/>
      <x v="3"/>
    </i>
    <i r="1">
      <x v="40"/>
      <x v="3"/>
      <x/>
      <x v="2"/>
      <x v="11"/>
      <x v="2"/>
      <x v="2"/>
    </i>
    <i r="1">
      <x v="45"/>
      <x v="25"/>
      <x/>
      <x v="3"/>
      <x v="11"/>
      <x v="16"/>
      <x v="18"/>
    </i>
    <i r="1">
      <x v="50"/>
      <x v="25"/>
      <x/>
      <x v="3"/>
      <x v="11"/>
      <x v="20"/>
      <x v="22"/>
    </i>
    <i r="1">
      <x v="93"/>
      <x v="94"/>
      <x/>
      <x v="7"/>
      <x v="50"/>
      <x v="20"/>
      <x v="22"/>
    </i>
    <i r="1">
      <x v="96"/>
      <x v="94"/>
      <x/>
      <x v="7"/>
      <x v="50"/>
      <x v="20"/>
      <x v="22"/>
    </i>
    <i r="1">
      <x v="101"/>
      <x v="94"/>
      <x/>
      <x v="7"/>
      <x v="50"/>
      <x v="7"/>
      <x v="7"/>
    </i>
    <i r="1">
      <x v="106"/>
      <x v="94"/>
      <x/>
      <x v="7"/>
      <x v="50"/>
      <x v="15"/>
      <x v="17"/>
    </i>
    <i r="1">
      <x v="107"/>
      <x v="94"/>
      <x/>
      <x v="7"/>
      <x v="50"/>
      <x v="66"/>
      <x v="87"/>
    </i>
    <i r="1">
      <x v="112"/>
      <x v="94"/>
      <x/>
      <x v="7"/>
      <x v="50"/>
      <x v="16"/>
      <x v="18"/>
    </i>
    <i>
      <x v="114"/>
      <x/>
      <x v="3"/>
      <x/>
      <x v="2"/>
      <x v="11"/>
      <x v="13"/>
      <x v="14"/>
    </i>
    <i r="1">
      <x v="12"/>
      <x v="46"/>
      <x/>
      <x v="3"/>
      <x v="11"/>
      <x v="4"/>
      <x v="4"/>
    </i>
    <i r="1">
      <x v="19"/>
      <x v="3"/>
      <x/>
      <x v="2"/>
      <x v="11"/>
      <x v="24"/>
      <x v="27"/>
    </i>
    <i r="1">
      <x v="20"/>
      <x v="3"/>
      <x/>
      <x v="2"/>
      <x v="11"/>
      <x/>
      <x/>
    </i>
    <i r="1">
      <x v="23"/>
      <x v="3"/>
      <x/>
      <x v="2"/>
      <x v="11"/>
      <x v="15"/>
      <x v="17"/>
    </i>
    <i r="1">
      <x v="25"/>
      <x v="3"/>
      <x/>
      <x v="2"/>
      <x v="11"/>
      <x v="9"/>
      <x v="9"/>
    </i>
    <i r="1">
      <x v="33"/>
      <x v="3"/>
      <x/>
      <x v="2"/>
      <x v="11"/>
      <x v="23"/>
      <x v="25"/>
    </i>
    <i r="1">
      <x v="34"/>
      <x v="3"/>
      <x/>
      <x v="2"/>
      <x v="11"/>
      <x v="4"/>
      <x v="4"/>
    </i>
    <i r="1">
      <x v="36"/>
      <x v="3"/>
      <x/>
      <x v="2"/>
      <x v="11"/>
      <x v="40"/>
      <x v="10"/>
    </i>
    <i r="1">
      <x v="37"/>
      <x v="3"/>
      <x/>
      <x v="2"/>
      <x v="11"/>
      <x v="3"/>
      <x v="3"/>
    </i>
    <i r="1">
      <x v="40"/>
      <x v="3"/>
      <x/>
      <x v="2"/>
      <x v="11"/>
      <x v="2"/>
      <x v="2"/>
    </i>
    <i r="1">
      <x v="45"/>
      <x v="25"/>
      <x/>
      <x v="3"/>
      <x v="11"/>
      <x v="16"/>
      <x v="18"/>
    </i>
    <i r="1">
      <x v="50"/>
      <x v="25"/>
      <x/>
      <x v="3"/>
      <x v="11"/>
      <x v="20"/>
      <x v="22"/>
    </i>
    <i r="1">
      <x v="93"/>
      <x v="94"/>
      <x/>
      <x v="7"/>
      <x v="50"/>
      <x v="20"/>
      <x v="22"/>
    </i>
    <i r="1">
      <x v="96"/>
      <x v="94"/>
      <x/>
      <x v="7"/>
      <x v="50"/>
      <x v="20"/>
      <x v="22"/>
    </i>
    <i r="1">
      <x v="101"/>
      <x v="94"/>
      <x/>
      <x v="7"/>
      <x v="50"/>
      <x v="7"/>
      <x v="7"/>
    </i>
    <i r="1">
      <x v="106"/>
      <x v="94"/>
      <x/>
      <x v="7"/>
      <x v="50"/>
      <x v="15"/>
      <x v="17"/>
    </i>
    <i r="1">
      <x v="107"/>
      <x v="94"/>
      <x/>
      <x v="7"/>
      <x v="50"/>
      <x v="9"/>
      <x v="9"/>
    </i>
    <i r="1">
      <x v="111"/>
      <x v="94"/>
      <x/>
      <x v="7"/>
      <x v="50"/>
      <x/>
      <x/>
    </i>
    <i>
      <x v="115"/>
      <x v="11"/>
      <x v="18"/>
      <x/>
      <x v="2"/>
      <x v="17"/>
      <x v="15"/>
      <x v="17"/>
    </i>
    <i r="1">
      <x v="17"/>
      <x v="18"/>
      <x/>
      <x v="2"/>
      <x v="17"/>
      <x v="13"/>
      <x v="14"/>
    </i>
    <i r="1">
      <x v="19"/>
      <x v="18"/>
      <x/>
      <x v="2"/>
      <x v="17"/>
      <x v="15"/>
      <x v="17"/>
    </i>
    <i r="1">
      <x v="22"/>
      <x v="18"/>
      <x/>
      <x v="2"/>
      <x v="17"/>
      <x/>
      <x/>
    </i>
    <i r="1">
      <x v="24"/>
      <x v="18"/>
      <x/>
      <x v="2"/>
      <x v="17"/>
      <x v="4"/>
      <x v="4"/>
    </i>
    <i r="1">
      <x v="25"/>
      <x v="18"/>
      <x/>
      <x v="2"/>
      <x v="17"/>
      <x v="15"/>
      <x v="17"/>
    </i>
    <i r="1">
      <x v="26"/>
      <x v="18"/>
      <x/>
      <x v="2"/>
      <x v="17"/>
      <x v="4"/>
      <x v="4"/>
    </i>
    <i r="1">
      <x v="28"/>
      <x v="31"/>
      <x/>
      <x v="3"/>
      <x v="10"/>
      <x v="1"/>
      <x v="1"/>
    </i>
    <i r="1">
      <x v="29"/>
      <x v="18"/>
      <x/>
      <x v="2"/>
      <x v="17"/>
      <x v="4"/>
      <x v="4"/>
    </i>
    <i r="1">
      <x v="30"/>
      <x v="18"/>
      <x/>
      <x v="2"/>
      <x v="17"/>
      <x v="4"/>
      <x v="4"/>
    </i>
    <i r="1">
      <x v="31"/>
      <x v="18"/>
      <x/>
      <x v="2"/>
      <x v="17"/>
      <x v="9"/>
      <x v="9"/>
    </i>
    <i r="1">
      <x v="32"/>
      <x v="18"/>
      <x/>
      <x v="2"/>
      <x v="17"/>
      <x v="9"/>
      <x v="9"/>
    </i>
    <i r="1">
      <x v="37"/>
      <x v="18"/>
      <x/>
      <x v="2"/>
      <x v="17"/>
      <x v="3"/>
      <x v="3"/>
    </i>
    <i r="1">
      <x v="39"/>
      <x v="18"/>
      <x/>
      <x v="2"/>
      <x v="17"/>
      <x v="4"/>
      <x v="4"/>
    </i>
    <i r="1">
      <x v="40"/>
      <x v="18"/>
      <x/>
      <x v="2"/>
      <x v="17"/>
      <x v="4"/>
      <x v="4"/>
    </i>
    <i r="1">
      <x v="43"/>
      <x v="31"/>
      <x/>
      <x v="3"/>
      <x v="10"/>
      <x/>
      <x/>
    </i>
    <i r="1">
      <x v="44"/>
      <x v="31"/>
      <x/>
      <x v="3"/>
      <x v="10"/>
      <x v="4"/>
      <x v="4"/>
    </i>
    <i r="1">
      <x v="45"/>
      <x v="31"/>
      <x/>
      <x v="3"/>
      <x v="10"/>
      <x v="9"/>
      <x v="9"/>
    </i>
    <i r="1">
      <x v="46"/>
      <x v="18"/>
      <x/>
      <x v="2"/>
      <x v="17"/>
      <x v="14"/>
      <x v="15"/>
    </i>
    <i r="1">
      <x v="47"/>
      <x v="18"/>
      <x/>
      <x v="2"/>
      <x v="17"/>
      <x v="15"/>
      <x v="17"/>
    </i>
    <i r="1">
      <x v="50"/>
      <x v="31"/>
      <x/>
      <x v="3"/>
      <x v="10"/>
      <x v="9"/>
      <x v="9"/>
    </i>
    <i r="1">
      <x v="51"/>
      <x v="18"/>
      <x/>
      <x v="2"/>
      <x v="17"/>
      <x v="17"/>
      <x v="19"/>
    </i>
    <i>
      <x v="116"/>
      <x v="11"/>
      <x v="24"/>
      <x v="7"/>
      <x v="3"/>
      <x v="49"/>
      <x v="2"/>
      <x v="2"/>
    </i>
    <i r="1">
      <x v="19"/>
      <x v="24"/>
      <x v="7"/>
      <x v="3"/>
      <x v="49"/>
      <x v="3"/>
      <x v="3"/>
    </i>
    <i r="1">
      <x v="22"/>
      <x v="24"/>
      <x v="7"/>
      <x v="3"/>
      <x v="49"/>
      <x v="1"/>
      <x v="1"/>
    </i>
    <i r="1">
      <x v="25"/>
      <x v="24"/>
      <x v="10"/>
      <x v="3"/>
      <x v="49"/>
      <x v="9"/>
      <x v="9"/>
    </i>
    <i r="1">
      <x v="33"/>
      <x v="24"/>
      <x v="10"/>
      <x v="3"/>
      <x v="49"/>
      <x v="13"/>
      <x v="14"/>
    </i>
    <i r="1">
      <x v="43"/>
      <x v="33"/>
      <x v="8"/>
      <x v="3"/>
      <x v="49"/>
      <x v="3"/>
      <x v="3"/>
    </i>
    <i r="1">
      <x v="62"/>
      <x v="80"/>
      <x v="12"/>
      <x v="6"/>
      <x v="49"/>
      <x/>
      <x/>
    </i>
    <i r="1">
      <x v="63"/>
      <x v="80"/>
      <x v="12"/>
      <x v="6"/>
      <x v="49"/>
      <x v="1"/>
      <x v="1"/>
    </i>
    <i r="1">
      <x v="70"/>
      <x v="80"/>
      <x v="12"/>
      <x v="6"/>
      <x v="49"/>
      <x v="1"/>
      <x v="1"/>
    </i>
    <i r="1">
      <x v="72"/>
      <x v="80"/>
      <x v="12"/>
      <x v="6"/>
      <x v="49"/>
      <x v="2"/>
      <x v="2"/>
    </i>
    <i r="1">
      <x v="74"/>
      <x v="80"/>
      <x v="12"/>
      <x v="6"/>
      <x v="49"/>
      <x v="9"/>
      <x v="9"/>
    </i>
    <i r="1">
      <x v="76"/>
      <x v="80"/>
      <x v="12"/>
      <x v="6"/>
      <x v="49"/>
      <x v="4"/>
      <x v="4"/>
    </i>
    <i r="1">
      <x v="79"/>
      <x v="80"/>
      <x v="12"/>
      <x v="6"/>
      <x v="49"/>
      <x v="1"/>
      <x v="1"/>
    </i>
    <i r="1">
      <x v="83"/>
      <x v="80"/>
      <x v="12"/>
      <x v="6"/>
      <x v="49"/>
      <x v="1"/>
      <x v="1"/>
    </i>
    <i r="1">
      <x v="84"/>
      <x v="80"/>
      <x v="12"/>
      <x v="6"/>
      <x v="49"/>
      <x v="9"/>
      <x v="9"/>
    </i>
    <i r="1">
      <x v="85"/>
      <x v="80"/>
      <x v="12"/>
      <x v="6"/>
      <x v="49"/>
      <x/>
      <x/>
    </i>
    <i r="1">
      <x v="101"/>
      <x v="100"/>
      <x v="13"/>
      <x v="7"/>
      <x v="49"/>
      <x v="3"/>
      <x v="3"/>
    </i>
    <i r="1">
      <x v="105"/>
      <x v="100"/>
      <x v="13"/>
      <x v="7"/>
      <x v="49"/>
      <x/>
      <x/>
    </i>
    <i r="1">
      <x v="108"/>
      <x v="100"/>
      <x v="13"/>
      <x v="7"/>
      <x v="49"/>
      <x v="9"/>
      <x v="9"/>
    </i>
    <i>
      <x v="117"/>
      <x v="11"/>
      <x v="3"/>
      <x/>
      <x v="2"/>
      <x v="11"/>
      <x v="20"/>
      <x v="22"/>
    </i>
    <i r="1">
      <x v="24"/>
      <x v="3"/>
      <x/>
      <x v="2"/>
      <x v="11"/>
      <x v="15"/>
      <x v="17"/>
    </i>
    <i r="1">
      <x v="27"/>
      <x v="3"/>
      <x/>
      <x v="2"/>
      <x v="11"/>
      <x v="9"/>
      <x v="9"/>
    </i>
    <i r="1">
      <x v="31"/>
      <x v="3"/>
      <x/>
      <x v="2"/>
      <x v="11"/>
      <x v="4"/>
      <x v="4"/>
    </i>
    <i r="1">
      <x v="40"/>
      <x v="3"/>
      <x/>
      <x v="2"/>
      <x v="11"/>
      <x v="2"/>
      <x v="2"/>
    </i>
    <i r="1">
      <x v="101"/>
      <x v="94"/>
      <x/>
      <x v="7"/>
      <x v="50"/>
      <x v="7"/>
      <x v="7"/>
    </i>
    <i r="1">
      <x v="104"/>
      <x v="94"/>
      <x/>
      <x v="7"/>
      <x v="50"/>
      <x v="10"/>
      <x v="11"/>
    </i>
    <i r="1">
      <x v="105"/>
      <x v="94"/>
      <x/>
      <x v="7"/>
      <x v="50"/>
      <x v="3"/>
      <x v="3"/>
    </i>
    <i r="1">
      <x v="107"/>
      <x v="94"/>
      <x/>
      <x v="7"/>
      <x v="50"/>
      <x/>
      <x/>
    </i>
    <i>
      <x v="118"/>
      <x v="19"/>
      <x v="18"/>
      <x v="4"/>
      <x v="2"/>
      <x v="17"/>
      <x v="15"/>
      <x v="9"/>
    </i>
    <i r="1">
      <x v="22"/>
      <x v="18"/>
      <x/>
      <x v="2"/>
      <x v="17"/>
      <x v="2"/>
      <x v="2"/>
    </i>
    <i r="1">
      <x v="23"/>
      <x v="18"/>
      <x v="4"/>
      <x v="2"/>
      <x v="17"/>
      <x v="9"/>
      <x v="4"/>
    </i>
    <i r="1">
      <x v="24"/>
      <x v="18"/>
      <x v="4"/>
      <x v="2"/>
      <x v="17"/>
      <x v="4"/>
      <x v="3"/>
    </i>
    <i r="1">
      <x v="29"/>
      <x v="18"/>
      <x/>
      <x v="2"/>
      <x v="17"/>
      <x v="4"/>
      <x v="4"/>
    </i>
    <i r="1">
      <x v="32"/>
      <x v="18"/>
      <x/>
      <x v="2"/>
      <x v="17"/>
      <x v="4"/>
      <x v="4"/>
    </i>
    <i r="1">
      <x v="33"/>
      <x v="18"/>
      <x v="4"/>
      <x v="2"/>
      <x v="17"/>
      <x v="13"/>
      <x v="9"/>
    </i>
    <i r="1">
      <x v="34"/>
      <x v="18"/>
      <x/>
      <x v="2"/>
      <x v="17"/>
      <x v="1"/>
      <x v="1"/>
    </i>
    <i r="1">
      <x v="37"/>
      <x v="18"/>
      <x/>
      <x v="2"/>
      <x v="17"/>
      <x v="3"/>
      <x v="3"/>
    </i>
    <i r="1">
      <x v="41"/>
      <x v="18"/>
      <x/>
      <x v="2"/>
      <x v="17"/>
      <x v="2"/>
      <x v="2"/>
    </i>
    <i r="1">
      <x v="44"/>
      <x v="31"/>
      <x v="4"/>
      <x v="3"/>
      <x v="10"/>
      <x v="4"/>
      <x v="3"/>
    </i>
    <i r="1">
      <x v="45"/>
      <x v="31"/>
      <x/>
      <x v="3"/>
      <x v="10"/>
      <x v="4"/>
      <x v="4"/>
    </i>
    <i>
      <x v="119"/>
      <x/>
      <x v="7"/>
      <x/>
      <x v="3"/>
      <x v="18"/>
      <x v="17"/>
      <x v="19"/>
    </i>
    <i r="1">
      <x v="19"/>
      <x v="7"/>
      <x/>
      <x v="3"/>
      <x v="18"/>
      <x v="25"/>
      <x v="42"/>
    </i>
    <i r="1">
      <x v="22"/>
      <x v="7"/>
      <x/>
      <x v="3"/>
      <x v="18"/>
      <x v="4"/>
      <x v="4"/>
    </i>
    <i r="1">
      <x v="25"/>
      <x v="7"/>
      <x/>
      <x v="3"/>
      <x v="18"/>
      <x v="20"/>
      <x v="22"/>
    </i>
    <i r="1">
      <x v="26"/>
      <x v="7"/>
      <x/>
      <x v="3"/>
      <x v="18"/>
      <x v="9"/>
      <x v="9"/>
    </i>
    <i r="1">
      <x v="38"/>
      <x v="7"/>
      <x/>
      <x v="3"/>
      <x v="18"/>
      <x v="17"/>
      <x v="19"/>
    </i>
    <i r="1">
      <x v="43"/>
      <x v="56"/>
      <x/>
      <x v="3"/>
      <x v="18"/>
      <x v="4"/>
      <x v="4"/>
    </i>
    <i r="1">
      <x v="44"/>
      <x v="56"/>
      <x/>
      <x v="3"/>
      <x v="18"/>
      <x v="20"/>
      <x v="22"/>
    </i>
    <i r="1">
      <x v="51"/>
      <x v="7"/>
      <x/>
      <x v="3"/>
      <x v="18"/>
      <x v="17"/>
      <x v="19"/>
    </i>
    <i r="1">
      <x v="61"/>
      <x v="73"/>
      <x v="4"/>
      <x v="6"/>
      <x v="45"/>
      <x v="29"/>
      <x v="69"/>
    </i>
    <i r="1">
      <x v="63"/>
      <x v="73"/>
      <x/>
      <x v="6"/>
      <x v="45"/>
      <x v="4"/>
      <x v="4"/>
    </i>
    <i r="1">
      <x v="75"/>
      <x v="73"/>
      <x/>
      <x v="6"/>
      <x v="45"/>
      <x v="17"/>
      <x v="19"/>
    </i>
    <i r="1">
      <x v="76"/>
      <x v="73"/>
      <x/>
      <x v="6"/>
      <x v="45"/>
      <x v="9"/>
      <x v="9"/>
    </i>
    <i>
      <x v="120"/>
      <x v="19"/>
      <x v="4"/>
      <x/>
      <x v="2"/>
      <x v="12"/>
      <x v="9"/>
      <x v="9"/>
    </i>
    <i r="1">
      <x v="22"/>
      <x v="4"/>
      <x/>
      <x v="2"/>
      <x v="12"/>
      <x v="2"/>
      <x v="2"/>
    </i>
    <i r="1">
      <x v="23"/>
      <x v="4"/>
      <x/>
      <x v="2"/>
      <x v="12"/>
      <x v="1"/>
      <x v="1"/>
    </i>
    <i r="1">
      <x v="27"/>
      <x v="4"/>
      <x/>
      <x v="2"/>
      <x v="12"/>
      <x v="9"/>
      <x v="9"/>
    </i>
    <i r="1">
      <x v="31"/>
      <x v="4"/>
      <x/>
      <x v="2"/>
      <x v="12"/>
      <x/>
      <x/>
    </i>
    <i r="1">
      <x v="32"/>
      <x v="4"/>
      <x/>
      <x v="2"/>
      <x v="12"/>
      <x v="15"/>
      <x v="17"/>
    </i>
    <i r="1">
      <x v="34"/>
      <x v="4"/>
      <x/>
      <x v="2"/>
      <x v="12"/>
      <x/>
      <x/>
    </i>
    <i r="1">
      <x v="40"/>
      <x v="4"/>
      <x/>
      <x v="2"/>
      <x v="12"/>
      <x v="2"/>
      <x v="2"/>
    </i>
    <i r="1">
      <x v="44"/>
      <x v="29"/>
      <x/>
      <x v="3"/>
      <x v="12"/>
      <x v="9"/>
      <x v="9"/>
    </i>
    <i r="1">
      <x v="45"/>
      <x v="29"/>
      <x/>
      <x v="3"/>
      <x v="12"/>
      <x v="15"/>
      <x v="17"/>
    </i>
    <i r="1">
      <x v="51"/>
      <x v="4"/>
      <x/>
      <x v="2"/>
      <x v="12"/>
      <x v="15"/>
      <x v="17"/>
    </i>
    <i r="1">
      <x v="56"/>
      <x v="70"/>
      <x/>
      <x v="6"/>
      <x v="23"/>
      <x v="13"/>
      <x v="14"/>
    </i>
    <i r="1">
      <x v="67"/>
      <x v="70"/>
      <x/>
      <x v="6"/>
      <x v="23"/>
      <x/>
      <x/>
    </i>
    <i r="1">
      <x v="76"/>
      <x v="70"/>
      <x/>
      <x v="6"/>
      <x v="23"/>
      <x v="9"/>
      <x v="9"/>
    </i>
    <i r="1">
      <x v="82"/>
      <x v="70"/>
      <x/>
      <x v="6"/>
      <x v="23"/>
      <x v="3"/>
      <x v="3"/>
    </i>
    <i r="1">
      <x v="88"/>
      <x v="95"/>
      <x/>
      <x v="8"/>
      <x v="33"/>
      <x v="4"/>
      <x v="4"/>
    </i>
    <i r="1">
      <x v="94"/>
      <x v="116"/>
      <x/>
      <x v="8"/>
      <x v="33"/>
      <x v="3"/>
      <x v="3"/>
    </i>
    <i r="1">
      <x v="105"/>
      <x v="95"/>
      <x/>
      <x v="8"/>
      <x v="33"/>
      <x v="1"/>
      <x v="1"/>
    </i>
    <i r="1">
      <x v="111"/>
      <x v="95"/>
      <x/>
      <x v="8"/>
      <x v="33"/>
      <x v="40"/>
      <x v="10"/>
    </i>
    <i>
      <x v="121"/>
      <x/>
      <x v="3"/>
      <x/>
      <x v="2"/>
      <x v="11"/>
      <x v="17"/>
      <x v="19"/>
    </i>
    <i r="1">
      <x v="19"/>
      <x v="3"/>
      <x/>
      <x v="2"/>
      <x v="11"/>
      <x v="15"/>
      <x v="17"/>
    </i>
    <i r="1">
      <x v="21"/>
      <x v="60"/>
      <x v="4"/>
      <x v="3"/>
      <x v="11"/>
      <x v="34"/>
      <x v="57"/>
    </i>
    <i r="1">
      <x v="22"/>
      <x v="3"/>
      <x/>
      <x v="2"/>
      <x v="11"/>
      <x v="4"/>
      <x v="4"/>
    </i>
    <i r="1">
      <x v="28"/>
      <x v="25"/>
      <x/>
      <x v="3"/>
      <x v="11"/>
      <x v="4"/>
      <x v="4"/>
    </i>
    <i r="1">
      <x v="31"/>
      <x v="3"/>
      <x/>
      <x v="2"/>
      <x v="11"/>
      <x v="4"/>
      <x v="4"/>
    </i>
    <i r="1">
      <x v="34"/>
      <x v="3"/>
      <x/>
      <x v="2"/>
      <x v="11"/>
      <x v="9"/>
      <x v="9"/>
    </i>
    <i r="1">
      <x v="51"/>
      <x v="3"/>
      <x/>
      <x v="2"/>
      <x v="11"/>
      <x v="15"/>
      <x v="17"/>
    </i>
    <i>
      <x v="122"/>
      <x v="23"/>
      <x v="40"/>
      <x v="1"/>
      <x v="4"/>
      <x v="3"/>
      <x v="4"/>
      <x v="65"/>
    </i>
    <i r="1">
      <x v="40"/>
      <x v="40"/>
      <x v="1"/>
      <x v="4"/>
      <x v="3"/>
      <x v="39"/>
      <x v="65"/>
    </i>
    <i r="1">
      <x v="51"/>
      <x v="40"/>
      <x v="1"/>
      <x v="4"/>
      <x v="3"/>
      <x v="5"/>
      <x v="65"/>
    </i>
    <i>
      <x v="123"/>
      <x v="14"/>
      <x v="40"/>
      <x v="1"/>
      <x v="4"/>
      <x v="3"/>
      <x v="4"/>
      <x v="65"/>
    </i>
    <i r="1">
      <x v="17"/>
      <x v="40"/>
      <x v="1"/>
      <x v="4"/>
      <x v="3"/>
      <x v="15"/>
      <x v="65"/>
    </i>
    <i r="1">
      <x v="22"/>
      <x v="40"/>
      <x v="1"/>
      <x v="4"/>
      <x v="3"/>
      <x v="9"/>
      <x v="65"/>
    </i>
    <i r="1">
      <x v="40"/>
      <x v="40"/>
      <x v="1"/>
      <x v="4"/>
      <x v="3"/>
      <x v="1"/>
      <x v="65"/>
    </i>
    <i>
      <x v="124"/>
      <x v="17"/>
      <x v="14"/>
      <x/>
      <x v="2"/>
      <x v="11"/>
      <x v="34"/>
      <x v="36"/>
    </i>
    <i r="1">
      <x v="23"/>
      <x v="14"/>
      <x/>
      <x v="2"/>
      <x v="11"/>
      <x v="3"/>
      <x v="3"/>
    </i>
    <i r="1">
      <x v="25"/>
      <x v="14"/>
      <x/>
      <x v="2"/>
      <x v="11"/>
      <x v="20"/>
      <x v="22"/>
    </i>
    <i r="1">
      <x v="26"/>
      <x v="14"/>
      <x/>
      <x v="2"/>
      <x v="11"/>
      <x v="9"/>
      <x v="9"/>
    </i>
    <i r="1">
      <x v="29"/>
      <x v="14"/>
      <x/>
      <x v="2"/>
      <x v="11"/>
      <x v="15"/>
      <x v="17"/>
    </i>
    <i r="1">
      <x v="32"/>
      <x v="14"/>
      <x/>
      <x v="2"/>
      <x v="11"/>
      <x v="24"/>
      <x v="27"/>
    </i>
    <i r="1">
      <x v="40"/>
      <x v="14"/>
      <x/>
      <x v="2"/>
      <x v="11"/>
      <x v="20"/>
      <x v="22"/>
    </i>
    <i r="1">
      <x v="42"/>
      <x v="14"/>
      <x/>
      <x v="2"/>
      <x v="11"/>
      <x v="15"/>
      <x v="17"/>
    </i>
    <i r="1">
      <x v="43"/>
      <x v="26"/>
      <x/>
      <x v="3"/>
      <x v="11"/>
      <x v="20"/>
      <x v="22"/>
    </i>
    <i r="1">
      <x v="45"/>
      <x v="26"/>
      <x/>
      <x v="3"/>
      <x v="11"/>
      <x v="23"/>
      <x v="25"/>
    </i>
    <i r="1">
      <x v="70"/>
      <x v="72"/>
      <x v="4"/>
      <x v="6"/>
      <x v="21"/>
      <x v="20"/>
      <x v="16"/>
    </i>
    <i r="1">
      <x v="82"/>
      <x v="72"/>
      <x v="4"/>
      <x v="6"/>
      <x v="21"/>
      <x v="20"/>
      <x v="16"/>
    </i>
    <i>
      <x v="125"/>
      <x v="23"/>
      <x v="19"/>
      <x/>
      <x v="3"/>
      <x v="20"/>
      <x v="15"/>
      <x v="17"/>
    </i>
    <i r="1">
      <x v="31"/>
      <x v="19"/>
      <x/>
      <x v="3"/>
      <x v="20"/>
      <x v="26"/>
      <x v="29"/>
    </i>
    <i r="1">
      <x v="54"/>
      <x v="107"/>
      <x v="4"/>
      <x v="8"/>
      <x v="32"/>
      <x v="64"/>
      <x v="17"/>
    </i>
    <i>
      <x v="126"/>
      <x/>
      <x v="3"/>
      <x/>
      <x v="2"/>
      <x v="11"/>
      <x v="17"/>
      <x v="19"/>
    </i>
    <i r="1">
      <x v="19"/>
      <x v="3"/>
      <x/>
      <x v="2"/>
      <x v="11"/>
      <x v="15"/>
      <x v="17"/>
    </i>
    <i r="1">
      <x v="22"/>
      <x v="3"/>
      <x/>
      <x v="2"/>
      <x v="11"/>
      <x v="4"/>
      <x v="4"/>
    </i>
    <i r="1">
      <x v="28"/>
      <x v="25"/>
      <x/>
      <x v="3"/>
      <x v="11"/>
      <x v="4"/>
      <x v="4"/>
    </i>
    <i r="1">
      <x v="31"/>
      <x v="3"/>
      <x/>
      <x v="2"/>
      <x v="11"/>
      <x v="4"/>
      <x v="4"/>
    </i>
    <i r="1">
      <x v="51"/>
      <x v="3"/>
      <x/>
      <x v="2"/>
      <x v="11"/>
      <x v="15"/>
      <x v="17"/>
    </i>
    <i r="1">
      <x v="87"/>
      <x v="94"/>
      <x/>
      <x v="7"/>
      <x v="50"/>
      <x v="15"/>
      <x v="17"/>
    </i>
    <i r="1">
      <x v="96"/>
      <x v="94"/>
      <x/>
      <x v="7"/>
      <x v="50"/>
      <x v="9"/>
      <x v="9"/>
    </i>
    <i>
      <x v="127"/>
      <x v="51"/>
      <x v="14"/>
      <x/>
      <x v="2"/>
      <x v="11"/>
      <x v="1"/>
      <x v="1"/>
    </i>
    <i>
      <x v="128"/>
      <x v="57"/>
      <x v="70"/>
      <x/>
      <x v="6"/>
      <x v="23"/>
      <x v="29"/>
      <x v="68"/>
    </i>
    <i r="1">
      <x v="70"/>
      <x v="70"/>
      <x/>
      <x v="6"/>
      <x v="23"/>
      <x v="1"/>
      <x v="1"/>
    </i>
    <i r="1">
      <x v="76"/>
      <x v="70"/>
      <x/>
      <x v="6"/>
      <x v="23"/>
      <x v="9"/>
      <x v="9"/>
    </i>
    <i>
      <x v="129"/>
      <x v="92"/>
      <x v="109"/>
      <x/>
      <x v="8"/>
      <x v="42"/>
      <x v="63"/>
      <x v="83"/>
    </i>
    <i>
      <x v="130"/>
      <x v="6"/>
      <x v="10"/>
      <x v="4"/>
      <x v="2"/>
      <x v="7"/>
      <x v="35"/>
      <x v="39"/>
    </i>
  </rowItems>
  <colItems count="1">
    <i/>
  </colItems>
  <pageFields count="1">
    <pageField fld="3" hier="-1"/>
  </pageFields>
  <dataFields count="1">
    <dataField name="VALOR" fld="14" baseField="13" baseItem="23" numFmtId="44"/>
  </dataFields>
  <formats count="77">
    <format dxfId="0">
      <pivotArea type="all" dataOnly="0" outline="0" fieldPosition="0"/>
    </format>
    <format dxfId="1">
      <pivotArea field="7" type="button" dataOnly="0" labelOnly="1" outline="0" axis="axisRow" fieldPosition="1"/>
    </format>
    <format dxfId="2">
      <pivotArea type="all" dataOnly="0" outline="0" fieldPosition="0"/>
    </format>
    <format dxfId="3">
      <pivotArea outline="0" collapsedLevelsAreSubtotals="1" fieldPosition="0"/>
    </format>
    <format dxfId="4">
      <pivotArea dataOnly="0" labelOnly="1" outline="0" axis="axisValues" fieldPosition="0"/>
    </format>
    <format dxfId="5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6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7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8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9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10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1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12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3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14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15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6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17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8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19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20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21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22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3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24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25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26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27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28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29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30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31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32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33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4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35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6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7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8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9">
      <pivotArea type="all" dataOnly="0" outline="0" fieldPosition="0"/>
    </format>
    <format dxfId="40">
      <pivotArea outline="0" collapsedLevelsAreSubtotals="1" fieldPosition="0"/>
    </format>
    <format dxfId="41">
      <pivotArea dataOnly="0" labelOnly="1" outline="0" axis="axisValues" fieldPosition="0"/>
    </format>
    <format dxfId="42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43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44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45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46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47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48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49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50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51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52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53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54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55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56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57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58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59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60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61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62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63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64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65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66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67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68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69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70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71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72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73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74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5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6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8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42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38">
    <i>
      <x v="6"/>
      <x v="32"/>
      <x v="3"/>
      <x/>
      <x v="2"/>
      <x v="11"/>
      <x v="4"/>
      <x v="4"/>
    </i>
    <i>
      <x v="10"/>
      <x v="32"/>
      <x v="6"/>
      <x/>
      <x v="2"/>
      <x v="10"/>
      <x v="24"/>
      <x v="27"/>
    </i>
    <i>
      <x v="12"/>
      <x v="32"/>
      <x v="7"/>
      <x/>
      <x v="3"/>
      <x v="18"/>
      <x v="20"/>
      <x v="22"/>
    </i>
    <i>
      <x v="14"/>
      <x v="32"/>
      <x v="8"/>
      <x/>
      <x v="2"/>
      <x v="11"/>
      <x v="17"/>
      <x v="19"/>
    </i>
    <i>
      <x v="15"/>
      <x v="32"/>
      <x v="9"/>
      <x/>
      <x v="2"/>
      <x v="6"/>
      <x v="17"/>
      <x v="19"/>
    </i>
    <i>
      <x v="16"/>
      <x v="32"/>
      <x v="9"/>
      <x/>
      <x v="2"/>
      <x v="6"/>
      <x v="17"/>
      <x v="19"/>
    </i>
    <i>
      <x v="17"/>
      <x v="32"/>
      <x v="7"/>
      <x/>
      <x v="3"/>
      <x v="18"/>
      <x v="9"/>
      <x v="9"/>
    </i>
    <i>
      <x v="18"/>
      <x v="32"/>
      <x v="10"/>
      <x/>
      <x v="2"/>
      <x v="7"/>
      <x v="9"/>
      <x v="9"/>
    </i>
    <i>
      <x v="19"/>
      <x v="32"/>
      <x v="10"/>
      <x/>
      <x v="2"/>
      <x v="7"/>
      <x v="9"/>
      <x v="9"/>
    </i>
    <i>
      <x v="20"/>
      <x v="32"/>
      <x v="7"/>
      <x/>
      <x v="3"/>
      <x v="18"/>
      <x v="4"/>
      <x v="4"/>
    </i>
    <i>
      <x v="22"/>
      <x v="32"/>
      <x v="6"/>
      <x/>
      <x v="2"/>
      <x v="10"/>
      <x v="9"/>
      <x v="9"/>
    </i>
    <i>
      <x v="24"/>
      <x v="32"/>
      <x v="7"/>
      <x/>
      <x v="3"/>
      <x v="18"/>
      <x v="9"/>
      <x v="9"/>
    </i>
    <i>
      <x v="33"/>
      <x v="32"/>
      <x v="14"/>
      <x v="4"/>
      <x v="2"/>
      <x v="11"/>
      <x v="9"/>
      <x v="4"/>
    </i>
    <i>
      <x v="37"/>
      <x v="32"/>
      <x v="4"/>
      <x/>
      <x v="2"/>
      <x v="12"/>
      <x v="1"/>
      <x v="1"/>
    </i>
    <i>
      <x v="39"/>
      <x v="32"/>
      <x v="3"/>
      <x/>
      <x v="2"/>
      <x v="11"/>
      <x v="15"/>
      <x v="17"/>
    </i>
    <i>
      <x v="40"/>
      <x v="32"/>
      <x v="14"/>
      <x/>
      <x v="2"/>
      <x v="11"/>
      <x/>
      <x/>
    </i>
    <i>
      <x v="41"/>
      <x v="32"/>
      <x v="3"/>
      <x/>
      <x v="2"/>
      <x v="11"/>
      <x v="9"/>
      <x v="9"/>
    </i>
    <i>
      <x v="43"/>
      <x v="32"/>
      <x v="18"/>
      <x/>
      <x v="2"/>
      <x v="17"/>
      <x v="15"/>
      <x v="17"/>
    </i>
    <i>
      <x v="45"/>
      <x v="32"/>
      <x v="7"/>
      <x/>
      <x v="3"/>
      <x v="18"/>
      <x v="4"/>
      <x v="4"/>
    </i>
    <i>
      <x v="49"/>
      <x v="32"/>
      <x v="18"/>
      <x v="4"/>
      <x v="2"/>
      <x v="17"/>
      <x v="15"/>
      <x v="5"/>
    </i>
    <i>
      <x v="59"/>
      <x v="32"/>
      <x v="12"/>
      <x/>
      <x v="2"/>
      <x v="13"/>
      <x/>
      <x/>
    </i>
    <i>
      <x v="60"/>
      <x v="32"/>
      <x v="11"/>
      <x/>
      <x v="2"/>
      <x v="14"/>
      <x/>
      <x/>
    </i>
    <i>
      <x v="62"/>
      <x v="32"/>
      <x v="16"/>
      <x/>
      <x v="3"/>
      <x v="11"/>
      <x/>
      <x/>
    </i>
    <i>
      <x v="63"/>
      <x v="32"/>
      <x v="9"/>
      <x/>
      <x v="2"/>
      <x v="6"/>
      <x v="15"/>
      <x v="17"/>
    </i>
    <i>
      <x v="78"/>
      <x v="32"/>
      <x v="14"/>
      <x/>
      <x v="2"/>
      <x v="11"/>
      <x/>
      <x/>
    </i>
    <i>
      <x v="80"/>
      <x v="32"/>
      <x v="4"/>
      <x/>
      <x v="2"/>
      <x v="12"/>
      <x v="1"/>
      <x v="1"/>
    </i>
    <i>
      <x v="81"/>
      <x v="32"/>
      <x v="21"/>
      <x/>
      <x v="2"/>
      <x v="19"/>
      <x v="9"/>
      <x v="9"/>
    </i>
    <i>
      <x v="82"/>
      <x v="32"/>
      <x v="18"/>
      <x v="4"/>
      <x v="2"/>
      <x v="17"/>
      <x v="9"/>
      <x v="4"/>
    </i>
    <i>
      <x v="83"/>
      <x v="32"/>
      <x v="40"/>
      <x v="1"/>
      <x v="4"/>
      <x v="3"/>
      <x v="20"/>
      <x v="65"/>
    </i>
    <i>
      <x v="90"/>
      <x v="32"/>
      <x v="14"/>
      <x/>
      <x v="2"/>
      <x v="11"/>
      <x v="24"/>
      <x v="27"/>
    </i>
    <i>
      <x v="91"/>
      <x v="32"/>
      <x v="22"/>
      <x/>
      <x v="3"/>
      <x v="9"/>
      <x v="9"/>
      <x v="9"/>
    </i>
    <i>
      <x v="97"/>
      <x v="32"/>
      <x v="3"/>
      <x/>
      <x v="2"/>
      <x v="11"/>
      <x v="9"/>
      <x v="9"/>
    </i>
    <i>
      <x v="98"/>
      <x v="32"/>
      <x v="24"/>
      <x v="7"/>
      <x v="3"/>
      <x v="49"/>
      <x/>
      <x/>
    </i>
    <i>
      <x v="99"/>
      <x v="32"/>
      <x v="14"/>
      <x/>
      <x v="2"/>
      <x v="11"/>
      <x v="1"/>
      <x v="1"/>
    </i>
    <i>
      <x v="115"/>
      <x v="32"/>
      <x v="18"/>
      <x/>
      <x v="2"/>
      <x v="17"/>
      <x v="9"/>
      <x v="9"/>
    </i>
    <i>
      <x v="118"/>
      <x v="32"/>
      <x v="18"/>
      <x/>
      <x v="2"/>
      <x v="17"/>
      <x v="4"/>
      <x v="4"/>
    </i>
    <i>
      <x v="120"/>
      <x v="32"/>
      <x v="4"/>
      <x/>
      <x v="2"/>
      <x v="12"/>
      <x v="15"/>
      <x v="17"/>
    </i>
    <i>
      <x v="124"/>
      <x v="32"/>
      <x v="14"/>
      <x/>
      <x v="2"/>
      <x v="11"/>
      <x v="24"/>
      <x v="27"/>
    </i>
  </rowItems>
  <colItems count="1">
    <i/>
  </colItems>
  <pageFields count="1">
    <pageField fld="3" item="42" hier="-1"/>
  </pageFields>
  <dataFields count="1">
    <dataField name="VALOR" fld="14" baseField="13" baseItem="23" numFmtId="44"/>
  </dataFields>
  <formats count="91">
    <format dxfId="4375">
      <pivotArea type="all" dataOnly="0" outline="0" fieldPosition="0"/>
    </format>
    <format dxfId="4374">
      <pivotArea field="7" type="button" dataOnly="0" labelOnly="1" outline="0" axis="axisRow" fieldPosition="1"/>
    </format>
    <format dxfId="4373">
      <pivotArea type="all" dataOnly="0" outline="0" fieldPosition="0"/>
    </format>
    <format dxfId="4372">
      <pivotArea outline="0" collapsedLevelsAreSubtotals="1" fieldPosition="0"/>
    </format>
    <format dxfId="4371">
      <pivotArea dataOnly="0" labelOnly="1" outline="0" axis="axisValues" fieldPosition="0"/>
    </format>
    <format dxfId="4370">
      <pivotArea dataOnly="0" labelOnly="1" outline="0" fieldPosition="0">
        <references count="1">
          <reference field="6" count="38">
            <x v="6"/>
            <x v="10"/>
            <x v="12"/>
            <x v="14"/>
            <x v="15"/>
            <x v="16"/>
            <x v="17"/>
            <x v="18"/>
            <x v="19"/>
            <x v="20"/>
            <x v="22"/>
            <x v="24"/>
            <x v="33"/>
            <x v="37"/>
            <x v="39"/>
            <x v="40"/>
            <x v="41"/>
            <x v="43"/>
            <x v="45"/>
            <x v="49"/>
            <x v="59"/>
            <x v="60"/>
            <x v="62"/>
            <x v="63"/>
            <x v="78"/>
            <x v="80"/>
            <x v="81"/>
            <x v="82"/>
            <x v="83"/>
            <x v="90"/>
            <x v="91"/>
            <x v="97"/>
            <x v="98"/>
            <x v="99"/>
            <x v="115"/>
            <x v="118"/>
            <x v="120"/>
            <x v="124"/>
          </reference>
        </references>
      </pivotArea>
    </format>
    <format dxfId="4369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4368">
      <pivotArea dataOnly="0" labelOnly="1" outline="0" fieldPosition="0">
        <references count="3">
          <reference field="6" count="1" selected="0">
            <x v="6"/>
          </reference>
          <reference field="7" count="1" selected="0">
            <x v="32"/>
          </reference>
          <reference field="12" count="1">
            <x v="3"/>
          </reference>
        </references>
      </pivotArea>
    </format>
    <format dxfId="4367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32"/>
          </reference>
          <reference field="12" count="1">
            <x v="6"/>
          </reference>
        </references>
      </pivotArea>
    </format>
    <format dxfId="4366">
      <pivotArea dataOnly="0" labelOnly="1" outline="0" fieldPosition="0">
        <references count="3">
          <reference field="6" count="1" selected="0">
            <x v="12"/>
          </reference>
          <reference field="7" count="1" selected="0">
            <x v="32"/>
          </reference>
          <reference field="12" count="1">
            <x v="7"/>
          </reference>
        </references>
      </pivotArea>
    </format>
    <format dxfId="4365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32"/>
          </reference>
          <reference field="12" count="1">
            <x v="8"/>
          </reference>
        </references>
      </pivotArea>
    </format>
    <format dxfId="4364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32"/>
          </reference>
          <reference field="12" count="1">
            <x v="9"/>
          </reference>
        </references>
      </pivotArea>
    </format>
    <format dxfId="4363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32"/>
          </reference>
          <reference field="12" count="1">
            <x v="7"/>
          </reference>
        </references>
      </pivotArea>
    </format>
    <format dxfId="4362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32"/>
          </reference>
          <reference field="12" count="1">
            <x v="10"/>
          </reference>
        </references>
      </pivotArea>
    </format>
    <format dxfId="4361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32"/>
          </reference>
          <reference field="12" count="1">
            <x v="7"/>
          </reference>
        </references>
      </pivotArea>
    </format>
    <format dxfId="4360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32"/>
          </reference>
          <reference field="12" count="1">
            <x v="6"/>
          </reference>
        </references>
      </pivotArea>
    </format>
    <format dxfId="4359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32"/>
          </reference>
          <reference field="12" count="1">
            <x v="7"/>
          </reference>
        </references>
      </pivotArea>
    </format>
    <format dxfId="4358">
      <pivotArea dataOnly="0" labelOnly="1" outline="0" fieldPosition="0">
        <references count="3">
          <reference field="6" count="1" selected="0">
            <x v="33"/>
          </reference>
          <reference field="7" count="1" selected="0">
            <x v="32"/>
          </reference>
          <reference field="12" count="1">
            <x v="14"/>
          </reference>
        </references>
      </pivotArea>
    </format>
    <format dxfId="4357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32"/>
          </reference>
          <reference field="12" count="1">
            <x v="4"/>
          </reference>
        </references>
      </pivotArea>
    </format>
    <format dxfId="4356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32"/>
          </reference>
          <reference field="12" count="1">
            <x v="3"/>
          </reference>
        </references>
      </pivotArea>
    </format>
    <format dxfId="4355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32"/>
          </reference>
          <reference field="12" count="1">
            <x v="14"/>
          </reference>
        </references>
      </pivotArea>
    </format>
    <format dxfId="4354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32"/>
          </reference>
          <reference field="12" count="1">
            <x v="3"/>
          </reference>
        </references>
      </pivotArea>
    </format>
    <format dxfId="4353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32"/>
          </reference>
          <reference field="12" count="1">
            <x v="18"/>
          </reference>
        </references>
      </pivotArea>
    </format>
    <format dxfId="4352">
      <pivotArea dataOnly="0" labelOnly="1" outline="0" fieldPosition="0">
        <references count="3">
          <reference field="6" count="1" selected="0">
            <x v="45"/>
          </reference>
          <reference field="7" count="1" selected="0">
            <x v="32"/>
          </reference>
          <reference field="12" count="1">
            <x v="7"/>
          </reference>
        </references>
      </pivotArea>
    </format>
    <format dxfId="4351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32"/>
          </reference>
          <reference field="12" count="1">
            <x v="18"/>
          </reference>
        </references>
      </pivotArea>
    </format>
    <format dxfId="4350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32"/>
          </reference>
          <reference field="12" count="1">
            <x v="12"/>
          </reference>
        </references>
      </pivotArea>
    </format>
    <format dxfId="4349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32"/>
          </reference>
          <reference field="12" count="1">
            <x v="11"/>
          </reference>
        </references>
      </pivotArea>
    </format>
    <format dxfId="4348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32"/>
          </reference>
          <reference field="12" count="1">
            <x v="16"/>
          </reference>
        </references>
      </pivotArea>
    </format>
    <format dxfId="4347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32"/>
          </reference>
          <reference field="12" count="1">
            <x v="9"/>
          </reference>
        </references>
      </pivotArea>
    </format>
    <format dxfId="4346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32"/>
          </reference>
          <reference field="12" count="1">
            <x v="14"/>
          </reference>
        </references>
      </pivotArea>
    </format>
    <format dxfId="4345">
      <pivotArea dataOnly="0" labelOnly="1" outline="0" fieldPosition="0">
        <references count="3">
          <reference field="6" count="1" selected="0">
            <x v="80"/>
          </reference>
          <reference field="7" count="1" selected="0">
            <x v="32"/>
          </reference>
          <reference field="12" count="1">
            <x v="4"/>
          </reference>
        </references>
      </pivotArea>
    </format>
    <format dxfId="4344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32"/>
          </reference>
          <reference field="12" count="1">
            <x v="21"/>
          </reference>
        </references>
      </pivotArea>
    </format>
    <format dxfId="4343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32"/>
          </reference>
          <reference field="12" count="1">
            <x v="18"/>
          </reference>
        </references>
      </pivotArea>
    </format>
    <format dxfId="4342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32"/>
          </reference>
          <reference field="12" count="1">
            <x v="40"/>
          </reference>
        </references>
      </pivotArea>
    </format>
    <format dxfId="4341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32"/>
          </reference>
          <reference field="12" count="1">
            <x v="14"/>
          </reference>
        </references>
      </pivotArea>
    </format>
    <format dxfId="4340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32"/>
          </reference>
          <reference field="12" count="1">
            <x v="22"/>
          </reference>
        </references>
      </pivotArea>
    </format>
    <format dxfId="4339">
      <pivotArea dataOnly="0" labelOnly="1" outline="0" fieldPosition="0">
        <references count="3">
          <reference field="6" count="1" selected="0">
            <x v="97"/>
          </reference>
          <reference field="7" count="1" selected="0">
            <x v="32"/>
          </reference>
          <reference field="12" count="1">
            <x v="3"/>
          </reference>
        </references>
      </pivotArea>
    </format>
    <format dxfId="4338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32"/>
          </reference>
          <reference field="12" count="1">
            <x v="24"/>
          </reference>
        </references>
      </pivotArea>
    </format>
    <format dxfId="4337">
      <pivotArea dataOnly="0" labelOnly="1" outline="0" fieldPosition="0">
        <references count="3">
          <reference field="6" count="1" selected="0">
            <x v="99"/>
          </reference>
          <reference field="7" count="1" selected="0">
            <x v="32"/>
          </reference>
          <reference field="12" count="1">
            <x v="14"/>
          </reference>
        </references>
      </pivotArea>
    </format>
    <format dxfId="4336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32"/>
          </reference>
          <reference field="12" count="1">
            <x v="18"/>
          </reference>
        </references>
      </pivotArea>
    </format>
    <format dxfId="4335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32"/>
          </reference>
          <reference field="12" count="1">
            <x v="4"/>
          </reference>
        </references>
      </pivotArea>
    </format>
    <format dxfId="4334">
      <pivotArea dataOnly="0" labelOnly="1" outline="0" fieldPosition="0">
        <references count="3">
          <reference field="6" count="1" selected="0">
            <x v="124"/>
          </reference>
          <reference field="7" count="1" selected="0">
            <x v="32"/>
          </reference>
          <reference field="12" count="1">
            <x v="14"/>
          </reference>
        </references>
      </pivotArea>
    </format>
    <format dxfId="4333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32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332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32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331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32"/>
          </reference>
          <reference field="8" count="1">
            <x v="20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330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32"/>
          </reference>
          <reference field="8" count="1" selected="0">
            <x v="20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329">
      <pivotArea type="all" dataOnly="0" outline="0" fieldPosition="0"/>
    </format>
    <format dxfId="4328">
      <pivotArea outline="0" collapsedLevelsAreSubtotals="1" fieldPosition="0"/>
    </format>
    <format dxfId="4327">
      <pivotArea dataOnly="0" labelOnly="1" outline="0" axis="axisValues" fieldPosition="0"/>
    </format>
    <format dxfId="4326">
      <pivotArea dataOnly="0" labelOnly="1" outline="0" fieldPosition="0">
        <references count="1">
          <reference field="6" count="38">
            <x v="6"/>
            <x v="10"/>
            <x v="12"/>
            <x v="14"/>
            <x v="15"/>
            <x v="16"/>
            <x v="17"/>
            <x v="18"/>
            <x v="19"/>
            <x v="20"/>
            <x v="22"/>
            <x v="24"/>
            <x v="33"/>
            <x v="37"/>
            <x v="39"/>
            <x v="40"/>
            <x v="41"/>
            <x v="43"/>
            <x v="45"/>
            <x v="49"/>
            <x v="59"/>
            <x v="60"/>
            <x v="62"/>
            <x v="63"/>
            <x v="78"/>
            <x v="80"/>
            <x v="81"/>
            <x v="82"/>
            <x v="83"/>
            <x v="90"/>
            <x v="91"/>
            <x v="97"/>
            <x v="98"/>
            <x v="99"/>
            <x v="115"/>
            <x v="118"/>
            <x v="120"/>
            <x v="124"/>
          </reference>
        </references>
      </pivotArea>
    </format>
    <format dxfId="4325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4324">
      <pivotArea dataOnly="0" labelOnly="1" outline="0" fieldPosition="0">
        <references count="3">
          <reference field="6" count="1" selected="0">
            <x v="6"/>
          </reference>
          <reference field="7" count="1" selected="0">
            <x v="32"/>
          </reference>
          <reference field="12" count="1">
            <x v="3"/>
          </reference>
        </references>
      </pivotArea>
    </format>
    <format dxfId="4323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32"/>
          </reference>
          <reference field="12" count="1">
            <x v="6"/>
          </reference>
        </references>
      </pivotArea>
    </format>
    <format dxfId="4322">
      <pivotArea dataOnly="0" labelOnly="1" outline="0" fieldPosition="0">
        <references count="3">
          <reference field="6" count="1" selected="0">
            <x v="12"/>
          </reference>
          <reference field="7" count="1" selected="0">
            <x v="32"/>
          </reference>
          <reference field="12" count="1">
            <x v="7"/>
          </reference>
        </references>
      </pivotArea>
    </format>
    <format dxfId="4321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32"/>
          </reference>
          <reference field="12" count="1">
            <x v="8"/>
          </reference>
        </references>
      </pivotArea>
    </format>
    <format dxfId="4320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32"/>
          </reference>
          <reference field="12" count="1">
            <x v="9"/>
          </reference>
        </references>
      </pivotArea>
    </format>
    <format dxfId="4319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32"/>
          </reference>
          <reference field="12" count="1">
            <x v="7"/>
          </reference>
        </references>
      </pivotArea>
    </format>
    <format dxfId="4318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32"/>
          </reference>
          <reference field="12" count="1">
            <x v="10"/>
          </reference>
        </references>
      </pivotArea>
    </format>
    <format dxfId="4317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32"/>
          </reference>
          <reference field="12" count="1">
            <x v="7"/>
          </reference>
        </references>
      </pivotArea>
    </format>
    <format dxfId="4316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32"/>
          </reference>
          <reference field="12" count="1">
            <x v="6"/>
          </reference>
        </references>
      </pivotArea>
    </format>
    <format dxfId="4315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32"/>
          </reference>
          <reference field="12" count="1">
            <x v="7"/>
          </reference>
        </references>
      </pivotArea>
    </format>
    <format dxfId="4314">
      <pivotArea dataOnly="0" labelOnly="1" outline="0" fieldPosition="0">
        <references count="3">
          <reference field="6" count="1" selected="0">
            <x v="33"/>
          </reference>
          <reference field="7" count="1" selected="0">
            <x v="32"/>
          </reference>
          <reference field="12" count="1">
            <x v="14"/>
          </reference>
        </references>
      </pivotArea>
    </format>
    <format dxfId="4313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32"/>
          </reference>
          <reference field="12" count="1">
            <x v="4"/>
          </reference>
        </references>
      </pivotArea>
    </format>
    <format dxfId="4312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32"/>
          </reference>
          <reference field="12" count="1">
            <x v="3"/>
          </reference>
        </references>
      </pivotArea>
    </format>
    <format dxfId="4311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32"/>
          </reference>
          <reference field="12" count="1">
            <x v="14"/>
          </reference>
        </references>
      </pivotArea>
    </format>
    <format dxfId="4310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32"/>
          </reference>
          <reference field="12" count="1">
            <x v="3"/>
          </reference>
        </references>
      </pivotArea>
    </format>
    <format dxfId="4309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32"/>
          </reference>
          <reference field="12" count="1">
            <x v="18"/>
          </reference>
        </references>
      </pivotArea>
    </format>
    <format dxfId="4308">
      <pivotArea dataOnly="0" labelOnly="1" outline="0" fieldPosition="0">
        <references count="3">
          <reference field="6" count="1" selected="0">
            <x v="45"/>
          </reference>
          <reference field="7" count="1" selected="0">
            <x v="32"/>
          </reference>
          <reference field="12" count="1">
            <x v="7"/>
          </reference>
        </references>
      </pivotArea>
    </format>
    <format dxfId="4307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32"/>
          </reference>
          <reference field="12" count="1">
            <x v="18"/>
          </reference>
        </references>
      </pivotArea>
    </format>
    <format dxfId="4306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32"/>
          </reference>
          <reference field="12" count="1">
            <x v="12"/>
          </reference>
        </references>
      </pivotArea>
    </format>
    <format dxfId="4305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32"/>
          </reference>
          <reference field="12" count="1">
            <x v="11"/>
          </reference>
        </references>
      </pivotArea>
    </format>
    <format dxfId="4304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32"/>
          </reference>
          <reference field="12" count="1">
            <x v="16"/>
          </reference>
        </references>
      </pivotArea>
    </format>
    <format dxfId="4303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32"/>
          </reference>
          <reference field="12" count="1">
            <x v="9"/>
          </reference>
        </references>
      </pivotArea>
    </format>
    <format dxfId="4302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32"/>
          </reference>
          <reference field="12" count="1">
            <x v="14"/>
          </reference>
        </references>
      </pivotArea>
    </format>
    <format dxfId="4301">
      <pivotArea dataOnly="0" labelOnly="1" outline="0" fieldPosition="0">
        <references count="3">
          <reference field="6" count="1" selected="0">
            <x v="80"/>
          </reference>
          <reference field="7" count="1" selected="0">
            <x v="32"/>
          </reference>
          <reference field="12" count="1">
            <x v="4"/>
          </reference>
        </references>
      </pivotArea>
    </format>
    <format dxfId="4300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32"/>
          </reference>
          <reference field="12" count="1">
            <x v="21"/>
          </reference>
        </references>
      </pivotArea>
    </format>
    <format dxfId="4299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32"/>
          </reference>
          <reference field="12" count="1">
            <x v="18"/>
          </reference>
        </references>
      </pivotArea>
    </format>
    <format dxfId="4298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32"/>
          </reference>
          <reference field="12" count="1">
            <x v="40"/>
          </reference>
        </references>
      </pivotArea>
    </format>
    <format dxfId="4297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32"/>
          </reference>
          <reference field="12" count="1">
            <x v="14"/>
          </reference>
        </references>
      </pivotArea>
    </format>
    <format dxfId="4296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32"/>
          </reference>
          <reference field="12" count="1">
            <x v="22"/>
          </reference>
        </references>
      </pivotArea>
    </format>
    <format dxfId="4295">
      <pivotArea dataOnly="0" labelOnly="1" outline="0" fieldPosition="0">
        <references count="3">
          <reference field="6" count="1" selected="0">
            <x v="97"/>
          </reference>
          <reference field="7" count="1" selected="0">
            <x v="32"/>
          </reference>
          <reference field="12" count="1">
            <x v="3"/>
          </reference>
        </references>
      </pivotArea>
    </format>
    <format dxfId="4294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32"/>
          </reference>
          <reference field="12" count="1">
            <x v="24"/>
          </reference>
        </references>
      </pivotArea>
    </format>
    <format dxfId="4293">
      <pivotArea dataOnly="0" labelOnly="1" outline="0" fieldPosition="0">
        <references count="3">
          <reference field="6" count="1" selected="0">
            <x v="99"/>
          </reference>
          <reference field="7" count="1" selected="0">
            <x v="32"/>
          </reference>
          <reference field="12" count="1">
            <x v="14"/>
          </reference>
        </references>
      </pivotArea>
    </format>
    <format dxfId="4292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32"/>
          </reference>
          <reference field="12" count="1">
            <x v="18"/>
          </reference>
        </references>
      </pivotArea>
    </format>
    <format dxfId="4291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32"/>
          </reference>
          <reference field="12" count="1">
            <x v="4"/>
          </reference>
        </references>
      </pivotArea>
    </format>
    <format dxfId="4290">
      <pivotArea dataOnly="0" labelOnly="1" outline="0" fieldPosition="0">
        <references count="3">
          <reference field="6" count="1" selected="0">
            <x v="124"/>
          </reference>
          <reference field="7" count="1" selected="0">
            <x v="32"/>
          </reference>
          <reference field="12" count="1">
            <x v="14"/>
          </reference>
        </references>
      </pivotArea>
    </format>
    <format dxfId="4289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32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288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32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287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32"/>
          </reference>
          <reference field="8" count="1">
            <x v="20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286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32"/>
          </reference>
          <reference field="8" count="1" selected="0">
            <x v="20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285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9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32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28">
    <i>
      <x/>
      <x v="37"/>
      <x v="3"/>
      <x/>
      <x v="2"/>
      <x v="11"/>
      <x v="3"/>
      <x v="3"/>
    </i>
    <i>
      <x v="5"/>
      <x v="37"/>
      <x v="19"/>
      <x/>
      <x v="3"/>
      <x v="20"/>
      <x v="3"/>
      <x v="3"/>
    </i>
    <i>
      <x v="11"/>
      <x v="37"/>
      <x v="7"/>
      <x/>
      <x v="3"/>
      <x v="18"/>
      <x v="15"/>
      <x v="17"/>
    </i>
    <i>
      <x v="15"/>
      <x v="37"/>
      <x v="9"/>
      <x/>
      <x v="2"/>
      <x v="6"/>
      <x v="4"/>
      <x v="4"/>
    </i>
    <i>
      <x v="17"/>
      <x v="37"/>
      <x v="7"/>
      <x/>
      <x v="3"/>
      <x v="18"/>
      <x v="4"/>
      <x v="4"/>
    </i>
    <i>
      <x v="20"/>
      <x v="37"/>
      <x v="7"/>
      <x/>
      <x v="3"/>
      <x v="18"/>
      <x v="1"/>
      <x v="1"/>
    </i>
    <i>
      <x v="23"/>
      <x v="37"/>
      <x v="12"/>
      <x/>
      <x v="2"/>
      <x v="13"/>
      <x v="3"/>
      <x v="3"/>
    </i>
    <i>
      <x v="39"/>
      <x v="37"/>
      <x v="3"/>
      <x/>
      <x v="2"/>
      <x v="11"/>
      <x v="3"/>
      <x v="3"/>
    </i>
    <i>
      <x v="41"/>
      <x v="37"/>
      <x v="3"/>
      <x/>
      <x v="2"/>
      <x v="11"/>
      <x v="3"/>
      <x v="3"/>
    </i>
    <i>
      <x v="43"/>
      <x v="37"/>
      <x v="18"/>
      <x/>
      <x v="2"/>
      <x v="17"/>
      <x v="3"/>
      <x v="3"/>
    </i>
    <i>
      <x v="47"/>
      <x v="37"/>
      <x v="7"/>
      <x/>
      <x v="3"/>
      <x v="18"/>
      <x v="15"/>
      <x v="17"/>
    </i>
    <i>
      <x v="48"/>
      <x v="37"/>
      <x v="14"/>
      <x/>
      <x v="2"/>
      <x v="11"/>
      <x v="17"/>
      <x v="19"/>
    </i>
    <i>
      <x v="54"/>
      <x v="37"/>
      <x v="3"/>
      <x/>
      <x v="2"/>
      <x v="11"/>
      <x v="3"/>
      <x v="3"/>
    </i>
    <i>
      <x v="55"/>
      <x v="37"/>
      <x v="3"/>
      <x/>
      <x v="2"/>
      <x v="11"/>
      <x v="3"/>
      <x v="3"/>
    </i>
    <i>
      <x v="56"/>
      <x v="37"/>
      <x v="4"/>
      <x/>
      <x v="2"/>
      <x v="12"/>
      <x v="3"/>
      <x v="3"/>
    </i>
    <i>
      <x v="61"/>
      <x v="37"/>
      <x v="13"/>
      <x/>
      <x v="2"/>
      <x v="44"/>
      <x v="3"/>
      <x v="3"/>
    </i>
    <i>
      <x v="78"/>
      <x v="37"/>
      <x v="14"/>
      <x/>
      <x v="2"/>
      <x v="11"/>
      <x v="3"/>
      <x v="3"/>
    </i>
    <i>
      <x v="95"/>
      <x v="37"/>
      <x v="14"/>
      <x/>
      <x v="2"/>
      <x v="11"/>
      <x v="17"/>
      <x v="19"/>
    </i>
    <i>
      <x v="96"/>
      <x v="37"/>
      <x v="14"/>
      <x/>
      <x v="2"/>
      <x v="11"/>
      <x v="17"/>
      <x v="19"/>
    </i>
    <i>
      <x v="100"/>
      <x v="37"/>
      <x v="16"/>
      <x/>
      <x v="3"/>
      <x v="11"/>
      <x v="3"/>
      <x v="3"/>
    </i>
    <i>
      <x v="106"/>
      <x v="37"/>
      <x v="16"/>
      <x/>
      <x v="3"/>
      <x v="11"/>
      <x v="3"/>
      <x v="3"/>
    </i>
    <i>
      <x v="107"/>
      <x v="37"/>
      <x v="16"/>
      <x/>
      <x v="3"/>
      <x v="11"/>
      <x v="3"/>
      <x v="3"/>
    </i>
    <i>
      <x v="108"/>
      <x v="37"/>
      <x v="3"/>
      <x/>
      <x v="2"/>
      <x v="11"/>
      <x v="3"/>
      <x v="3"/>
    </i>
    <i>
      <x v="111"/>
      <x v="37"/>
      <x v="4"/>
      <x/>
      <x v="2"/>
      <x v="12"/>
      <x v="3"/>
      <x v="3"/>
    </i>
    <i>
      <x v="113"/>
      <x v="37"/>
      <x v="3"/>
      <x/>
      <x v="2"/>
      <x v="11"/>
      <x v="3"/>
      <x v="3"/>
    </i>
    <i>
      <x v="114"/>
      <x v="37"/>
      <x v="3"/>
      <x/>
      <x v="2"/>
      <x v="11"/>
      <x v="3"/>
      <x v="3"/>
    </i>
    <i>
      <x v="115"/>
      <x v="37"/>
      <x v="18"/>
      <x/>
      <x v="2"/>
      <x v="17"/>
      <x v="3"/>
      <x v="3"/>
    </i>
    <i>
      <x v="118"/>
      <x v="37"/>
      <x v="18"/>
      <x/>
      <x v="2"/>
      <x v="17"/>
      <x v="3"/>
      <x v="3"/>
    </i>
  </rowItems>
  <colItems count="1">
    <i/>
  </colItems>
  <pageFields count="1">
    <pageField fld="3" item="37" hier="-1"/>
  </pageFields>
  <dataFields count="1">
    <dataField name="VALOR" fld="14" baseField="13" baseItem="23" numFmtId="44"/>
  </dataFields>
  <formats count="51">
    <format dxfId="4284">
      <pivotArea type="all" dataOnly="0" outline="0" fieldPosition="0"/>
    </format>
    <format dxfId="4283">
      <pivotArea field="7" type="button" dataOnly="0" labelOnly="1" outline="0" axis="axisRow" fieldPosition="1"/>
    </format>
    <format dxfId="4282">
      <pivotArea type="all" dataOnly="0" outline="0" fieldPosition="0"/>
    </format>
    <format dxfId="4281">
      <pivotArea outline="0" collapsedLevelsAreSubtotals="1" fieldPosition="0"/>
    </format>
    <format dxfId="4280">
      <pivotArea dataOnly="0" labelOnly="1" outline="0" axis="axisValues" fieldPosition="0"/>
    </format>
    <format dxfId="4279">
      <pivotArea dataOnly="0" labelOnly="1" outline="0" fieldPosition="0">
        <references count="1">
          <reference field="6" count="28">
            <x v="0"/>
            <x v="5"/>
            <x v="11"/>
            <x v="15"/>
            <x v="17"/>
            <x v="20"/>
            <x v="23"/>
            <x v="39"/>
            <x v="41"/>
            <x v="43"/>
            <x v="47"/>
            <x v="48"/>
            <x v="54"/>
            <x v="55"/>
            <x v="56"/>
            <x v="61"/>
            <x v="78"/>
            <x v="95"/>
            <x v="96"/>
            <x v="100"/>
            <x v="106"/>
            <x v="107"/>
            <x v="108"/>
            <x v="111"/>
            <x v="113"/>
            <x v="114"/>
            <x v="115"/>
            <x v="118"/>
          </reference>
        </references>
      </pivotArea>
    </format>
    <format dxfId="4278">
      <pivotArea dataOnly="0" labelOnly="1" outline="0" fieldPosition="0">
        <references count="2">
          <reference field="6" count="1" selected="0">
            <x v="0"/>
          </reference>
          <reference field="7" count="1">
            <x v="37"/>
          </reference>
        </references>
      </pivotArea>
    </format>
    <format dxfId="4277">
      <pivotArea dataOnly="0" labelOnly="1" outline="0" fieldPosition="0">
        <references count="3">
          <reference field="6" count="1" selected="0">
            <x v="0"/>
          </reference>
          <reference field="7" count="1" selected="0">
            <x v="37"/>
          </reference>
          <reference field="12" count="1">
            <x v="3"/>
          </reference>
        </references>
      </pivotArea>
    </format>
    <format dxfId="4276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37"/>
          </reference>
          <reference field="12" count="1">
            <x v="19"/>
          </reference>
        </references>
      </pivotArea>
    </format>
    <format dxfId="4275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37"/>
          </reference>
          <reference field="12" count="1">
            <x v="7"/>
          </reference>
        </references>
      </pivotArea>
    </format>
    <format dxfId="4274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37"/>
          </reference>
          <reference field="12" count="1">
            <x v="9"/>
          </reference>
        </references>
      </pivotArea>
    </format>
    <format dxfId="4273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37"/>
          </reference>
          <reference field="12" count="1">
            <x v="7"/>
          </reference>
        </references>
      </pivotArea>
    </format>
    <format dxfId="4272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37"/>
          </reference>
          <reference field="12" count="1">
            <x v="12"/>
          </reference>
        </references>
      </pivotArea>
    </format>
    <format dxfId="4271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37"/>
          </reference>
          <reference field="12" count="1">
            <x v="3"/>
          </reference>
        </references>
      </pivotArea>
    </format>
    <format dxfId="4270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37"/>
          </reference>
          <reference field="12" count="1">
            <x v="18"/>
          </reference>
        </references>
      </pivotArea>
    </format>
    <format dxfId="4269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37"/>
          </reference>
          <reference field="12" count="1">
            <x v="7"/>
          </reference>
        </references>
      </pivotArea>
    </format>
    <format dxfId="4268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37"/>
          </reference>
          <reference field="12" count="1">
            <x v="14"/>
          </reference>
        </references>
      </pivotArea>
    </format>
    <format dxfId="4267">
      <pivotArea dataOnly="0" labelOnly="1" outline="0" fieldPosition="0">
        <references count="3">
          <reference field="6" count="1" selected="0">
            <x v="54"/>
          </reference>
          <reference field="7" count="1" selected="0">
            <x v="37"/>
          </reference>
          <reference field="12" count="1">
            <x v="3"/>
          </reference>
        </references>
      </pivotArea>
    </format>
    <format dxfId="4266">
      <pivotArea dataOnly="0" labelOnly="1" outline="0" fieldPosition="0">
        <references count="3">
          <reference field="6" count="1" selected="0">
            <x v="56"/>
          </reference>
          <reference field="7" count="1" selected="0">
            <x v="37"/>
          </reference>
          <reference field="12" count="1">
            <x v="4"/>
          </reference>
        </references>
      </pivotArea>
    </format>
    <format dxfId="4265">
      <pivotArea dataOnly="0" labelOnly="1" outline="0" fieldPosition="0">
        <references count="3">
          <reference field="6" count="1" selected="0">
            <x v="61"/>
          </reference>
          <reference field="7" count="1" selected="0">
            <x v="37"/>
          </reference>
          <reference field="12" count="1">
            <x v="13"/>
          </reference>
        </references>
      </pivotArea>
    </format>
    <format dxfId="4264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37"/>
          </reference>
          <reference field="12" count="1">
            <x v="14"/>
          </reference>
        </references>
      </pivotArea>
    </format>
    <format dxfId="4263">
      <pivotArea dataOnly="0" labelOnly="1" outline="0" fieldPosition="0">
        <references count="3">
          <reference field="6" count="1" selected="0">
            <x v="100"/>
          </reference>
          <reference field="7" count="1" selected="0">
            <x v="37"/>
          </reference>
          <reference field="12" count="1">
            <x v="16"/>
          </reference>
        </references>
      </pivotArea>
    </format>
    <format dxfId="4262">
      <pivotArea dataOnly="0" labelOnly="1" outline="0" fieldPosition="0">
        <references count="3">
          <reference field="6" count="1" selected="0">
            <x v="108"/>
          </reference>
          <reference field="7" count="1" selected="0">
            <x v="37"/>
          </reference>
          <reference field="12" count="1">
            <x v="3"/>
          </reference>
        </references>
      </pivotArea>
    </format>
    <format dxfId="4261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37"/>
          </reference>
          <reference field="12" count="1">
            <x v="4"/>
          </reference>
        </references>
      </pivotArea>
    </format>
    <format dxfId="4260">
      <pivotArea dataOnly="0" labelOnly="1" outline="0" fieldPosition="0">
        <references count="3">
          <reference field="6" count="1" selected="0">
            <x v="113"/>
          </reference>
          <reference field="7" count="1" selected="0">
            <x v="37"/>
          </reference>
          <reference field="12" count="1">
            <x v="3"/>
          </reference>
        </references>
      </pivotArea>
    </format>
    <format dxfId="4259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37"/>
          </reference>
          <reference field="12" count="1">
            <x v="18"/>
          </reference>
        </references>
      </pivotArea>
    </format>
    <format dxfId="4258">
      <pivotArea type="all" dataOnly="0" outline="0" fieldPosition="0"/>
    </format>
    <format dxfId="4257">
      <pivotArea outline="0" collapsedLevelsAreSubtotals="1" fieldPosition="0"/>
    </format>
    <format dxfId="4256">
      <pivotArea dataOnly="0" labelOnly="1" outline="0" axis="axisValues" fieldPosition="0"/>
    </format>
    <format dxfId="4255">
      <pivotArea dataOnly="0" labelOnly="1" outline="0" fieldPosition="0">
        <references count="1">
          <reference field="6" count="28">
            <x v="0"/>
            <x v="5"/>
            <x v="11"/>
            <x v="15"/>
            <x v="17"/>
            <x v="20"/>
            <x v="23"/>
            <x v="39"/>
            <x v="41"/>
            <x v="43"/>
            <x v="47"/>
            <x v="48"/>
            <x v="54"/>
            <x v="55"/>
            <x v="56"/>
            <x v="61"/>
            <x v="78"/>
            <x v="95"/>
            <x v="96"/>
            <x v="100"/>
            <x v="106"/>
            <x v="107"/>
            <x v="108"/>
            <x v="111"/>
            <x v="113"/>
            <x v="114"/>
            <x v="115"/>
            <x v="118"/>
          </reference>
        </references>
      </pivotArea>
    </format>
    <format dxfId="4254">
      <pivotArea dataOnly="0" labelOnly="1" outline="0" fieldPosition="0">
        <references count="2">
          <reference field="6" count="1" selected="0">
            <x v="0"/>
          </reference>
          <reference field="7" count="1">
            <x v="37"/>
          </reference>
        </references>
      </pivotArea>
    </format>
    <format dxfId="4253">
      <pivotArea dataOnly="0" labelOnly="1" outline="0" fieldPosition="0">
        <references count="3">
          <reference field="6" count="1" selected="0">
            <x v="0"/>
          </reference>
          <reference field="7" count="1" selected="0">
            <x v="37"/>
          </reference>
          <reference field="12" count="1">
            <x v="3"/>
          </reference>
        </references>
      </pivotArea>
    </format>
    <format dxfId="4252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37"/>
          </reference>
          <reference field="12" count="1">
            <x v="19"/>
          </reference>
        </references>
      </pivotArea>
    </format>
    <format dxfId="4251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37"/>
          </reference>
          <reference field="12" count="1">
            <x v="7"/>
          </reference>
        </references>
      </pivotArea>
    </format>
    <format dxfId="4250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37"/>
          </reference>
          <reference field="12" count="1">
            <x v="9"/>
          </reference>
        </references>
      </pivotArea>
    </format>
    <format dxfId="4249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37"/>
          </reference>
          <reference field="12" count="1">
            <x v="7"/>
          </reference>
        </references>
      </pivotArea>
    </format>
    <format dxfId="4248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37"/>
          </reference>
          <reference field="12" count="1">
            <x v="12"/>
          </reference>
        </references>
      </pivotArea>
    </format>
    <format dxfId="4247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37"/>
          </reference>
          <reference field="12" count="1">
            <x v="3"/>
          </reference>
        </references>
      </pivotArea>
    </format>
    <format dxfId="4246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37"/>
          </reference>
          <reference field="12" count="1">
            <x v="18"/>
          </reference>
        </references>
      </pivotArea>
    </format>
    <format dxfId="4245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37"/>
          </reference>
          <reference field="12" count="1">
            <x v="7"/>
          </reference>
        </references>
      </pivotArea>
    </format>
    <format dxfId="4244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37"/>
          </reference>
          <reference field="12" count="1">
            <x v="14"/>
          </reference>
        </references>
      </pivotArea>
    </format>
    <format dxfId="4243">
      <pivotArea dataOnly="0" labelOnly="1" outline="0" fieldPosition="0">
        <references count="3">
          <reference field="6" count="1" selected="0">
            <x v="54"/>
          </reference>
          <reference field="7" count="1" selected="0">
            <x v="37"/>
          </reference>
          <reference field="12" count="1">
            <x v="3"/>
          </reference>
        </references>
      </pivotArea>
    </format>
    <format dxfId="4242">
      <pivotArea dataOnly="0" labelOnly="1" outline="0" fieldPosition="0">
        <references count="3">
          <reference field="6" count="1" selected="0">
            <x v="56"/>
          </reference>
          <reference field="7" count="1" selected="0">
            <x v="37"/>
          </reference>
          <reference field="12" count="1">
            <x v="4"/>
          </reference>
        </references>
      </pivotArea>
    </format>
    <format dxfId="4241">
      <pivotArea dataOnly="0" labelOnly="1" outline="0" fieldPosition="0">
        <references count="3">
          <reference field="6" count="1" selected="0">
            <x v="61"/>
          </reference>
          <reference field="7" count="1" selected="0">
            <x v="37"/>
          </reference>
          <reference field="12" count="1">
            <x v="13"/>
          </reference>
        </references>
      </pivotArea>
    </format>
    <format dxfId="4240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37"/>
          </reference>
          <reference field="12" count="1">
            <x v="14"/>
          </reference>
        </references>
      </pivotArea>
    </format>
    <format dxfId="4239">
      <pivotArea dataOnly="0" labelOnly="1" outline="0" fieldPosition="0">
        <references count="3">
          <reference field="6" count="1" selected="0">
            <x v="100"/>
          </reference>
          <reference field="7" count="1" selected="0">
            <x v="37"/>
          </reference>
          <reference field="12" count="1">
            <x v="16"/>
          </reference>
        </references>
      </pivotArea>
    </format>
    <format dxfId="4238">
      <pivotArea dataOnly="0" labelOnly="1" outline="0" fieldPosition="0">
        <references count="3">
          <reference field="6" count="1" selected="0">
            <x v="108"/>
          </reference>
          <reference field="7" count="1" selected="0">
            <x v="37"/>
          </reference>
          <reference field="12" count="1">
            <x v="3"/>
          </reference>
        </references>
      </pivotArea>
    </format>
    <format dxfId="4237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37"/>
          </reference>
          <reference field="12" count="1">
            <x v="4"/>
          </reference>
        </references>
      </pivotArea>
    </format>
    <format dxfId="4236">
      <pivotArea dataOnly="0" labelOnly="1" outline="0" fieldPosition="0">
        <references count="3">
          <reference field="6" count="1" selected="0">
            <x v="113"/>
          </reference>
          <reference field="7" count="1" selected="0">
            <x v="37"/>
          </reference>
          <reference field="12" count="1">
            <x v="3"/>
          </reference>
        </references>
      </pivotArea>
    </format>
    <format dxfId="4235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37"/>
          </reference>
          <reference field="12" count="1">
            <x v="18"/>
          </reference>
        </references>
      </pivotArea>
    </format>
    <format dxfId="4234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63" firstHeaderRow="1" firstDataRow="1" firstDataCol="9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name="VALOR " axis="axisRow" compact="0" outline="0" showAll="0" defaultSubtotal="0">
      <items count="665">
        <item x="270"/>
        <item x="325"/>
        <item x="311"/>
        <item x="310"/>
        <item x="320"/>
        <item x="302"/>
        <item x="515"/>
        <item x="457"/>
        <item x="342"/>
        <item x="296"/>
        <item x="301"/>
        <item x="191"/>
        <item x="148"/>
        <item x="238"/>
        <item x="459"/>
        <item x="451"/>
        <item x="300"/>
        <item x="460"/>
        <item x="308"/>
        <item x="452"/>
        <item x="415"/>
        <item x="216"/>
        <item x="245"/>
        <item x="304"/>
        <item x="493"/>
        <item x="236"/>
        <item x="13"/>
        <item x="418"/>
        <item x="37"/>
        <item x="303"/>
        <item x="88"/>
        <item x="404"/>
        <item x="299"/>
        <item x="142"/>
        <item x="235"/>
        <item x="145"/>
        <item x="321"/>
        <item x="228"/>
        <item x="217"/>
        <item x="307"/>
        <item x="463"/>
        <item x="80"/>
        <item x="407"/>
        <item x="474"/>
        <item x="237"/>
        <item x="328"/>
        <item x="239"/>
        <item x="339"/>
        <item x="265"/>
        <item x="349"/>
        <item x="501"/>
        <item x="388"/>
        <item x="201"/>
        <item x="343"/>
        <item x="147"/>
        <item x="212"/>
        <item x="209"/>
        <item x="213"/>
        <item x="454"/>
        <item x="399"/>
        <item x="210"/>
        <item x="455"/>
        <item x="277"/>
        <item x="233"/>
        <item x="211"/>
        <item x="312"/>
        <item x="214"/>
        <item x="281"/>
        <item x="350"/>
        <item x="521"/>
        <item x="251"/>
        <item x="499"/>
        <item x="249"/>
        <item x="468"/>
        <item x="352"/>
        <item x="240"/>
        <item x="221"/>
        <item x="279"/>
        <item x="464"/>
        <item x="358"/>
        <item x="405"/>
        <item x="469"/>
        <item x="470"/>
        <item x="313"/>
        <item x="234"/>
        <item x="258"/>
        <item x="215"/>
        <item x="140"/>
        <item x="161"/>
        <item x="243"/>
        <item x="259"/>
        <item x="315"/>
        <item x="187"/>
        <item x="351"/>
        <item x="208"/>
        <item x="268"/>
        <item x="271"/>
        <item x="218"/>
        <item x="40"/>
        <item x="149"/>
        <item x="45"/>
        <item x="360"/>
        <item x="361"/>
        <item x="260"/>
        <item x="359"/>
        <item x="186"/>
        <item x="340"/>
        <item x="184"/>
        <item x="122"/>
        <item x="341"/>
        <item x="472"/>
        <item x="146"/>
        <item x="241"/>
        <item x="387"/>
        <item x="134"/>
        <item x="348"/>
        <item x="316"/>
        <item x="278"/>
        <item x="222"/>
        <item x="345"/>
        <item x="189"/>
        <item x="65"/>
        <item x="246"/>
        <item x="188"/>
        <item x="466"/>
        <item x="305"/>
        <item x="133"/>
        <item x="256"/>
        <item x="136"/>
        <item x="87"/>
        <item x="353"/>
        <item x="242"/>
        <item x="286"/>
        <item x="465"/>
        <item x="357"/>
        <item x="163"/>
        <item x="494"/>
        <item x="416"/>
        <item x="248"/>
        <item x="151"/>
        <item x="309"/>
        <item x="247"/>
        <item x="28"/>
        <item x="389"/>
        <item x="356"/>
        <item x="390"/>
        <item x="160"/>
        <item x="394"/>
        <item x="244"/>
        <item x="272"/>
        <item x="177"/>
        <item x="338"/>
        <item x="273"/>
        <item x="337"/>
        <item x="175"/>
        <item x="224"/>
        <item x="39"/>
        <item x="223"/>
        <item x="81"/>
        <item x="314"/>
        <item x="327"/>
        <item x="467"/>
        <item x="306"/>
        <item x="91"/>
        <item x="27"/>
        <item x="197"/>
        <item x="82"/>
        <item x="89"/>
        <item x="298"/>
        <item x="386"/>
        <item x="297"/>
        <item x="346"/>
        <item x="75"/>
        <item x="159"/>
        <item x="129"/>
        <item x="155"/>
        <item x="439"/>
        <item x="44"/>
        <item x="170"/>
        <item x="428"/>
        <item x="280"/>
        <item x="31"/>
        <item x="318"/>
        <item x="479"/>
        <item x="492"/>
        <item x="57"/>
        <item x="185"/>
        <item x="168"/>
        <item x="138"/>
        <item x="165"/>
        <item x="74"/>
        <item x="207"/>
        <item x="417"/>
        <item x="319"/>
        <item x="206"/>
        <item x="498"/>
        <item x="83"/>
        <item x="482"/>
        <item x="397"/>
        <item x="174"/>
        <item x="483"/>
        <item x="525"/>
        <item x="41"/>
        <item x="505"/>
        <item x="489"/>
        <item x="176"/>
        <item x="132"/>
        <item x="227"/>
        <item x="414"/>
        <item x="285"/>
        <item x="225"/>
        <item x="413"/>
        <item x="367"/>
        <item x="47"/>
        <item x="396"/>
        <item x="478"/>
        <item x="118"/>
        <item x="24"/>
        <item x="433"/>
        <item x="22"/>
        <item x="26"/>
        <item x="143"/>
        <item x="21"/>
        <item x="92"/>
        <item x="380"/>
        <item x="403"/>
        <item x="36"/>
        <item x="362"/>
        <item x="30"/>
        <item x="450"/>
        <item x="453"/>
        <item x="329"/>
        <item x="219"/>
        <item x="25"/>
        <item x="220"/>
        <item x="32"/>
        <item x="409"/>
        <item x="287"/>
        <item x="379"/>
        <item x="183"/>
        <item x="10"/>
        <item x="62"/>
        <item x="181"/>
        <item x="284"/>
        <item x="448"/>
        <item x="449"/>
        <item x="458"/>
        <item x="123"/>
        <item x="171"/>
        <item x="255"/>
        <item x="43"/>
        <item x="383"/>
        <item x="150"/>
        <item x="9"/>
        <item x="182"/>
        <item x="124"/>
        <item x="398"/>
        <item x="317"/>
        <item x="73"/>
        <item x="506"/>
        <item x="226"/>
        <item x="443"/>
        <item x="232"/>
        <item x="324"/>
        <item x="429"/>
        <item x="476"/>
        <item x="500"/>
        <item x="508"/>
        <item x="180"/>
        <item x="42"/>
        <item x="250"/>
        <item x="411"/>
        <item x="98"/>
        <item x="410"/>
        <item x="94"/>
        <item x="294"/>
        <item x="35"/>
        <item x="34"/>
        <item x="502"/>
        <item x="262"/>
        <item x="33"/>
        <item x="503"/>
        <item x="195"/>
        <item x="7"/>
        <item x="48"/>
        <item x="137"/>
        <item x="441"/>
        <item x="63"/>
        <item x="49"/>
        <item x="156"/>
        <item x="331"/>
        <item x="64"/>
        <item x="435"/>
        <item x="192"/>
        <item x="344"/>
        <item x="477"/>
        <item x="495"/>
        <item x="126"/>
        <item x="364"/>
        <item x="115"/>
        <item x="290"/>
        <item x="53"/>
        <item x="162"/>
        <item x="253"/>
        <item x="355"/>
        <item x="522"/>
        <item x="322"/>
        <item x="267"/>
        <item x="153"/>
        <item x="144"/>
        <item x="38"/>
        <item x="266"/>
        <item x="461"/>
        <item x="511"/>
        <item x="52"/>
        <item x="473"/>
        <item x="8"/>
        <item x="462"/>
        <item x="102"/>
        <item x="172"/>
        <item x="406"/>
        <item x="58"/>
        <item x="412"/>
        <item x="125"/>
        <item x="54"/>
        <item x="50"/>
        <item x="106"/>
        <item x="99"/>
        <item x="275"/>
        <item x="61"/>
        <item x="103"/>
        <item x="154"/>
        <item x="514"/>
        <item x="395"/>
        <item x="116"/>
        <item x="527"/>
        <item x="421"/>
        <item x="510"/>
        <item x="497"/>
        <item x="202"/>
        <item x="158"/>
        <item x="104"/>
        <item x="419"/>
        <item x="330"/>
        <item x="291"/>
        <item x="173"/>
        <item x="475"/>
        <item x="384"/>
        <item x="190"/>
        <item x="110"/>
        <item x="169"/>
        <item x="523"/>
        <item x="432"/>
        <item x="442"/>
        <item x="422"/>
        <item x="264"/>
        <item x="85"/>
        <item x="423"/>
        <item x="135"/>
        <item x="276"/>
        <item x="100"/>
        <item x="447"/>
        <item x="109"/>
        <item x="385"/>
        <item x="261"/>
        <item x="440"/>
        <item x="198"/>
        <item x="93"/>
        <item x="378"/>
        <item x="326"/>
        <item x="513"/>
        <item x="420"/>
        <item x="55"/>
        <item x="347"/>
        <item x="431"/>
        <item x="295"/>
        <item x="178"/>
        <item x="11"/>
        <item x="430"/>
        <item x="363"/>
        <item x="274"/>
        <item x="199"/>
        <item x="456"/>
        <item x="231"/>
        <item x="56"/>
        <item x="111"/>
        <item x="60"/>
        <item x="196"/>
        <item x="252"/>
        <item x="230"/>
        <item x="229"/>
        <item x="471"/>
        <item x="524"/>
        <item x="332"/>
        <item x="29"/>
        <item x="179"/>
        <item x="484"/>
        <item x="263"/>
        <item x="46"/>
        <item x="257"/>
        <item x="23"/>
        <item x="78"/>
        <item x="77"/>
        <item x="18"/>
        <item x="488"/>
        <item x="426"/>
        <item x="167"/>
        <item x="509"/>
        <item x="366"/>
        <item x="377"/>
        <item x="114"/>
        <item x="382"/>
        <item x="200"/>
        <item x="51"/>
        <item x="66"/>
        <item x="491"/>
        <item x="72"/>
        <item x="336"/>
        <item x="71"/>
        <item x="365"/>
        <item x="283"/>
        <item x="117"/>
        <item x="490"/>
        <item x="86"/>
        <item x="391"/>
        <item x="526"/>
        <item x="20"/>
        <item x="519"/>
        <item x="520"/>
        <item x="288"/>
        <item x="131"/>
        <item x="424"/>
        <item x="333"/>
        <item x="108"/>
        <item x="128"/>
        <item x="127"/>
        <item x="157"/>
        <item x="14"/>
        <item x="282"/>
        <item x="101"/>
        <item x="400"/>
        <item x="152"/>
        <item x="79"/>
        <item x="254"/>
        <item x="402"/>
        <item x="292"/>
        <item x="354"/>
        <item x="480"/>
        <item x="68"/>
        <item x="381"/>
        <item x="446"/>
        <item x="90"/>
        <item x="113"/>
        <item x="293"/>
        <item x="164"/>
        <item x="481"/>
        <item x="487"/>
        <item x="425"/>
        <item x="504"/>
        <item x="204"/>
        <item x="203"/>
        <item x="401"/>
        <item x="17"/>
        <item x="59"/>
        <item x="427"/>
        <item x="289"/>
        <item x="95"/>
        <item x="323"/>
        <item x="485"/>
        <item x="371"/>
        <item x="269"/>
        <item x="67"/>
        <item x="112"/>
        <item x="373"/>
        <item x="374"/>
        <item x="139"/>
        <item x="393"/>
        <item x="12"/>
        <item x="376"/>
        <item x="438"/>
        <item x="516"/>
        <item x="70"/>
        <item x="518"/>
        <item x="96"/>
        <item x="507"/>
        <item x="194"/>
        <item x="69"/>
        <item x="193"/>
        <item x="130"/>
        <item x="445"/>
        <item x="119"/>
        <item x="437"/>
        <item x="205"/>
        <item x="5"/>
        <item x="444"/>
        <item x="120"/>
        <item x="6"/>
        <item x="529"/>
        <item x="84"/>
        <item x="16"/>
        <item x="392"/>
        <item x="97"/>
        <item x="166"/>
        <item x="334"/>
        <item x="486"/>
        <item x="375"/>
        <item x="3"/>
        <item x="76"/>
        <item x="368"/>
        <item x="496"/>
        <item x="436"/>
        <item x="105"/>
        <item x="408"/>
        <item x="372"/>
        <item x="121"/>
        <item x="434"/>
        <item x="512"/>
        <item x="528"/>
        <item x="517"/>
        <item x="15"/>
        <item x="370"/>
        <item x="2"/>
        <item x="4"/>
        <item x="141"/>
        <item x="107"/>
        <item x="369"/>
        <item x="1"/>
        <item x="335"/>
        <item x="0"/>
        <item x="1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</items>
    </pivotField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9">
    <field x="6"/>
    <field x="7"/>
    <field x="12"/>
    <field x="17"/>
    <field x="11"/>
    <field x="15"/>
    <field x="8"/>
    <field x="13"/>
    <field x="14"/>
  </rowFields>
  <rowItems count="59">
    <i>
      <x v="4"/>
      <x v="19"/>
      <x v="3"/>
      <x/>
      <x v="2"/>
      <x v="11"/>
      <x v="13"/>
      <x v="14"/>
      <x v="132"/>
    </i>
    <i>
      <x v="5"/>
      <x v="19"/>
      <x v="19"/>
      <x/>
      <x v="3"/>
      <x v="20"/>
      <x v="17"/>
      <x v="19"/>
      <x v="377"/>
    </i>
    <i>
      <x v="7"/>
      <x v="19"/>
      <x v="4"/>
      <x/>
      <x v="2"/>
      <x v="12"/>
      <x v="2"/>
      <x v="2"/>
      <x v="174"/>
    </i>
    <i>
      <x v="9"/>
      <x v="19"/>
      <x v="5"/>
      <x/>
      <x v="3"/>
      <x v="16"/>
      <x v="15"/>
      <x v="17"/>
      <x v="358"/>
    </i>
    <i>
      <x v="10"/>
      <x v="19"/>
      <x v="6"/>
      <x v="4"/>
      <x v="2"/>
      <x v="10"/>
      <x v="42"/>
      <x v="41"/>
      <x v="438"/>
    </i>
    <i>
      <x v="12"/>
      <x v="19"/>
      <x v="7"/>
      <x/>
      <x v="3"/>
      <x v="18"/>
      <x v="34"/>
      <x v="36"/>
      <x v="420"/>
    </i>
    <i>
      <x v="18"/>
      <x v="19"/>
      <x v="10"/>
      <x/>
      <x v="2"/>
      <x v="7"/>
      <x v="9"/>
      <x v="9"/>
      <x v="310"/>
    </i>
    <i>
      <x v="19"/>
      <x v="19"/>
      <x v="10"/>
      <x/>
      <x v="2"/>
      <x v="7"/>
      <x v="13"/>
      <x v="14"/>
      <x v="209"/>
    </i>
    <i>
      <x v="20"/>
      <x v="19"/>
      <x v="7"/>
      <x/>
      <x v="3"/>
      <x v="18"/>
      <x v="17"/>
      <x v="19"/>
      <x v="299"/>
    </i>
    <i>
      <x v="21"/>
      <x v="19"/>
      <x v="11"/>
      <x/>
      <x v="2"/>
      <x v="14"/>
      <x v="3"/>
      <x v="3"/>
      <x v="406"/>
    </i>
    <i>
      <x v="22"/>
      <x v="19"/>
      <x v="6"/>
      <x/>
      <x v="2"/>
      <x v="10"/>
      <x v="15"/>
      <x v="17"/>
      <x v="501"/>
    </i>
    <i>
      <x v="23"/>
      <x v="19"/>
      <x v="12"/>
      <x/>
      <x v="2"/>
      <x v="13"/>
      <x v="9"/>
      <x v="9"/>
      <x v="499"/>
    </i>
    <i>
      <x v="24"/>
      <x v="19"/>
      <x v="7"/>
      <x/>
      <x v="3"/>
      <x v="18"/>
      <x v="4"/>
      <x v="4"/>
      <x v="297"/>
    </i>
    <i>
      <x v="27"/>
      <x v="19"/>
      <x v="14"/>
      <x/>
      <x v="2"/>
      <x v="11"/>
      <x v="1"/>
      <x v="1"/>
      <x v="268"/>
    </i>
    <i>
      <x v="28"/>
      <x v="19"/>
      <x v="40"/>
      <x v="1"/>
      <x v="4"/>
      <x v="3"/>
      <x v="1"/>
      <x v="65"/>
      <x v="529"/>
    </i>
    <i>
      <x v="35"/>
      <x v="19"/>
      <x v="17"/>
      <x v="4"/>
      <x v="3"/>
      <x v="5"/>
      <x v="20"/>
      <x v="9"/>
      <x v="222"/>
    </i>
    <i>
      <x v="36"/>
      <x v="19"/>
      <x v="17"/>
      <x v="4"/>
      <x v="3"/>
      <x v="5"/>
      <x v="20"/>
      <x v="17"/>
      <x v="300"/>
    </i>
    <i>
      <x v="39"/>
      <x v="19"/>
      <x v="3"/>
      <x/>
      <x v="2"/>
      <x v="11"/>
      <x v="20"/>
      <x v="22"/>
      <x v="293"/>
    </i>
    <i>
      <x v="41"/>
      <x v="19"/>
      <x v="3"/>
      <x/>
      <x v="2"/>
      <x v="11"/>
      <x v="20"/>
      <x v="22"/>
      <x v="345"/>
    </i>
    <i>
      <x v="42"/>
      <x v="19"/>
      <x v="3"/>
      <x/>
      <x v="2"/>
      <x v="11"/>
      <x v="15"/>
      <x v="17"/>
      <x v="253"/>
    </i>
    <i>
      <x v="45"/>
      <x v="19"/>
      <x v="7"/>
      <x/>
      <x v="3"/>
      <x v="18"/>
      <x v="9"/>
      <x v="9"/>
      <x v="187"/>
    </i>
    <i>
      <x v="46"/>
      <x v="19"/>
      <x v="6"/>
      <x/>
      <x v="2"/>
      <x v="10"/>
      <x v="15"/>
      <x v="17"/>
      <x v="453"/>
    </i>
    <i>
      <x v="47"/>
      <x v="19"/>
      <x v="7"/>
      <x/>
      <x v="3"/>
      <x v="18"/>
      <x v="26"/>
      <x v="29"/>
      <x v="385"/>
    </i>
    <i>
      <x v="49"/>
      <x v="19"/>
      <x v="18"/>
      <x v="4"/>
      <x v="2"/>
      <x v="17"/>
      <x v="15"/>
      <x v="4"/>
      <x v="276"/>
    </i>
    <i>
      <x v="56"/>
      <x v="19"/>
      <x v="4"/>
      <x/>
      <x v="2"/>
      <x v="12"/>
      <x v="24"/>
      <x v="27"/>
      <x v="410"/>
    </i>
    <i>
      <x v="60"/>
      <x v="19"/>
      <x v="11"/>
      <x/>
      <x v="2"/>
      <x v="14"/>
      <x v="15"/>
      <x v="17"/>
      <x v="274"/>
    </i>
    <i>
      <x v="61"/>
      <x v="19"/>
      <x v="13"/>
      <x/>
      <x v="2"/>
      <x v="44"/>
      <x v="9"/>
      <x v="9"/>
      <x v="403"/>
    </i>
    <i>
      <x v="62"/>
      <x v="19"/>
      <x v="16"/>
      <x/>
      <x v="3"/>
      <x v="11"/>
      <x v="20"/>
      <x v="22"/>
      <x v="253"/>
    </i>
    <i>
      <x v="63"/>
      <x v="19"/>
      <x v="9"/>
      <x/>
      <x v="2"/>
      <x v="6"/>
      <x v="15"/>
      <x v="17"/>
      <x v="394"/>
    </i>
    <i>
      <x v="64"/>
      <x v="19"/>
      <x v="40"/>
      <x v="1"/>
      <x v="4"/>
      <x v="3"/>
      <x v="20"/>
      <x v="65"/>
      <x v="529"/>
    </i>
    <i>
      <x v="75"/>
      <x v="19"/>
      <x v="3"/>
      <x/>
      <x v="2"/>
      <x v="11"/>
      <x v="19"/>
      <x v="21"/>
      <x v="344"/>
    </i>
    <i>
      <x v="76"/>
      <x v="19"/>
      <x v="16"/>
      <x/>
      <x v="3"/>
      <x v="11"/>
      <x v="19"/>
      <x v="21"/>
      <x v="328"/>
    </i>
    <i>
      <x v="77"/>
      <x v="19"/>
      <x v="7"/>
      <x/>
      <x v="3"/>
      <x v="18"/>
      <x v="9"/>
      <x v="9"/>
      <x v="287"/>
    </i>
    <i>
      <x v="78"/>
      <x v="19"/>
      <x v="14"/>
      <x/>
      <x v="2"/>
      <x v="11"/>
      <x v="20"/>
      <x v="22"/>
      <x v="441"/>
    </i>
    <i>
      <x v="82"/>
      <x v="19"/>
      <x v="18"/>
      <x v="4"/>
      <x v="2"/>
      <x v="17"/>
      <x v="15"/>
      <x v="4"/>
      <x v="185"/>
    </i>
    <i>
      <x v="85"/>
      <x v="19"/>
      <x v="16"/>
      <x/>
      <x v="3"/>
      <x v="11"/>
      <x v="20"/>
      <x v="22"/>
      <x v="243"/>
    </i>
    <i>
      <x v="87"/>
      <x v="19"/>
      <x v="15"/>
      <x/>
      <x v="3"/>
      <x v="8"/>
      <x v="9"/>
      <x v="9"/>
      <x v="429"/>
    </i>
    <i>
      <x v="88"/>
      <x v="19"/>
      <x v="14"/>
      <x/>
      <x v="2"/>
      <x v="11"/>
      <x v="15"/>
      <x v="17"/>
      <x v="228"/>
    </i>
    <i>
      <x v="89"/>
      <x v="19"/>
      <x v="10"/>
      <x/>
      <x v="2"/>
      <x v="7"/>
      <x v="20"/>
      <x v="22"/>
      <x v="275"/>
    </i>
    <i>
      <x v="91"/>
      <x v="19"/>
      <x v="22"/>
      <x/>
      <x v="3"/>
      <x v="9"/>
      <x v="15"/>
      <x v="17"/>
      <x v="255"/>
    </i>
    <i>
      <x v="93"/>
      <x v="19"/>
      <x v="23"/>
      <x/>
      <x v="3"/>
      <x v="8"/>
      <x v="9"/>
      <x v="9"/>
      <x v="241"/>
    </i>
    <i>
      <x v="97"/>
      <x v="19"/>
      <x v="3"/>
      <x/>
      <x v="2"/>
      <x v="11"/>
      <x v="17"/>
      <x v="19"/>
      <x v="285"/>
    </i>
    <i>
      <x v="98"/>
      <x v="19"/>
      <x v="24"/>
      <x v="7"/>
      <x v="3"/>
      <x v="49"/>
      <x v="4"/>
      <x v="4"/>
      <x v="237"/>
    </i>
    <i>
      <x v="100"/>
      <x v="19"/>
      <x v="16"/>
      <x/>
      <x v="3"/>
      <x v="11"/>
      <x v="4"/>
      <x v="4"/>
      <x v="92"/>
    </i>
    <i>
      <x v="105"/>
      <x v="19"/>
      <x v="16"/>
      <x/>
      <x v="3"/>
      <x v="11"/>
      <x v="15"/>
      <x v="17"/>
      <x v="330"/>
    </i>
    <i>
      <x v="106"/>
      <x v="19"/>
      <x v="16"/>
      <x/>
      <x v="3"/>
      <x v="11"/>
      <x v="15"/>
      <x v="17"/>
      <x v="341"/>
    </i>
    <i>
      <x v="107"/>
      <x v="19"/>
      <x v="16"/>
      <x/>
      <x v="3"/>
      <x v="11"/>
      <x v="15"/>
      <x v="17"/>
      <x v="341"/>
    </i>
    <i>
      <x v="108"/>
      <x v="19"/>
      <x v="3"/>
      <x/>
      <x v="2"/>
      <x v="11"/>
      <x v="15"/>
      <x v="17"/>
      <x v="326"/>
    </i>
    <i>
      <x v="109"/>
      <x v="19"/>
      <x v="3"/>
      <x/>
      <x v="2"/>
      <x v="11"/>
      <x v="19"/>
      <x v="21"/>
      <x v="344"/>
    </i>
    <i>
      <x v="110"/>
      <x v="19"/>
      <x v="3"/>
      <x/>
      <x v="2"/>
      <x v="11"/>
      <x v="19"/>
      <x v="21"/>
      <x v="344"/>
    </i>
    <i>
      <x v="112"/>
      <x v="19"/>
      <x v="4"/>
      <x v="4"/>
      <x v="2"/>
      <x v="12"/>
      <x v="34"/>
      <x v="27"/>
      <x v="445"/>
    </i>
    <i>
      <x v="114"/>
      <x v="19"/>
      <x v="3"/>
      <x/>
      <x v="2"/>
      <x v="11"/>
      <x v="24"/>
      <x v="27"/>
      <x v="442"/>
    </i>
    <i>
      <x v="115"/>
      <x v="19"/>
      <x v="18"/>
      <x/>
      <x v="2"/>
      <x v="17"/>
      <x v="15"/>
      <x v="17"/>
      <x v="323"/>
    </i>
    <i>
      <x v="116"/>
      <x v="19"/>
      <x v="24"/>
      <x v="7"/>
      <x v="3"/>
      <x v="49"/>
      <x v="3"/>
      <x v="3"/>
      <x v="220"/>
    </i>
    <i>
      <x v="118"/>
      <x v="19"/>
      <x v="18"/>
      <x v="4"/>
      <x v="2"/>
      <x v="17"/>
      <x v="15"/>
      <x v="9"/>
      <x v="220"/>
    </i>
    <i>
      <x v="119"/>
      <x v="19"/>
      <x v="7"/>
      <x/>
      <x v="3"/>
      <x v="18"/>
      <x v="25"/>
      <x v="42"/>
      <x v="465"/>
    </i>
    <i>
      <x v="120"/>
      <x v="19"/>
      <x v="4"/>
      <x/>
      <x v="2"/>
      <x v="12"/>
      <x v="9"/>
      <x v="9"/>
      <x v="470"/>
    </i>
    <i>
      <x v="121"/>
      <x v="19"/>
      <x v="3"/>
      <x/>
      <x v="2"/>
      <x v="11"/>
      <x v="15"/>
      <x v="17"/>
      <x v="318"/>
    </i>
    <i>
      <x v="126"/>
      <x v="19"/>
      <x v="3"/>
      <x/>
      <x v="2"/>
      <x v="11"/>
      <x v="15"/>
      <x v="17"/>
      <x v="318"/>
    </i>
  </rowItems>
  <colItems count="1">
    <i/>
  </colItems>
  <pageFields count="1">
    <pageField fld="3" item="46" hier="-1"/>
  </pageFields>
  <formats count="106">
    <format dxfId="7661">
      <pivotArea type="all" dataOnly="0" outline="0" fieldPosition="0"/>
    </format>
    <format dxfId="7660">
      <pivotArea field="11" type="button" dataOnly="0" labelOnly="1" outline="0" axis="axisRow" fieldPosition="4"/>
    </format>
    <format dxfId="7659">
      <pivotArea field="8" type="button" dataOnly="0" labelOnly="1" outline="0" axis="axisRow" fieldPosition="6"/>
    </format>
    <format dxfId="7658">
      <pivotArea field="15" type="button" dataOnly="0" labelOnly="1" outline="0" axis="axisRow" fieldPosition="5"/>
    </format>
    <format dxfId="7657">
      <pivotArea field="15" type="button" dataOnly="0" labelOnly="1" outline="0" axis="axisRow" fieldPosition="5"/>
    </format>
    <format dxfId="7656">
      <pivotArea field="17" type="button" dataOnly="0" labelOnly="1" outline="0" axis="axisRow" fieldPosition="3"/>
    </format>
    <format dxfId="7655">
      <pivotArea field="17" type="button" dataOnly="0" labelOnly="1" outline="0" axis="axisRow" fieldPosition="3"/>
    </format>
    <format dxfId="7654">
      <pivotArea dataOnly="0" labelOnly="1" outline="0" fieldPosition="0">
        <references count="1">
          <reference field="3" count="1">
            <x v="0"/>
          </reference>
        </references>
      </pivotArea>
    </format>
    <format dxfId="7653">
      <pivotArea field="12" type="button" dataOnly="0" labelOnly="1" outline="0" axis="axisRow" fieldPosition="2"/>
    </format>
    <format dxfId="7652">
      <pivotArea field="12" type="button" dataOnly="0" labelOnly="1" outline="0" axis="axisRow" fieldPosition="2"/>
    </format>
    <format dxfId="7651">
      <pivotArea dataOnly="0" labelOnly="1" outline="0" fieldPosition="0">
        <references count="1">
          <reference field="6" count="0"/>
        </references>
      </pivotArea>
    </format>
    <format dxfId="7650">
      <pivotArea dataOnly="0" labelOnly="1" outline="0" fieldPosition="0">
        <references count="1">
          <reference field="3" count="1">
            <x v="0"/>
          </reference>
        </references>
      </pivotArea>
    </format>
    <format dxfId="7649">
      <pivotArea field="7" type="button" dataOnly="0" labelOnly="1" outline="0" axis="axisRow" fieldPosition="1"/>
    </format>
    <format dxfId="7648">
      <pivotArea field="7" type="button" dataOnly="0" labelOnly="1" outline="0" axis="axisRow" fieldPosition="1"/>
    </format>
    <format dxfId="7647">
      <pivotArea field="7" type="button" dataOnly="0" labelOnly="1" outline="0" axis="axisRow" fieldPosition="1"/>
    </format>
    <format dxfId="7646">
      <pivotArea dataOnly="0" labelOnly="1" outline="0" fieldPosition="0">
        <references count="1">
          <reference field="6" count="23">
            <x v="10"/>
            <x v="11"/>
            <x v="13"/>
            <x v="21"/>
            <x v="22"/>
            <x v="23"/>
            <x v="24"/>
            <x v="28"/>
            <x v="35"/>
            <x v="36"/>
            <x v="41"/>
            <x v="44"/>
            <x v="46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7645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7644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7643">
      <pivotArea outline="0" collapsedLevelsAreSubtotals="1" fieldPosition="0"/>
    </format>
    <format dxfId="7642">
      <pivotArea type="all" dataOnly="0" outline="0" fieldPosition="0"/>
    </format>
    <format dxfId="7641">
      <pivotArea outline="0" collapsedLevelsAreSubtotals="1" fieldPosition="0"/>
    </format>
    <format dxfId="7640">
      <pivotArea dataOnly="0" labelOnly="1" outline="0" axis="axisValues" fieldPosition="0"/>
    </format>
    <format dxfId="7639">
      <pivotArea dataOnly="0" labelOnly="1" outline="0" fieldPosition="0">
        <references count="1">
          <reference field="6" count="11">
            <x v="5"/>
            <x v="21"/>
            <x v="22"/>
            <x v="27"/>
            <x v="43"/>
            <x v="60"/>
            <x v="76"/>
            <x v="92"/>
            <x v="105"/>
            <x v="108"/>
            <x v="110"/>
          </reference>
        </references>
      </pivotArea>
    </format>
    <format dxfId="7638">
      <pivotArea dataOnly="0" labelOnly="1" outline="0" fieldPosition="0">
        <references count="2">
          <reference field="6" count="1" selected="0">
            <x v="5"/>
          </reference>
          <reference field="7" count="1">
            <x v="53"/>
          </reference>
        </references>
      </pivotArea>
    </format>
    <format dxfId="7637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3"/>
          </reference>
          <reference field="12" count="1">
            <x v="19"/>
          </reference>
        </references>
      </pivotArea>
    </format>
    <format dxfId="7636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53"/>
          </reference>
          <reference field="12" count="1">
            <x v="11"/>
          </reference>
        </references>
      </pivotArea>
    </format>
    <format dxfId="7635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53"/>
          </reference>
          <reference field="12" count="1">
            <x v="6"/>
          </reference>
        </references>
      </pivotArea>
    </format>
    <format dxfId="7634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53"/>
          </reference>
          <reference field="12" count="1">
            <x v="14"/>
          </reference>
        </references>
      </pivotArea>
    </format>
    <format dxfId="7633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53"/>
          </reference>
          <reference field="12" count="1">
            <x v="18"/>
          </reference>
        </references>
      </pivotArea>
    </format>
    <format dxfId="7632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53"/>
          </reference>
          <reference field="12" count="1">
            <x v="11"/>
          </reference>
        </references>
      </pivotArea>
    </format>
    <format dxfId="7631">
      <pivotArea dataOnly="0" labelOnly="1" outline="0" fieldPosition="0">
        <references count="3">
          <reference field="6" count="1" selected="0">
            <x v="76"/>
          </reference>
          <reference field="7" count="1" selected="0">
            <x v="53"/>
          </reference>
          <reference field="12" count="1">
            <x v="16"/>
          </reference>
        </references>
      </pivotArea>
    </format>
    <format dxfId="7630">
      <pivotArea dataOnly="0" labelOnly="1" outline="0" fieldPosition="0">
        <references count="3">
          <reference field="6" count="1" selected="0">
            <x v="92"/>
          </reference>
          <reference field="7" count="1" selected="0">
            <x v="53"/>
          </reference>
          <reference field="12" count="1">
            <x v="14"/>
          </reference>
        </references>
      </pivotArea>
    </format>
    <format dxfId="7629">
      <pivotArea dataOnly="0" labelOnly="1" outline="0" fieldPosition="0">
        <references count="3">
          <reference field="6" count="1" selected="0">
            <x v="105"/>
          </reference>
          <reference field="7" count="1" selected="0">
            <x v="53"/>
          </reference>
          <reference field="12" count="1">
            <x v="16"/>
          </reference>
        </references>
      </pivotArea>
    </format>
    <format dxfId="7628">
      <pivotArea dataOnly="0" labelOnly="1" outline="0" fieldPosition="0">
        <references count="3">
          <reference field="6" count="1" selected="0">
            <x v="108"/>
          </reference>
          <reference field="7" count="1" selected="0">
            <x v="53"/>
          </reference>
          <reference field="12" count="1">
            <x v="3"/>
          </reference>
        </references>
      </pivotArea>
    </format>
    <format dxfId="7627">
      <pivotArea type="all" dataOnly="0" outline="0" fieldPosition="0"/>
    </format>
    <format dxfId="7626">
      <pivotArea outline="0" collapsedLevelsAreSubtotals="1" fieldPosition="0"/>
    </format>
    <format dxfId="7625">
      <pivotArea dataOnly="0" labelOnly="1" outline="0" axis="axisValues" fieldPosition="0"/>
    </format>
    <format dxfId="7624">
      <pivotArea dataOnly="0" labelOnly="1" outline="0" fieldPosition="0">
        <references count="1">
          <reference field="6" count="11">
            <x v="5"/>
            <x v="21"/>
            <x v="22"/>
            <x v="27"/>
            <x v="43"/>
            <x v="60"/>
            <x v="76"/>
            <x v="92"/>
            <x v="105"/>
            <x v="108"/>
            <x v="110"/>
          </reference>
        </references>
      </pivotArea>
    </format>
    <format dxfId="7623">
      <pivotArea dataOnly="0" labelOnly="1" outline="0" fieldPosition="0">
        <references count="2">
          <reference field="6" count="1" selected="0">
            <x v="5"/>
          </reference>
          <reference field="7" count="1">
            <x v="53"/>
          </reference>
        </references>
      </pivotArea>
    </format>
    <format dxfId="7622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3"/>
          </reference>
          <reference field="12" count="1">
            <x v="19"/>
          </reference>
        </references>
      </pivotArea>
    </format>
    <format dxfId="7621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53"/>
          </reference>
          <reference field="12" count="1">
            <x v="11"/>
          </reference>
        </references>
      </pivotArea>
    </format>
    <format dxfId="7620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53"/>
          </reference>
          <reference field="12" count="1">
            <x v="6"/>
          </reference>
        </references>
      </pivotArea>
    </format>
    <format dxfId="7619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53"/>
          </reference>
          <reference field="12" count="1">
            <x v="14"/>
          </reference>
        </references>
      </pivotArea>
    </format>
    <format dxfId="7618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53"/>
          </reference>
          <reference field="12" count="1">
            <x v="18"/>
          </reference>
        </references>
      </pivotArea>
    </format>
    <format dxfId="7617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53"/>
          </reference>
          <reference field="12" count="1">
            <x v="11"/>
          </reference>
        </references>
      </pivotArea>
    </format>
    <format dxfId="7616">
      <pivotArea dataOnly="0" labelOnly="1" outline="0" fieldPosition="0">
        <references count="3">
          <reference field="6" count="1" selected="0">
            <x v="76"/>
          </reference>
          <reference field="7" count="1" selected="0">
            <x v="53"/>
          </reference>
          <reference field="12" count="1">
            <x v="16"/>
          </reference>
        </references>
      </pivotArea>
    </format>
    <format dxfId="7615">
      <pivotArea dataOnly="0" labelOnly="1" outline="0" fieldPosition="0">
        <references count="3">
          <reference field="6" count="1" selected="0">
            <x v="92"/>
          </reference>
          <reference field="7" count="1" selected="0">
            <x v="53"/>
          </reference>
          <reference field="12" count="1">
            <x v="14"/>
          </reference>
        </references>
      </pivotArea>
    </format>
    <format dxfId="7614">
      <pivotArea dataOnly="0" labelOnly="1" outline="0" fieldPosition="0">
        <references count="3">
          <reference field="6" count="1" selected="0">
            <x v="105"/>
          </reference>
          <reference field="7" count="1" selected="0">
            <x v="53"/>
          </reference>
          <reference field="12" count="1">
            <x v="16"/>
          </reference>
        </references>
      </pivotArea>
    </format>
    <format dxfId="7613">
      <pivotArea dataOnly="0" labelOnly="1" outline="0" fieldPosition="0">
        <references count="3">
          <reference field="6" count="1" selected="0">
            <x v="108"/>
          </reference>
          <reference field="7" count="1" selected="0">
            <x v="53"/>
          </reference>
          <reference field="12" count="1">
            <x v="3"/>
          </reference>
        </references>
      </pivotArea>
    </format>
    <format dxfId="7612">
      <pivotArea dataOnly="0" labelOnly="1" outline="0" fieldPosition="0">
        <references count="9">
          <reference field="6" count="1" selected="0">
            <x v="4"/>
          </reference>
          <reference field="7" count="1" selected="0">
            <x v="19"/>
          </reference>
          <reference field="8" count="1" selected="0">
            <x v="13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4"/>
          </reference>
          <reference field="14" count="1">
            <x v="13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611">
      <pivotArea dataOnly="0" labelOnly="1" outline="0" fieldPosition="0">
        <references count="9">
          <reference field="6" count="1" selected="0">
            <x v="5"/>
          </reference>
          <reference field="7" count="1" selected="0">
            <x v="19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9"/>
          </reference>
          <reference field="13" count="1" selected="0">
            <x v="19"/>
          </reference>
          <reference field="14" count="1">
            <x v="377"/>
          </reference>
          <reference field="15" count="1" selected="0">
            <x v="20"/>
          </reference>
          <reference field="17" count="1" selected="0">
            <x v="0"/>
          </reference>
        </references>
      </pivotArea>
    </format>
    <format dxfId="7610">
      <pivotArea dataOnly="0" labelOnly="1" outline="0" fieldPosition="0">
        <references count="9">
          <reference field="6" count="1" selected="0">
            <x v="7"/>
          </reference>
          <reference field="7" count="1" selected="0">
            <x v="19"/>
          </reference>
          <reference field="8" count="1" selected="0">
            <x v="2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2"/>
          </reference>
          <reference field="14" count="1">
            <x v="17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7609">
      <pivotArea dataOnly="0" labelOnly="1" outline="0" fieldPosition="0">
        <references count="9">
          <reference field="6" count="1" selected="0">
            <x v="9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5"/>
          </reference>
          <reference field="13" count="1" selected="0">
            <x v="17"/>
          </reference>
          <reference field="14" count="1">
            <x v="358"/>
          </reference>
          <reference field="15" count="1" selected="0">
            <x v="16"/>
          </reference>
          <reference field="17" count="1" selected="0">
            <x v="0"/>
          </reference>
        </references>
      </pivotArea>
    </format>
    <format dxfId="7608">
      <pivotArea dataOnly="0" labelOnly="1" outline="0" fieldPosition="0">
        <references count="9">
          <reference field="6" count="1" selected="0">
            <x v="10"/>
          </reference>
          <reference field="7" count="1" selected="0">
            <x v="19"/>
          </reference>
          <reference field="8" count="1" selected="0">
            <x v="42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41"/>
          </reference>
          <reference field="14" count="1">
            <x v="438"/>
          </reference>
          <reference field="15" count="1" selected="0">
            <x v="10"/>
          </reference>
          <reference field="17" count="1" selected="0">
            <x v="4"/>
          </reference>
        </references>
      </pivotArea>
    </format>
    <format dxfId="7607">
      <pivotArea dataOnly="0" labelOnly="1" outline="0" fieldPosition="0">
        <references count="9">
          <reference field="6" count="1" selected="0">
            <x v="12"/>
          </reference>
          <reference field="7" count="1" selected="0">
            <x v="19"/>
          </reference>
          <reference field="8" count="1" selected="0">
            <x v="34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36"/>
          </reference>
          <reference field="14" count="1">
            <x v="420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606">
      <pivotArea dataOnly="0" labelOnly="1" outline="0" fieldPosition="0">
        <references count="9">
          <reference field="6" count="1" selected="0">
            <x v="18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0"/>
          </reference>
          <reference field="13" count="1" selected="0">
            <x v="9"/>
          </reference>
          <reference field="14" count="1">
            <x v="310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7605">
      <pivotArea dataOnly="0" labelOnly="1" outline="0" fieldPosition="0">
        <references count="9">
          <reference field="6" count="1" selected="0">
            <x v="19"/>
          </reference>
          <reference field="7" count="1" selected="0">
            <x v="19"/>
          </reference>
          <reference field="8" count="1" selected="0">
            <x v="13"/>
          </reference>
          <reference field="11" count="1" selected="0">
            <x v="2"/>
          </reference>
          <reference field="12" count="1" selected="0">
            <x v="10"/>
          </reference>
          <reference field="13" count="1" selected="0">
            <x v="14"/>
          </reference>
          <reference field="14" count="1">
            <x v="209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7604">
      <pivotArea dataOnly="0" labelOnly="1" outline="0" fieldPosition="0">
        <references count="9">
          <reference field="6" count="1" selected="0">
            <x v="20"/>
          </reference>
          <reference field="7" count="1" selected="0">
            <x v="19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19"/>
          </reference>
          <reference field="14" count="1">
            <x v="299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603">
      <pivotArea dataOnly="0" labelOnly="1" outline="0" fieldPosition="0">
        <references count="9">
          <reference field="6" count="1" selected="0">
            <x v="21"/>
          </reference>
          <reference field="7" count="1" selected="0">
            <x v="19"/>
          </reference>
          <reference field="8" count="1" selected="0">
            <x v="3"/>
          </reference>
          <reference field="11" count="1" selected="0">
            <x v="2"/>
          </reference>
          <reference field="12" count="1" selected="0">
            <x v="11"/>
          </reference>
          <reference field="13" count="1" selected="0">
            <x v="3"/>
          </reference>
          <reference field="14" count="1">
            <x v="406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7602">
      <pivotArea dataOnly="0" labelOnly="1" outline="0" fieldPosition="0">
        <references count="9">
          <reference field="6" count="1" selected="0">
            <x v="22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17"/>
          </reference>
          <reference field="14" count="1">
            <x v="501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7601">
      <pivotArea dataOnly="0" labelOnly="1" outline="0" fieldPosition="0">
        <references count="9">
          <reference field="6" count="1" selected="0">
            <x v="23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2"/>
          </reference>
          <reference field="13" count="1" selected="0">
            <x v="9"/>
          </reference>
          <reference field="14" count="1">
            <x v="499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7600">
      <pivotArea dataOnly="0" labelOnly="1" outline="0" fieldPosition="0">
        <references count="9">
          <reference field="6" count="1" selected="0">
            <x v="24"/>
          </reference>
          <reference field="7" count="1" selected="0">
            <x v="19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4"/>
          </reference>
          <reference field="14" count="1">
            <x v="29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599">
      <pivotArea dataOnly="0" labelOnly="1" outline="0" fieldPosition="0">
        <references count="9">
          <reference field="6" count="1" selected="0">
            <x v="27"/>
          </reference>
          <reference field="7" count="1" selected="0">
            <x v="19"/>
          </reference>
          <reference field="8" count="1" selected="0">
            <x v="1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1"/>
          </reference>
          <reference field="14" count="1">
            <x v="26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598">
      <pivotArea dataOnly="0" labelOnly="1" outline="0" fieldPosition="0">
        <references count="9">
          <reference field="6" count="1" selected="0">
            <x v="28"/>
          </reference>
          <reference field="7" count="1" selected="0">
            <x v="19"/>
          </reference>
          <reference field="8" count="1" selected="0">
            <x v="1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597">
      <pivotArea dataOnly="0" labelOnly="1" outline="0" fieldPosition="0">
        <references count="9">
          <reference field="6" count="1" selected="0">
            <x v="35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7"/>
          </reference>
          <reference field="13" count="1" selected="0">
            <x v="9"/>
          </reference>
          <reference field="14" count="1">
            <x v="222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7596">
      <pivotArea dataOnly="0" labelOnly="1" outline="0" fieldPosition="0">
        <references count="9">
          <reference field="6" count="1" selected="0">
            <x v="36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7"/>
          </reference>
          <reference field="13" count="1" selected="0">
            <x v="17"/>
          </reference>
          <reference field="14" count="1">
            <x v="300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7595">
      <pivotArea dataOnly="0" labelOnly="1" outline="0" fieldPosition="0">
        <references count="9">
          <reference field="6" count="1" selected="0">
            <x v="39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2"/>
          </reference>
          <reference field="14" count="1">
            <x v="29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594">
      <pivotArea dataOnly="0" labelOnly="1" outline="0" fieldPosition="0">
        <references count="9">
          <reference field="6" count="1" selected="0">
            <x v="41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2"/>
          </reference>
          <reference field="14" count="1">
            <x v="345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593">
      <pivotArea dataOnly="0" labelOnly="1" outline="0" fieldPosition="0">
        <references count="9">
          <reference field="6" count="1" selected="0">
            <x v="42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7"/>
          </reference>
          <reference field="14" count="1">
            <x v="25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592">
      <pivotArea dataOnly="0" labelOnly="1" outline="0" fieldPosition="0">
        <references count="9">
          <reference field="6" count="1" selected="0">
            <x v="45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9"/>
          </reference>
          <reference field="14" count="1">
            <x v="18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591">
      <pivotArea dataOnly="0" labelOnly="1" outline="0" fieldPosition="0">
        <references count="9">
          <reference field="6" count="1" selected="0">
            <x v="46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17"/>
          </reference>
          <reference field="14" count="1">
            <x v="453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7590">
      <pivotArea dataOnly="0" labelOnly="1" outline="0" fieldPosition="0">
        <references count="9">
          <reference field="6" count="1" selected="0">
            <x v="47"/>
          </reference>
          <reference field="7" count="1" selected="0">
            <x v="19"/>
          </reference>
          <reference field="8" count="1" selected="0">
            <x v="26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29"/>
          </reference>
          <reference field="14" count="1">
            <x v="385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589">
      <pivotArea dataOnly="0" labelOnly="1" outline="0" fieldPosition="0">
        <references count="9">
          <reference field="6" count="1" selected="0">
            <x v="49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18"/>
          </reference>
          <reference field="13" count="1" selected="0">
            <x v="4"/>
          </reference>
          <reference field="14" count="1">
            <x v="276"/>
          </reference>
          <reference field="15" count="1" selected="0">
            <x v="17"/>
          </reference>
          <reference field="17" count="1" selected="0">
            <x v="4"/>
          </reference>
        </references>
      </pivotArea>
    </format>
    <format dxfId="7588">
      <pivotArea dataOnly="0" labelOnly="1" outline="0" fieldPosition="0">
        <references count="9">
          <reference field="6" count="1" selected="0">
            <x v="56"/>
          </reference>
          <reference field="7" count="1" selected="0">
            <x v="19"/>
          </reference>
          <reference field="8" count="1" selected="0">
            <x v="24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27"/>
          </reference>
          <reference field="14" count="1">
            <x v="410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7587">
      <pivotArea dataOnly="0" labelOnly="1" outline="0" fieldPosition="0">
        <references count="9">
          <reference field="6" count="1" selected="0">
            <x v="60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11"/>
          </reference>
          <reference field="13" count="1" selected="0">
            <x v="17"/>
          </reference>
          <reference field="14" count="1">
            <x v="274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7586">
      <pivotArea dataOnly="0" labelOnly="1" outline="0" fieldPosition="0">
        <references count="9">
          <reference field="6" count="1" selected="0">
            <x v="62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22"/>
          </reference>
          <reference field="14" count="1">
            <x v="25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585">
      <pivotArea dataOnly="0" labelOnly="1" outline="0" fieldPosition="0">
        <references count="9">
          <reference field="6" count="1" selected="0">
            <x v="63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9"/>
          </reference>
          <reference field="13" count="1" selected="0">
            <x v="17"/>
          </reference>
          <reference field="14" count="1">
            <x v="394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7584">
      <pivotArea dataOnly="0" labelOnly="1" outline="0" fieldPosition="0">
        <references count="9">
          <reference field="6" count="1" selected="0">
            <x v="64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583">
      <pivotArea dataOnly="0" labelOnly="1" outline="0" fieldPosition="0">
        <references count="9">
          <reference field="6" count="1" selected="0">
            <x v="75"/>
          </reference>
          <reference field="7" count="1" selected="0">
            <x v="19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1"/>
          </reference>
          <reference field="14" count="1">
            <x v="34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582">
      <pivotArea dataOnly="0" labelOnly="1" outline="0" fieldPosition="0">
        <references count="9">
          <reference field="6" count="1" selected="0">
            <x v="76"/>
          </reference>
          <reference field="7" count="1" selected="0">
            <x v="19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21"/>
          </reference>
          <reference field="14" count="1">
            <x v="32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581">
      <pivotArea dataOnly="0" labelOnly="1" outline="0" fieldPosition="0">
        <references count="9">
          <reference field="6" count="1" selected="0">
            <x v="77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9"/>
          </reference>
          <reference field="14" count="1">
            <x v="28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580">
      <pivotArea dataOnly="0" labelOnly="1" outline="0" fieldPosition="0">
        <references count="9">
          <reference field="6" count="1" selected="0">
            <x v="78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22"/>
          </reference>
          <reference field="14" count="1">
            <x v="44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579">
      <pivotArea dataOnly="0" labelOnly="1" outline="0" fieldPosition="0">
        <references count="9">
          <reference field="6" count="1" selected="0">
            <x v="82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18"/>
          </reference>
          <reference field="13" count="1" selected="0">
            <x v="4"/>
          </reference>
          <reference field="14" count="1">
            <x v="185"/>
          </reference>
          <reference field="15" count="1" selected="0">
            <x v="17"/>
          </reference>
          <reference field="17" count="1" selected="0">
            <x v="4"/>
          </reference>
        </references>
      </pivotArea>
    </format>
    <format dxfId="7578">
      <pivotArea dataOnly="0" labelOnly="1" outline="0" fieldPosition="0">
        <references count="9">
          <reference field="6" count="1" selected="0">
            <x v="85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22"/>
          </reference>
          <reference field="14" count="1">
            <x v="24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577">
      <pivotArea dataOnly="0" labelOnly="1" outline="0" fieldPosition="0">
        <references count="9">
          <reference field="6" count="1" selected="0">
            <x v="87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15"/>
          </reference>
          <reference field="13" count="1" selected="0">
            <x v="9"/>
          </reference>
          <reference field="14" count="1">
            <x v="429"/>
          </reference>
          <reference field="15" count="1" selected="0">
            <x v="8"/>
          </reference>
          <reference field="17" count="1" selected="0">
            <x v="0"/>
          </reference>
        </references>
      </pivotArea>
    </format>
    <format dxfId="7576">
      <pivotArea dataOnly="0" labelOnly="1" outline="0" fieldPosition="0">
        <references count="9">
          <reference field="6" count="1" selected="0">
            <x v="88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14"/>
          </reference>
          <reference field="13" count="1" selected="0">
            <x v="17"/>
          </reference>
          <reference field="14" count="1">
            <x v="22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575">
      <pivotArea dataOnly="0" labelOnly="1" outline="0" fieldPosition="0">
        <references count="9">
          <reference field="6" count="1" selected="0">
            <x v="89"/>
          </reference>
          <reference field="7" count="1" selected="0">
            <x v="19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10"/>
          </reference>
          <reference field="13" count="1" selected="0">
            <x v="22"/>
          </reference>
          <reference field="14" count="1">
            <x v="275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7574">
      <pivotArea dataOnly="0" labelOnly="1" outline="0" fieldPosition="0">
        <references count="9">
          <reference field="6" count="1" selected="0">
            <x v="91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22"/>
          </reference>
          <reference field="13" count="1" selected="0">
            <x v="17"/>
          </reference>
          <reference field="14" count="1">
            <x v="255"/>
          </reference>
          <reference field="15" count="1" selected="0">
            <x v="9"/>
          </reference>
          <reference field="17" count="1" selected="0">
            <x v="0"/>
          </reference>
        </references>
      </pivotArea>
    </format>
    <format dxfId="7573">
      <pivotArea dataOnly="0" labelOnly="1" outline="0" fieldPosition="0">
        <references count="9">
          <reference field="6" count="1" selected="0">
            <x v="93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23"/>
          </reference>
          <reference field="13" count="1" selected="0">
            <x v="9"/>
          </reference>
          <reference field="14" count="1">
            <x v="241"/>
          </reference>
          <reference field="15" count="1" selected="0">
            <x v="8"/>
          </reference>
          <reference field="17" count="1" selected="0">
            <x v="0"/>
          </reference>
        </references>
      </pivotArea>
    </format>
    <format dxfId="7572">
      <pivotArea dataOnly="0" labelOnly="1" outline="0" fieldPosition="0">
        <references count="9">
          <reference field="6" count="1" selected="0">
            <x v="97"/>
          </reference>
          <reference field="7" count="1" selected="0">
            <x v="19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9"/>
          </reference>
          <reference field="14" count="1">
            <x v="285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571">
      <pivotArea dataOnly="0" labelOnly="1" outline="0" fieldPosition="0">
        <references count="9">
          <reference field="6" count="1" selected="0">
            <x v="100"/>
          </reference>
          <reference field="7" count="1" selected="0">
            <x v="19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4"/>
          </reference>
          <reference field="14" count="1">
            <x v="9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570">
      <pivotArea dataOnly="0" labelOnly="1" outline="0" fieldPosition="0">
        <references count="9">
          <reference field="6" count="1" selected="0">
            <x v="105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17"/>
          </reference>
          <reference field="14" count="1">
            <x v="330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569">
      <pivotArea dataOnly="0" labelOnly="1" outline="0" fieldPosition="0">
        <references count="9">
          <reference field="6" count="1" selected="0">
            <x v="106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17"/>
          </reference>
          <reference field="14" count="1">
            <x v="34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568">
      <pivotArea dataOnly="0" labelOnly="1" outline="0" fieldPosition="0">
        <references count="9">
          <reference field="6" count="1" selected="0">
            <x v="107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17"/>
          </reference>
          <reference field="14" count="1">
            <x v="34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567">
      <pivotArea dataOnly="0" labelOnly="1" outline="0" fieldPosition="0">
        <references count="9">
          <reference field="6" count="1" selected="0">
            <x v="108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7"/>
          </reference>
          <reference field="14" count="1">
            <x v="32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566">
      <pivotArea dataOnly="0" labelOnly="1" outline="0" fieldPosition="0">
        <references count="9">
          <reference field="6" count="1" selected="0">
            <x v="109"/>
          </reference>
          <reference field="7" count="1" selected="0">
            <x v="19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1"/>
          </reference>
          <reference field="14" count="1">
            <x v="34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565">
      <pivotArea dataOnly="0" labelOnly="1" outline="0" fieldPosition="0">
        <references count="9">
          <reference field="6" count="1" selected="0">
            <x v="110"/>
          </reference>
          <reference field="7" count="1" selected="0">
            <x v="19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1"/>
          </reference>
          <reference field="14" count="1">
            <x v="34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564">
      <pivotArea dataOnly="0" labelOnly="1" outline="0" fieldPosition="0">
        <references count="9">
          <reference field="6" count="1" selected="0">
            <x v="112"/>
          </reference>
          <reference field="7" count="1" selected="0">
            <x v="19"/>
          </reference>
          <reference field="8" count="1" selected="0">
            <x v="34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27"/>
          </reference>
          <reference field="14" count="1">
            <x v="445"/>
          </reference>
          <reference field="15" count="1" selected="0">
            <x v="12"/>
          </reference>
          <reference field="17" count="1" selected="0">
            <x v="4"/>
          </reference>
        </references>
      </pivotArea>
    </format>
    <format dxfId="7563">
      <pivotArea dataOnly="0" labelOnly="1" outline="0" fieldPosition="0">
        <references count="9">
          <reference field="6" count="1" selected="0">
            <x v="114"/>
          </reference>
          <reference field="7" count="1" selected="0">
            <x v="19"/>
          </reference>
          <reference field="8" count="1" selected="0">
            <x v="24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7"/>
          </reference>
          <reference field="14" count="1">
            <x v="44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562">
      <pivotArea dataOnly="0" labelOnly="1" outline="0" fieldPosition="0">
        <references count="9">
          <reference field="6" count="1" selected="0">
            <x v="115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18"/>
          </reference>
          <reference field="13" count="1" selected="0">
            <x v="17"/>
          </reference>
          <reference field="14" count="1">
            <x v="323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7561">
      <pivotArea dataOnly="0" labelOnly="1" outline="0" fieldPosition="0">
        <references count="9">
          <reference field="6" count="1" selected="0">
            <x v="118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18"/>
          </reference>
          <reference field="13" count="1" selected="0">
            <x v="9"/>
          </reference>
          <reference field="14" count="1">
            <x v="220"/>
          </reference>
          <reference field="15" count="1" selected="0">
            <x v="17"/>
          </reference>
          <reference field="17" count="1" selected="0">
            <x v="4"/>
          </reference>
        </references>
      </pivotArea>
    </format>
    <format dxfId="7560">
      <pivotArea dataOnly="0" labelOnly="1" outline="0" fieldPosition="0">
        <references count="9">
          <reference field="6" count="1" selected="0">
            <x v="119"/>
          </reference>
          <reference field="7" count="1" selected="0">
            <x v="19"/>
          </reference>
          <reference field="8" count="1" selected="0">
            <x v="25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42"/>
          </reference>
          <reference field="14" count="1">
            <x v="465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559">
      <pivotArea dataOnly="0" labelOnly="1" outline="0" fieldPosition="0">
        <references count="9">
          <reference field="6" count="1" selected="0">
            <x v="120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9"/>
          </reference>
          <reference field="14" count="1">
            <x v="470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7558">
      <pivotArea dataOnly="0" labelOnly="1" outline="0" fieldPosition="0">
        <references count="9">
          <reference field="6" count="1" selected="0">
            <x v="121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7"/>
          </reference>
          <reference field="14" count="1">
            <x v="31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557">
      <pivotArea dataOnly="0" labelOnly="1" outline="0" fieldPosition="0">
        <references count="9">
          <reference field="6" count="1" selected="0">
            <x v="126"/>
          </reference>
          <reference field="7" count="1" selected="0">
            <x v="19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7"/>
          </reference>
          <reference field="14" count="1">
            <x v="31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556">
      <pivotArea dataOnly="0" labelOnly="1" outline="0" fieldPosition="0">
        <references count="9">
          <reference field="6" count="1" selected="0">
            <x v="61"/>
          </reference>
          <reference field="7" count="1" selected="0">
            <x v="19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3"/>
          </reference>
          <reference field="13" count="1" selected="0">
            <x v="9"/>
          </reference>
          <reference field="14" count="1">
            <x v="403"/>
          </reference>
          <reference field="15" count="1" selected="0">
            <x v="44"/>
          </reference>
          <reference field="17" count="1" selected="0">
            <x v="0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0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13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9">
    <i>
      <x v="18"/>
      <x v="39"/>
      <x v="10"/>
      <x/>
      <x v="2"/>
      <x v="7"/>
      <x v="4"/>
      <x v="4"/>
    </i>
    <i>
      <x v="20"/>
      <x v="39"/>
      <x v="7"/>
      <x/>
      <x v="3"/>
      <x v="18"/>
      <x v="4"/>
      <x v="4"/>
    </i>
    <i>
      <x v="24"/>
      <x v="39"/>
      <x v="7"/>
      <x/>
      <x v="3"/>
      <x v="18"/>
      <x/>
      <x/>
    </i>
    <i>
      <x v="48"/>
      <x v="39"/>
      <x v="14"/>
      <x v="4"/>
      <x v="2"/>
      <x v="11"/>
      <x v="26"/>
      <x v="27"/>
    </i>
    <i>
      <x v="81"/>
      <x v="39"/>
      <x v="21"/>
      <x/>
      <x v="2"/>
      <x v="19"/>
      <x v="4"/>
      <x v="4"/>
    </i>
    <i>
      <x v="83"/>
      <x v="39"/>
      <x v="40"/>
      <x v="1"/>
      <x v="4"/>
      <x v="3"/>
      <x v="20"/>
      <x v="65"/>
    </i>
    <i>
      <x v="95"/>
      <x v="39"/>
      <x v="14"/>
      <x/>
      <x v="2"/>
      <x v="11"/>
      <x v="26"/>
      <x v="29"/>
    </i>
    <i>
      <x v="106"/>
      <x v="39"/>
      <x v="16"/>
      <x/>
      <x v="3"/>
      <x v="11"/>
      <x v="17"/>
      <x v="19"/>
    </i>
    <i>
      <x v="115"/>
      <x v="39"/>
      <x v="18"/>
      <x/>
      <x v="2"/>
      <x v="17"/>
      <x v="4"/>
      <x v="4"/>
    </i>
  </rowItems>
  <colItems count="1">
    <i/>
  </colItems>
  <pageFields count="1">
    <pageField fld="3" item="39" hier="-1"/>
  </pageFields>
  <dataFields count="1">
    <dataField name="VALOR" fld="14" baseField="13" baseItem="23" numFmtId="44"/>
  </dataFields>
  <formats count="37">
    <format dxfId="4233">
      <pivotArea type="all" dataOnly="0" outline="0" fieldPosition="0"/>
    </format>
    <format dxfId="4232">
      <pivotArea field="7" type="button" dataOnly="0" labelOnly="1" outline="0" axis="axisRow" fieldPosition="1"/>
    </format>
    <format dxfId="4231">
      <pivotArea type="all" dataOnly="0" outline="0" fieldPosition="0"/>
    </format>
    <format dxfId="4230">
      <pivotArea outline="0" collapsedLevelsAreSubtotals="1" fieldPosition="0"/>
    </format>
    <format dxfId="4229">
      <pivotArea dataOnly="0" labelOnly="1" outline="0" axis="axisValues" fieldPosition="0"/>
    </format>
    <format dxfId="4228">
      <pivotArea dataOnly="0" labelOnly="1" outline="0" fieldPosition="0">
        <references count="1">
          <reference field="6" count="9">
            <x v="18"/>
            <x v="20"/>
            <x v="24"/>
            <x v="48"/>
            <x v="81"/>
            <x v="83"/>
            <x v="95"/>
            <x v="106"/>
            <x v="115"/>
          </reference>
        </references>
      </pivotArea>
    </format>
    <format dxfId="4227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4226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39"/>
          </reference>
          <reference field="12" count="1">
            <x v="10"/>
          </reference>
        </references>
      </pivotArea>
    </format>
    <format dxfId="4225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39"/>
          </reference>
          <reference field="12" count="1">
            <x v="7"/>
          </reference>
        </references>
      </pivotArea>
    </format>
    <format dxfId="4224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39"/>
          </reference>
          <reference field="12" count="1">
            <x v="14"/>
          </reference>
        </references>
      </pivotArea>
    </format>
    <format dxfId="4223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39"/>
          </reference>
          <reference field="12" count="1">
            <x v="21"/>
          </reference>
        </references>
      </pivotArea>
    </format>
    <format dxfId="4222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39"/>
          </reference>
          <reference field="12" count="1">
            <x v="40"/>
          </reference>
        </references>
      </pivotArea>
    </format>
    <format dxfId="4221">
      <pivotArea dataOnly="0" labelOnly="1" outline="0" fieldPosition="0">
        <references count="3">
          <reference field="6" count="1" selected="0">
            <x v="95"/>
          </reference>
          <reference field="7" count="1" selected="0">
            <x v="39"/>
          </reference>
          <reference field="12" count="1">
            <x v="14"/>
          </reference>
        </references>
      </pivotArea>
    </format>
    <format dxfId="4220">
      <pivotArea dataOnly="0" labelOnly="1" outline="0" fieldPosition="0">
        <references count="3">
          <reference field="6" count="1" selected="0">
            <x v="106"/>
          </reference>
          <reference field="7" count="1" selected="0">
            <x v="39"/>
          </reference>
          <reference field="12" count="1">
            <x v="16"/>
          </reference>
        </references>
      </pivotArea>
    </format>
    <format dxfId="4219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39"/>
          </reference>
          <reference field="12" count="1">
            <x v="18"/>
          </reference>
        </references>
      </pivotArea>
    </format>
    <format dxfId="4218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39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217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39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216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39"/>
          </reference>
          <reference field="8" count="1">
            <x v="20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215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39"/>
          </reference>
          <reference field="8" count="1" selected="0">
            <x v="20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214">
      <pivotArea type="all" dataOnly="0" outline="0" fieldPosition="0"/>
    </format>
    <format dxfId="4213">
      <pivotArea outline="0" collapsedLevelsAreSubtotals="1" fieldPosition="0"/>
    </format>
    <format dxfId="4212">
      <pivotArea dataOnly="0" labelOnly="1" outline="0" axis="axisValues" fieldPosition="0"/>
    </format>
    <format dxfId="4211">
      <pivotArea dataOnly="0" labelOnly="1" outline="0" fieldPosition="0">
        <references count="1">
          <reference field="6" count="9">
            <x v="18"/>
            <x v="20"/>
            <x v="24"/>
            <x v="48"/>
            <x v="81"/>
            <x v="83"/>
            <x v="95"/>
            <x v="106"/>
            <x v="115"/>
          </reference>
        </references>
      </pivotArea>
    </format>
    <format dxfId="4210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4209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39"/>
          </reference>
          <reference field="12" count="1">
            <x v="10"/>
          </reference>
        </references>
      </pivotArea>
    </format>
    <format dxfId="4208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39"/>
          </reference>
          <reference field="12" count="1">
            <x v="7"/>
          </reference>
        </references>
      </pivotArea>
    </format>
    <format dxfId="4207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39"/>
          </reference>
          <reference field="12" count="1">
            <x v="14"/>
          </reference>
        </references>
      </pivotArea>
    </format>
    <format dxfId="4206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39"/>
          </reference>
          <reference field="12" count="1">
            <x v="21"/>
          </reference>
        </references>
      </pivotArea>
    </format>
    <format dxfId="4205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39"/>
          </reference>
          <reference field="12" count="1">
            <x v="40"/>
          </reference>
        </references>
      </pivotArea>
    </format>
    <format dxfId="4204">
      <pivotArea dataOnly="0" labelOnly="1" outline="0" fieldPosition="0">
        <references count="3">
          <reference field="6" count="1" selected="0">
            <x v="95"/>
          </reference>
          <reference field="7" count="1" selected="0">
            <x v="39"/>
          </reference>
          <reference field="12" count="1">
            <x v="14"/>
          </reference>
        </references>
      </pivotArea>
    </format>
    <format dxfId="4203">
      <pivotArea dataOnly="0" labelOnly="1" outline="0" fieldPosition="0">
        <references count="3">
          <reference field="6" count="1" selected="0">
            <x v="106"/>
          </reference>
          <reference field="7" count="1" selected="0">
            <x v="39"/>
          </reference>
          <reference field="12" count="1">
            <x v="16"/>
          </reference>
        </references>
      </pivotArea>
    </format>
    <format dxfId="4202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39"/>
          </reference>
          <reference field="12" count="1">
            <x v="18"/>
          </reference>
        </references>
      </pivotArea>
    </format>
    <format dxfId="4201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39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200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39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199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39"/>
          </reference>
          <reference field="8" count="1">
            <x v="20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198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39"/>
          </reference>
          <reference field="8" count="1" selected="0">
            <x v="20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197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28" firstHeaderRow="1" firstDataRow="1" firstDataCol="9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30"/>
        <item x="29"/>
        <item x="28"/>
        <item x="31"/>
        <item x="72"/>
        <item x="32"/>
        <item x="33"/>
        <item x="73"/>
        <item x="34"/>
        <item x="35"/>
        <item x="36"/>
        <item x="37"/>
        <item x="39"/>
        <item x="38"/>
        <item x="5"/>
        <item x="6"/>
        <item x="40"/>
        <item x="41"/>
        <item x="7"/>
        <item x="91"/>
        <item x="92"/>
        <item x="8"/>
        <item x="10"/>
        <item x="11"/>
        <item x="12"/>
        <item x="9"/>
        <item x="118"/>
        <item x="126"/>
        <item x="13"/>
        <item x="14"/>
        <item x="74"/>
        <item x="76"/>
        <item x="77"/>
        <item x="42"/>
        <item x="15"/>
        <item x="75"/>
        <item x="43"/>
        <item x="3"/>
        <item x="44"/>
        <item x="45"/>
        <item x="93"/>
        <item x="46"/>
        <item x="100"/>
        <item x="0"/>
        <item x="1"/>
        <item x="47"/>
        <item x="79"/>
        <item x="48"/>
        <item x="78"/>
        <item x="80"/>
        <item x="110"/>
        <item x="111"/>
        <item x="112"/>
        <item x="114"/>
        <item x="121"/>
        <item x="120"/>
        <item x="113"/>
        <item x="49"/>
        <item x="122"/>
        <item x="16"/>
        <item x="98"/>
        <item x="51"/>
        <item x="50"/>
        <item x="116"/>
        <item x="94"/>
        <item x="52"/>
        <item x="81"/>
        <item x="53"/>
        <item x="17"/>
        <item x="82"/>
        <item x="18"/>
        <item x="20"/>
        <item x="21"/>
        <item x="19"/>
        <item x="22"/>
        <item x="4"/>
        <item x="23"/>
        <item x="2"/>
        <item x="83"/>
        <item x="56"/>
        <item x="54"/>
        <item x="55"/>
        <item x="101"/>
        <item x="115"/>
        <item x="58"/>
        <item x="57"/>
        <item x="117"/>
        <item x="60"/>
        <item x="59"/>
        <item x="24"/>
        <item x="123"/>
        <item x="125"/>
        <item x="128"/>
        <item x="61"/>
        <item x="124"/>
        <item x="95"/>
        <item x="62"/>
        <item x="86"/>
        <item x="84"/>
        <item x="85"/>
        <item x="89"/>
        <item x="87"/>
        <item x="90"/>
        <item x="88"/>
        <item x="68"/>
        <item x="69"/>
        <item x="105"/>
        <item x="63"/>
        <item x="25"/>
        <item x="26"/>
        <item x="96"/>
        <item x="97"/>
        <item x="70"/>
        <item x="71"/>
        <item x="99"/>
        <item x="104"/>
        <item x="127"/>
        <item x="106"/>
        <item x="107"/>
        <item x="108"/>
        <item x="109"/>
        <item x="27"/>
        <item x="102"/>
        <item x="64"/>
        <item x="103"/>
        <item x="65"/>
        <item x="66"/>
        <item x="67"/>
        <item x="129"/>
        <item x="130"/>
        <item x="119"/>
      </items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name="VALOR" axis="axisRow" compact="0" outline="0" showAll="0" defaultSubtotal="0">
      <items count="665">
        <item x="270"/>
        <item x="325"/>
        <item x="311"/>
        <item x="310"/>
        <item x="320"/>
        <item x="302"/>
        <item x="515"/>
        <item x="457"/>
        <item x="342"/>
        <item x="296"/>
        <item x="301"/>
        <item x="191"/>
        <item x="148"/>
        <item x="238"/>
        <item x="459"/>
        <item x="451"/>
        <item x="300"/>
        <item x="460"/>
        <item x="308"/>
        <item x="452"/>
        <item x="415"/>
        <item x="216"/>
        <item x="245"/>
        <item x="304"/>
        <item x="493"/>
        <item x="236"/>
        <item x="13"/>
        <item x="418"/>
        <item x="37"/>
        <item x="303"/>
        <item x="88"/>
        <item x="404"/>
        <item x="299"/>
        <item x="142"/>
        <item x="235"/>
        <item x="145"/>
        <item x="321"/>
        <item x="228"/>
        <item x="217"/>
        <item x="307"/>
        <item x="463"/>
        <item x="80"/>
        <item x="407"/>
        <item x="474"/>
        <item x="237"/>
        <item x="328"/>
        <item x="239"/>
        <item x="339"/>
        <item x="265"/>
        <item x="349"/>
        <item x="501"/>
        <item x="388"/>
        <item x="201"/>
        <item x="343"/>
        <item x="147"/>
        <item x="212"/>
        <item x="209"/>
        <item x="213"/>
        <item x="454"/>
        <item x="399"/>
        <item x="210"/>
        <item x="455"/>
        <item x="277"/>
        <item x="233"/>
        <item x="211"/>
        <item x="312"/>
        <item x="214"/>
        <item x="281"/>
        <item x="350"/>
        <item x="521"/>
        <item x="251"/>
        <item x="499"/>
        <item x="249"/>
        <item x="468"/>
        <item x="352"/>
        <item x="240"/>
        <item x="221"/>
        <item x="279"/>
        <item x="464"/>
        <item x="358"/>
        <item x="405"/>
        <item x="469"/>
        <item x="470"/>
        <item x="313"/>
        <item x="234"/>
        <item x="258"/>
        <item x="215"/>
        <item x="140"/>
        <item x="161"/>
        <item x="243"/>
        <item x="259"/>
        <item x="315"/>
        <item x="187"/>
        <item x="351"/>
        <item x="208"/>
        <item x="268"/>
        <item x="271"/>
        <item x="218"/>
        <item x="40"/>
        <item x="149"/>
        <item x="45"/>
        <item x="360"/>
        <item x="361"/>
        <item x="260"/>
        <item x="359"/>
        <item x="186"/>
        <item x="340"/>
        <item x="184"/>
        <item x="122"/>
        <item x="341"/>
        <item x="472"/>
        <item x="146"/>
        <item x="241"/>
        <item x="387"/>
        <item x="134"/>
        <item x="348"/>
        <item x="316"/>
        <item x="278"/>
        <item x="222"/>
        <item x="345"/>
        <item x="189"/>
        <item x="65"/>
        <item x="246"/>
        <item x="188"/>
        <item x="466"/>
        <item x="305"/>
        <item x="133"/>
        <item x="256"/>
        <item x="136"/>
        <item x="87"/>
        <item x="353"/>
        <item x="242"/>
        <item x="286"/>
        <item x="465"/>
        <item x="357"/>
        <item x="163"/>
        <item x="494"/>
        <item x="416"/>
        <item x="248"/>
        <item x="151"/>
        <item x="309"/>
        <item x="247"/>
        <item x="28"/>
        <item x="389"/>
        <item x="356"/>
        <item x="390"/>
        <item x="160"/>
        <item x="394"/>
        <item x="244"/>
        <item x="272"/>
        <item x="177"/>
        <item x="338"/>
        <item x="273"/>
        <item x="337"/>
        <item x="175"/>
        <item x="224"/>
        <item x="39"/>
        <item x="223"/>
        <item x="81"/>
        <item x="314"/>
        <item x="327"/>
        <item x="467"/>
        <item x="306"/>
        <item x="91"/>
        <item x="27"/>
        <item x="197"/>
        <item x="82"/>
        <item x="89"/>
        <item x="298"/>
        <item x="386"/>
        <item x="297"/>
        <item x="346"/>
        <item x="75"/>
        <item x="159"/>
        <item x="129"/>
        <item x="155"/>
        <item x="439"/>
        <item x="44"/>
        <item x="170"/>
        <item x="428"/>
        <item x="280"/>
        <item x="31"/>
        <item x="318"/>
        <item x="479"/>
        <item x="492"/>
        <item x="57"/>
        <item x="185"/>
        <item x="168"/>
        <item x="138"/>
        <item x="165"/>
        <item x="74"/>
        <item x="207"/>
        <item x="417"/>
        <item x="319"/>
        <item x="206"/>
        <item x="498"/>
        <item x="83"/>
        <item x="482"/>
        <item x="397"/>
        <item x="174"/>
        <item x="483"/>
        <item x="525"/>
        <item x="41"/>
        <item x="505"/>
        <item x="489"/>
        <item x="176"/>
        <item x="132"/>
        <item x="227"/>
        <item x="414"/>
        <item x="285"/>
        <item x="225"/>
        <item x="413"/>
        <item x="367"/>
        <item x="47"/>
        <item x="396"/>
        <item x="478"/>
        <item x="118"/>
        <item x="24"/>
        <item x="433"/>
        <item x="22"/>
        <item x="26"/>
        <item x="143"/>
        <item x="21"/>
        <item x="92"/>
        <item x="380"/>
        <item x="403"/>
        <item x="36"/>
        <item x="362"/>
        <item x="30"/>
        <item x="450"/>
        <item x="453"/>
        <item x="329"/>
        <item x="219"/>
        <item x="25"/>
        <item x="220"/>
        <item x="32"/>
        <item x="409"/>
        <item x="287"/>
        <item x="379"/>
        <item x="183"/>
        <item x="10"/>
        <item x="62"/>
        <item x="181"/>
        <item x="284"/>
        <item x="448"/>
        <item x="449"/>
        <item x="458"/>
        <item x="123"/>
        <item x="171"/>
        <item x="255"/>
        <item x="43"/>
        <item x="383"/>
        <item x="150"/>
        <item x="9"/>
        <item x="182"/>
        <item x="124"/>
        <item x="398"/>
        <item x="317"/>
        <item x="73"/>
        <item x="506"/>
        <item x="226"/>
        <item x="443"/>
        <item x="232"/>
        <item x="324"/>
        <item x="429"/>
        <item x="476"/>
        <item x="500"/>
        <item x="508"/>
        <item x="180"/>
        <item x="42"/>
        <item x="250"/>
        <item x="411"/>
        <item x="98"/>
        <item x="410"/>
        <item x="94"/>
        <item x="294"/>
        <item x="35"/>
        <item x="34"/>
        <item x="502"/>
        <item x="262"/>
        <item x="33"/>
        <item x="503"/>
        <item x="195"/>
        <item x="7"/>
        <item x="48"/>
        <item x="137"/>
        <item x="441"/>
        <item x="63"/>
        <item x="49"/>
        <item x="156"/>
        <item x="331"/>
        <item x="64"/>
        <item x="435"/>
        <item x="192"/>
        <item x="344"/>
        <item x="477"/>
        <item x="495"/>
        <item x="126"/>
        <item x="364"/>
        <item x="115"/>
        <item x="290"/>
        <item x="53"/>
        <item x="162"/>
        <item x="253"/>
        <item x="355"/>
        <item x="522"/>
        <item x="322"/>
        <item x="267"/>
        <item x="153"/>
        <item x="144"/>
        <item x="38"/>
        <item x="266"/>
        <item x="461"/>
        <item x="511"/>
        <item x="52"/>
        <item x="473"/>
        <item x="8"/>
        <item x="462"/>
        <item x="102"/>
        <item x="172"/>
        <item x="406"/>
        <item x="58"/>
        <item x="412"/>
        <item x="125"/>
        <item x="54"/>
        <item x="50"/>
        <item x="106"/>
        <item x="99"/>
        <item x="275"/>
        <item x="61"/>
        <item x="103"/>
        <item x="154"/>
        <item x="514"/>
        <item x="395"/>
        <item x="116"/>
        <item x="527"/>
        <item x="421"/>
        <item x="510"/>
        <item x="497"/>
        <item x="202"/>
        <item x="158"/>
        <item x="104"/>
        <item x="419"/>
        <item x="330"/>
        <item x="291"/>
        <item x="173"/>
        <item x="475"/>
        <item x="384"/>
        <item x="190"/>
        <item x="110"/>
        <item x="169"/>
        <item x="523"/>
        <item x="432"/>
        <item x="442"/>
        <item x="422"/>
        <item x="264"/>
        <item x="85"/>
        <item x="423"/>
        <item x="135"/>
        <item x="276"/>
        <item x="100"/>
        <item x="447"/>
        <item x="109"/>
        <item x="385"/>
        <item x="261"/>
        <item x="440"/>
        <item x="198"/>
        <item x="93"/>
        <item x="378"/>
        <item x="326"/>
        <item x="513"/>
        <item x="420"/>
        <item x="55"/>
        <item x="347"/>
        <item x="431"/>
        <item x="295"/>
        <item x="178"/>
        <item x="11"/>
        <item x="430"/>
        <item x="363"/>
        <item x="274"/>
        <item x="199"/>
        <item x="456"/>
        <item x="231"/>
        <item x="56"/>
        <item x="111"/>
        <item x="60"/>
        <item x="196"/>
        <item x="252"/>
        <item x="230"/>
        <item x="229"/>
        <item x="471"/>
        <item x="524"/>
        <item x="332"/>
        <item x="29"/>
        <item x="179"/>
        <item x="484"/>
        <item x="263"/>
        <item x="46"/>
        <item x="257"/>
        <item x="23"/>
        <item x="78"/>
        <item x="77"/>
        <item x="18"/>
        <item x="488"/>
        <item x="426"/>
        <item x="167"/>
        <item x="509"/>
        <item x="366"/>
        <item x="377"/>
        <item x="114"/>
        <item x="382"/>
        <item x="200"/>
        <item x="51"/>
        <item x="66"/>
        <item x="491"/>
        <item x="72"/>
        <item x="336"/>
        <item x="71"/>
        <item x="365"/>
        <item x="283"/>
        <item x="117"/>
        <item x="490"/>
        <item x="86"/>
        <item x="391"/>
        <item x="526"/>
        <item x="20"/>
        <item x="519"/>
        <item x="520"/>
        <item x="288"/>
        <item x="131"/>
        <item x="424"/>
        <item x="333"/>
        <item x="108"/>
        <item x="128"/>
        <item x="127"/>
        <item x="157"/>
        <item x="14"/>
        <item x="282"/>
        <item x="101"/>
        <item x="400"/>
        <item x="152"/>
        <item x="79"/>
        <item x="254"/>
        <item x="402"/>
        <item x="292"/>
        <item x="354"/>
        <item x="480"/>
        <item x="68"/>
        <item x="381"/>
        <item x="446"/>
        <item x="90"/>
        <item x="113"/>
        <item x="293"/>
        <item x="164"/>
        <item x="481"/>
        <item x="487"/>
        <item x="425"/>
        <item x="504"/>
        <item x="204"/>
        <item x="203"/>
        <item x="401"/>
        <item x="17"/>
        <item x="59"/>
        <item x="427"/>
        <item x="289"/>
        <item x="95"/>
        <item x="323"/>
        <item x="485"/>
        <item x="371"/>
        <item x="269"/>
        <item x="67"/>
        <item x="112"/>
        <item x="373"/>
        <item x="374"/>
        <item x="139"/>
        <item x="393"/>
        <item x="12"/>
        <item x="376"/>
        <item x="438"/>
        <item x="516"/>
        <item x="70"/>
        <item x="518"/>
        <item x="96"/>
        <item x="507"/>
        <item x="194"/>
        <item x="69"/>
        <item x="193"/>
        <item x="130"/>
        <item x="445"/>
        <item x="119"/>
        <item x="437"/>
        <item x="205"/>
        <item x="5"/>
        <item x="444"/>
        <item x="120"/>
        <item x="6"/>
        <item x="529"/>
        <item x="84"/>
        <item x="16"/>
        <item x="392"/>
        <item x="97"/>
        <item x="166"/>
        <item x="334"/>
        <item x="486"/>
        <item x="375"/>
        <item x="3"/>
        <item x="76"/>
        <item x="368"/>
        <item x="496"/>
        <item x="436"/>
        <item x="105"/>
        <item x="408"/>
        <item x="372"/>
        <item x="121"/>
        <item x="434"/>
        <item x="512"/>
        <item x="528"/>
        <item x="517"/>
        <item x="15"/>
        <item x="370"/>
        <item x="2"/>
        <item x="4"/>
        <item x="141"/>
        <item x="107"/>
        <item x="369"/>
        <item x="1"/>
        <item x="335"/>
        <item x="0"/>
        <item x="1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</items>
    </pivotField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9">
    <field x="6"/>
    <field x="7"/>
    <field x="12"/>
    <field x="17"/>
    <field x="11"/>
    <field x="15"/>
    <field x="8"/>
    <field x="13"/>
    <field x="14"/>
  </rowFields>
  <rowItems count="24">
    <i>
      <x v="1"/>
      <x v="96"/>
      <x v="95"/>
      <x/>
      <x v="8"/>
      <x v="33"/>
      <x v="4"/>
      <x v="4"/>
      <x v="233"/>
    </i>
    <i>
      <x v="4"/>
      <x v="96"/>
      <x v="125"/>
      <x/>
      <x v="8"/>
      <x v="48"/>
      <x v="4"/>
      <x v="4"/>
      <x v="190"/>
    </i>
    <i>
      <x v="6"/>
      <x v="96"/>
      <x v="102"/>
      <x/>
      <x v="8"/>
      <x v="38"/>
      <x v="9"/>
      <x v="9"/>
      <x v="319"/>
    </i>
    <i>
      <x v="11"/>
      <x v="96"/>
      <x v="103"/>
      <x/>
      <x v="7"/>
      <x v="39"/>
      <x v="24"/>
      <x v="27"/>
      <x v="377"/>
    </i>
    <i>
      <x v="13"/>
      <x v="96"/>
      <x v="104"/>
      <x/>
      <x v="8"/>
      <x v="40"/>
      <x v="13"/>
      <x v="14"/>
      <x v="333"/>
    </i>
    <i>
      <x v="18"/>
      <x v="96"/>
      <x v="94"/>
      <x/>
      <x v="7"/>
      <x v="50"/>
      <x v="15"/>
      <x v="17"/>
      <x v="283"/>
    </i>
    <i>
      <x v="31"/>
      <x v="96"/>
      <x v="102"/>
      <x/>
      <x v="8"/>
      <x v="38"/>
      <x v="9"/>
      <x v="9"/>
      <x v="158"/>
    </i>
    <i>
      <x v="36"/>
      <x v="96"/>
      <x v="103"/>
      <x/>
      <x v="7"/>
      <x v="39"/>
      <x v="9"/>
      <x v="9"/>
      <x v="310"/>
    </i>
    <i>
      <x v="38"/>
      <x v="96"/>
      <x v="103"/>
      <x/>
      <x v="7"/>
      <x v="39"/>
      <x v="13"/>
      <x v="14"/>
      <x v="209"/>
    </i>
    <i>
      <x v="57"/>
      <x v="96"/>
      <x v="94"/>
      <x/>
      <x v="7"/>
      <x v="50"/>
      <x v="9"/>
      <x v="9"/>
      <x v="167"/>
    </i>
    <i>
      <x v="62"/>
      <x v="96"/>
      <x v="106"/>
      <x/>
      <x v="7"/>
      <x v="41"/>
      <x v="17"/>
      <x v="19"/>
      <x v="296"/>
    </i>
    <i>
      <x v="66"/>
      <x v="96"/>
      <x v="97"/>
      <x/>
      <x v="7"/>
      <x v="35"/>
      <x v="17"/>
      <x v="19"/>
      <x v="616"/>
    </i>
    <i>
      <x v="70"/>
      <x v="96"/>
      <x v="98"/>
      <x/>
      <x v="8"/>
      <x v="36"/>
      <x v="9"/>
      <x v="9"/>
      <x v="471"/>
    </i>
    <i>
      <x v="73"/>
      <x v="96"/>
      <x v="99"/>
      <x/>
      <x v="7"/>
      <x v="37"/>
      <x v="9"/>
      <x v="9"/>
      <x v="460"/>
    </i>
    <i>
      <x v="75"/>
      <x v="96"/>
      <x v="107"/>
      <x/>
      <x v="8"/>
      <x v="32"/>
      <x v="1"/>
      <x v="1"/>
      <x v="87"/>
    </i>
    <i>
      <x v="85"/>
      <x v="96"/>
      <x v="104"/>
      <x v="4"/>
      <x v="8"/>
      <x v="40"/>
      <x v="9"/>
      <x v="4"/>
      <x v="372"/>
    </i>
    <i>
      <x v="86"/>
      <x v="96"/>
      <x v="40"/>
      <x v="1"/>
      <x v="4"/>
      <x v="3"/>
      <x v="9"/>
      <x v="65"/>
      <x v="529"/>
    </i>
    <i>
      <x v="103"/>
      <x v="96"/>
      <x v="94"/>
      <x/>
      <x v="7"/>
      <x v="50"/>
      <x v="9"/>
      <x v="9"/>
      <x v="230"/>
    </i>
    <i>
      <x v="105"/>
      <x v="96"/>
      <x v="94"/>
      <x/>
      <x v="7"/>
      <x v="50"/>
      <x v="13"/>
      <x v="14"/>
      <x v="636"/>
    </i>
    <i>
      <x v="112"/>
      <x v="96"/>
      <x v="94"/>
      <x/>
      <x v="7"/>
      <x v="50"/>
      <x v="9"/>
      <x v="9"/>
      <x v="174"/>
    </i>
    <i>
      <x v="117"/>
      <x v="96"/>
      <x v="95"/>
      <x/>
      <x v="8"/>
      <x v="33"/>
      <x v="9"/>
      <x v="9"/>
      <x v="199"/>
    </i>
    <i>
      <x v="119"/>
      <x v="96"/>
      <x v="94"/>
      <x/>
      <x v="7"/>
      <x v="50"/>
      <x v="20"/>
      <x v="22"/>
      <x v="383"/>
    </i>
    <i>
      <x v="120"/>
      <x v="96"/>
      <x v="94"/>
      <x/>
      <x v="7"/>
      <x v="50"/>
      <x v="20"/>
      <x v="22"/>
      <x v="385"/>
    </i>
    <i>
      <x v="126"/>
      <x v="96"/>
      <x v="95"/>
      <x/>
      <x v="8"/>
      <x v="33"/>
      <x v="9"/>
      <x v="9"/>
      <x v="291"/>
    </i>
  </rowItems>
  <colItems count="1">
    <i/>
  </colItems>
  <pageFields count="1">
    <pageField fld="3" item="65" hier="-1"/>
  </pageFields>
  <formats count="236">
    <format dxfId="4196">
      <pivotArea type="all" dataOnly="0" outline="0" fieldPosition="0"/>
    </format>
    <format dxfId="4195">
      <pivotArea field="7" type="button" dataOnly="0" labelOnly="1" outline="0" axis="axisRow" fieldPosition="1"/>
    </format>
    <format dxfId="4194">
      <pivotArea outline="0" collapsedLevelsAreSubtotals="1" fieldPosition="0"/>
    </format>
    <format dxfId="4193">
      <pivotArea dataOnly="0" labelOnly="1" outline="0" fieldPosition="0">
        <references count="8">
          <reference field="6" count="1" selected="0">
            <x v="76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192">
      <pivotArea dataOnly="0" labelOnly="1" outline="0" fieldPosition="0">
        <references count="8">
          <reference field="6" count="1" selected="0">
            <x v="89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191">
      <pivotArea outline="0" collapsedLevelsAreSubtotals="1" fieldPosition="0"/>
    </format>
    <format dxfId="4190">
      <pivotArea dataOnly="0" labelOnly="1" outline="0" fieldPosition="0">
        <references count="8">
          <reference field="6" count="1" selected="0">
            <x v="76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189">
      <pivotArea dataOnly="0" labelOnly="1" outline="0" fieldPosition="0">
        <references count="8">
          <reference field="6" count="1" selected="0">
            <x v="89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188">
      <pivotArea outline="0" collapsedLevelsAreSubtotals="1" fieldPosition="0"/>
    </format>
    <format dxfId="4187">
      <pivotArea field="13" type="button" dataOnly="0" labelOnly="1" outline="0" axis="axisRow" fieldPosition="7"/>
    </format>
    <format dxfId="4186">
      <pivotArea dataOnly="0" labelOnly="1" outline="0" fieldPosition="0">
        <references count="8">
          <reference field="6" count="1" selected="0">
            <x v="76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185">
      <pivotArea dataOnly="0" labelOnly="1" outline="0" fieldPosition="0">
        <references count="8">
          <reference field="6" count="1" selected="0">
            <x v="89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184">
      <pivotArea type="all" dataOnly="0" outline="0" fieldPosition="0"/>
    </format>
    <format dxfId="4183">
      <pivotArea dataOnly="0" labelOnly="1" outline="0" fieldPosition="0">
        <references count="1">
          <reference field="6" count="24">
            <x v="14"/>
            <x v="15"/>
            <x v="18"/>
            <x v="21"/>
            <x v="22"/>
            <x v="23"/>
            <x v="24"/>
            <x v="25"/>
            <x v="28"/>
            <x v="29"/>
            <x v="34"/>
            <x v="59"/>
            <x v="68"/>
            <x v="70"/>
            <x v="71"/>
            <x v="72"/>
            <x v="73"/>
            <x v="74"/>
            <x v="75"/>
            <x v="76"/>
            <x v="89"/>
            <x v="108"/>
            <x v="109"/>
            <x v="121"/>
          </reference>
        </references>
      </pivotArea>
    </format>
    <format dxfId="4182">
      <pivotArea dataOnly="0" labelOnly="1" outline="0" fieldPosition="0">
        <references count="8">
          <reference field="6" count="1" selected="0">
            <x v="76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181">
      <pivotArea dataOnly="0" labelOnly="1" outline="0" fieldPosition="0">
        <references count="8">
          <reference field="6" count="1" selected="0">
            <x v="89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180">
      <pivotArea type="all" dataOnly="0" outline="0" fieldPosition="0"/>
    </format>
    <format dxfId="4179">
      <pivotArea dataOnly="0" labelOnly="1" outline="0" fieldPosition="0">
        <references count="1">
          <reference field="6" count="24">
            <x v="14"/>
            <x v="15"/>
            <x v="18"/>
            <x v="21"/>
            <x v="22"/>
            <x v="23"/>
            <x v="24"/>
            <x v="25"/>
            <x v="28"/>
            <x v="29"/>
            <x v="34"/>
            <x v="59"/>
            <x v="68"/>
            <x v="70"/>
            <x v="71"/>
            <x v="72"/>
            <x v="73"/>
            <x v="74"/>
            <x v="75"/>
            <x v="76"/>
            <x v="89"/>
            <x v="108"/>
            <x v="109"/>
            <x v="121"/>
          </reference>
        </references>
      </pivotArea>
    </format>
    <format dxfId="4178">
      <pivotArea dataOnly="0" labelOnly="1" outline="0" fieldPosition="0">
        <references count="8">
          <reference field="6" count="1" selected="0">
            <x v="76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177">
      <pivotArea dataOnly="0" labelOnly="1" outline="0" fieldPosition="0">
        <references count="8">
          <reference field="6" count="1" selected="0">
            <x v="89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176">
      <pivotArea dataOnly="0" labelOnly="1" outline="0" fieldPosition="0">
        <references count="1">
          <reference field="3" count="1">
            <x v="0"/>
          </reference>
        </references>
      </pivotArea>
    </format>
    <format dxfId="4175">
      <pivotArea field="7" type="button" dataOnly="0" labelOnly="1" outline="0" axis="axisRow" fieldPosition="1"/>
    </format>
    <format dxfId="4174">
      <pivotArea dataOnly="0" labelOnly="1" outline="0" fieldPosition="0">
        <references count="2">
          <reference field="6" count="1" selected="0">
            <x v="14"/>
          </reference>
          <reference field="7" count="1">
            <x v="4"/>
          </reference>
        </references>
      </pivotArea>
    </format>
    <format dxfId="4173">
      <pivotArea dataOnly="0" labelOnly="1" outline="0" fieldPosition="0">
        <references count="1">
          <reference field="3" count="1">
            <x v="0"/>
          </reference>
        </references>
      </pivotArea>
    </format>
    <format dxfId="4172">
      <pivotArea field="7" type="button" dataOnly="0" labelOnly="1" outline="0" axis="axisRow" fieldPosition="1"/>
    </format>
    <format dxfId="4171">
      <pivotArea dataOnly="0" labelOnly="1" outline="0" fieldPosition="0">
        <references count="2">
          <reference field="6" count="1" selected="0">
            <x v="14"/>
          </reference>
          <reference field="7" count="1">
            <x v="4"/>
          </reference>
        </references>
      </pivotArea>
    </format>
    <format dxfId="4170">
      <pivotArea field="12" type="button" dataOnly="0" labelOnly="1" outline="0" axis="axisRow" fieldPosition="2"/>
    </format>
    <format dxfId="4169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4"/>
          </reference>
          <reference field="12" count="1">
            <x v="6"/>
          </reference>
        </references>
      </pivotArea>
    </format>
    <format dxfId="4168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"/>
          </reference>
          <reference field="12" count="1">
            <x v="7"/>
          </reference>
        </references>
      </pivotArea>
    </format>
    <format dxfId="4167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4"/>
          </reference>
          <reference field="12" count="1">
            <x v="3"/>
          </reference>
        </references>
      </pivotArea>
    </format>
    <format dxfId="4166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"/>
          </reference>
          <reference field="12" count="1">
            <x v="4"/>
          </reference>
        </references>
      </pivotArea>
    </format>
    <format dxfId="4165">
      <pivotArea dataOnly="0" labelOnly="1" outline="0" fieldPosition="0">
        <references count="3">
          <reference field="6" count="1" selected="0">
            <x v="25"/>
          </reference>
          <reference field="7" count="1" selected="0">
            <x v="4"/>
          </reference>
          <reference field="12" count="1">
            <x v="3"/>
          </reference>
        </references>
      </pivotArea>
    </format>
    <format dxfId="4164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4"/>
          </reference>
          <reference field="12" count="1">
            <x v="16"/>
          </reference>
        </references>
      </pivotArea>
    </format>
    <format dxfId="4163">
      <pivotArea dataOnly="0" labelOnly="1" outline="0" fieldPosition="0">
        <references count="3">
          <reference field="6" count="1" selected="0">
            <x v="29"/>
          </reference>
          <reference field="7" count="1" selected="0">
            <x v="4"/>
          </reference>
          <reference field="12" count="1">
            <x v="8"/>
          </reference>
        </references>
      </pivotArea>
    </format>
    <format dxfId="4162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4"/>
          </reference>
          <reference field="12" count="1">
            <x v="3"/>
          </reference>
        </references>
      </pivotArea>
    </format>
    <format dxfId="4161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4"/>
          </reference>
          <reference field="12" count="1">
            <x v="12"/>
          </reference>
        </references>
      </pivotArea>
    </format>
    <format dxfId="4160">
      <pivotArea dataOnly="0" labelOnly="1" outline="0" fieldPosition="0">
        <references count="3">
          <reference field="6" count="1" selected="0">
            <x v="68"/>
          </reference>
          <reference field="7" count="1" selected="0">
            <x v="4"/>
          </reference>
          <reference field="12" count="1">
            <x v="11"/>
          </reference>
        </references>
      </pivotArea>
    </format>
    <format dxfId="4159">
      <pivotArea dataOnly="0" labelOnly="1" outline="0" fieldPosition="0">
        <references count="3">
          <reference field="6" count="1" selected="0">
            <x v="71"/>
          </reference>
          <reference field="7" count="1" selected="0">
            <x v="4"/>
          </reference>
          <reference field="12" count="1">
            <x v="12"/>
          </reference>
        </references>
      </pivotArea>
    </format>
    <format dxfId="4158">
      <pivotArea dataOnly="0" labelOnly="1" outline="0" fieldPosition="0">
        <references count="3">
          <reference field="6" count="1" selected="0">
            <x v="72"/>
          </reference>
          <reference field="7" count="1" selected="0">
            <x v="4"/>
          </reference>
          <reference field="12" count="1">
            <x v="7"/>
          </reference>
        </references>
      </pivotArea>
    </format>
    <format dxfId="4157">
      <pivotArea dataOnly="0" labelOnly="1" outline="0" fieldPosition="0">
        <references count="3">
          <reference field="6" count="1" selected="0">
            <x v="73"/>
          </reference>
          <reference field="7" count="1" selected="0">
            <x v="4"/>
          </reference>
          <reference field="12" count="1">
            <x v="6"/>
          </reference>
        </references>
      </pivotArea>
    </format>
    <format dxfId="4156">
      <pivotArea dataOnly="0" labelOnly="1" outline="0" fieldPosition="0">
        <references count="3">
          <reference field="6" count="1" selected="0">
            <x v="74"/>
          </reference>
          <reference field="7" count="1" selected="0">
            <x v="4"/>
          </reference>
          <reference field="12" count="1">
            <x v="13"/>
          </reference>
        </references>
      </pivotArea>
    </format>
    <format dxfId="4155">
      <pivotArea dataOnly="0" labelOnly="1" outline="0" fieldPosition="0">
        <references count="3">
          <reference field="6" count="1" selected="0">
            <x v="75"/>
          </reference>
          <reference field="7" count="1" selected="0">
            <x v="4"/>
          </reference>
          <reference field="12" count="1">
            <x v="19"/>
          </reference>
        </references>
      </pivotArea>
    </format>
    <format dxfId="4154">
      <pivotArea dataOnly="0" labelOnly="1" outline="0" fieldPosition="0">
        <references count="3">
          <reference field="6" count="1" selected="0">
            <x v="76"/>
          </reference>
          <reference field="7" count="1" selected="0">
            <x v="4"/>
          </reference>
          <reference field="12" count="1">
            <x v="40"/>
          </reference>
        </references>
      </pivotArea>
    </format>
    <format dxfId="4153">
      <pivotArea dataOnly="0" labelOnly="1" outline="0" fieldPosition="0">
        <references count="3">
          <reference field="6" count="1" selected="0">
            <x v="108"/>
          </reference>
          <reference field="7" count="1" selected="0">
            <x v="4"/>
          </reference>
          <reference field="12" count="1">
            <x v="17"/>
          </reference>
        </references>
      </pivotArea>
    </format>
    <format dxfId="4152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4"/>
          </reference>
          <reference field="12" count="1">
            <x v="6"/>
          </reference>
        </references>
      </pivotArea>
    </format>
    <format dxfId="4151">
      <pivotArea field="12" type="button" dataOnly="0" labelOnly="1" outline="0" axis="axisRow" fieldPosition="2"/>
    </format>
    <format dxfId="4150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4"/>
          </reference>
          <reference field="12" count="1">
            <x v="6"/>
          </reference>
        </references>
      </pivotArea>
    </format>
    <format dxfId="4149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"/>
          </reference>
          <reference field="12" count="1">
            <x v="7"/>
          </reference>
        </references>
      </pivotArea>
    </format>
    <format dxfId="4148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4"/>
          </reference>
          <reference field="12" count="1">
            <x v="3"/>
          </reference>
        </references>
      </pivotArea>
    </format>
    <format dxfId="4147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"/>
          </reference>
          <reference field="12" count="1">
            <x v="4"/>
          </reference>
        </references>
      </pivotArea>
    </format>
    <format dxfId="4146">
      <pivotArea dataOnly="0" labelOnly="1" outline="0" fieldPosition="0">
        <references count="3">
          <reference field="6" count="1" selected="0">
            <x v="25"/>
          </reference>
          <reference field="7" count="1" selected="0">
            <x v="4"/>
          </reference>
          <reference field="12" count="1">
            <x v="3"/>
          </reference>
        </references>
      </pivotArea>
    </format>
    <format dxfId="4145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4"/>
          </reference>
          <reference field="12" count="1">
            <x v="16"/>
          </reference>
        </references>
      </pivotArea>
    </format>
    <format dxfId="4144">
      <pivotArea dataOnly="0" labelOnly="1" outline="0" fieldPosition="0">
        <references count="3">
          <reference field="6" count="1" selected="0">
            <x v="29"/>
          </reference>
          <reference field="7" count="1" selected="0">
            <x v="4"/>
          </reference>
          <reference field="12" count="1">
            <x v="8"/>
          </reference>
        </references>
      </pivotArea>
    </format>
    <format dxfId="4143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4"/>
          </reference>
          <reference field="12" count="1">
            <x v="3"/>
          </reference>
        </references>
      </pivotArea>
    </format>
    <format dxfId="4142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4"/>
          </reference>
          <reference field="12" count="1">
            <x v="12"/>
          </reference>
        </references>
      </pivotArea>
    </format>
    <format dxfId="4141">
      <pivotArea dataOnly="0" labelOnly="1" outline="0" fieldPosition="0">
        <references count="3">
          <reference field="6" count="1" selected="0">
            <x v="68"/>
          </reference>
          <reference field="7" count="1" selected="0">
            <x v="4"/>
          </reference>
          <reference field="12" count="1">
            <x v="11"/>
          </reference>
        </references>
      </pivotArea>
    </format>
    <format dxfId="4140">
      <pivotArea dataOnly="0" labelOnly="1" outline="0" fieldPosition="0">
        <references count="3">
          <reference field="6" count="1" selected="0">
            <x v="71"/>
          </reference>
          <reference field="7" count="1" selected="0">
            <x v="4"/>
          </reference>
          <reference field="12" count="1">
            <x v="12"/>
          </reference>
        </references>
      </pivotArea>
    </format>
    <format dxfId="4139">
      <pivotArea dataOnly="0" labelOnly="1" outline="0" fieldPosition="0">
        <references count="3">
          <reference field="6" count="1" selected="0">
            <x v="72"/>
          </reference>
          <reference field="7" count="1" selected="0">
            <x v="4"/>
          </reference>
          <reference field="12" count="1">
            <x v="7"/>
          </reference>
        </references>
      </pivotArea>
    </format>
    <format dxfId="4138">
      <pivotArea dataOnly="0" labelOnly="1" outline="0" fieldPosition="0">
        <references count="3">
          <reference field="6" count="1" selected="0">
            <x v="73"/>
          </reference>
          <reference field="7" count="1" selected="0">
            <x v="4"/>
          </reference>
          <reference field="12" count="1">
            <x v="6"/>
          </reference>
        </references>
      </pivotArea>
    </format>
    <format dxfId="4137">
      <pivotArea dataOnly="0" labelOnly="1" outline="0" fieldPosition="0">
        <references count="3">
          <reference field="6" count="1" selected="0">
            <x v="74"/>
          </reference>
          <reference field="7" count="1" selected="0">
            <x v="4"/>
          </reference>
          <reference field="12" count="1">
            <x v="13"/>
          </reference>
        </references>
      </pivotArea>
    </format>
    <format dxfId="4136">
      <pivotArea dataOnly="0" labelOnly="1" outline="0" fieldPosition="0">
        <references count="3">
          <reference field="6" count="1" selected="0">
            <x v="75"/>
          </reference>
          <reference field="7" count="1" selected="0">
            <x v="4"/>
          </reference>
          <reference field="12" count="1">
            <x v="19"/>
          </reference>
        </references>
      </pivotArea>
    </format>
    <format dxfId="4135">
      <pivotArea dataOnly="0" labelOnly="1" outline="0" fieldPosition="0">
        <references count="3">
          <reference field="6" count="1" selected="0">
            <x v="76"/>
          </reference>
          <reference field="7" count="1" selected="0">
            <x v="4"/>
          </reference>
          <reference field="12" count="1">
            <x v="40"/>
          </reference>
        </references>
      </pivotArea>
    </format>
    <format dxfId="4134">
      <pivotArea dataOnly="0" labelOnly="1" outline="0" fieldPosition="0">
        <references count="3">
          <reference field="6" count="1" selected="0">
            <x v="108"/>
          </reference>
          <reference field="7" count="1" selected="0">
            <x v="4"/>
          </reference>
          <reference field="12" count="1">
            <x v="17"/>
          </reference>
        </references>
      </pivotArea>
    </format>
    <format dxfId="4133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4"/>
          </reference>
          <reference field="12" count="1">
            <x v="6"/>
          </reference>
        </references>
      </pivotArea>
    </format>
    <format dxfId="4132">
      <pivotArea field="17" type="button" dataOnly="0" labelOnly="1" outline="0" axis="axisRow" fieldPosition="3"/>
    </format>
    <format dxfId="4131">
      <pivotArea dataOnly="0" labelOnly="1" outline="0" fieldPosition="0">
        <references count="4">
          <reference field="6" count="1" selected="0">
            <x v="14"/>
          </reference>
          <reference field="7" count="1" selected="0">
            <x v="4"/>
          </reference>
          <reference field="12" count="1" selected="0">
            <x v="6"/>
          </reference>
          <reference field="17" count="1">
            <x v="4"/>
          </reference>
        </references>
      </pivotArea>
    </format>
    <format dxfId="4130">
      <pivotArea dataOnly="0" labelOnly="1" outline="0" fieldPosition="0">
        <references count="4">
          <reference field="6" count="1" selected="0">
            <x v="18"/>
          </reference>
          <reference field="7" count="1" selected="0">
            <x v="4"/>
          </reference>
          <reference field="12" count="1" selected="0">
            <x v="3"/>
          </reference>
          <reference field="17" count="1">
            <x v="0"/>
          </reference>
        </references>
      </pivotArea>
    </format>
    <format dxfId="4129">
      <pivotArea dataOnly="0" labelOnly="1" outline="0" fieldPosition="0">
        <references count="4">
          <reference field="6" count="1" selected="0">
            <x v="29"/>
          </reference>
          <reference field="7" count="1" selected="0">
            <x v="4"/>
          </reference>
          <reference field="12" count="1" selected="0">
            <x v="8"/>
          </reference>
          <reference field="17" count="1">
            <x v="4"/>
          </reference>
        </references>
      </pivotArea>
    </format>
    <format dxfId="4128">
      <pivotArea dataOnly="0" labelOnly="1" outline="0" fieldPosition="0">
        <references count="4">
          <reference field="6" count="1" selected="0">
            <x v="34"/>
          </reference>
          <reference field="7" count="1" selected="0">
            <x v="4"/>
          </reference>
          <reference field="12" count="1" selected="0">
            <x v="3"/>
          </reference>
          <reference field="17" count="1">
            <x v="0"/>
          </reference>
        </references>
      </pivotArea>
    </format>
    <format dxfId="4127">
      <pivotArea dataOnly="0" labelOnly="1" outline="0" fieldPosition="0">
        <references count="4">
          <reference field="6" count="1" selected="0">
            <x v="73"/>
          </reference>
          <reference field="7" count="1" selected="0">
            <x v="4"/>
          </reference>
          <reference field="12" count="1" selected="0">
            <x v="6"/>
          </reference>
          <reference field="17" count="1">
            <x v="0"/>
          </reference>
        </references>
      </pivotArea>
    </format>
    <format dxfId="4126">
      <pivotArea dataOnly="0" labelOnly="1" outline="0" fieldPosition="0">
        <references count="4">
          <reference field="6" count="1" selected="0">
            <x v="76"/>
          </reference>
          <reference field="7" count="1" selected="0">
            <x v="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125">
      <pivotArea dataOnly="0" labelOnly="1" outline="0" fieldPosition="0">
        <references count="4">
          <reference field="6" count="1" selected="0">
            <x v="108"/>
          </reference>
          <reference field="7" count="1" selected="0">
            <x v="4"/>
          </reference>
          <reference field="12" count="1" selected="0">
            <x v="17"/>
          </reference>
          <reference field="17" count="1">
            <x v="4"/>
          </reference>
        </references>
      </pivotArea>
    </format>
    <format dxfId="4124">
      <pivotArea dataOnly="0" labelOnly="1" outline="0" fieldPosition="0">
        <references count="4">
          <reference field="6" count="1" selected="0">
            <x v="121"/>
          </reference>
          <reference field="7" count="1" selected="0">
            <x v="4"/>
          </reference>
          <reference field="12" count="1" selected="0">
            <x v="6"/>
          </reference>
          <reference field="17" count="1">
            <x v="0"/>
          </reference>
        </references>
      </pivotArea>
    </format>
    <format dxfId="4123">
      <pivotArea field="17" type="button" dataOnly="0" labelOnly="1" outline="0" axis="axisRow" fieldPosition="3"/>
    </format>
    <format dxfId="4122">
      <pivotArea dataOnly="0" labelOnly="1" outline="0" fieldPosition="0">
        <references count="4">
          <reference field="6" count="1" selected="0">
            <x v="14"/>
          </reference>
          <reference field="7" count="1" selected="0">
            <x v="4"/>
          </reference>
          <reference field="12" count="1" selected="0">
            <x v="6"/>
          </reference>
          <reference field="17" count="1">
            <x v="4"/>
          </reference>
        </references>
      </pivotArea>
    </format>
    <format dxfId="4121">
      <pivotArea dataOnly="0" labelOnly="1" outline="0" fieldPosition="0">
        <references count="4">
          <reference field="6" count="1" selected="0">
            <x v="18"/>
          </reference>
          <reference field="7" count="1" selected="0">
            <x v="4"/>
          </reference>
          <reference field="12" count="1" selected="0">
            <x v="3"/>
          </reference>
          <reference field="17" count="1">
            <x v="0"/>
          </reference>
        </references>
      </pivotArea>
    </format>
    <format dxfId="4120">
      <pivotArea dataOnly="0" labelOnly="1" outline="0" fieldPosition="0">
        <references count="4">
          <reference field="6" count="1" selected="0">
            <x v="29"/>
          </reference>
          <reference field="7" count="1" selected="0">
            <x v="4"/>
          </reference>
          <reference field="12" count="1" selected="0">
            <x v="8"/>
          </reference>
          <reference field="17" count="1">
            <x v="4"/>
          </reference>
        </references>
      </pivotArea>
    </format>
    <format dxfId="4119">
      <pivotArea dataOnly="0" labelOnly="1" outline="0" fieldPosition="0">
        <references count="4">
          <reference field="6" count="1" selected="0">
            <x v="34"/>
          </reference>
          <reference field="7" count="1" selected="0">
            <x v="4"/>
          </reference>
          <reference field="12" count="1" selected="0">
            <x v="3"/>
          </reference>
          <reference field="17" count="1">
            <x v="0"/>
          </reference>
        </references>
      </pivotArea>
    </format>
    <format dxfId="4118">
      <pivotArea dataOnly="0" labelOnly="1" outline="0" fieldPosition="0">
        <references count="4">
          <reference field="6" count="1" selected="0">
            <x v="73"/>
          </reference>
          <reference field="7" count="1" selected="0">
            <x v="4"/>
          </reference>
          <reference field="12" count="1" selected="0">
            <x v="6"/>
          </reference>
          <reference field="17" count="1">
            <x v="0"/>
          </reference>
        </references>
      </pivotArea>
    </format>
    <format dxfId="4117">
      <pivotArea dataOnly="0" labelOnly="1" outline="0" fieldPosition="0">
        <references count="4">
          <reference field="6" count="1" selected="0">
            <x v="76"/>
          </reference>
          <reference field="7" count="1" selected="0">
            <x v="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116">
      <pivotArea dataOnly="0" labelOnly="1" outline="0" fieldPosition="0">
        <references count="4">
          <reference field="6" count="1" selected="0">
            <x v="108"/>
          </reference>
          <reference field="7" count="1" selected="0">
            <x v="4"/>
          </reference>
          <reference field="12" count="1" selected="0">
            <x v="17"/>
          </reference>
          <reference field="17" count="1">
            <x v="4"/>
          </reference>
        </references>
      </pivotArea>
    </format>
    <format dxfId="4115">
      <pivotArea dataOnly="0" labelOnly="1" outline="0" fieldPosition="0">
        <references count="4">
          <reference field="6" count="1" selected="0">
            <x v="121"/>
          </reference>
          <reference field="7" count="1" selected="0">
            <x v="4"/>
          </reference>
          <reference field="12" count="1" selected="0">
            <x v="6"/>
          </reference>
          <reference field="17" count="1">
            <x v="0"/>
          </reference>
        </references>
      </pivotArea>
    </format>
    <format dxfId="4114">
      <pivotArea field="11" type="button" dataOnly="0" labelOnly="1" outline="0" axis="axisRow" fieldPosition="4"/>
    </format>
    <format dxfId="4113">
      <pivotArea dataOnly="0" labelOnly="1" outline="0" fieldPosition="0">
        <references count="5">
          <reference field="6" count="1" selected="0">
            <x v="14"/>
          </reference>
          <reference field="7" count="1" selected="0">
            <x v="4"/>
          </reference>
          <reference field="11" count="1">
            <x v="2"/>
          </reference>
          <reference field="12" count="1" selected="0">
            <x v="6"/>
          </reference>
          <reference field="17" count="1" selected="0">
            <x v="4"/>
          </reference>
        </references>
      </pivotArea>
    </format>
    <format dxfId="4112">
      <pivotArea dataOnly="0" labelOnly="1" outline="0" fieldPosition="0">
        <references count="5">
          <reference field="6" count="1" selected="0">
            <x v="18"/>
          </reference>
          <reference field="7" count="1" selected="0">
            <x v="4"/>
          </reference>
          <reference field="11" count="1">
            <x v="2"/>
          </reference>
          <reference field="12" count="1" selected="0">
            <x v="3"/>
          </reference>
          <reference field="17" count="1" selected="0">
            <x v="0"/>
          </reference>
        </references>
      </pivotArea>
    </format>
    <format dxfId="4111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4"/>
          </reference>
          <reference field="11" count="1">
            <x v="3"/>
          </reference>
          <reference field="12" count="1" selected="0">
            <x v="16"/>
          </reference>
          <reference field="17" count="1" selected="0">
            <x v="0"/>
          </reference>
        </references>
      </pivotArea>
    </format>
    <format dxfId="4110">
      <pivotArea dataOnly="0" labelOnly="1" outline="0" fieldPosition="0">
        <references count="5">
          <reference field="6" count="1" selected="0">
            <x v="29"/>
          </reference>
          <reference field="7" count="1" selected="0">
            <x v="4"/>
          </reference>
          <reference field="11" count="1">
            <x v="2"/>
          </reference>
          <reference field="12" count="1" selected="0">
            <x v="8"/>
          </reference>
          <reference field="17" count="1" selected="0">
            <x v="4"/>
          </reference>
        </references>
      </pivotArea>
    </format>
    <format dxfId="4109">
      <pivotArea dataOnly="0" labelOnly="1" outline="0" fieldPosition="0">
        <references count="5">
          <reference field="6" count="1" selected="0">
            <x v="73"/>
          </reference>
          <reference field="7" count="1" selected="0">
            <x v="4"/>
          </reference>
          <reference field="11" count="1">
            <x v="2"/>
          </reference>
          <reference field="12" count="1" selected="0">
            <x v="6"/>
          </reference>
          <reference field="17" count="1" selected="0">
            <x v="0"/>
          </reference>
        </references>
      </pivotArea>
    </format>
    <format dxfId="4108">
      <pivotArea dataOnly="0" labelOnly="1" outline="0" fieldPosition="0">
        <references count="5">
          <reference field="6" count="1" selected="0">
            <x v="76"/>
          </reference>
          <reference field="7" count="1" selected="0">
            <x v="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107">
      <pivotArea dataOnly="0" labelOnly="1" outline="0" fieldPosition="0">
        <references count="5">
          <reference field="6" count="1" selected="0">
            <x v="108"/>
          </reference>
          <reference field="7" count="1" selected="0">
            <x v="4"/>
          </reference>
          <reference field="11" count="1">
            <x v="3"/>
          </reference>
          <reference field="12" count="1" selected="0">
            <x v="17"/>
          </reference>
          <reference field="17" count="1" selected="0">
            <x v="4"/>
          </reference>
        </references>
      </pivotArea>
    </format>
    <format dxfId="4106">
      <pivotArea dataOnly="0" labelOnly="1" outline="0" fieldPosition="0">
        <references count="5">
          <reference field="6" count="1" selected="0">
            <x v="121"/>
          </reference>
          <reference field="7" count="1" selected="0">
            <x v="4"/>
          </reference>
          <reference field="11" count="1">
            <x v="2"/>
          </reference>
          <reference field="12" count="1" selected="0">
            <x v="6"/>
          </reference>
          <reference field="17" count="1" selected="0">
            <x v="0"/>
          </reference>
        </references>
      </pivotArea>
    </format>
    <format dxfId="4105">
      <pivotArea field="11" type="button" dataOnly="0" labelOnly="1" outline="0" axis="axisRow" fieldPosition="4"/>
    </format>
    <format dxfId="4104">
      <pivotArea dataOnly="0" labelOnly="1" outline="0" fieldPosition="0">
        <references count="5">
          <reference field="6" count="1" selected="0">
            <x v="14"/>
          </reference>
          <reference field="7" count="1" selected="0">
            <x v="4"/>
          </reference>
          <reference field="11" count="1">
            <x v="2"/>
          </reference>
          <reference field="12" count="1" selected="0">
            <x v="6"/>
          </reference>
          <reference field="17" count="1" selected="0">
            <x v="4"/>
          </reference>
        </references>
      </pivotArea>
    </format>
    <format dxfId="4103">
      <pivotArea dataOnly="0" labelOnly="1" outline="0" fieldPosition="0">
        <references count="5">
          <reference field="6" count="1" selected="0">
            <x v="18"/>
          </reference>
          <reference field="7" count="1" selected="0">
            <x v="4"/>
          </reference>
          <reference field="11" count="1">
            <x v="2"/>
          </reference>
          <reference field="12" count="1" selected="0">
            <x v="3"/>
          </reference>
          <reference field="17" count="1" selected="0">
            <x v="0"/>
          </reference>
        </references>
      </pivotArea>
    </format>
    <format dxfId="4102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4"/>
          </reference>
          <reference field="11" count="1">
            <x v="3"/>
          </reference>
          <reference field="12" count="1" selected="0">
            <x v="16"/>
          </reference>
          <reference field="17" count="1" selected="0">
            <x v="0"/>
          </reference>
        </references>
      </pivotArea>
    </format>
    <format dxfId="4101">
      <pivotArea dataOnly="0" labelOnly="1" outline="0" fieldPosition="0">
        <references count="5">
          <reference field="6" count="1" selected="0">
            <x v="29"/>
          </reference>
          <reference field="7" count="1" selected="0">
            <x v="4"/>
          </reference>
          <reference field="11" count="1">
            <x v="2"/>
          </reference>
          <reference field="12" count="1" selected="0">
            <x v="8"/>
          </reference>
          <reference field="17" count="1" selected="0">
            <x v="4"/>
          </reference>
        </references>
      </pivotArea>
    </format>
    <format dxfId="4100">
      <pivotArea dataOnly="0" labelOnly="1" outline="0" fieldPosition="0">
        <references count="5">
          <reference field="6" count="1" selected="0">
            <x v="73"/>
          </reference>
          <reference field="7" count="1" selected="0">
            <x v="4"/>
          </reference>
          <reference field="11" count="1">
            <x v="2"/>
          </reference>
          <reference field="12" count="1" selected="0">
            <x v="6"/>
          </reference>
          <reference field="17" count="1" selected="0">
            <x v="0"/>
          </reference>
        </references>
      </pivotArea>
    </format>
    <format dxfId="4099">
      <pivotArea dataOnly="0" labelOnly="1" outline="0" fieldPosition="0">
        <references count="5">
          <reference field="6" count="1" selected="0">
            <x v="76"/>
          </reference>
          <reference field="7" count="1" selected="0">
            <x v="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098">
      <pivotArea dataOnly="0" labelOnly="1" outline="0" fieldPosition="0">
        <references count="5">
          <reference field="6" count="1" selected="0">
            <x v="108"/>
          </reference>
          <reference field="7" count="1" selected="0">
            <x v="4"/>
          </reference>
          <reference field="11" count="1">
            <x v="3"/>
          </reference>
          <reference field="12" count="1" selected="0">
            <x v="17"/>
          </reference>
          <reference field="17" count="1" selected="0">
            <x v="4"/>
          </reference>
        </references>
      </pivotArea>
    </format>
    <format dxfId="4097">
      <pivotArea dataOnly="0" labelOnly="1" outline="0" fieldPosition="0">
        <references count="5">
          <reference field="6" count="1" selected="0">
            <x v="121"/>
          </reference>
          <reference field="7" count="1" selected="0">
            <x v="4"/>
          </reference>
          <reference field="11" count="1">
            <x v="2"/>
          </reference>
          <reference field="12" count="1" selected="0">
            <x v="6"/>
          </reference>
          <reference field="17" count="1" selected="0">
            <x v="0"/>
          </reference>
        </references>
      </pivotArea>
    </format>
    <format dxfId="4096">
      <pivotArea field="15" type="button" dataOnly="0" labelOnly="1" outline="0" axis="axisRow" fieldPosition="5"/>
    </format>
    <format dxfId="4095">
      <pivotArea dataOnly="0" labelOnly="1" outline="0" fieldPosition="0">
        <references count="6">
          <reference field="6" count="1" selected="0">
            <x v="14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4"/>
          </reference>
        </references>
      </pivotArea>
    </format>
    <format dxfId="4094">
      <pivotArea dataOnly="0" labelOnly="1" outline="0" fieldPosition="0">
        <references count="6">
          <reference field="6" count="1" selected="0">
            <x v="18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4093">
      <pivotArea dataOnly="0" labelOnly="1" outline="0" fieldPosition="0">
        <references count="6">
          <reference field="6" count="1" selected="0">
            <x v="24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4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4092">
      <pivotArea dataOnly="0" labelOnly="1" outline="0" fieldPosition="0">
        <references count="6">
          <reference field="6" count="1" selected="0">
            <x v="25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4091">
      <pivotArea dataOnly="0" labelOnly="1" outline="0" fieldPosition="0">
        <references count="6">
          <reference field="6" count="1" selected="0">
            <x v="59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12"/>
          </reference>
          <reference field="15" count="1">
            <x v="13"/>
          </reference>
          <reference field="17" count="1" selected="0">
            <x v="0"/>
          </reference>
        </references>
      </pivotArea>
    </format>
    <format dxfId="4090">
      <pivotArea dataOnly="0" labelOnly="1" outline="0" fieldPosition="0">
        <references count="6">
          <reference field="6" count="1" selected="0">
            <x v="68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11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4089">
      <pivotArea dataOnly="0" labelOnly="1" outline="0" fieldPosition="0">
        <references count="6">
          <reference field="6" count="1" selected="0">
            <x v="71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12"/>
          </reference>
          <reference field="15" count="1">
            <x v="13"/>
          </reference>
          <reference field="17" count="1" selected="0">
            <x v="0"/>
          </reference>
        </references>
      </pivotArea>
    </format>
    <format dxfId="4088">
      <pivotArea dataOnly="0" labelOnly="1" outline="0" fieldPosition="0">
        <references count="6">
          <reference field="6" count="1" selected="0">
            <x v="73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0"/>
          </reference>
        </references>
      </pivotArea>
    </format>
    <format dxfId="4087">
      <pivotArea dataOnly="0" labelOnly="1" outline="0" fieldPosition="0">
        <references count="6">
          <reference field="6" count="1" selected="0">
            <x v="76"/>
          </reference>
          <reference field="7" count="1" selected="0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4086">
      <pivotArea dataOnly="0" labelOnly="1" outline="0" fieldPosition="0">
        <references count="6">
          <reference field="6" count="1" selected="0">
            <x v="108"/>
          </reference>
          <reference field="7" count="1" selected="0">
            <x v="4"/>
          </reference>
          <reference field="11" count="1" selected="0">
            <x v="3"/>
          </reference>
          <reference field="12" count="1" selected="0">
            <x v="17"/>
          </reference>
          <reference field="15" count="1">
            <x v="5"/>
          </reference>
          <reference field="17" count="1" selected="0">
            <x v="4"/>
          </reference>
        </references>
      </pivotArea>
    </format>
    <format dxfId="4085">
      <pivotArea dataOnly="0" labelOnly="1" outline="0" fieldPosition="0">
        <references count="6">
          <reference field="6" count="1" selected="0">
            <x v="121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0"/>
          </reference>
        </references>
      </pivotArea>
    </format>
    <format dxfId="4084">
      <pivotArea field="15" type="button" dataOnly="0" labelOnly="1" outline="0" axis="axisRow" fieldPosition="5"/>
    </format>
    <format dxfId="4083">
      <pivotArea dataOnly="0" labelOnly="1" outline="0" fieldPosition="0">
        <references count="6">
          <reference field="6" count="1" selected="0">
            <x v="14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4"/>
          </reference>
        </references>
      </pivotArea>
    </format>
    <format dxfId="4082">
      <pivotArea dataOnly="0" labelOnly="1" outline="0" fieldPosition="0">
        <references count="6">
          <reference field="6" count="1" selected="0">
            <x v="18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4081">
      <pivotArea dataOnly="0" labelOnly="1" outline="0" fieldPosition="0">
        <references count="6">
          <reference field="6" count="1" selected="0">
            <x v="24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4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4080">
      <pivotArea dataOnly="0" labelOnly="1" outline="0" fieldPosition="0">
        <references count="6">
          <reference field="6" count="1" selected="0">
            <x v="25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4079">
      <pivotArea dataOnly="0" labelOnly="1" outline="0" fieldPosition="0">
        <references count="6">
          <reference field="6" count="1" selected="0">
            <x v="59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12"/>
          </reference>
          <reference field="15" count="1">
            <x v="13"/>
          </reference>
          <reference field="17" count="1" selected="0">
            <x v="0"/>
          </reference>
        </references>
      </pivotArea>
    </format>
    <format dxfId="4078">
      <pivotArea dataOnly="0" labelOnly="1" outline="0" fieldPosition="0">
        <references count="6">
          <reference field="6" count="1" selected="0">
            <x v="68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11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4077">
      <pivotArea dataOnly="0" labelOnly="1" outline="0" fieldPosition="0">
        <references count="6">
          <reference field="6" count="1" selected="0">
            <x v="71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12"/>
          </reference>
          <reference field="15" count="1">
            <x v="13"/>
          </reference>
          <reference field="17" count="1" selected="0">
            <x v="0"/>
          </reference>
        </references>
      </pivotArea>
    </format>
    <format dxfId="4076">
      <pivotArea dataOnly="0" labelOnly="1" outline="0" fieldPosition="0">
        <references count="6">
          <reference field="6" count="1" selected="0">
            <x v="73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0"/>
          </reference>
        </references>
      </pivotArea>
    </format>
    <format dxfId="4075">
      <pivotArea dataOnly="0" labelOnly="1" outline="0" fieldPosition="0">
        <references count="6">
          <reference field="6" count="1" selected="0">
            <x v="76"/>
          </reference>
          <reference field="7" count="1" selected="0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4074">
      <pivotArea dataOnly="0" labelOnly="1" outline="0" fieldPosition="0">
        <references count="6">
          <reference field="6" count="1" selected="0">
            <x v="108"/>
          </reference>
          <reference field="7" count="1" selected="0">
            <x v="4"/>
          </reference>
          <reference field="11" count="1" selected="0">
            <x v="3"/>
          </reference>
          <reference field="12" count="1" selected="0">
            <x v="17"/>
          </reference>
          <reference field="15" count="1">
            <x v="5"/>
          </reference>
          <reference field="17" count="1" selected="0">
            <x v="4"/>
          </reference>
        </references>
      </pivotArea>
    </format>
    <format dxfId="4073">
      <pivotArea dataOnly="0" labelOnly="1" outline="0" fieldPosition="0">
        <references count="6">
          <reference field="6" count="1" selected="0">
            <x v="121"/>
          </reference>
          <reference field="7" count="1" selected="0">
            <x v="4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0"/>
          </reference>
        </references>
      </pivotArea>
    </format>
    <format dxfId="4072">
      <pivotArea field="8" type="button" dataOnly="0" labelOnly="1" outline="0" axis="axisRow" fieldPosition="6"/>
    </format>
    <format dxfId="4071">
      <pivotArea dataOnly="0" labelOnly="1" outline="0" fieldPosition="0">
        <references count="7">
          <reference field="6" count="1" selected="0">
            <x v="14"/>
          </reference>
          <reference field="7" count="1" selected="0">
            <x v="4"/>
          </reference>
          <reference field="8" count="1">
            <x v="29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10"/>
          </reference>
          <reference field="17" count="1" selected="0">
            <x v="4"/>
          </reference>
        </references>
      </pivotArea>
    </format>
    <format dxfId="4070">
      <pivotArea dataOnly="0" labelOnly="1" outline="0" fieldPosition="0">
        <references count="7">
          <reference field="6" count="1" selected="0">
            <x v="18"/>
          </reference>
          <reference field="7" count="1" selected="0">
            <x v="4"/>
          </reference>
          <reference field="8" count="1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4069">
      <pivotArea dataOnly="0" labelOnly="1" outline="0" fieldPosition="0">
        <references count="7">
          <reference field="6" count="1" selected="0">
            <x v="22"/>
          </reference>
          <reference field="7" count="1" selected="0">
            <x v="4"/>
          </reference>
          <reference field="8" count="1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4068">
      <pivotArea dataOnly="0" labelOnly="1" outline="0" fieldPosition="0">
        <references count="7">
          <reference field="6" count="1" selected="0">
            <x v="28"/>
          </reference>
          <reference field="7" count="1" selected="0">
            <x v="4"/>
          </reference>
          <reference field="8" count="1">
            <x v="24"/>
          </reference>
          <reference field="11" count="1" selected="0">
            <x v="3"/>
          </reference>
          <reference field="12" count="1" selected="0">
            <x v="1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4067">
      <pivotArea dataOnly="0" labelOnly="1" outline="0" fieldPosition="0">
        <references count="7">
          <reference field="6" count="1" selected="0">
            <x v="34"/>
          </reference>
          <reference field="7" count="1" selected="0">
            <x v="4"/>
          </reference>
          <reference field="8" count="1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4066">
      <pivotArea dataOnly="0" labelOnly="1" outline="0" fieldPosition="0">
        <references count="7">
          <reference field="6" count="1" selected="0">
            <x v="59"/>
          </reference>
          <reference field="7" count="1" selected="0">
            <x v="4"/>
          </reference>
          <reference field="8" count="1">
            <x v="2"/>
          </reference>
          <reference field="11" count="1" selected="0">
            <x v="2"/>
          </reference>
          <reference field="12" count="1" selected="0">
            <x v="12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4065">
      <pivotArea dataOnly="0" labelOnly="1" outline="0" fieldPosition="0">
        <references count="7">
          <reference field="6" count="1" selected="0">
            <x v="68"/>
          </reference>
          <reference field="7" count="1" selected="0">
            <x v="4"/>
          </reference>
          <reference field="8" count="1">
            <x v="0"/>
          </reference>
          <reference field="11" count="1" selected="0">
            <x v="2"/>
          </reference>
          <reference field="12" count="1" selected="0">
            <x v="11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4064">
      <pivotArea dataOnly="0" labelOnly="1" outline="0" fieldPosition="0">
        <references count="7">
          <reference field="6" count="1" selected="0">
            <x v="70"/>
          </reference>
          <reference field="7" count="1" selected="0">
            <x v="4"/>
          </reference>
          <reference field="8" count="1">
            <x v="5"/>
          </reference>
          <reference field="11" count="1" selected="0">
            <x v="2"/>
          </reference>
          <reference field="12" count="1" selected="0">
            <x v="11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4063">
      <pivotArea dataOnly="0" labelOnly="1" outline="0" fieldPosition="0">
        <references count="7">
          <reference field="6" count="1" selected="0">
            <x v="71"/>
          </reference>
          <reference field="7" count="1" selected="0">
            <x v="4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12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4062">
      <pivotArea dataOnly="0" labelOnly="1" outline="0" fieldPosition="0">
        <references count="7">
          <reference field="6" count="1" selected="0">
            <x v="76"/>
          </reference>
          <reference field="7" count="1" selected="0">
            <x v="4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061">
      <pivotArea dataOnly="0" labelOnly="1" outline="0" fieldPosition="0">
        <references count="7">
          <reference field="6" count="1" selected="0">
            <x v="108"/>
          </reference>
          <reference field="7" count="1" selected="0">
            <x v="4"/>
          </reference>
          <reference field="8" count="1">
            <x v="15"/>
          </reference>
          <reference field="11" count="1" selected="0">
            <x v="3"/>
          </reference>
          <reference field="12" count="1" selected="0">
            <x v="17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4060">
      <pivotArea dataOnly="0" labelOnly="1" outline="0" fieldPosition="0">
        <references count="7">
          <reference field="6" count="1" selected="0">
            <x v="121"/>
          </reference>
          <reference field="7" count="1" selected="0">
            <x v="4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4059">
      <pivotArea field="8" type="button" dataOnly="0" labelOnly="1" outline="0" axis="axisRow" fieldPosition="6"/>
    </format>
    <format dxfId="4058">
      <pivotArea dataOnly="0" labelOnly="1" outline="0" fieldPosition="0">
        <references count="7">
          <reference field="6" count="1" selected="0">
            <x v="14"/>
          </reference>
          <reference field="7" count="1" selected="0">
            <x v="4"/>
          </reference>
          <reference field="8" count="1">
            <x v="29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10"/>
          </reference>
          <reference field="17" count="1" selected="0">
            <x v="4"/>
          </reference>
        </references>
      </pivotArea>
    </format>
    <format dxfId="4057">
      <pivotArea dataOnly="0" labelOnly="1" outline="0" fieldPosition="0">
        <references count="7">
          <reference field="6" count="1" selected="0">
            <x v="18"/>
          </reference>
          <reference field="7" count="1" selected="0">
            <x v="4"/>
          </reference>
          <reference field="8" count="1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4056">
      <pivotArea dataOnly="0" labelOnly="1" outline="0" fieldPosition="0">
        <references count="7">
          <reference field="6" count="1" selected="0">
            <x v="22"/>
          </reference>
          <reference field="7" count="1" selected="0">
            <x v="4"/>
          </reference>
          <reference field="8" count="1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4055">
      <pivotArea dataOnly="0" labelOnly="1" outline="0" fieldPosition="0">
        <references count="7">
          <reference field="6" count="1" selected="0">
            <x v="28"/>
          </reference>
          <reference field="7" count="1" selected="0">
            <x v="4"/>
          </reference>
          <reference field="8" count="1">
            <x v="24"/>
          </reference>
          <reference field="11" count="1" selected="0">
            <x v="3"/>
          </reference>
          <reference field="12" count="1" selected="0">
            <x v="1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4054">
      <pivotArea dataOnly="0" labelOnly="1" outline="0" fieldPosition="0">
        <references count="7">
          <reference field="6" count="1" selected="0">
            <x v="34"/>
          </reference>
          <reference field="7" count="1" selected="0">
            <x v="4"/>
          </reference>
          <reference field="8" count="1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4053">
      <pivotArea dataOnly="0" labelOnly="1" outline="0" fieldPosition="0">
        <references count="7">
          <reference field="6" count="1" selected="0">
            <x v="59"/>
          </reference>
          <reference field="7" count="1" selected="0">
            <x v="4"/>
          </reference>
          <reference field="8" count="1">
            <x v="2"/>
          </reference>
          <reference field="11" count="1" selected="0">
            <x v="2"/>
          </reference>
          <reference field="12" count="1" selected="0">
            <x v="12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4052">
      <pivotArea dataOnly="0" labelOnly="1" outline="0" fieldPosition="0">
        <references count="7">
          <reference field="6" count="1" selected="0">
            <x v="68"/>
          </reference>
          <reference field="7" count="1" selected="0">
            <x v="4"/>
          </reference>
          <reference field="8" count="1">
            <x v="0"/>
          </reference>
          <reference field="11" count="1" selected="0">
            <x v="2"/>
          </reference>
          <reference field="12" count="1" selected="0">
            <x v="11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4051">
      <pivotArea dataOnly="0" labelOnly="1" outline="0" fieldPosition="0">
        <references count="7">
          <reference field="6" count="1" selected="0">
            <x v="70"/>
          </reference>
          <reference field="7" count="1" selected="0">
            <x v="4"/>
          </reference>
          <reference field="8" count="1">
            <x v="5"/>
          </reference>
          <reference field="11" count="1" selected="0">
            <x v="2"/>
          </reference>
          <reference field="12" count="1" selected="0">
            <x v="11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4050">
      <pivotArea dataOnly="0" labelOnly="1" outline="0" fieldPosition="0">
        <references count="7">
          <reference field="6" count="1" selected="0">
            <x v="71"/>
          </reference>
          <reference field="7" count="1" selected="0">
            <x v="4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12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4049">
      <pivotArea dataOnly="0" labelOnly="1" outline="0" fieldPosition="0">
        <references count="7">
          <reference field="6" count="1" selected="0">
            <x v="76"/>
          </reference>
          <reference field="7" count="1" selected="0">
            <x v="4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048">
      <pivotArea dataOnly="0" labelOnly="1" outline="0" fieldPosition="0">
        <references count="7">
          <reference field="6" count="1" selected="0">
            <x v="108"/>
          </reference>
          <reference field="7" count="1" selected="0">
            <x v="4"/>
          </reference>
          <reference field="8" count="1">
            <x v="15"/>
          </reference>
          <reference field="11" count="1" selected="0">
            <x v="3"/>
          </reference>
          <reference field="12" count="1" selected="0">
            <x v="17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4047">
      <pivotArea dataOnly="0" labelOnly="1" outline="0" fieldPosition="0">
        <references count="7">
          <reference field="6" count="1" selected="0">
            <x v="121"/>
          </reference>
          <reference field="7" count="1" selected="0">
            <x v="4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4046">
      <pivotArea field="13" type="button" dataOnly="0" labelOnly="1" outline="0" axis="axisRow" fieldPosition="7"/>
    </format>
    <format dxfId="4045">
      <pivotArea dataOnly="0" labelOnly="1" outline="0" fieldPosition="0">
        <references count="8">
          <reference field="6" count="1" selected="0">
            <x v="14"/>
          </reference>
          <reference field="7" count="1" selected="0">
            <x v="4"/>
          </reference>
          <reference field="8" count="1" selected="0">
            <x v="29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38"/>
          </reference>
          <reference field="15" count="1" selected="0">
            <x v="10"/>
          </reference>
          <reference field="17" count="1" selected="0">
            <x v="4"/>
          </reference>
        </references>
      </pivotArea>
    </format>
    <format dxfId="4044">
      <pivotArea dataOnly="0" labelOnly="1" outline="0" fieldPosition="0">
        <references count="8">
          <reference field="6" count="1" selected="0">
            <x v="18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1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4043">
      <pivotArea dataOnly="0" labelOnly="1" outline="0" fieldPosition="0">
        <references count="8">
          <reference field="6" count="1" selected="0">
            <x v="21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1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4042">
      <pivotArea dataOnly="0" labelOnly="1" outline="0" fieldPosition="0">
        <references count="8">
          <reference field="6" count="1" selected="0">
            <x v="22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4041">
      <pivotArea dataOnly="0" labelOnly="1" outline="0" fieldPosition="0">
        <references count="8">
          <reference field="6" count="1" selected="0">
            <x v="23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4040">
      <pivotArea dataOnly="0" labelOnly="1" outline="0" fieldPosition="0">
        <references count="8">
          <reference field="6" count="1" selected="0">
            <x v="24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4"/>
          </reference>
          <reference field="13" count="1">
            <x v="21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4039">
      <pivotArea dataOnly="0" labelOnly="1" outline="0" fieldPosition="0">
        <references count="8">
          <reference field="6" count="1" selected="0">
            <x v="25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4038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4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6"/>
          </reference>
          <reference field="13" count="1">
            <x v="2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4037">
      <pivotArea dataOnly="0" labelOnly="1" outline="0" fieldPosition="0">
        <references count="8">
          <reference field="6" count="1" selected="0">
            <x v="29"/>
          </reference>
          <reference field="7" count="1" selected="0">
            <x v="4"/>
          </reference>
          <reference field="8" count="1" selected="0">
            <x v="24"/>
          </reference>
          <reference field="11" count="1" selected="0">
            <x v="2"/>
          </reference>
          <reference field="12" count="1" selected="0">
            <x v="8"/>
          </reference>
          <reference field="13" count="1">
            <x v="26"/>
          </reference>
          <reference field="15" count="1" selected="0">
            <x v="11"/>
          </reference>
          <reference field="17" count="1" selected="0">
            <x v="4"/>
          </reference>
        </references>
      </pivotArea>
    </format>
    <format dxfId="4036">
      <pivotArea dataOnly="0" labelOnly="1" outline="0" fieldPosition="0">
        <references count="8">
          <reference field="6" count="1" selected="0">
            <x v="34"/>
          </reference>
          <reference field="7" count="1" selected="0">
            <x v="4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4035">
      <pivotArea dataOnly="0" labelOnly="1" outline="0" fieldPosition="0">
        <references count="8">
          <reference field="6" count="1" selected="0">
            <x v="59"/>
          </reference>
          <reference field="7" count="1" selected="0">
            <x v="4"/>
          </reference>
          <reference field="8" count="1" selected="0">
            <x v="2"/>
          </reference>
          <reference field="11" count="1" selected="0">
            <x v="2"/>
          </reference>
          <reference field="12" count="1" selected="0">
            <x v="12"/>
          </reference>
          <reference field="13" count="1">
            <x v="2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4034">
      <pivotArea dataOnly="0" labelOnly="1" outline="0" fieldPosition="0">
        <references count="8">
          <reference field="6" count="1" selected="0">
            <x v="68"/>
          </reference>
          <reference field="7" count="1" selected="0">
            <x v="4"/>
          </reference>
          <reference field="8" count="1" selected="0">
            <x v="0"/>
          </reference>
          <reference field="11" count="1" selected="0">
            <x v="2"/>
          </reference>
          <reference field="12" count="1" selected="0">
            <x v="11"/>
          </reference>
          <reference field="13" count="1">
            <x v="0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4033">
      <pivotArea dataOnly="0" labelOnly="1" outline="0" fieldPosition="0">
        <references count="8">
          <reference field="6" count="1" selected="0">
            <x v="70"/>
          </reference>
          <reference field="7" count="1" selected="0">
            <x v="4"/>
          </reference>
          <reference field="8" count="1" selected="0">
            <x v="5"/>
          </reference>
          <reference field="11" count="1" selected="0">
            <x v="2"/>
          </reference>
          <reference field="12" count="1" selected="0">
            <x v="11"/>
          </reference>
          <reference field="13" count="1">
            <x v="5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4032">
      <pivotArea dataOnly="0" labelOnly="1" outline="0" fieldPosition="0">
        <references count="8">
          <reference field="6" count="1" selected="0">
            <x v="71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2"/>
          </reference>
          <reference field="13" count="1">
            <x v="9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4031">
      <pivotArea dataOnly="0" labelOnly="1" outline="0" fieldPosition="0">
        <references count="8">
          <reference field="6" count="1" selected="0">
            <x v="73"/>
          </reference>
          <reference field="7" count="1" selected="0">
            <x v="4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19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4030">
      <pivotArea dataOnly="0" labelOnly="1" outline="0" fieldPosition="0">
        <references count="8">
          <reference field="6" count="1" selected="0">
            <x v="76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029">
      <pivotArea dataOnly="0" labelOnly="1" outline="0" fieldPosition="0">
        <references count="8">
          <reference field="6" count="1" selected="0">
            <x v="89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028">
      <pivotArea dataOnly="0" labelOnly="1" outline="0" fieldPosition="0">
        <references count="8">
          <reference field="6" count="1" selected="0">
            <x v="108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7"/>
          </reference>
          <reference field="13" count="1">
            <x v="9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4027">
      <pivotArea dataOnly="0" labelOnly="1" outline="0" fieldPosition="0">
        <references count="8">
          <reference field="6" count="1" selected="0">
            <x v="109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7"/>
          </reference>
          <reference field="13" count="1">
            <x v="9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4026">
      <pivotArea dataOnly="0" labelOnly="1" outline="0" fieldPosition="0">
        <references count="8">
          <reference field="6" count="1" selected="0">
            <x v="121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9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4025">
      <pivotArea field="13" type="button" dataOnly="0" labelOnly="1" outline="0" axis="axisRow" fieldPosition="7"/>
    </format>
    <format dxfId="4024">
      <pivotArea dataOnly="0" labelOnly="1" outline="0" fieldPosition="0">
        <references count="8">
          <reference field="6" count="1" selected="0">
            <x v="14"/>
          </reference>
          <reference field="7" count="1" selected="0">
            <x v="4"/>
          </reference>
          <reference field="8" count="1" selected="0">
            <x v="29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38"/>
          </reference>
          <reference field="15" count="1" selected="0">
            <x v="10"/>
          </reference>
          <reference field="17" count="1" selected="0">
            <x v="4"/>
          </reference>
        </references>
      </pivotArea>
    </format>
    <format dxfId="4023">
      <pivotArea dataOnly="0" labelOnly="1" outline="0" fieldPosition="0">
        <references count="8">
          <reference field="6" count="1" selected="0">
            <x v="18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1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4022">
      <pivotArea dataOnly="0" labelOnly="1" outline="0" fieldPosition="0">
        <references count="8">
          <reference field="6" count="1" selected="0">
            <x v="21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1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4021">
      <pivotArea dataOnly="0" labelOnly="1" outline="0" fieldPosition="0">
        <references count="8">
          <reference field="6" count="1" selected="0">
            <x v="22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4020">
      <pivotArea dataOnly="0" labelOnly="1" outline="0" fieldPosition="0">
        <references count="8">
          <reference field="6" count="1" selected="0">
            <x v="23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4019">
      <pivotArea dataOnly="0" labelOnly="1" outline="0" fieldPosition="0">
        <references count="8">
          <reference field="6" count="1" selected="0">
            <x v="24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4"/>
          </reference>
          <reference field="13" count="1">
            <x v="21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4018">
      <pivotArea dataOnly="0" labelOnly="1" outline="0" fieldPosition="0">
        <references count="8">
          <reference field="6" count="1" selected="0">
            <x v="25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1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4017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4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6"/>
          </reference>
          <reference field="13" count="1">
            <x v="2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4016">
      <pivotArea dataOnly="0" labelOnly="1" outline="0" fieldPosition="0">
        <references count="8">
          <reference field="6" count="1" selected="0">
            <x v="29"/>
          </reference>
          <reference field="7" count="1" selected="0">
            <x v="4"/>
          </reference>
          <reference field="8" count="1" selected="0">
            <x v="24"/>
          </reference>
          <reference field="11" count="1" selected="0">
            <x v="2"/>
          </reference>
          <reference field="12" count="1" selected="0">
            <x v="8"/>
          </reference>
          <reference field="13" count="1">
            <x v="26"/>
          </reference>
          <reference field="15" count="1" selected="0">
            <x v="11"/>
          </reference>
          <reference field="17" count="1" selected="0">
            <x v="4"/>
          </reference>
        </references>
      </pivotArea>
    </format>
    <format dxfId="4015">
      <pivotArea dataOnly="0" labelOnly="1" outline="0" fieldPosition="0">
        <references count="8">
          <reference field="6" count="1" selected="0">
            <x v="34"/>
          </reference>
          <reference field="7" count="1" selected="0">
            <x v="4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4014">
      <pivotArea dataOnly="0" labelOnly="1" outline="0" fieldPosition="0">
        <references count="8">
          <reference field="6" count="1" selected="0">
            <x v="59"/>
          </reference>
          <reference field="7" count="1" selected="0">
            <x v="4"/>
          </reference>
          <reference field="8" count="1" selected="0">
            <x v="2"/>
          </reference>
          <reference field="11" count="1" selected="0">
            <x v="2"/>
          </reference>
          <reference field="12" count="1" selected="0">
            <x v="12"/>
          </reference>
          <reference field="13" count="1">
            <x v="2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4013">
      <pivotArea dataOnly="0" labelOnly="1" outline="0" fieldPosition="0">
        <references count="8">
          <reference field="6" count="1" selected="0">
            <x v="68"/>
          </reference>
          <reference field="7" count="1" selected="0">
            <x v="4"/>
          </reference>
          <reference field="8" count="1" selected="0">
            <x v="0"/>
          </reference>
          <reference field="11" count="1" selected="0">
            <x v="2"/>
          </reference>
          <reference field="12" count="1" selected="0">
            <x v="11"/>
          </reference>
          <reference field="13" count="1">
            <x v="0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4012">
      <pivotArea dataOnly="0" labelOnly="1" outline="0" fieldPosition="0">
        <references count="8">
          <reference field="6" count="1" selected="0">
            <x v="70"/>
          </reference>
          <reference field="7" count="1" selected="0">
            <x v="4"/>
          </reference>
          <reference field="8" count="1" selected="0">
            <x v="5"/>
          </reference>
          <reference field="11" count="1" selected="0">
            <x v="2"/>
          </reference>
          <reference field="12" count="1" selected="0">
            <x v="11"/>
          </reference>
          <reference field="13" count="1">
            <x v="5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4011">
      <pivotArea dataOnly="0" labelOnly="1" outline="0" fieldPosition="0">
        <references count="8">
          <reference field="6" count="1" selected="0">
            <x v="71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2"/>
          </reference>
          <reference field="13" count="1">
            <x v="9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4010">
      <pivotArea dataOnly="0" labelOnly="1" outline="0" fieldPosition="0">
        <references count="8">
          <reference field="6" count="1" selected="0">
            <x v="73"/>
          </reference>
          <reference field="7" count="1" selected="0">
            <x v="4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19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4009">
      <pivotArea dataOnly="0" labelOnly="1" outline="0" fieldPosition="0">
        <references count="8">
          <reference field="6" count="1" selected="0">
            <x v="76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008">
      <pivotArea dataOnly="0" labelOnly="1" outline="0" fieldPosition="0">
        <references count="8">
          <reference field="6" count="1" selected="0">
            <x v="89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007">
      <pivotArea dataOnly="0" labelOnly="1" outline="0" fieldPosition="0">
        <references count="8">
          <reference field="6" count="1" selected="0">
            <x v="108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7"/>
          </reference>
          <reference field="13" count="1">
            <x v="9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4006">
      <pivotArea dataOnly="0" labelOnly="1" outline="0" fieldPosition="0">
        <references count="8">
          <reference field="6" count="1" selected="0">
            <x v="109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7"/>
          </reference>
          <reference field="13" count="1">
            <x v="9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4005">
      <pivotArea dataOnly="0" labelOnly="1" outline="0" fieldPosition="0">
        <references count="8">
          <reference field="6" count="1" selected="0">
            <x v="121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9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4004">
      <pivotArea outline="0" collapsedLevelsAreSubtotals="1" fieldPosition="0"/>
    </format>
    <format dxfId="4003">
      <pivotArea dataOnly="0" labelOnly="1" outline="0" axis="axisValues" fieldPosition="0"/>
    </format>
    <format dxfId="4002">
      <pivotArea outline="0" collapsedLevelsAreSubtotals="1" fieldPosition="0"/>
    </format>
    <format dxfId="4001">
      <pivotArea dataOnly="0" labelOnly="1" outline="0" axis="axisValues" fieldPosition="0"/>
    </format>
    <format dxfId="4000">
      <pivotArea dataOnly="0" labelOnly="1" outline="0" fieldPosition="0">
        <references count="9">
          <reference field="6" count="1" selected="0">
            <x v="14"/>
          </reference>
          <reference field="7" count="1" selected="0">
            <x v="4"/>
          </reference>
          <reference field="8" count="1" selected="0">
            <x v="29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38"/>
          </reference>
          <reference field="14" count="1">
            <x v="493"/>
          </reference>
          <reference field="15" count="1" selected="0">
            <x v="10"/>
          </reference>
          <reference field="17" count="1" selected="0">
            <x v="4"/>
          </reference>
        </references>
      </pivotArea>
    </format>
    <format dxfId="3999">
      <pivotArea dataOnly="0" labelOnly="1" outline="0" fieldPosition="0">
        <references count="9">
          <reference field="6" count="1" selected="0">
            <x v="15"/>
          </reference>
          <reference field="7" count="1" selected="0">
            <x v="4"/>
          </reference>
          <reference field="8" count="1" selected="0">
            <x v="29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31"/>
          </reference>
          <reference field="14" count="1">
            <x v="496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3998">
      <pivotArea dataOnly="0" labelOnly="1" outline="0" fieldPosition="0">
        <references count="9">
          <reference field="6" count="1" selected="0">
            <x v="18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7"/>
          </reference>
          <reference field="14" count="1">
            <x v="28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3997">
      <pivotArea dataOnly="0" labelOnly="1" outline="0" fieldPosition="0">
        <references count="9">
          <reference field="6" count="1" selected="0">
            <x v="21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17"/>
          </reference>
          <reference field="14" count="1">
            <x v="28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3996">
      <pivotArea dataOnly="0" labelOnly="1" outline="0" fieldPosition="0">
        <references count="9">
          <reference field="6" count="1" selected="0">
            <x v="22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1"/>
          </reference>
          <reference field="14" count="1">
            <x v="31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3995">
      <pivotArea dataOnly="0" labelOnly="1" outline="0" fieldPosition="0">
        <references count="9">
          <reference field="6" count="1" selected="0">
            <x v="23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1"/>
          </reference>
          <reference field="14" count="1">
            <x v="31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3994">
      <pivotArea dataOnly="0" labelOnly="1" outline="0" fieldPosition="0">
        <references count="9">
          <reference field="6" count="1" selected="0">
            <x v="24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4"/>
          </reference>
          <reference field="13" count="1" selected="0">
            <x v="21"/>
          </reference>
          <reference field="14" count="1">
            <x v="316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3993">
      <pivotArea dataOnly="0" labelOnly="1" outline="0" fieldPosition="0">
        <references count="9">
          <reference field="6" count="1" selected="0">
            <x v="25"/>
          </reference>
          <reference field="7" count="1" selected="0">
            <x v="4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1"/>
          </reference>
          <reference field="14" count="1">
            <x v="31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3992">
      <pivotArea dataOnly="0" labelOnly="1" outline="0" fieldPosition="0">
        <references count="9">
          <reference field="6" count="1" selected="0">
            <x v="28"/>
          </reference>
          <reference field="7" count="1" selected="0">
            <x v="4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6"/>
          </reference>
          <reference field="13" count="1" selected="0">
            <x v="27"/>
          </reference>
          <reference field="14" count="1">
            <x v="25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3991">
      <pivotArea dataOnly="0" labelOnly="1" outline="0" fieldPosition="0">
        <references count="9">
          <reference field="6" count="1" selected="0">
            <x v="29"/>
          </reference>
          <reference field="7" count="1" selected="0">
            <x v="4"/>
          </reference>
          <reference field="8" count="1" selected="0">
            <x v="24"/>
          </reference>
          <reference field="11" count="1" selected="0">
            <x v="2"/>
          </reference>
          <reference field="12" count="1" selected="0">
            <x v="8"/>
          </reference>
          <reference field="13" count="1" selected="0">
            <x v="26"/>
          </reference>
          <reference field="14" count="1">
            <x v="240"/>
          </reference>
          <reference field="15" count="1" selected="0">
            <x v="11"/>
          </reference>
          <reference field="17" count="1" selected="0">
            <x v="4"/>
          </reference>
        </references>
      </pivotArea>
    </format>
    <format dxfId="3990">
      <pivotArea dataOnly="0" labelOnly="1" outline="0" fieldPosition="0">
        <references count="9">
          <reference field="6" count="1" selected="0">
            <x v="34"/>
          </reference>
          <reference field="7" count="1" selected="0">
            <x v="4"/>
          </reference>
          <reference field="8" count="1" selected="0">
            <x v="20"/>
          </reference>
          <reference field="11" count="1" selected="0">
            <x v="2"/>
          </reference>
          <reference field="12" count="1" selected="0">
            <x v="3"/>
          </reference>
          <reference field="13" count="1" selected="0">
            <x v="22"/>
          </reference>
          <reference field="14" count="1">
            <x v="37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3989">
      <pivotArea dataOnly="0" labelOnly="1" outline="0" fieldPosition="0">
        <references count="9">
          <reference field="6" count="1" selected="0">
            <x v="59"/>
          </reference>
          <reference field="7" count="1" selected="0">
            <x v="4"/>
          </reference>
          <reference field="8" count="1" selected="0">
            <x v="2"/>
          </reference>
          <reference field="11" count="1" selected="0">
            <x v="2"/>
          </reference>
          <reference field="12" count="1" selected="0">
            <x v="12"/>
          </reference>
          <reference field="13" count="1" selected="0">
            <x v="2"/>
          </reference>
          <reference field="14" count="1">
            <x v="477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3988">
      <pivotArea dataOnly="0" labelOnly="1" outline="0" fieldPosition="0">
        <references count="9">
          <reference field="6" count="1" selected="0">
            <x v="66"/>
          </reference>
          <reference field="7" count="1" selected="0">
            <x v="55"/>
          </reference>
          <reference field="8" count="1" selected="0">
            <x v="14"/>
          </reference>
          <reference field="11" count="1" selected="0">
            <x v="6"/>
          </reference>
          <reference field="12" count="1" selected="0">
            <x v="69"/>
          </reference>
          <reference field="13" count="1" selected="0">
            <x v="15"/>
          </reference>
          <reference field="14" count="1">
            <x v="530"/>
          </reference>
          <reference field="15" count="1" selected="0">
            <x v="22"/>
          </reference>
          <reference field="17" count="1" selected="0">
            <x v="0"/>
          </reference>
        </references>
      </pivotArea>
    </format>
    <format dxfId="3987">
      <pivotArea dataOnly="0" labelOnly="1" outline="0" fieldPosition="0">
        <references count="9">
          <reference field="6" count="1" selected="0">
            <x v="68"/>
          </reference>
          <reference field="7" count="1" selected="0">
            <x v="4"/>
          </reference>
          <reference field="8" count="1" selected="0">
            <x v="0"/>
          </reference>
          <reference field="11" count="1" selected="0">
            <x v="2"/>
          </reference>
          <reference field="12" count="1" selected="0">
            <x v="11"/>
          </reference>
          <reference field="13" count="1" selected="0">
            <x v="0"/>
          </reference>
          <reference field="14" count="1">
            <x v="26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3986">
      <pivotArea dataOnly="0" labelOnly="1" outline="0" fieldPosition="0">
        <references count="9">
          <reference field="6" count="1" selected="0">
            <x v="70"/>
          </reference>
          <reference field="7" count="1" selected="0">
            <x v="4"/>
          </reference>
          <reference field="8" count="1" selected="0">
            <x v="5"/>
          </reference>
          <reference field="11" count="1" selected="0">
            <x v="2"/>
          </reference>
          <reference field="12" count="1" selected="0">
            <x v="11"/>
          </reference>
          <reference field="13" count="1" selected="0">
            <x v="5"/>
          </reference>
          <reference field="14" count="1">
            <x v="437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3985">
      <pivotArea dataOnly="0" labelOnly="1" outline="0" fieldPosition="0">
        <references count="9">
          <reference field="6" count="1" selected="0">
            <x v="71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2"/>
          </reference>
          <reference field="13" count="1" selected="0">
            <x v="9"/>
          </reference>
          <reference field="14" count="1">
            <x v="499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3984">
      <pivotArea dataOnly="0" labelOnly="1" outline="0" fieldPosition="0">
        <references count="9">
          <reference field="6" count="1" selected="0">
            <x v="72"/>
          </reference>
          <reference field="7" count="1" selected="0">
            <x v="4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7"/>
          </reference>
          <reference field="13" count="1" selected="0">
            <x v="19"/>
          </reference>
          <reference field="14" count="1">
            <x v="462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3983">
      <pivotArea dataOnly="0" labelOnly="1" outline="0" fieldPosition="0">
        <references count="9">
          <reference field="6" count="1" selected="0">
            <x v="73"/>
          </reference>
          <reference field="7" count="1" selected="0">
            <x v="4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19"/>
          </reference>
          <reference field="14" count="1">
            <x v="519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3982">
      <pivotArea dataOnly="0" labelOnly="1" outline="0" fieldPosition="0">
        <references count="9">
          <reference field="6" count="1" selected="0">
            <x v="75"/>
          </reference>
          <reference field="7" count="1" selected="0">
            <x v="4"/>
          </reference>
          <reference field="8" count="1" selected="0">
            <x v="20"/>
          </reference>
          <reference field="11" count="1" selected="0">
            <x v="3"/>
          </reference>
          <reference field="12" count="1" selected="0">
            <x v="19"/>
          </reference>
          <reference field="13" count="1" selected="0">
            <x v="22"/>
          </reference>
          <reference field="14" count="1">
            <x v="426"/>
          </reference>
          <reference field="15" count="1" selected="0">
            <x v="20"/>
          </reference>
          <reference field="17" count="1" selected="0">
            <x v="0"/>
          </reference>
        </references>
      </pivotArea>
    </format>
    <format dxfId="3981">
      <pivotArea dataOnly="0" labelOnly="1" outline="0" fieldPosition="0">
        <references count="9">
          <reference field="6" count="1" selected="0">
            <x v="76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980">
      <pivotArea dataOnly="0" labelOnly="1" outline="0" fieldPosition="0">
        <references count="9">
          <reference field="6" count="1" selected="0">
            <x v="80"/>
          </reference>
          <reference field="7" count="1" selected="0">
            <x v="55"/>
          </reference>
          <reference field="8" count="1" selected="0">
            <x v="53"/>
          </reference>
          <reference field="11" count="1" selected="0">
            <x v="6"/>
          </reference>
          <reference field="12" count="1" selected="0">
            <x v="70"/>
          </reference>
          <reference field="13" count="1" selected="0">
            <x v="66"/>
          </reference>
          <reference field="14" count="1">
            <x v="531"/>
          </reference>
          <reference field="15" count="1" selected="0">
            <x v="23"/>
          </reference>
          <reference field="17" count="1" selected="0">
            <x v="0"/>
          </reference>
        </references>
      </pivotArea>
    </format>
    <format dxfId="3979">
      <pivotArea dataOnly="0" labelOnly="1" outline="0" fieldPosition="0">
        <references count="9">
          <reference field="6" count="1" selected="0">
            <x v="89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 selected="0">
            <x v="65"/>
          </reference>
          <reference field="14" count="1">
            <x v="529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978">
      <pivotArea dataOnly="0" labelOnly="1" outline="0" fieldPosition="0">
        <references count="9">
          <reference field="6" count="1" selected="0">
            <x v="108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7"/>
          </reference>
          <reference field="13" count="1" selected="0">
            <x v="9"/>
          </reference>
          <reference field="14" count="1">
            <x v="222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3977">
      <pivotArea dataOnly="0" labelOnly="1" outline="0" fieldPosition="0">
        <references count="9">
          <reference field="6" count="1" selected="0">
            <x v="109"/>
          </reference>
          <reference field="7" count="1" selected="0">
            <x v="4"/>
          </reference>
          <reference field="8" count="1" selected="0">
            <x v="15"/>
          </reference>
          <reference field="11" count="1" selected="0">
            <x v="3"/>
          </reference>
          <reference field="12" count="1" selected="0">
            <x v="17"/>
          </reference>
          <reference field="13" count="1" selected="0">
            <x v="9"/>
          </reference>
          <reference field="14" count="1">
            <x v="219"/>
          </reference>
          <reference field="15" count="1" selected="0">
            <x v="5"/>
          </reference>
          <reference field="17" count="1" selected="0">
            <x v="4"/>
          </reference>
        </references>
      </pivotArea>
    </format>
    <format dxfId="3976">
      <pivotArea dataOnly="0" labelOnly="1" outline="0" fieldPosition="0">
        <references count="9">
          <reference field="6" count="1" selected="0">
            <x v="121"/>
          </reference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3" count="1" selected="0">
            <x v="9"/>
          </reference>
          <reference field="14" count="1">
            <x v="400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3975">
      <pivotArea dataOnly="0" labelOnly="1" outline="0" fieldPosition="0">
        <references count="9">
          <reference field="6" count="1" selected="0">
            <x v="1"/>
          </reference>
          <reference field="7" count="1" selected="0">
            <x v="96"/>
          </reference>
          <reference field="8" count="1" selected="0">
            <x v="4"/>
          </reference>
          <reference field="11" count="1" selected="0">
            <x v="8"/>
          </reference>
          <reference field="12" count="1" selected="0">
            <x v="95"/>
          </reference>
          <reference field="13" count="1" selected="0">
            <x v="4"/>
          </reference>
          <reference field="14" count="1">
            <x v="233"/>
          </reference>
          <reference field="15" count="1" selected="0">
            <x v="33"/>
          </reference>
          <reference field="17" count="1" selected="0">
            <x v="0"/>
          </reference>
        </references>
      </pivotArea>
    </format>
    <format dxfId="3974">
      <pivotArea dataOnly="0" labelOnly="1" outline="0" fieldPosition="0">
        <references count="9">
          <reference field="6" count="1" selected="0">
            <x v="4"/>
          </reference>
          <reference field="7" count="1" selected="0">
            <x v="96"/>
          </reference>
          <reference field="8" count="1" selected="0">
            <x v="4"/>
          </reference>
          <reference field="11" count="1" selected="0">
            <x v="8"/>
          </reference>
          <reference field="12" count="1" selected="0">
            <x v="125"/>
          </reference>
          <reference field="13" count="1" selected="0">
            <x v="4"/>
          </reference>
          <reference field="14" count="1">
            <x v="190"/>
          </reference>
          <reference field="15" count="1" selected="0">
            <x v="48"/>
          </reference>
          <reference field="17" count="1" selected="0">
            <x v="0"/>
          </reference>
        </references>
      </pivotArea>
    </format>
    <format dxfId="3973">
      <pivotArea dataOnly="0" labelOnly="1" outline="0" fieldPosition="0">
        <references count="9">
          <reference field="6" count="1" selected="0">
            <x v="6"/>
          </reference>
          <reference field="7" count="1" selected="0">
            <x v="96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102"/>
          </reference>
          <reference field="13" count="1" selected="0">
            <x v="9"/>
          </reference>
          <reference field="14" count="1">
            <x v="319"/>
          </reference>
          <reference field="15" count="1" selected="0">
            <x v="38"/>
          </reference>
          <reference field="17" count="1" selected="0">
            <x v="0"/>
          </reference>
        </references>
      </pivotArea>
    </format>
    <format dxfId="3972">
      <pivotArea dataOnly="0" labelOnly="1" outline="0" fieldPosition="0">
        <references count="9">
          <reference field="6" count="1" selected="0">
            <x v="11"/>
          </reference>
          <reference field="7" count="1" selected="0">
            <x v="96"/>
          </reference>
          <reference field="8" count="1" selected="0">
            <x v="24"/>
          </reference>
          <reference field="11" count="1" selected="0">
            <x v="7"/>
          </reference>
          <reference field="12" count="1" selected="0">
            <x v="103"/>
          </reference>
          <reference field="13" count="1" selected="0">
            <x v="27"/>
          </reference>
          <reference field="14" count="1">
            <x v="377"/>
          </reference>
          <reference field="15" count="1" selected="0">
            <x v="39"/>
          </reference>
          <reference field="17" count="1" selected="0">
            <x v="0"/>
          </reference>
        </references>
      </pivotArea>
    </format>
    <format dxfId="3971">
      <pivotArea dataOnly="0" labelOnly="1" outline="0" fieldPosition="0">
        <references count="9">
          <reference field="6" count="1" selected="0">
            <x v="13"/>
          </reference>
          <reference field="7" count="1" selected="0">
            <x v="96"/>
          </reference>
          <reference field="8" count="1" selected="0">
            <x v="13"/>
          </reference>
          <reference field="11" count="1" selected="0">
            <x v="8"/>
          </reference>
          <reference field="12" count="1" selected="0">
            <x v="104"/>
          </reference>
          <reference field="13" count="1" selected="0">
            <x v="14"/>
          </reference>
          <reference field="14" count="1">
            <x v="333"/>
          </reference>
          <reference field="15" count="1" selected="0">
            <x v="40"/>
          </reference>
          <reference field="17" count="1" selected="0">
            <x v="0"/>
          </reference>
        </references>
      </pivotArea>
    </format>
    <format dxfId="3970">
      <pivotArea dataOnly="0" labelOnly="1" outline="0" fieldPosition="0">
        <references count="9">
          <reference field="6" count="1" selected="0">
            <x v="31"/>
          </reference>
          <reference field="7" count="1" selected="0">
            <x v="96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102"/>
          </reference>
          <reference field="13" count="1" selected="0">
            <x v="9"/>
          </reference>
          <reference field="14" count="1">
            <x v="158"/>
          </reference>
          <reference field="15" count="1" selected="0">
            <x v="38"/>
          </reference>
          <reference field="17" count="1" selected="0">
            <x v="0"/>
          </reference>
        </references>
      </pivotArea>
    </format>
    <format dxfId="3969">
      <pivotArea dataOnly="0" labelOnly="1" outline="0" fieldPosition="0">
        <references count="9">
          <reference field="6" count="1" selected="0">
            <x v="36"/>
          </reference>
          <reference field="7" count="1" selected="0">
            <x v="96"/>
          </reference>
          <reference field="8" count="1" selected="0">
            <x v="9"/>
          </reference>
          <reference field="11" count="1" selected="0">
            <x v="7"/>
          </reference>
          <reference field="12" count="1" selected="0">
            <x v="103"/>
          </reference>
          <reference field="13" count="1" selected="0">
            <x v="9"/>
          </reference>
          <reference field="14" count="1">
            <x v="310"/>
          </reference>
          <reference field="15" count="1" selected="0">
            <x v="39"/>
          </reference>
          <reference field="17" count="1" selected="0">
            <x v="0"/>
          </reference>
        </references>
      </pivotArea>
    </format>
    <format dxfId="3968">
      <pivotArea dataOnly="0" labelOnly="1" outline="0" fieldPosition="0">
        <references count="9">
          <reference field="6" count="1" selected="0">
            <x v="38"/>
          </reference>
          <reference field="7" count="1" selected="0">
            <x v="96"/>
          </reference>
          <reference field="8" count="1" selected="0">
            <x v="13"/>
          </reference>
          <reference field="11" count="1" selected="0">
            <x v="7"/>
          </reference>
          <reference field="12" count="1" selected="0">
            <x v="103"/>
          </reference>
          <reference field="13" count="1" selected="0">
            <x v="14"/>
          </reference>
          <reference field="14" count="1">
            <x v="209"/>
          </reference>
          <reference field="15" count="1" selected="0">
            <x v="39"/>
          </reference>
          <reference field="17" count="1" selected="0">
            <x v="0"/>
          </reference>
        </references>
      </pivotArea>
    </format>
    <format dxfId="3967">
      <pivotArea dataOnly="0" labelOnly="1" outline="0" fieldPosition="0">
        <references count="9">
          <reference field="6" count="1" selected="0">
            <x v="62"/>
          </reference>
          <reference field="7" count="1" selected="0">
            <x v="96"/>
          </reference>
          <reference field="8" count="1" selected="0">
            <x v="17"/>
          </reference>
          <reference field="11" count="1" selected="0">
            <x v="7"/>
          </reference>
          <reference field="12" count="1" selected="0">
            <x v="106"/>
          </reference>
          <reference field="13" count="1" selected="0">
            <x v="19"/>
          </reference>
          <reference field="14" count="1">
            <x v="296"/>
          </reference>
          <reference field="15" count="1" selected="0">
            <x v="41"/>
          </reference>
          <reference field="17" count="1" selected="0">
            <x v="0"/>
          </reference>
        </references>
      </pivotArea>
    </format>
    <format dxfId="3966">
      <pivotArea dataOnly="0" labelOnly="1" outline="0" fieldPosition="0">
        <references count="9">
          <reference field="6" count="1" selected="0">
            <x v="66"/>
          </reference>
          <reference field="7" count="1" selected="0">
            <x v="96"/>
          </reference>
          <reference field="8" count="1" selected="0">
            <x v="17"/>
          </reference>
          <reference field="11" count="1" selected="0">
            <x v="7"/>
          </reference>
          <reference field="12" count="1" selected="0">
            <x v="97"/>
          </reference>
          <reference field="13" count="1" selected="0">
            <x v="19"/>
          </reference>
          <reference field="14" count="1">
            <x v="616"/>
          </reference>
          <reference field="15" count="1" selected="0">
            <x v="35"/>
          </reference>
          <reference field="17" count="1" selected="0">
            <x v="0"/>
          </reference>
        </references>
      </pivotArea>
    </format>
    <format dxfId="3965">
      <pivotArea dataOnly="0" labelOnly="1" outline="0" fieldPosition="0">
        <references count="9">
          <reference field="6" count="1" selected="0">
            <x v="70"/>
          </reference>
          <reference field="7" count="1" selected="0">
            <x v="96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98"/>
          </reference>
          <reference field="13" count="1" selected="0">
            <x v="9"/>
          </reference>
          <reference field="14" count="1">
            <x v="471"/>
          </reference>
          <reference field="15" count="1" selected="0">
            <x v="36"/>
          </reference>
          <reference field="17" count="1" selected="0">
            <x v="0"/>
          </reference>
        </references>
      </pivotArea>
    </format>
    <format dxfId="3964">
      <pivotArea dataOnly="0" labelOnly="1" outline="0" fieldPosition="0">
        <references count="9">
          <reference field="6" count="1" selected="0">
            <x v="73"/>
          </reference>
          <reference field="7" count="1" selected="0">
            <x v="96"/>
          </reference>
          <reference field="8" count="1" selected="0">
            <x v="9"/>
          </reference>
          <reference field="11" count="1" selected="0">
            <x v="7"/>
          </reference>
          <reference field="12" count="1" selected="0">
            <x v="99"/>
          </reference>
          <reference field="13" count="1" selected="0">
            <x v="9"/>
          </reference>
          <reference field="14" count="1">
            <x v="460"/>
          </reference>
          <reference field="15" count="1" selected="0">
            <x v="37"/>
          </reference>
          <reference field="17" count="1" selected="0">
            <x v="0"/>
          </reference>
        </references>
      </pivotArea>
    </format>
    <format dxfId="3963">
      <pivotArea dataOnly="0" labelOnly="1" outline="0" fieldPosition="0">
        <references count="9">
          <reference field="6" count="1" selected="0">
            <x v="75"/>
          </reference>
          <reference field="7" count="1" selected="0">
            <x v="96"/>
          </reference>
          <reference field="8" count="1" selected="0">
            <x v="1"/>
          </reference>
          <reference field="11" count="1" selected="0">
            <x v="8"/>
          </reference>
          <reference field="12" count="1" selected="0">
            <x v="107"/>
          </reference>
          <reference field="13" count="1" selected="0">
            <x v="1"/>
          </reference>
          <reference field="14" count="1">
            <x v="87"/>
          </reference>
          <reference field="15" count="1" selected="0">
            <x v="32"/>
          </reference>
          <reference field="17" count="1" selected="0">
            <x v="0"/>
          </reference>
        </references>
      </pivotArea>
    </format>
    <format dxfId="3962">
      <pivotArea dataOnly="0" labelOnly="1" outline="0" fieldPosition="0">
        <references count="9">
          <reference field="6" count="1" selected="0">
            <x v="126"/>
          </reference>
          <reference field="7" count="1" selected="0">
            <x v="96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95"/>
          </reference>
          <reference field="13" count="1" selected="0">
            <x v="9"/>
          </reference>
          <reference field="14" count="1">
            <x v="291"/>
          </reference>
          <reference field="15" count="1" selected="0">
            <x v="33"/>
          </reference>
          <reference field="17" count="1" selected="0">
            <x v="0"/>
          </reference>
        </references>
      </pivotArea>
    </format>
    <format dxfId="3961">
      <pivotArea dataOnly="0" labelOnly="1" outline="0" fieldPosition="0">
        <references count="9">
          <reference field="6" count="1" selected="0">
            <x v="117"/>
          </reference>
          <reference field="7" count="1" selected="0">
            <x v="96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95"/>
          </reference>
          <reference field="13" count="1" selected="0">
            <x v="9"/>
          </reference>
          <reference field="14" count="1">
            <x v="199"/>
          </reference>
          <reference field="15" count="1" selected="0">
            <x v="33"/>
          </reference>
          <reference field="17" count="1" selected="0">
            <x v="0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2.xml><?xml version="1.0" encoding="utf-8"?>
<pivotTableDefinition xmlns="http://schemas.openxmlformats.org/spreadsheetml/2006/main" name="Tabela dinâmica1" cacheId="1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46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2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44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m="1" x="143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19"/>
        <item x="140"/>
        <item x="141"/>
        <item x="1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5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</items>
    </pivotField>
    <pivotField axis="axisRow" compact="0" outline="0" showAll="0" defaultSubtotal="0">
      <items count="72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Row" compact="0" outline="0" showAll="0" defaultSubtotal="0">
      <items count="144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</pivotField>
    <pivotField name="QUANT. EMPENHADA" axis="axisRow" compact="0" outline="0" showAll="0" defaultSubtotal="0">
      <items count="92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</items>
    </pivotField>
    <pivotField dataField="1" compact="0" outline="0" showAll="0" defaultSubtotal="0"/>
    <pivotField axis="axisRow" compact="0" outline="0" showAll="0" defaultSubtotal="0">
      <items count="63">
        <item m="1" x="60"/>
        <item x="0"/>
        <item x="1"/>
        <item x="2"/>
        <item x="10"/>
        <item x="23"/>
        <item x="12"/>
        <item x="14"/>
        <item x="15"/>
        <item x="19"/>
        <item x="20"/>
        <item x="3"/>
        <item m="1" x="62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m="1" x="61"/>
        <item x="39"/>
        <item x="36"/>
        <item x="40"/>
        <item x="41"/>
        <item x="42"/>
        <item x="43"/>
        <item x="44"/>
        <item x="46"/>
        <item x="48"/>
        <item x="49"/>
        <item x="51"/>
        <item x="52"/>
        <item x="53"/>
        <item x="9"/>
        <item x="27"/>
        <item x="35"/>
        <item x="45"/>
        <item x="50"/>
        <item x="54"/>
        <item x="56"/>
        <item x="57"/>
        <item x="58"/>
        <item x="59"/>
        <item x="55"/>
        <item x="18"/>
        <item x="37"/>
      </items>
    </pivotField>
    <pivotField compact="0" outline="0" showAll="0" defaultSubtotal="0"/>
    <pivotField axis="axisRow" compact="0" outline="0" showAll="0" defaultSubtotal="0">
      <items count="65">
        <item x="0"/>
        <item x="2"/>
        <item x="6"/>
        <item x="7"/>
        <item x="1"/>
        <item m="1" x="57"/>
        <item m="1" x="56"/>
        <item m="1" x="28"/>
        <item m="1" x="16"/>
        <item m="1" x="48"/>
        <item m="1" x="51"/>
        <item m="1" x="49"/>
        <item x="11"/>
        <item x="12"/>
        <item m="1" x="50"/>
        <item m="1" x="24"/>
        <item m="1" x="17"/>
        <item m="1" x="40"/>
        <item m="1" x="61"/>
        <item m="1" x="23"/>
        <item m="1" x="42"/>
        <item m="1" x="63"/>
        <item m="1" x="15"/>
        <item m="1" x="33"/>
        <item m="1" x="32"/>
        <item m="1" x="62"/>
        <item m="1" x="19"/>
        <item m="1" x="44"/>
        <item m="1" x="64"/>
        <item m="1" x="46"/>
        <item m="1" x="25"/>
        <item m="1" x="20"/>
        <item m="1" x="30"/>
        <item m="1" x="55"/>
        <item m="1" x="47"/>
        <item m="1" x="29"/>
        <item m="1" x="18"/>
        <item m="1" x="60"/>
        <item m="1" x="45"/>
        <item m="1" x="21"/>
        <item m="1" x="39"/>
        <item m="1" x="31"/>
        <item m="1" x="35"/>
        <item m="1" x="58"/>
        <item m="1" x="41"/>
        <item m="1" x="52"/>
        <item m="1" x="53"/>
        <item m="1" x="59"/>
        <item m="1" x="37"/>
        <item m="1" x="43"/>
        <item m="1" x="22"/>
        <item m="1" x="34"/>
        <item m="1" x="27"/>
        <item m="1" x="36"/>
        <item m="1" x="26"/>
        <item m="1" x="54"/>
        <item m="1" x="38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42">
    <i>
      <x v="6"/>
      <x v="21"/>
      <x v="60"/>
      <x/>
      <x v="3"/>
      <x v="13"/>
      <x v="9"/>
      <x v="9"/>
    </i>
    <i>
      <x v="7"/>
      <x v="21"/>
      <x v="61"/>
      <x/>
      <x v="3"/>
      <x v="13"/>
      <x v="9"/>
      <x v="9"/>
    </i>
    <i r="1">
      <x v="65"/>
      <x v="84"/>
      <x/>
      <x v="6"/>
      <x v="25"/>
      <x v="4"/>
      <x v="4"/>
    </i>
    <i>
      <x v="8"/>
      <x v="21"/>
      <x v="60"/>
      <x/>
      <x v="3"/>
      <x v="13"/>
      <x v="9"/>
      <x v="9"/>
    </i>
    <i>
      <x v="9"/>
      <x v="65"/>
      <x v="85"/>
      <x/>
      <x v="6"/>
      <x v="25"/>
      <x v="25"/>
      <x v="42"/>
    </i>
    <i>
      <x v="10"/>
      <x v="21"/>
      <x v="62"/>
      <x v="4"/>
      <x v="3"/>
      <x v="13"/>
      <x v="26"/>
      <x v="55"/>
    </i>
    <i>
      <x v="11"/>
      <x v="21"/>
      <x v="63"/>
      <x/>
      <x v="5"/>
      <x v="20"/>
      <x v="26"/>
      <x v="29"/>
    </i>
    <i r="1">
      <x v="65"/>
      <x v="86"/>
      <x/>
      <x v="6"/>
      <x v="32"/>
      <x v="27"/>
      <x v="70"/>
    </i>
    <i>
      <x v="12"/>
      <x v="65"/>
      <x v="86"/>
      <x/>
      <x v="6"/>
      <x v="32"/>
      <x v="27"/>
      <x v="71"/>
    </i>
    <i>
      <x v="21"/>
      <x v="21"/>
      <x v="66"/>
      <x/>
      <x v="3"/>
      <x v="16"/>
      <x v="15"/>
      <x v="17"/>
    </i>
    <i r="1">
      <x v="65"/>
      <x v="88"/>
      <x/>
      <x v="6"/>
      <x v="29"/>
      <x v="4"/>
      <x v="4"/>
    </i>
    <i>
      <x v="23"/>
      <x v="21"/>
      <x v="67"/>
      <x/>
      <x v="3"/>
      <x v="5"/>
      <x v="9"/>
      <x v="9"/>
    </i>
    <i>
      <x v="25"/>
      <x v="65"/>
      <x v="84"/>
      <x/>
      <x v="6"/>
      <x v="25"/>
      <x v="20"/>
      <x v="22"/>
    </i>
    <i>
      <x v="26"/>
      <x v="97"/>
      <x v="128"/>
      <x v="4"/>
      <x v="8"/>
      <x v="35"/>
      <x v="9"/>
      <x v="1"/>
    </i>
    <i>
      <x v="27"/>
      <x v="21"/>
      <x v="64"/>
      <x/>
      <x v="3"/>
      <x v="13"/>
      <x v="15"/>
      <x v="17"/>
    </i>
    <i r="1">
      <x v="65"/>
      <x v="68"/>
      <x/>
      <x v="6"/>
      <x v="23"/>
      <x v="4"/>
      <x v="4"/>
    </i>
    <i>
      <x v="32"/>
      <x v="21"/>
      <x v="40"/>
      <x v="2"/>
      <x v="4"/>
      <x v="4"/>
      <x v="34"/>
      <x v="36"/>
    </i>
    <i>
      <x v="33"/>
      <x v="21"/>
      <x v="64"/>
      <x v="4"/>
      <x v="3"/>
      <x v="13"/>
      <x v="26"/>
      <x v="37"/>
    </i>
    <i>
      <x v="37"/>
      <x v="21"/>
      <x v="61"/>
      <x/>
      <x v="3"/>
      <x v="14"/>
      <x v="17"/>
      <x v="19"/>
    </i>
    <i r="1">
      <x v="97"/>
      <x v="95"/>
      <x/>
      <x v="8"/>
      <x v="35"/>
      <x v="1"/>
      <x v="1"/>
    </i>
    <i>
      <x v="46"/>
      <x v="21"/>
      <x v="62"/>
      <x/>
      <x v="3"/>
      <x v="17"/>
      <x v="17"/>
      <x v="19"/>
    </i>
    <i r="1">
      <x v="65"/>
      <x v="90"/>
      <x/>
      <x v="6"/>
      <x v="30"/>
      <x v="16"/>
      <x v="18"/>
    </i>
    <i>
      <x v="48"/>
      <x v="21"/>
      <x v="64"/>
      <x v="4"/>
      <x v="3"/>
      <x v="13"/>
      <x v="28"/>
      <x v="49"/>
    </i>
    <i>
      <x v="49"/>
      <x v="21"/>
      <x v="65"/>
      <x v="4"/>
      <x v="3"/>
      <x v="19"/>
      <x v="24"/>
      <x v="4"/>
    </i>
    <i>
      <x v="51"/>
      <x v="21"/>
      <x v="60"/>
      <x v="4"/>
      <x v="3"/>
      <x v="13"/>
      <x v="28"/>
      <x v="41"/>
    </i>
    <i>
      <x v="61"/>
      <x v="65"/>
      <x v="89"/>
      <x/>
      <x v="6"/>
      <x v="50"/>
      <x v="9"/>
      <x v="9"/>
    </i>
    <i>
      <x v="76"/>
      <x v="21"/>
      <x v="60"/>
      <x v="4"/>
      <x v="3"/>
      <x v="13"/>
      <x v="51"/>
      <x v="58"/>
    </i>
    <i>
      <x v="78"/>
      <x v="65"/>
      <x v="86"/>
      <x/>
      <x v="6"/>
      <x v="32"/>
      <x v="16"/>
      <x v="18"/>
    </i>
    <i r="1">
      <x v="97"/>
      <x v="129"/>
      <x/>
      <x v="7"/>
      <x v="43"/>
      <x v="1"/>
      <x v="1"/>
    </i>
    <i>
      <x v="79"/>
      <x v="65"/>
      <x v="68"/>
      <x/>
      <x v="6"/>
      <x v="23"/>
      <x v="26"/>
      <x v="29"/>
    </i>
    <i>
      <x v="82"/>
      <x v="97"/>
      <x v="126"/>
      <x/>
      <x v="7"/>
      <x v="46"/>
      <x v="3"/>
      <x v="3"/>
    </i>
    <i>
      <x v="83"/>
      <x v="21"/>
      <x v="65"/>
      <x v="4"/>
      <x v="3"/>
      <x v="19"/>
      <x v="27"/>
      <x v="5"/>
    </i>
    <i>
      <x v="84"/>
      <x v="21"/>
      <x v="40"/>
      <x v="1"/>
      <x v="4"/>
      <x v="4"/>
      <x v="24"/>
      <x v="65"/>
    </i>
    <i>
      <x v="89"/>
      <x v="21"/>
      <x v="64"/>
      <x v="4"/>
      <x v="3"/>
      <x v="13"/>
      <x v="34"/>
      <x v="56"/>
    </i>
    <i>
      <x v="91"/>
      <x v="21"/>
      <x v="68"/>
      <x/>
      <x v="6"/>
      <x v="23"/>
      <x v="50"/>
      <x v="64"/>
    </i>
    <i>
      <x v="92"/>
      <x v="65"/>
      <x v="87"/>
      <x/>
      <x v="6"/>
      <x v="24"/>
      <x v="26"/>
      <x v="29"/>
    </i>
    <i r="1">
      <x v="97"/>
      <x v="127"/>
      <x/>
      <x v="7"/>
      <x v="38"/>
      <x v="3"/>
      <x v="3"/>
    </i>
    <i>
      <x v="93"/>
      <x v="65"/>
      <x v="68"/>
      <x v="4"/>
      <x v="6"/>
      <x v="25"/>
      <x v="28"/>
      <x v="72"/>
    </i>
    <i>
      <x v="110"/>
      <x v="21"/>
      <x v="60"/>
      <x v="4"/>
      <x v="3"/>
      <x v="13"/>
      <x v="51"/>
      <x v="59"/>
    </i>
    <i>
      <x v="112"/>
      <x v="21"/>
      <x v="61"/>
      <x/>
      <x v="3"/>
      <x v="14"/>
      <x v="34"/>
      <x v="36"/>
    </i>
    <i>
      <x v="113"/>
      <x v="21"/>
      <x v="61"/>
      <x v="4"/>
      <x v="3"/>
      <x v="14"/>
      <x v="34"/>
      <x v="27"/>
    </i>
    <i>
      <x v="122"/>
      <x v="21"/>
      <x v="60"/>
      <x v="4"/>
      <x v="3"/>
      <x v="13"/>
      <x v="34"/>
      <x v="57"/>
    </i>
  </rowItems>
  <colItems count="1">
    <i/>
  </colItems>
  <pageFields count="1">
    <pageField fld="3" item="14" hier="-1"/>
  </pageFields>
  <dataFields count="1">
    <dataField name="VALOR" fld="14" baseField="13" baseItem="23" numFmtId="44"/>
  </dataFields>
  <formats count="73">
    <format dxfId="3960">
      <pivotArea type="all" dataOnly="0" outline="0" fieldPosition="0"/>
    </format>
    <format dxfId="3959">
      <pivotArea field="7" type="button" dataOnly="0" labelOnly="1" outline="0" axis="axisRow" fieldPosition="1"/>
    </format>
    <format dxfId="3958">
      <pivotArea type="all" dataOnly="0" outline="0" fieldPosition="0"/>
    </format>
    <format dxfId="3957">
      <pivotArea outline="0" collapsedLevelsAreSubtotals="1" fieldPosition="0"/>
    </format>
    <format dxfId="3956">
      <pivotArea dataOnly="0" labelOnly="1" outline="0" axis="axisValues" fieldPosition="0"/>
    </format>
    <format dxfId="3955">
      <pivotArea dataOnly="0" labelOnly="1" outline="0" fieldPosition="0">
        <references count="1">
          <reference field="6" count="24">
            <x v="6"/>
            <x v="7"/>
            <x v="8"/>
            <x v="10"/>
            <x v="11"/>
            <x v="21"/>
            <x v="23"/>
            <x v="27"/>
            <x v="32"/>
            <x v="33"/>
            <x v="37"/>
            <x v="46"/>
            <x v="48"/>
            <x v="49"/>
            <x v="51"/>
            <x v="76"/>
            <x v="83"/>
            <x v="84"/>
            <x v="89"/>
            <x v="91"/>
            <x v="110"/>
            <x v="112"/>
            <x v="113"/>
            <x v="122"/>
          </reference>
        </references>
      </pivotArea>
    </format>
    <format dxfId="3954">
      <pivotArea dataOnly="0" labelOnly="1" outline="0" fieldPosition="0">
        <references count="2">
          <reference field="6" count="1" selected="0">
            <x v="6"/>
          </reference>
          <reference field="7" count="1">
            <x v="21"/>
          </reference>
        </references>
      </pivotArea>
    </format>
    <format dxfId="3953">
      <pivotArea dataOnly="0" labelOnly="1" outline="0" fieldPosition="0">
        <references count="3">
          <reference field="6" count="1" selected="0">
            <x v="6"/>
          </reference>
          <reference field="7" count="1" selected="0">
            <x v="21"/>
          </reference>
          <reference field="12" count="1">
            <x v="60"/>
          </reference>
        </references>
      </pivotArea>
    </format>
    <format dxfId="3952">
      <pivotArea dataOnly="0" labelOnly="1" outline="0" fieldPosition="0">
        <references count="3">
          <reference field="6" count="1" selected="0">
            <x v="7"/>
          </reference>
          <reference field="7" count="1" selected="0">
            <x v="21"/>
          </reference>
          <reference field="12" count="1">
            <x v="61"/>
          </reference>
        </references>
      </pivotArea>
    </format>
    <format dxfId="3951">
      <pivotArea dataOnly="0" labelOnly="1" outline="0" fieldPosition="0">
        <references count="3">
          <reference field="6" count="1" selected="0">
            <x v="8"/>
          </reference>
          <reference field="7" count="1" selected="0">
            <x v="21"/>
          </reference>
          <reference field="12" count="1">
            <x v="60"/>
          </reference>
        </references>
      </pivotArea>
    </format>
    <format dxfId="3950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1"/>
          </reference>
          <reference field="12" count="1">
            <x v="62"/>
          </reference>
        </references>
      </pivotArea>
    </format>
    <format dxfId="3949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21"/>
          </reference>
          <reference field="12" count="1">
            <x v="63"/>
          </reference>
        </references>
      </pivotArea>
    </format>
    <format dxfId="3948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21"/>
          </reference>
          <reference field="12" count="1">
            <x v="66"/>
          </reference>
        </references>
      </pivotArea>
    </format>
    <format dxfId="3947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21"/>
          </reference>
          <reference field="12" count="1">
            <x v="67"/>
          </reference>
        </references>
      </pivotArea>
    </format>
    <format dxfId="3946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21"/>
          </reference>
          <reference field="12" count="1">
            <x v="64"/>
          </reference>
        </references>
      </pivotArea>
    </format>
    <format dxfId="3945">
      <pivotArea dataOnly="0" labelOnly="1" outline="0" fieldPosition="0">
        <references count="3">
          <reference field="6" count="1" selected="0">
            <x v="32"/>
          </reference>
          <reference field="7" count="1" selected="0">
            <x v="21"/>
          </reference>
          <reference field="12" count="1">
            <x v="40"/>
          </reference>
        </references>
      </pivotArea>
    </format>
    <format dxfId="3944">
      <pivotArea dataOnly="0" labelOnly="1" outline="0" fieldPosition="0">
        <references count="3">
          <reference field="6" count="1" selected="0">
            <x v="33"/>
          </reference>
          <reference field="7" count="1" selected="0">
            <x v="21"/>
          </reference>
          <reference field="12" count="1">
            <x v="64"/>
          </reference>
        </references>
      </pivotArea>
    </format>
    <format dxfId="3943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21"/>
          </reference>
          <reference field="12" count="1">
            <x v="61"/>
          </reference>
        </references>
      </pivotArea>
    </format>
    <format dxfId="3942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21"/>
          </reference>
          <reference field="12" count="1">
            <x v="62"/>
          </reference>
        </references>
      </pivotArea>
    </format>
    <format dxfId="3941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21"/>
          </reference>
          <reference field="12" count="1">
            <x v="64"/>
          </reference>
        </references>
      </pivotArea>
    </format>
    <format dxfId="3940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21"/>
          </reference>
          <reference field="12" count="1">
            <x v="65"/>
          </reference>
        </references>
      </pivotArea>
    </format>
    <format dxfId="3939">
      <pivotArea dataOnly="0" labelOnly="1" outline="0" fieldPosition="0">
        <references count="3">
          <reference field="6" count="1" selected="0">
            <x v="51"/>
          </reference>
          <reference field="7" count="1" selected="0">
            <x v="21"/>
          </reference>
          <reference field="12" count="1">
            <x v="60"/>
          </reference>
        </references>
      </pivotArea>
    </format>
    <format dxfId="3938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21"/>
          </reference>
          <reference field="12" count="1">
            <x v="65"/>
          </reference>
        </references>
      </pivotArea>
    </format>
    <format dxfId="3937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21"/>
          </reference>
          <reference field="12" count="1">
            <x v="40"/>
          </reference>
        </references>
      </pivotArea>
    </format>
    <format dxfId="3936">
      <pivotArea dataOnly="0" labelOnly="1" outline="0" fieldPosition="0">
        <references count="3">
          <reference field="6" count="1" selected="0">
            <x v="89"/>
          </reference>
          <reference field="7" count="1" selected="0">
            <x v="21"/>
          </reference>
          <reference field="12" count="1">
            <x v="64"/>
          </reference>
        </references>
      </pivotArea>
    </format>
    <format dxfId="3935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21"/>
          </reference>
          <reference field="12" count="1">
            <x v="40"/>
          </reference>
        </references>
      </pivotArea>
    </format>
    <format dxfId="3934">
      <pivotArea dataOnly="0" labelOnly="1" outline="0" fieldPosition="0">
        <references count="3">
          <reference field="6" count="1" selected="0">
            <x v="110"/>
          </reference>
          <reference field="7" count="1" selected="0">
            <x v="21"/>
          </reference>
          <reference field="12" count="1">
            <x v="60"/>
          </reference>
        </references>
      </pivotArea>
    </format>
    <format dxfId="3933">
      <pivotArea dataOnly="0" labelOnly="1" outline="0" fieldPosition="0">
        <references count="3">
          <reference field="6" count="1" selected="0">
            <x v="112"/>
          </reference>
          <reference field="7" count="1" selected="0">
            <x v="21"/>
          </reference>
          <reference field="12" count="1">
            <x v="61"/>
          </reference>
        </references>
      </pivotArea>
    </format>
    <format dxfId="3932">
      <pivotArea dataOnly="0" labelOnly="1" outline="0" fieldPosition="0">
        <references count="3">
          <reference field="6" count="1" selected="0">
            <x v="122"/>
          </reference>
          <reference field="7" count="1" selected="0">
            <x v="21"/>
          </reference>
          <reference field="12" count="1">
            <x v="60"/>
          </reference>
        </references>
      </pivotArea>
    </format>
    <format dxfId="3931">
      <pivotArea dataOnly="0" labelOnly="1" outline="0" fieldPosition="0">
        <references count="4">
          <reference field="6" count="1" selected="0">
            <x v="32"/>
          </reference>
          <reference field="7" count="1" selected="0">
            <x v="21"/>
          </reference>
          <reference field="12" count="1" selected="0">
            <x v="40"/>
          </reference>
          <reference field="17" count="1">
            <x v="2"/>
          </reference>
        </references>
      </pivotArea>
    </format>
    <format dxfId="3930">
      <pivotArea dataOnly="0" labelOnly="1" outline="0" fieldPosition="0">
        <references count="4">
          <reference field="6" count="1" selected="0">
            <x v="84"/>
          </reference>
          <reference field="7" count="1" selected="0">
            <x v="21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929">
      <pivotArea dataOnly="0" labelOnly="1" outline="0" fieldPosition="0">
        <references count="5">
          <reference field="6" count="1" selected="0">
            <x v="32"/>
          </reference>
          <reference field="7" count="1" selected="0">
            <x v="21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2"/>
          </reference>
        </references>
      </pivotArea>
    </format>
    <format dxfId="3928">
      <pivotArea dataOnly="0" labelOnly="1" outline="0" fieldPosition="0">
        <references count="5">
          <reference field="6" count="1" selected="0">
            <x v="84"/>
          </reference>
          <reference field="7" count="1" selected="0">
            <x v="21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927">
      <pivotArea dataOnly="0" labelOnly="1" outline="0" fieldPosition="0">
        <references count="7">
          <reference field="6" count="1" selected="0">
            <x v="32"/>
          </reference>
          <reference field="7" count="1" selected="0">
            <x v="21"/>
          </reference>
          <reference field="8" count="1">
            <x v="3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4"/>
          </reference>
          <reference field="17" count="1" selected="0">
            <x v="2"/>
          </reference>
        </references>
      </pivotArea>
    </format>
    <format dxfId="3926">
      <pivotArea dataOnly="0" labelOnly="1" outline="0" fieldPosition="0">
        <references count="7">
          <reference field="6" count="1" selected="0">
            <x v="84"/>
          </reference>
          <reference field="7" count="1" selected="0">
            <x v="21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4"/>
          </reference>
          <reference field="17" count="1" selected="0">
            <x v="1"/>
          </reference>
        </references>
      </pivotArea>
    </format>
    <format dxfId="3925">
      <pivotArea dataOnly="0" labelOnly="1" outline="0" fieldPosition="0">
        <references count="8">
          <reference field="6" count="1" selected="0">
            <x v="32"/>
          </reference>
          <reference field="7" count="1" selected="0">
            <x v="21"/>
          </reference>
          <reference field="8" count="1" selected="0">
            <x v="3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36"/>
          </reference>
          <reference field="15" count="1" selected="0">
            <x v="4"/>
          </reference>
          <reference field="17" count="1" selected="0">
            <x v="2"/>
          </reference>
        </references>
      </pivotArea>
    </format>
    <format dxfId="3924">
      <pivotArea dataOnly="0" labelOnly="1" outline="0" fieldPosition="0">
        <references count="8">
          <reference field="6" count="1" selected="0">
            <x v="84"/>
          </reference>
          <reference field="7" count="1" selected="0">
            <x v="21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4"/>
          </reference>
          <reference field="17" count="1" selected="0">
            <x v="1"/>
          </reference>
        </references>
      </pivotArea>
    </format>
    <format dxfId="3923">
      <pivotArea type="all" dataOnly="0" outline="0" fieldPosition="0"/>
    </format>
    <format dxfId="3922">
      <pivotArea outline="0" collapsedLevelsAreSubtotals="1" fieldPosition="0"/>
    </format>
    <format dxfId="3921">
      <pivotArea dataOnly="0" labelOnly="1" outline="0" axis="axisValues" fieldPosition="0"/>
    </format>
    <format dxfId="3920">
      <pivotArea dataOnly="0" labelOnly="1" outline="0" fieldPosition="0">
        <references count="1">
          <reference field="6" count="24">
            <x v="6"/>
            <x v="7"/>
            <x v="8"/>
            <x v="10"/>
            <x v="11"/>
            <x v="21"/>
            <x v="23"/>
            <x v="27"/>
            <x v="32"/>
            <x v="33"/>
            <x v="37"/>
            <x v="46"/>
            <x v="48"/>
            <x v="49"/>
            <x v="51"/>
            <x v="76"/>
            <x v="83"/>
            <x v="84"/>
            <x v="89"/>
            <x v="91"/>
            <x v="110"/>
            <x v="112"/>
            <x v="113"/>
            <x v="122"/>
          </reference>
        </references>
      </pivotArea>
    </format>
    <format dxfId="3919">
      <pivotArea dataOnly="0" labelOnly="1" outline="0" fieldPosition="0">
        <references count="2">
          <reference field="6" count="1" selected="0">
            <x v="6"/>
          </reference>
          <reference field="7" count="1">
            <x v="21"/>
          </reference>
        </references>
      </pivotArea>
    </format>
    <format dxfId="3918">
      <pivotArea dataOnly="0" labelOnly="1" outline="0" fieldPosition="0">
        <references count="3">
          <reference field="6" count="1" selected="0">
            <x v="6"/>
          </reference>
          <reference field="7" count="1" selected="0">
            <x v="21"/>
          </reference>
          <reference field="12" count="1">
            <x v="60"/>
          </reference>
        </references>
      </pivotArea>
    </format>
    <format dxfId="3917">
      <pivotArea dataOnly="0" labelOnly="1" outline="0" fieldPosition="0">
        <references count="3">
          <reference field="6" count="1" selected="0">
            <x v="7"/>
          </reference>
          <reference field="7" count="1" selected="0">
            <x v="21"/>
          </reference>
          <reference field="12" count="1">
            <x v="61"/>
          </reference>
        </references>
      </pivotArea>
    </format>
    <format dxfId="3916">
      <pivotArea dataOnly="0" labelOnly="1" outline="0" fieldPosition="0">
        <references count="3">
          <reference field="6" count="1" selected="0">
            <x v="8"/>
          </reference>
          <reference field="7" count="1" selected="0">
            <x v="21"/>
          </reference>
          <reference field="12" count="1">
            <x v="60"/>
          </reference>
        </references>
      </pivotArea>
    </format>
    <format dxfId="3915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1"/>
          </reference>
          <reference field="12" count="1">
            <x v="62"/>
          </reference>
        </references>
      </pivotArea>
    </format>
    <format dxfId="3914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21"/>
          </reference>
          <reference field="12" count="1">
            <x v="63"/>
          </reference>
        </references>
      </pivotArea>
    </format>
    <format dxfId="3913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21"/>
          </reference>
          <reference field="12" count="1">
            <x v="66"/>
          </reference>
        </references>
      </pivotArea>
    </format>
    <format dxfId="3912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21"/>
          </reference>
          <reference field="12" count="1">
            <x v="67"/>
          </reference>
        </references>
      </pivotArea>
    </format>
    <format dxfId="3911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21"/>
          </reference>
          <reference field="12" count="1">
            <x v="64"/>
          </reference>
        </references>
      </pivotArea>
    </format>
    <format dxfId="3910">
      <pivotArea dataOnly="0" labelOnly="1" outline="0" fieldPosition="0">
        <references count="3">
          <reference field="6" count="1" selected="0">
            <x v="32"/>
          </reference>
          <reference field="7" count="1" selected="0">
            <x v="21"/>
          </reference>
          <reference field="12" count="1">
            <x v="40"/>
          </reference>
        </references>
      </pivotArea>
    </format>
    <format dxfId="3909">
      <pivotArea dataOnly="0" labelOnly="1" outline="0" fieldPosition="0">
        <references count="3">
          <reference field="6" count="1" selected="0">
            <x v="33"/>
          </reference>
          <reference field="7" count="1" selected="0">
            <x v="21"/>
          </reference>
          <reference field="12" count="1">
            <x v="64"/>
          </reference>
        </references>
      </pivotArea>
    </format>
    <format dxfId="3908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21"/>
          </reference>
          <reference field="12" count="1">
            <x v="61"/>
          </reference>
        </references>
      </pivotArea>
    </format>
    <format dxfId="3907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21"/>
          </reference>
          <reference field="12" count="1">
            <x v="62"/>
          </reference>
        </references>
      </pivotArea>
    </format>
    <format dxfId="3906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21"/>
          </reference>
          <reference field="12" count="1">
            <x v="64"/>
          </reference>
        </references>
      </pivotArea>
    </format>
    <format dxfId="3905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21"/>
          </reference>
          <reference field="12" count="1">
            <x v="65"/>
          </reference>
        </references>
      </pivotArea>
    </format>
    <format dxfId="3904">
      <pivotArea dataOnly="0" labelOnly="1" outline="0" fieldPosition="0">
        <references count="3">
          <reference field="6" count="1" selected="0">
            <x v="51"/>
          </reference>
          <reference field="7" count="1" selected="0">
            <x v="21"/>
          </reference>
          <reference field="12" count="1">
            <x v="60"/>
          </reference>
        </references>
      </pivotArea>
    </format>
    <format dxfId="3903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21"/>
          </reference>
          <reference field="12" count="1">
            <x v="65"/>
          </reference>
        </references>
      </pivotArea>
    </format>
    <format dxfId="3902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21"/>
          </reference>
          <reference field="12" count="1">
            <x v="40"/>
          </reference>
        </references>
      </pivotArea>
    </format>
    <format dxfId="3901">
      <pivotArea dataOnly="0" labelOnly="1" outline="0" fieldPosition="0">
        <references count="3">
          <reference field="6" count="1" selected="0">
            <x v="89"/>
          </reference>
          <reference field="7" count="1" selected="0">
            <x v="21"/>
          </reference>
          <reference field="12" count="1">
            <x v="64"/>
          </reference>
        </references>
      </pivotArea>
    </format>
    <format dxfId="3900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21"/>
          </reference>
          <reference field="12" count="1">
            <x v="40"/>
          </reference>
        </references>
      </pivotArea>
    </format>
    <format dxfId="3899">
      <pivotArea dataOnly="0" labelOnly="1" outline="0" fieldPosition="0">
        <references count="3">
          <reference field="6" count="1" selected="0">
            <x v="110"/>
          </reference>
          <reference field="7" count="1" selected="0">
            <x v="21"/>
          </reference>
          <reference field="12" count="1">
            <x v="60"/>
          </reference>
        </references>
      </pivotArea>
    </format>
    <format dxfId="3898">
      <pivotArea dataOnly="0" labelOnly="1" outline="0" fieldPosition="0">
        <references count="3">
          <reference field="6" count="1" selected="0">
            <x v="112"/>
          </reference>
          <reference field="7" count="1" selected="0">
            <x v="21"/>
          </reference>
          <reference field="12" count="1">
            <x v="61"/>
          </reference>
        </references>
      </pivotArea>
    </format>
    <format dxfId="3897">
      <pivotArea dataOnly="0" labelOnly="1" outline="0" fieldPosition="0">
        <references count="3">
          <reference field="6" count="1" selected="0">
            <x v="122"/>
          </reference>
          <reference field="7" count="1" selected="0">
            <x v="21"/>
          </reference>
          <reference field="12" count="1">
            <x v="60"/>
          </reference>
        </references>
      </pivotArea>
    </format>
    <format dxfId="3896">
      <pivotArea dataOnly="0" labelOnly="1" outline="0" fieldPosition="0">
        <references count="4">
          <reference field="6" count="1" selected="0">
            <x v="32"/>
          </reference>
          <reference field="7" count="1" selected="0">
            <x v="21"/>
          </reference>
          <reference field="12" count="1" selected="0">
            <x v="40"/>
          </reference>
          <reference field="17" count="1">
            <x v="2"/>
          </reference>
        </references>
      </pivotArea>
    </format>
    <format dxfId="3895">
      <pivotArea dataOnly="0" labelOnly="1" outline="0" fieldPosition="0">
        <references count="4">
          <reference field="6" count="1" selected="0">
            <x v="84"/>
          </reference>
          <reference field="7" count="1" selected="0">
            <x v="21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894">
      <pivotArea dataOnly="0" labelOnly="1" outline="0" fieldPosition="0">
        <references count="5">
          <reference field="6" count="1" selected="0">
            <x v="32"/>
          </reference>
          <reference field="7" count="1" selected="0">
            <x v="21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2"/>
          </reference>
        </references>
      </pivotArea>
    </format>
    <format dxfId="3893">
      <pivotArea dataOnly="0" labelOnly="1" outline="0" fieldPosition="0">
        <references count="5">
          <reference field="6" count="1" selected="0">
            <x v="84"/>
          </reference>
          <reference field="7" count="1" selected="0">
            <x v="21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892">
      <pivotArea dataOnly="0" labelOnly="1" outline="0" fieldPosition="0">
        <references count="7">
          <reference field="6" count="1" selected="0">
            <x v="32"/>
          </reference>
          <reference field="7" count="1" selected="0">
            <x v="21"/>
          </reference>
          <reference field="8" count="1">
            <x v="3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4"/>
          </reference>
          <reference field="17" count="1" selected="0">
            <x v="2"/>
          </reference>
        </references>
      </pivotArea>
    </format>
    <format dxfId="3891">
      <pivotArea dataOnly="0" labelOnly="1" outline="0" fieldPosition="0">
        <references count="7">
          <reference field="6" count="1" selected="0">
            <x v="84"/>
          </reference>
          <reference field="7" count="1" selected="0">
            <x v="21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4"/>
          </reference>
          <reference field="17" count="1" selected="0">
            <x v="1"/>
          </reference>
        </references>
      </pivotArea>
    </format>
    <format dxfId="3890">
      <pivotArea dataOnly="0" labelOnly="1" outline="0" fieldPosition="0">
        <references count="8">
          <reference field="6" count="1" selected="0">
            <x v="32"/>
          </reference>
          <reference field="7" count="1" selected="0">
            <x v="21"/>
          </reference>
          <reference field="8" count="1" selected="0">
            <x v="3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36"/>
          </reference>
          <reference field="15" count="1" selected="0">
            <x v="4"/>
          </reference>
          <reference field="17" count="1" selected="0">
            <x v="2"/>
          </reference>
        </references>
      </pivotArea>
    </format>
    <format dxfId="3889">
      <pivotArea dataOnly="0" labelOnly="1" outline="0" fieldPosition="0">
        <references count="8">
          <reference field="6" count="1" selected="0">
            <x v="84"/>
          </reference>
          <reference field="7" count="1" selected="0">
            <x v="21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4"/>
          </reference>
          <reference field="17" count="1" selected="0">
            <x v="1"/>
          </reference>
        </references>
      </pivotArea>
    </format>
    <format dxfId="3888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3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28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24">
    <i>
      <x v="5"/>
      <x v="13"/>
      <x v="19"/>
      <x/>
      <x v="3"/>
      <x v="20"/>
      <x v="4"/>
      <x v="4"/>
    </i>
    <i>
      <x v="11"/>
      <x v="13"/>
      <x v="7"/>
      <x/>
      <x v="3"/>
      <x v="18"/>
      <x v="20"/>
      <x v="22"/>
    </i>
    <i>
      <x v="14"/>
      <x v="13"/>
      <x v="8"/>
      <x/>
      <x v="2"/>
      <x v="11"/>
      <x v="9"/>
      <x v="9"/>
    </i>
    <i>
      <x v="15"/>
      <x v="13"/>
      <x v="9"/>
      <x/>
      <x v="2"/>
      <x v="6"/>
      <x v="9"/>
      <x v="9"/>
    </i>
    <i>
      <x v="17"/>
      <x v="13"/>
      <x v="7"/>
      <x/>
      <x v="3"/>
      <x v="18"/>
      <x v="4"/>
      <x v="4"/>
    </i>
    <i>
      <x v="23"/>
      <x v="13"/>
      <x v="12"/>
      <x/>
      <x v="2"/>
      <x v="13"/>
      <x v="1"/>
      <x v="1"/>
    </i>
    <i>
      <x v="24"/>
      <x v="13"/>
      <x v="7"/>
      <x/>
      <x v="3"/>
      <x v="18"/>
      <x v="4"/>
      <x v="4"/>
    </i>
    <i>
      <x v="26"/>
      <x v="13"/>
      <x v="13"/>
      <x/>
      <x v="2"/>
      <x v="44"/>
      <x v="9"/>
      <x v="9"/>
    </i>
    <i>
      <x v="27"/>
      <x v="13"/>
      <x v="14"/>
      <x/>
      <x v="2"/>
      <x v="11"/>
      <x v="9"/>
      <x v="9"/>
    </i>
    <i>
      <x v="29"/>
      <x v="13"/>
      <x v="15"/>
      <x v="4"/>
      <x v="3"/>
      <x v="8"/>
      <x v="29"/>
      <x v="46"/>
    </i>
    <i>
      <x v="35"/>
      <x v="13"/>
      <x v="17"/>
      <x v="4"/>
      <x v="3"/>
      <x v="5"/>
      <x v="15"/>
      <x v="9"/>
    </i>
    <i>
      <x v="41"/>
      <x v="13"/>
      <x v="3"/>
      <x/>
      <x v="2"/>
      <x v="11"/>
      <x v="9"/>
      <x v="9"/>
    </i>
    <i>
      <x v="43"/>
      <x v="13"/>
      <x v="18"/>
      <x/>
      <x v="2"/>
      <x v="17"/>
      <x v="4"/>
      <x v="4"/>
    </i>
    <i>
      <x v="50"/>
      <x v="13"/>
      <x v="14"/>
      <x/>
      <x v="2"/>
      <x v="11"/>
      <x v="15"/>
      <x v="17"/>
    </i>
    <i>
      <x v="56"/>
      <x v="13"/>
      <x v="4"/>
      <x/>
      <x v="2"/>
      <x v="12"/>
      <x v="9"/>
      <x v="9"/>
    </i>
    <i>
      <x v="60"/>
      <x v="13"/>
      <x v="11"/>
      <x/>
      <x v="2"/>
      <x v="14"/>
      <x v="13"/>
      <x v="14"/>
    </i>
    <i>
      <x v="61"/>
      <x v="13"/>
      <x v="13"/>
      <x/>
      <x v="2"/>
      <x v="44"/>
      <x v="1"/>
      <x v="1"/>
    </i>
    <i>
      <x v="78"/>
      <x v="13"/>
      <x v="14"/>
      <x/>
      <x v="2"/>
      <x v="11"/>
      <x v="17"/>
      <x v="19"/>
    </i>
    <i>
      <x v="83"/>
      <x v="13"/>
      <x v="40"/>
      <x v="1"/>
      <x v="4"/>
      <x v="3"/>
      <x v="17"/>
      <x v="65"/>
    </i>
    <i>
      <x v="89"/>
      <x v="13"/>
      <x v="10"/>
      <x/>
      <x v="2"/>
      <x v="7"/>
      <x v="9"/>
      <x v="9"/>
    </i>
    <i>
      <x v="90"/>
      <x v="13"/>
      <x v="14"/>
      <x v="4"/>
      <x v="2"/>
      <x v="11"/>
      <x v="29"/>
      <x v="30"/>
    </i>
    <i>
      <x v="91"/>
      <x v="13"/>
      <x v="22"/>
      <x/>
      <x v="3"/>
      <x v="9"/>
      <x v="9"/>
      <x v="9"/>
    </i>
    <i>
      <x v="92"/>
      <x v="13"/>
      <x v="14"/>
      <x/>
      <x v="2"/>
      <x v="11"/>
      <x v="4"/>
      <x v="4"/>
    </i>
    <i>
      <x v="93"/>
      <x v="13"/>
      <x v="23"/>
      <x/>
      <x v="3"/>
      <x v="8"/>
      <x v="4"/>
      <x v="4"/>
    </i>
  </rowItems>
  <colItems count="1">
    <i/>
  </colItems>
  <pageFields count="1">
    <pageField fld="3" item="36" hier="-1"/>
  </pageFields>
  <dataFields count="1">
    <dataField name="VALOR" fld="14" baseField="13" baseItem="23" numFmtId="44"/>
  </dataFields>
  <formats count="67">
    <format dxfId="3887">
      <pivotArea type="all" dataOnly="0" outline="0" fieldPosition="0"/>
    </format>
    <format dxfId="3886">
      <pivotArea field="7" type="button" dataOnly="0" labelOnly="1" outline="0" axis="axisRow" fieldPosition="1"/>
    </format>
    <format dxfId="3885">
      <pivotArea type="all" dataOnly="0" outline="0" fieldPosition="0"/>
    </format>
    <format dxfId="3884">
      <pivotArea outline="0" collapsedLevelsAreSubtotals="1" fieldPosition="0"/>
    </format>
    <format dxfId="3883">
      <pivotArea dataOnly="0" labelOnly="1" outline="0" axis="axisValues" fieldPosition="0"/>
    </format>
    <format dxfId="3882">
      <pivotArea dataOnly="0" labelOnly="1" outline="0" fieldPosition="0">
        <references count="1">
          <reference field="6" count="24">
            <x v="5"/>
            <x v="11"/>
            <x v="14"/>
            <x v="15"/>
            <x v="17"/>
            <x v="23"/>
            <x v="24"/>
            <x v="26"/>
            <x v="27"/>
            <x v="29"/>
            <x v="35"/>
            <x v="41"/>
            <x v="43"/>
            <x v="50"/>
            <x v="56"/>
            <x v="60"/>
            <x v="61"/>
            <x v="78"/>
            <x v="83"/>
            <x v="89"/>
            <x v="90"/>
            <x v="91"/>
            <x v="92"/>
            <x v="93"/>
          </reference>
        </references>
      </pivotArea>
    </format>
    <format dxfId="3881">
      <pivotArea dataOnly="0" labelOnly="1" outline="0" fieldPosition="0">
        <references count="2">
          <reference field="6" count="1" selected="0">
            <x v="5"/>
          </reference>
          <reference field="7" count="1">
            <x v="13"/>
          </reference>
        </references>
      </pivotArea>
    </format>
    <format dxfId="3880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13"/>
          </reference>
          <reference field="12" count="1">
            <x v="19"/>
          </reference>
        </references>
      </pivotArea>
    </format>
    <format dxfId="3879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13"/>
          </reference>
          <reference field="12" count="1">
            <x v="7"/>
          </reference>
        </references>
      </pivotArea>
    </format>
    <format dxfId="3878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13"/>
          </reference>
          <reference field="12" count="1">
            <x v="8"/>
          </reference>
        </references>
      </pivotArea>
    </format>
    <format dxfId="3877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13"/>
          </reference>
          <reference field="12" count="1">
            <x v="9"/>
          </reference>
        </references>
      </pivotArea>
    </format>
    <format dxfId="3876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13"/>
          </reference>
          <reference field="12" count="1">
            <x v="7"/>
          </reference>
        </references>
      </pivotArea>
    </format>
    <format dxfId="3875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13"/>
          </reference>
          <reference field="12" count="1">
            <x v="12"/>
          </reference>
        </references>
      </pivotArea>
    </format>
    <format dxfId="3874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13"/>
          </reference>
          <reference field="12" count="1">
            <x v="7"/>
          </reference>
        </references>
      </pivotArea>
    </format>
    <format dxfId="3873">
      <pivotArea dataOnly="0" labelOnly="1" outline="0" fieldPosition="0">
        <references count="3">
          <reference field="6" count="1" selected="0">
            <x v="26"/>
          </reference>
          <reference field="7" count="1" selected="0">
            <x v="13"/>
          </reference>
          <reference field="12" count="1">
            <x v="13"/>
          </reference>
        </references>
      </pivotArea>
    </format>
    <format dxfId="3872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13"/>
          </reference>
          <reference field="12" count="1">
            <x v="14"/>
          </reference>
        </references>
      </pivotArea>
    </format>
    <format dxfId="3871">
      <pivotArea dataOnly="0" labelOnly="1" outline="0" fieldPosition="0">
        <references count="3">
          <reference field="6" count="1" selected="0">
            <x v="29"/>
          </reference>
          <reference field="7" count="1" selected="0">
            <x v="13"/>
          </reference>
          <reference field="12" count="1">
            <x v="15"/>
          </reference>
        </references>
      </pivotArea>
    </format>
    <format dxfId="3870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13"/>
          </reference>
          <reference field="12" count="1">
            <x v="17"/>
          </reference>
        </references>
      </pivotArea>
    </format>
    <format dxfId="3869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13"/>
          </reference>
          <reference field="12" count="1">
            <x v="3"/>
          </reference>
        </references>
      </pivotArea>
    </format>
    <format dxfId="3868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13"/>
          </reference>
          <reference field="12" count="1">
            <x v="18"/>
          </reference>
        </references>
      </pivotArea>
    </format>
    <format dxfId="3867">
      <pivotArea dataOnly="0" labelOnly="1" outline="0" fieldPosition="0">
        <references count="3">
          <reference field="6" count="1" selected="0">
            <x v="50"/>
          </reference>
          <reference field="7" count="1" selected="0">
            <x v="13"/>
          </reference>
          <reference field="12" count="1">
            <x v="14"/>
          </reference>
        </references>
      </pivotArea>
    </format>
    <format dxfId="3866">
      <pivotArea dataOnly="0" labelOnly="1" outline="0" fieldPosition="0">
        <references count="3">
          <reference field="6" count="1" selected="0">
            <x v="56"/>
          </reference>
          <reference field="7" count="1" selected="0">
            <x v="13"/>
          </reference>
          <reference field="12" count="1">
            <x v="4"/>
          </reference>
        </references>
      </pivotArea>
    </format>
    <format dxfId="3865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13"/>
          </reference>
          <reference field="12" count="1">
            <x v="11"/>
          </reference>
        </references>
      </pivotArea>
    </format>
    <format dxfId="3864">
      <pivotArea dataOnly="0" labelOnly="1" outline="0" fieldPosition="0">
        <references count="3">
          <reference field="6" count="1" selected="0">
            <x v="61"/>
          </reference>
          <reference field="7" count="1" selected="0">
            <x v="13"/>
          </reference>
          <reference field="12" count="1">
            <x v="13"/>
          </reference>
        </references>
      </pivotArea>
    </format>
    <format dxfId="3863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13"/>
          </reference>
          <reference field="12" count="1">
            <x v="14"/>
          </reference>
        </references>
      </pivotArea>
    </format>
    <format dxfId="3862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13"/>
          </reference>
          <reference field="12" count="1">
            <x v="40"/>
          </reference>
        </references>
      </pivotArea>
    </format>
    <format dxfId="3861">
      <pivotArea dataOnly="0" labelOnly="1" outline="0" fieldPosition="0">
        <references count="3">
          <reference field="6" count="1" selected="0">
            <x v="89"/>
          </reference>
          <reference field="7" count="1" selected="0">
            <x v="13"/>
          </reference>
          <reference field="12" count="1">
            <x v="10"/>
          </reference>
        </references>
      </pivotArea>
    </format>
    <format dxfId="3860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13"/>
          </reference>
          <reference field="12" count="1">
            <x v="14"/>
          </reference>
        </references>
      </pivotArea>
    </format>
    <format dxfId="3859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13"/>
          </reference>
          <reference field="12" count="1">
            <x v="22"/>
          </reference>
        </references>
      </pivotArea>
    </format>
    <format dxfId="3858">
      <pivotArea dataOnly="0" labelOnly="1" outline="0" fieldPosition="0">
        <references count="3">
          <reference field="6" count="1" selected="0">
            <x v="92"/>
          </reference>
          <reference field="7" count="1" selected="0">
            <x v="13"/>
          </reference>
          <reference field="12" count="1">
            <x v="14"/>
          </reference>
        </references>
      </pivotArea>
    </format>
    <format dxfId="3857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13"/>
          </reference>
          <reference field="12" count="1">
            <x v="23"/>
          </reference>
        </references>
      </pivotArea>
    </format>
    <format dxfId="3856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13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855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13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854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13"/>
          </reference>
          <reference field="8" count="1" selected="0">
            <x v="17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853">
      <pivotArea type="all" dataOnly="0" outline="0" fieldPosition="0"/>
    </format>
    <format dxfId="3852">
      <pivotArea outline="0" collapsedLevelsAreSubtotals="1" fieldPosition="0"/>
    </format>
    <format dxfId="3851">
      <pivotArea dataOnly="0" labelOnly="1" outline="0" axis="axisValues" fieldPosition="0"/>
    </format>
    <format dxfId="3850">
      <pivotArea dataOnly="0" labelOnly="1" outline="0" fieldPosition="0">
        <references count="1">
          <reference field="6" count="24">
            <x v="5"/>
            <x v="11"/>
            <x v="14"/>
            <x v="15"/>
            <x v="17"/>
            <x v="23"/>
            <x v="24"/>
            <x v="26"/>
            <x v="27"/>
            <x v="29"/>
            <x v="35"/>
            <x v="41"/>
            <x v="43"/>
            <x v="50"/>
            <x v="56"/>
            <x v="60"/>
            <x v="61"/>
            <x v="78"/>
            <x v="83"/>
            <x v="89"/>
            <x v="90"/>
            <x v="91"/>
            <x v="92"/>
            <x v="93"/>
          </reference>
        </references>
      </pivotArea>
    </format>
    <format dxfId="3849">
      <pivotArea dataOnly="0" labelOnly="1" outline="0" fieldPosition="0">
        <references count="2">
          <reference field="6" count="1" selected="0">
            <x v="5"/>
          </reference>
          <reference field="7" count="1">
            <x v="13"/>
          </reference>
        </references>
      </pivotArea>
    </format>
    <format dxfId="3848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13"/>
          </reference>
          <reference field="12" count="1">
            <x v="19"/>
          </reference>
        </references>
      </pivotArea>
    </format>
    <format dxfId="3847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13"/>
          </reference>
          <reference field="12" count="1">
            <x v="7"/>
          </reference>
        </references>
      </pivotArea>
    </format>
    <format dxfId="3846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13"/>
          </reference>
          <reference field="12" count="1">
            <x v="8"/>
          </reference>
        </references>
      </pivotArea>
    </format>
    <format dxfId="3845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13"/>
          </reference>
          <reference field="12" count="1">
            <x v="9"/>
          </reference>
        </references>
      </pivotArea>
    </format>
    <format dxfId="3844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13"/>
          </reference>
          <reference field="12" count="1">
            <x v="7"/>
          </reference>
        </references>
      </pivotArea>
    </format>
    <format dxfId="3843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13"/>
          </reference>
          <reference field="12" count="1">
            <x v="12"/>
          </reference>
        </references>
      </pivotArea>
    </format>
    <format dxfId="3842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13"/>
          </reference>
          <reference field="12" count="1">
            <x v="7"/>
          </reference>
        </references>
      </pivotArea>
    </format>
    <format dxfId="3841">
      <pivotArea dataOnly="0" labelOnly="1" outline="0" fieldPosition="0">
        <references count="3">
          <reference field="6" count="1" selected="0">
            <x v="26"/>
          </reference>
          <reference field="7" count="1" selected="0">
            <x v="13"/>
          </reference>
          <reference field="12" count="1">
            <x v="13"/>
          </reference>
        </references>
      </pivotArea>
    </format>
    <format dxfId="3840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13"/>
          </reference>
          <reference field="12" count="1">
            <x v="14"/>
          </reference>
        </references>
      </pivotArea>
    </format>
    <format dxfId="3839">
      <pivotArea dataOnly="0" labelOnly="1" outline="0" fieldPosition="0">
        <references count="3">
          <reference field="6" count="1" selected="0">
            <x v="29"/>
          </reference>
          <reference field="7" count="1" selected="0">
            <x v="13"/>
          </reference>
          <reference field="12" count="1">
            <x v="15"/>
          </reference>
        </references>
      </pivotArea>
    </format>
    <format dxfId="3838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13"/>
          </reference>
          <reference field="12" count="1">
            <x v="17"/>
          </reference>
        </references>
      </pivotArea>
    </format>
    <format dxfId="3837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13"/>
          </reference>
          <reference field="12" count="1">
            <x v="3"/>
          </reference>
        </references>
      </pivotArea>
    </format>
    <format dxfId="3836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13"/>
          </reference>
          <reference field="12" count="1">
            <x v="18"/>
          </reference>
        </references>
      </pivotArea>
    </format>
    <format dxfId="3835">
      <pivotArea dataOnly="0" labelOnly="1" outline="0" fieldPosition="0">
        <references count="3">
          <reference field="6" count="1" selected="0">
            <x v="50"/>
          </reference>
          <reference field="7" count="1" selected="0">
            <x v="13"/>
          </reference>
          <reference field="12" count="1">
            <x v="14"/>
          </reference>
        </references>
      </pivotArea>
    </format>
    <format dxfId="3834">
      <pivotArea dataOnly="0" labelOnly="1" outline="0" fieldPosition="0">
        <references count="3">
          <reference field="6" count="1" selected="0">
            <x v="56"/>
          </reference>
          <reference field="7" count="1" selected="0">
            <x v="13"/>
          </reference>
          <reference field="12" count="1">
            <x v="4"/>
          </reference>
        </references>
      </pivotArea>
    </format>
    <format dxfId="3833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13"/>
          </reference>
          <reference field="12" count="1">
            <x v="11"/>
          </reference>
        </references>
      </pivotArea>
    </format>
    <format dxfId="3832">
      <pivotArea dataOnly="0" labelOnly="1" outline="0" fieldPosition="0">
        <references count="3">
          <reference field="6" count="1" selected="0">
            <x v="61"/>
          </reference>
          <reference field="7" count="1" selected="0">
            <x v="13"/>
          </reference>
          <reference field="12" count="1">
            <x v="13"/>
          </reference>
        </references>
      </pivotArea>
    </format>
    <format dxfId="3831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13"/>
          </reference>
          <reference field="12" count="1">
            <x v="14"/>
          </reference>
        </references>
      </pivotArea>
    </format>
    <format dxfId="3830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13"/>
          </reference>
          <reference field="12" count="1">
            <x v="40"/>
          </reference>
        </references>
      </pivotArea>
    </format>
    <format dxfId="3829">
      <pivotArea dataOnly="0" labelOnly="1" outline="0" fieldPosition="0">
        <references count="3">
          <reference field="6" count="1" selected="0">
            <x v="89"/>
          </reference>
          <reference field="7" count="1" selected="0">
            <x v="13"/>
          </reference>
          <reference field="12" count="1">
            <x v="10"/>
          </reference>
        </references>
      </pivotArea>
    </format>
    <format dxfId="3828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13"/>
          </reference>
          <reference field="12" count="1">
            <x v="14"/>
          </reference>
        </references>
      </pivotArea>
    </format>
    <format dxfId="3827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13"/>
          </reference>
          <reference field="12" count="1">
            <x v="22"/>
          </reference>
        </references>
      </pivotArea>
    </format>
    <format dxfId="3826">
      <pivotArea dataOnly="0" labelOnly="1" outline="0" fieldPosition="0">
        <references count="3">
          <reference field="6" count="1" selected="0">
            <x v="92"/>
          </reference>
          <reference field="7" count="1" selected="0">
            <x v="13"/>
          </reference>
          <reference field="12" count="1">
            <x v="14"/>
          </reference>
        </references>
      </pivotArea>
    </format>
    <format dxfId="3825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13"/>
          </reference>
          <reference field="12" count="1">
            <x v="23"/>
          </reference>
        </references>
      </pivotArea>
    </format>
    <format dxfId="3824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13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823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13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822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13"/>
          </reference>
          <reference field="8" count="1" selected="0">
            <x v="17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821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4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15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11">
    <i>
      <x v="5"/>
      <x v="98"/>
      <x v="107"/>
      <x/>
      <x v="8"/>
      <x v="32"/>
      <x v="1"/>
      <x v="1"/>
    </i>
    <i>
      <x v="22"/>
      <x v="98"/>
      <x v="99"/>
      <x/>
      <x v="7"/>
      <x v="37"/>
      <x v="9"/>
      <x v="9"/>
    </i>
    <i>
      <x v="23"/>
      <x v="98"/>
      <x v="96"/>
      <x/>
      <x v="7"/>
      <x v="34"/>
      <x/>
      <x/>
    </i>
    <i>
      <x v="24"/>
      <x v="66"/>
      <x v="73"/>
      <x/>
      <x v="6"/>
      <x v="45"/>
      <x v="9"/>
      <x v="9"/>
    </i>
    <i>
      <x v="25"/>
      <x v="66"/>
      <x v="70"/>
      <x/>
      <x v="6"/>
      <x v="23"/>
      <x v="9"/>
      <x v="9"/>
    </i>
    <i r="1">
      <x v="98"/>
      <x v="95"/>
      <x/>
      <x v="8"/>
      <x v="33"/>
      <x v="9"/>
      <x v="9"/>
    </i>
    <i>
      <x v="61"/>
      <x v="98"/>
      <x v="40"/>
      <x v="1"/>
      <x v="4"/>
      <x v="3"/>
      <x v="1"/>
      <x v="65"/>
    </i>
    <i>
      <x v="77"/>
      <x v="98"/>
      <x v="93"/>
      <x/>
      <x v="7"/>
      <x v="35"/>
      <x v="4"/>
      <x v="4"/>
    </i>
    <i>
      <x v="87"/>
      <x v="66"/>
      <x v="91"/>
      <x/>
      <x v="6"/>
      <x v="31"/>
      <x v="9"/>
      <x v="9"/>
    </i>
    <i r="1">
      <x v="98"/>
      <x v="101"/>
      <x/>
      <x v="8"/>
      <x v="31"/>
      <x v="9"/>
      <x v="9"/>
    </i>
    <i>
      <x v="89"/>
      <x v="98"/>
      <x v="103"/>
      <x/>
      <x v="7"/>
      <x v="39"/>
      <x v="9"/>
      <x v="9"/>
    </i>
  </rowItems>
  <colItems count="1">
    <i/>
  </colItems>
  <pageFields count="1">
    <pageField fld="3" item="55" hier="-1"/>
  </pageFields>
  <dataFields count="1">
    <dataField name="VALOR" fld="14" baseField="13" baseItem="23" numFmtId="44"/>
  </dataFields>
  <formats count="77">
    <format dxfId="3820">
      <pivotArea type="all" dataOnly="0" outline="0" fieldPosition="0"/>
    </format>
    <format dxfId="3819">
      <pivotArea field="7" type="button" dataOnly="0" labelOnly="1" outline="0" axis="axisRow" fieldPosition="1"/>
    </format>
    <format dxfId="3818">
      <pivotArea type="all" dataOnly="0" outline="0" fieldPosition="0"/>
    </format>
    <format dxfId="3817">
      <pivotArea outline="0" collapsedLevelsAreSubtotals="1" fieldPosition="0"/>
    </format>
    <format dxfId="3816">
      <pivotArea dataOnly="0" labelOnly="1" outline="0" axis="axisValues" fieldPosition="0"/>
    </format>
    <format dxfId="3815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3814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3813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812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3811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3810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809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3808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807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3806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3805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804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3803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802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3801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800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3799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3798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797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3796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3795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3794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3793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3792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3791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3790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3789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3788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3787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786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3785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784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783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782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781">
      <pivotArea type="all" dataOnly="0" outline="0" fieldPosition="0"/>
    </format>
    <format dxfId="3780">
      <pivotArea outline="0" collapsedLevelsAreSubtotals="1" fieldPosition="0"/>
    </format>
    <format dxfId="3779">
      <pivotArea dataOnly="0" labelOnly="1" outline="0" axis="axisValues" fieldPosition="0"/>
    </format>
    <format dxfId="3778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3777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3776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775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3774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3773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772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3771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770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3769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3768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767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3766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765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3764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763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3762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3761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760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3759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3758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3757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3756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3755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3754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3753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3752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3751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3750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749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3748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747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746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745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744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5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46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n="200.200"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42">
    <i>
      <x v="6"/>
      <x v="21"/>
      <x v="60"/>
      <x/>
      <x v="3"/>
      <x v="11"/>
      <x v="9"/>
      <x v="9"/>
    </i>
    <i>
      <x v="7"/>
      <x v="21"/>
      <x v="61"/>
      <x/>
      <x v="3"/>
      <x v="11"/>
      <x v="9"/>
      <x v="9"/>
    </i>
    <i r="1">
      <x v="65"/>
      <x v="84"/>
      <x/>
      <x v="6"/>
      <x v="23"/>
      <x v="4"/>
      <x v="4"/>
    </i>
    <i>
      <x v="8"/>
      <x v="21"/>
      <x v="60"/>
      <x/>
      <x v="3"/>
      <x v="11"/>
      <x v="9"/>
      <x v="9"/>
    </i>
    <i>
      <x v="9"/>
      <x v="65"/>
      <x v="85"/>
      <x/>
      <x v="6"/>
      <x v="23"/>
      <x v="25"/>
      <x v="42"/>
    </i>
    <i>
      <x v="10"/>
      <x v="21"/>
      <x v="62"/>
      <x v="4"/>
      <x v="3"/>
      <x v="11"/>
      <x v="26"/>
      <x v="55"/>
    </i>
    <i>
      <x v="11"/>
      <x v="21"/>
      <x v="63"/>
      <x/>
      <x v="5"/>
      <x v="18"/>
      <x v="26"/>
      <x v="29"/>
    </i>
    <i r="1">
      <x v="65"/>
      <x v="86"/>
      <x/>
      <x v="6"/>
      <x v="30"/>
      <x v="27"/>
      <x v="70"/>
    </i>
    <i>
      <x v="12"/>
      <x v="65"/>
      <x v="86"/>
      <x/>
      <x v="6"/>
      <x v="30"/>
      <x v="27"/>
      <x v="71"/>
    </i>
    <i>
      <x v="21"/>
      <x v="21"/>
      <x v="66"/>
      <x/>
      <x v="3"/>
      <x v="14"/>
      <x v="15"/>
      <x v="17"/>
    </i>
    <i r="1">
      <x v="65"/>
      <x v="88"/>
      <x/>
      <x v="6"/>
      <x v="27"/>
      <x v="4"/>
      <x v="4"/>
    </i>
    <i>
      <x v="23"/>
      <x v="21"/>
      <x v="67"/>
      <x/>
      <x v="3"/>
      <x v="4"/>
      <x v="9"/>
      <x v="9"/>
    </i>
    <i>
      <x v="25"/>
      <x v="65"/>
      <x v="84"/>
      <x/>
      <x v="6"/>
      <x v="23"/>
      <x v="20"/>
      <x v="22"/>
    </i>
    <i>
      <x v="26"/>
      <x v="97"/>
      <x v="128"/>
      <x v="4"/>
      <x v="8"/>
      <x v="33"/>
      <x v="9"/>
      <x v="1"/>
    </i>
    <i>
      <x v="27"/>
      <x v="21"/>
      <x v="64"/>
      <x/>
      <x v="3"/>
      <x v="11"/>
      <x v="15"/>
      <x v="17"/>
    </i>
    <i r="1">
      <x v="65"/>
      <x v="68"/>
      <x/>
      <x v="6"/>
      <x v="21"/>
      <x v="4"/>
      <x v="4"/>
    </i>
    <i>
      <x v="32"/>
      <x v="21"/>
      <x v="40"/>
      <x v="2"/>
      <x v="4"/>
      <x v="3"/>
      <x v="34"/>
      <x v="36"/>
    </i>
    <i>
      <x v="33"/>
      <x v="21"/>
      <x v="64"/>
      <x v="4"/>
      <x v="3"/>
      <x v="11"/>
      <x v="26"/>
      <x v="37"/>
    </i>
    <i>
      <x v="37"/>
      <x v="21"/>
      <x v="61"/>
      <x/>
      <x v="3"/>
      <x v="12"/>
      <x v="17"/>
      <x v="19"/>
    </i>
    <i r="1">
      <x v="97"/>
      <x v="95"/>
      <x/>
      <x v="8"/>
      <x v="33"/>
      <x v="1"/>
      <x v="1"/>
    </i>
    <i>
      <x v="46"/>
      <x v="21"/>
      <x v="62"/>
      <x/>
      <x v="3"/>
      <x v="15"/>
      <x v="17"/>
      <x v="19"/>
    </i>
    <i r="1">
      <x v="65"/>
      <x v="90"/>
      <x/>
      <x v="6"/>
      <x v="28"/>
      <x v="16"/>
      <x v="18"/>
    </i>
    <i>
      <x v="48"/>
      <x v="21"/>
      <x v="64"/>
      <x v="4"/>
      <x v="3"/>
      <x v="11"/>
      <x v="28"/>
      <x v="49"/>
    </i>
    <i>
      <x v="49"/>
      <x v="21"/>
      <x v="65"/>
      <x v="4"/>
      <x v="3"/>
      <x v="17"/>
      <x v="24"/>
      <x v="4"/>
    </i>
    <i>
      <x v="51"/>
      <x v="21"/>
      <x v="60"/>
      <x v="4"/>
      <x v="3"/>
      <x v="11"/>
      <x v="28"/>
      <x v="41"/>
    </i>
    <i>
      <x v="61"/>
      <x v="65"/>
      <x v="89"/>
      <x/>
      <x v="6"/>
      <x v="44"/>
      <x v="9"/>
      <x v="9"/>
    </i>
    <i>
      <x v="75"/>
      <x v="21"/>
      <x v="60"/>
      <x v="4"/>
      <x v="3"/>
      <x v="11"/>
      <x v="51"/>
      <x v="58"/>
    </i>
    <i>
      <x v="77"/>
      <x v="65"/>
      <x v="86"/>
      <x/>
      <x v="6"/>
      <x v="30"/>
      <x v="16"/>
      <x v="18"/>
    </i>
    <i r="1">
      <x v="97"/>
      <x v="129"/>
      <x/>
      <x v="7"/>
      <x v="40"/>
      <x v="1"/>
      <x v="1"/>
    </i>
    <i>
      <x v="78"/>
      <x v="65"/>
      <x v="68"/>
      <x/>
      <x v="6"/>
      <x v="21"/>
      <x v="26"/>
      <x v="29"/>
    </i>
    <i>
      <x v="81"/>
      <x v="97"/>
      <x v="126"/>
      <x/>
      <x v="7"/>
      <x v="43"/>
      <x v="3"/>
      <x v="3"/>
    </i>
    <i>
      <x v="82"/>
      <x v="21"/>
      <x v="65"/>
      <x v="4"/>
      <x v="3"/>
      <x v="17"/>
      <x v="27"/>
      <x v="5"/>
    </i>
    <i>
      <x v="83"/>
      <x v="21"/>
      <x v="40"/>
      <x v="1"/>
      <x v="4"/>
      <x v="3"/>
      <x v="24"/>
      <x v="65"/>
    </i>
    <i>
      <x v="88"/>
      <x v="21"/>
      <x v="64"/>
      <x v="4"/>
      <x v="3"/>
      <x v="11"/>
      <x v="34"/>
      <x v="56"/>
    </i>
    <i>
      <x v="90"/>
      <x v="21"/>
      <x v="68"/>
      <x/>
      <x v="6"/>
      <x v="21"/>
      <x v="50"/>
      <x v="64"/>
    </i>
    <i>
      <x v="91"/>
      <x v="65"/>
      <x v="87"/>
      <x/>
      <x v="6"/>
      <x v="22"/>
      <x v="26"/>
      <x v="29"/>
    </i>
    <i r="1">
      <x v="97"/>
      <x v="127"/>
      <x/>
      <x v="7"/>
      <x v="35"/>
      <x v="3"/>
      <x v="3"/>
    </i>
    <i>
      <x v="92"/>
      <x v="65"/>
      <x v="68"/>
      <x v="4"/>
      <x v="6"/>
      <x v="23"/>
      <x v="28"/>
      <x v="72"/>
    </i>
    <i>
      <x v="109"/>
      <x v="21"/>
      <x v="60"/>
      <x v="4"/>
      <x v="3"/>
      <x v="11"/>
      <x v="51"/>
      <x v="59"/>
    </i>
    <i>
      <x v="111"/>
      <x v="21"/>
      <x v="61"/>
      <x/>
      <x v="3"/>
      <x v="12"/>
      <x v="34"/>
      <x v="36"/>
    </i>
    <i>
      <x v="112"/>
      <x v="21"/>
      <x v="61"/>
      <x v="4"/>
      <x v="3"/>
      <x v="12"/>
      <x v="34"/>
      <x v="27"/>
    </i>
    <i>
      <x v="121"/>
      <x v="21"/>
      <x v="60"/>
      <x v="4"/>
      <x v="3"/>
      <x v="11"/>
      <x v="34"/>
      <x v="57"/>
    </i>
  </rowItems>
  <colItems count="1">
    <i/>
  </colItems>
  <pageFields count="1">
    <pageField fld="3" item="14" hier="-1"/>
  </pageFields>
  <dataFields count="1">
    <dataField name="VALOR" fld="14" baseField="13" baseItem="23" numFmtId="44"/>
  </dataFields>
  <formats count="73">
    <format dxfId="3743">
      <pivotArea type="all" dataOnly="0" outline="0" fieldPosition="0"/>
    </format>
    <format dxfId="3742">
      <pivotArea field="7" type="button" dataOnly="0" labelOnly="1" outline="0" axis="axisRow" fieldPosition="1"/>
    </format>
    <format dxfId="3741">
      <pivotArea type="all" dataOnly="0" outline="0" fieldPosition="0"/>
    </format>
    <format dxfId="3740">
      <pivotArea outline="0" collapsedLevelsAreSubtotals="1" fieldPosition="0"/>
    </format>
    <format dxfId="3739">
      <pivotArea dataOnly="0" labelOnly="1" outline="0" axis="axisValues" fieldPosition="0"/>
    </format>
    <format dxfId="3738">
      <pivotArea dataOnly="0" labelOnly="1" outline="0" fieldPosition="0">
        <references count="1">
          <reference field="6" count="24">
            <x v="6"/>
            <x v="7"/>
            <x v="8"/>
            <x v="10"/>
            <x v="11"/>
            <x v="21"/>
            <x v="23"/>
            <x v="27"/>
            <x v="32"/>
            <x v="33"/>
            <x v="37"/>
            <x v="46"/>
            <x v="48"/>
            <x v="49"/>
            <x v="51"/>
            <x v="75"/>
            <x v="82"/>
            <x v="83"/>
            <x v="88"/>
            <x v="90"/>
            <x v="109"/>
            <x v="111"/>
            <x v="112"/>
            <x v="121"/>
          </reference>
        </references>
      </pivotArea>
    </format>
    <format dxfId="3737">
      <pivotArea dataOnly="0" labelOnly="1" outline="0" fieldPosition="0">
        <references count="2">
          <reference field="6" count="1" selected="0">
            <x v="6"/>
          </reference>
          <reference field="7" count="1">
            <x v="21"/>
          </reference>
        </references>
      </pivotArea>
    </format>
    <format dxfId="3736">
      <pivotArea dataOnly="0" labelOnly="1" outline="0" fieldPosition="0">
        <references count="3">
          <reference field="6" count="1" selected="0">
            <x v="6"/>
          </reference>
          <reference field="7" count="1" selected="0">
            <x v="21"/>
          </reference>
          <reference field="12" count="1">
            <x v="60"/>
          </reference>
        </references>
      </pivotArea>
    </format>
    <format dxfId="3735">
      <pivotArea dataOnly="0" labelOnly="1" outline="0" fieldPosition="0">
        <references count="3">
          <reference field="6" count="1" selected="0">
            <x v="7"/>
          </reference>
          <reference field="7" count="1" selected="0">
            <x v="21"/>
          </reference>
          <reference field="12" count="1">
            <x v="61"/>
          </reference>
        </references>
      </pivotArea>
    </format>
    <format dxfId="3734">
      <pivotArea dataOnly="0" labelOnly="1" outline="0" fieldPosition="0">
        <references count="3">
          <reference field="6" count="1" selected="0">
            <x v="8"/>
          </reference>
          <reference field="7" count="1" selected="0">
            <x v="21"/>
          </reference>
          <reference field="12" count="1">
            <x v="60"/>
          </reference>
        </references>
      </pivotArea>
    </format>
    <format dxfId="3733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1"/>
          </reference>
          <reference field="12" count="1">
            <x v="62"/>
          </reference>
        </references>
      </pivotArea>
    </format>
    <format dxfId="3732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21"/>
          </reference>
          <reference field="12" count="1">
            <x v="63"/>
          </reference>
        </references>
      </pivotArea>
    </format>
    <format dxfId="3731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21"/>
          </reference>
          <reference field="12" count="1">
            <x v="66"/>
          </reference>
        </references>
      </pivotArea>
    </format>
    <format dxfId="3730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21"/>
          </reference>
          <reference field="12" count="1">
            <x v="67"/>
          </reference>
        </references>
      </pivotArea>
    </format>
    <format dxfId="3729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21"/>
          </reference>
          <reference field="12" count="1">
            <x v="64"/>
          </reference>
        </references>
      </pivotArea>
    </format>
    <format dxfId="3728">
      <pivotArea dataOnly="0" labelOnly="1" outline="0" fieldPosition="0">
        <references count="3">
          <reference field="6" count="1" selected="0">
            <x v="32"/>
          </reference>
          <reference field="7" count="1" selected="0">
            <x v="21"/>
          </reference>
          <reference field="12" count="1">
            <x v="40"/>
          </reference>
        </references>
      </pivotArea>
    </format>
    <format dxfId="3727">
      <pivotArea dataOnly="0" labelOnly="1" outline="0" fieldPosition="0">
        <references count="3">
          <reference field="6" count="1" selected="0">
            <x v="33"/>
          </reference>
          <reference field="7" count="1" selected="0">
            <x v="21"/>
          </reference>
          <reference field="12" count="1">
            <x v="64"/>
          </reference>
        </references>
      </pivotArea>
    </format>
    <format dxfId="3726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21"/>
          </reference>
          <reference field="12" count="1">
            <x v="61"/>
          </reference>
        </references>
      </pivotArea>
    </format>
    <format dxfId="3725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21"/>
          </reference>
          <reference field="12" count="1">
            <x v="62"/>
          </reference>
        </references>
      </pivotArea>
    </format>
    <format dxfId="3724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21"/>
          </reference>
          <reference field="12" count="1">
            <x v="64"/>
          </reference>
        </references>
      </pivotArea>
    </format>
    <format dxfId="3723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21"/>
          </reference>
          <reference field="12" count="1">
            <x v="65"/>
          </reference>
        </references>
      </pivotArea>
    </format>
    <format dxfId="3722">
      <pivotArea dataOnly="0" labelOnly="1" outline="0" fieldPosition="0">
        <references count="3">
          <reference field="6" count="1" selected="0">
            <x v="51"/>
          </reference>
          <reference field="7" count="1" selected="0">
            <x v="21"/>
          </reference>
          <reference field="12" count="1">
            <x v="60"/>
          </reference>
        </references>
      </pivotArea>
    </format>
    <format dxfId="3721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21"/>
          </reference>
          <reference field="12" count="1">
            <x v="65"/>
          </reference>
        </references>
      </pivotArea>
    </format>
    <format dxfId="3720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21"/>
          </reference>
          <reference field="12" count="1">
            <x v="40"/>
          </reference>
        </references>
      </pivotArea>
    </format>
    <format dxfId="3719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21"/>
          </reference>
          <reference field="12" count="1">
            <x v="64"/>
          </reference>
        </references>
      </pivotArea>
    </format>
    <format dxfId="3718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21"/>
          </reference>
          <reference field="12" count="1">
            <x v="40"/>
          </reference>
        </references>
      </pivotArea>
    </format>
    <format dxfId="3717">
      <pivotArea dataOnly="0" labelOnly="1" outline="0" fieldPosition="0">
        <references count="3">
          <reference field="6" count="1" selected="0">
            <x v="109"/>
          </reference>
          <reference field="7" count="1" selected="0">
            <x v="21"/>
          </reference>
          <reference field="12" count="1">
            <x v="60"/>
          </reference>
        </references>
      </pivotArea>
    </format>
    <format dxfId="3716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21"/>
          </reference>
          <reference field="12" count="1">
            <x v="61"/>
          </reference>
        </references>
      </pivotArea>
    </format>
    <format dxfId="3715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21"/>
          </reference>
          <reference field="12" count="1">
            <x v="60"/>
          </reference>
        </references>
      </pivotArea>
    </format>
    <format dxfId="3714">
      <pivotArea dataOnly="0" labelOnly="1" outline="0" fieldPosition="0">
        <references count="4">
          <reference field="6" count="1" selected="0">
            <x v="32"/>
          </reference>
          <reference field="7" count="1" selected="0">
            <x v="21"/>
          </reference>
          <reference field="12" count="1" selected="0">
            <x v="40"/>
          </reference>
          <reference field="17" count="1">
            <x v="2"/>
          </reference>
        </references>
      </pivotArea>
    </format>
    <format dxfId="3713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21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712">
      <pivotArea dataOnly="0" labelOnly="1" outline="0" fieldPosition="0">
        <references count="5">
          <reference field="6" count="1" selected="0">
            <x v="32"/>
          </reference>
          <reference field="7" count="1" selected="0">
            <x v="21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2"/>
          </reference>
        </references>
      </pivotArea>
    </format>
    <format dxfId="3711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21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710">
      <pivotArea dataOnly="0" labelOnly="1" outline="0" fieldPosition="0">
        <references count="7">
          <reference field="6" count="1" selected="0">
            <x v="32"/>
          </reference>
          <reference field="7" count="1" selected="0">
            <x v="21"/>
          </reference>
          <reference field="8" count="1">
            <x v="3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2"/>
          </reference>
        </references>
      </pivotArea>
    </format>
    <format dxfId="3709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21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708">
      <pivotArea dataOnly="0" labelOnly="1" outline="0" fieldPosition="0">
        <references count="8">
          <reference field="6" count="1" selected="0">
            <x v="32"/>
          </reference>
          <reference field="7" count="1" selected="0">
            <x v="21"/>
          </reference>
          <reference field="8" count="1" selected="0">
            <x v="3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36"/>
          </reference>
          <reference field="15" count="1" selected="0">
            <x v="3"/>
          </reference>
          <reference field="17" count="1" selected="0">
            <x v="2"/>
          </reference>
        </references>
      </pivotArea>
    </format>
    <format dxfId="3707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21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706">
      <pivotArea type="all" dataOnly="0" outline="0" fieldPosition="0"/>
    </format>
    <format dxfId="3705">
      <pivotArea outline="0" collapsedLevelsAreSubtotals="1" fieldPosition="0"/>
    </format>
    <format dxfId="3704">
      <pivotArea dataOnly="0" labelOnly="1" outline="0" axis="axisValues" fieldPosition="0"/>
    </format>
    <format dxfId="3703">
      <pivotArea dataOnly="0" labelOnly="1" outline="0" fieldPosition="0">
        <references count="1">
          <reference field="6" count="24">
            <x v="6"/>
            <x v="7"/>
            <x v="8"/>
            <x v="10"/>
            <x v="11"/>
            <x v="21"/>
            <x v="23"/>
            <x v="27"/>
            <x v="32"/>
            <x v="33"/>
            <x v="37"/>
            <x v="46"/>
            <x v="48"/>
            <x v="49"/>
            <x v="51"/>
            <x v="75"/>
            <x v="82"/>
            <x v="83"/>
            <x v="88"/>
            <x v="90"/>
            <x v="109"/>
            <x v="111"/>
            <x v="112"/>
            <x v="121"/>
          </reference>
        </references>
      </pivotArea>
    </format>
    <format dxfId="3702">
      <pivotArea dataOnly="0" labelOnly="1" outline="0" fieldPosition="0">
        <references count="2">
          <reference field="6" count="1" selected="0">
            <x v="6"/>
          </reference>
          <reference field="7" count="1">
            <x v="21"/>
          </reference>
        </references>
      </pivotArea>
    </format>
    <format dxfId="3701">
      <pivotArea dataOnly="0" labelOnly="1" outline="0" fieldPosition="0">
        <references count="3">
          <reference field="6" count="1" selected="0">
            <x v="6"/>
          </reference>
          <reference field="7" count="1" selected="0">
            <x v="21"/>
          </reference>
          <reference field="12" count="1">
            <x v="60"/>
          </reference>
        </references>
      </pivotArea>
    </format>
    <format dxfId="3700">
      <pivotArea dataOnly="0" labelOnly="1" outline="0" fieldPosition="0">
        <references count="3">
          <reference field="6" count="1" selected="0">
            <x v="7"/>
          </reference>
          <reference field="7" count="1" selected="0">
            <x v="21"/>
          </reference>
          <reference field="12" count="1">
            <x v="61"/>
          </reference>
        </references>
      </pivotArea>
    </format>
    <format dxfId="3699">
      <pivotArea dataOnly="0" labelOnly="1" outline="0" fieldPosition="0">
        <references count="3">
          <reference field="6" count="1" selected="0">
            <x v="8"/>
          </reference>
          <reference field="7" count="1" selected="0">
            <x v="21"/>
          </reference>
          <reference field="12" count="1">
            <x v="60"/>
          </reference>
        </references>
      </pivotArea>
    </format>
    <format dxfId="3698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1"/>
          </reference>
          <reference field="12" count="1">
            <x v="62"/>
          </reference>
        </references>
      </pivotArea>
    </format>
    <format dxfId="3697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21"/>
          </reference>
          <reference field="12" count="1">
            <x v="63"/>
          </reference>
        </references>
      </pivotArea>
    </format>
    <format dxfId="3696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21"/>
          </reference>
          <reference field="12" count="1">
            <x v="66"/>
          </reference>
        </references>
      </pivotArea>
    </format>
    <format dxfId="3695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21"/>
          </reference>
          <reference field="12" count="1">
            <x v="67"/>
          </reference>
        </references>
      </pivotArea>
    </format>
    <format dxfId="3694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21"/>
          </reference>
          <reference field="12" count="1">
            <x v="64"/>
          </reference>
        </references>
      </pivotArea>
    </format>
    <format dxfId="3693">
      <pivotArea dataOnly="0" labelOnly="1" outline="0" fieldPosition="0">
        <references count="3">
          <reference field="6" count="1" selected="0">
            <x v="32"/>
          </reference>
          <reference field="7" count="1" selected="0">
            <x v="21"/>
          </reference>
          <reference field="12" count="1">
            <x v="40"/>
          </reference>
        </references>
      </pivotArea>
    </format>
    <format dxfId="3692">
      <pivotArea dataOnly="0" labelOnly="1" outline="0" fieldPosition="0">
        <references count="3">
          <reference field="6" count="1" selected="0">
            <x v="33"/>
          </reference>
          <reference field="7" count="1" selected="0">
            <x v="21"/>
          </reference>
          <reference field="12" count="1">
            <x v="64"/>
          </reference>
        </references>
      </pivotArea>
    </format>
    <format dxfId="3691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21"/>
          </reference>
          <reference field="12" count="1">
            <x v="61"/>
          </reference>
        </references>
      </pivotArea>
    </format>
    <format dxfId="3690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21"/>
          </reference>
          <reference field="12" count="1">
            <x v="62"/>
          </reference>
        </references>
      </pivotArea>
    </format>
    <format dxfId="3689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21"/>
          </reference>
          <reference field="12" count="1">
            <x v="64"/>
          </reference>
        </references>
      </pivotArea>
    </format>
    <format dxfId="3688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21"/>
          </reference>
          <reference field="12" count="1">
            <x v="65"/>
          </reference>
        </references>
      </pivotArea>
    </format>
    <format dxfId="3687">
      <pivotArea dataOnly="0" labelOnly="1" outline="0" fieldPosition="0">
        <references count="3">
          <reference field="6" count="1" selected="0">
            <x v="51"/>
          </reference>
          <reference field="7" count="1" selected="0">
            <x v="21"/>
          </reference>
          <reference field="12" count="1">
            <x v="60"/>
          </reference>
        </references>
      </pivotArea>
    </format>
    <format dxfId="3686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21"/>
          </reference>
          <reference field="12" count="1">
            <x v="65"/>
          </reference>
        </references>
      </pivotArea>
    </format>
    <format dxfId="3685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21"/>
          </reference>
          <reference field="12" count="1">
            <x v="40"/>
          </reference>
        </references>
      </pivotArea>
    </format>
    <format dxfId="3684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21"/>
          </reference>
          <reference field="12" count="1">
            <x v="64"/>
          </reference>
        </references>
      </pivotArea>
    </format>
    <format dxfId="3683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21"/>
          </reference>
          <reference field="12" count="1">
            <x v="40"/>
          </reference>
        </references>
      </pivotArea>
    </format>
    <format dxfId="3682">
      <pivotArea dataOnly="0" labelOnly="1" outline="0" fieldPosition="0">
        <references count="3">
          <reference field="6" count="1" selected="0">
            <x v="109"/>
          </reference>
          <reference field="7" count="1" selected="0">
            <x v="21"/>
          </reference>
          <reference field="12" count="1">
            <x v="60"/>
          </reference>
        </references>
      </pivotArea>
    </format>
    <format dxfId="3681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21"/>
          </reference>
          <reference field="12" count="1">
            <x v="61"/>
          </reference>
        </references>
      </pivotArea>
    </format>
    <format dxfId="3680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21"/>
          </reference>
          <reference field="12" count="1">
            <x v="60"/>
          </reference>
        </references>
      </pivotArea>
    </format>
    <format dxfId="3679">
      <pivotArea dataOnly="0" labelOnly="1" outline="0" fieldPosition="0">
        <references count="4">
          <reference field="6" count="1" selected="0">
            <x v="32"/>
          </reference>
          <reference field="7" count="1" selected="0">
            <x v="21"/>
          </reference>
          <reference field="12" count="1" selected="0">
            <x v="40"/>
          </reference>
          <reference field="17" count="1">
            <x v="2"/>
          </reference>
        </references>
      </pivotArea>
    </format>
    <format dxfId="3678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21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677">
      <pivotArea dataOnly="0" labelOnly="1" outline="0" fieldPosition="0">
        <references count="5">
          <reference field="6" count="1" selected="0">
            <x v="32"/>
          </reference>
          <reference field="7" count="1" selected="0">
            <x v="21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2"/>
          </reference>
        </references>
      </pivotArea>
    </format>
    <format dxfId="3676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21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675">
      <pivotArea dataOnly="0" labelOnly="1" outline="0" fieldPosition="0">
        <references count="7">
          <reference field="6" count="1" selected="0">
            <x v="32"/>
          </reference>
          <reference field="7" count="1" selected="0">
            <x v="21"/>
          </reference>
          <reference field="8" count="1">
            <x v="3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2"/>
          </reference>
        </references>
      </pivotArea>
    </format>
    <format dxfId="3674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21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673">
      <pivotArea dataOnly="0" labelOnly="1" outline="0" fieldPosition="0">
        <references count="8">
          <reference field="6" count="1" selected="0">
            <x v="32"/>
          </reference>
          <reference field="7" count="1" selected="0">
            <x v="21"/>
          </reference>
          <reference field="8" count="1" selected="0">
            <x v="3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36"/>
          </reference>
          <reference field="15" count="1" selected="0">
            <x v="3"/>
          </reference>
          <reference field="17" count="1" selected="0">
            <x v="2"/>
          </reference>
        </references>
      </pivotArea>
    </format>
    <format dxfId="3672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21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671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6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36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32">
    <i>
      <x v="9"/>
      <x v="68"/>
      <x v="83"/>
      <x/>
      <x v="6"/>
      <x v="25"/>
      <x v="1"/>
      <x v="1"/>
    </i>
    <i>
      <x v="10"/>
      <x v="26"/>
      <x v="6"/>
      <x/>
      <x v="2"/>
      <x v="10"/>
      <x v="17"/>
      <x v="19"/>
    </i>
    <i>
      <x v="11"/>
      <x v="26"/>
      <x v="7"/>
      <x/>
      <x v="3"/>
      <x v="18"/>
      <x v="17"/>
      <x v="19"/>
    </i>
    <i r="1">
      <x v="68"/>
      <x v="73"/>
      <x/>
      <x v="6"/>
      <x v="45"/>
      <x v="21"/>
      <x v="23"/>
    </i>
    <i>
      <x v="12"/>
      <x v="26"/>
      <x v="7"/>
      <x/>
      <x v="3"/>
      <x v="18"/>
      <x v="9"/>
      <x v="9"/>
    </i>
    <i>
      <x v="19"/>
      <x v="26"/>
      <x v="10"/>
      <x/>
      <x v="2"/>
      <x v="7"/>
      <x v="4"/>
      <x v="4"/>
    </i>
    <i>
      <x v="20"/>
      <x v="26"/>
      <x v="7"/>
      <x/>
      <x v="3"/>
      <x v="18"/>
      <x v="2"/>
      <x v="2"/>
    </i>
    <i>
      <x v="21"/>
      <x v="68"/>
      <x v="78"/>
      <x/>
      <x v="6"/>
      <x v="27"/>
      <x v="5"/>
      <x v="5"/>
    </i>
    <i>
      <x v="22"/>
      <x v="26"/>
      <x v="6"/>
      <x/>
      <x v="2"/>
      <x v="10"/>
      <x v="2"/>
      <x v="2"/>
    </i>
    <i>
      <x v="23"/>
      <x v="26"/>
      <x v="12"/>
      <x/>
      <x v="2"/>
      <x v="13"/>
      <x v="2"/>
      <x v="2"/>
    </i>
    <i>
      <x v="25"/>
      <x v="68"/>
      <x v="70"/>
      <x/>
      <x v="6"/>
      <x v="23"/>
      <x/>
      <x/>
    </i>
    <i>
      <x v="26"/>
      <x v="68"/>
      <x v="79"/>
      <x/>
      <x v="6"/>
      <x v="44"/>
      <x v="54"/>
      <x v="73"/>
    </i>
    <i>
      <x v="27"/>
      <x v="26"/>
      <x v="14"/>
      <x/>
      <x v="2"/>
      <x v="11"/>
      <x v="17"/>
      <x v="19"/>
    </i>
    <i r="1">
      <x v="68"/>
      <x v="72"/>
      <x/>
      <x v="6"/>
      <x v="21"/>
      <x v="54"/>
      <x v="73"/>
    </i>
    <i>
      <x v="37"/>
      <x v="52"/>
      <x v="70"/>
      <x/>
      <x v="6"/>
      <x v="23"/>
      <x v="5"/>
      <x v="5"/>
    </i>
    <i>
      <x v="40"/>
      <x v="26"/>
      <x v="14"/>
      <x/>
      <x v="2"/>
      <x v="11"/>
      <x v="9"/>
      <x v="9"/>
    </i>
    <i>
      <x v="47"/>
      <x v="68"/>
      <x v="73"/>
      <x/>
      <x v="6"/>
      <x v="45"/>
      <x v="17"/>
      <x v="19"/>
    </i>
    <i>
      <x v="52"/>
      <x v="26"/>
      <x v="3"/>
      <x/>
      <x v="2"/>
      <x v="11"/>
      <x v="2"/>
      <x v="2"/>
    </i>
    <i>
      <x v="63"/>
      <x v="68"/>
      <x v="71"/>
      <x/>
      <x v="6"/>
      <x v="24"/>
      <x v="7"/>
      <x v="7"/>
    </i>
    <i>
      <x v="73"/>
      <x v="68"/>
      <x v="76"/>
      <x v="11"/>
      <x v="6"/>
      <x v="49"/>
      <x v="3"/>
      <x v="3"/>
    </i>
    <i>
      <x v="78"/>
      <x v="26"/>
      <x v="14"/>
      <x/>
      <x v="2"/>
      <x v="11"/>
      <x v="9"/>
      <x v="9"/>
    </i>
    <i r="1">
      <x v="68"/>
      <x v="72"/>
      <x/>
      <x v="6"/>
      <x v="21"/>
      <x v="4"/>
      <x v="4"/>
    </i>
    <i>
      <x v="87"/>
      <x v="68"/>
      <x v="91"/>
      <x/>
      <x v="6"/>
      <x v="31"/>
      <x v="9"/>
      <x v="9"/>
    </i>
    <i>
      <x v="88"/>
      <x v="26"/>
      <x v="14"/>
      <x/>
      <x v="2"/>
      <x v="11"/>
      <x v="9"/>
      <x v="9"/>
    </i>
    <i>
      <x v="91"/>
      <x v="26"/>
      <x v="22"/>
      <x/>
      <x v="3"/>
      <x v="9"/>
      <x v="4"/>
      <x v="4"/>
    </i>
    <i r="1">
      <x v="68"/>
      <x v="69"/>
      <x/>
      <x v="6"/>
      <x v="22"/>
      <x v="7"/>
      <x v="7"/>
    </i>
    <i>
      <x v="101"/>
      <x v="26"/>
      <x v="3"/>
      <x/>
      <x v="2"/>
      <x v="11"/>
      <x v="2"/>
      <x v="2"/>
    </i>
    <i>
      <x v="104"/>
      <x v="26"/>
      <x v="3"/>
      <x/>
      <x v="2"/>
      <x v="11"/>
      <x v="45"/>
      <x v="53"/>
    </i>
    <i>
      <x v="111"/>
      <x v="68"/>
      <x v="70"/>
      <x/>
      <x v="6"/>
      <x v="23"/>
      <x v="1"/>
      <x v="1"/>
    </i>
    <i>
      <x v="115"/>
      <x v="26"/>
      <x v="18"/>
      <x/>
      <x v="2"/>
      <x v="17"/>
      <x v="4"/>
      <x v="4"/>
    </i>
    <i>
      <x v="119"/>
      <x v="26"/>
      <x v="7"/>
      <x/>
      <x v="3"/>
      <x v="18"/>
      <x v="9"/>
      <x v="9"/>
    </i>
    <i>
      <x v="124"/>
      <x v="26"/>
      <x v="14"/>
      <x/>
      <x v="2"/>
      <x v="11"/>
      <x v="9"/>
      <x v="9"/>
    </i>
  </rowItems>
  <colItems count="1">
    <i/>
  </colItems>
  <pageFields count="1">
    <pageField fld="3" item="16" hier="-1"/>
  </pageFields>
  <dataFields count="1">
    <dataField name="VALOR" fld="14" baseField="13" baseItem="23" numFmtId="44"/>
  </dataFields>
  <formats count="41">
    <format dxfId="3670">
      <pivotArea type="all" dataOnly="0" outline="0" fieldPosition="0"/>
    </format>
    <format dxfId="3669">
      <pivotArea field="7" type="button" dataOnly="0" labelOnly="1" outline="0" axis="axisRow" fieldPosition="1"/>
    </format>
    <format dxfId="3668">
      <pivotArea type="all" dataOnly="0" outline="0" fieldPosition="0"/>
    </format>
    <format dxfId="3667">
      <pivotArea outline="0" collapsedLevelsAreSubtotals="1" fieldPosition="0"/>
    </format>
    <format dxfId="3666">
      <pivotArea dataOnly="0" labelOnly="1" outline="0" axis="axisValues" fieldPosition="0"/>
    </format>
    <format dxfId="3665">
      <pivotArea dataOnly="0" labelOnly="1" outline="0" fieldPosition="0">
        <references count="1">
          <reference field="6" count="18">
            <x v="10"/>
            <x v="11"/>
            <x v="12"/>
            <x v="19"/>
            <x v="20"/>
            <x v="22"/>
            <x v="23"/>
            <x v="27"/>
            <x v="40"/>
            <x v="52"/>
            <x v="78"/>
            <x v="88"/>
            <x v="91"/>
            <x v="101"/>
            <x v="104"/>
            <x v="115"/>
            <x v="119"/>
            <x v="124"/>
          </reference>
        </references>
      </pivotArea>
    </format>
    <format dxfId="3664">
      <pivotArea dataOnly="0" labelOnly="1" outline="0" fieldPosition="0">
        <references count="2">
          <reference field="6" count="1" selected="0">
            <x v="10"/>
          </reference>
          <reference field="7" count="1">
            <x v="26"/>
          </reference>
        </references>
      </pivotArea>
    </format>
    <format dxfId="3663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6"/>
          </reference>
          <reference field="12" count="1">
            <x v="6"/>
          </reference>
        </references>
      </pivotArea>
    </format>
    <format dxfId="3662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26"/>
          </reference>
          <reference field="12" count="1">
            <x v="7"/>
          </reference>
        </references>
      </pivotArea>
    </format>
    <format dxfId="3661">
      <pivotArea dataOnly="0" labelOnly="1" outline="0" fieldPosition="0">
        <references count="3">
          <reference field="6" count="1" selected="0">
            <x v="19"/>
          </reference>
          <reference field="7" count="1" selected="0">
            <x v="26"/>
          </reference>
          <reference field="12" count="1">
            <x v="10"/>
          </reference>
        </references>
      </pivotArea>
    </format>
    <format dxfId="3660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26"/>
          </reference>
          <reference field="12" count="1">
            <x v="7"/>
          </reference>
        </references>
      </pivotArea>
    </format>
    <format dxfId="3659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26"/>
          </reference>
          <reference field="12" count="1">
            <x v="6"/>
          </reference>
        </references>
      </pivotArea>
    </format>
    <format dxfId="3658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26"/>
          </reference>
          <reference field="12" count="1">
            <x v="12"/>
          </reference>
        </references>
      </pivotArea>
    </format>
    <format dxfId="3657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26"/>
          </reference>
          <reference field="12" count="1">
            <x v="14"/>
          </reference>
        </references>
      </pivotArea>
    </format>
    <format dxfId="3656">
      <pivotArea dataOnly="0" labelOnly="1" outline="0" fieldPosition="0">
        <references count="3">
          <reference field="6" count="1" selected="0">
            <x v="52"/>
          </reference>
          <reference field="7" count="1" selected="0">
            <x v="26"/>
          </reference>
          <reference field="12" count="1">
            <x v="3"/>
          </reference>
        </references>
      </pivotArea>
    </format>
    <format dxfId="3655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26"/>
          </reference>
          <reference field="12" count="1">
            <x v="14"/>
          </reference>
        </references>
      </pivotArea>
    </format>
    <format dxfId="3654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26"/>
          </reference>
          <reference field="12" count="1">
            <x v="22"/>
          </reference>
        </references>
      </pivotArea>
    </format>
    <format dxfId="3653">
      <pivotArea dataOnly="0" labelOnly="1" outline="0" fieldPosition="0">
        <references count="3">
          <reference field="6" count="1" selected="0">
            <x v="101"/>
          </reference>
          <reference field="7" count="1" selected="0">
            <x v="26"/>
          </reference>
          <reference field="12" count="1">
            <x v="3"/>
          </reference>
        </references>
      </pivotArea>
    </format>
    <format dxfId="3652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26"/>
          </reference>
          <reference field="12" count="1">
            <x v="18"/>
          </reference>
        </references>
      </pivotArea>
    </format>
    <format dxfId="3651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26"/>
          </reference>
          <reference field="12" count="1">
            <x v="7"/>
          </reference>
        </references>
      </pivotArea>
    </format>
    <format dxfId="3650">
      <pivotArea dataOnly="0" labelOnly="1" outline="0" fieldPosition="0">
        <references count="3">
          <reference field="6" count="1" selected="0">
            <x v="124"/>
          </reference>
          <reference field="7" count="1" selected="0">
            <x v="26"/>
          </reference>
          <reference field="12" count="1">
            <x v="14"/>
          </reference>
        </references>
      </pivotArea>
    </format>
    <format dxfId="3649">
      <pivotArea type="all" dataOnly="0" outline="0" fieldPosition="0"/>
    </format>
    <format dxfId="3648">
      <pivotArea outline="0" collapsedLevelsAreSubtotals="1" fieldPosition="0"/>
    </format>
    <format dxfId="3647">
      <pivotArea dataOnly="0" labelOnly="1" outline="0" axis="axisValues" fieldPosition="0"/>
    </format>
    <format dxfId="3646">
      <pivotArea dataOnly="0" labelOnly="1" outline="0" fieldPosition="0">
        <references count="1">
          <reference field="6" count="18">
            <x v="10"/>
            <x v="11"/>
            <x v="12"/>
            <x v="19"/>
            <x v="20"/>
            <x v="22"/>
            <x v="23"/>
            <x v="27"/>
            <x v="40"/>
            <x v="52"/>
            <x v="78"/>
            <x v="88"/>
            <x v="91"/>
            <x v="101"/>
            <x v="104"/>
            <x v="115"/>
            <x v="119"/>
            <x v="124"/>
          </reference>
        </references>
      </pivotArea>
    </format>
    <format dxfId="3645">
      <pivotArea dataOnly="0" labelOnly="1" outline="0" fieldPosition="0">
        <references count="2">
          <reference field="6" count="1" selected="0">
            <x v="10"/>
          </reference>
          <reference field="7" count="1">
            <x v="26"/>
          </reference>
        </references>
      </pivotArea>
    </format>
    <format dxfId="3644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6"/>
          </reference>
          <reference field="12" count="1">
            <x v="6"/>
          </reference>
        </references>
      </pivotArea>
    </format>
    <format dxfId="3643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26"/>
          </reference>
          <reference field="12" count="1">
            <x v="7"/>
          </reference>
        </references>
      </pivotArea>
    </format>
    <format dxfId="3642">
      <pivotArea dataOnly="0" labelOnly="1" outline="0" fieldPosition="0">
        <references count="3">
          <reference field="6" count="1" selected="0">
            <x v="19"/>
          </reference>
          <reference field="7" count="1" selected="0">
            <x v="26"/>
          </reference>
          <reference field="12" count="1">
            <x v="10"/>
          </reference>
        </references>
      </pivotArea>
    </format>
    <format dxfId="3641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26"/>
          </reference>
          <reference field="12" count="1">
            <x v="7"/>
          </reference>
        </references>
      </pivotArea>
    </format>
    <format dxfId="3640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26"/>
          </reference>
          <reference field="12" count="1">
            <x v="6"/>
          </reference>
        </references>
      </pivotArea>
    </format>
    <format dxfId="3639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26"/>
          </reference>
          <reference field="12" count="1">
            <x v="12"/>
          </reference>
        </references>
      </pivotArea>
    </format>
    <format dxfId="3638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26"/>
          </reference>
          <reference field="12" count="1">
            <x v="14"/>
          </reference>
        </references>
      </pivotArea>
    </format>
    <format dxfId="3637">
      <pivotArea dataOnly="0" labelOnly="1" outline="0" fieldPosition="0">
        <references count="3">
          <reference field="6" count="1" selected="0">
            <x v="52"/>
          </reference>
          <reference field="7" count="1" selected="0">
            <x v="26"/>
          </reference>
          <reference field="12" count="1">
            <x v="3"/>
          </reference>
        </references>
      </pivotArea>
    </format>
    <format dxfId="3636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26"/>
          </reference>
          <reference field="12" count="1">
            <x v="14"/>
          </reference>
        </references>
      </pivotArea>
    </format>
    <format dxfId="3635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26"/>
          </reference>
          <reference field="12" count="1">
            <x v="22"/>
          </reference>
        </references>
      </pivotArea>
    </format>
    <format dxfId="3634">
      <pivotArea dataOnly="0" labelOnly="1" outline="0" fieldPosition="0">
        <references count="3">
          <reference field="6" count="1" selected="0">
            <x v="101"/>
          </reference>
          <reference field="7" count="1" selected="0">
            <x v="26"/>
          </reference>
          <reference field="12" count="1">
            <x v="3"/>
          </reference>
        </references>
      </pivotArea>
    </format>
    <format dxfId="3633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26"/>
          </reference>
          <reference field="12" count="1">
            <x v="18"/>
          </reference>
        </references>
      </pivotArea>
    </format>
    <format dxfId="3632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26"/>
          </reference>
          <reference field="12" count="1">
            <x v="7"/>
          </reference>
        </references>
      </pivotArea>
    </format>
    <format dxfId="3631">
      <pivotArea dataOnly="0" labelOnly="1" outline="0" fieldPosition="0">
        <references count="3">
          <reference field="6" count="1" selected="0">
            <x v="124"/>
          </reference>
          <reference field="7" count="1" selected="0">
            <x v="26"/>
          </reference>
          <reference field="12" count="1">
            <x v="14"/>
          </reference>
        </references>
      </pivotArea>
    </format>
    <format dxfId="3630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7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44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40">
    <i>
      <x v="5"/>
      <x v="15"/>
      <x v="19"/>
      <x/>
      <x v="3"/>
      <x v="20"/>
      <x/>
      <x/>
    </i>
    <i>
      <x v="9"/>
      <x v="15"/>
      <x v="5"/>
      <x/>
      <x v="3"/>
      <x v="16"/>
      <x v="9"/>
      <x v="9"/>
    </i>
    <i>
      <x v="10"/>
      <x v="15"/>
      <x v="6"/>
      <x/>
      <x v="2"/>
      <x v="10"/>
      <x v="17"/>
      <x v="19"/>
    </i>
    <i>
      <x v="11"/>
      <x v="69"/>
      <x v="73"/>
      <x v="4"/>
      <x v="6"/>
      <x v="45"/>
      <x v="25"/>
      <x v="24"/>
    </i>
    <i>
      <x v="12"/>
      <x v="69"/>
      <x v="73"/>
      <x v="4"/>
      <x v="6"/>
      <x v="45"/>
      <x v="25"/>
      <x v="24"/>
    </i>
    <i>
      <x v="16"/>
      <x v="69"/>
      <x v="71"/>
      <x/>
      <x v="6"/>
      <x v="24"/>
      <x v="1"/>
      <x v="1"/>
    </i>
    <i>
      <x v="21"/>
      <x v="15"/>
      <x v="11"/>
      <x/>
      <x v="2"/>
      <x v="14"/>
      <x/>
      <x/>
    </i>
    <i>
      <x v="22"/>
      <x v="15"/>
      <x v="6"/>
      <x/>
      <x v="2"/>
      <x v="10"/>
      <x/>
      <x/>
    </i>
    <i r="1">
      <x v="69"/>
      <x v="81"/>
      <x/>
      <x v="6"/>
      <x v="28"/>
      <x v="1"/>
      <x v="1"/>
    </i>
    <i>
      <x v="26"/>
      <x v="15"/>
      <x v="13"/>
      <x/>
      <x v="2"/>
      <x v="44"/>
      <x/>
      <x/>
    </i>
    <i r="1">
      <x v="69"/>
      <x v="79"/>
      <x/>
      <x v="6"/>
      <x v="44"/>
      <x v="1"/>
      <x v="1"/>
    </i>
    <i>
      <x v="27"/>
      <x v="15"/>
      <x v="14"/>
      <x/>
      <x v="2"/>
      <x v="11"/>
      <x/>
      <x/>
    </i>
    <i>
      <x v="31"/>
      <x v="69"/>
      <x v="40"/>
      <x v="5"/>
      <x v="4"/>
      <x v="3"/>
      <x v="9"/>
      <x v="65"/>
    </i>
    <i>
      <x v="33"/>
      <x v="15"/>
      <x v="14"/>
      <x/>
      <x v="2"/>
      <x v="11"/>
      <x/>
      <x/>
    </i>
    <i>
      <x v="35"/>
      <x v="15"/>
      <x v="17"/>
      <x/>
      <x v="3"/>
      <x v="5"/>
      <x/>
      <x/>
    </i>
    <i>
      <x v="36"/>
      <x v="15"/>
      <x v="17"/>
      <x v="4"/>
      <x v="3"/>
      <x v="5"/>
      <x v="46"/>
      <x v="13"/>
    </i>
    <i>
      <x v="37"/>
      <x v="15"/>
      <x v="4"/>
      <x/>
      <x v="2"/>
      <x v="12"/>
      <x/>
      <x/>
    </i>
    <i r="1">
      <x v="69"/>
      <x v="70"/>
      <x/>
      <x v="6"/>
      <x v="23"/>
      <x v="1"/>
      <x v="1"/>
    </i>
    <i>
      <x v="39"/>
      <x v="15"/>
      <x v="3"/>
      <x/>
      <x v="2"/>
      <x v="11"/>
      <x v="13"/>
      <x v="14"/>
    </i>
    <i>
      <x v="41"/>
      <x v="15"/>
      <x v="3"/>
      <x/>
      <x v="2"/>
      <x v="11"/>
      <x v="4"/>
      <x v="4"/>
    </i>
    <i>
      <x v="45"/>
      <x v="69"/>
      <x v="73"/>
      <x v="4"/>
      <x v="6"/>
      <x v="45"/>
      <x v="9"/>
      <x v="4"/>
    </i>
    <i>
      <x v="46"/>
      <x v="69"/>
      <x v="81"/>
      <x/>
      <x v="6"/>
      <x v="28"/>
      <x v="9"/>
      <x v="9"/>
    </i>
    <i>
      <x v="47"/>
      <x v="15"/>
      <x v="7"/>
      <x/>
      <x v="3"/>
      <x v="18"/>
      <x v="13"/>
      <x v="14"/>
    </i>
    <i r="1">
      <x v="69"/>
      <x v="73"/>
      <x/>
      <x v="6"/>
      <x v="45"/>
      <x v="24"/>
      <x v="27"/>
    </i>
    <i>
      <x v="56"/>
      <x v="69"/>
      <x v="70"/>
      <x/>
      <x v="6"/>
      <x v="23"/>
      <x v="9"/>
      <x v="9"/>
    </i>
    <i>
      <x v="59"/>
      <x v="15"/>
      <x v="12"/>
      <x/>
      <x v="2"/>
      <x v="13"/>
      <x/>
      <x/>
    </i>
    <i>
      <x v="60"/>
      <x v="15"/>
      <x v="11"/>
      <x/>
      <x v="2"/>
      <x v="14"/>
      <x v="4"/>
      <x v="4"/>
    </i>
    <i r="1">
      <x v="69"/>
      <x v="78"/>
      <x v="4"/>
      <x v="6"/>
      <x v="27"/>
      <x v="15"/>
      <x v="9"/>
    </i>
    <i>
      <x v="62"/>
      <x v="69"/>
      <x v="74"/>
      <x/>
      <x v="6"/>
      <x v="20"/>
      <x v="9"/>
      <x v="9"/>
    </i>
    <i>
      <x v="64"/>
      <x v="15"/>
      <x v="40"/>
      <x v="1"/>
      <x v="4"/>
      <x v="3"/>
      <x v="4"/>
      <x v="65"/>
    </i>
    <i>
      <x v="73"/>
      <x v="69"/>
      <x v="76"/>
      <x v="11"/>
      <x v="6"/>
      <x v="49"/>
      <x/>
      <x/>
    </i>
    <i>
      <x v="76"/>
      <x v="69"/>
      <x v="74"/>
      <x/>
      <x v="6"/>
      <x v="20"/>
      <x v="9"/>
      <x v="9"/>
    </i>
    <i>
      <x v="78"/>
      <x v="15"/>
      <x v="14"/>
      <x/>
      <x v="2"/>
      <x v="11"/>
      <x v="13"/>
      <x v="14"/>
    </i>
    <i>
      <x v="92"/>
      <x v="15"/>
      <x v="14"/>
      <x/>
      <x v="2"/>
      <x v="11"/>
      <x/>
      <x/>
    </i>
    <i>
      <x v="95"/>
      <x v="69"/>
      <x v="72"/>
      <x/>
      <x v="6"/>
      <x v="21"/>
      <x v="20"/>
      <x v="22"/>
    </i>
    <i>
      <x v="96"/>
      <x v="69"/>
      <x v="72"/>
      <x/>
      <x v="6"/>
      <x v="21"/>
      <x v="20"/>
      <x v="22"/>
    </i>
    <i>
      <x v="98"/>
      <x v="15"/>
      <x v="24"/>
      <x v="7"/>
      <x v="3"/>
      <x v="49"/>
      <x v="3"/>
      <x v="3"/>
    </i>
    <i>
      <x v="99"/>
      <x v="15"/>
      <x v="14"/>
      <x/>
      <x v="2"/>
      <x v="11"/>
      <x/>
      <x/>
    </i>
    <i r="1">
      <x v="69"/>
      <x v="72"/>
      <x/>
      <x v="6"/>
      <x v="21"/>
      <x v="1"/>
      <x v="1"/>
    </i>
    <i>
      <x v="111"/>
      <x v="69"/>
      <x v="70"/>
      <x/>
      <x v="6"/>
      <x v="23"/>
      <x v="9"/>
      <x v="9"/>
    </i>
  </rowItems>
  <colItems count="1">
    <i/>
  </colItems>
  <pageFields count="1">
    <pageField fld="3" item="17" hier="-1"/>
  </pageFields>
  <dataFields count="1">
    <dataField name="VALOR" fld="14" baseField="13" baseItem="23" numFmtId="44"/>
  </dataFields>
  <formats count="53">
    <format dxfId="3629">
      <pivotArea type="all" dataOnly="0" outline="0" fieldPosition="0"/>
    </format>
    <format dxfId="3628">
      <pivotArea field="7" type="button" dataOnly="0" labelOnly="1" outline="0" axis="axisRow" fieldPosition="1"/>
    </format>
    <format dxfId="3627">
      <pivotArea type="all" dataOnly="0" outline="0" fieldPosition="0"/>
    </format>
    <format dxfId="3626">
      <pivotArea outline="0" collapsedLevelsAreSubtotals="1" fieldPosition="0"/>
    </format>
    <format dxfId="3625">
      <pivotArea dataOnly="0" labelOnly="1" outline="0" axis="axisValues" fieldPosition="0"/>
    </format>
    <format dxfId="3624">
      <pivotArea dataOnly="0" labelOnly="1" outline="0" fieldPosition="0">
        <references count="1">
          <reference field="6" count="21">
            <x v="5"/>
            <x v="9"/>
            <x v="10"/>
            <x v="21"/>
            <x v="22"/>
            <x v="26"/>
            <x v="27"/>
            <x v="33"/>
            <x v="35"/>
            <x v="36"/>
            <x v="37"/>
            <x v="39"/>
            <x v="41"/>
            <x v="47"/>
            <x v="59"/>
            <x v="60"/>
            <x v="64"/>
            <x v="78"/>
            <x v="92"/>
            <x v="98"/>
            <x v="99"/>
          </reference>
        </references>
      </pivotArea>
    </format>
    <format dxfId="3623">
      <pivotArea dataOnly="0" labelOnly="1" outline="0" fieldPosition="0">
        <references count="2">
          <reference field="6" count="1" selected="0">
            <x v="5"/>
          </reference>
          <reference field="7" count="1">
            <x v="15"/>
          </reference>
        </references>
      </pivotArea>
    </format>
    <format dxfId="3622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15"/>
          </reference>
          <reference field="12" count="1">
            <x v="19"/>
          </reference>
        </references>
      </pivotArea>
    </format>
    <format dxfId="3621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15"/>
          </reference>
          <reference field="12" count="1">
            <x v="5"/>
          </reference>
        </references>
      </pivotArea>
    </format>
    <format dxfId="3620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15"/>
          </reference>
          <reference field="12" count="1">
            <x v="6"/>
          </reference>
        </references>
      </pivotArea>
    </format>
    <format dxfId="3619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15"/>
          </reference>
          <reference field="12" count="1">
            <x v="11"/>
          </reference>
        </references>
      </pivotArea>
    </format>
    <format dxfId="3618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15"/>
          </reference>
          <reference field="12" count="1">
            <x v="6"/>
          </reference>
        </references>
      </pivotArea>
    </format>
    <format dxfId="3617">
      <pivotArea dataOnly="0" labelOnly="1" outline="0" fieldPosition="0">
        <references count="3">
          <reference field="6" count="1" selected="0">
            <x v="26"/>
          </reference>
          <reference field="7" count="1" selected="0">
            <x v="15"/>
          </reference>
          <reference field="12" count="1">
            <x v="13"/>
          </reference>
        </references>
      </pivotArea>
    </format>
    <format dxfId="3616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15"/>
          </reference>
          <reference field="12" count="1">
            <x v="14"/>
          </reference>
        </references>
      </pivotArea>
    </format>
    <format dxfId="3615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15"/>
          </reference>
          <reference field="12" count="1">
            <x v="17"/>
          </reference>
        </references>
      </pivotArea>
    </format>
    <format dxfId="3614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15"/>
          </reference>
          <reference field="12" count="1">
            <x v="4"/>
          </reference>
        </references>
      </pivotArea>
    </format>
    <format dxfId="3613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15"/>
          </reference>
          <reference field="12" count="1">
            <x v="3"/>
          </reference>
        </references>
      </pivotArea>
    </format>
    <format dxfId="3612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15"/>
          </reference>
          <reference field="12" count="1">
            <x v="7"/>
          </reference>
        </references>
      </pivotArea>
    </format>
    <format dxfId="3611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15"/>
          </reference>
          <reference field="12" count="1">
            <x v="12"/>
          </reference>
        </references>
      </pivotArea>
    </format>
    <format dxfId="3610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15"/>
          </reference>
          <reference field="12" count="1">
            <x v="11"/>
          </reference>
        </references>
      </pivotArea>
    </format>
    <format dxfId="3609">
      <pivotArea dataOnly="0" labelOnly="1" outline="0" fieldPosition="0">
        <references count="3">
          <reference field="6" count="1" selected="0">
            <x v="64"/>
          </reference>
          <reference field="7" count="1" selected="0">
            <x v="15"/>
          </reference>
          <reference field="12" count="1">
            <x v="40"/>
          </reference>
        </references>
      </pivotArea>
    </format>
    <format dxfId="3608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15"/>
          </reference>
          <reference field="12" count="1">
            <x v="14"/>
          </reference>
        </references>
      </pivotArea>
    </format>
    <format dxfId="3607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15"/>
          </reference>
          <reference field="12" count="1">
            <x v="24"/>
          </reference>
        </references>
      </pivotArea>
    </format>
    <format dxfId="3606">
      <pivotArea dataOnly="0" labelOnly="1" outline="0" fieldPosition="0">
        <references count="3">
          <reference field="6" count="1" selected="0">
            <x v="99"/>
          </reference>
          <reference field="7" count="1" selected="0">
            <x v="15"/>
          </reference>
          <reference field="12" count="1">
            <x v="14"/>
          </reference>
        </references>
      </pivotArea>
    </format>
    <format dxfId="3605">
      <pivotArea dataOnly="0" labelOnly="1" outline="0" fieldPosition="0">
        <references count="4">
          <reference field="6" count="1" selected="0">
            <x v="64"/>
          </reference>
          <reference field="7" count="1" selected="0">
            <x v="15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604">
      <pivotArea dataOnly="0" labelOnly="1" outline="0" fieldPosition="0">
        <references count="5">
          <reference field="6" count="1" selected="0">
            <x v="64"/>
          </reference>
          <reference field="7" count="1" selected="0">
            <x v="15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603">
      <pivotArea dataOnly="0" labelOnly="1" outline="0" fieldPosition="0">
        <references count="8">
          <reference field="6" count="1" selected="0">
            <x v="64"/>
          </reference>
          <reference field="7" count="1" selected="0">
            <x v="15"/>
          </reference>
          <reference field="8" count="1" selected="0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602">
      <pivotArea type="all" dataOnly="0" outline="0" fieldPosition="0"/>
    </format>
    <format dxfId="3601">
      <pivotArea outline="0" collapsedLevelsAreSubtotals="1" fieldPosition="0"/>
    </format>
    <format dxfId="3600">
      <pivotArea dataOnly="0" labelOnly="1" outline="0" axis="axisValues" fieldPosition="0"/>
    </format>
    <format dxfId="3599">
      <pivotArea dataOnly="0" labelOnly="1" outline="0" fieldPosition="0">
        <references count="1">
          <reference field="6" count="21">
            <x v="5"/>
            <x v="9"/>
            <x v="10"/>
            <x v="21"/>
            <x v="22"/>
            <x v="26"/>
            <x v="27"/>
            <x v="33"/>
            <x v="35"/>
            <x v="36"/>
            <x v="37"/>
            <x v="39"/>
            <x v="41"/>
            <x v="47"/>
            <x v="59"/>
            <x v="60"/>
            <x v="64"/>
            <x v="78"/>
            <x v="92"/>
            <x v="98"/>
            <x v="99"/>
          </reference>
        </references>
      </pivotArea>
    </format>
    <format dxfId="3598">
      <pivotArea dataOnly="0" labelOnly="1" outline="0" fieldPosition="0">
        <references count="2">
          <reference field="6" count="1" selected="0">
            <x v="5"/>
          </reference>
          <reference field="7" count="1">
            <x v="15"/>
          </reference>
        </references>
      </pivotArea>
    </format>
    <format dxfId="3597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15"/>
          </reference>
          <reference field="12" count="1">
            <x v="19"/>
          </reference>
        </references>
      </pivotArea>
    </format>
    <format dxfId="3596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15"/>
          </reference>
          <reference field="12" count="1">
            <x v="5"/>
          </reference>
        </references>
      </pivotArea>
    </format>
    <format dxfId="3595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15"/>
          </reference>
          <reference field="12" count="1">
            <x v="6"/>
          </reference>
        </references>
      </pivotArea>
    </format>
    <format dxfId="3594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15"/>
          </reference>
          <reference field="12" count="1">
            <x v="11"/>
          </reference>
        </references>
      </pivotArea>
    </format>
    <format dxfId="3593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15"/>
          </reference>
          <reference field="12" count="1">
            <x v="6"/>
          </reference>
        </references>
      </pivotArea>
    </format>
    <format dxfId="3592">
      <pivotArea dataOnly="0" labelOnly="1" outline="0" fieldPosition="0">
        <references count="3">
          <reference field="6" count="1" selected="0">
            <x v="26"/>
          </reference>
          <reference field="7" count="1" selected="0">
            <x v="15"/>
          </reference>
          <reference field="12" count="1">
            <x v="13"/>
          </reference>
        </references>
      </pivotArea>
    </format>
    <format dxfId="3591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15"/>
          </reference>
          <reference field="12" count="1">
            <x v="14"/>
          </reference>
        </references>
      </pivotArea>
    </format>
    <format dxfId="3590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15"/>
          </reference>
          <reference field="12" count="1">
            <x v="17"/>
          </reference>
        </references>
      </pivotArea>
    </format>
    <format dxfId="3589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15"/>
          </reference>
          <reference field="12" count="1">
            <x v="4"/>
          </reference>
        </references>
      </pivotArea>
    </format>
    <format dxfId="3588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15"/>
          </reference>
          <reference field="12" count="1">
            <x v="3"/>
          </reference>
        </references>
      </pivotArea>
    </format>
    <format dxfId="3587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15"/>
          </reference>
          <reference field="12" count="1">
            <x v="7"/>
          </reference>
        </references>
      </pivotArea>
    </format>
    <format dxfId="3586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15"/>
          </reference>
          <reference field="12" count="1">
            <x v="12"/>
          </reference>
        </references>
      </pivotArea>
    </format>
    <format dxfId="3585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15"/>
          </reference>
          <reference field="12" count="1">
            <x v="11"/>
          </reference>
        </references>
      </pivotArea>
    </format>
    <format dxfId="3584">
      <pivotArea dataOnly="0" labelOnly="1" outline="0" fieldPosition="0">
        <references count="3">
          <reference field="6" count="1" selected="0">
            <x v="64"/>
          </reference>
          <reference field="7" count="1" selected="0">
            <x v="15"/>
          </reference>
          <reference field="12" count="1">
            <x v="40"/>
          </reference>
        </references>
      </pivotArea>
    </format>
    <format dxfId="3583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15"/>
          </reference>
          <reference field="12" count="1">
            <x v="14"/>
          </reference>
        </references>
      </pivotArea>
    </format>
    <format dxfId="3582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15"/>
          </reference>
          <reference field="12" count="1">
            <x v="24"/>
          </reference>
        </references>
      </pivotArea>
    </format>
    <format dxfId="3581">
      <pivotArea dataOnly="0" labelOnly="1" outline="0" fieldPosition="0">
        <references count="3">
          <reference field="6" count="1" selected="0">
            <x v="99"/>
          </reference>
          <reference field="7" count="1" selected="0">
            <x v="15"/>
          </reference>
          <reference field="12" count="1">
            <x v="14"/>
          </reference>
        </references>
      </pivotArea>
    </format>
    <format dxfId="3580">
      <pivotArea dataOnly="0" labelOnly="1" outline="0" fieldPosition="0">
        <references count="4">
          <reference field="6" count="1" selected="0">
            <x v="64"/>
          </reference>
          <reference field="7" count="1" selected="0">
            <x v="15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579">
      <pivotArea dataOnly="0" labelOnly="1" outline="0" fieldPosition="0">
        <references count="5">
          <reference field="6" count="1" selected="0">
            <x v="64"/>
          </reference>
          <reference field="7" count="1" selected="0">
            <x v="15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578">
      <pivotArea dataOnly="0" labelOnly="1" outline="0" fieldPosition="0">
        <references count="8">
          <reference field="6" count="1" selected="0">
            <x v="64"/>
          </reference>
          <reference field="7" count="1" selected="0">
            <x v="15"/>
          </reference>
          <reference field="8" count="1" selected="0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577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8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37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33">
    <i>
      <x v="5"/>
      <x v="38"/>
      <x v="19"/>
      <x/>
      <x v="3"/>
      <x v="20"/>
      <x v="3"/>
      <x v="3"/>
    </i>
    <i>
      <x v="10"/>
      <x v="38"/>
      <x v="6"/>
      <x/>
      <x v="2"/>
      <x v="10"/>
      <x v="20"/>
      <x v="22"/>
    </i>
    <i>
      <x v="11"/>
      <x v="38"/>
      <x v="7"/>
      <x/>
      <x v="3"/>
      <x v="18"/>
      <x v="20"/>
      <x v="22"/>
    </i>
    <i>
      <x v="12"/>
      <x v="38"/>
      <x v="7"/>
      <x/>
      <x v="3"/>
      <x v="18"/>
      <x v="20"/>
      <x v="22"/>
    </i>
    <i>
      <x v="13"/>
      <x v="38"/>
      <x v="3"/>
      <x/>
      <x v="2"/>
      <x v="11"/>
      <x v="9"/>
      <x v="9"/>
    </i>
    <i>
      <x v="14"/>
      <x v="38"/>
      <x v="8"/>
      <x/>
      <x v="2"/>
      <x v="11"/>
      <x v="9"/>
      <x v="9"/>
    </i>
    <i>
      <x v="16"/>
      <x v="38"/>
      <x v="9"/>
      <x/>
      <x v="2"/>
      <x v="6"/>
      <x v="9"/>
      <x v="9"/>
    </i>
    <i>
      <x v="17"/>
      <x v="38"/>
      <x v="7"/>
      <x/>
      <x v="3"/>
      <x v="18"/>
      <x v="9"/>
      <x v="9"/>
    </i>
    <i>
      <x v="20"/>
      <x v="38"/>
      <x v="7"/>
      <x/>
      <x v="3"/>
      <x v="18"/>
      <x v="9"/>
      <x v="9"/>
    </i>
    <i>
      <x v="22"/>
      <x v="38"/>
      <x v="6"/>
      <x/>
      <x v="2"/>
      <x v="10"/>
      <x/>
      <x/>
    </i>
    <i>
      <x v="26"/>
      <x v="38"/>
      <x v="13"/>
      <x/>
      <x v="2"/>
      <x v="44"/>
      <x v="9"/>
      <x v="9"/>
    </i>
    <i>
      <x v="27"/>
      <x v="38"/>
      <x v="14"/>
      <x/>
      <x v="2"/>
      <x v="11"/>
      <x v="9"/>
      <x v="9"/>
    </i>
    <i>
      <x v="29"/>
      <x v="38"/>
      <x v="15"/>
      <x/>
      <x v="3"/>
      <x v="8"/>
      <x v="24"/>
      <x v="27"/>
    </i>
    <i>
      <x v="33"/>
      <x v="38"/>
      <x v="14"/>
      <x v="4"/>
      <x v="2"/>
      <x v="11"/>
      <x v="16"/>
      <x v="9"/>
    </i>
    <i>
      <x v="34"/>
      <x v="38"/>
      <x v="16"/>
      <x/>
      <x v="3"/>
      <x v="11"/>
      <x v="4"/>
      <x v="4"/>
    </i>
    <i>
      <x v="39"/>
      <x v="38"/>
      <x v="3"/>
      <x/>
      <x v="2"/>
      <x v="11"/>
      <x v="9"/>
      <x v="9"/>
    </i>
    <i>
      <x v="43"/>
      <x v="38"/>
      <x v="18"/>
      <x/>
      <x v="2"/>
      <x v="17"/>
      <x v="15"/>
      <x v="17"/>
    </i>
    <i>
      <x v="46"/>
      <x v="38"/>
      <x v="6"/>
      <x/>
      <x v="2"/>
      <x v="10"/>
      <x v="2"/>
      <x v="2"/>
    </i>
    <i>
      <x v="47"/>
      <x v="38"/>
      <x v="7"/>
      <x/>
      <x v="3"/>
      <x v="18"/>
      <x v="20"/>
      <x v="22"/>
    </i>
    <i>
      <x v="48"/>
      <x v="38"/>
      <x v="14"/>
      <x v="4"/>
      <x v="2"/>
      <x v="11"/>
      <x v="25"/>
      <x v="27"/>
    </i>
    <i>
      <x v="52"/>
      <x v="38"/>
      <x v="3"/>
      <x/>
      <x v="2"/>
      <x v="11"/>
      <x v="15"/>
      <x v="17"/>
    </i>
    <i>
      <x v="53"/>
      <x v="38"/>
      <x v="3"/>
      <x/>
      <x v="2"/>
      <x v="11"/>
      <x v="15"/>
      <x v="17"/>
    </i>
    <i>
      <x v="64"/>
      <x v="38"/>
      <x v="40"/>
      <x v="1"/>
      <x v="4"/>
      <x v="3"/>
      <x v="9"/>
      <x v="65"/>
    </i>
    <i>
      <x v="75"/>
      <x v="38"/>
      <x v="3"/>
      <x/>
      <x v="2"/>
      <x v="11"/>
      <x v="13"/>
      <x v="14"/>
    </i>
    <i>
      <x v="82"/>
      <x v="38"/>
      <x v="18"/>
      <x v="4"/>
      <x v="2"/>
      <x v="17"/>
      <x v="15"/>
      <x v="4"/>
    </i>
    <i>
      <x v="89"/>
      <x v="38"/>
      <x v="10"/>
      <x/>
      <x v="2"/>
      <x v="7"/>
      <x v="2"/>
      <x v="2"/>
    </i>
    <i>
      <x v="90"/>
      <x v="38"/>
      <x v="14"/>
      <x v="4"/>
      <x v="2"/>
      <x v="11"/>
      <x v="25"/>
      <x v="24"/>
    </i>
    <i>
      <x v="92"/>
      <x v="38"/>
      <x v="14"/>
      <x/>
      <x v="2"/>
      <x v="11"/>
      <x v="9"/>
      <x v="9"/>
    </i>
    <i>
      <x v="101"/>
      <x v="38"/>
      <x v="3"/>
      <x/>
      <x v="2"/>
      <x v="11"/>
      <x v="15"/>
      <x v="17"/>
    </i>
    <i>
      <x v="102"/>
      <x v="38"/>
      <x v="3"/>
      <x/>
      <x v="2"/>
      <x v="11"/>
      <x v="15"/>
      <x v="17"/>
    </i>
    <i>
      <x v="104"/>
      <x v="38"/>
      <x v="3"/>
      <x/>
      <x v="2"/>
      <x v="11"/>
      <x v="28"/>
      <x v="30"/>
    </i>
    <i>
      <x v="109"/>
      <x v="38"/>
      <x v="3"/>
      <x/>
      <x v="2"/>
      <x v="11"/>
      <x v="13"/>
      <x v="14"/>
    </i>
    <i>
      <x v="119"/>
      <x v="38"/>
      <x v="7"/>
      <x/>
      <x v="3"/>
      <x v="18"/>
      <x v="17"/>
      <x v="19"/>
    </i>
  </rowItems>
  <colItems count="1">
    <i/>
  </colItems>
  <pageFields count="1">
    <pageField fld="3" item="38" hier="-1"/>
  </pageFields>
  <dataFields count="1">
    <dataField name="VALOR" fld="14" baseField="13" baseItem="23" numFmtId="44"/>
  </dataFields>
  <formats count="73">
    <format dxfId="3576">
      <pivotArea type="all" dataOnly="0" outline="0" fieldPosition="0"/>
    </format>
    <format dxfId="3575">
      <pivotArea field="7" type="button" dataOnly="0" labelOnly="1" outline="0" axis="axisRow" fieldPosition="1"/>
    </format>
    <format dxfId="3574">
      <pivotArea type="all" dataOnly="0" outline="0" fieldPosition="0"/>
    </format>
    <format dxfId="3573">
      <pivotArea outline="0" collapsedLevelsAreSubtotals="1" fieldPosition="0"/>
    </format>
    <format dxfId="3572">
      <pivotArea dataOnly="0" labelOnly="1" outline="0" axis="axisValues" fieldPosition="0"/>
    </format>
    <format dxfId="3571">
      <pivotArea dataOnly="0" labelOnly="1" outline="0" fieldPosition="0">
        <references count="1">
          <reference field="6" count="33">
            <x v="5"/>
            <x v="10"/>
            <x v="11"/>
            <x v="12"/>
            <x v="13"/>
            <x v="14"/>
            <x v="16"/>
            <x v="17"/>
            <x v="20"/>
            <x v="22"/>
            <x v="26"/>
            <x v="27"/>
            <x v="29"/>
            <x v="33"/>
            <x v="34"/>
            <x v="39"/>
            <x v="43"/>
            <x v="46"/>
            <x v="47"/>
            <x v="48"/>
            <x v="52"/>
            <x v="53"/>
            <x v="64"/>
            <x v="75"/>
            <x v="82"/>
            <x v="89"/>
            <x v="90"/>
            <x v="92"/>
            <x v="101"/>
            <x v="102"/>
            <x v="104"/>
            <x v="109"/>
            <x v="119"/>
          </reference>
        </references>
      </pivotArea>
    </format>
    <format dxfId="3570">
      <pivotArea dataOnly="0" labelOnly="1" outline="0" fieldPosition="0">
        <references count="2">
          <reference field="6" count="1" selected="0">
            <x v="5"/>
          </reference>
          <reference field="7" count="1">
            <x v="38"/>
          </reference>
        </references>
      </pivotArea>
    </format>
    <format dxfId="3569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38"/>
          </reference>
          <reference field="12" count="1">
            <x v="19"/>
          </reference>
        </references>
      </pivotArea>
    </format>
    <format dxfId="3568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38"/>
          </reference>
          <reference field="12" count="1">
            <x v="6"/>
          </reference>
        </references>
      </pivotArea>
    </format>
    <format dxfId="3567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38"/>
          </reference>
          <reference field="12" count="1">
            <x v="7"/>
          </reference>
        </references>
      </pivotArea>
    </format>
    <format dxfId="3566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38"/>
          </reference>
          <reference field="12" count="1">
            <x v="3"/>
          </reference>
        </references>
      </pivotArea>
    </format>
    <format dxfId="3565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38"/>
          </reference>
          <reference field="12" count="1">
            <x v="8"/>
          </reference>
        </references>
      </pivotArea>
    </format>
    <format dxfId="3564">
      <pivotArea dataOnly="0" labelOnly="1" outline="0" fieldPosition="0">
        <references count="3">
          <reference field="6" count="1" selected="0">
            <x v="16"/>
          </reference>
          <reference field="7" count="1" selected="0">
            <x v="38"/>
          </reference>
          <reference field="12" count="1">
            <x v="9"/>
          </reference>
        </references>
      </pivotArea>
    </format>
    <format dxfId="3563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38"/>
          </reference>
          <reference field="12" count="1">
            <x v="7"/>
          </reference>
        </references>
      </pivotArea>
    </format>
    <format dxfId="3562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38"/>
          </reference>
          <reference field="12" count="1">
            <x v="6"/>
          </reference>
        </references>
      </pivotArea>
    </format>
    <format dxfId="3561">
      <pivotArea dataOnly="0" labelOnly="1" outline="0" fieldPosition="0">
        <references count="3">
          <reference field="6" count="1" selected="0">
            <x v="26"/>
          </reference>
          <reference field="7" count="1" selected="0">
            <x v="38"/>
          </reference>
          <reference field="12" count="1">
            <x v="13"/>
          </reference>
        </references>
      </pivotArea>
    </format>
    <format dxfId="3560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38"/>
          </reference>
          <reference field="12" count="1">
            <x v="14"/>
          </reference>
        </references>
      </pivotArea>
    </format>
    <format dxfId="3559">
      <pivotArea dataOnly="0" labelOnly="1" outline="0" fieldPosition="0">
        <references count="3">
          <reference field="6" count="1" selected="0">
            <x v="29"/>
          </reference>
          <reference field="7" count="1" selected="0">
            <x v="38"/>
          </reference>
          <reference field="12" count="1">
            <x v="15"/>
          </reference>
        </references>
      </pivotArea>
    </format>
    <format dxfId="3558">
      <pivotArea dataOnly="0" labelOnly="1" outline="0" fieldPosition="0">
        <references count="3">
          <reference field="6" count="1" selected="0">
            <x v="33"/>
          </reference>
          <reference field="7" count="1" selected="0">
            <x v="38"/>
          </reference>
          <reference field="12" count="1">
            <x v="14"/>
          </reference>
        </references>
      </pivotArea>
    </format>
    <format dxfId="3557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38"/>
          </reference>
          <reference field="12" count="1">
            <x v="16"/>
          </reference>
        </references>
      </pivotArea>
    </format>
    <format dxfId="3556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38"/>
          </reference>
          <reference field="12" count="1">
            <x v="3"/>
          </reference>
        </references>
      </pivotArea>
    </format>
    <format dxfId="3555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38"/>
          </reference>
          <reference field="12" count="1">
            <x v="18"/>
          </reference>
        </references>
      </pivotArea>
    </format>
    <format dxfId="3554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38"/>
          </reference>
          <reference field="12" count="1">
            <x v="6"/>
          </reference>
        </references>
      </pivotArea>
    </format>
    <format dxfId="3553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38"/>
          </reference>
          <reference field="12" count="1">
            <x v="7"/>
          </reference>
        </references>
      </pivotArea>
    </format>
    <format dxfId="3552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38"/>
          </reference>
          <reference field="12" count="1">
            <x v="14"/>
          </reference>
        </references>
      </pivotArea>
    </format>
    <format dxfId="3551">
      <pivotArea dataOnly="0" labelOnly="1" outline="0" fieldPosition="0">
        <references count="3">
          <reference field="6" count="1" selected="0">
            <x v="52"/>
          </reference>
          <reference field="7" count="1" selected="0">
            <x v="38"/>
          </reference>
          <reference field="12" count="1">
            <x v="3"/>
          </reference>
        </references>
      </pivotArea>
    </format>
    <format dxfId="3550">
      <pivotArea dataOnly="0" labelOnly="1" outline="0" fieldPosition="0">
        <references count="3">
          <reference field="6" count="1" selected="0">
            <x v="64"/>
          </reference>
          <reference field="7" count="1" selected="0">
            <x v="38"/>
          </reference>
          <reference field="12" count="1">
            <x v="40"/>
          </reference>
        </references>
      </pivotArea>
    </format>
    <format dxfId="3549">
      <pivotArea dataOnly="0" labelOnly="1" outline="0" fieldPosition="0">
        <references count="3">
          <reference field="6" count="1" selected="0">
            <x v="75"/>
          </reference>
          <reference field="7" count="1" selected="0">
            <x v="38"/>
          </reference>
          <reference field="12" count="1">
            <x v="3"/>
          </reference>
        </references>
      </pivotArea>
    </format>
    <format dxfId="3548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38"/>
          </reference>
          <reference field="12" count="1">
            <x v="18"/>
          </reference>
        </references>
      </pivotArea>
    </format>
    <format dxfId="3547">
      <pivotArea dataOnly="0" labelOnly="1" outline="0" fieldPosition="0">
        <references count="3">
          <reference field="6" count="1" selected="0">
            <x v="89"/>
          </reference>
          <reference field="7" count="1" selected="0">
            <x v="38"/>
          </reference>
          <reference field="12" count="1">
            <x v="10"/>
          </reference>
        </references>
      </pivotArea>
    </format>
    <format dxfId="3546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38"/>
          </reference>
          <reference field="12" count="1">
            <x v="14"/>
          </reference>
        </references>
      </pivotArea>
    </format>
    <format dxfId="3545">
      <pivotArea dataOnly="0" labelOnly="1" outline="0" fieldPosition="0">
        <references count="3">
          <reference field="6" count="1" selected="0">
            <x v="101"/>
          </reference>
          <reference field="7" count="1" selected="0">
            <x v="38"/>
          </reference>
          <reference field="12" count="1">
            <x v="3"/>
          </reference>
        </references>
      </pivotArea>
    </format>
    <format dxfId="3544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38"/>
          </reference>
          <reference field="12" count="1">
            <x v="7"/>
          </reference>
        </references>
      </pivotArea>
    </format>
    <format dxfId="3543">
      <pivotArea dataOnly="0" labelOnly="1" outline="0" fieldPosition="0">
        <references count="4">
          <reference field="6" count="1" selected="0">
            <x v="64"/>
          </reference>
          <reference field="7" count="1" selected="0">
            <x v="38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542">
      <pivotArea dataOnly="0" labelOnly="1" outline="0" fieldPosition="0">
        <references count="5">
          <reference field="6" count="1" selected="0">
            <x v="64"/>
          </reference>
          <reference field="7" count="1" selected="0">
            <x v="38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541">
      <pivotArea dataOnly="0" labelOnly="1" outline="0" fieldPosition="0">
        <references count="7">
          <reference field="6" count="1" selected="0">
            <x v="64"/>
          </reference>
          <reference field="7" count="1" selected="0">
            <x v="38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540">
      <pivotArea dataOnly="0" labelOnly="1" outline="0" fieldPosition="0">
        <references count="8">
          <reference field="6" count="1" selected="0">
            <x v="64"/>
          </reference>
          <reference field="7" count="1" selected="0">
            <x v="38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539">
      <pivotArea type="all" dataOnly="0" outline="0" fieldPosition="0"/>
    </format>
    <format dxfId="3538">
      <pivotArea outline="0" collapsedLevelsAreSubtotals="1" fieldPosition="0"/>
    </format>
    <format dxfId="3537">
      <pivotArea dataOnly="0" labelOnly="1" outline="0" axis="axisValues" fieldPosition="0"/>
    </format>
    <format dxfId="3536">
      <pivotArea dataOnly="0" labelOnly="1" outline="0" fieldPosition="0">
        <references count="1">
          <reference field="6" count="33">
            <x v="5"/>
            <x v="10"/>
            <x v="11"/>
            <x v="12"/>
            <x v="13"/>
            <x v="14"/>
            <x v="16"/>
            <x v="17"/>
            <x v="20"/>
            <x v="22"/>
            <x v="26"/>
            <x v="27"/>
            <x v="29"/>
            <x v="33"/>
            <x v="34"/>
            <x v="39"/>
            <x v="43"/>
            <x v="46"/>
            <x v="47"/>
            <x v="48"/>
            <x v="52"/>
            <x v="53"/>
            <x v="64"/>
            <x v="75"/>
            <x v="82"/>
            <x v="89"/>
            <x v="90"/>
            <x v="92"/>
            <x v="101"/>
            <x v="102"/>
            <x v="104"/>
            <x v="109"/>
            <x v="119"/>
          </reference>
        </references>
      </pivotArea>
    </format>
    <format dxfId="3535">
      <pivotArea dataOnly="0" labelOnly="1" outline="0" fieldPosition="0">
        <references count="2">
          <reference field="6" count="1" selected="0">
            <x v="5"/>
          </reference>
          <reference field="7" count="1">
            <x v="38"/>
          </reference>
        </references>
      </pivotArea>
    </format>
    <format dxfId="3534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38"/>
          </reference>
          <reference field="12" count="1">
            <x v="19"/>
          </reference>
        </references>
      </pivotArea>
    </format>
    <format dxfId="3533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38"/>
          </reference>
          <reference field="12" count="1">
            <x v="6"/>
          </reference>
        </references>
      </pivotArea>
    </format>
    <format dxfId="3532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38"/>
          </reference>
          <reference field="12" count="1">
            <x v="7"/>
          </reference>
        </references>
      </pivotArea>
    </format>
    <format dxfId="3531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38"/>
          </reference>
          <reference field="12" count="1">
            <x v="3"/>
          </reference>
        </references>
      </pivotArea>
    </format>
    <format dxfId="3530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38"/>
          </reference>
          <reference field="12" count="1">
            <x v="8"/>
          </reference>
        </references>
      </pivotArea>
    </format>
    <format dxfId="3529">
      <pivotArea dataOnly="0" labelOnly="1" outline="0" fieldPosition="0">
        <references count="3">
          <reference field="6" count="1" selected="0">
            <x v="16"/>
          </reference>
          <reference field="7" count="1" selected="0">
            <x v="38"/>
          </reference>
          <reference field="12" count="1">
            <x v="9"/>
          </reference>
        </references>
      </pivotArea>
    </format>
    <format dxfId="3528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38"/>
          </reference>
          <reference field="12" count="1">
            <x v="7"/>
          </reference>
        </references>
      </pivotArea>
    </format>
    <format dxfId="3527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38"/>
          </reference>
          <reference field="12" count="1">
            <x v="6"/>
          </reference>
        </references>
      </pivotArea>
    </format>
    <format dxfId="3526">
      <pivotArea dataOnly="0" labelOnly="1" outline="0" fieldPosition="0">
        <references count="3">
          <reference field="6" count="1" selected="0">
            <x v="26"/>
          </reference>
          <reference field="7" count="1" selected="0">
            <x v="38"/>
          </reference>
          <reference field="12" count="1">
            <x v="13"/>
          </reference>
        </references>
      </pivotArea>
    </format>
    <format dxfId="3525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38"/>
          </reference>
          <reference field="12" count="1">
            <x v="14"/>
          </reference>
        </references>
      </pivotArea>
    </format>
    <format dxfId="3524">
      <pivotArea dataOnly="0" labelOnly="1" outline="0" fieldPosition="0">
        <references count="3">
          <reference field="6" count="1" selected="0">
            <x v="29"/>
          </reference>
          <reference field="7" count="1" selected="0">
            <x v="38"/>
          </reference>
          <reference field="12" count="1">
            <x v="15"/>
          </reference>
        </references>
      </pivotArea>
    </format>
    <format dxfId="3523">
      <pivotArea dataOnly="0" labelOnly="1" outline="0" fieldPosition="0">
        <references count="3">
          <reference field="6" count="1" selected="0">
            <x v="33"/>
          </reference>
          <reference field="7" count="1" selected="0">
            <x v="38"/>
          </reference>
          <reference field="12" count="1">
            <x v="14"/>
          </reference>
        </references>
      </pivotArea>
    </format>
    <format dxfId="3522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38"/>
          </reference>
          <reference field="12" count="1">
            <x v="16"/>
          </reference>
        </references>
      </pivotArea>
    </format>
    <format dxfId="3521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38"/>
          </reference>
          <reference field="12" count="1">
            <x v="3"/>
          </reference>
        </references>
      </pivotArea>
    </format>
    <format dxfId="3520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38"/>
          </reference>
          <reference field="12" count="1">
            <x v="18"/>
          </reference>
        </references>
      </pivotArea>
    </format>
    <format dxfId="3519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38"/>
          </reference>
          <reference field="12" count="1">
            <x v="6"/>
          </reference>
        </references>
      </pivotArea>
    </format>
    <format dxfId="3518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38"/>
          </reference>
          <reference field="12" count="1">
            <x v="7"/>
          </reference>
        </references>
      </pivotArea>
    </format>
    <format dxfId="3517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38"/>
          </reference>
          <reference field="12" count="1">
            <x v="14"/>
          </reference>
        </references>
      </pivotArea>
    </format>
    <format dxfId="3516">
      <pivotArea dataOnly="0" labelOnly="1" outline="0" fieldPosition="0">
        <references count="3">
          <reference field="6" count="1" selected="0">
            <x v="52"/>
          </reference>
          <reference field="7" count="1" selected="0">
            <x v="38"/>
          </reference>
          <reference field="12" count="1">
            <x v="3"/>
          </reference>
        </references>
      </pivotArea>
    </format>
    <format dxfId="3515">
      <pivotArea dataOnly="0" labelOnly="1" outline="0" fieldPosition="0">
        <references count="3">
          <reference field="6" count="1" selected="0">
            <x v="64"/>
          </reference>
          <reference field="7" count="1" selected="0">
            <x v="38"/>
          </reference>
          <reference field="12" count="1">
            <x v="40"/>
          </reference>
        </references>
      </pivotArea>
    </format>
    <format dxfId="3514">
      <pivotArea dataOnly="0" labelOnly="1" outline="0" fieldPosition="0">
        <references count="3">
          <reference field="6" count="1" selected="0">
            <x v="75"/>
          </reference>
          <reference field="7" count="1" selected="0">
            <x v="38"/>
          </reference>
          <reference field="12" count="1">
            <x v="3"/>
          </reference>
        </references>
      </pivotArea>
    </format>
    <format dxfId="3513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38"/>
          </reference>
          <reference field="12" count="1">
            <x v="18"/>
          </reference>
        </references>
      </pivotArea>
    </format>
    <format dxfId="3512">
      <pivotArea dataOnly="0" labelOnly="1" outline="0" fieldPosition="0">
        <references count="3">
          <reference field="6" count="1" selected="0">
            <x v="89"/>
          </reference>
          <reference field="7" count="1" selected="0">
            <x v="38"/>
          </reference>
          <reference field="12" count="1">
            <x v="10"/>
          </reference>
        </references>
      </pivotArea>
    </format>
    <format dxfId="3511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38"/>
          </reference>
          <reference field="12" count="1">
            <x v="14"/>
          </reference>
        </references>
      </pivotArea>
    </format>
    <format dxfId="3510">
      <pivotArea dataOnly="0" labelOnly="1" outline="0" fieldPosition="0">
        <references count="3">
          <reference field="6" count="1" selected="0">
            <x v="101"/>
          </reference>
          <reference field="7" count="1" selected="0">
            <x v="38"/>
          </reference>
          <reference field="12" count="1">
            <x v="3"/>
          </reference>
        </references>
      </pivotArea>
    </format>
    <format dxfId="3509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38"/>
          </reference>
          <reference field="12" count="1">
            <x v="7"/>
          </reference>
        </references>
      </pivotArea>
    </format>
    <format dxfId="3508">
      <pivotArea dataOnly="0" labelOnly="1" outline="0" fieldPosition="0">
        <references count="4">
          <reference field="6" count="1" selected="0">
            <x v="64"/>
          </reference>
          <reference field="7" count="1" selected="0">
            <x v="38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507">
      <pivotArea dataOnly="0" labelOnly="1" outline="0" fieldPosition="0">
        <references count="5">
          <reference field="6" count="1" selected="0">
            <x v="64"/>
          </reference>
          <reference field="7" count="1" selected="0">
            <x v="38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506">
      <pivotArea dataOnly="0" labelOnly="1" outline="0" fieldPosition="0">
        <references count="7">
          <reference field="6" count="1" selected="0">
            <x v="64"/>
          </reference>
          <reference field="7" count="1" selected="0">
            <x v="38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505">
      <pivotArea dataOnly="0" labelOnly="1" outline="0" fieldPosition="0">
        <references count="8">
          <reference field="6" count="1" selected="0">
            <x v="64"/>
          </reference>
          <reference field="7" count="1" selected="0">
            <x v="38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504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9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12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8">
    <i>
      <x v="22"/>
      <x v="30"/>
      <x v="6"/>
      <x/>
      <x v="2"/>
      <x v="10"/>
      <x v="1"/>
      <x v="1"/>
    </i>
    <i>
      <x v="48"/>
      <x v="30"/>
      <x v="14"/>
      <x/>
      <x v="2"/>
      <x v="11"/>
      <x v="20"/>
      <x v="22"/>
    </i>
    <i>
      <x v="81"/>
      <x v="30"/>
      <x v="21"/>
      <x/>
      <x v="2"/>
      <x v="19"/>
      <x v="4"/>
      <x v="4"/>
    </i>
    <i>
      <x v="85"/>
      <x v="30"/>
      <x v="16"/>
      <x/>
      <x v="3"/>
      <x v="11"/>
      <x v="9"/>
      <x v="9"/>
    </i>
    <i>
      <x v="90"/>
      <x v="30"/>
      <x v="14"/>
      <x/>
      <x v="2"/>
      <x v="11"/>
      <x v="20"/>
      <x v="22"/>
    </i>
    <i>
      <x v="96"/>
      <x v="30"/>
      <x v="14"/>
      <x/>
      <x v="2"/>
      <x v="11"/>
      <x v="20"/>
      <x v="22"/>
    </i>
    <i>
      <x v="104"/>
      <x v="30"/>
      <x v="3"/>
      <x/>
      <x v="2"/>
      <x v="11"/>
      <x v="17"/>
      <x v="19"/>
    </i>
    <i>
      <x v="115"/>
      <x v="30"/>
      <x v="18"/>
      <x/>
      <x v="2"/>
      <x v="17"/>
      <x v="4"/>
      <x v="4"/>
    </i>
  </rowItems>
  <colItems count="1">
    <i/>
  </colItems>
  <pageFields count="1">
    <pageField fld="3" item="18" hier="-1"/>
  </pageFields>
  <dataFields count="1">
    <dataField name="VALOR" fld="14" baseField="13" baseItem="23" numFmtId="44"/>
  </dataFields>
  <formats count="27">
    <format dxfId="3503">
      <pivotArea type="all" dataOnly="0" outline="0" fieldPosition="0"/>
    </format>
    <format dxfId="3502">
      <pivotArea field="7" type="button" dataOnly="0" labelOnly="1" outline="0" axis="axisRow" fieldPosition="1"/>
    </format>
    <format dxfId="3501">
      <pivotArea type="all" dataOnly="0" outline="0" fieldPosition="0"/>
    </format>
    <format dxfId="3500">
      <pivotArea outline="0" collapsedLevelsAreSubtotals="1" fieldPosition="0"/>
    </format>
    <format dxfId="3499">
      <pivotArea dataOnly="0" labelOnly="1" outline="0" axis="axisValues" fieldPosition="0"/>
    </format>
    <format dxfId="3498">
      <pivotArea dataOnly="0" labelOnly="1" outline="0" fieldPosition="0">
        <references count="1">
          <reference field="6" count="8">
            <x v="22"/>
            <x v="48"/>
            <x v="81"/>
            <x v="85"/>
            <x v="90"/>
            <x v="96"/>
            <x v="104"/>
            <x v="115"/>
          </reference>
        </references>
      </pivotArea>
    </format>
    <format dxfId="3497">
      <pivotArea dataOnly="0" labelOnly="1" outline="0" fieldPosition="0">
        <references count="2">
          <reference field="6" count="1" selected="0">
            <x v="22"/>
          </reference>
          <reference field="7" count="1">
            <x v="30"/>
          </reference>
        </references>
      </pivotArea>
    </format>
    <format dxfId="3496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30"/>
          </reference>
          <reference field="12" count="1">
            <x v="6"/>
          </reference>
        </references>
      </pivotArea>
    </format>
    <format dxfId="3495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30"/>
          </reference>
          <reference field="12" count="1">
            <x v="14"/>
          </reference>
        </references>
      </pivotArea>
    </format>
    <format dxfId="3494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30"/>
          </reference>
          <reference field="12" count="1">
            <x v="21"/>
          </reference>
        </references>
      </pivotArea>
    </format>
    <format dxfId="3493">
      <pivotArea dataOnly="0" labelOnly="1" outline="0" fieldPosition="0">
        <references count="3">
          <reference field="6" count="1" selected="0">
            <x v="85"/>
          </reference>
          <reference field="7" count="1" selected="0">
            <x v="30"/>
          </reference>
          <reference field="12" count="1">
            <x v="16"/>
          </reference>
        </references>
      </pivotArea>
    </format>
    <format dxfId="3492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30"/>
          </reference>
          <reference field="12" count="1">
            <x v="14"/>
          </reference>
        </references>
      </pivotArea>
    </format>
    <format dxfId="3491">
      <pivotArea dataOnly="0" labelOnly="1" outline="0" fieldPosition="0">
        <references count="3">
          <reference field="6" count="1" selected="0">
            <x v="104"/>
          </reference>
          <reference field="7" count="1" selected="0">
            <x v="30"/>
          </reference>
          <reference field="12" count="1">
            <x v="3"/>
          </reference>
        </references>
      </pivotArea>
    </format>
    <format dxfId="3490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30"/>
          </reference>
          <reference field="12" count="1">
            <x v="18"/>
          </reference>
        </references>
      </pivotArea>
    </format>
    <format dxfId="3489">
      <pivotArea type="all" dataOnly="0" outline="0" fieldPosition="0"/>
    </format>
    <format dxfId="3488">
      <pivotArea outline="0" collapsedLevelsAreSubtotals="1" fieldPosition="0"/>
    </format>
    <format dxfId="3487">
      <pivotArea dataOnly="0" labelOnly="1" outline="0" axis="axisValues" fieldPosition="0"/>
    </format>
    <format dxfId="3486">
      <pivotArea dataOnly="0" labelOnly="1" outline="0" fieldPosition="0">
        <references count="1">
          <reference field="6" count="8">
            <x v="22"/>
            <x v="48"/>
            <x v="81"/>
            <x v="85"/>
            <x v="90"/>
            <x v="96"/>
            <x v="104"/>
            <x v="115"/>
          </reference>
        </references>
      </pivotArea>
    </format>
    <format dxfId="3485">
      <pivotArea dataOnly="0" labelOnly="1" outline="0" fieldPosition="0">
        <references count="2">
          <reference field="6" count="1" selected="0">
            <x v="22"/>
          </reference>
          <reference field="7" count="1">
            <x v="30"/>
          </reference>
        </references>
      </pivotArea>
    </format>
    <format dxfId="3484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30"/>
          </reference>
          <reference field="12" count="1">
            <x v="6"/>
          </reference>
        </references>
      </pivotArea>
    </format>
    <format dxfId="3483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30"/>
          </reference>
          <reference field="12" count="1">
            <x v="14"/>
          </reference>
        </references>
      </pivotArea>
    </format>
    <format dxfId="3482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30"/>
          </reference>
          <reference field="12" count="1">
            <x v="21"/>
          </reference>
        </references>
      </pivotArea>
    </format>
    <format dxfId="3481">
      <pivotArea dataOnly="0" labelOnly="1" outline="0" fieldPosition="0">
        <references count="3">
          <reference field="6" count="1" selected="0">
            <x v="85"/>
          </reference>
          <reference field="7" count="1" selected="0">
            <x v="30"/>
          </reference>
          <reference field="12" count="1">
            <x v="16"/>
          </reference>
        </references>
      </pivotArea>
    </format>
    <format dxfId="3480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30"/>
          </reference>
          <reference field="12" count="1">
            <x v="14"/>
          </reference>
        </references>
      </pivotArea>
    </format>
    <format dxfId="3479">
      <pivotArea dataOnly="0" labelOnly="1" outline="0" fieldPosition="0">
        <references count="3">
          <reference field="6" count="1" selected="0">
            <x v="104"/>
          </reference>
          <reference field="7" count="1" selected="0">
            <x v="30"/>
          </reference>
          <reference field="12" count="1">
            <x v="3"/>
          </reference>
        </references>
      </pivotArea>
    </format>
    <format dxfId="3478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30"/>
          </reference>
          <reference field="12" count="1">
            <x v="18"/>
          </reference>
        </references>
      </pivotArea>
    </format>
    <format dxfId="3477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120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116">
    <i>
      <x/>
      <x v="51"/>
      <x v="3"/>
      <x/>
      <x v="2"/>
      <x v="11"/>
      <x v="9"/>
      <x v="9"/>
    </i>
    <i>
      <x v="4"/>
      <x v="51"/>
      <x v="3"/>
      <x/>
      <x v="2"/>
      <x v="11"/>
      <x v="24"/>
      <x v="27"/>
    </i>
    <i r="1">
      <x v="88"/>
      <x v="94"/>
      <x/>
      <x v="7"/>
      <x v="50"/>
      <x v="20"/>
      <x v="22"/>
    </i>
    <i>
      <x v="5"/>
      <x v="51"/>
      <x v="19"/>
      <x/>
      <x v="3"/>
      <x v="20"/>
      <x v="9"/>
      <x v="9"/>
    </i>
    <i r="1">
      <x v="88"/>
      <x v="107"/>
      <x/>
      <x v="8"/>
      <x v="32"/>
      <x v="7"/>
      <x v="7"/>
    </i>
    <i>
      <x v="7"/>
      <x v="56"/>
      <x v="70"/>
      <x/>
      <x v="6"/>
      <x v="23"/>
      <x v="4"/>
      <x v="4"/>
    </i>
    <i r="1">
      <x v="88"/>
      <x v="95"/>
      <x/>
      <x v="8"/>
      <x v="33"/>
      <x v="6"/>
      <x v="6"/>
    </i>
    <i>
      <x v="9"/>
      <x v="51"/>
      <x v="5"/>
      <x/>
      <x v="3"/>
      <x v="16"/>
      <x v="4"/>
      <x v="4"/>
    </i>
    <i>
      <x v="11"/>
      <x v="51"/>
      <x v="7"/>
      <x/>
      <x v="3"/>
      <x v="18"/>
      <x v="42"/>
      <x v="49"/>
    </i>
    <i r="1">
      <x v="56"/>
      <x v="73"/>
      <x v="4"/>
      <x v="6"/>
      <x v="45"/>
      <x v="28"/>
      <x v="29"/>
    </i>
    <i>
      <x v="12"/>
      <x v="51"/>
      <x v="7"/>
      <x/>
      <x v="3"/>
      <x v="18"/>
      <x v="42"/>
      <x v="49"/>
    </i>
    <i r="1">
      <x v="56"/>
      <x v="73"/>
      <x v="4"/>
      <x v="6"/>
      <x v="45"/>
      <x v="28"/>
      <x v="27"/>
    </i>
    <i>
      <x v="13"/>
      <x v="51"/>
      <x v="3"/>
      <x/>
      <x v="2"/>
      <x v="11"/>
      <x v="9"/>
      <x v="9"/>
    </i>
    <i r="1">
      <x v="88"/>
      <x v="94"/>
      <x/>
      <x v="7"/>
      <x v="50"/>
      <x v="9"/>
      <x v="9"/>
    </i>
    <i>
      <x v="14"/>
      <x v="51"/>
      <x v="8"/>
      <x/>
      <x v="2"/>
      <x v="11"/>
      <x v="9"/>
      <x v="9"/>
    </i>
    <i r="1">
      <x v="56"/>
      <x v="75"/>
      <x/>
      <x v="6"/>
      <x v="25"/>
      <x v="15"/>
      <x v="17"/>
    </i>
    <i r="1">
      <x v="88"/>
      <x v="105"/>
      <x/>
      <x v="8"/>
      <x v="47"/>
      <x v="9"/>
      <x v="9"/>
    </i>
    <i>
      <x v="15"/>
      <x v="51"/>
      <x v="9"/>
      <x/>
      <x v="2"/>
      <x v="6"/>
      <x v="9"/>
      <x v="9"/>
    </i>
    <i r="1">
      <x v="56"/>
      <x v="71"/>
      <x/>
      <x v="6"/>
      <x v="24"/>
      <x v="4"/>
      <x v="4"/>
    </i>
    <i r="1">
      <x v="88"/>
      <x v="102"/>
      <x/>
      <x v="8"/>
      <x v="38"/>
      <x v="9"/>
      <x v="9"/>
    </i>
    <i>
      <x v="16"/>
      <x v="51"/>
      <x v="9"/>
      <x/>
      <x v="2"/>
      <x v="6"/>
      <x v="9"/>
      <x v="9"/>
    </i>
    <i r="1">
      <x v="56"/>
      <x v="71"/>
      <x/>
      <x v="6"/>
      <x v="24"/>
      <x v="4"/>
      <x v="4"/>
    </i>
    <i r="1">
      <x v="88"/>
      <x v="102"/>
      <x/>
      <x v="8"/>
      <x v="38"/>
      <x v="13"/>
      <x v="14"/>
    </i>
    <i>
      <x v="17"/>
      <x v="51"/>
      <x v="7"/>
      <x/>
      <x v="3"/>
      <x v="18"/>
      <x v="9"/>
      <x v="9"/>
    </i>
    <i r="1">
      <x v="56"/>
      <x v="73"/>
      <x/>
      <x v="6"/>
      <x v="45"/>
      <x v="4"/>
      <x v="4"/>
    </i>
    <i r="1">
      <x v="88"/>
      <x v="93"/>
      <x/>
      <x v="7"/>
      <x v="35"/>
      <x v="9"/>
      <x v="9"/>
    </i>
    <i>
      <x v="18"/>
      <x v="51"/>
      <x v="10"/>
      <x/>
      <x v="2"/>
      <x v="7"/>
      <x v="24"/>
      <x v="27"/>
    </i>
    <i>
      <x v="19"/>
      <x v="88"/>
      <x v="103"/>
      <x/>
      <x v="7"/>
      <x v="39"/>
      <x v="15"/>
      <x v="17"/>
    </i>
    <i>
      <x v="20"/>
      <x v="51"/>
      <x v="7"/>
      <x v="4"/>
      <x v="3"/>
      <x v="18"/>
      <x v="52"/>
      <x v="27"/>
    </i>
    <i>
      <x v="21"/>
      <x v="51"/>
      <x v="11"/>
      <x/>
      <x v="2"/>
      <x v="14"/>
      <x v="10"/>
      <x v="11"/>
    </i>
    <i>
      <x v="22"/>
      <x v="51"/>
      <x v="6"/>
      <x/>
      <x v="2"/>
      <x v="10"/>
      <x v="15"/>
      <x v="17"/>
    </i>
    <i>
      <x v="23"/>
      <x v="56"/>
      <x v="77"/>
      <x/>
      <x v="6"/>
      <x v="26"/>
      <x/>
      <x/>
    </i>
    <i r="1">
      <x v="88"/>
      <x v="96"/>
      <x/>
      <x v="7"/>
      <x v="34"/>
      <x v="7"/>
      <x v="7"/>
    </i>
    <i>
      <x v="24"/>
      <x v="56"/>
      <x v="73"/>
      <x/>
      <x v="6"/>
      <x v="45"/>
      <x v="13"/>
      <x v="14"/>
    </i>
    <i r="1">
      <x v="88"/>
      <x v="93"/>
      <x/>
      <x v="7"/>
      <x v="35"/>
      <x v="7"/>
      <x v="7"/>
    </i>
    <i>
      <x v="25"/>
      <x v="51"/>
      <x v="4"/>
      <x/>
      <x v="2"/>
      <x v="12"/>
      <x v="10"/>
      <x v="11"/>
    </i>
    <i r="1">
      <x v="56"/>
      <x v="70"/>
      <x/>
      <x v="6"/>
      <x v="23"/>
      <x v="18"/>
      <x v="20"/>
    </i>
    <i r="1">
      <x v="88"/>
      <x v="95"/>
      <x/>
      <x v="8"/>
      <x v="33"/>
      <x v="20"/>
      <x v="22"/>
    </i>
    <i>
      <x v="27"/>
      <x v="88"/>
      <x v="104"/>
      <x/>
      <x v="8"/>
      <x v="40"/>
      <x v="5"/>
      <x v="5"/>
    </i>
    <i>
      <x v="37"/>
      <x v="88"/>
      <x v="95"/>
      <x/>
      <x v="8"/>
      <x v="33"/>
      <x v="7"/>
      <x v="7"/>
    </i>
    <i>
      <x v="39"/>
      <x v="51"/>
      <x v="3"/>
      <x/>
      <x v="2"/>
      <x v="11"/>
      <x v="15"/>
      <x v="17"/>
    </i>
    <i r="1">
      <x v="88"/>
      <x v="94"/>
      <x/>
      <x v="7"/>
      <x v="50"/>
      <x v="61"/>
      <x v="81"/>
    </i>
    <i>
      <x v="40"/>
      <x v="51"/>
      <x v="14"/>
      <x/>
      <x v="2"/>
      <x v="11"/>
      <x v="17"/>
      <x v="19"/>
    </i>
    <i r="1">
      <x v="56"/>
      <x v="72"/>
      <x/>
      <x v="6"/>
      <x v="21"/>
      <x v="15"/>
      <x v="17"/>
    </i>
    <i r="1">
      <x v="88"/>
      <x v="104"/>
      <x/>
      <x v="8"/>
      <x v="40"/>
      <x v="20"/>
      <x v="22"/>
    </i>
    <i>
      <x v="41"/>
      <x v="51"/>
      <x v="3"/>
      <x/>
      <x v="2"/>
      <x v="11"/>
      <x v="15"/>
      <x v="17"/>
    </i>
    <i r="1">
      <x v="88"/>
      <x v="94"/>
      <x/>
      <x v="7"/>
      <x v="50"/>
      <x v="19"/>
      <x v="21"/>
    </i>
    <i>
      <x v="42"/>
      <x v="51"/>
      <x v="3"/>
      <x/>
      <x v="2"/>
      <x v="11"/>
      <x v="9"/>
      <x v="9"/>
    </i>
    <i r="1">
      <x v="88"/>
      <x v="94"/>
      <x/>
      <x v="7"/>
      <x v="50"/>
      <x v="7"/>
      <x v="7"/>
    </i>
    <i>
      <x v="46"/>
      <x v="51"/>
      <x v="6"/>
      <x/>
      <x v="2"/>
      <x v="10"/>
      <x v="13"/>
      <x v="14"/>
    </i>
    <i r="1">
      <x v="56"/>
      <x v="81"/>
      <x/>
      <x v="6"/>
      <x v="28"/>
      <x v="17"/>
      <x v="19"/>
    </i>
    <i r="1">
      <x v="88"/>
      <x v="99"/>
      <x/>
      <x v="7"/>
      <x v="37"/>
      <x v="17"/>
      <x v="19"/>
    </i>
    <i>
      <x v="47"/>
      <x v="88"/>
      <x v="93"/>
      <x v="4"/>
      <x v="7"/>
      <x v="35"/>
      <x v="19"/>
      <x v="19"/>
    </i>
    <i>
      <x v="48"/>
      <x v="51"/>
      <x v="14"/>
      <x/>
      <x v="2"/>
      <x v="11"/>
      <x v="21"/>
      <x v="23"/>
    </i>
    <i>
      <x v="50"/>
      <x v="51"/>
      <x v="14"/>
      <x/>
      <x v="2"/>
      <x v="11"/>
      <x v="15"/>
      <x v="17"/>
    </i>
    <i r="1">
      <x v="88"/>
      <x v="104"/>
      <x/>
      <x v="8"/>
      <x v="40"/>
      <x v="23"/>
      <x v="25"/>
    </i>
    <i>
      <x v="52"/>
      <x v="88"/>
      <x v="94"/>
      <x/>
      <x v="7"/>
      <x v="50"/>
      <x v="4"/>
      <x v="4"/>
    </i>
    <i>
      <x v="54"/>
      <x v="51"/>
      <x v="3"/>
      <x/>
      <x v="2"/>
      <x v="11"/>
      <x v="15"/>
      <x v="17"/>
    </i>
    <i>
      <x v="55"/>
      <x v="51"/>
      <x v="3"/>
      <x/>
      <x v="2"/>
      <x v="11"/>
      <x v="15"/>
      <x v="17"/>
    </i>
    <i>
      <x v="56"/>
      <x v="56"/>
      <x v="70"/>
      <x/>
      <x v="6"/>
      <x v="23"/>
      <x v="15"/>
      <x v="17"/>
    </i>
    <i>
      <x v="59"/>
      <x v="51"/>
      <x v="12"/>
      <x/>
      <x v="2"/>
      <x v="13"/>
      <x v="1"/>
      <x v="1"/>
    </i>
    <i r="1">
      <x v="56"/>
      <x v="77"/>
      <x/>
      <x v="6"/>
      <x v="26"/>
      <x v="1"/>
      <x v="1"/>
    </i>
    <i>
      <x v="60"/>
      <x v="51"/>
      <x v="11"/>
      <x/>
      <x v="2"/>
      <x v="14"/>
      <x v="15"/>
      <x v="17"/>
    </i>
    <i r="1">
      <x v="56"/>
      <x v="78"/>
      <x v="4"/>
      <x v="6"/>
      <x v="27"/>
      <x v="17"/>
      <x v="14"/>
    </i>
    <i>
      <x v="61"/>
      <x v="56"/>
      <x v="79"/>
      <x/>
      <x v="6"/>
      <x v="44"/>
      <x v="2"/>
      <x v="2"/>
    </i>
    <i r="1">
      <x v="88"/>
      <x v="40"/>
      <x v="1"/>
      <x v="4"/>
      <x v="3"/>
      <x v="4"/>
      <x v="65"/>
    </i>
    <i>
      <x v="62"/>
      <x v="51"/>
      <x v="16"/>
      <x/>
      <x v="3"/>
      <x v="11"/>
      <x v="25"/>
      <x v="42"/>
    </i>
    <i r="1">
      <x v="88"/>
      <x v="92"/>
      <x/>
      <x v="7"/>
      <x v="46"/>
      <x v="9"/>
      <x v="9"/>
    </i>
    <i>
      <x v="63"/>
      <x v="51"/>
      <x v="9"/>
      <x/>
      <x v="2"/>
      <x v="6"/>
      <x v="2"/>
      <x v="2"/>
    </i>
    <i r="1">
      <x v="56"/>
      <x v="71"/>
      <x/>
      <x v="6"/>
      <x v="24"/>
      <x v="4"/>
      <x v="4"/>
    </i>
    <i r="1">
      <x v="88"/>
      <x v="102"/>
      <x/>
      <x v="8"/>
      <x v="38"/>
      <x v="7"/>
      <x v="7"/>
    </i>
    <i>
      <x v="64"/>
      <x v="51"/>
      <x v="40"/>
      <x v="1"/>
      <x v="4"/>
      <x v="3"/>
      <x v="15"/>
      <x v="65"/>
    </i>
    <i>
      <x v="73"/>
      <x v="56"/>
      <x v="76"/>
      <x v="11"/>
      <x v="6"/>
      <x v="49"/>
      <x v="4"/>
      <x v="4"/>
    </i>
    <i>
      <x v="76"/>
      <x v="56"/>
      <x v="74"/>
      <x/>
      <x v="6"/>
      <x v="20"/>
      <x v="13"/>
      <x v="14"/>
    </i>
    <i>
      <x v="77"/>
      <x v="51"/>
      <x v="7"/>
      <x/>
      <x v="3"/>
      <x v="18"/>
      <x v="9"/>
      <x v="9"/>
    </i>
    <i>
      <x v="78"/>
      <x v="51"/>
      <x v="14"/>
      <x/>
      <x v="2"/>
      <x v="11"/>
      <x v="17"/>
      <x v="19"/>
    </i>
    <i r="1">
      <x v="56"/>
      <x v="72"/>
      <x/>
      <x v="6"/>
      <x v="21"/>
      <x v="15"/>
      <x v="17"/>
    </i>
    <i>
      <x v="79"/>
      <x v="51"/>
      <x v="4"/>
      <x/>
      <x v="2"/>
      <x v="12"/>
      <x v="4"/>
      <x v="4"/>
    </i>
    <i>
      <x v="81"/>
      <x v="51"/>
      <x v="21"/>
      <x/>
      <x v="2"/>
      <x v="19"/>
      <x v="9"/>
      <x v="9"/>
    </i>
    <i r="1">
      <x v="88"/>
      <x v="106"/>
      <x/>
      <x v="7"/>
      <x v="41"/>
      <x v="16"/>
      <x v="18"/>
    </i>
    <i>
      <x v="83"/>
      <x v="51"/>
      <x v="40"/>
      <x v="1"/>
      <x v="4"/>
      <x v="3"/>
      <x v="24"/>
      <x v="65"/>
    </i>
    <i>
      <x v="85"/>
      <x v="51"/>
      <x v="16"/>
      <x/>
      <x v="3"/>
      <x v="11"/>
      <x v="4"/>
      <x v="4"/>
    </i>
    <i r="1">
      <x v="56"/>
      <x v="74"/>
      <x/>
      <x v="6"/>
      <x v="20"/>
      <x v="15"/>
      <x v="17"/>
    </i>
    <i r="1">
      <x v="88"/>
      <x v="92"/>
      <x/>
      <x v="7"/>
      <x v="46"/>
      <x v="9"/>
      <x v="9"/>
    </i>
    <i>
      <x v="87"/>
      <x v="88"/>
      <x v="101"/>
      <x/>
      <x v="8"/>
      <x v="31"/>
      <x/>
      <x/>
    </i>
    <i>
      <x v="88"/>
      <x v="51"/>
      <x v="14"/>
      <x/>
      <x v="2"/>
      <x v="11"/>
      <x v="21"/>
      <x v="23"/>
    </i>
    <i>
      <x v="89"/>
      <x v="88"/>
      <x v="103"/>
      <x/>
      <x v="7"/>
      <x v="39"/>
      <x v="13"/>
      <x v="14"/>
    </i>
    <i>
      <x v="91"/>
      <x v="51"/>
      <x v="22"/>
      <x/>
      <x v="3"/>
      <x v="9"/>
      <x v="13"/>
      <x v="14"/>
    </i>
    <i r="1">
      <x v="56"/>
      <x v="69"/>
      <x/>
      <x v="6"/>
      <x v="22"/>
      <x v="18"/>
      <x v="20"/>
    </i>
    <i r="1">
      <x v="88"/>
      <x v="97"/>
      <x/>
      <x v="7"/>
      <x v="35"/>
      <x v="16"/>
      <x v="18"/>
    </i>
    <i>
      <x v="93"/>
      <x v="56"/>
      <x v="82"/>
      <x/>
      <x v="6"/>
      <x v="29"/>
      <x v="13"/>
      <x v="14"/>
    </i>
    <i r="1">
      <x v="88"/>
      <x v="108"/>
      <x/>
      <x v="7"/>
      <x v="40"/>
      <x v="7"/>
      <x v="7"/>
    </i>
    <i>
      <x v="94"/>
      <x v="88"/>
      <x v="103"/>
      <x/>
      <x v="7"/>
      <x v="39"/>
      <x v="19"/>
      <x v="21"/>
    </i>
    <i>
      <x v="95"/>
      <x v="51"/>
      <x v="14"/>
      <x/>
      <x v="2"/>
      <x v="11"/>
      <x v="15"/>
      <x v="17"/>
    </i>
    <i>
      <x v="96"/>
      <x v="51"/>
      <x v="14"/>
      <x/>
      <x v="2"/>
      <x v="11"/>
      <x v="26"/>
      <x v="29"/>
    </i>
    <i>
      <x v="98"/>
      <x v="56"/>
      <x v="80"/>
      <x v="12"/>
      <x v="6"/>
      <x v="49"/>
      <x v="1"/>
      <x v="1"/>
    </i>
    <i r="1">
      <x v="88"/>
      <x v="100"/>
      <x v="13"/>
      <x v="7"/>
      <x v="49"/>
      <x/>
      <x/>
    </i>
    <i>
      <x v="99"/>
      <x v="51"/>
      <x v="14"/>
      <x/>
      <x v="2"/>
      <x v="11"/>
      <x v="15"/>
      <x v="17"/>
    </i>
    <i r="1">
      <x v="56"/>
      <x v="72"/>
      <x/>
      <x v="6"/>
      <x v="21"/>
      <x/>
      <x/>
    </i>
    <i>
      <x v="105"/>
      <x v="51"/>
      <x v="16"/>
      <x/>
      <x v="3"/>
      <x v="11"/>
      <x v="15"/>
      <x v="17"/>
    </i>
    <i r="1">
      <x v="56"/>
      <x v="74"/>
      <x/>
      <x v="6"/>
      <x v="20"/>
      <x v="20"/>
      <x v="22"/>
    </i>
    <i>
      <x v="106"/>
      <x v="51"/>
      <x v="16"/>
      <x/>
      <x v="3"/>
      <x v="11"/>
      <x v="15"/>
      <x v="17"/>
    </i>
    <i r="1">
      <x v="56"/>
      <x v="74"/>
      <x v="4"/>
      <x v="6"/>
      <x v="20"/>
      <x v="45"/>
      <x v="67"/>
    </i>
    <i>
      <x v="107"/>
      <x v="51"/>
      <x v="16"/>
      <x v="4"/>
      <x v="3"/>
      <x v="11"/>
      <x v="28"/>
      <x v="63"/>
    </i>
    <i>
      <x v="108"/>
      <x v="51"/>
      <x v="3"/>
      <x/>
      <x v="2"/>
      <x v="11"/>
      <x v="15"/>
      <x v="17"/>
    </i>
    <i r="1">
      <x v="88"/>
      <x v="94"/>
      <x/>
      <x v="7"/>
      <x v="50"/>
      <x v="57"/>
      <x v="69"/>
    </i>
    <i>
      <x v="110"/>
      <x v="88"/>
      <x v="94"/>
      <x/>
      <x v="7"/>
      <x v="50"/>
      <x v="4"/>
      <x v="4"/>
    </i>
    <i>
      <x v="115"/>
      <x v="51"/>
      <x v="18"/>
      <x/>
      <x v="2"/>
      <x v="17"/>
      <x v="17"/>
      <x v="19"/>
    </i>
    <i>
      <x v="119"/>
      <x v="51"/>
      <x v="7"/>
      <x/>
      <x v="3"/>
      <x v="18"/>
      <x v="17"/>
      <x v="19"/>
    </i>
    <i>
      <x v="120"/>
      <x v="51"/>
      <x v="4"/>
      <x/>
      <x v="2"/>
      <x v="12"/>
      <x v="15"/>
      <x v="17"/>
    </i>
    <i r="1">
      <x v="56"/>
      <x v="70"/>
      <x/>
      <x v="6"/>
      <x v="23"/>
      <x v="13"/>
      <x v="14"/>
    </i>
    <i r="1">
      <x v="88"/>
      <x v="95"/>
      <x/>
      <x v="8"/>
      <x v="33"/>
      <x v="4"/>
      <x v="4"/>
    </i>
    <i>
      <x v="121"/>
      <x v="51"/>
      <x v="3"/>
      <x/>
      <x v="2"/>
      <x v="11"/>
      <x v="15"/>
      <x v="17"/>
    </i>
    <i>
      <x v="122"/>
      <x v="51"/>
      <x v="40"/>
      <x v="1"/>
      <x v="4"/>
      <x v="3"/>
      <x v="5"/>
      <x v="65"/>
    </i>
    <i>
      <x v="126"/>
      <x v="51"/>
      <x v="3"/>
      <x/>
      <x v="2"/>
      <x v="11"/>
      <x v="15"/>
      <x v="17"/>
    </i>
    <i>
      <x v="127"/>
      <x v="51"/>
      <x v="14"/>
      <x/>
      <x v="2"/>
      <x v="11"/>
      <x v="1"/>
      <x v="1"/>
    </i>
  </rowItems>
  <colItems count="1">
    <i/>
  </colItems>
  <pageFields count="1">
    <pageField fld="3" item="50" hier="-1"/>
  </pageFields>
  <dataFields count="1">
    <dataField name="VALOR" fld="14" baseField="13" baseItem="23" numFmtId="44"/>
  </dataFields>
  <formats count="123">
    <format dxfId="7555">
      <pivotArea type="all" dataOnly="0" outline="0" fieldPosition="0"/>
    </format>
    <format dxfId="7554">
      <pivotArea field="7" type="button" dataOnly="0" labelOnly="1" outline="0" axis="axisRow" fieldPosition="1"/>
    </format>
    <format dxfId="7553">
      <pivotArea type="all" dataOnly="0" outline="0" fieldPosition="0"/>
    </format>
    <format dxfId="7552">
      <pivotArea outline="0" collapsedLevelsAreSubtotals="1" fieldPosition="0"/>
    </format>
    <format dxfId="7551">
      <pivotArea dataOnly="0" labelOnly="1" outline="0" axis="axisValues" fieldPosition="0"/>
    </format>
    <format dxfId="7550">
      <pivotArea dataOnly="0" labelOnly="1" outline="0" fieldPosition="0">
        <references count="1">
          <reference field="6" count="50">
            <x v="0"/>
            <x v="4"/>
            <x v="5"/>
            <x v="9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5"/>
            <x v="39"/>
            <x v="40"/>
            <x v="41"/>
            <x v="42"/>
            <x v="46"/>
            <x v="48"/>
            <x v="50"/>
            <x v="54"/>
            <x v="55"/>
            <x v="59"/>
            <x v="60"/>
            <x v="62"/>
            <x v="63"/>
            <x v="64"/>
            <x v="77"/>
            <x v="78"/>
            <x v="79"/>
            <x v="81"/>
            <x v="83"/>
            <x v="85"/>
            <x v="88"/>
            <x v="91"/>
            <x v="95"/>
            <x v="96"/>
            <x v="99"/>
            <x v="105"/>
            <x v="106"/>
            <x v="107"/>
            <x v="108"/>
            <x v="115"/>
            <x v="119"/>
            <x v="120"/>
            <x v="121"/>
            <x v="122"/>
          </reference>
        </references>
      </pivotArea>
    </format>
    <format dxfId="7549">
      <pivotArea dataOnly="0" labelOnly="1" outline="0" fieldPosition="0">
        <references count="1">
          <reference field="6" count="2">
            <x v="126"/>
            <x v="127"/>
          </reference>
        </references>
      </pivotArea>
    </format>
    <format dxfId="7548">
      <pivotArea dataOnly="0" labelOnly="1" outline="0" fieldPosition="0">
        <references count="2">
          <reference field="6" count="1" selected="0">
            <x v="0"/>
          </reference>
          <reference field="7" count="1">
            <x v="51"/>
          </reference>
        </references>
      </pivotArea>
    </format>
    <format dxfId="7547">
      <pivotArea dataOnly="0" labelOnly="1" outline="0" fieldPosition="0">
        <references count="3">
          <reference field="6" count="1" selected="0">
            <x v="0"/>
          </reference>
          <reference field="7" count="1" selected="0">
            <x v="51"/>
          </reference>
          <reference field="12" count="1">
            <x v="3"/>
          </reference>
        </references>
      </pivotArea>
    </format>
    <format dxfId="7546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1"/>
          </reference>
          <reference field="12" count="1">
            <x v="19"/>
          </reference>
        </references>
      </pivotArea>
    </format>
    <format dxfId="7545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51"/>
          </reference>
          <reference field="12" count="1">
            <x v="5"/>
          </reference>
        </references>
      </pivotArea>
    </format>
    <format dxfId="7544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51"/>
          </reference>
          <reference field="12" count="1">
            <x v="7"/>
          </reference>
        </references>
      </pivotArea>
    </format>
    <format dxfId="7543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51"/>
          </reference>
          <reference field="12" count="1">
            <x v="3"/>
          </reference>
        </references>
      </pivotArea>
    </format>
    <format dxfId="7542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51"/>
          </reference>
          <reference field="12" count="1">
            <x v="8"/>
          </reference>
        </references>
      </pivotArea>
    </format>
    <format dxfId="7541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51"/>
          </reference>
          <reference field="12" count="1">
            <x v="9"/>
          </reference>
        </references>
      </pivotArea>
    </format>
    <format dxfId="7540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51"/>
          </reference>
          <reference field="12" count="1">
            <x v="7"/>
          </reference>
        </references>
      </pivotArea>
    </format>
    <format dxfId="7539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51"/>
          </reference>
          <reference field="12" count="1">
            <x v="10"/>
          </reference>
        </references>
      </pivotArea>
    </format>
    <format dxfId="7538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51"/>
          </reference>
          <reference field="12" count="1">
            <x v="7"/>
          </reference>
        </references>
      </pivotArea>
    </format>
    <format dxfId="7537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51"/>
          </reference>
          <reference field="12" count="1">
            <x v="11"/>
          </reference>
        </references>
      </pivotArea>
    </format>
    <format dxfId="7536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51"/>
          </reference>
          <reference field="12" count="1">
            <x v="6"/>
          </reference>
        </references>
      </pivotArea>
    </format>
    <format dxfId="7535">
      <pivotArea dataOnly="0" labelOnly="1" outline="0" fieldPosition="0">
        <references count="3">
          <reference field="6" count="1" selected="0">
            <x v="25"/>
          </reference>
          <reference field="7" count="1" selected="0">
            <x v="51"/>
          </reference>
          <reference field="12" count="1">
            <x v="4"/>
          </reference>
        </references>
      </pivotArea>
    </format>
    <format dxfId="7534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51"/>
          </reference>
          <reference field="12" count="1">
            <x v="3"/>
          </reference>
        </references>
      </pivotArea>
    </format>
    <format dxfId="7533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51"/>
          </reference>
          <reference field="12" count="1">
            <x v="14"/>
          </reference>
        </references>
      </pivotArea>
    </format>
    <format dxfId="7532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51"/>
          </reference>
          <reference field="12" count="1">
            <x v="3"/>
          </reference>
        </references>
      </pivotArea>
    </format>
    <format dxfId="7531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51"/>
          </reference>
          <reference field="12" count="1">
            <x v="6"/>
          </reference>
        </references>
      </pivotArea>
    </format>
    <format dxfId="7530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51"/>
          </reference>
          <reference field="12" count="1">
            <x v="14"/>
          </reference>
        </references>
      </pivotArea>
    </format>
    <format dxfId="7529">
      <pivotArea dataOnly="0" labelOnly="1" outline="0" fieldPosition="0">
        <references count="3">
          <reference field="6" count="1" selected="0">
            <x v="54"/>
          </reference>
          <reference field="7" count="1" selected="0">
            <x v="51"/>
          </reference>
          <reference field="12" count="1">
            <x v="3"/>
          </reference>
        </references>
      </pivotArea>
    </format>
    <format dxfId="7528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51"/>
          </reference>
          <reference field="12" count="1">
            <x v="12"/>
          </reference>
        </references>
      </pivotArea>
    </format>
    <format dxfId="7527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51"/>
          </reference>
          <reference field="12" count="1">
            <x v="11"/>
          </reference>
        </references>
      </pivotArea>
    </format>
    <format dxfId="7526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51"/>
          </reference>
          <reference field="12" count="1">
            <x v="16"/>
          </reference>
        </references>
      </pivotArea>
    </format>
    <format dxfId="7525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51"/>
          </reference>
          <reference field="12" count="1">
            <x v="9"/>
          </reference>
        </references>
      </pivotArea>
    </format>
    <format dxfId="7524">
      <pivotArea dataOnly="0" labelOnly="1" outline="0" fieldPosition="0">
        <references count="3">
          <reference field="6" count="1" selected="0">
            <x v="64"/>
          </reference>
          <reference field="7" count="1" selected="0">
            <x v="51"/>
          </reference>
          <reference field="12" count="1">
            <x v="40"/>
          </reference>
        </references>
      </pivotArea>
    </format>
    <format dxfId="7523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51"/>
          </reference>
          <reference field="12" count="1">
            <x v="7"/>
          </reference>
        </references>
      </pivotArea>
    </format>
    <format dxfId="7522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51"/>
          </reference>
          <reference field="12" count="1">
            <x v="14"/>
          </reference>
        </references>
      </pivotArea>
    </format>
    <format dxfId="7521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51"/>
          </reference>
          <reference field="12" count="1">
            <x v="4"/>
          </reference>
        </references>
      </pivotArea>
    </format>
    <format dxfId="7520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51"/>
          </reference>
          <reference field="12" count="1">
            <x v="21"/>
          </reference>
        </references>
      </pivotArea>
    </format>
    <format dxfId="7519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51"/>
          </reference>
          <reference field="12" count="1">
            <x v="40"/>
          </reference>
        </references>
      </pivotArea>
    </format>
    <format dxfId="7518">
      <pivotArea dataOnly="0" labelOnly="1" outline="0" fieldPosition="0">
        <references count="3">
          <reference field="6" count="1" selected="0">
            <x v="85"/>
          </reference>
          <reference field="7" count="1" selected="0">
            <x v="51"/>
          </reference>
          <reference field="12" count="1">
            <x v="16"/>
          </reference>
        </references>
      </pivotArea>
    </format>
    <format dxfId="7517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51"/>
          </reference>
          <reference field="12" count="1">
            <x v="14"/>
          </reference>
        </references>
      </pivotArea>
    </format>
    <format dxfId="7516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51"/>
          </reference>
          <reference field="12" count="1">
            <x v="22"/>
          </reference>
        </references>
      </pivotArea>
    </format>
    <format dxfId="7515">
      <pivotArea dataOnly="0" labelOnly="1" outline="0" fieldPosition="0">
        <references count="3">
          <reference field="6" count="1" selected="0">
            <x v="95"/>
          </reference>
          <reference field="7" count="1" selected="0">
            <x v="51"/>
          </reference>
          <reference field="12" count="1">
            <x v="14"/>
          </reference>
        </references>
      </pivotArea>
    </format>
    <format dxfId="7514">
      <pivotArea dataOnly="0" labelOnly="1" outline="0" fieldPosition="0">
        <references count="3">
          <reference field="6" count="1" selected="0">
            <x v="105"/>
          </reference>
          <reference field="7" count="1" selected="0">
            <x v="51"/>
          </reference>
          <reference field="12" count="1">
            <x v="16"/>
          </reference>
        </references>
      </pivotArea>
    </format>
    <format dxfId="7513">
      <pivotArea dataOnly="0" labelOnly="1" outline="0" fieldPosition="0">
        <references count="3">
          <reference field="6" count="1" selected="0">
            <x v="108"/>
          </reference>
          <reference field="7" count="1" selected="0">
            <x v="51"/>
          </reference>
          <reference field="12" count="1">
            <x v="3"/>
          </reference>
        </references>
      </pivotArea>
    </format>
    <format dxfId="7512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51"/>
          </reference>
          <reference field="12" count="1">
            <x v="18"/>
          </reference>
        </references>
      </pivotArea>
    </format>
    <format dxfId="7511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51"/>
          </reference>
          <reference field="12" count="1">
            <x v="7"/>
          </reference>
        </references>
      </pivotArea>
    </format>
    <format dxfId="7510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51"/>
          </reference>
          <reference field="12" count="1">
            <x v="4"/>
          </reference>
        </references>
      </pivotArea>
    </format>
    <format dxfId="7509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51"/>
          </reference>
          <reference field="12" count="1">
            <x v="3"/>
          </reference>
        </references>
      </pivotArea>
    </format>
    <format dxfId="7508">
      <pivotArea dataOnly="0" labelOnly="1" outline="0" fieldPosition="0">
        <references count="3">
          <reference field="6" count="1" selected="0">
            <x v="122"/>
          </reference>
          <reference field="7" count="1" selected="0">
            <x v="51"/>
          </reference>
          <reference field="12" count="1">
            <x v="40"/>
          </reference>
        </references>
      </pivotArea>
    </format>
    <format dxfId="7507">
      <pivotArea dataOnly="0" labelOnly="1" outline="0" fieldPosition="0">
        <references count="3">
          <reference field="6" count="1" selected="0">
            <x v="126"/>
          </reference>
          <reference field="7" count="1" selected="0">
            <x v="51"/>
          </reference>
          <reference field="12" count="1">
            <x v="3"/>
          </reference>
        </references>
      </pivotArea>
    </format>
    <format dxfId="7506">
      <pivotArea dataOnly="0" labelOnly="1" outline="0" fieldPosition="0">
        <references count="3">
          <reference field="6" count="1" selected="0">
            <x v="127"/>
          </reference>
          <reference field="7" count="1" selected="0">
            <x v="51"/>
          </reference>
          <reference field="12" count="1">
            <x v="14"/>
          </reference>
        </references>
      </pivotArea>
    </format>
    <format dxfId="7505">
      <pivotArea dataOnly="0" labelOnly="1" outline="0" fieldPosition="0">
        <references count="4">
          <reference field="6" count="1" selected="0">
            <x v="64"/>
          </reference>
          <reference field="7" count="1" selected="0">
            <x v="51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7504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51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7503">
      <pivotArea dataOnly="0" labelOnly="1" outline="0" fieldPosition="0">
        <references count="4">
          <reference field="6" count="1" selected="0">
            <x v="122"/>
          </reference>
          <reference field="7" count="1" selected="0">
            <x v="51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7502">
      <pivotArea dataOnly="0" labelOnly="1" outline="0" fieldPosition="0">
        <references count="5">
          <reference field="6" count="1" selected="0">
            <x v="64"/>
          </reference>
          <reference field="7" count="1" selected="0">
            <x v="51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7501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51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7500">
      <pivotArea dataOnly="0" labelOnly="1" outline="0" fieldPosition="0">
        <references count="5">
          <reference field="6" count="1" selected="0">
            <x v="122"/>
          </reference>
          <reference field="7" count="1" selected="0">
            <x v="51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7499">
      <pivotArea dataOnly="0" labelOnly="1" outline="0" fieldPosition="0">
        <references count="7">
          <reference field="6" count="1" selected="0">
            <x v="64"/>
          </reference>
          <reference field="7" count="1" selected="0">
            <x v="51"/>
          </reference>
          <reference field="8" count="1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498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51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497">
      <pivotArea dataOnly="0" labelOnly="1" outline="0" fieldPosition="0">
        <references count="7">
          <reference field="6" count="1" selected="0">
            <x v="122"/>
          </reference>
          <reference field="7" count="1" selected="0">
            <x v="51"/>
          </reference>
          <reference field="8" count="1">
            <x v="5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496">
      <pivotArea dataOnly="0" labelOnly="1" outline="0" fieldPosition="0">
        <references count="8">
          <reference field="6" count="1" selected="0">
            <x v="64"/>
          </reference>
          <reference field="7" count="1" selected="0">
            <x v="51"/>
          </reference>
          <reference field="8" count="1" selected="0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495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51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494">
      <pivotArea dataOnly="0" labelOnly="1" outline="0" fieldPosition="0">
        <references count="8">
          <reference field="6" count="1" selected="0">
            <x v="122"/>
          </reference>
          <reference field="7" count="1" selected="0">
            <x v="51"/>
          </reference>
          <reference field="8" count="1" selected="0">
            <x v="5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493">
      <pivotArea type="all" dataOnly="0" outline="0" fieldPosition="0"/>
    </format>
    <format dxfId="7492">
      <pivotArea outline="0" collapsedLevelsAreSubtotals="1" fieldPosition="0"/>
    </format>
    <format dxfId="7491">
      <pivotArea dataOnly="0" labelOnly="1" outline="0" axis="axisValues" fieldPosition="0"/>
    </format>
    <format dxfId="7490">
      <pivotArea dataOnly="0" labelOnly="1" outline="0" fieldPosition="0">
        <references count="1">
          <reference field="6" count="50">
            <x v="0"/>
            <x v="4"/>
            <x v="5"/>
            <x v="9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5"/>
            <x v="39"/>
            <x v="40"/>
            <x v="41"/>
            <x v="42"/>
            <x v="46"/>
            <x v="48"/>
            <x v="50"/>
            <x v="54"/>
            <x v="55"/>
            <x v="59"/>
            <x v="60"/>
            <x v="62"/>
            <x v="63"/>
            <x v="64"/>
            <x v="77"/>
            <x v="78"/>
            <x v="79"/>
            <x v="81"/>
            <x v="83"/>
            <x v="85"/>
            <x v="88"/>
            <x v="91"/>
            <x v="95"/>
            <x v="96"/>
            <x v="99"/>
            <x v="105"/>
            <x v="106"/>
            <x v="107"/>
            <x v="108"/>
            <x v="115"/>
            <x v="119"/>
            <x v="120"/>
            <x v="121"/>
            <x v="122"/>
          </reference>
        </references>
      </pivotArea>
    </format>
    <format dxfId="7489">
      <pivotArea dataOnly="0" labelOnly="1" outline="0" fieldPosition="0">
        <references count="1">
          <reference field="6" count="2">
            <x v="126"/>
            <x v="127"/>
          </reference>
        </references>
      </pivotArea>
    </format>
    <format dxfId="7488">
      <pivotArea dataOnly="0" labelOnly="1" outline="0" fieldPosition="0">
        <references count="2">
          <reference field="6" count="1" selected="0">
            <x v="0"/>
          </reference>
          <reference field="7" count="1">
            <x v="51"/>
          </reference>
        </references>
      </pivotArea>
    </format>
    <format dxfId="7487">
      <pivotArea dataOnly="0" labelOnly="1" outline="0" fieldPosition="0">
        <references count="3">
          <reference field="6" count="1" selected="0">
            <x v="0"/>
          </reference>
          <reference field="7" count="1" selected="0">
            <x v="51"/>
          </reference>
          <reference field="12" count="1">
            <x v="3"/>
          </reference>
        </references>
      </pivotArea>
    </format>
    <format dxfId="7486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1"/>
          </reference>
          <reference field="12" count="1">
            <x v="19"/>
          </reference>
        </references>
      </pivotArea>
    </format>
    <format dxfId="7485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51"/>
          </reference>
          <reference field="12" count="1">
            <x v="5"/>
          </reference>
        </references>
      </pivotArea>
    </format>
    <format dxfId="7484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51"/>
          </reference>
          <reference field="12" count="1">
            <x v="7"/>
          </reference>
        </references>
      </pivotArea>
    </format>
    <format dxfId="7483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51"/>
          </reference>
          <reference field="12" count="1">
            <x v="3"/>
          </reference>
        </references>
      </pivotArea>
    </format>
    <format dxfId="7482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51"/>
          </reference>
          <reference field="12" count="1">
            <x v="8"/>
          </reference>
        </references>
      </pivotArea>
    </format>
    <format dxfId="7481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51"/>
          </reference>
          <reference field="12" count="1">
            <x v="9"/>
          </reference>
        </references>
      </pivotArea>
    </format>
    <format dxfId="7480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51"/>
          </reference>
          <reference field="12" count="1">
            <x v="7"/>
          </reference>
        </references>
      </pivotArea>
    </format>
    <format dxfId="7479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51"/>
          </reference>
          <reference field="12" count="1">
            <x v="10"/>
          </reference>
        </references>
      </pivotArea>
    </format>
    <format dxfId="7478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51"/>
          </reference>
          <reference field="12" count="1">
            <x v="7"/>
          </reference>
        </references>
      </pivotArea>
    </format>
    <format dxfId="7477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51"/>
          </reference>
          <reference field="12" count="1">
            <x v="11"/>
          </reference>
        </references>
      </pivotArea>
    </format>
    <format dxfId="7476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51"/>
          </reference>
          <reference field="12" count="1">
            <x v="6"/>
          </reference>
        </references>
      </pivotArea>
    </format>
    <format dxfId="7475">
      <pivotArea dataOnly="0" labelOnly="1" outline="0" fieldPosition="0">
        <references count="3">
          <reference field="6" count="1" selected="0">
            <x v="25"/>
          </reference>
          <reference field="7" count="1" selected="0">
            <x v="51"/>
          </reference>
          <reference field="12" count="1">
            <x v="4"/>
          </reference>
        </references>
      </pivotArea>
    </format>
    <format dxfId="7474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51"/>
          </reference>
          <reference field="12" count="1">
            <x v="3"/>
          </reference>
        </references>
      </pivotArea>
    </format>
    <format dxfId="7473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51"/>
          </reference>
          <reference field="12" count="1">
            <x v="14"/>
          </reference>
        </references>
      </pivotArea>
    </format>
    <format dxfId="7472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51"/>
          </reference>
          <reference field="12" count="1">
            <x v="3"/>
          </reference>
        </references>
      </pivotArea>
    </format>
    <format dxfId="7471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51"/>
          </reference>
          <reference field="12" count="1">
            <x v="6"/>
          </reference>
        </references>
      </pivotArea>
    </format>
    <format dxfId="7470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51"/>
          </reference>
          <reference field="12" count="1">
            <x v="14"/>
          </reference>
        </references>
      </pivotArea>
    </format>
    <format dxfId="7469">
      <pivotArea dataOnly="0" labelOnly="1" outline="0" fieldPosition="0">
        <references count="3">
          <reference field="6" count="1" selected="0">
            <x v="54"/>
          </reference>
          <reference field="7" count="1" selected="0">
            <x v="51"/>
          </reference>
          <reference field="12" count="1">
            <x v="3"/>
          </reference>
        </references>
      </pivotArea>
    </format>
    <format dxfId="7468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51"/>
          </reference>
          <reference field="12" count="1">
            <x v="12"/>
          </reference>
        </references>
      </pivotArea>
    </format>
    <format dxfId="7467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51"/>
          </reference>
          <reference field="12" count="1">
            <x v="11"/>
          </reference>
        </references>
      </pivotArea>
    </format>
    <format dxfId="7466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51"/>
          </reference>
          <reference field="12" count="1">
            <x v="16"/>
          </reference>
        </references>
      </pivotArea>
    </format>
    <format dxfId="7465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51"/>
          </reference>
          <reference field="12" count="1">
            <x v="9"/>
          </reference>
        </references>
      </pivotArea>
    </format>
    <format dxfId="7464">
      <pivotArea dataOnly="0" labelOnly="1" outline="0" fieldPosition="0">
        <references count="3">
          <reference field="6" count="1" selected="0">
            <x v="64"/>
          </reference>
          <reference field="7" count="1" selected="0">
            <x v="51"/>
          </reference>
          <reference field="12" count="1">
            <x v="40"/>
          </reference>
        </references>
      </pivotArea>
    </format>
    <format dxfId="7463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51"/>
          </reference>
          <reference field="12" count="1">
            <x v="7"/>
          </reference>
        </references>
      </pivotArea>
    </format>
    <format dxfId="7462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51"/>
          </reference>
          <reference field="12" count="1">
            <x v="14"/>
          </reference>
        </references>
      </pivotArea>
    </format>
    <format dxfId="7461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51"/>
          </reference>
          <reference field="12" count="1">
            <x v="4"/>
          </reference>
        </references>
      </pivotArea>
    </format>
    <format dxfId="7460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51"/>
          </reference>
          <reference field="12" count="1">
            <x v="21"/>
          </reference>
        </references>
      </pivotArea>
    </format>
    <format dxfId="7459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51"/>
          </reference>
          <reference field="12" count="1">
            <x v="40"/>
          </reference>
        </references>
      </pivotArea>
    </format>
    <format dxfId="7458">
      <pivotArea dataOnly="0" labelOnly="1" outline="0" fieldPosition="0">
        <references count="3">
          <reference field="6" count="1" selected="0">
            <x v="85"/>
          </reference>
          <reference field="7" count="1" selected="0">
            <x v="51"/>
          </reference>
          <reference field="12" count="1">
            <x v="16"/>
          </reference>
        </references>
      </pivotArea>
    </format>
    <format dxfId="7457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51"/>
          </reference>
          <reference field="12" count="1">
            <x v="14"/>
          </reference>
        </references>
      </pivotArea>
    </format>
    <format dxfId="7456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51"/>
          </reference>
          <reference field="12" count="1">
            <x v="22"/>
          </reference>
        </references>
      </pivotArea>
    </format>
    <format dxfId="7455">
      <pivotArea dataOnly="0" labelOnly="1" outline="0" fieldPosition="0">
        <references count="3">
          <reference field="6" count="1" selected="0">
            <x v="95"/>
          </reference>
          <reference field="7" count="1" selected="0">
            <x v="51"/>
          </reference>
          <reference field="12" count="1">
            <x v="14"/>
          </reference>
        </references>
      </pivotArea>
    </format>
    <format dxfId="7454">
      <pivotArea dataOnly="0" labelOnly="1" outline="0" fieldPosition="0">
        <references count="3">
          <reference field="6" count="1" selected="0">
            <x v="105"/>
          </reference>
          <reference field="7" count="1" selected="0">
            <x v="51"/>
          </reference>
          <reference field="12" count="1">
            <x v="16"/>
          </reference>
        </references>
      </pivotArea>
    </format>
    <format dxfId="7453">
      <pivotArea dataOnly="0" labelOnly="1" outline="0" fieldPosition="0">
        <references count="3">
          <reference field="6" count="1" selected="0">
            <x v="108"/>
          </reference>
          <reference field="7" count="1" selected="0">
            <x v="51"/>
          </reference>
          <reference field="12" count="1">
            <x v="3"/>
          </reference>
        </references>
      </pivotArea>
    </format>
    <format dxfId="7452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51"/>
          </reference>
          <reference field="12" count="1">
            <x v="18"/>
          </reference>
        </references>
      </pivotArea>
    </format>
    <format dxfId="7451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51"/>
          </reference>
          <reference field="12" count="1">
            <x v="7"/>
          </reference>
        </references>
      </pivotArea>
    </format>
    <format dxfId="7450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51"/>
          </reference>
          <reference field="12" count="1">
            <x v="4"/>
          </reference>
        </references>
      </pivotArea>
    </format>
    <format dxfId="7449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51"/>
          </reference>
          <reference field="12" count="1">
            <x v="3"/>
          </reference>
        </references>
      </pivotArea>
    </format>
    <format dxfId="7448">
      <pivotArea dataOnly="0" labelOnly="1" outline="0" fieldPosition="0">
        <references count="3">
          <reference field="6" count="1" selected="0">
            <x v="122"/>
          </reference>
          <reference field="7" count="1" selected="0">
            <x v="51"/>
          </reference>
          <reference field="12" count="1">
            <x v="40"/>
          </reference>
        </references>
      </pivotArea>
    </format>
    <format dxfId="7447">
      <pivotArea dataOnly="0" labelOnly="1" outline="0" fieldPosition="0">
        <references count="3">
          <reference field="6" count="1" selected="0">
            <x v="126"/>
          </reference>
          <reference field="7" count="1" selected="0">
            <x v="51"/>
          </reference>
          <reference field="12" count="1">
            <x v="3"/>
          </reference>
        </references>
      </pivotArea>
    </format>
    <format dxfId="7446">
      <pivotArea dataOnly="0" labelOnly="1" outline="0" fieldPosition="0">
        <references count="3">
          <reference field="6" count="1" selected="0">
            <x v="127"/>
          </reference>
          <reference field="7" count="1" selected="0">
            <x v="51"/>
          </reference>
          <reference field="12" count="1">
            <x v="14"/>
          </reference>
        </references>
      </pivotArea>
    </format>
    <format dxfId="7445">
      <pivotArea dataOnly="0" labelOnly="1" outline="0" fieldPosition="0">
        <references count="4">
          <reference field="6" count="1" selected="0">
            <x v="64"/>
          </reference>
          <reference field="7" count="1" selected="0">
            <x v="51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7444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51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7443">
      <pivotArea dataOnly="0" labelOnly="1" outline="0" fieldPosition="0">
        <references count="4">
          <reference field="6" count="1" selected="0">
            <x v="122"/>
          </reference>
          <reference field="7" count="1" selected="0">
            <x v="51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7442">
      <pivotArea dataOnly="0" labelOnly="1" outline="0" fieldPosition="0">
        <references count="5">
          <reference field="6" count="1" selected="0">
            <x v="64"/>
          </reference>
          <reference field="7" count="1" selected="0">
            <x v="51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7441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51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7440">
      <pivotArea dataOnly="0" labelOnly="1" outline="0" fieldPosition="0">
        <references count="5">
          <reference field="6" count="1" selected="0">
            <x v="122"/>
          </reference>
          <reference field="7" count="1" selected="0">
            <x v="51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7439">
      <pivotArea dataOnly="0" labelOnly="1" outline="0" fieldPosition="0">
        <references count="7">
          <reference field="6" count="1" selected="0">
            <x v="64"/>
          </reference>
          <reference field="7" count="1" selected="0">
            <x v="51"/>
          </reference>
          <reference field="8" count="1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438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51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437">
      <pivotArea dataOnly="0" labelOnly="1" outline="0" fieldPosition="0">
        <references count="7">
          <reference field="6" count="1" selected="0">
            <x v="122"/>
          </reference>
          <reference field="7" count="1" selected="0">
            <x v="51"/>
          </reference>
          <reference field="8" count="1">
            <x v="5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436">
      <pivotArea dataOnly="0" labelOnly="1" outline="0" fieldPosition="0">
        <references count="8">
          <reference field="6" count="1" selected="0">
            <x v="64"/>
          </reference>
          <reference field="7" count="1" selected="0">
            <x v="51"/>
          </reference>
          <reference field="8" count="1" selected="0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435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51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434">
      <pivotArea dataOnly="0" labelOnly="1" outline="0" fieldPosition="0">
        <references count="8">
          <reference field="6" count="1" selected="0">
            <x v="122"/>
          </reference>
          <reference field="7" count="1" selected="0">
            <x v="51"/>
          </reference>
          <reference field="8" count="1" selected="0">
            <x v="5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433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0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31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27">
    <i>
      <x v="7"/>
      <x v="70"/>
      <x v="70"/>
      <x/>
      <x v="6"/>
      <x v="23"/>
      <x v="1"/>
      <x v="1"/>
    </i>
    <i>
      <x v="11"/>
      <x v="70"/>
      <x v="73"/>
      <x v="4"/>
      <x v="6"/>
      <x v="45"/>
      <x v="24"/>
      <x v="22"/>
    </i>
    <i>
      <x v="12"/>
      <x v="70"/>
      <x v="73"/>
      <x v="4"/>
      <x v="6"/>
      <x v="45"/>
      <x v="24"/>
      <x v="22"/>
    </i>
    <i>
      <x v="14"/>
      <x v="70"/>
      <x v="75"/>
      <x/>
      <x v="6"/>
      <x v="25"/>
      <x v="1"/>
      <x v="1"/>
    </i>
    <i>
      <x v="15"/>
      <x v="70"/>
      <x v="71"/>
      <x/>
      <x v="6"/>
      <x v="24"/>
      <x v="1"/>
      <x v="1"/>
    </i>
    <i>
      <x v="16"/>
      <x v="70"/>
      <x v="71"/>
      <x/>
      <x v="6"/>
      <x v="24"/>
      <x v="1"/>
      <x v="1"/>
    </i>
    <i>
      <x v="17"/>
      <x v="70"/>
      <x v="73"/>
      <x/>
      <x v="6"/>
      <x v="45"/>
      <x v="1"/>
      <x v="1"/>
    </i>
    <i>
      <x v="21"/>
      <x v="70"/>
      <x v="78"/>
      <x/>
      <x v="6"/>
      <x v="27"/>
      <x v="1"/>
      <x v="1"/>
    </i>
    <i>
      <x v="22"/>
      <x v="70"/>
      <x v="81"/>
      <x/>
      <x v="6"/>
      <x v="28"/>
      <x v="1"/>
      <x v="1"/>
    </i>
    <i>
      <x v="34"/>
      <x v="70"/>
      <x v="74"/>
      <x/>
      <x v="6"/>
      <x v="20"/>
      <x v="1"/>
      <x v="1"/>
    </i>
    <i>
      <x v="40"/>
      <x v="70"/>
      <x v="72"/>
      <x/>
      <x v="6"/>
      <x v="21"/>
      <x v="19"/>
      <x v="21"/>
    </i>
    <i>
      <x v="47"/>
      <x v="70"/>
      <x v="73"/>
      <x/>
      <x v="6"/>
      <x v="45"/>
      <x v="20"/>
      <x v="22"/>
    </i>
    <i>
      <x v="56"/>
      <x v="70"/>
      <x v="70"/>
      <x/>
      <x v="6"/>
      <x v="23"/>
      <x v="15"/>
      <x v="17"/>
    </i>
    <i>
      <x v="62"/>
      <x v="70"/>
      <x v="74"/>
      <x/>
      <x v="6"/>
      <x v="20"/>
      <x v="5"/>
      <x v="5"/>
    </i>
    <i>
      <x v="63"/>
      <x v="70"/>
      <x v="71"/>
      <x/>
      <x v="6"/>
      <x v="24"/>
      <x v="10"/>
      <x v="11"/>
    </i>
    <i>
      <x v="73"/>
      <x v="70"/>
      <x v="76"/>
      <x v="11"/>
      <x v="6"/>
      <x v="49"/>
      <x v="5"/>
      <x v="5"/>
    </i>
    <i>
      <x v="77"/>
      <x v="70"/>
      <x v="73"/>
      <x/>
      <x v="6"/>
      <x v="45"/>
      <x v="1"/>
      <x v="1"/>
    </i>
    <i>
      <x v="91"/>
      <x v="70"/>
      <x v="69"/>
      <x/>
      <x v="6"/>
      <x v="22"/>
      <x v="15"/>
      <x v="17"/>
    </i>
    <i>
      <x v="93"/>
      <x v="70"/>
      <x v="82"/>
      <x/>
      <x v="6"/>
      <x v="29"/>
      <x v="3"/>
      <x v="3"/>
    </i>
    <i>
      <x v="95"/>
      <x v="70"/>
      <x v="72"/>
      <x/>
      <x v="6"/>
      <x v="21"/>
      <x v="1"/>
      <x v="1"/>
    </i>
    <i>
      <x v="96"/>
      <x v="70"/>
      <x v="72"/>
      <x/>
      <x v="6"/>
      <x v="21"/>
      <x v="1"/>
      <x v="1"/>
    </i>
    <i>
      <x v="98"/>
      <x v="70"/>
      <x v="80"/>
      <x v="12"/>
      <x v="6"/>
      <x v="49"/>
      <x v="3"/>
      <x v="3"/>
    </i>
    <i>
      <x v="99"/>
      <x v="70"/>
      <x v="72"/>
      <x/>
      <x v="6"/>
      <x v="21"/>
      <x v="1"/>
      <x v="1"/>
    </i>
    <i>
      <x v="100"/>
      <x v="70"/>
      <x v="74"/>
      <x v="4"/>
      <x v="6"/>
      <x v="20"/>
      <x v="15"/>
      <x v="9"/>
    </i>
    <i>
      <x v="116"/>
      <x v="70"/>
      <x v="80"/>
      <x v="12"/>
      <x v="6"/>
      <x v="49"/>
      <x v="1"/>
      <x v="1"/>
    </i>
    <i>
      <x v="124"/>
      <x v="70"/>
      <x v="72"/>
      <x v="4"/>
      <x v="6"/>
      <x v="21"/>
      <x v="20"/>
      <x v="16"/>
    </i>
    <i>
      <x v="128"/>
      <x v="70"/>
      <x v="70"/>
      <x/>
      <x v="6"/>
      <x v="23"/>
      <x v="1"/>
      <x v="1"/>
    </i>
  </rowItems>
  <colItems count="1">
    <i/>
  </colItems>
  <pageFields count="1">
    <pageField fld="3" item="56" hier="-1"/>
  </pageFields>
  <dataFields count="1">
    <dataField name="VALOR" fld="14" baseField="13" baseItem="23" numFmtId="44"/>
  </dataFields>
  <formats count="77">
    <format dxfId="3476">
      <pivotArea type="all" dataOnly="0" outline="0" fieldPosition="0"/>
    </format>
    <format dxfId="3475">
      <pivotArea field="7" type="button" dataOnly="0" labelOnly="1" outline="0" axis="axisRow" fieldPosition="1"/>
    </format>
    <format dxfId="3474">
      <pivotArea type="all" dataOnly="0" outline="0" fieldPosition="0"/>
    </format>
    <format dxfId="3473">
      <pivotArea outline="0" collapsedLevelsAreSubtotals="1" fieldPosition="0"/>
    </format>
    <format dxfId="3472">
      <pivotArea dataOnly="0" labelOnly="1" outline="0" axis="axisValues" fieldPosition="0"/>
    </format>
    <format dxfId="3471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3470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3469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468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3467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3466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465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3464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463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3462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3461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460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3459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458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3457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456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3455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3454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453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3452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3451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3450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3449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3448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3447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3446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3445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3444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3443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442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3441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440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439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438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437">
      <pivotArea type="all" dataOnly="0" outline="0" fieldPosition="0"/>
    </format>
    <format dxfId="3436">
      <pivotArea outline="0" collapsedLevelsAreSubtotals="1" fieldPosition="0"/>
    </format>
    <format dxfId="3435">
      <pivotArea dataOnly="0" labelOnly="1" outline="0" axis="axisValues" fieldPosition="0"/>
    </format>
    <format dxfId="3434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3433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3432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431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3430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3429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428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3427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426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3425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3424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423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3422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421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3420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419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3418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3417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416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3415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3414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3413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3412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3411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3410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3409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3408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3407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3406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405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3404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403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402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401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400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35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31">
    <i>
      <x v="10"/>
      <x v="24"/>
      <x v="6"/>
      <x/>
      <x v="2"/>
      <x v="10"/>
      <x v="15"/>
      <x v="17"/>
    </i>
    <i>
      <x v="11"/>
      <x v="24"/>
      <x v="7"/>
      <x/>
      <x v="3"/>
      <x v="18"/>
      <x v="15"/>
      <x v="17"/>
    </i>
    <i>
      <x v="12"/>
      <x v="24"/>
      <x v="7"/>
      <x/>
      <x v="3"/>
      <x v="18"/>
      <x v="15"/>
      <x v="17"/>
    </i>
    <i>
      <x v="15"/>
      <x v="24"/>
      <x v="9"/>
      <x/>
      <x v="2"/>
      <x v="6"/>
      <x v="3"/>
      <x v="3"/>
    </i>
    <i>
      <x v="16"/>
      <x v="24"/>
      <x v="9"/>
      <x/>
      <x v="2"/>
      <x v="6"/>
      <x v="1"/>
      <x v="1"/>
    </i>
    <i>
      <x v="17"/>
      <x v="24"/>
      <x v="7"/>
      <x/>
      <x v="3"/>
      <x v="18"/>
      <x v="1"/>
      <x v="1"/>
    </i>
    <i>
      <x v="25"/>
      <x v="24"/>
      <x v="4"/>
      <x/>
      <x v="2"/>
      <x v="12"/>
      <x v="4"/>
      <x v="4"/>
    </i>
    <i>
      <x v="27"/>
      <x v="24"/>
      <x v="14"/>
      <x/>
      <x v="2"/>
      <x v="11"/>
      <x v="19"/>
      <x v="21"/>
    </i>
    <i>
      <x v="28"/>
      <x v="24"/>
      <x v="40"/>
      <x v="1"/>
      <x v="4"/>
      <x v="3"/>
      <x/>
      <x v="65"/>
    </i>
    <i>
      <x v="35"/>
      <x v="24"/>
      <x v="17"/>
      <x/>
      <x v="3"/>
      <x v="5"/>
      <x v="10"/>
      <x v="11"/>
    </i>
    <i>
      <x v="36"/>
      <x v="24"/>
      <x v="17"/>
      <x v="4"/>
      <x v="3"/>
      <x v="5"/>
      <x v="15"/>
      <x v="9"/>
    </i>
    <i>
      <x v="43"/>
      <x v="24"/>
      <x v="18"/>
      <x/>
      <x v="2"/>
      <x v="17"/>
      <x v="3"/>
      <x v="3"/>
    </i>
    <i>
      <x v="45"/>
      <x v="24"/>
      <x v="7"/>
      <x/>
      <x v="3"/>
      <x v="18"/>
      <x v="15"/>
      <x v="17"/>
    </i>
    <i>
      <x v="46"/>
      <x v="24"/>
      <x v="6"/>
      <x/>
      <x v="2"/>
      <x v="10"/>
      <x v="4"/>
      <x v="4"/>
    </i>
    <i>
      <x v="47"/>
      <x v="24"/>
      <x v="7"/>
      <x/>
      <x v="3"/>
      <x v="18"/>
      <x v="15"/>
      <x v="17"/>
    </i>
    <i>
      <x v="49"/>
      <x v="24"/>
      <x v="18"/>
      <x v="4"/>
      <x v="2"/>
      <x v="17"/>
      <x v="9"/>
      <x v="4"/>
    </i>
    <i>
      <x v="58"/>
      <x v="24"/>
      <x v="8"/>
      <x v="4"/>
      <x v="2"/>
      <x v="11"/>
      <x v="24"/>
      <x v="22"/>
    </i>
    <i>
      <x v="60"/>
      <x v="24"/>
      <x v="11"/>
      <x/>
      <x v="2"/>
      <x v="14"/>
      <x v="4"/>
      <x v="4"/>
    </i>
    <i>
      <x v="63"/>
      <x v="24"/>
      <x v="9"/>
      <x/>
      <x v="2"/>
      <x v="6"/>
      <x v="1"/>
      <x v="1"/>
    </i>
    <i>
      <x v="81"/>
      <x v="24"/>
      <x v="21"/>
      <x/>
      <x v="2"/>
      <x v="19"/>
      <x v="3"/>
      <x v="3"/>
    </i>
    <i>
      <x v="82"/>
      <x v="24"/>
      <x v="18"/>
      <x v="4"/>
      <x v="2"/>
      <x v="17"/>
      <x v="15"/>
      <x v="4"/>
    </i>
    <i>
      <x v="84"/>
      <x v="24"/>
      <x v="5"/>
      <x/>
      <x v="3"/>
      <x v="16"/>
      <x/>
      <x/>
    </i>
    <i>
      <x v="89"/>
      <x v="24"/>
      <x v="10"/>
      <x/>
      <x v="2"/>
      <x v="7"/>
      <x v="9"/>
      <x v="9"/>
    </i>
    <i>
      <x v="91"/>
      <x v="24"/>
      <x v="22"/>
      <x/>
      <x v="3"/>
      <x v="9"/>
      <x v="9"/>
      <x v="9"/>
    </i>
    <i>
      <x v="100"/>
      <x v="24"/>
      <x v="16"/>
      <x/>
      <x v="3"/>
      <x v="11"/>
      <x v="15"/>
      <x v="17"/>
    </i>
    <i>
      <x v="101"/>
      <x v="24"/>
      <x v="3"/>
      <x/>
      <x v="2"/>
      <x v="11"/>
      <x v="4"/>
      <x v="4"/>
    </i>
    <i>
      <x v="104"/>
      <x v="24"/>
      <x v="3"/>
      <x/>
      <x v="2"/>
      <x v="11"/>
      <x v="15"/>
      <x v="17"/>
    </i>
    <i>
      <x v="109"/>
      <x v="24"/>
      <x v="3"/>
      <x/>
      <x v="2"/>
      <x v="11"/>
      <x v="4"/>
      <x v="4"/>
    </i>
    <i>
      <x v="115"/>
      <x v="24"/>
      <x v="18"/>
      <x/>
      <x v="2"/>
      <x v="17"/>
      <x v="4"/>
      <x v="4"/>
    </i>
    <i>
      <x v="117"/>
      <x v="24"/>
      <x v="3"/>
      <x/>
      <x v="2"/>
      <x v="11"/>
      <x v="15"/>
      <x v="17"/>
    </i>
    <i>
      <x v="118"/>
      <x v="24"/>
      <x v="18"/>
      <x v="4"/>
      <x v="2"/>
      <x v="17"/>
      <x v="4"/>
      <x v="3"/>
    </i>
  </rowItems>
  <colItems count="1">
    <i/>
  </colItems>
  <pageFields count="1">
    <pageField fld="3" item="19" hier="-1"/>
  </pageFields>
  <dataFields count="1">
    <dataField name="VALOR" fld="14" baseField="13" baseItem="23" numFmtId="44"/>
  </dataFields>
  <formats count="73">
    <format dxfId="3399">
      <pivotArea type="all" dataOnly="0" outline="0" fieldPosition="0"/>
    </format>
    <format dxfId="3398">
      <pivotArea field="7" type="button" dataOnly="0" labelOnly="1" outline="0" axis="axisRow" fieldPosition="1"/>
    </format>
    <format dxfId="3397">
      <pivotArea type="all" dataOnly="0" outline="0" fieldPosition="0"/>
    </format>
    <format dxfId="3396">
      <pivotArea outline="0" collapsedLevelsAreSubtotals="1" fieldPosition="0"/>
    </format>
    <format dxfId="3395">
      <pivotArea dataOnly="0" labelOnly="1" outline="0" axis="axisValues" fieldPosition="0"/>
    </format>
    <format dxfId="3394">
      <pivotArea dataOnly="0" labelOnly="1" outline="0" fieldPosition="0">
        <references count="1">
          <reference field="6" count="31">
            <x v="10"/>
            <x v="11"/>
            <x v="12"/>
            <x v="15"/>
            <x v="16"/>
            <x v="17"/>
            <x v="25"/>
            <x v="27"/>
            <x v="28"/>
            <x v="35"/>
            <x v="36"/>
            <x v="43"/>
            <x v="45"/>
            <x v="46"/>
            <x v="47"/>
            <x v="49"/>
            <x v="58"/>
            <x v="60"/>
            <x v="63"/>
            <x v="81"/>
            <x v="82"/>
            <x v="84"/>
            <x v="89"/>
            <x v="91"/>
            <x v="100"/>
            <x v="101"/>
            <x v="104"/>
            <x v="109"/>
            <x v="115"/>
            <x v="117"/>
            <x v="118"/>
          </reference>
        </references>
      </pivotArea>
    </format>
    <format dxfId="3393">
      <pivotArea dataOnly="0" labelOnly="1" outline="0" fieldPosition="0">
        <references count="2">
          <reference field="6" count="1" selected="0">
            <x v="10"/>
          </reference>
          <reference field="7" count="1">
            <x v="24"/>
          </reference>
        </references>
      </pivotArea>
    </format>
    <format dxfId="3392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4"/>
          </reference>
          <reference field="12" count="1">
            <x v="6"/>
          </reference>
        </references>
      </pivotArea>
    </format>
    <format dxfId="3391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24"/>
          </reference>
          <reference field="12" count="1">
            <x v="7"/>
          </reference>
        </references>
      </pivotArea>
    </format>
    <format dxfId="3390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24"/>
          </reference>
          <reference field="12" count="1">
            <x v="9"/>
          </reference>
        </references>
      </pivotArea>
    </format>
    <format dxfId="3389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24"/>
          </reference>
          <reference field="12" count="1">
            <x v="7"/>
          </reference>
        </references>
      </pivotArea>
    </format>
    <format dxfId="3388">
      <pivotArea dataOnly="0" labelOnly="1" outline="0" fieldPosition="0">
        <references count="3">
          <reference field="6" count="1" selected="0">
            <x v="25"/>
          </reference>
          <reference field="7" count="1" selected="0">
            <x v="24"/>
          </reference>
          <reference field="12" count="1">
            <x v="4"/>
          </reference>
        </references>
      </pivotArea>
    </format>
    <format dxfId="3387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24"/>
          </reference>
          <reference field="12" count="1">
            <x v="14"/>
          </reference>
        </references>
      </pivotArea>
    </format>
    <format dxfId="3386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24"/>
          </reference>
          <reference field="12" count="1">
            <x v="40"/>
          </reference>
        </references>
      </pivotArea>
    </format>
    <format dxfId="3385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24"/>
          </reference>
          <reference field="12" count="1">
            <x v="17"/>
          </reference>
        </references>
      </pivotArea>
    </format>
    <format dxfId="3384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24"/>
          </reference>
          <reference field="12" count="1">
            <x v="18"/>
          </reference>
        </references>
      </pivotArea>
    </format>
    <format dxfId="3383">
      <pivotArea dataOnly="0" labelOnly="1" outline="0" fieldPosition="0">
        <references count="3">
          <reference field="6" count="1" selected="0">
            <x v="45"/>
          </reference>
          <reference field="7" count="1" selected="0">
            <x v="24"/>
          </reference>
          <reference field="12" count="1">
            <x v="7"/>
          </reference>
        </references>
      </pivotArea>
    </format>
    <format dxfId="3382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24"/>
          </reference>
          <reference field="12" count="1">
            <x v="6"/>
          </reference>
        </references>
      </pivotArea>
    </format>
    <format dxfId="3381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24"/>
          </reference>
          <reference field="12" count="1">
            <x v="7"/>
          </reference>
        </references>
      </pivotArea>
    </format>
    <format dxfId="3380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24"/>
          </reference>
          <reference field="12" count="1">
            <x v="18"/>
          </reference>
        </references>
      </pivotArea>
    </format>
    <format dxfId="3379">
      <pivotArea dataOnly="0" labelOnly="1" outline="0" fieldPosition="0">
        <references count="3">
          <reference field="6" count="1" selected="0">
            <x v="58"/>
          </reference>
          <reference field="7" count="1" selected="0">
            <x v="24"/>
          </reference>
          <reference field="12" count="1">
            <x v="8"/>
          </reference>
        </references>
      </pivotArea>
    </format>
    <format dxfId="3378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24"/>
          </reference>
          <reference field="12" count="1">
            <x v="11"/>
          </reference>
        </references>
      </pivotArea>
    </format>
    <format dxfId="3377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24"/>
          </reference>
          <reference field="12" count="1">
            <x v="9"/>
          </reference>
        </references>
      </pivotArea>
    </format>
    <format dxfId="3376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24"/>
          </reference>
          <reference field="12" count="1">
            <x v="21"/>
          </reference>
        </references>
      </pivotArea>
    </format>
    <format dxfId="3375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24"/>
          </reference>
          <reference field="12" count="1">
            <x v="18"/>
          </reference>
        </references>
      </pivotArea>
    </format>
    <format dxfId="3374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24"/>
          </reference>
          <reference field="12" count="1">
            <x v="5"/>
          </reference>
        </references>
      </pivotArea>
    </format>
    <format dxfId="3373">
      <pivotArea dataOnly="0" labelOnly="1" outline="0" fieldPosition="0">
        <references count="3">
          <reference field="6" count="1" selected="0">
            <x v="89"/>
          </reference>
          <reference field="7" count="1" selected="0">
            <x v="24"/>
          </reference>
          <reference field="12" count="1">
            <x v="10"/>
          </reference>
        </references>
      </pivotArea>
    </format>
    <format dxfId="3372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24"/>
          </reference>
          <reference field="12" count="1">
            <x v="22"/>
          </reference>
        </references>
      </pivotArea>
    </format>
    <format dxfId="3371">
      <pivotArea dataOnly="0" labelOnly="1" outline="0" fieldPosition="0">
        <references count="3">
          <reference field="6" count="1" selected="0">
            <x v="100"/>
          </reference>
          <reference field="7" count="1" selected="0">
            <x v="24"/>
          </reference>
          <reference field="12" count="1">
            <x v="16"/>
          </reference>
        </references>
      </pivotArea>
    </format>
    <format dxfId="3370">
      <pivotArea dataOnly="0" labelOnly="1" outline="0" fieldPosition="0">
        <references count="3">
          <reference field="6" count="1" selected="0">
            <x v="101"/>
          </reference>
          <reference field="7" count="1" selected="0">
            <x v="24"/>
          </reference>
          <reference field="12" count="1">
            <x v="3"/>
          </reference>
        </references>
      </pivotArea>
    </format>
    <format dxfId="3369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24"/>
          </reference>
          <reference field="12" count="1">
            <x v="18"/>
          </reference>
        </references>
      </pivotArea>
    </format>
    <format dxfId="3368">
      <pivotArea dataOnly="0" labelOnly="1" outline="0" fieldPosition="0">
        <references count="3">
          <reference field="6" count="1" selected="0">
            <x v="117"/>
          </reference>
          <reference field="7" count="1" selected="0">
            <x v="24"/>
          </reference>
          <reference field="12" count="1">
            <x v="3"/>
          </reference>
        </references>
      </pivotArea>
    </format>
    <format dxfId="3367">
      <pivotArea dataOnly="0" labelOnly="1" outline="0" fieldPosition="0">
        <references count="3">
          <reference field="6" count="1" selected="0">
            <x v="118"/>
          </reference>
          <reference field="7" count="1" selected="0">
            <x v="24"/>
          </reference>
          <reference field="12" count="1">
            <x v="18"/>
          </reference>
        </references>
      </pivotArea>
    </format>
    <format dxfId="3366">
      <pivotArea dataOnly="0" labelOnly="1" outline="0" fieldPosition="0">
        <references count="4">
          <reference field="6" count="1" selected="0">
            <x v="28"/>
          </reference>
          <reference field="7" count="1" selected="0">
            <x v="2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365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2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364">
      <pivotArea dataOnly="0" labelOnly="1" outline="0" fieldPosition="0">
        <references count="7">
          <reference field="6" count="1" selected="0">
            <x v="28"/>
          </reference>
          <reference field="7" count="1" selected="0">
            <x v="24"/>
          </reference>
          <reference field="8" count="1">
            <x v="0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363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24"/>
          </reference>
          <reference field="8" count="1" selected="0">
            <x v="0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362">
      <pivotArea type="all" dataOnly="0" outline="0" fieldPosition="0"/>
    </format>
    <format dxfId="3361">
      <pivotArea outline="0" collapsedLevelsAreSubtotals="1" fieldPosition="0"/>
    </format>
    <format dxfId="3360">
      <pivotArea dataOnly="0" labelOnly="1" outline="0" axis="axisValues" fieldPosition="0"/>
    </format>
    <format dxfId="3359">
      <pivotArea dataOnly="0" labelOnly="1" outline="0" fieldPosition="0">
        <references count="1">
          <reference field="6" count="31">
            <x v="10"/>
            <x v="11"/>
            <x v="12"/>
            <x v="15"/>
            <x v="16"/>
            <x v="17"/>
            <x v="25"/>
            <x v="27"/>
            <x v="28"/>
            <x v="35"/>
            <x v="36"/>
            <x v="43"/>
            <x v="45"/>
            <x v="46"/>
            <x v="47"/>
            <x v="49"/>
            <x v="58"/>
            <x v="60"/>
            <x v="63"/>
            <x v="81"/>
            <x v="82"/>
            <x v="84"/>
            <x v="89"/>
            <x v="91"/>
            <x v="100"/>
            <x v="101"/>
            <x v="104"/>
            <x v="109"/>
            <x v="115"/>
            <x v="117"/>
            <x v="118"/>
          </reference>
        </references>
      </pivotArea>
    </format>
    <format dxfId="3358">
      <pivotArea dataOnly="0" labelOnly="1" outline="0" fieldPosition="0">
        <references count="2">
          <reference field="6" count="1" selected="0">
            <x v="10"/>
          </reference>
          <reference field="7" count="1">
            <x v="24"/>
          </reference>
        </references>
      </pivotArea>
    </format>
    <format dxfId="3357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4"/>
          </reference>
          <reference field="12" count="1">
            <x v="6"/>
          </reference>
        </references>
      </pivotArea>
    </format>
    <format dxfId="3356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24"/>
          </reference>
          <reference field="12" count="1">
            <x v="7"/>
          </reference>
        </references>
      </pivotArea>
    </format>
    <format dxfId="3355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24"/>
          </reference>
          <reference field="12" count="1">
            <x v="9"/>
          </reference>
        </references>
      </pivotArea>
    </format>
    <format dxfId="3354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24"/>
          </reference>
          <reference field="12" count="1">
            <x v="7"/>
          </reference>
        </references>
      </pivotArea>
    </format>
    <format dxfId="3353">
      <pivotArea dataOnly="0" labelOnly="1" outline="0" fieldPosition="0">
        <references count="3">
          <reference field="6" count="1" selected="0">
            <x v="25"/>
          </reference>
          <reference field="7" count="1" selected="0">
            <x v="24"/>
          </reference>
          <reference field="12" count="1">
            <x v="4"/>
          </reference>
        </references>
      </pivotArea>
    </format>
    <format dxfId="3352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24"/>
          </reference>
          <reference field="12" count="1">
            <x v="14"/>
          </reference>
        </references>
      </pivotArea>
    </format>
    <format dxfId="3351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24"/>
          </reference>
          <reference field="12" count="1">
            <x v="40"/>
          </reference>
        </references>
      </pivotArea>
    </format>
    <format dxfId="3350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24"/>
          </reference>
          <reference field="12" count="1">
            <x v="17"/>
          </reference>
        </references>
      </pivotArea>
    </format>
    <format dxfId="3349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24"/>
          </reference>
          <reference field="12" count="1">
            <x v="18"/>
          </reference>
        </references>
      </pivotArea>
    </format>
    <format dxfId="3348">
      <pivotArea dataOnly="0" labelOnly="1" outline="0" fieldPosition="0">
        <references count="3">
          <reference field="6" count="1" selected="0">
            <x v="45"/>
          </reference>
          <reference field="7" count="1" selected="0">
            <x v="24"/>
          </reference>
          <reference field="12" count="1">
            <x v="7"/>
          </reference>
        </references>
      </pivotArea>
    </format>
    <format dxfId="3347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24"/>
          </reference>
          <reference field="12" count="1">
            <x v="6"/>
          </reference>
        </references>
      </pivotArea>
    </format>
    <format dxfId="3346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24"/>
          </reference>
          <reference field="12" count="1">
            <x v="7"/>
          </reference>
        </references>
      </pivotArea>
    </format>
    <format dxfId="3345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24"/>
          </reference>
          <reference field="12" count="1">
            <x v="18"/>
          </reference>
        </references>
      </pivotArea>
    </format>
    <format dxfId="3344">
      <pivotArea dataOnly="0" labelOnly="1" outline="0" fieldPosition="0">
        <references count="3">
          <reference field="6" count="1" selected="0">
            <x v="58"/>
          </reference>
          <reference field="7" count="1" selected="0">
            <x v="24"/>
          </reference>
          <reference field="12" count="1">
            <x v="8"/>
          </reference>
        </references>
      </pivotArea>
    </format>
    <format dxfId="3343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24"/>
          </reference>
          <reference field="12" count="1">
            <x v="11"/>
          </reference>
        </references>
      </pivotArea>
    </format>
    <format dxfId="3342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24"/>
          </reference>
          <reference field="12" count="1">
            <x v="9"/>
          </reference>
        </references>
      </pivotArea>
    </format>
    <format dxfId="3341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24"/>
          </reference>
          <reference field="12" count="1">
            <x v="21"/>
          </reference>
        </references>
      </pivotArea>
    </format>
    <format dxfId="3340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24"/>
          </reference>
          <reference field="12" count="1">
            <x v="18"/>
          </reference>
        </references>
      </pivotArea>
    </format>
    <format dxfId="3339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24"/>
          </reference>
          <reference field="12" count="1">
            <x v="5"/>
          </reference>
        </references>
      </pivotArea>
    </format>
    <format dxfId="3338">
      <pivotArea dataOnly="0" labelOnly="1" outline="0" fieldPosition="0">
        <references count="3">
          <reference field="6" count="1" selected="0">
            <x v="89"/>
          </reference>
          <reference field="7" count="1" selected="0">
            <x v="24"/>
          </reference>
          <reference field="12" count="1">
            <x v="10"/>
          </reference>
        </references>
      </pivotArea>
    </format>
    <format dxfId="3337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24"/>
          </reference>
          <reference field="12" count="1">
            <x v="22"/>
          </reference>
        </references>
      </pivotArea>
    </format>
    <format dxfId="3336">
      <pivotArea dataOnly="0" labelOnly="1" outline="0" fieldPosition="0">
        <references count="3">
          <reference field="6" count="1" selected="0">
            <x v="100"/>
          </reference>
          <reference field="7" count="1" selected="0">
            <x v="24"/>
          </reference>
          <reference field="12" count="1">
            <x v="16"/>
          </reference>
        </references>
      </pivotArea>
    </format>
    <format dxfId="3335">
      <pivotArea dataOnly="0" labelOnly="1" outline="0" fieldPosition="0">
        <references count="3">
          <reference field="6" count="1" selected="0">
            <x v="101"/>
          </reference>
          <reference field="7" count="1" selected="0">
            <x v="24"/>
          </reference>
          <reference field="12" count="1">
            <x v="3"/>
          </reference>
        </references>
      </pivotArea>
    </format>
    <format dxfId="3334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24"/>
          </reference>
          <reference field="12" count="1">
            <x v="18"/>
          </reference>
        </references>
      </pivotArea>
    </format>
    <format dxfId="3333">
      <pivotArea dataOnly="0" labelOnly="1" outline="0" fieldPosition="0">
        <references count="3">
          <reference field="6" count="1" selected="0">
            <x v="117"/>
          </reference>
          <reference field="7" count="1" selected="0">
            <x v="24"/>
          </reference>
          <reference field="12" count="1">
            <x v="3"/>
          </reference>
        </references>
      </pivotArea>
    </format>
    <format dxfId="3332">
      <pivotArea dataOnly="0" labelOnly="1" outline="0" fieldPosition="0">
        <references count="3">
          <reference field="6" count="1" selected="0">
            <x v="118"/>
          </reference>
          <reference field="7" count="1" selected="0">
            <x v="24"/>
          </reference>
          <reference field="12" count="1">
            <x v="18"/>
          </reference>
        </references>
      </pivotArea>
    </format>
    <format dxfId="3331">
      <pivotArea dataOnly="0" labelOnly="1" outline="0" fieldPosition="0">
        <references count="4">
          <reference field="6" count="1" selected="0">
            <x v="28"/>
          </reference>
          <reference field="7" count="1" selected="0">
            <x v="2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330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2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329">
      <pivotArea dataOnly="0" labelOnly="1" outline="0" fieldPosition="0">
        <references count="7">
          <reference field="6" count="1" selected="0">
            <x v="28"/>
          </reference>
          <reference field="7" count="1" selected="0">
            <x v="24"/>
          </reference>
          <reference field="8" count="1">
            <x v="0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328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24"/>
          </reference>
          <reference field="8" count="1" selected="0">
            <x v="0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327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2.xml><?xml version="1.0" encoding="utf-8"?>
<pivotTableDefinition xmlns="http://schemas.openxmlformats.org/spreadsheetml/2006/main" name="Tabela dinâmica1" cacheId="1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21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2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44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m="1" x="143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19"/>
        <item x="140"/>
        <item x="141"/>
        <item x="1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5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</items>
    </pivotField>
    <pivotField axis="axisRow" compact="0" outline="0" showAll="0" defaultSubtotal="0">
      <items count="72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Row" compact="0" outline="0" showAll="0" defaultSubtotal="0">
      <items count="144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</pivotField>
    <pivotField name="QUANT. EMPENHADA" axis="axisRow" compact="0" outline="0" showAll="0" defaultSubtotal="0">
      <items count="92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</items>
    </pivotField>
    <pivotField dataField="1" compact="0" outline="0" showAll="0" defaultSubtotal="0"/>
    <pivotField axis="axisRow" compact="0" outline="0" showAll="0" defaultSubtotal="0">
      <items count="63">
        <item m="1" x="60"/>
        <item x="0"/>
        <item x="1"/>
        <item x="2"/>
        <item x="10"/>
        <item x="23"/>
        <item x="12"/>
        <item x="14"/>
        <item x="15"/>
        <item x="19"/>
        <item x="20"/>
        <item x="3"/>
        <item m="1" x="62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m="1" x="61"/>
        <item x="39"/>
        <item x="36"/>
        <item x="40"/>
        <item x="41"/>
        <item x="42"/>
        <item x="43"/>
        <item x="44"/>
        <item x="46"/>
        <item x="48"/>
        <item x="49"/>
        <item x="51"/>
        <item x="52"/>
        <item x="53"/>
        <item x="9"/>
        <item x="27"/>
        <item x="35"/>
        <item x="45"/>
        <item x="50"/>
        <item x="54"/>
        <item x="56"/>
        <item x="57"/>
        <item x="58"/>
        <item x="59"/>
        <item x="55"/>
        <item x="18"/>
        <item x="37"/>
      </items>
    </pivotField>
    <pivotField compact="0" outline="0" showAll="0" defaultSubtotal="0"/>
    <pivotField axis="axisRow" compact="0" outline="0" showAll="0" defaultSubtotal="0">
      <items count="65">
        <item x="0"/>
        <item x="2"/>
        <item x="6"/>
        <item x="7"/>
        <item x="1"/>
        <item m="1" x="57"/>
        <item m="1" x="56"/>
        <item m="1" x="28"/>
        <item m="1" x="16"/>
        <item m="1" x="48"/>
        <item m="1" x="51"/>
        <item m="1" x="49"/>
        <item x="11"/>
        <item x="12"/>
        <item m="1" x="50"/>
        <item m="1" x="24"/>
        <item m="1" x="17"/>
        <item m="1" x="40"/>
        <item m="1" x="61"/>
        <item m="1" x="23"/>
        <item m="1" x="42"/>
        <item m="1" x="63"/>
        <item m="1" x="15"/>
        <item m="1" x="33"/>
        <item m="1" x="32"/>
        <item m="1" x="62"/>
        <item m="1" x="19"/>
        <item m="1" x="44"/>
        <item m="1" x="64"/>
        <item m="1" x="46"/>
        <item m="1" x="25"/>
        <item m="1" x="20"/>
        <item m="1" x="30"/>
        <item m="1" x="55"/>
        <item m="1" x="47"/>
        <item m="1" x="29"/>
        <item m="1" x="18"/>
        <item m="1" x="60"/>
        <item m="1" x="45"/>
        <item m="1" x="21"/>
        <item m="1" x="39"/>
        <item m="1" x="31"/>
        <item m="1" x="35"/>
        <item m="1" x="58"/>
        <item m="1" x="41"/>
        <item m="1" x="52"/>
        <item m="1" x="53"/>
        <item m="1" x="59"/>
        <item m="1" x="37"/>
        <item m="1" x="43"/>
        <item m="1" x="22"/>
        <item m="1" x="34"/>
        <item m="1" x="27"/>
        <item m="1" x="36"/>
        <item m="1" x="26"/>
        <item m="1" x="54"/>
        <item m="1" x="38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17">
    <i>
      <x/>
      <x v="100"/>
      <x v="94"/>
      <x/>
      <x v="7"/>
      <x v="62"/>
      <x v="3"/>
      <x v="3"/>
    </i>
    <i>
      <x v="5"/>
      <x v="100"/>
      <x v="107"/>
      <x/>
      <x v="8"/>
      <x v="34"/>
      <x v="4"/>
      <x v="4"/>
    </i>
    <i>
      <x v="15"/>
      <x v="71"/>
      <x v="71"/>
      <x/>
      <x v="6"/>
      <x v="26"/>
      <x v="15"/>
      <x v="17"/>
    </i>
    <i>
      <x v="16"/>
      <x v="71"/>
      <x v="71"/>
      <x/>
      <x v="6"/>
      <x v="26"/>
      <x v="15"/>
      <x v="17"/>
    </i>
    <i>
      <x v="17"/>
      <x v="71"/>
      <x v="73"/>
      <x/>
      <x v="6"/>
      <x v="51"/>
      <x v="15"/>
      <x v="17"/>
    </i>
    <i>
      <x v="22"/>
      <x v="71"/>
      <x v="81"/>
      <x/>
      <x v="6"/>
      <x v="30"/>
      <x v="2"/>
      <x v="2"/>
    </i>
    <i r="1">
      <x v="100"/>
      <x v="99"/>
      <x/>
      <x v="7"/>
      <x v="40"/>
      <x v="4"/>
      <x v="4"/>
    </i>
    <i>
      <x v="26"/>
      <x v="100"/>
      <x v="40"/>
      <x v="1"/>
      <x v="4"/>
      <x v="4"/>
      <x v="9"/>
      <x v="65"/>
    </i>
    <i>
      <x v="27"/>
      <x v="100"/>
      <x v="104"/>
      <x v="4"/>
      <x v="8"/>
      <x v="43"/>
      <x v="9"/>
      <x v="4"/>
    </i>
    <i>
      <x v="34"/>
      <x v="71"/>
      <x v="74"/>
      <x/>
      <x v="6"/>
      <x v="22"/>
      <x v="15"/>
      <x v="17"/>
    </i>
    <i>
      <x v="56"/>
      <x v="71"/>
      <x v="70"/>
      <x/>
      <x v="6"/>
      <x v="25"/>
      <x v="15"/>
      <x v="17"/>
    </i>
    <i>
      <x v="60"/>
      <x v="71"/>
      <x v="78"/>
      <x v="4"/>
      <x v="6"/>
      <x v="29"/>
      <x v="9"/>
      <x v="7"/>
    </i>
    <i>
      <x v="63"/>
      <x v="71"/>
      <x v="71"/>
      <x/>
      <x v="6"/>
      <x v="26"/>
      <x v="9"/>
      <x v="9"/>
    </i>
    <i>
      <x v="92"/>
      <x v="71"/>
      <x v="69"/>
      <x/>
      <x v="6"/>
      <x v="24"/>
      <x v="15"/>
      <x v="17"/>
    </i>
    <i r="1">
      <x v="100"/>
      <x v="97"/>
      <x/>
      <x v="7"/>
      <x v="38"/>
      <x v="13"/>
      <x v="14"/>
    </i>
    <i>
      <x v="97"/>
      <x v="71"/>
      <x v="72"/>
      <x/>
      <x v="6"/>
      <x v="23"/>
      <x v="24"/>
      <x v="27"/>
    </i>
    <i>
      <x v="98"/>
      <x v="100"/>
      <x v="94"/>
      <x/>
      <x v="7"/>
      <x v="62"/>
      <x v="13"/>
      <x v="14"/>
    </i>
  </rowItems>
  <colItems count="1">
    <i/>
  </colItems>
  <pageFields count="1">
    <pageField fld="3" item="57" hier="-1"/>
  </pageFields>
  <dataFields count="1">
    <dataField name="VALOR" fld="14" baseField="13" baseItem="23" numFmtId="44"/>
  </dataFields>
  <formats count="33">
    <format dxfId="3326">
      <pivotArea type="all" dataOnly="0" outline="0" fieldPosition="0"/>
    </format>
    <format dxfId="3325">
      <pivotArea field="7" type="button" dataOnly="0" labelOnly="1" outline="0" axis="axisRow" fieldPosition="1"/>
    </format>
    <format dxfId="3324">
      <pivotArea type="all" dataOnly="0" outline="0" fieldPosition="0"/>
    </format>
    <format dxfId="3323">
      <pivotArea outline="0" collapsedLevelsAreSubtotals="1" fieldPosition="0"/>
    </format>
    <format dxfId="3322">
      <pivotArea dataOnly="0" labelOnly="1" outline="0" axis="axisValues" fieldPosition="0"/>
    </format>
    <format dxfId="3321">
      <pivotArea dataOnly="0" labelOnly="1" outline="0" fieldPosition="0">
        <references count="1">
          <reference field="6" count="6">
            <x v="5"/>
            <x v="14"/>
            <x v="24"/>
            <x v="84"/>
            <x v="112"/>
            <x v="115"/>
          </reference>
        </references>
      </pivotArea>
    </format>
    <format dxfId="3320">
      <pivotArea dataOnly="0" labelOnly="1" outline="0" fieldPosition="0">
        <references count="2">
          <reference field="6" count="1" selected="0">
            <x v="5"/>
          </reference>
          <reference field="7" count="1">
            <x v="36"/>
          </reference>
        </references>
      </pivotArea>
    </format>
    <format dxfId="3319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36"/>
          </reference>
          <reference field="12" count="1">
            <x v="19"/>
          </reference>
        </references>
      </pivotArea>
    </format>
    <format dxfId="3318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36"/>
          </reference>
          <reference field="12" count="1">
            <x v="8"/>
          </reference>
        </references>
      </pivotArea>
    </format>
    <format dxfId="3317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36"/>
          </reference>
          <reference field="12" count="1">
            <x v="7"/>
          </reference>
        </references>
      </pivotArea>
    </format>
    <format dxfId="3316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36"/>
          </reference>
          <reference field="12" count="1">
            <x v="40"/>
          </reference>
        </references>
      </pivotArea>
    </format>
    <format dxfId="3315">
      <pivotArea dataOnly="0" labelOnly="1" outline="0" fieldPosition="0">
        <references count="3">
          <reference field="6" count="1" selected="0">
            <x v="112"/>
          </reference>
          <reference field="7" count="1" selected="0">
            <x v="36"/>
          </reference>
          <reference field="12" count="1">
            <x v="4"/>
          </reference>
        </references>
      </pivotArea>
    </format>
    <format dxfId="3314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36"/>
          </reference>
          <reference field="12" count="1">
            <x v="3"/>
          </reference>
        </references>
      </pivotArea>
    </format>
    <format dxfId="3313">
      <pivotArea dataOnly="0" labelOnly="1" outline="0" fieldPosition="0">
        <references count="4">
          <reference field="6" count="1" selected="0">
            <x v="84"/>
          </reference>
          <reference field="7" count="1" selected="0">
            <x v="36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312">
      <pivotArea dataOnly="0" labelOnly="1" outline="0" fieldPosition="0">
        <references count="5">
          <reference field="6" count="1" selected="0">
            <x v="84"/>
          </reference>
          <reference field="7" count="1" selected="0">
            <x v="36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311">
      <pivotArea dataOnly="0" labelOnly="1" outline="0" fieldPosition="0">
        <references count="7">
          <reference field="6" count="1" selected="0">
            <x v="84"/>
          </reference>
          <reference field="7" count="1" selected="0">
            <x v="36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4"/>
          </reference>
          <reference field="17" count="1" selected="0">
            <x v="1"/>
          </reference>
        </references>
      </pivotArea>
    </format>
    <format dxfId="3310">
      <pivotArea dataOnly="0" labelOnly="1" outline="0" fieldPosition="0">
        <references count="8">
          <reference field="6" count="1" selected="0">
            <x v="84"/>
          </reference>
          <reference field="7" count="1" selected="0">
            <x v="36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4"/>
          </reference>
          <reference field="17" count="1" selected="0">
            <x v="1"/>
          </reference>
        </references>
      </pivotArea>
    </format>
    <format dxfId="3309">
      <pivotArea type="all" dataOnly="0" outline="0" fieldPosition="0"/>
    </format>
    <format dxfId="3308">
      <pivotArea outline="0" collapsedLevelsAreSubtotals="1" fieldPosition="0"/>
    </format>
    <format dxfId="3307">
      <pivotArea dataOnly="0" labelOnly="1" outline="0" axis="axisValues" fieldPosition="0"/>
    </format>
    <format dxfId="3306">
      <pivotArea dataOnly="0" labelOnly="1" outline="0" fieldPosition="0">
        <references count="1">
          <reference field="6" count="6">
            <x v="5"/>
            <x v="14"/>
            <x v="24"/>
            <x v="84"/>
            <x v="112"/>
            <x v="115"/>
          </reference>
        </references>
      </pivotArea>
    </format>
    <format dxfId="3305">
      <pivotArea dataOnly="0" labelOnly="1" outline="0" fieldPosition="0">
        <references count="2">
          <reference field="6" count="1" selected="0">
            <x v="5"/>
          </reference>
          <reference field="7" count="1">
            <x v="36"/>
          </reference>
        </references>
      </pivotArea>
    </format>
    <format dxfId="3304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36"/>
          </reference>
          <reference field="12" count="1">
            <x v="19"/>
          </reference>
        </references>
      </pivotArea>
    </format>
    <format dxfId="3303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36"/>
          </reference>
          <reference field="12" count="1">
            <x v="8"/>
          </reference>
        </references>
      </pivotArea>
    </format>
    <format dxfId="3302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36"/>
          </reference>
          <reference field="12" count="1">
            <x v="7"/>
          </reference>
        </references>
      </pivotArea>
    </format>
    <format dxfId="3301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36"/>
          </reference>
          <reference field="12" count="1">
            <x v="40"/>
          </reference>
        </references>
      </pivotArea>
    </format>
    <format dxfId="3300">
      <pivotArea dataOnly="0" labelOnly="1" outline="0" fieldPosition="0">
        <references count="3">
          <reference field="6" count="1" selected="0">
            <x v="112"/>
          </reference>
          <reference field="7" count="1" selected="0">
            <x v="36"/>
          </reference>
          <reference field="12" count="1">
            <x v="4"/>
          </reference>
        </references>
      </pivotArea>
    </format>
    <format dxfId="3299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36"/>
          </reference>
          <reference field="12" count="1">
            <x v="3"/>
          </reference>
        </references>
      </pivotArea>
    </format>
    <format dxfId="3298">
      <pivotArea dataOnly="0" labelOnly="1" outline="0" fieldPosition="0">
        <references count="4">
          <reference field="6" count="1" selected="0">
            <x v="84"/>
          </reference>
          <reference field="7" count="1" selected="0">
            <x v="36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297">
      <pivotArea dataOnly="0" labelOnly="1" outline="0" fieldPosition="0">
        <references count="5">
          <reference field="6" count="1" selected="0">
            <x v="84"/>
          </reference>
          <reference field="7" count="1" selected="0">
            <x v="36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296">
      <pivotArea dataOnly="0" labelOnly="1" outline="0" fieldPosition="0">
        <references count="7">
          <reference field="6" count="1" selected="0">
            <x v="84"/>
          </reference>
          <reference field="7" count="1" selected="0">
            <x v="36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4"/>
          </reference>
          <reference field="17" count="1" selected="0">
            <x v="1"/>
          </reference>
        </references>
      </pivotArea>
    </format>
    <format dxfId="3295">
      <pivotArea dataOnly="0" labelOnly="1" outline="0" fieldPosition="0">
        <references count="8">
          <reference field="6" count="1" selected="0">
            <x v="84"/>
          </reference>
          <reference field="7" count="1" selected="0">
            <x v="36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4"/>
          </reference>
          <reference field="17" count="1" selected="0">
            <x v="1"/>
          </reference>
        </references>
      </pivotArea>
    </format>
    <format dxfId="3294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3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10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6">
    <i>
      <x v="5"/>
      <x v="36"/>
      <x v="19"/>
      <x/>
      <x v="3"/>
      <x v="20"/>
      <x v="13"/>
      <x v="14"/>
    </i>
    <i>
      <x v="14"/>
      <x v="36"/>
      <x v="8"/>
      <x/>
      <x v="2"/>
      <x v="11"/>
      <x v="9"/>
      <x v="9"/>
    </i>
    <i>
      <x v="24"/>
      <x v="36"/>
      <x v="7"/>
      <x/>
      <x v="3"/>
      <x v="18"/>
      <x v="5"/>
      <x v="5"/>
    </i>
    <i>
      <x v="83"/>
      <x v="36"/>
      <x v="40"/>
      <x v="1"/>
      <x v="4"/>
      <x v="3"/>
      <x v="9"/>
      <x v="65"/>
    </i>
    <i>
      <x v="111"/>
      <x v="36"/>
      <x v="4"/>
      <x/>
      <x v="2"/>
      <x v="12"/>
      <x v="40"/>
      <x v="10"/>
    </i>
    <i>
      <x v="114"/>
      <x v="36"/>
      <x v="3"/>
      <x/>
      <x v="2"/>
      <x v="11"/>
      <x v="40"/>
      <x v="10"/>
    </i>
  </rowItems>
  <colItems count="1">
    <i/>
  </colItems>
  <pageFields count="1">
    <pageField fld="3" item="41" hier="-1"/>
  </pageFields>
  <dataFields count="1">
    <dataField name="VALOR" fld="14" baseField="13" baseItem="23" numFmtId="44"/>
  </dataFields>
  <formats count="33">
    <format dxfId="3293">
      <pivotArea type="all" dataOnly="0" outline="0" fieldPosition="0"/>
    </format>
    <format dxfId="3292">
      <pivotArea field="7" type="button" dataOnly="0" labelOnly="1" outline="0" axis="axisRow" fieldPosition="1"/>
    </format>
    <format dxfId="3291">
      <pivotArea type="all" dataOnly="0" outline="0" fieldPosition="0"/>
    </format>
    <format dxfId="3290">
      <pivotArea outline="0" collapsedLevelsAreSubtotals="1" fieldPosition="0"/>
    </format>
    <format dxfId="3289">
      <pivotArea dataOnly="0" labelOnly="1" outline="0" axis="axisValues" fieldPosition="0"/>
    </format>
    <format dxfId="3288">
      <pivotArea dataOnly="0" labelOnly="1" outline="0" fieldPosition="0">
        <references count="1">
          <reference field="6" count="6">
            <x v="5"/>
            <x v="14"/>
            <x v="24"/>
            <x v="83"/>
            <x v="111"/>
            <x v="114"/>
          </reference>
        </references>
      </pivotArea>
    </format>
    <format dxfId="3287">
      <pivotArea dataOnly="0" labelOnly="1" outline="0" fieldPosition="0">
        <references count="2">
          <reference field="6" count="1" selected="0">
            <x v="5"/>
          </reference>
          <reference field="7" count="1">
            <x v="36"/>
          </reference>
        </references>
      </pivotArea>
    </format>
    <format dxfId="3286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36"/>
          </reference>
          <reference field="12" count="1">
            <x v="19"/>
          </reference>
        </references>
      </pivotArea>
    </format>
    <format dxfId="3285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36"/>
          </reference>
          <reference field="12" count="1">
            <x v="8"/>
          </reference>
        </references>
      </pivotArea>
    </format>
    <format dxfId="3284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36"/>
          </reference>
          <reference field="12" count="1">
            <x v="7"/>
          </reference>
        </references>
      </pivotArea>
    </format>
    <format dxfId="3283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36"/>
          </reference>
          <reference field="12" count="1">
            <x v="40"/>
          </reference>
        </references>
      </pivotArea>
    </format>
    <format dxfId="3282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36"/>
          </reference>
          <reference field="12" count="1">
            <x v="4"/>
          </reference>
        </references>
      </pivotArea>
    </format>
    <format dxfId="3281">
      <pivotArea dataOnly="0" labelOnly="1" outline="0" fieldPosition="0">
        <references count="3">
          <reference field="6" count="1" selected="0">
            <x v="114"/>
          </reference>
          <reference field="7" count="1" selected="0">
            <x v="36"/>
          </reference>
          <reference field="12" count="1">
            <x v="3"/>
          </reference>
        </references>
      </pivotArea>
    </format>
    <format dxfId="3280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36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279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36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278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36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277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36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276">
      <pivotArea type="all" dataOnly="0" outline="0" fieldPosition="0"/>
    </format>
    <format dxfId="3275">
      <pivotArea outline="0" collapsedLevelsAreSubtotals="1" fieldPosition="0"/>
    </format>
    <format dxfId="3274">
      <pivotArea dataOnly="0" labelOnly="1" outline="0" axis="axisValues" fieldPosition="0"/>
    </format>
    <format dxfId="3273">
      <pivotArea dataOnly="0" labelOnly="1" outline="0" fieldPosition="0">
        <references count="1">
          <reference field="6" count="6">
            <x v="5"/>
            <x v="14"/>
            <x v="24"/>
            <x v="83"/>
            <x v="111"/>
            <x v="114"/>
          </reference>
        </references>
      </pivotArea>
    </format>
    <format dxfId="3272">
      <pivotArea dataOnly="0" labelOnly="1" outline="0" fieldPosition="0">
        <references count="2">
          <reference field="6" count="1" selected="0">
            <x v="5"/>
          </reference>
          <reference field="7" count="1">
            <x v="36"/>
          </reference>
        </references>
      </pivotArea>
    </format>
    <format dxfId="3271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36"/>
          </reference>
          <reference field="12" count="1">
            <x v="19"/>
          </reference>
        </references>
      </pivotArea>
    </format>
    <format dxfId="3270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36"/>
          </reference>
          <reference field="12" count="1">
            <x v="8"/>
          </reference>
        </references>
      </pivotArea>
    </format>
    <format dxfId="3269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36"/>
          </reference>
          <reference field="12" count="1">
            <x v="7"/>
          </reference>
        </references>
      </pivotArea>
    </format>
    <format dxfId="3268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36"/>
          </reference>
          <reference field="12" count="1">
            <x v="40"/>
          </reference>
        </references>
      </pivotArea>
    </format>
    <format dxfId="3267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36"/>
          </reference>
          <reference field="12" count="1">
            <x v="4"/>
          </reference>
        </references>
      </pivotArea>
    </format>
    <format dxfId="3266">
      <pivotArea dataOnly="0" labelOnly="1" outline="0" fieldPosition="0">
        <references count="3">
          <reference field="6" count="1" selected="0">
            <x v="114"/>
          </reference>
          <reference field="7" count="1" selected="0">
            <x v="36"/>
          </reference>
          <reference field="12" count="1">
            <x v="3"/>
          </reference>
        </references>
      </pivotArea>
    </format>
    <format dxfId="3265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36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264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36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263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36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262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36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261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4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16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12">
    <i>
      <x v="10"/>
      <x v="20"/>
      <x v="6"/>
      <x/>
      <x v="2"/>
      <x v="10"/>
      <x v="15"/>
      <x v="17"/>
    </i>
    <i>
      <x v="13"/>
      <x v="20"/>
      <x v="3"/>
      <x/>
      <x v="2"/>
      <x v="11"/>
      <x v="4"/>
      <x v="4"/>
    </i>
    <i>
      <x v="15"/>
      <x v="20"/>
      <x v="9"/>
      <x/>
      <x v="2"/>
      <x v="6"/>
      <x v="4"/>
      <x v="4"/>
    </i>
    <i>
      <x v="35"/>
      <x v="20"/>
      <x v="17"/>
      <x/>
      <x v="3"/>
      <x v="5"/>
      <x v="4"/>
      <x v="4"/>
    </i>
    <i>
      <x v="41"/>
      <x v="20"/>
      <x v="3"/>
      <x/>
      <x v="2"/>
      <x v="11"/>
      <x v="9"/>
      <x v="9"/>
    </i>
    <i>
      <x v="42"/>
      <x v="20"/>
      <x v="3"/>
      <x/>
      <x v="2"/>
      <x v="11"/>
      <x/>
      <x/>
    </i>
    <i>
      <x v="83"/>
      <x v="20"/>
      <x v="40"/>
      <x v="1"/>
      <x v="4"/>
      <x v="3"/>
      <x v="9"/>
      <x v="65"/>
    </i>
    <i>
      <x v="98"/>
      <x v="20"/>
      <x v="24"/>
      <x v="7"/>
      <x v="3"/>
      <x v="49"/>
      <x v="3"/>
      <x v="3"/>
    </i>
    <i>
      <x v="99"/>
      <x v="20"/>
      <x v="14"/>
      <x/>
      <x v="2"/>
      <x v="11"/>
      <x/>
      <x/>
    </i>
    <i>
      <x v="112"/>
      <x v="20"/>
      <x v="4"/>
      <x/>
      <x v="2"/>
      <x v="12"/>
      <x v="9"/>
      <x v="9"/>
    </i>
    <i>
      <x v="113"/>
      <x v="20"/>
      <x v="3"/>
      <x/>
      <x v="2"/>
      <x v="11"/>
      <x v="9"/>
      <x v="9"/>
    </i>
    <i>
      <x v="114"/>
      <x v="20"/>
      <x v="3"/>
      <x/>
      <x v="2"/>
      <x v="11"/>
      <x/>
      <x/>
    </i>
  </rowItems>
  <colItems count="1">
    <i/>
  </colItems>
  <pageFields count="1">
    <pageField fld="3" item="47" hier="-1"/>
  </pageFields>
  <dataFields count="1">
    <dataField name="VALOR" fld="14" baseField="13" baseItem="23" numFmtId="44"/>
  </dataFields>
  <formats count="41">
    <format dxfId="3260">
      <pivotArea type="all" dataOnly="0" outline="0" fieldPosition="0"/>
    </format>
    <format dxfId="3259">
      <pivotArea field="7" type="button" dataOnly="0" labelOnly="1" outline="0" axis="axisRow" fieldPosition="1"/>
    </format>
    <format dxfId="3258">
      <pivotArea type="all" dataOnly="0" outline="0" fieldPosition="0"/>
    </format>
    <format dxfId="3257">
      <pivotArea outline="0" collapsedLevelsAreSubtotals="1" fieldPosition="0"/>
    </format>
    <format dxfId="3256">
      <pivotArea dataOnly="0" labelOnly="1" outline="0" axis="axisValues" fieldPosition="0"/>
    </format>
    <format dxfId="3255">
      <pivotArea dataOnly="0" labelOnly="1" outline="0" fieldPosition="0">
        <references count="1">
          <reference field="6" count="12">
            <x v="10"/>
            <x v="13"/>
            <x v="15"/>
            <x v="35"/>
            <x v="41"/>
            <x v="42"/>
            <x v="83"/>
            <x v="98"/>
            <x v="99"/>
            <x v="112"/>
            <x v="113"/>
            <x v="114"/>
          </reference>
        </references>
      </pivotArea>
    </format>
    <format dxfId="3254">
      <pivotArea dataOnly="0" labelOnly="1" outline="0" fieldPosition="0">
        <references count="2">
          <reference field="6" count="1" selected="0">
            <x v="10"/>
          </reference>
          <reference field="7" count="1">
            <x v="20"/>
          </reference>
        </references>
      </pivotArea>
    </format>
    <format dxfId="3253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0"/>
          </reference>
          <reference field="12" count="1">
            <x v="6"/>
          </reference>
        </references>
      </pivotArea>
    </format>
    <format dxfId="3252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20"/>
          </reference>
          <reference field="12" count="1">
            <x v="3"/>
          </reference>
        </references>
      </pivotArea>
    </format>
    <format dxfId="3251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20"/>
          </reference>
          <reference field="12" count="1">
            <x v="9"/>
          </reference>
        </references>
      </pivotArea>
    </format>
    <format dxfId="3250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20"/>
          </reference>
          <reference field="12" count="1">
            <x v="17"/>
          </reference>
        </references>
      </pivotArea>
    </format>
    <format dxfId="3249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20"/>
          </reference>
          <reference field="12" count="1">
            <x v="3"/>
          </reference>
        </references>
      </pivotArea>
    </format>
    <format dxfId="3248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20"/>
          </reference>
          <reference field="12" count="1">
            <x v="40"/>
          </reference>
        </references>
      </pivotArea>
    </format>
    <format dxfId="3247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20"/>
          </reference>
          <reference field="12" count="1">
            <x v="24"/>
          </reference>
        </references>
      </pivotArea>
    </format>
    <format dxfId="3246">
      <pivotArea dataOnly="0" labelOnly="1" outline="0" fieldPosition="0">
        <references count="3">
          <reference field="6" count="1" selected="0">
            <x v="99"/>
          </reference>
          <reference field="7" count="1" selected="0">
            <x v="20"/>
          </reference>
          <reference field="12" count="1">
            <x v="14"/>
          </reference>
        </references>
      </pivotArea>
    </format>
    <format dxfId="3245">
      <pivotArea dataOnly="0" labelOnly="1" outline="0" fieldPosition="0">
        <references count="3">
          <reference field="6" count="1" selected="0">
            <x v="112"/>
          </reference>
          <reference field="7" count="1" selected="0">
            <x v="20"/>
          </reference>
          <reference field="12" count="1">
            <x v="4"/>
          </reference>
        </references>
      </pivotArea>
    </format>
    <format dxfId="3244">
      <pivotArea dataOnly="0" labelOnly="1" outline="0" fieldPosition="0">
        <references count="3">
          <reference field="6" count="1" selected="0">
            <x v="113"/>
          </reference>
          <reference field="7" count="1" selected="0">
            <x v="20"/>
          </reference>
          <reference field="12" count="1">
            <x v="3"/>
          </reference>
        </references>
      </pivotArea>
    </format>
    <format dxfId="3243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20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242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20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241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20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240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20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239">
      <pivotArea type="all" dataOnly="0" outline="0" fieldPosition="0"/>
    </format>
    <format dxfId="3238">
      <pivotArea outline="0" collapsedLevelsAreSubtotals="1" fieldPosition="0"/>
    </format>
    <format dxfId="3237">
      <pivotArea dataOnly="0" labelOnly="1" outline="0" axis="axisValues" fieldPosition="0"/>
    </format>
    <format dxfId="3236">
      <pivotArea dataOnly="0" labelOnly="1" outline="0" fieldPosition="0">
        <references count="1">
          <reference field="6" count="12">
            <x v="10"/>
            <x v="13"/>
            <x v="15"/>
            <x v="35"/>
            <x v="41"/>
            <x v="42"/>
            <x v="83"/>
            <x v="98"/>
            <x v="99"/>
            <x v="112"/>
            <x v="113"/>
            <x v="114"/>
          </reference>
        </references>
      </pivotArea>
    </format>
    <format dxfId="3235">
      <pivotArea dataOnly="0" labelOnly="1" outline="0" fieldPosition="0">
        <references count="2">
          <reference field="6" count="1" selected="0">
            <x v="10"/>
          </reference>
          <reference field="7" count="1">
            <x v="20"/>
          </reference>
        </references>
      </pivotArea>
    </format>
    <format dxfId="3234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0"/>
          </reference>
          <reference field="12" count="1">
            <x v="6"/>
          </reference>
        </references>
      </pivotArea>
    </format>
    <format dxfId="3233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20"/>
          </reference>
          <reference field="12" count="1">
            <x v="3"/>
          </reference>
        </references>
      </pivotArea>
    </format>
    <format dxfId="3232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20"/>
          </reference>
          <reference field="12" count="1">
            <x v="9"/>
          </reference>
        </references>
      </pivotArea>
    </format>
    <format dxfId="3231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20"/>
          </reference>
          <reference field="12" count="1">
            <x v="17"/>
          </reference>
        </references>
      </pivotArea>
    </format>
    <format dxfId="3230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20"/>
          </reference>
          <reference field="12" count="1">
            <x v="3"/>
          </reference>
        </references>
      </pivotArea>
    </format>
    <format dxfId="3229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20"/>
          </reference>
          <reference field="12" count="1">
            <x v="40"/>
          </reference>
        </references>
      </pivotArea>
    </format>
    <format dxfId="3228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20"/>
          </reference>
          <reference field="12" count="1">
            <x v="24"/>
          </reference>
        </references>
      </pivotArea>
    </format>
    <format dxfId="3227">
      <pivotArea dataOnly="0" labelOnly="1" outline="0" fieldPosition="0">
        <references count="3">
          <reference field="6" count="1" selected="0">
            <x v="99"/>
          </reference>
          <reference field="7" count="1" selected="0">
            <x v="20"/>
          </reference>
          <reference field="12" count="1">
            <x v="14"/>
          </reference>
        </references>
      </pivotArea>
    </format>
    <format dxfId="3226">
      <pivotArea dataOnly="0" labelOnly="1" outline="0" fieldPosition="0">
        <references count="3">
          <reference field="6" count="1" selected="0">
            <x v="112"/>
          </reference>
          <reference field="7" count="1" selected="0">
            <x v="20"/>
          </reference>
          <reference field="12" count="1">
            <x v="4"/>
          </reference>
        </references>
      </pivotArea>
    </format>
    <format dxfId="3225">
      <pivotArea dataOnly="0" labelOnly="1" outline="0" fieldPosition="0">
        <references count="3">
          <reference field="6" count="1" selected="0">
            <x v="113"/>
          </reference>
          <reference field="7" count="1" selected="0">
            <x v="20"/>
          </reference>
          <reference field="12" count="1">
            <x v="3"/>
          </reference>
        </references>
      </pivotArea>
    </format>
    <format dxfId="3224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20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223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20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222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20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221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20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220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5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29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25">
    <i>
      <x v="11"/>
      <x v="72"/>
      <x v="73"/>
      <x/>
      <x v="6"/>
      <x v="45"/>
      <x v="55"/>
      <x v="74"/>
    </i>
    <i>
      <x v="12"/>
      <x v="72"/>
      <x v="73"/>
      <x v="4"/>
      <x v="6"/>
      <x v="45"/>
      <x v="55"/>
      <x v="19"/>
    </i>
    <i>
      <x v="14"/>
      <x v="72"/>
      <x v="75"/>
      <x/>
      <x v="6"/>
      <x v="25"/>
      <x v="55"/>
      <x v="74"/>
    </i>
    <i>
      <x v="15"/>
      <x v="72"/>
      <x v="71"/>
      <x/>
      <x v="6"/>
      <x v="24"/>
      <x v="55"/>
      <x v="74"/>
    </i>
    <i>
      <x v="16"/>
      <x v="72"/>
      <x v="71"/>
      <x/>
      <x v="6"/>
      <x v="24"/>
      <x v="55"/>
      <x v="74"/>
    </i>
    <i>
      <x v="17"/>
      <x v="72"/>
      <x v="73"/>
      <x/>
      <x v="6"/>
      <x v="45"/>
      <x v="55"/>
      <x v="74"/>
    </i>
    <i>
      <x v="26"/>
      <x v="72"/>
      <x v="79"/>
      <x/>
      <x v="6"/>
      <x v="44"/>
      <x v="9"/>
      <x v="9"/>
    </i>
    <i>
      <x v="27"/>
      <x v="72"/>
      <x v="72"/>
      <x/>
      <x v="6"/>
      <x v="21"/>
      <x v="15"/>
      <x v="17"/>
    </i>
    <i>
      <x v="31"/>
      <x v="72"/>
      <x v="40"/>
      <x v="5"/>
      <x v="4"/>
      <x v="3"/>
      <x v="20"/>
      <x v="65"/>
    </i>
    <i>
      <x v="34"/>
      <x v="72"/>
      <x v="74"/>
      <x/>
      <x v="6"/>
      <x v="20"/>
      <x v="13"/>
      <x v="14"/>
    </i>
    <i>
      <x v="45"/>
      <x v="72"/>
      <x v="73"/>
      <x v="4"/>
      <x v="6"/>
      <x v="45"/>
      <x v="20"/>
      <x v="16"/>
    </i>
    <i>
      <x v="46"/>
      <x v="72"/>
      <x v="81"/>
      <x/>
      <x v="6"/>
      <x v="28"/>
      <x v="56"/>
      <x v="77"/>
    </i>
    <i>
      <x v="47"/>
      <x v="72"/>
      <x v="73"/>
      <x/>
      <x v="6"/>
      <x v="45"/>
      <x v="55"/>
      <x v="74"/>
    </i>
    <i>
      <x v="56"/>
      <x v="72"/>
      <x v="70"/>
      <x/>
      <x v="6"/>
      <x v="23"/>
      <x v="10"/>
      <x v="11"/>
    </i>
    <i>
      <x v="63"/>
      <x v="72"/>
      <x v="71"/>
      <x/>
      <x v="6"/>
      <x v="24"/>
      <x v="9"/>
      <x v="9"/>
    </i>
    <i>
      <x v="73"/>
      <x v="72"/>
      <x v="76"/>
      <x v="11"/>
      <x v="6"/>
      <x v="49"/>
      <x v="13"/>
      <x v="14"/>
    </i>
    <i>
      <x v="76"/>
      <x v="72"/>
      <x v="74"/>
      <x v="4"/>
      <x v="6"/>
      <x v="20"/>
      <x v="20"/>
      <x v="18"/>
    </i>
    <i>
      <x v="87"/>
      <x v="72"/>
      <x v="91"/>
      <x/>
      <x v="6"/>
      <x v="31"/>
      <x v="4"/>
      <x v="4"/>
    </i>
    <i>
      <x v="91"/>
      <x v="72"/>
      <x v="69"/>
      <x/>
      <x v="6"/>
      <x v="22"/>
      <x v="16"/>
      <x v="18"/>
    </i>
    <i>
      <x v="92"/>
      <x v="72"/>
      <x v="72"/>
      <x/>
      <x v="6"/>
      <x v="21"/>
      <x v="15"/>
      <x v="17"/>
    </i>
    <i>
      <x v="95"/>
      <x v="72"/>
      <x v="72"/>
      <x v="4"/>
      <x v="6"/>
      <x v="21"/>
      <x v="47"/>
      <x v="75"/>
    </i>
    <i>
      <x v="96"/>
      <x v="72"/>
      <x v="72"/>
      <x v="4"/>
      <x v="6"/>
      <x v="21"/>
      <x v="47"/>
      <x v="76"/>
    </i>
    <i>
      <x v="100"/>
      <x v="72"/>
      <x v="74"/>
      <x v="4"/>
      <x v="6"/>
      <x v="20"/>
      <x v="20"/>
      <x v="17"/>
    </i>
    <i>
      <x v="106"/>
      <x v="72"/>
      <x v="74"/>
      <x/>
      <x v="6"/>
      <x v="20"/>
      <x v="22"/>
      <x v="24"/>
    </i>
    <i>
      <x v="116"/>
      <x v="72"/>
      <x v="80"/>
      <x v="12"/>
      <x v="6"/>
      <x v="49"/>
      <x v="2"/>
      <x v="2"/>
    </i>
  </rowItems>
  <colItems count="1">
    <i/>
  </colItems>
  <pageFields count="1">
    <pageField fld="3" item="58" hier="-1"/>
  </pageFields>
  <dataFields count="1">
    <dataField name="VALOR" fld="14" baseField="13" baseItem="23" numFmtId="44"/>
  </dataFields>
  <formats count="77">
    <format dxfId="3219">
      <pivotArea type="all" dataOnly="0" outline="0" fieldPosition="0"/>
    </format>
    <format dxfId="3218">
      <pivotArea field="7" type="button" dataOnly="0" labelOnly="1" outline="0" axis="axisRow" fieldPosition="1"/>
    </format>
    <format dxfId="3217">
      <pivotArea type="all" dataOnly="0" outline="0" fieldPosition="0"/>
    </format>
    <format dxfId="3216">
      <pivotArea outline="0" collapsedLevelsAreSubtotals="1" fieldPosition="0"/>
    </format>
    <format dxfId="3215">
      <pivotArea dataOnly="0" labelOnly="1" outline="0" axis="axisValues" fieldPosition="0"/>
    </format>
    <format dxfId="3214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3213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3212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211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3210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3209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208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3207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206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3205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3204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203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3202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201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3200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199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3198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3197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196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3195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3194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3193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3192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3191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3190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3189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3188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3187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3186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185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3184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183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182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181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180">
      <pivotArea type="all" dataOnly="0" outline="0" fieldPosition="0"/>
    </format>
    <format dxfId="3179">
      <pivotArea outline="0" collapsedLevelsAreSubtotals="1" fieldPosition="0"/>
    </format>
    <format dxfId="3178">
      <pivotArea dataOnly="0" labelOnly="1" outline="0" axis="axisValues" fieldPosition="0"/>
    </format>
    <format dxfId="3177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3176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3175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174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3173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3172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171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3170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169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3168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3167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166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3165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164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3163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162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3161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3160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159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3158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3157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3156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3155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3154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3153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3152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3151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3150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3149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148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3147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146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145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144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143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6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11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7">
    <i>
      <x v="11"/>
      <x v="73"/>
      <x v="73"/>
      <x/>
      <x v="6"/>
      <x v="45"/>
      <x v="20"/>
      <x v="22"/>
    </i>
    <i>
      <x v="22"/>
      <x v="73"/>
      <x v="81"/>
      <x/>
      <x v="6"/>
      <x v="28"/>
      <x v="3"/>
      <x v="3"/>
    </i>
    <i>
      <x v="45"/>
      <x v="73"/>
      <x v="73"/>
      <x/>
      <x v="6"/>
      <x v="45"/>
      <x v="4"/>
      <x v="4"/>
    </i>
    <i>
      <x v="60"/>
      <x v="73"/>
      <x v="78"/>
      <x/>
      <x v="6"/>
      <x v="27"/>
      <x v="4"/>
      <x v="4"/>
    </i>
    <i>
      <x v="76"/>
      <x v="73"/>
      <x v="74"/>
      <x/>
      <x v="6"/>
      <x v="20"/>
      <x v="4"/>
      <x v="4"/>
    </i>
    <i>
      <x v="100"/>
      <x v="73"/>
      <x v="74"/>
      <x/>
      <x v="6"/>
      <x v="20"/>
      <x v="4"/>
      <x v="4"/>
    </i>
    <i>
      <x v="111"/>
      <x v="73"/>
      <x v="70"/>
      <x/>
      <x v="6"/>
      <x v="23"/>
      <x v="15"/>
      <x v="17"/>
    </i>
  </rowItems>
  <colItems count="1">
    <i/>
  </colItems>
  <pageFields count="1">
    <pageField fld="3" item="59" hier="-1"/>
  </pageFields>
  <dataFields count="1">
    <dataField name="VALOR" fld="14" baseField="13" baseItem="23" numFmtId="44"/>
  </dataFields>
  <formats count="77">
    <format dxfId="3142">
      <pivotArea type="all" dataOnly="0" outline="0" fieldPosition="0"/>
    </format>
    <format dxfId="3141">
      <pivotArea field="7" type="button" dataOnly="0" labelOnly="1" outline="0" axis="axisRow" fieldPosition="1"/>
    </format>
    <format dxfId="3140">
      <pivotArea type="all" dataOnly="0" outline="0" fieldPosition="0"/>
    </format>
    <format dxfId="3139">
      <pivotArea outline="0" collapsedLevelsAreSubtotals="1" fieldPosition="0"/>
    </format>
    <format dxfId="3138">
      <pivotArea dataOnly="0" labelOnly="1" outline="0" axis="axisValues" fieldPosition="0"/>
    </format>
    <format dxfId="3137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3136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3135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134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3133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3132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131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3130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129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3128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3127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126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3125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124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3123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122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3121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3120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119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3118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3117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3116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3115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3114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3113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3112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3111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3110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3109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108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3107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106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105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104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103">
      <pivotArea type="all" dataOnly="0" outline="0" fieldPosition="0"/>
    </format>
    <format dxfId="3102">
      <pivotArea outline="0" collapsedLevelsAreSubtotals="1" fieldPosition="0"/>
    </format>
    <format dxfId="3101">
      <pivotArea dataOnly="0" labelOnly="1" outline="0" axis="axisValues" fieldPosition="0"/>
    </format>
    <format dxfId="3100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3099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3098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097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3096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3095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094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3093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092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3091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3090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089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3088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087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3086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085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3084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3083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082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3081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3080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3079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3078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3077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3076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3075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3074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3073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3072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071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3070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069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068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067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066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7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16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n="230.300"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12">
    <i>
      <x v="10"/>
      <x v="20"/>
      <x v="6"/>
      <x/>
      <x v="2"/>
      <x v="10"/>
      <x v="15"/>
      <x v="17"/>
    </i>
    <i>
      <x v="13"/>
      <x v="20"/>
      <x v="3"/>
      <x/>
      <x v="2"/>
      <x v="11"/>
      <x v="4"/>
      <x v="4"/>
    </i>
    <i>
      <x v="15"/>
      <x v="20"/>
      <x v="9"/>
      <x/>
      <x v="2"/>
      <x v="6"/>
      <x v="4"/>
      <x v="4"/>
    </i>
    <i>
      <x v="35"/>
      <x v="20"/>
      <x v="17"/>
      <x/>
      <x v="3"/>
      <x v="5"/>
      <x v="4"/>
      <x v="4"/>
    </i>
    <i>
      <x v="41"/>
      <x v="20"/>
      <x v="3"/>
      <x/>
      <x v="2"/>
      <x v="11"/>
      <x v="9"/>
      <x v="9"/>
    </i>
    <i>
      <x v="42"/>
      <x v="20"/>
      <x v="3"/>
      <x/>
      <x v="2"/>
      <x v="11"/>
      <x/>
      <x/>
    </i>
    <i>
      <x v="83"/>
      <x v="20"/>
      <x v="40"/>
      <x v="1"/>
      <x v="4"/>
      <x v="3"/>
      <x v="9"/>
      <x v="65"/>
    </i>
    <i>
      <x v="98"/>
      <x v="20"/>
      <x v="24"/>
      <x v="7"/>
      <x v="3"/>
      <x v="49"/>
      <x v="3"/>
      <x v="3"/>
    </i>
    <i>
      <x v="99"/>
      <x v="20"/>
      <x v="14"/>
      <x/>
      <x v="2"/>
      <x v="11"/>
      <x/>
      <x/>
    </i>
    <i>
      <x v="112"/>
      <x v="20"/>
      <x v="4"/>
      <x/>
      <x v="2"/>
      <x v="12"/>
      <x v="9"/>
      <x v="9"/>
    </i>
    <i>
      <x v="113"/>
      <x v="20"/>
      <x v="3"/>
      <x/>
      <x v="2"/>
      <x v="11"/>
      <x v="9"/>
      <x v="9"/>
    </i>
    <i>
      <x v="114"/>
      <x v="20"/>
      <x v="3"/>
      <x/>
      <x v="2"/>
      <x v="11"/>
      <x/>
      <x/>
    </i>
  </rowItems>
  <colItems count="1">
    <i/>
  </colItems>
  <pageFields count="1">
    <pageField fld="3" item="47" hier="-1"/>
  </pageFields>
  <dataFields count="1">
    <dataField name="VALOR" fld="14" baseField="13" baseItem="23" numFmtId="44"/>
  </dataFields>
  <formats count="41">
    <format dxfId="3065">
      <pivotArea type="all" dataOnly="0" outline="0" fieldPosition="0"/>
    </format>
    <format dxfId="3064">
      <pivotArea field="7" type="button" dataOnly="0" labelOnly="1" outline="0" axis="axisRow" fieldPosition="1"/>
    </format>
    <format dxfId="3063">
      <pivotArea type="all" dataOnly="0" outline="0" fieldPosition="0"/>
    </format>
    <format dxfId="3062">
      <pivotArea outline="0" collapsedLevelsAreSubtotals="1" fieldPosition="0"/>
    </format>
    <format dxfId="3061">
      <pivotArea dataOnly="0" labelOnly="1" outline="0" axis="axisValues" fieldPosition="0"/>
    </format>
    <format dxfId="3060">
      <pivotArea dataOnly="0" labelOnly="1" outline="0" fieldPosition="0">
        <references count="1">
          <reference field="6" count="12">
            <x v="10"/>
            <x v="13"/>
            <x v="15"/>
            <x v="35"/>
            <x v="41"/>
            <x v="42"/>
            <x v="83"/>
            <x v="98"/>
            <x v="99"/>
            <x v="112"/>
            <x v="113"/>
            <x v="114"/>
          </reference>
        </references>
      </pivotArea>
    </format>
    <format dxfId="3059">
      <pivotArea dataOnly="0" labelOnly="1" outline="0" fieldPosition="0">
        <references count="2">
          <reference field="6" count="1" selected="0">
            <x v="10"/>
          </reference>
          <reference field="7" count="1">
            <x v="20"/>
          </reference>
        </references>
      </pivotArea>
    </format>
    <format dxfId="3058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0"/>
          </reference>
          <reference field="12" count="1">
            <x v="6"/>
          </reference>
        </references>
      </pivotArea>
    </format>
    <format dxfId="3057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20"/>
          </reference>
          <reference field="12" count="1">
            <x v="3"/>
          </reference>
        </references>
      </pivotArea>
    </format>
    <format dxfId="3056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20"/>
          </reference>
          <reference field="12" count="1">
            <x v="9"/>
          </reference>
        </references>
      </pivotArea>
    </format>
    <format dxfId="3055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20"/>
          </reference>
          <reference field="12" count="1">
            <x v="17"/>
          </reference>
        </references>
      </pivotArea>
    </format>
    <format dxfId="3054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20"/>
          </reference>
          <reference field="12" count="1">
            <x v="3"/>
          </reference>
        </references>
      </pivotArea>
    </format>
    <format dxfId="3053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20"/>
          </reference>
          <reference field="12" count="1">
            <x v="40"/>
          </reference>
        </references>
      </pivotArea>
    </format>
    <format dxfId="3052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20"/>
          </reference>
          <reference field="12" count="1">
            <x v="24"/>
          </reference>
        </references>
      </pivotArea>
    </format>
    <format dxfId="3051">
      <pivotArea dataOnly="0" labelOnly="1" outline="0" fieldPosition="0">
        <references count="3">
          <reference field="6" count="1" selected="0">
            <x v="99"/>
          </reference>
          <reference field="7" count="1" selected="0">
            <x v="20"/>
          </reference>
          <reference field="12" count="1">
            <x v="14"/>
          </reference>
        </references>
      </pivotArea>
    </format>
    <format dxfId="3050">
      <pivotArea dataOnly="0" labelOnly="1" outline="0" fieldPosition="0">
        <references count="3">
          <reference field="6" count="1" selected="0">
            <x v="112"/>
          </reference>
          <reference field="7" count="1" selected="0">
            <x v="20"/>
          </reference>
          <reference field="12" count="1">
            <x v="4"/>
          </reference>
        </references>
      </pivotArea>
    </format>
    <format dxfId="3049">
      <pivotArea dataOnly="0" labelOnly="1" outline="0" fieldPosition="0">
        <references count="3">
          <reference field="6" count="1" selected="0">
            <x v="113"/>
          </reference>
          <reference field="7" count="1" selected="0">
            <x v="20"/>
          </reference>
          <reference field="12" count="1">
            <x v="3"/>
          </reference>
        </references>
      </pivotArea>
    </format>
    <format dxfId="3048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20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047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20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046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20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045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20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044">
      <pivotArea type="all" dataOnly="0" outline="0" fieldPosition="0"/>
    </format>
    <format dxfId="3043">
      <pivotArea outline="0" collapsedLevelsAreSubtotals="1" fieldPosition="0"/>
    </format>
    <format dxfId="3042">
      <pivotArea dataOnly="0" labelOnly="1" outline="0" axis="axisValues" fieldPosition="0"/>
    </format>
    <format dxfId="3041">
      <pivotArea dataOnly="0" labelOnly="1" outline="0" fieldPosition="0">
        <references count="1">
          <reference field="6" count="12">
            <x v="10"/>
            <x v="13"/>
            <x v="15"/>
            <x v="35"/>
            <x v="41"/>
            <x v="42"/>
            <x v="83"/>
            <x v="98"/>
            <x v="99"/>
            <x v="112"/>
            <x v="113"/>
            <x v="114"/>
          </reference>
        </references>
      </pivotArea>
    </format>
    <format dxfId="3040">
      <pivotArea dataOnly="0" labelOnly="1" outline="0" fieldPosition="0">
        <references count="2">
          <reference field="6" count="1" selected="0">
            <x v="10"/>
          </reference>
          <reference field="7" count="1">
            <x v="20"/>
          </reference>
        </references>
      </pivotArea>
    </format>
    <format dxfId="3039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0"/>
          </reference>
          <reference field="12" count="1">
            <x v="6"/>
          </reference>
        </references>
      </pivotArea>
    </format>
    <format dxfId="3038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20"/>
          </reference>
          <reference field="12" count="1">
            <x v="3"/>
          </reference>
        </references>
      </pivotArea>
    </format>
    <format dxfId="3037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20"/>
          </reference>
          <reference field="12" count="1">
            <x v="9"/>
          </reference>
        </references>
      </pivotArea>
    </format>
    <format dxfId="3036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20"/>
          </reference>
          <reference field="12" count="1">
            <x v="17"/>
          </reference>
        </references>
      </pivotArea>
    </format>
    <format dxfId="3035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20"/>
          </reference>
          <reference field="12" count="1">
            <x v="3"/>
          </reference>
        </references>
      </pivotArea>
    </format>
    <format dxfId="3034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20"/>
          </reference>
          <reference field="12" count="1">
            <x v="40"/>
          </reference>
        </references>
      </pivotArea>
    </format>
    <format dxfId="3033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20"/>
          </reference>
          <reference field="12" count="1">
            <x v="24"/>
          </reference>
        </references>
      </pivotArea>
    </format>
    <format dxfId="3032">
      <pivotArea dataOnly="0" labelOnly="1" outline="0" fieldPosition="0">
        <references count="3">
          <reference field="6" count="1" selected="0">
            <x v="99"/>
          </reference>
          <reference field="7" count="1" selected="0">
            <x v="20"/>
          </reference>
          <reference field="12" count="1">
            <x v="14"/>
          </reference>
        </references>
      </pivotArea>
    </format>
    <format dxfId="3031">
      <pivotArea dataOnly="0" labelOnly="1" outline="0" fieldPosition="0">
        <references count="3">
          <reference field="6" count="1" selected="0">
            <x v="112"/>
          </reference>
          <reference field="7" count="1" selected="0">
            <x v="20"/>
          </reference>
          <reference field="12" count="1">
            <x v="4"/>
          </reference>
        </references>
      </pivotArea>
    </format>
    <format dxfId="3030">
      <pivotArea dataOnly="0" labelOnly="1" outline="0" fieldPosition="0">
        <references count="3">
          <reference field="6" count="1" selected="0">
            <x v="113"/>
          </reference>
          <reference field="7" count="1" selected="0">
            <x v="20"/>
          </reference>
          <reference field="12" count="1">
            <x v="3"/>
          </reference>
        </references>
      </pivotArea>
    </format>
    <format dxfId="3029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20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028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20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027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20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026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20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3025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8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96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n="230.300"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92">
    <i>
      <x v="4"/>
      <x v="2"/>
      <x v="3"/>
      <x/>
      <x v="2"/>
      <x v="11"/>
      <x v="9"/>
      <x v="9"/>
    </i>
    <i>
      <x v="6"/>
      <x/>
      <x v="3"/>
      <x/>
      <x v="2"/>
      <x v="11"/>
      <x v="13"/>
      <x v="14"/>
    </i>
    <i r="1">
      <x v="2"/>
      <x v="3"/>
      <x/>
      <x v="2"/>
      <x v="11"/>
      <x v="9"/>
      <x v="9"/>
    </i>
    <i>
      <x v="7"/>
      <x/>
      <x v="4"/>
      <x/>
      <x v="2"/>
      <x v="12"/>
      <x v="13"/>
      <x v="14"/>
    </i>
    <i r="1">
      <x v="2"/>
      <x v="4"/>
      <x/>
      <x v="2"/>
      <x v="12"/>
      <x v="9"/>
      <x v="9"/>
    </i>
    <i r="1">
      <x v="75"/>
      <x v="70"/>
      <x/>
      <x v="6"/>
      <x v="23"/>
      <x v="15"/>
      <x v="17"/>
    </i>
    <i>
      <x v="8"/>
      <x/>
      <x v="3"/>
      <x/>
      <x v="2"/>
      <x v="11"/>
      <x v="13"/>
      <x v="14"/>
    </i>
    <i r="1">
      <x v="2"/>
      <x v="3"/>
      <x/>
      <x v="2"/>
      <x v="11"/>
      <x v="9"/>
      <x v="9"/>
    </i>
    <i>
      <x v="9"/>
      <x v="2"/>
      <x v="5"/>
      <x/>
      <x v="3"/>
      <x v="16"/>
      <x v="15"/>
      <x v="17"/>
    </i>
    <i>
      <x v="10"/>
      <x/>
      <x v="6"/>
      <x/>
      <x v="2"/>
      <x v="10"/>
      <x v="26"/>
      <x v="29"/>
    </i>
    <i r="1">
      <x v="2"/>
      <x v="6"/>
      <x/>
      <x v="2"/>
      <x v="10"/>
      <x v="9"/>
      <x v="9"/>
    </i>
    <i>
      <x v="11"/>
      <x/>
      <x v="7"/>
      <x/>
      <x v="3"/>
      <x v="18"/>
      <x v="26"/>
      <x v="29"/>
    </i>
    <i r="1">
      <x v="2"/>
      <x v="7"/>
      <x/>
      <x v="3"/>
      <x v="18"/>
      <x v="9"/>
      <x v="9"/>
    </i>
    <i r="1">
      <x v="75"/>
      <x v="73"/>
      <x v="4"/>
      <x v="6"/>
      <x v="45"/>
      <x v="34"/>
      <x v="29"/>
    </i>
    <i>
      <x v="12"/>
      <x/>
      <x v="7"/>
      <x/>
      <x v="3"/>
      <x v="18"/>
      <x v="26"/>
      <x v="29"/>
    </i>
    <i r="1">
      <x v="2"/>
      <x v="7"/>
      <x/>
      <x v="3"/>
      <x v="18"/>
      <x v="9"/>
      <x v="9"/>
    </i>
    <i r="1">
      <x v="75"/>
      <x v="73"/>
      <x v="4"/>
      <x v="6"/>
      <x v="45"/>
      <x v="34"/>
      <x v="42"/>
    </i>
    <i>
      <x v="13"/>
      <x/>
      <x v="3"/>
      <x/>
      <x v="2"/>
      <x v="11"/>
      <x v="9"/>
      <x v="9"/>
    </i>
    <i r="1">
      <x v="2"/>
      <x v="3"/>
      <x/>
      <x v="2"/>
      <x v="11"/>
      <x v="9"/>
      <x v="9"/>
    </i>
    <i>
      <x v="14"/>
      <x/>
      <x v="8"/>
      <x/>
      <x v="2"/>
      <x v="11"/>
      <x v="9"/>
      <x v="9"/>
    </i>
    <i r="1">
      <x v="2"/>
      <x v="8"/>
      <x/>
      <x v="2"/>
      <x v="11"/>
      <x v="9"/>
      <x v="9"/>
    </i>
    <i>
      <x v="15"/>
      <x/>
      <x v="9"/>
      <x/>
      <x v="2"/>
      <x v="6"/>
      <x v="9"/>
      <x v="9"/>
    </i>
    <i r="1">
      <x v="2"/>
      <x v="9"/>
      <x/>
      <x v="2"/>
      <x v="6"/>
      <x v="15"/>
      <x v="17"/>
    </i>
    <i>
      <x v="16"/>
      <x/>
      <x v="9"/>
      <x/>
      <x v="2"/>
      <x v="6"/>
      <x v="9"/>
      <x v="9"/>
    </i>
    <i r="1">
      <x v="2"/>
      <x v="9"/>
      <x/>
      <x v="2"/>
      <x v="6"/>
      <x v="13"/>
      <x v="14"/>
    </i>
    <i>
      <x v="17"/>
      <x/>
      <x v="7"/>
      <x/>
      <x v="3"/>
      <x v="18"/>
      <x v="9"/>
      <x v="9"/>
    </i>
    <i r="1">
      <x v="2"/>
      <x v="7"/>
      <x/>
      <x v="3"/>
      <x v="18"/>
      <x v="9"/>
      <x v="9"/>
    </i>
    <i>
      <x v="18"/>
      <x v="2"/>
      <x v="10"/>
      <x/>
      <x v="2"/>
      <x v="7"/>
      <x v="9"/>
      <x v="9"/>
    </i>
    <i>
      <x v="19"/>
      <x v="2"/>
      <x v="10"/>
      <x/>
      <x v="2"/>
      <x v="7"/>
      <x v="9"/>
      <x v="9"/>
    </i>
    <i>
      <x v="20"/>
      <x v="2"/>
      <x v="7"/>
      <x/>
      <x v="3"/>
      <x v="18"/>
      <x v="13"/>
      <x v="14"/>
    </i>
    <i>
      <x v="21"/>
      <x/>
      <x v="11"/>
      <x/>
      <x v="2"/>
      <x v="14"/>
      <x v="13"/>
      <x v="14"/>
    </i>
    <i r="1">
      <x v="2"/>
      <x v="11"/>
      <x/>
      <x v="2"/>
      <x v="14"/>
      <x v="9"/>
      <x v="9"/>
    </i>
    <i r="1">
      <x v="75"/>
      <x v="78"/>
      <x/>
      <x v="6"/>
      <x v="27"/>
      <x v="4"/>
      <x v="4"/>
    </i>
    <i>
      <x v="22"/>
      <x/>
      <x v="6"/>
      <x/>
      <x v="2"/>
      <x v="10"/>
      <x v="13"/>
      <x v="14"/>
    </i>
    <i r="1">
      <x v="2"/>
      <x v="6"/>
      <x/>
      <x v="2"/>
      <x v="10"/>
      <x v="9"/>
      <x v="9"/>
    </i>
    <i r="1">
      <x v="75"/>
      <x v="81"/>
      <x/>
      <x v="6"/>
      <x v="28"/>
      <x v="15"/>
      <x v="17"/>
    </i>
    <i>
      <x v="23"/>
      <x/>
      <x v="12"/>
      <x/>
      <x v="2"/>
      <x v="13"/>
      <x v="13"/>
      <x v="14"/>
    </i>
    <i r="1">
      <x v="2"/>
      <x v="12"/>
      <x/>
      <x v="2"/>
      <x v="13"/>
      <x v="13"/>
      <x v="14"/>
    </i>
    <i r="1">
      <x v="75"/>
      <x v="77"/>
      <x/>
      <x v="6"/>
      <x v="26"/>
      <x v="15"/>
      <x v="17"/>
    </i>
    <i>
      <x v="24"/>
      <x/>
      <x v="7"/>
      <x/>
      <x v="3"/>
      <x v="18"/>
      <x v="16"/>
      <x v="18"/>
    </i>
    <i r="1">
      <x v="2"/>
      <x v="7"/>
      <x/>
      <x v="3"/>
      <x v="18"/>
      <x v="15"/>
      <x v="17"/>
    </i>
    <i r="1">
      <x v="75"/>
      <x v="73"/>
      <x/>
      <x v="6"/>
      <x v="45"/>
      <x/>
      <x/>
    </i>
    <i>
      <x v="25"/>
      <x v="2"/>
      <x v="4"/>
      <x/>
      <x v="2"/>
      <x v="12"/>
      <x v="16"/>
      <x v="18"/>
    </i>
    <i>
      <x v="26"/>
      <x v="2"/>
      <x v="13"/>
      <x/>
      <x v="2"/>
      <x v="44"/>
      <x v="1"/>
      <x v="1"/>
    </i>
    <i>
      <x v="27"/>
      <x v="2"/>
      <x v="14"/>
      <x/>
      <x v="2"/>
      <x v="11"/>
      <x v="1"/>
      <x v="1"/>
    </i>
    <i>
      <x v="28"/>
      <x v="2"/>
      <x v="40"/>
      <x v="1"/>
      <x v="4"/>
      <x v="3"/>
      <x v="15"/>
      <x v="65"/>
    </i>
    <i>
      <x v="29"/>
      <x v="2"/>
      <x v="15"/>
      <x/>
      <x v="3"/>
      <x v="8"/>
      <x v="24"/>
      <x v="27"/>
    </i>
    <i>
      <x v="30"/>
      <x v="2"/>
      <x v="14"/>
      <x/>
      <x v="2"/>
      <x v="11"/>
      <x v="16"/>
      <x v="18"/>
    </i>
    <i>
      <x v="31"/>
      <x v="2"/>
      <x v="14"/>
      <x/>
      <x v="2"/>
      <x v="11"/>
      <x v="16"/>
      <x v="18"/>
    </i>
    <i>
      <x v="32"/>
      <x v="2"/>
      <x v="40"/>
      <x v="2"/>
      <x v="4"/>
      <x v="3"/>
      <x v="16"/>
      <x v="18"/>
    </i>
    <i>
      <x v="33"/>
      <x/>
      <x v="40"/>
      <x v="3"/>
      <x v="4"/>
      <x v="3"/>
      <x v="25"/>
      <x v="65"/>
    </i>
    <i r="1">
      <x v="2"/>
      <x v="14"/>
      <x v="4"/>
      <x v="2"/>
      <x v="11"/>
      <x v="24"/>
      <x v="37"/>
    </i>
    <i>
      <x v="34"/>
      <x/>
      <x v="16"/>
      <x/>
      <x v="3"/>
      <x v="11"/>
      <x v="16"/>
      <x v="18"/>
    </i>
    <i r="1">
      <x v="2"/>
      <x v="16"/>
      <x/>
      <x v="3"/>
      <x v="11"/>
      <x v="9"/>
      <x v="9"/>
    </i>
    <i r="1">
      <x v="75"/>
      <x v="74"/>
      <x/>
      <x v="6"/>
      <x v="20"/>
      <x v="16"/>
      <x v="18"/>
    </i>
    <i>
      <x v="35"/>
      <x/>
      <x v="40"/>
      <x v="3"/>
      <x v="4"/>
      <x v="3"/>
      <x v="21"/>
      <x v="65"/>
    </i>
    <i r="1">
      <x v="2"/>
      <x v="17"/>
      <x v="4"/>
      <x v="3"/>
      <x v="5"/>
      <x v="13"/>
      <x v="9"/>
    </i>
    <i>
      <x v="36"/>
      <x/>
      <x v="17"/>
      <x v="4"/>
      <x v="3"/>
      <x v="5"/>
      <x v="21"/>
      <x v="17"/>
    </i>
    <i r="1">
      <x v="2"/>
      <x v="40"/>
      <x v="3"/>
      <x v="4"/>
      <x v="3"/>
      <x v="9"/>
      <x v="65"/>
    </i>
    <i>
      <x v="37"/>
      <x/>
      <x v="4"/>
      <x/>
      <x v="2"/>
      <x v="12"/>
      <x v="9"/>
      <x v="9"/>
    </i>
    <i r="1">
      <x v="2"/>
      <x v="4"/>
      <x/>
      <x v="2"/>
      <x v="12"/>
      <x v="9"/>
      <x v="9"/>
    </i>
    <i r="1">
      <x v="75"/>
      <x v="70"/>
      <x/>
      <x v="6"/>
      <x v="23"/>
      <x/>
      <x/>
    </i>
    <i>
      <x v="46"/>
      <x/>
      <x v="6"/>
      <x/>
      <x v="2"/>
      <x v="10"/>
      <x v="9"/>
      <x v="9"/>
    </i>
    <i>
      <x v="48"/>
      <x/>
      <x v="14"/>
      <x/>
      <x v="2"/>
      <x v="11"/>
      <x v="26"/>
      <x v="29"/>
    </i>
    <i>
      <x v="51"/>
      <x/>
      <x v="3"/>
      <x v="4"/>
      <x v="2"/>
      <x v="11"/>
      <x v="28"/>
      <x v="41"/>
    </i>
    <i>
      <x v="60"/>
      <x/>
      <x v="11"/>
      <x/>
      <x v="2"/>
      <x v="14"/>
      <x v="17"/>
      <x v="19"/>
    </i>
    <i>
      <x v="75"/>
      <x/>
      <x v="3"/>
      <x/>
      <x v="2"/>
      <x v="11"/>
      <x v="13"/>
      <x v="14"/>
    </i>
    <i>
      <x v="76"/>
      <x/>
      <x v="16"/>
      <x/>
      <x v="3"/>
      <x v="11"/>
      <x v="13"/>
      <x v="14"/>
    </i>
    <i>
      <x v="77"/>
      <x/>
      <x v="7"/>
      <x/>
      <x v="3"/>
      <x v="18"/>
      <x v="9"/>
      <x v="9"/>
    </i>
    <i r="1">
      <x v="75"/>
      <x v="73"/>
      <x/>
      <x v="6"/>
      <x v="45"/>
      <x v="15"/>
      <x v="17"/>
    </i>
    <i>
      <x v="79"/>
      <x/>
      <x v="4"/>
      <x/>
      <x v="2"/>
      <x v="12"/>
      <x v="9"/>
      <x v="9"/>
    </i>
    <i>
      <x v="80"/>
      <x/>
      <x v="4"/>
      <x/>
      <x v="2"/>
      <x v="12"/>
      <x v="13"/>
      <x v="14"/>
    </i>
    <i>
      <x v="85"/>
      <x/>
      <x v="16"/>
      <x/>
      <x v="3"/>
      <x v="11"/>
      <x v="24"/>
      <x v="27"/>
    </i>
    <i r="1">
      <x v="75"/>
      <x v="74"/>
      <x/>
      <x v="6"/>
      <x v="20"/>
      <x v="24"/>
      <x v="27"/>
    </i>
    <i>
      <x v="88"/>
      <x/>
      <x v="14"/>
      <x/>
      <x v="2"/>
      <x v="11"/>
      <x v="17"/>
      <x v="19"/>
    </i>
    <i>
      <x v="90"/>
      <x/>
      <x v="14"/>
      <x/>
      <x v="2"/>
      <x v="11"/>
      <x v="26"/>
      <x v="29"/>
    </i>
    <i>
      <x v="95"/>
      <x/>
      <x v="14"/>
      <x/>
      <x v="2"/>
      <x v="11"/>
      <x v="26"/>
      <x v="29"/>
    </i>
    <i>
      <x v="96"/>
      <x/>
      <x v="14"/>
      <x/>
      <x v="2"/>
      <x v="11"/>
      <x v="26"/>
      <x v="29"/>
    </i>
    <i>
      <x v="99"/>
      <x/>
      <x v="14"/>
      <x/>
      <x v="2"/>
      <x v="11"/>
      <x v="9"/>
      <x v="9"/>
    </i>
    <i>
      <x v="105"/>
      <x/>
      <x v="16"/>
      <x/>
      <x v="3"/>
      <x v="11"/>
      <x v="15"/>
      <x v="17"/>
    </i>
    <i>
      <x v="106"/>
      <x/>
      <x v="16"/>
      <x/>
      <x v="3"/>
      <x v="11"/>
      <x v="17"/>
      <x v="19"/>
    </i>
    <i>
      <x v="107"/>
      <x/>
      <x v="16"/>
      <x/>
      <x v="3"/>
      <x v="11"/>
      <x v="17"/>
      <x v="19"/>
    </i>
    <i>
      <x v="109"/>
      <x/>
      <x v="3"/>
      <x/>
      <x v="2"/>
      <x v="11"/>
      <x v="13"/>
      <x v="14"/>
    </i>
    <i>
      <x v="110"/>
      <x/>
      <x v="3"/>
      <x/>
      <x v="2"/>
      <x v="11"/>
      <x v="13"/>
      <x v="14"/>
    </i>
    <i>
      <x v="111"/>
      <x/>
      <x v="4"/>
      <x/>
      <x v="2"/>
      <x v="12"/>
      <x v="13"/>
      <x v="14"/>
    </i>
    <i>
      <x v="112"/>
      <x/>
      <x v="4"/>
      <x/>
      <x v="2"/>
      <x v="12"/>
      <x v="13"/>
      <x v="14"/>
    </i>
    <i>
      <x v="113"/>
      <x/>
      <x v="3"/>
      <x/>
      <x v="2"/>
      <x v="11"/>
      <x v="13"/>
      <x v="14"/>
    </i>
    <i>
      <x v="114"/>
      <x/>
      <x v="3"/>
      <x/>
      <x v="2"/>
      <x v="11"/>
      <x v="13"/>
      <x v="14"/>
    </i>
    <i>
      <x v="119"/>
      <x/>
      <x v="7"/>
      <x/>
      <x v="3"/>
      <x v="18"/>
      <x v="17"/>
      <x v="19"/>
    </i>
    <i r="1">
      <x v="75"/>
      <x v="73"/>
      <x/>
      <x v="6"/>
      <x v="45"/>
      <x v="17"/>
      <x v="19"/>
    </i>
    <i>
      <x v="121"/>
      <x/>
      <x v="3"/>
      <x/>
      <x v="2"/>
      <x v="11"/>
      <x v="17"/>
      <x v="19"/>
    </i>
    <i>
      <x v="126"/>
      <x/>
      <x v="3"/>
      <x/>
      <x v="2"/>
      <x v="11"/>
      <x v="17"/>
      <x v="19"/>
    </i>
  </rowItems>
  <colItems count="1">
    <i/>
  </colItems>
  <pageFields count="1">
    <pageField fld="3" item="21" hier="-1"/>
  </pageFields>
  <dataFields count="1">
    <dataField name="VALOR" fld="14" baseField="13" baseItem="23" numFmtId="44"/>
  </dataFields>
  <formats count="177">
    <format dxfId="3024">
      <pivotArea type="all" dataOnly="0" outline="0" fieldPosition="0"/>
    </format>
    <format dxfId="3023">
      <pivotArea field="7" type="button" dataOnly="0" labelOnly="1" outline="0" axis="axisRow" fieldPosition="1"/>
    </format>
    <format dxfId="3022">
      <pivotArea type="all" dataOnly="0" outline="0" fieldPosition="0"/>
    </format>
    <format dxfId="3021">
      <pivotArea outline="0" collapsedLevelsAreSubtotals="1" fieldPosition="0"/>
    </format>
    <format dxfId="3020">
      <pivotArea dataOnly="0" labelOnly="1" outline="0" axis="axisValues" fieldPosition="0"/>
    </format>
    <format dxfId="3019">
      <pivotArea dataOnly="0" labelOnly="1" outline="0" fieldPosition="0">
        <references count="1">
          <reference field="6" count="50"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46"/>
            <x v="48"/>
            <x v="51"/>
            <x v="60"/>
            <x v="75"/>
            <x v="76"/>
            <x v="77"/>
            <x v="79"/>
            <x v="80"/>
            <x v="85"/>
            <x v="88"/>
            <x v="90"/>
            <x v="95"/>
            <x v="96"/>
            <x v="99"/>
            <x v="105"/>
            <x v="106"/>
          </reference>
        </references>
      </pivotArea>
    </format>
    <format dxfId="3018">
      <pivotArea dataOnly="0" labelOnly="1" outline="0" fieldPosition="0">
        <references count="1">
          <reference field="6" count="10">
            <x v="107"/>
            <x v="109"/>
            <x v="110"/>
            <x v="111"/>
            <x v="112"/>
            <x v="113"/>
            <x v="114"/>
            <x v="119"/>
            <x v="121"/>
            <x v="126"/>
          </reference>
        </references>
      </pivotArea>
    </format>
    <format dxfId="3017">
      <pivotArea dataOnly="0" labelOnly="1" outline="0" fieldPosition="0">
        <references count="2">
          <reference field="6" count="1" selected="0">
            <x v="4"/>
          </reference>
          <reference field="7" count="1">
            <x v="2"/>
          </reference>
        </references>
      </pivotArea>
    </format>
    <format dxfId="3016">
      <pivotArea dataOnly="0" labelOnly="1" outline="0" fieldPosition="0">
        <references count="2">
          <reference field="6" count="1" selected="0">
            <x v="6"/>
          </reference>
          <reference field="7" count="2">
            <x v="0"/>
            <x v="2"/>
          </reference>
        </references>
      </pivotArea>
    </format>
    <format dxfId="3015">
      <pivotArea dataOnly="0" labelOnly="1" outline="0" fieldPosition="0">
        <references count="2">
          <reference field="6" count="1" selected="0">
            <x v="7"/>
          </reference>
          <reference field="7" count="2">
            <x v="0"/>
            <x v="2"/>
          </reference>
        </references>
      </pivotArea>
    </format>
    <format dxfId="3014">
      <pivotArea dataOnly="0" labelOnly="1" outline="0" fieldPosition="0">
        <references count="2">
          <reference field="6" count="1" selected="0">
            <x v="8"/>
          </reference>
          <reference field="7" count="2">
            <x v="0"/>
            <x v="2"/>
          </reference>
        </references>
      </pivotArea>
    </format>
    <format dxfId="3013">
      <pivotArea dataOnly="0" labelOnly="1" outline="0" fieldPosition="0">
        <references count="2">
          <reference field="6" count="1" selected="0">
            <x v="10"/>
          </reference>
          <reference field="7" count="2">
            <x v="0"/>
            <x v="2"/>
          </reference>
        </references>
      </pivotArea>
    </format>
    <format dxfId="3012">
      <pivotArea dataOnly="0" labelOnly="1" outline="0" fieldPosition="0">
        <references count="2">
          <reference field="6" count="1" selected="0">
            <x v="11"/>
          </reference>
          <reference field="7" count="2">
            <x v="0"/>
            <x v="2"/>
          </reference>
        </references>
      </pivotArea>
    </format>
    <format dxfId="3011">
      <pivotArea dataOnly="0" labelOnly="1" outline="0" fieldPosition="0">
        <references count="2">
          <reference field="6" count="1" selected="0">
            <x v="12"/>
          </reference>
          <reference field="7" count="2">
            <x v="0"/>
            <x v="2"/>
          </reference>
        </references>
      </pivotArea>
    </format>
    <format dxfId="3010">
      <pivotArea dataOnly="0" labelOnly="1" outline="0" fieldPosition="0">
        <references count="2">
          <reference field="6" count="1" selected="0">
            <x v="13"/>
          </reference>
          <reference field="7" count="2">
            <x v="0"/>
            <x v="2"/>
          </reference>
        </references>
      </pivotArea>
    </format>
    <format dxfId="3009">
      <pivotArea dataOnly="0" labelOnly="1" outline="0" fieldPosition="0">
        <references count="2">
          <reference field="6" count="1" selected="0">
            <x v="14"/>
          </reference>
          <reference field="7" count="2">
            <x v="0"/>
            <x v="2"/>
          </reference>
        </references>
      </pivotArea>
    </format>
    <format dxfId="3008">
      <pivotArea dataOnly="0" labelOnly="1" outline="0" fieldPosition="0">
        <references count="2">
          <reference field="6" count="1" selected="0">
            <x v="15"/>
          </reference>
          <reference field="7" count="2">
            <x v="0"/>
            <x v="2"/>
          </reference>
        </references>
      </pivotArea>
    </format>
    <format dxfId="3007">
      <pivotArea dataOnly="0" labelOnly="1" outline="0" fieldPosition="0">
        <references count="2">
          <reference field="6" count="1" selected="0">
            <x v="16"/>
          </reference>
          <reference field="7" count="2">
            <x v="0"/>
            <x v="2"/>
          </reference>
        </references>
      </pivotArea>
    </format>
    <format dxfId="3006">
      <pivotArea dataOnly="0" labelOnly="1" outline="0" fieldPosition="0">
        <references count="2">
          <reference field="6" count="1" selected="0">
            <x v="17"/>
          </reference>
          <reference field="7" count="2">
            <x v="0"/>
            <x v="2"/>
          </reference>
        </references>
      </pivotArea>
    </format>
    <format dxfId="3005">
      <pivotArea dataOnly="0" labelOnly="1" outline="0" fieldPosition="0">
        <references count="2">
          <reference field="6" count="1" selected="0">
            <x v="21"/>
          </reference>
          <reference field="7" count="2">
            <x v="0"/>
            <x v="2"/>
          </reference>
        </references>
      </pivotArea>
    </format>
    <format dxfId="3004">
      <pivotArea dataOnly="0" labelOnly="1" outline="0" fieldPosition="0">
        <references count="2">
          <reference field="6" count="1" selected="0">
            <x v="22"/>
          </reference>
          <reference field="7" count="2">
            <x v="0"/>
            <x v="2"/>
          </reference>
        </references>
      </pivotArea>
    </format>
    <format dxfId="3003">
      <pivotArea dataOnly="0" labelOnly="1" outline="0" fieldPosition="0">
        <references count="2">
          <reference field="6" count="1" selected="0">
            <x v="23"/>
          </reference>
          <reference field="7" count="2">
            <x v="0"/>
            <x v="2"/>
          </reference>
        </references>
      </pivotArea>
    </format>
    <format dxfId="3002">
      <pivotArea dataOnly="0" labelOnly="1" outline="0" fieldPosition="0">
        <references count="2">
          <reference field="6" count="1" selected="0">
            <x v="24"/>
          </reference>
          <reference field="7" count="2">
            <x v="0"/>
            <x v="2"/>
          </reference>
        </references>
      </pivotArea>
    </format>
    <format dxfId="3001">
      <pivotArea dataOnly="0" labelOnly="1" outline="0" fieldPosition="0">
        <references count="2">
          <reference field="6" count="1" selected="0">
            <x v="33"/>
          </reference>
          <reference field="7" count="2">
            <x v="0"/>
            <x v="2"/>
          </reference>
        </references>
      </pivotArea>
    </format>
    <format dxfId="3000">
      <pivotArea dataOnly="0" labelOnly="1" outline="0" fieldPosition="0">
        <references count="2">
          <reference field="6" count="1" selected="0">
            <x v="34"/>
          </reference>
          <reference field="7" count="2">
            <x v="0"/>
            <x v="2"/>
          </reference>
        </references>
      </pivotArea>
    </format>
    <format dxfId="2999">
      <pivotArea dataOnly="0" labelOnly="1" outline="0" fieldPosition="0">
        <references count="2">
          <reference field="6" count="1" selected="0">
            <x v="35"/>
          </reference>
          <reference field="7" count="2">
            <x v="0"/>
            <x v="2"/>
          </reference>
        </references>
      </pivotArea>
    </format>
    <format dxfId="2998">
      <pivotArea dataOnly="0" labelOnly="1" outline="0" fieldPosition="0">
        <references count="2">
          <reference field="6" count="1" selected="0">
            <x v="36"/>
          </reference>
          <reference field="7" count="2">
            <x v="0"/>
            <x v="2"/>
          </reference>
        </references>
      </pivotArea>
    </format>
    <format dxfId="2997">
      <pivotArea dataOnly="0" labelOnly="1" outline="0" fieldPosition="0">
        <references count="2">
          <reference field="6" count="1" selected="0">
            <x v="37"/>
          </reference>
          <reference field="7" count="2">
            <x v="0"/>
            <x v="2"/>
          </reference>
        </references>
      </pivotArea>
    </format>
    <format dxfId="2996">
      <pivotArea dataOnly="0" labelOnly="1" outline="0" fieldPosition="0">
        <references count="2">
          <reference field="6" count="1" selected="0">
            <x v="46"/>
          </reference>
          <reference field="7" count="1">
            <x v="0"/>
          </reference>
        </references>
      </pivotArea>
    </format>
    <format dxfId="2995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2"/>
          </reference>
          <reference field="12" count="1">
            <x v="3"/>
          </reference>
        </references>
      </pivotArea>
    </format>
    <format dxfId="2994">
      <pivotArea dataOnly="0" labelOnly="1" outline="0" fieldPosition="0">
        <references count="3">
          <reference field="6" count="1" selected="0">
            <x v="7"/>
          </reference>
          <reference field="7" count="1" selected="0">
            <x v="0"/>
          </reference>
          <reference field="12" count="1">
            <x v="4"/>
          </reference>
        </references>
      </pivotArea>
    </format>
    <format dxfId="2993">
      <pivotArea dataOnly="0" labelOnly="1" outline="0" fieldPosition="0">
        <references count="3">
          <reference field="6" count="1" selected="0">
            <x v="8"/>
          </reference>
          <reference field="7" count="1" selected="0">
            <x v="0"/>
          </reference>
          <reference field="12" count="1">
            <x v="3"/>
          </reference>
        </references>
      </pivotArea>
    </format>
    <format dxfId="2992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2"/>
          </reference>
          <reference field="12" count="1">
            <x v="5"/>
          </reference>
        </references>
      </pivotArea>
    </format>
    <format dxfId="2991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0"/>
          </reference>
          <reference field="12" count="1">
            <x v="6"/>
          </reference>
        </references>
      </pivotArea>
    </format>
    <format dxfId="2990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0"/>
          </reference>
          <reference field="12" count="1">
            <x v="7"/>
          </reference>
        </references>
      </pivotArea>
    </format>
    <format dxfId="2989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0"/>
          </reference>
          <reference field="12" count="1">
            <x v="3"/>
          </reference>
        </references>
      </pivotArea>
    </format>
    <format dxfId="2988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0"/>
          </reference>
          <reference field="12" count="1">
            <x v="8"/>
          </reference>
        </references>
      </pivotArea>
    </format>
    <format dxfId="2987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0"/>
          </reference>
          <reference field="12" count="1">
            <x v="9"/>
          </reference>
        </references>
      </pivotArea>
    </format>
    <format dxfId="2986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0"/>
          </reference>
          <reference field="12" count="1">
            <x v="7"/>
          </reference>
        </references>
      </pivotArea>
    </format>
    <format dxfId="2985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2"/>
          </reference>
          <reference field="12" count="1">
            <x v="10"/>
          </reference>
        </references>
      </pivotArea>
    </format>
    <format dxfId="2984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2"/>
          </reference>
          <reference field="12" count="1">
            <x v="7"/>
          </reference>
        </references>
      </pivotArea>
    </format>
    <format dxfId="2983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0"/>
          </reference>
          <reference field="12" count="1">
            <x v="11"/>
          </reference>
        </references>
      </pivotArea>
    </format>
    <format dxfId="2982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0"/>
          </reference>
          <reference field="12" count="1">
            <x v="6"/>
          </reference>
        </references>
      </pivotArea>
    </format>
    <format dxfId="2981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0"/>
          </reference>
          <reference field="12" count="1">
            <x v="12"/>
          </reference>
        </references>
      </pivotArea>
    </format>
    <format dxfId="2980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0"/>
          </reference>
          <reference field="12" count="1">
            <x v="7"/>
          </reference>
        </references>
      </pivotArea>
    </format>
    <format dxfId="2979">
      <pivotArea dataOnly="0" labelOnly="1" outline="0" fieldPosition="0">
        <references count="3">
          <reference field="6" count="1" selected="0">
            <x v="25"/>
          </reference>
          <reference field="7" count="1" selected="0">
            <x v="2"/>
          </reference>
          <reference field="12" count="1">
            <x v="4"/>
          </reference>
        </references>
      </pivotArea>
    </format>
    <format dxfId="2978">
      <pivotArea dataOnly="0" labelOnly="1" outline="0" fieldPosition="0">
        <references count="3">
          <reference field="6" count="1" selected="0">
            <x v="26"/>
          </reference>
          <reference field="7" count="1" selected="0">
            <x v="2"/>
          </reference>
          <reference field="12" count="1">
            <x v="13"/>
          </reference>
        </references>
      </pivotArea>
    </format>
    <format dxfId="2977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2"/>
          </reference>
          <reference field="12" count="1">
            <x v="14"/>
          </reference>
        </references>
      </pivotArea>
    </format>
    <format dxfId="2976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2"/>
          </reference>
          <reference field="12" count="1">
            <x v="40"/>
          </reference>
        </references>
      </pivotArea>
    </format>
    <format dxfId="2975">
      <pivotArea dataOnly="0" labelOnly="1" outline="0" fieldPosition="0">
        <references count="3">
          <reference field="6" count="1" selected="0">
            <x v="29"/>
          </reference>
          <reference field="7" count="1" selected="0">
            <x v="2"/>
          </reference>
          <reference field="12" count="1">
            <x v="15"/>
          </reference>
        </references>
      </pivotArea>
    </format>
    <format dxfId="2974">
      <pivotArea dataOnly="0" labelOnly="1" outline="0" fieldPosition="0">
        <references count="3">
          <reference field="6" count="1" selected="0">
            <x v="30"/>
          </reference>
          <reference field="7" count="1" selected="0">
            <x v="2"/>
          </reference>
          <reference field="12" count="1">
            <x v="14"/>
          </reference>
        </references>
      </pivotArea>
    </format>
    <format dxfId="2973">
      <pivotArea dataOnly="0" labelOnly="1" outline="0" fieldPosition="0">
        <references count="3">
          <reference field="6" count="1" selected="0">
            <x v="32"/>
          </reference>
          <reference field="7" count="1" selected="0">
            <x v="2"/>
          </reference>
          <reference field="12" count="1">
            <x v="40"/>
          </reference>
        </references>
      </pivotArea>
    </format>
    <format dxfId="2972">
      <pivotArea dataOnly="0" labelOnly="1" outline="0" fieldPosition="0">
        <references count="3">
          <reference field="6" count="1" selected="0">
            <x v="33"/>
          </reference>
          <reference field="7" count="1" selected="0">
            <x v="2"/>
          </reference>
          <reference field="12" count="1">
            <x v="14"/>
          </reference>
        </references>
      </pivotArea>
    </format>
    <format dxfId="2971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0"/>
          </reference>
          <reference field="12" count="1">
            <x v="16"/>
          </reference>
        </references>
      </pivotArea>
    </format>
    <format dxfId="2970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0"/>
          </reference>
          <reference field="12" count="1">
            <x v="40"/>
          </reference>
        </references>
      </pivotArea>
    </format>
    <format dxfId="2969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2"/>
          </reference>
          <reference field="12" count="1">
            <x v="17"/>
          </reference>
        </references>
      </pivotArea>
    </format>
    <format dxfId="2968">
      <pivotArea dataOnly="0" labelOnly="1" outline="0" fieldPosition="0">
        <references count="3">
          <reference field="6" count="1" selected="0">
            <x v="36"/>
          </reference>
          <reference field="7" count="1" selected="0">
            <x v="2"/>
          </reference>
          <reference field="12" count="1">
            <x v="40"/>
          </reference>
        </references>
      </pivotArea>
    </format>
    <format dxfId="2967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0"/>
          </reference>
          <reference field="12" count="1">
            <x v="4"/>
          </reference>
        </references>
      </pivotArea>
    </format>
    <format dxfId="2966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0"/>
          </reference>
          <reference field="12" count="1">
            <x v="6"/>
          </reference>
        </references>
      </pivotArea>
    </format>
    <format dxfId="2965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0"/>
          </reference>
          <reference field="12" count="1">
            <x v="14"/>
          </reference>
        </references>
      </pivotArea>
    </format>
    <format dxfId="2964">
      <pivotArea dataOnly="0" labelOnly="1" outline="0" fieldPosition="0">
        <references count="3">
          <reference field="6" count="1" selected="0">
            <x v="51"/>
          </reference>
          <reference field="7" count="1" selected="0">
            <x v="0"/>
          </reference>
          <reference field="12" count="1">
            <x v="3"/>
          </reference>
        </references>
      </pivotArea>
    </format>
    <format dxfId="2963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0"/>
          </reference>
          <reference field="12" count="1">
            <x v="11"/>
          </reference>
        </references>
      </pivotArea>
    </format>
    <format dxfId="2962">
      <pivotArea dataOnly="0" labelOnly="1" outline="0" fieldPosition="0">
        <references count="3">
          <reference field="6" count="1" selected="0">
            <x v="75"/>
          </reference>
          <reference field="7" count="1" selected="0">
            <x v="0"/>
          </reference>
          <reference field="12" count="1">
            <x v="3"/>
          </reference>
        </references>
      </pivotArea>
    </format>
    <format dxfId="2961">
      <pivotArea dataOnly="0" labelOnly="1" outline="0" fieldPosition="0">
        <references count="3">
          <reference field="6" count="1" selected="0">
            <x v="76"/>
          </reference>
          <reference field="7" count="1" selected="0">
            <x v="0"/>
          </reference>
          <reference field="12" count="1">
            <x v="16"/>
          </reference>
        </references>
      </pivotArea>
    </format>
    <format dxfId="2960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0"/>
          </reference>
          <reference field="12" count="1">
            <x v="7"/>
          </reference>
        </references>
      </pivotArea>
    </format>
    <format dxfId="2959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0"/>
          </reference>
          <reference field="12" count="1">
            <x v="4"/>
          </reference>
        </references>
      </pivotArea>
    </format>
    <format dxfId="2958">
      <pivotArea dataOnly="0" labelOnly="1" outline="0" fieldPosition="0">
        <references count="3">
          <reference field="6" count="1" selected="0">
            <x v="85"/>
          </reference>
          <reference field="7" count="1" selected="0">
            <x v="0"/>
          </reference>
          <reference field="12" count="1">
            <x v="16"/>
          </reference>
        </references>
      </pivotArea>
    </format>
    <format dxfId="2957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0"/>
          </reference>
          <reference field="12" count="1">
            <x v="14"/>
          </reference>
        </references>
      </pivotArea>
    </format>
    <format dxfId="2956">
      <pivotArea dataOnly="0" labelOnly="1" outline="0" fieldPosition="0">
        <references count="3">
          <reference field="6" count="1" selected="0">
            <x v="105"/>
          </reference>
          <reference field="7" count="1" selected="0">
            <x v="0"/>
          </reference>
          <reference field="12" count="1">
            <x v="16"/>
          </reference>
        </references>
      </pivotArea>
    </format>
    <format dxfId="2955">
      <pivotArea dataOnly="0" labelOnly="1" outline="0" fieldPosition="0">
        <references count="3">
          <reference field="6" count="1" selected="0">
            <x v="109"/>
          </reference>
          <reference field="7" count="1" selected="0">
            <x v="0"/>
          </reference>
          <reference field="12" count="1">
            <x v="3"/>
          </reference>
        </references>
      </pivotArea>
    </format>
    <format dxfId="2954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0"/>
          </reference>
          <reference field="12" count="1">
            <x v="4"/>
          </reference>
        </references>
      </pivotArea>
    </format>
    <format dxfId="2953">
      <pivotArea dataOnly="0" labelOnly="1" outline="0" fieldPosition="0">
        <references count="3">
          <reference field="6" count="1" selected="0">
            <x v="113"/>
          </reference>
          <reference field="7" count="1" selected="0">
            <x v="0"/>
          </reference>
          <reference field="12" count="1">
            <x v="3"/>
          </reference>
        </references>
      </pivotArea>
    </format>
    <format dxfId="2952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0"/>
          </reference>
          <reference field="12" count="1">
            <x v="7"/>
          </reference>
        </references>
      </pivotArea>
    </format>
    <format dxfId="2951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0"/>
          </reference>
          <reference field="12" count="1">
            <x v="3"/>
          </reference>
        </references>
      </pivotArea>
    </format>
    <format dxfId="2950">
      <pivotArea dataOnly="0" labelOnly="1" outline="0" fieldPosition="0">
        <references count="4">
          <reference field="6" count="1" selected="0">
            <x v="28"/>
          </reference>
          <reference field="7" count="1" selected="0">
            <x v="2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2949">
      <pivotArea dataOnly="0" labelOnly="1" outline="0" fieldPosition="0">
        <references count="4">
          <reference field="6" count="1" selected="0">
            <x v="32"/>
          </reference>
          <reference field="7" count="1" selected="0">
            <x v="2"/>
          </reference>
          <reference field="12" count="1" selected="0">
            <x v="40"/>
          </reference>
          <reference field="17" count="1">
            <x v="2"/>
          </reference>
        </references>
      </pivotArea>
    </format>
    <format dxfId="2948">
      <pivotArea dataOnly="0" labelOnly="1" outline="0" fieldPosition="0">
        <references count="4">
          <reference field="6" count="1" selected="0">
            <x v="33"/>
          </reference>
          <reference field="7" count="1" selected="0">
            <x v="0"/>
          </reference>
          <reference field="12" count="1" selected="0">
            <x v="40"/>
          </reference>
          <reference field="17" count="1">
            <x v="3"/>
          </reference>
        </references>
      </pivotArea>
    </format>
    <format dxfId="2947">
      <pivotArea dataOnly="0" labelOnly="1" outline="0" fieldPosition="0">
        <references count="4">
          <reference field="6" count="1" selected="0">
            <x v="35"/>
          </reference>
          <reference field="7" count="1" selected="0">
            <x v="0"/>
          </reference>
          <reference field="12" count="1" selected="0">
            <x v="40"/>
          </reference>
          <reference field="17" count="1">
            <x v="3"/>
          </reference>
        </references>
      </pivotArea>
    </format>
    <format dxfId="2946">
      <pivotArea dataOnly="0" labelOnly="1" outline="0" fieldPosition="0">
        <references count="4">
          <reference field="6" count="1" selected="0">
            <x v="36"/>
          </reference>
          <reference field="7" count="1" selected="0">
            <x v="2"/>
          </reference>
          <reference field="12" count="1" selected="0">
            <x v="40"/>
          </reference>
          <reference field="17" count="1">
            <x v="3"/>
          </reference>
        </references>
      </pivotArea>
    </format>
    <format dxfId="2945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2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2944">
      <pivotArea dataOnly="0" labelOnly="1" outline="0" fieldPosition="0">
        <references count="5">
          <reference field="6" count="1" selected="0">
            <x v="32"/>
          </reference>
          <reference field="7" count="1" selected="0">
            <x v="2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2"/>
          </reference>
        </references>
      </pivotArea>
    </format>
    <format dxfId="2943">
      <pivotArea dataOnly="0" labelOnly="1" outline="0" fieldPosition="0">
        <references count="5">
          <reference field="6" count="1" selected="0">
            <x v="35"/>
          </reference>
          <reference field="7" count="1" selected="0">
            <x v="0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3"/>
          </reference>
        </references>
      </pivotArea>
    </format>
    <format dxfId="2942">
      <pivotArea dataOnly="0" labelOnly="1" outline="0" fieldPosition="0">
        <references count="5">
          <reference field="6" count="1" selected="0">
            <x v="36"/>
          </reference>
          <reference field="7" count="1" selected="0">
            <x v="2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3"/>
          </reference>
        </references>
      </pivotArea>
    </format>
    <format dxfId="2941">
      <pivotArea dataOnly="0" labelOnly="1" outline="0" fieldPosition="0">
        <references count="7">
          <reference field="6" count="1" selected="0">
            <x v="28"/>
          </reference>
          <reference field="7" count="1" selected="0">
            <x v="2"/>
          </reference>
          <reference field="8" count="1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940">
      <pivotArea dataOnly="0" labelOnly="1" outline="0" fieldPosition="0">
        <references count="7">
          <reference field="6" count="1" selected="0">
            <x v="33"/>
          </reference>
          <reference field="7" count="1" selected="0">
            <x v="0"/>
          </reference>
          <reference field="8" count="1">
            <x v="25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3"/>
          </reference>
        </references>
      </pivotArea>
    </format>
    <format dxfId="2939">
      <pivotArea dataOnly="0" labelOnly="1" outline="0" fieldPosition="0">
        <references count="7">
          <reference field="6" count="1" selected="0">
            <x v="35"/>
          </reference>
          <reference field="7" count="1" selected="0">
            <x v="0"/>
          </reference>
          <reference field="8" count="1">
            <x v="21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3"/>
          </reference>
        </references>
      </pivotArea>
    </format>
    <format dxfId="2938">
      <pivotArea dataOnly="0" labelOnly="1" outline="0" fieldPosition="0">
        <references count="7">
          <reference field="6" count="1" selected="0">
            <x v="36"/>
          </reference>
          <reference field="7" count="1" selected="0">
            <x v="2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3"/>
          </reference>
        </references>
      </pivotArea>
    </format>
    <format dxfId="2937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2"/>
          </reference>
          <reference field="8" count="1" selected="0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936">
      <pivotArea dataOnly="0" labelOnly="1" outline="0" fieldPosition="0">
        <references count="8">
          <reference field="6" count="1" selected="0">
            <x v="32"/>
          </reference>
          <reference field="7" count="1" selected="0">
            <x v="2"/>
          </reference>
          <reference field="8" count="1" selected="0">
            <x v="16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18"/>
          </reference>
          <reference field="15" count="1" selected="0">
            <x v="3"/>
          </reference>
          <reference field="17" count="1" selected="0">
            <x v="2"/>
          </reference>
        </references>
      </pivotArea>
    </format>
    <format dxfId="2935">
      <pivotArea type="all" dataOnly="0" outline="0" fieldPosition="0"/>
    </format>
    <format dxfId="2934">
      <pivotArea outline="0" collapsedLevelsAreSubtotals="1" fieldPosition="0"/>
    </format>
    <format dxfId="2933">
      <pivotArea dataOnly="0" labelOnly="1" outline="0" axis="axisValues" fieldPosition="0"/>
    </format>
    <format dxfId="2932">
      <pivotArea dataOnly="0" labelOnly="1" outline="0" fieldPosition="0">
        <references count="1">
          <reference field="6" count="50"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46"/>
            <x v="48"/>
            <x v="51"/>
            <x v="60"/>
            <x v="75"/>
            <x v="76"/>
            <x v="77"/>
            <x v="79"/>
            <x v="80"/>
            <x v="85"/>
            <x v="88"/>
            <x v="90"/>
            <x v="95"/>
            <x v="96"/>
            <x v="99"/>
            <x v="105"/>
            <x v="106"/>
          </reference>
        </references>
      </pivotArea>
    </format>
    <format dxfId="2931">
      <pivotArea dataOnly="0" labelOnly="1" outline="0" fieldPosition="0">
        <references count="1">
          <reference field="6" count="10">
            <x v="107"/>
            <x v="109"/>
            <x v="110"/>
            <x v="111"/>
            <x v="112"/>
            <x v="113"/>
            <x v="114"/>
            <x v="119"/>
            <x v="121"/>
            <x v="126"/>
          </reference>
        </references>
      </pivotArea>
    </format>
    <format dxfId="2930">
      <pivotArea dataOnly="0" labelOnly="1" outline="0" fieldPosition="0">
        <references count="2">
          <reference field="6" count="1" selected="0">
            <x v="4"/>
          </reference>
          <reference field="7" count="1">
            <x v="2"/>
          </reference>
        </references>
      </pivotArea>
    </format>
    <format dxfId="2929">
      <pivotArea dataOnly="0" labelOnly="1" outline="0" fieldPosition="0">
        <references count="2">
          <reference field="6" count="1" selected="0">
            <x v="6"/>
          </reference>
          <reference field="7" count="2">
            <x v="0"/>
            <x v="2"/>
          </reference>
        </references>
      </pivotArea>
    </format>
    <format dxfId="2928">
      <pivotArea dataOnly="0" labelOnly="1" outline="0" fieldPosition="0">
        <references count="2">
          <reference field="6" count="1" selected="0">
            <x v="7"/>
          </reference>
          <reference field="7" count="2">
            <x v="0"/>
            <x v="2"/>
          </reference>
        </references>
      </pivotArea>
    </format>
    <format dxfId="2927">
      <pivotArea dataOnly="0" labelOnly="1" outline="0" fieldPosition="0">
        <references count="2">
          <reference field="6" count="1" selected="0">
            <x v="8"/>
          </reference>
          <reference field="7" count="2">
            <x v="0"/>
            <x v="2"/>
          </reference>
        </references>
      </pivotArea>
    </format>
    <format dxfId="2926">
      <pivotArea dataOnly="0" labelOnly="1" outline="0" fieldPosition="0">
        <references count="2">
          <reference field="6" count="1" selected="0">
            <x v="10"/>
          </reference>
          <reference field="7" count="2">
            <x v="0"/>
            <x v="2"/>
          </reference>
        </references>
      </pivotArea>
    </format>
    <format dxfId="2925">
      <pivotArea dataOnly="0" labelOnly="1" outline="0" fieldPosition="0">
        <references count="2">
          <reference field="6" count="1" selected="0">
            <x v="11"/>
          </reference>
          <reference field="7" count="2">
            <x v="0"/>
            <x v="2"/>
          </reference>
        </references>
      </pivotArea>
    </format>
    <format dxfId="2924">
      <pivotArea dataOnly="0" labelOnly="1" outline="0" fieldPosition="0">
        <references count="2">
          <reference field="6" count="1" selected="0">
            <x v="12"/>
          </reference>
          <reference field="7" count="2">
            <x v="0"/>
            <x v="2"/>
          </reference>
        </references>
      </pivotArea>
    </format>
    <format dxfId="2923">
      <pivotArea dataOnly="0" labelOnly="1" outline="0" fieldPosition="0">
        <references count="2">
          <reference field="6" count="1" selected="0">
            <x v="13"/>
          </reference>
          <reference field="7" count="2">
            <x v="0"/>
            <x v="2"/>
          </reference>
        </references>
      </pivotArea>
    </format>
    <format dxfId="2922">
      <pivotArea dataOnly="0" labelOnly="1" outline="0" fieldPosition="0">
        <references count="2">
          <reference field="6" count="1" selected="0">
            <x v="14"/>
          </reference>
          <reference field="7" count="2">
            <x v="0"/>
            <x v="2"/>
          </reference>
        </references>
      </pivotArea>
    </format>
    <format dxfId="2921">
      <pivotArea dataOnly="0" labelOnly="1" outline="0" fieldPosition="0">
        <references count="2">
          <reference field="6" count="1" selected="0">
            <x v="15"/>
          </reference>
          <reference field="7" count="2">
            <x v="0"/>
            <x v="2"/>
          </reference>
        </references>
      </pivotArea>
    </format>
    <format dxfId="2920">
      <pivotArea dataOnly="0" labelOnly="1" outline="0" fieldPosition="0">
        <references count="2">
          <reference field="6" count="1" selected="0">
            <x v="16"/>
          </reference>
          <reference field="7" count="2">
            <x v="0"/>
            <x v="2"/>
          </reference>
        </references>
      </pivotArea>
    </format>
    <format dxfId="2919">
      <pivotArea dataOnly="0" labelOnly="1" outline="0" fieldPosition="0">
        <references count="2">
          <reference field="6" count="1" selected="0">
            <x v="17"/>
          </reference>
          <reference field="7" count="2">
            <x v="0"/>
            <x v="2"/>
          </reference>
        </references>
      </pivotArea>
    </format>
    <format dxfId="2918">
      <pivotArea dataOnly="0" labelOnly="1" outline="0" fieldPosition="0">
        <references count="2">
          <reference field="6" count="1" selected="0">
            <x v="21"/>
          </reference>
          <reference field="7" count="2">
            <x v="0"/>
            <x v="2"/>
          </reference>
        </references>
      </pivotArea>
    </format>
    <format dxfId="2917">
      <pivotArea dataOnly="0" labelOnly="1" outline="0" fieldPosition="0">
        <references count="2">
          <reference field="6" count="1" selected="0">
            <x v="22"/>
          </reference>
          <reference field="7" count="2">
            <x v="0"/>
            <x v="2"/>
          </reference>
        </references>
      </pivotArea>
    </format>
    <format dxfId="2916">
      <pivotArea dataOnly="0" labelOnly="1" outline="0" fieldPosition="0">
        <references count="2">
          <reference field="6" count="1" selected="0">
            <x v="23"/>
          </reference>
          <reference field="7" count="2">
            <x v="0"/>
            <x v="2"/>
          </reference>
        </references>
      </pivotArea>
    </format>
    <format dxfId="2915">
      <pivotArea dataOnly="0" labelOnly="1" outline="0" fieldPosition="0">
        <references count="2">
          <reference field="6" count="1" selected="0">
            <x v="24"/>
          </reference>
          <reference field="7" count="2">
            <x v="0"/>
            <x v="2"/>
          </reference>
        </references>
      </pivotArea>
    </format>
    <format dxfId="2914">
      <pivotArea dataOnly="0" labelOnly="1" outline="0" fieldPosition="0">
        <references count="2">
          <reference field="6" count="1" selected="0">
            <x v="33"/>
          </reference>
          <reference field="7" count="2">
            <x v="0"/>
            <x v="2"/>
          </reference>
        </references>
      </pivotArea>
    </format>
    <format dxfId="2913">
      <pivotArea dataOnly="0" labelOnly="1" outline="0" fieldPosition="0">
        <references count="2">
          <reference field="6" count="1" selected="0">
            <x v="34"/>
          </reference>
          <reference field="7" count="2">
            <x v="0"/>
            <x v="2"/>
          </reference>
        </references>
      </pivotArea>
    </format>
    <format dxfId="2912">
      <pivotArea dataOnly="0" labelOnly="1" outline="0" fieldPosition="0">
        <references count="2">
          <reference field="6" count="1" selected="0">
            <x v="35"/>
          </reference>
          <reference field="7" count="2">
            <x v="0"/>
            <x v="2"/>
          </reference>
        </references>
      </pivotArea>
    </format>
    <format dxfId="2911">
      <pivotArea dataOnly="0" labelOnly="1" outline="0" fieldPosition="0">
        <references count="2">
          <reference field="6" count="1" selected="0">
            <x v="36"/>
          </reference>
          <reference field="7" count="2">
            <x v="0"/>
            <x v="2"/>
          </reference>
        </references>
      </pivotArea>
    </format>
    <format dxfId="2910">
      <pivotArea dataOnly="0" labelOnly="1" outline="0" fieldPosition="0">
        <references count="2">
          <reference field="6" count="1" selected="0">
            <x v="37"/>
          </reference>
          <reference field="7" count="2">
            <x v="0"/>
            <x v="2"/>
          </reference>
        </references>
      </pivotArea>
    </format>
    <format dxfId="2909">
      <pivotArea dataOnly="0" labelOnly="1" outline="0" fieldPosition="0">
        <references count="2">
          <reference field="6" count="1" selected="0">
            <x v="46"/>
          </reference>
          <reference field="7" count="1">
            <x v="0"/>
          </reference>
        </references>
      </pivotArea>
    </format>
    <format dxfId="2908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2"/>
          </reference>
          <reference field="12" count="1">
            <x v="3"/>
          </reference>
        </references>
      </pivotArea>
    </format>
    <format dxfId="2907">
      <pivotArea dataOnly="0" labelOnly="1" outline="0" fieldPosition="0">
        <references count="3">
          <reference field="6" count="1" selected="0">
            <x v="7"/>
          </reference>
          <reference field="7" count="1" selected="0">
            <x v="0"/>
          </reference>
          <reference field="12" count="1">
            <x v="4"/>
          </reference>
        </references>
      </pivotArea>
    </format>
    <format dxfId="2906">
      <pivotArea dataOnly="0" labelOnly="1" outline="0" fieldPosition="0">
        <references count="3">
          <reference field="6" count="1" selected="0">
            <x v="8"/>
          </reference>
          <reference field="7" count="1" selected="0">
            <x v="0"/>
          </reference>
          <reference field="12" count="1">
            <x v="3"/>
          </reference>
        </references>
      </pivotArea>
    </format>
    <format dxfId="2905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2"/>
          </reference>
          <reference field="12" count="1">
            <x v="5"/>
          </reference>
        </references>
      </pivotArea>
    </format>
    <format dxfId="2904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0"/>
          </reference>
          <reference field="12" count="1">
            <x v="6"/>
          </reference>
        </references>
      </pivotArea>
    </format>
    <format dxfId="2903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0"/>
          </reference>
          <reference field="12" count="1">
            <x v="7"/>
          </reference>
        </references>
      </pivotArea>
    </format>
    <format dxfId="2902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0"/>
          </reference>
          <reference field="12" count="1">
            <x v="3"/>
          </reference>
        </references>
      </pivotArea>
    </format>
    <format dxfId="2901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0"/>
          </reference>
          <reference field="12" count="1">
            <x v="8"/>
          </reference>
        </references>
      </pivotArea>
    </format>
    <format dxfId="2900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0"/>
          </reference>
          <reference field="12" count="1">
            <x v="9"/>
          </reference>
        </references>
      </pivotArea>
    </format>
    <format dxfId="2899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0"/>
          </reference>
          <reference field="12" count="1">
            <x v="7"/>
          </reference>
        </references>
      </pivotArea>
    </format>
    <format dxfId="2898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2"/>
          </reference>
          <reference field="12" count="1">
            <x v="10"/>
          </reference>
        </references>
      </pivotArea>
    </format>
    <format dxfId="2897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2"/>
          </reference>
          <reference field="12" count="1">
            <x v="7"/>
          </reference>
        </references>
      </pivotArea>
    </format>
    <format dxfId="2896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0"/>
          </reference>
          <reference field="12" count="1">
            <x v="11"/>
          </reference>
        </references>
      </pivotArea>
    </format>
    <format dxfId="2895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0"/>
          </reference>
          <reference field="12" count="1">
            <x v="6"/>
          </reference>
        </references>
      </pivotArea>
    </format>
    <format dxfId="2894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0"/>
          </reference>
          <reference field="12" count="1">
            <x v="12"/>
          </reference>
        </references>
      </pivotArea>
    </format>
    <format dxfId="2893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0"/>
          </reference>
          <reference field="12" count="1">
            <x v="7"/>
          </reference>
        </references>
      </pivotArea>
    </format>
    <format dxfId="2892">
      <pivotArea dataOnly="0" labelOnly="1" outline="0" fieldPosition="0">
        <references count="3">
          <reference field="6" count="1" selected="0">
            <x v="25"/>
          </reference>
          <reference field="7" count="1" selected="0">
            <x v="2"/>
          </reference>
          <reference field="12" count="1">
            <x v="4"/>
          </reference>
        </references>
      </pivotArea>
    </format>
    <format dxfId="2891">
      <pivotArea dataOnly="0" labelOnly="1" outline="0" fieldPosition="0">
        <references count="3">
          <reference field="6" count="1" selected="0">
            <x v="26"/>
          </reference>
          <reference field="7" count="1" selected="0">
            <x v="2"/>
          </reference>
          <reference field="12" count="1">
            <x v="13"/>
          </reference>
        </references>
      </pivotArea>
    </format>
    <format dxfId="2890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2"/>
          </reference>
          <reference field="12" count="1">
            <x v="14"/>
          </reference>
        </references>
      </pivotArea>
    </format>
    <format dxfId="2889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2"/>
          </reference>
          <reference field="12" count="1">
            <x v="40"/>
          </reference>
        </references>
      </pivotArea>
    </format>
    <format dxfId="2888">
      <pivotArea dataOnly="0" labelOnly="1" outline="0" fieldPosition="0">
        <references count="3">
          <reference field="6" count="1" selected="0">
            <x v="29"/>
          </reference>
          <reference field="7" count="1" selected="0">
            <x v="2"/>
          </reference>
          <reference field="12" count="1">
            <x v="15"/>
          </reference>
        </references>
      </pivotArea>
    </format>
    <format dxfId="2887">
      <pivotArea dataOnly="0" labelOnly="1" outline="0" fieldPosition="0">
        <references count="3">
          <reference field="6" count="1" selected="0">
            <x v="30"/>
          </reference>
          <reference field="7" count="1" selected="0">
            <x v="2"/>
          </reference>
          <reference field="12" count="1">
            <x v="14"/>
          </reference>
        </references>
      </pivotArea>
    </format>
    <format dxfId="2886">
      <pivotArea dataOnly="0" labelOnly="1" outline="0" fieldPosition="0">
        <references count="3">
          <reference field="6" count="1" selected="0">
            <x v="32"/>
          </reference>
          <reference field="7" count="1" selected="0">
            <x v="2"/>
          </reference>
          <reference field="12" count="1">
            <x v="40"/>
          </reference>
        </references>
      </pivotArea>
    </format>
    <format dxfId="2885">
      <pivotArea dataOnly="0" labelOnly="1" outline="0" fieldPosition="0">
        <references count="3">
          <reference field="6" count="1" selected="0">
            <x v="33"/>
          </reference>
          <reference field="7" count="1" selected="0">
            <x v="2"/>
          </reference>
          <reference field="12" count="1">
            <x v="14"/>
          </reference>
        </references>
      </pivotArea>
    </format>
    <format dxfId="2884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0"/>
          </reference>
          <reference field="12" count="1">
            <x v="16"/>
          </reference>
        </references>
      </pivotArea>
    </format>
    <format dxfId="2883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0"/>
          </reference>
          <reference field="12" count="1">
            <x v="40"/>
          </reference>
        </references>
      </pivotArea>
    </format>
    <format dxfId="2882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2"/>
          </reference>
          <reference field="12" count="1">
            <x v="17"/>
          </reference>
        </references>
      </pivotArea>
    </format>
    <format dxfId="2881">
      <pivotArea dataOnly="0" labelOnly="1" outline="0" fieldPosition="0">
        <references count="3">
          <reference field="6" count="1" selected="0">
            <x v="36"/>
          </reference>
          <reference field="7" count="1" selected="0">
            <x v="2"/>
          </reference>
          <reference field="12" count="1">
            <x v="40"/>
          </reference>
        </references>
      </pivotArea>
    </format>
    <format dxfId="2880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0"/>
          </reference>
          <reference field="12" count="1">
            <x v="4"/>
          </reference>
        </references>
      </pivotArea>
    </format>
    <format dxfId="2879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0"/>
          </reference>
          <reference field="12" count="1">
            <x v="6"/>
          </reference>
        </references>
      </pivotArea>
    </format>
    <format dxfId="2878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0"/>
          </reference>
          <reference field="12" count="1">
            <x v="14"/>
          </reference>
        </references>
      </pivotArea>
    </format>
    <format dxfId="2877">
      <pivotArea dataOnly="0" labelOnly="1" outline="0" fieldPosition="0">
        <references count="3">
          <reference field="6" count="1" selected="0">
            <x v="51"/>
          </reference>
          <reference field="7" count="1" selected="0">
            <x v="0"/>
          </reference>
          <reference field="12" count="1">
            <x v="3"/>
          </reference>
        </references>
      </pivotArea>
    </format>
    <format dxfId="2876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0"/>
          </reference>
          <reference field="12" count="1">
            <x v="11"/>
          </reference>
        </references>
      </pivotArea>
    </format>
    <format dxfId="2875">
      <pivotArea dataOnly="0" labelOnly="1" outline="0" fieldPosition="0">
        <references count="3">
          <reference field="6" count="1" selected="0">
            <x v="75"/>
          </reference>
          <reference field="7" count="1" selected="0">
            <x v="0"/>
          </reference>
          <reference field="12" count="1">
            <x v="3"/>
          </reference>
        </references>
      </pivotArea>
    </format>
    <format dxfId="2874">
      <pivotArea dataOnly="0" labelOnly="1" outline="0" fieldPosition="0">
        <references count="3">
          <reference field="6" count="1" selected="0">
            <x v="76"/>
          </reference>
          <reference field="7" count="1" selected="0">
            <x v="0"/>
          </reference>
          <reference field="12" count="1">
            <x v="16"/>
          </reference>
        </references>
      </pivotArea>
    </format>
    <format dxfId="2873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0"/>
          </reference>
          <reference field="12" count="1">
            <x v="7"/>
          </reference>
        </references>
      </pivotArea>
    </format>
    <format dxfId="2872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0"/>
          </reference>
          <reference field="12" count="1">
            <x v="4"/>
          </reference>
        </references>
      </pivotArea>
    </format>
    <format dxfId="2871">
      <pivotArea dataOnly="0" labelOnly="1" outline="0" fieldPosition="0">
        <references count="3">
          <reference field="6" count="1" selected="0">
            <x v="85"/>
          </reference>
          <reference field="7" count="1" selected="0">
            <x v="0"/>
          </reference>
          <reference field="12" count="1">
            <x v="16"/>
          </reference>
        </references>
      </pivotArea>
    </format>
    <format dxfId="2870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0"/>
          </reference>
          <reference field="12" count="1">
            <x v="14"/>
          </reference>
        </references>
      </pivotArea>
    </format>
    <format dxfId="2869">
      <pivotArea dataOnly="0" labelOnly="1" outline="0" fieldPosition="0">
        <references count="3">
          <reference field="6" count="1" selected="0">
            <x v="105"/>
          </reference>
          <reference field="7" count="1" selected="0">
            <x v="0"/>
          </reference>
          <reference field="12" count="1">
            <x v="16"/>
          </reference>
        </references>
      </pivotArea>
    </format>
    <format dxfId="2868">
      <pivotArea dataOnly="0" labelOnly="1" outline="0" fieldPosition="0">
        <references count="3">
          <reference field="6" count="1" selected="0">
            <x v="109"/>
          </reference>
          <reference field="7" count="1" selected="0">
            <x v="0"/>
          </reference>
          <reference field="12" count="1">
            <x v="3"/>
          </reference>
        </references>
      </pivotArea>
    </format>
    <format dxfId="2867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0"/>
          </reference>
          <reference field="12" count="1">
            <x v="4"/>
          </reference>
        </references>
      </pivotArea>
    </format>
    <format dxfId="2866">
      <pivotArea dataOnly="0" labelOnly="1" outline="0" fieldPosition="0">
        <references count="3">
          <reference field="6" count="1" selected="0">
            <x v="113"/>
          </reference>
          <reference field="7" count="1" selected="0">
            <x v="0"/>
          </reference>
          <reference field="12" count="1">
            <x v="3"/>
          </reference>
        </references>
      </pivotArea>
    </format>
    <format dxfId="2865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0"/>
          </reference>
          <reference field="12" count="1">
            <x v="7"/>
          </reference>
        </references>
      </pivotArea>
    </format>
    <format dxfId="2864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0"/>
          </reference>
          <reference field="12" count="1">
            <x v="3"/>
          </reference>
        </references>
      </pivotArea>
    </format>
    <format dxfId="2863">
      <pivotArea dataOnly="0" labelOnly="1" outline="0" fieldPosition="0">
        <references count="4">
          <reference field="6" count="1" selected="0">
            <x v="28"/>
          </reference>
          <reference field="7" count="1" selected="0">
            <x v="2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2862">
      <pivotArea dataOnly="0" labelOnly="1" outline="0" fieldPosition="0">
        <references count="4">
          <reference field="6" count="1" selected="0">
            <x v="32"/>
          </reference>
          <reference field="7" count="1" selected="0">
            <x v="2"/>
          </reference>
          <reference field="12" count="1" selected="0">
            <x v="40"/>
          </reference>
          <reference field="17" count="1">
            <x v="2"/>
          </reference>
        </references>
      </pivotArea>
    </format>
    <format dxfId="2861">
      <pivotArea dataOnly="0" labelOnly="1" outline="0" fieldPosition="0">
        <references count="4">
          <reference field="6" count="1" selected="0">
            <x v="33"/>
          </reference>
          <reference field="7" count="1" selected="0">
            <x v="0"/>
          </reference>
          <reference field="12" count="1" selected="0">
            <x v="40"/>
          </reference>
          <reference field="17" count="1">
            <x v="3"/>
          </reference>
        </references>
      </pivotArea>
    </format>
    <format dxfId="2860">
      <pivotArea dataOnly="0" labelOnly="1" outline="0" fieldPosition="0">
        <references count="4">
          <reference field="6" count="1" selected="0">
            <x v="35"/>
          </reference>
          <reference field="7" count="1" selected="0">
            <x v="0"/>
          </reference>
          <reference field="12" count="1" selected="0">
            <x v="40"/>
          </reference>
          <reference field="17" count="1">
            <x v="3"/>
          </reference>
        </references>
      </pivotArea>
    </format>
    <format dxfId="2859">
      <pivotArea dataOnly="0" labelOnly="1" outline="0" fieldPosition="0">
        <references count="4">
          <reference field="6" count="1" selected="0">
            <x v="36"/>
          </reference>
          <reference field="7" count="1" selected="0">
            <x v="2"/>
          </reference>
          <reference field="12" count="1" selected="0">
            <x v="40"/>
          </reference>
          <reference field="17" count="1">
            <x v="3"/>
          </reference>
        </references>
      </pivotArea>
    </format>
    <format dxfId="2858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2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2857">
      <pivotArea dataOnly="0" labelOnly="1" outline="0" fieldPosition="0">
        <references count="5">
          <reference field="6" count="1" selected="0">
            <x v="32"/>
          </reference>
          <reference field="7" count="1" selected="0">
            <x v="2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2"/>
          </reference>
        </references>
      </pivotArea>
    </format>
    <format dxfId="2856">
      <pivotArea dataOnly="0" labelOnly="1" outline="0" fieldPosition="0">
        <references count="5">
          <reference field="6" count="1" selected="0">
            <x v="35"/>
          </reference>
          <reference field="7" count="1" selected="0">
            <x v="0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3"/>
          </reference>
        </references>
      </pivotArea>
    </format>
    <format dxfId="2855">
      <pivotArea dataOnly="0" labelOnly="1" outline="0" fieldPosition="0">
        <references count="5">
          <reference field="6" count="1" selected="0">
            <x v="36"/>
          </reference>
          <reference field="7" count="1" selected="0">
            <x v="2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3"/>
          </reference>
        </references>
      </pivotArea>
    </format>
    <format dxfId="2854">
      <pivotArea dataOnly="0" labelOnly="1" outline="0" fieldPosition="0">
        <references count="7">
          <reference field="6" count="1" selected="0">
            <x v="28"/>
          </reference>
          <reference field="7" count="1" selected="0">
            <x v="2"/>
          </reference>
          <reference field="8" count="1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853">
      <pivotArea dataOnly="0" labelOnly="1" outline="0" fieldPosition="0">
        <references count="7">
          <reference field="6" count="1" selected="0">
            <x v="33"/>
          </reference>
          <reference field="7" count="1" selected="0">
            <x v="0"/>
          </reference>
          <reference field="8" count="1">
            <x v="25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3"/>
          </reference>
        </references>
      </pivotArea>
    </format>
    <format dxfId="2852">
      <pivotArea dataOnly="0" labelOnly="1" outline="0" fieldPosition="0">
        <references count="7">
          <reference field="6" count="1" selected="0">
            <x v="35"/>
          </reference>
          <reference field="7" count="1" selected="0">
            <x v="0"/>
          </reference>
          <reference field="8" count="1">
            <x v="21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3"/>
          </reference>
        </references>
      </pivotArea>
    </format>
    <format dxfId="2851">
      <pivotArea dataOnly="0" labelOnly="1" outline="0" fieldPosition="0">
        <references count="7">
          <reference field="6" count="1" selected="0">
            <x v="36"/>
          </reference>
          <reference field="7" count="1" selected="0">
            <x v="2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3"/>
          </reference>
        </references>
      </pivotArea>
    </format>
    <format dxfId="2850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2"/>
          </reference>
          <reference field="8" count="1" selected="0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849">
      <pivotArea dataOnly="0" labelOnly="1" outline="0" fieldPosition="0">
        <references count="8">
          <reference field="6" count="1" selected="0">
            <x v="32"/>
          </reference>
          <reference field="7" count="1" selected="0">
            <x v="2"/>
          </reference>
          <reference field="8" count="1" selected="0">
            <x v="16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18"/>
          </reference>
          <reference field="15" count="1" selected="0">
            <x v="3"/>
          </reference>
          <reference field="17" count="1" selected="0">
            <x v="2"/>
          </reference>
        </references>
      </pivotArea>
    </format>
    <format dxfId="2848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9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46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42">
    <i>
      <x v="7"/>
      <x v="76"/>
      <x v="70"/>
      <x/>
      <x v="6"/>
      <x v="23"/>
      <x v="2"/>
      <x v="2"/>
    </i>
    <i>
      <x v="9"/>
      <x v="76"/>
      <x v="83"/>
      <x/>
      <x v="6"/>
      <x v="25"/>
      <x v="1"/>
      <x v="1"/>
    </i>
    <i>
      <x v="11"/>
      <x v="76"/>
      <x v="73"/>
      <x/>
      <x v="6"/>
      <x v="45"/>
      <x v="20"/>
      <x v="22"/>
    </i>
    <i>
      <x v="12"/>
      <x v="76"/>
      <x v="73"/>
      <x v="4"/>
      <x v="6"/>
      <x v="45"/>
      <x v="20"/>
      <x v="18"/>
    </i>
    <i>
      <x v="14"/>
      <x v="76"/>
      <x v="75"/>
      <x/>
      <x v="6"/>
      <x v="25"/>
      <x v="15"/>
      <x v="17"/>
    </i>
    <i>
      <x v="15"/>
      <x v="76"/>
      <x v="71"/>
      <x/>
      <x v="6"/>
      <x v="24"/>
      <x v="15"/>
      <x v="17"/>
    </i>
    <i>
      <x v="16"/>
      <x v="76"/>
      <x v="71"/>
      <x/>
      <x v="6"/>
      <x v="24"/>
      <x v="15"/>
      <x v="17"/>
    </i>
    <i>
      <x v="17"/>
      <x v="76"/>
      <x v="73"/>
      <x/>
      <x v="6"/>
      <x v="45"/>
      <x v="15"/>
      <x v="17"/>
    </i>
    <i>
      <x v="22"/>
      <x v="76"/>
      <x v="81"/>
      <x/>
      <x v="6"/>
      <x v="28"/>
      <x v="9"/>
      <x v="9"/>
    </i>
    <i>
      <x v="23"/>
      <x v="76"/>
      <x v="77"/>
      <x/>
      <x v="6"/>
      <x v="26"/>
      <x v="4"/>
      <x v="4"/>
    </i>
    <i>
      <x v="24"/>
      <x v="76"/>
      <x v="73"/>
      <x/>
      <x v="6"/>
      <x v="45"/>
      <x v="4"/>
      <x v="4"/>
    </i>
    <i>
      <x v="25"/>
      <x v="76"/>
      <x v="70"/>
      <x/>
      <x v="6"/>
      <x v="23"/>
      <x v="9"/>
      <x v="9"/>
    </i>
    <i>
      <x v="31"/>
      <x v="76"/>
      <x v="40"/>
      <x v="5"/>
      <x v="4"/>
      <x v="3"/>
      <x v="20"/>
      <x v="65"/>
    </i>
    <i>
      <x v="34"/>
      <x v="76"/>
      <x v="74"/>
      <x/>
      <x v="6"/>
      <x v="20"/>
      <x v="4"/>
      <x v="4"/>
    </i>
    <i>
      <x v="37"/>
      <x v="76"/>
      <x v="70"/>
      <x/>
      <x v="6"/>
      <x v="23"/>
      <x v="15"/>
      <x v="17"/>
    </i>
    <i>
      <x v="40"/>
      <x v="76"/>
      <x v="72"/>
      <x/>
      <x v="6"/>
      <x v="21"/>
      <x v="13"/>
      <x v="14"/>
    </i>
    <i>
      <x v="47"/>
      <x v="76"/>
      <x v="73"/>
      <x/>
      <x v="6"/>
      <x v="45"/>
      <x v="20"/>
      <x v="22"/>
    </i>
    <i>
      <x v="50"/>
      <x v="76"/>
      <x v="72"/>
      <x/>
      <x v="6"/>
      <x v="21"/>
      <x v="9"/>
      <x v="9"/>
    </i>
    <i>
      <x v="56"/>
      <x v="76"/>
      <x v="70"/>
      <x/>
      <x v="6"/>
      <x v="23"/>
      <x v="9"/>
      <x v="9"/>
    </i>
    <i>
      <x v="60"/>
      <x v="76"/>
      <x v="78"/>
      <x v="4"/>
      <x v="6"/>
      <x v="27"/>
      <x v="9"/>
      <x v="5"/>
    </i>
    <i>
      <x v="61"/>
      <x v="76"/>
      <x v="79"/>
      <x/>
      <x v="6"/>
      <x v="44"/>
      <x v="9"/>
      <x v="9"/>
    </i>
    <i>
      <x v="62"/>
      <x v="76"/>
      <x v="74"/>
      <x/>
      <x v="6"/>
      <x v="20"/>
      <x v="9"/>
      <x v="9"/>
    </i>
    <i>
      <x v="63"/>
      <x v="76"/>
      <x v="71"/>
      <x/>
      <x v="6"/>
      <x v="24"/>
      <x v="4"/>
      <x v="4"/>
    </i>
    <i>
      <x v="73"/>
      <x v="76"/>
      <x v="76"/>
      <x v="11"/>
      <x v="6"/>
      <x v="49"/>
      <x/>
      <x/>
    </i>
    <i>
      <x v="76"/>
      <x v="76"/>
      <x v="74"/>
      <x/>
      <x v="6"/>
      <x v="20"/>
      <x v="2"/>
      <x v="2"/>
    </i>
    <i>
      <x v="77"/>
      <x v="76"/>
      <x v="73"/>
      <x/>
      <x v="6"/>
      <x v="45"/>
      <x v="15"/>
      <x v="17"/>
    </i>
    <i>
      <x v="78"/>
      <x v="76"/>
      <x v="72"/>
      <x/>
      <x v="6"/>
      <x v="21"/>
      <x v="13"/>
      <x v="14"/>
    </i>
    <i>
      <x v="86"/>
      <x v="76"/>
      <x v="70"/>
      <x/>
      <x v="6"/>
      <x v="23"/>
      <x v="9"/>
      <x v="9"/>
    </i>
    <i>
      <x v="87"/>
      <x v="76"/>
      <x v="91"/>
      <x/>
      <x v="6"/>
      <x v="31"/>
      <x v="4"/>
      <x v="4"/>
    </i>
    <i>
      <x v="91"/>
      <x v="76"/>
      <x v="69"/>
      <x/>
      <x v="6"/>
      <x v="22"/>
      <x v="9"/>
      <x v="9"/>
    </i>
    <i>
      <x v="93"/>
      <x v="76"/>
      <x v="82"/>
      <x/>
      <x v="6"/>
      <x v="29"/>
      <x v="9"/>
      <x v="9"/>
    </i>
    <i>
      <x v="95"/>
      <x v="76"/>
      <x v="72"/>
      <x/>
      <x v="6"/>
      <x v="21"/>
      <x v="24"/>
      <x v="27"/>
    </i>
    <i>
      <x v="96"/>
      <x v="76"/>
      <x v="72"/>
      <x/>
      <x v="6"/>
      <x v="21"/>
      <x v="24"/>
      <x v="27"/>
    </i>
    <i>
      <x v="98"/>
      <x v="76"/>
      <x v="80"/>
      <x v="12"/>
      <x v="6"/>
      <x v="49"/>
      <x v="4"/>
      <x v="4"/>
    </i>
    <i>
      <x v="99"/>
      <x v="76"/>
      <x v="72"/>
      <x/>
      <x v="6"/>
      <x v="21"/>
      <x v="4"/>
      <x v="4"/>
    </i>
    <i>
      <x v="105"/>
      <x v="76"/>
      <x v="74"/>
      <x/>
      <x v="6"/>
      <x v="20"/>
      <x v="9"/>
      <x v="9"/>
    </i>
    <i>
      <x v="106"/>
      <x v="76"/>
      <x v="74"/>
      <x/>
      <x v="6"/>
      <x v="20"/>
      <x v="9"/>
      <x v="9"/>
    </i>
    <i>
      <x v="111"/>
      <x v="76"/>
      <x v="70"/>
      <x/>
      <x v="6"/>
      <x v="23"/>
      <x v="15"/>
      <x v="17"/>
    </i>
    <i>
      <x v="116"/>
      <x v="76"/>
      <x v="80"/>
      <x v="12"/>
      <x v="6"/>
      <x v="49"/>
      <x v="4"/>
      <x v="4"/>
    </i>
    <i>
      <x v="119"/>
      <x v="76"/>
      <x v="73"/>
      <x/>
      <x v="6"/>
      <x v="45"/>
      <x v="9"/>
      <x v="9"/>
    </i>
    <i>
      <x v="120"/>
      <x v="76"/>
      <x v="70"/>
      <x/>
      <x v="6"/>
      <x v="23"/>
      <x v="9"/>
      <x v="9"/>
    </i>
    <i>
      <x v="128"/>
      <x v="76"/>
      <x v="70"/>
      <x/>
      <x v="6"/>
      <x v="23"/>
      <x v="9"/>
      <x v="9"/>
    </i>
  </rowItems>
  <colItems count="1">
    <i/>
  </colItems>
  <pageFields count="1">
    <pageField fld="3" item="60" hier="-1"/>
  </pageFields>
  <dataFields count="1">
    <dataField name="VALOR" fld="14" baseField="13" baseItem="23" numFmtId="44"/>
  </dataFields>
  <formats count="77">
    <format dxfId="2847">
      <pivotArea type="all" dataOnly="0" outline="0" fieldPosition="0"/>
    </format>
    <format dxfId="2846">
      <pivotArea field="7" type="button" dataOnly="0" labelOnly="1" outline="0" axis="axisRow" fieldPosition="1"/>
    </format>
    <format dxfId="2845">
      <pivotArea type="all" dataOnly="0" outline="0" fieldPosition="0"/>
    </format>
    <format dxfId="2844">
      <pivotArea outline="0" collapsedLevelsAreSubtotals="1" fieldPosition="0"/>
    </format>
    <format dxfId="2843">
      <pivotArea dataOnly="0" labelOnly="1" outline="0" axis="axisValues" fieldPosition="0"/>
    </format>
    <format dxfId="2842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2841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2840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2839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2838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2837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836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2835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834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2833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2832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831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2830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2829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2828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2827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2826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2825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824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2823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2822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2821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2820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2819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2818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2817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2816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2815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2814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813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2812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2811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2810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809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808">
      <pivotArea type="all" dataOnly="0" outline="0" fieldPosition="0"/>
    </format>
    <format dxfId="2807">
      <pivotArea outline="0" collapsedLevelsAreSubtotals="1" fieldPosition="0"/>
    </format>
    <format dxfId="2806">
      <pivotArea dataOnly="0" labelOnly="1" outline="0" axis="axisValues" fieldPosition="0"/>
    </format>
    <format dxfId="2805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2804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2803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2802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2801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2800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799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2798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797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2796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2795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794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2793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2792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2791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2790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2789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2788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787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2786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2785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2784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2783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2782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2781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2780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2779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2778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2777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776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2775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2774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2773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772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771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67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63">
    <i>
      <x v="4"/>
      <x v="47"/>
      <x v="3"/>
      <x/>
      <x v="2"/>
      <x v="11"/>
      <x v="17"/>
      <x v="19"/>
    </i>
    <i r="1">
      <x v="54"/>
      <x v="1"/>
      <x/>
      <x v="1"/>
      <x v="1"/>
      <x v="33"/>
      <x v="35"/>
    </i>
    <i>
      <x v="5"/>
      <x v="47"/>
      <x v="19"/>
      <x/>
      <x v="3"/>
      <x v="20"/>
      <x v="13"/>
      <x v="14"/>
    </i>
    <i r="1">
      <x v="54"/>
      <x v="2"/>
      <x/>
      <x v="1"/>
      <x v="2"/>
      <x v="34"/>
      <x v="36"/>
    </i>
    <i>
      <x v="10"/>
      <x v="47"/>
      <x v="6"/>
      <x v="4"/>
      <x v="2"/>
      <x v="10"/>
      <x v="26"/>
      <x v="61"/>
    </i>
    <i>
      <x v="12"/>
      <x v="47"/>
      <x v="7"/>
      <x/>
      <x v="3"/>
      <x v="18"/>
      <x v="26"/>
      <x v="29"/>
    </i>
    <i>
      <x v="16"/>
      <x v="47"/>
      <x v="9"/>
      <x/>
      <x v="2"/>
      <x v="6"/>
      <x v="17"/>
      <x v="19"/>
    </i>
    <i>
      <x v="17"/>
      <x v="47"/>
      <x v="7"/>
      <x/>
      <x v="3"/>
      <x v="18"/>
      <x v="17"/>
      <x v="19"/>
    </i>
    <i>
      <x v="18"/>
      <x v="47"/>
      <x v="10"/>
      <x/>
      <x v="2"/>
      <x v="7"/>
      <x v="17"/>
      <x v="19"/>
    </i>
    <i>
      <x v="20"/>
      <x v="47"/>
      <x v="7"/>
      <x/>
      <x v="3"/>
      <x v="18"/>
      <x v="15"/>
      <x v="17"/>
    </i>
    <i>
      <x v="21"/>
      <x v="57"/>
      <x v="78"/>
      <x/>
      <x v="6"/>
      <x v="27"/>
      <x v="2"/>
      <x v="2"/>
    </i>
    <i>
      <x v="22"/>
      <x v="47"/>
      <x v="6"/>
      <x/>
      <x v="2"/>
      <x v="10"/>
      <x v="4"/>
      <x v="4"/>
    </i>
    <i>
      <x v="23"/>
      <x v="57"/>
      <x v="77"/>
      <x/>
      <x v="6"/>
      <x v="26"/>
      <x v="3"/>
      <x v="3"/>
    </i>
    <i>
      <x v="24"/>
      <x v="47"/>
      <x v="7"/>
      <x/>
      <x v="3"/>
      <x v="18"/>
      <x v="4"/>
      <x v="4"/>
    </i>
    <i>
      <x v="25"/>
      <x v="47"/>
      <x v="4"/>
      <x/>
      <x v="2"/>
      <x v="12"/>
      <x v="13"/>
      <x v="14"/>
    </i>
    <i r="1">
      <x v="57"/>
      <x v="70"/>
      <x/>
      <x v="6"/>
      <x v="23"/>
      <x v="9"/>
      <x v="9"/>
    </i>
    <i>
      <x v="27"/>
      <x v="47"/>
      <x v="14"/>
      <x/>
      <x v="2"/>
      <x v="11"/>
      <x v="9"/>
      <x v="9"/>
    </i>
    <i>
      <x v="29"/>
      <x v="47"/>
      <x v="15"/>
      <x/>
      <x v="3"/>
      <x v="8"/>
      <x v="24"/>
      <x v="27"/>
    </i>
    <i>
      <x v="31"/>
      <x v="57"/>
      <x v="40"/>
      <x v="5"/>
      <x v="4"/>
      <x v="3"/>
      <x v="28"/>
      <x v="65"/>
    </i>
    <i>
      <x v="33"/>
      <x v="47"/>
      <x v="14"/>
      <x v="4"/>
      <x v="2"/>
      <x v="11"/>
      <x v="20"/>
      <x v="17"/>
    </i>
    <i>
      <x v="35"/>
      <x v="47"/>
      <x v="17"/>
      <x v="4"/>
      <x v="3"/>
      <x v="5"/>
      <x v="15"/>
      <x v="9"/>
    </i>
    <i>
      <x v="36"/>
      <x v="47"/>
      <x v="17"/>
      <x v="4"/>
      <x v="3"/>
      <x v="5"/>
      <x v="15"/>
      <x v="9"/>
    </i>
    <i>
      <x v="37"/>
      <x v="47"/>
      <x v="4"/>
      <x/>
      <x v="2"/>
      <x v="12"/>
      <x v="4"/>
      <x v="4"/>
    </i>
    <i r="1">
      <x v="57"/>
      <x v="70"/>
      <x/>
      <x v="6"/>
      <x v="23"/>
      <x v="2"/>
      <x v="2"/>
    </i>
    <i>
      <x v="41"/>
      <x v="47"/>
      <x v="3"/>
      <x/>
      <x v="2"/>
      <x v="11"/>
      <x v="24"/>
      <x v="27"/>
    </i>
    <i>
      <x v="42"/>
      <x v="47"/>
      <x v="3"/>
      <x/>
      <x v="2"/>
      <x v="11"/>
      <x v="9"/>
      <x v="9"/>
    </i>
    <i>
      <x v="43"/>
      <x v="47"/>
      <x v="18"/>
      <x/>
      <x v="2"/>
      <x v="17"/>
      <x v="15"/>
      <x v="17"/>
    </i>
    <i>
      <x v="44"/>
      <x v="47"/>
      <x v="40"/>
      <x v="1"/>
      <x v="4"/>
      <x v="3"/>
      <x v="13"/>
      <x v="65"/>
    </i>
    <i>
      <x v="45"/>
      <x v="57"/>
      <x v="73"/>
      <x v="4"/>
      <x v="6"/>
      <x v="45"/>
      <x v="9"/>
      <x v="4"/>
    </i>
    <i>
      <x v="46"/>
      <x v="47"/>
      <x v="6"/>
      <x/>
      <x v="2"/>
      <x v="10"/>
      <x v="9"/>
      <x v="9"/>
    </i>
    <i>
      <x v="47"/>
      <x v="47"/>
      <x v="7"/>
      <x/>
      <x v="3"/>
      <x v="18"/>
      <x v="26"/>
      <x v="29"/>
    </i>
    <i>
      <x v="49"/>
      <x v="47"/>
      <x v="18"/>
      <x v="4"/>
      <x v="2"/>
      <x v="17"/>
      <x v="15"/>
      <x v="4"/>
    </i>
    <i>
      <x v="55"/>
      <x v="47"/>
      <x v="3"/>
      <x/>
      <x v="2"/>
      <x v="11"/>
      <x v="24"/>
      <x v="27"/>
    </i>
    <i>
      <x v="56"/>
      <x v="47"/>
      <x v="4"/>
      <x/>
      <x v="2"/>
      <x v="12"/>
      <x v="24"/>
      <x v="27"/>
    </i>
    <i>
      <x v="61"/>
      <x v="47"/>
      <x v="13"/>
      <x/>
      <x v="2"/>
      <x v="44"/>
      <x v="13"/>
      <x v="14"/>
    </i>
    <i>
      <x v="62"/>
      <x v="57"/>
      <x v="74"/>
      <x/>
      <x v="6"/>
      <x v="20"/>
      <x v="9"/>
      <x v="9"/>
    </i>
    <i>
      <x v="63"/>
      <x v="47"/>
      <x v="9"/>
      <x/>
      <x v="2"/>
      <x v="6"/>
      <x v="13"/>
      <x v="14"/>
    </i>
    <i r="1">
      <x v="57"/>
      <x v="71"/>
      <x/>
      <x v="6"/>
      <x v="24"/>
      <x v="9"/>
      <x v="9"/>
    </i>
    <i>
      <x v="64"/>
      <x v="47"/>
      <x v="40"/>
      <x v="1"/>
      <x v="4"/>
      <x v="3"/>
      <x v="15"/>
      <x v="65"/>
    </i>
    <i>
      <x v="75"/>
      <x v="47"/>
      <x v="3"/>
      <x v="4"/>
      <x v="2"/>
      <x v="11"/>
      <x v="24"/>
      <x v="9"/>
    </i>
    <i>
      <x v="77"/>
      <x v="57"/>
      <x v="73"/>
      <x/>
      <x v="6"/>
      <x v="45"/>
      <x v="2"/>
      <x v="2"/>
    </i>
    <i>
      <x v="79"/>
      <x v="47"/>
      <x v="4"/>
      <x/>
      <x v="2"/>
      <x v="12"/>
      <x v="24"/>
      <x v="27"/>
    </i>
    <i>
      <x v="80"/>
      <x v="47"/>
      <x v="4"/>
      <x/>
      <x v="2"/>
      <x v="12"/>
      <x v="24"/>
      <x v="27"/>
    </i>
    <i>
      <x v="81"/>
      <x v="47"/>
      <x v="21"/>
      <x/>
      <x v="2"/>
      <x v="19"/>
      <x v="15"/>
      <x v="17"/>
    </i>
    <i>
      <x v="82"/>
      <x v="47"/>
      <x v="18"/>
      <x v="4"/>
      <x v="2"/>
      <x v="17"/>
      <x v="15"/>
      <x v="4"/>
    </i>
    <i>
      <x v="83"/>
      <x v="47"/>
      <x v="40"/>
      <x v="1"/>
      <x v="4"/>
      <x v="3"/>
      <x v="26"/>
      <x v="65"/>
    </i>
    <i>
      <x v="84"/>
      <x v="57"/>
      <x v="83"/>
      <x/>
      <x v="6"/>
      <x v="25"/>
      <x v="5"/>
      <x v="5"/>
    </i>
    <i>
      <x v="90"/>
      <x v="47"/>
      <x v="14"/>
      <x v="4"/>
      <x v="2"/>
      <x v="11"/>
      <x v="24"/>
      <x v="22"/>
    </i>
    <i>
      <x v="91"/>
      <x v="47"/>
      <x v="22"/>
      <x/>
      <x v="3"/>
      <x v="9"/>
      <x v="15"/>
      <x v="17"/>
    </i>
    <i r="1">
      <x v="57"/>
      <x v="69"/>
      <x/>
      <x v="6"/>
      <x v="22"/>
      <x v="16"/>
      <x v="18"/>
    </i>
    <i>
      <x v="92"/>
      <x v="47"/>
      <x v="14"/>
      <x/>
      <x v="2"/>
      <x v="11"/>
      <x v="15"/>
      <x v="17"/>
    </i>
    <i>
      <x v="93"/>
      <x v="47"/>
      <x v="23"/>
      <x/>
      <x v="3"/>
      <x v="8"/>
      <x v="9"/>
      <x v="9"/>
    </i>
    <i r="1">
      <x v="57"/>
      <x v="82"/>
      <x/>
      <x v="6"/>
      <x v="29"/>
      <x v="9"/>
      <x v="9"/>
    </i>
    <i>
      <x v="94"/>
      <x v="47"/>
      <x v="10"/>
      <x/>
      <x v="2"/>
      <x v="7"/>
      <x v="15"/>
      <x v="17"/>
    </i>
    <i>
      <x v="100"/>
      <x v="57"/>
      <x v="74"/>
      <x/>
      <x v="6"/>
      <x v="20"/>
      <x v="9"/>
      <x v="9"/>
    </i>
    <i>
      <x v="101"/>
      <x v="47"/>
      <x v="3"/>
      <x v="4"/>
      <x v="2"/>
      <x v="11"/>
      <x v="26"/>
      <x v="62"/>
    </i>
    <i>
      <x v="102"/>
      <x v="47"/>
      <x v="3"/>
      <x/>
      <x v="2"/>
      <x v="11"/>
      <x v="24"/>
      <x v="27"/>
    </i>
    <i>
      <x v="103"/>
      <x v="47"/>
      <x v="21"/>
      <x/>
      <x v="2"/>
      <x v="19"/>
      <x v="24"/>
      <x v="27"/>
    </i>
    <i>
      <x v="104"/>
      <x v="47"/>
      <x v="3"/>
      <x/>
      <x v="2"/>
      <x v="11"/>
      <x v="17"/>
      <x v="19"/>
    </i>
    <i>
      <x v="109"/>
      <x v="47"/>
      <x v="3"/>
      <x v="4"/>
      <x v="2"/>
      <x v="11"/>
      <x v="24"/>
      <x v="9"/>
    </i>
    <i>
      <x v="110"/>
      <x v="47"/>
      <x v="3"/>
      <x/>
      <x v="2"/>
      <x v="11"/>
      <x v="24"/>
      <x v="27"/>
    </i>
    <i>
      <x v="115"/>
      <x v="47"/>
      <x v="18"/>
      <x/>
      <x v="2"/>
      <x v="17"/>
      <x v="15"/>
      <x v="17"/>
    </i>
    <i>
      <x v="128"/>
      <x v="57"/>
      <x v="70"/>
      <x/>
      <x v="6"/>
      <x v="23"/>
      <x v="29"/>
      <x v="68"/>
    </i>
  </rowItems>
  <colItems count="1">
    <i/>
  </colItems>
  <pageFields count="1">
    <pageField fld="3" item="1" hier="-1"/>
  </pageFields>
  <dataFields count="1">
    <dataField name="VALOR" fld="14" baseField="13" baseItem="23" numFmtId="44"/>
  </dataFields>
  <formats count="147">
    <format dxfId="7432">
      <pivotArea type="all" dataOnly="0" outline="0" fieldPosition="0"/>
    </format>
    <format dxfId="7431">
      <pivotArea field="7" type="button" dataOnly="0" labelOnly="1" outline="0" axis="axisRow" fieldPosition="1"/>
    </format>
    <format dxfId="7430">
      <pivotArea type="all" dataOnly="0" outline="0" fieldPosition="0"/>
    </format>
    <format dxfId="7429">
      <pivotArea outline="0" collapsedLevelsAreSubtotals="1" fieldPosition="0"/>
    </format>
    <format dxfId="7428">
      <pivotArea dataOnly="0" labelOnly="1" outline="0" axis="axisValues" fieldPosition="0"/>
    </format>
    <format dxfId="7427">
      <pivotArea dataOnly="0" labelOnly="1" outline="0" fieldPosition="0">
        <references count="1">
          <reference field="6" count="47">
            <x v="4"/>
            <x v="5"/>
            <x v="10"/>
            <x v="12"/>
            <x v="16"/>
            <x v="17"/>
            <x v="18"/>
            <x v="20"/>
            <x v="22"/>
            <x v="24"/>
            <x v="25"/>
            <x v="27"/>
            <x v="29"/>
            <x v="33"/>
            <x v="35"/>
            <x v="36"/>
            <x v="37"/>
            <x v="41"/>
            <x v="42"/>
            <x v="43"/>
            <x v="44"/>
            <x v="46"/>
            <x v="47"/>
            <x v="49"/>
            <x v="55"/>
            <x v="56"/>
            <x v="61"/>
            <x v="63"/>
            <x v="64"/>
            <x v="75"/>
            <x v="79"/>
            <x v="80"/>
            <x v="81"/>
            <x v="82"/>
            <x v="83"/>
            <x v="90"/>
            <x v="91"/>
            <x v="92"/>
            <x v="93"/>
            <x v="94"/>
            <x v="101"/>
            <x v="102"/>
            <x v="103"/>
            <x v="104"/>
            <x v="109"/>
            <x v="110"/>
            <x v="115"/>
          </reference>
        </references>
      </pivotArea>
    </format>
    <format dxfId="7426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7425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7424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7423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7"/>
          </reference>
          <reference field="12" count="1">
            <x v="3"/>
          </reference>
        </references>
      </pivotArea>
    </format>
    <format dxfId="7422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7421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7"/>
          </reference>
          <reference field="12" count="1">
            <x v="19"/>
          </reference>
        </references>
      </pivotArea>
    </format>
    <format dxfId="7420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7419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47"/>
          </reference>
          <reference field="12" count="1">
            <x v="6"/>
          </reference>
        </references>
      </pivotArea>
    </format>
    <format dxfId="7418">
      <pivotArea dataOnly="0" labelOnly="1" outline="0" fieldPosition="0">
        <references count="3">
          <reference field="6" count="1" selected="0">
            <x v="12"/>
          </reference>
          <reference field="7" count="1" selected="0">
            <x v="47"/>
          </reference>
          <reference field="12" count="1">
            <x v="7"/>
          </reference>
        </references>
      </pivotArea>
    </format>
    <format dxfId="7417">
      <pivotArea dataOnly="0" labelOnly="1" outline="0" fieldPosition="0">
        <references count="3">
          <reference field="6" count="1" selected="0">
            <x v="16"/>
          </reference>
          <reference field="7" count="1" selected="0">
            <x v="47"/>
          </reference>
          <reference field="12" count="1">
            <x v="9"/>
          </reference>
        </references>
      </pivotArea>
    </format>
    <format dxfId="7416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7"/>
          </reference>
          <reference field="12" count="1">
            <x v="7"/>
          </reference>
        </references>
      </pivotArea>
    </format>
    <format dxfId="7415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47"/>
          </reference>
          <reference field="12" count="1">
            <x v="10"/>
          </reference>
        </references>
      </pivotArea>
    </format>
    <format dxfId="7414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47"/>
          </reference>
          <reference field="12" count="1">
            <x v="7"/>
          </reference>
        </references>
      </pivotArea>
    </format>
    <format dxfId="7413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7"/>
          </reference>
          <reference field="12" count="1">
            <x v="6"/>
          </reference>
        </references>
      </pivotArea>
    </format>
    <format dxfId="7412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7"/>
          </reference>
          <reference field="12" count="1">
            <x v="7"/>
          </reference>
        </references>
      </pivotArea>
    </format>
    <format dxfId="7411">
      <pivotArea dataOnly="0" labelOnly="1" outline="0" fieldPosition="0">
        <references count="3">
          <reference field="6" count="1" selected="0">
            <x v="25"/>
          </reference>
          <reference field="7" count="1" selected="0">
            <x v="47"/>
          </reference>
          <reference field="12" count="1">
            <x v="4"/>
          </reference>
        </references>
      </pivotArea>
    </format>
    <format dxfId="7410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47"/>
          </reference>
          <reference field="12" count="1">
            <x v="14"/>
          </reference>
        </references>
      </pivotArea>
    </format>
    <format dxfId="7409">
      <pivotArea dataOnly="0" labelOnly="1" outline="0" fieldPosition="0">
        <references count="3">
          <reference field="6" count="1" selected="0">
            <x v="29"/>
          </reference>
          <reference field="7" count="1" selected="0">
            <x v="47"/>
          </reference>
          <reference field="12" count="1">
            <x v="15"/>
          </reference>
        </references>
      </pivotArea>
    </format>
    <format dxfId="7408">
      <pivotArea dataOnly="0" labelOnly="1" outline="0" fieldPosition="0">
        <references count="3">
          <reference field="6" count="1" selected="0">
            <x v="33"/>
          </reference>
          <reference field="7" count="1" selected="0">
            <x v="47"/>
          </reference>
          <reference field="12" count="1">
            <x v="14"/>
          </reference>
        </references>
      </pivotArea>
    </format>
    <format dxfId="7407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47"/>
          </reference>
          <reference field="12" count="1">
            <x v="17"/>
          </reference>
        </references>
      </pivotArea>
    </format>
    <format dxfId="7406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7"/>
          </reference>
          <reference field="12" count="1">
            <x v="4"/>
          </reference>
        </references>
      </pivotArea>
    </format>
    <format dxfId="7405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7"/>
          </reference>
          <reference field="12" count="1">
            <x v="3"/>
          </reference>
        </references>
      </pivotArea>
    </format>
    <format dxfId="7404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7"/>
          </reference>
          <reference field="12" count="1">
            <x v="18"/>
          </reference>
        </references>
      </pivotArea>
    </format>
    <format dxfId="7403">
      <pivotArea dataOnly="0" labelOnly="1" outline="0" fieldPosition="0">
        <references count="3">
          <reference field="6" count="1" selected="0">
            <x v="44"/>
          </reference>
          <reference field="7" count="1" selected="0">
            <x v="47"/>
          </reference>
          <reference field="12" count="1">
            <x v="40"/>
          </reference>
        </references>
      </pivotArea>
    </format>
    <format dxfId="7402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7"/>
          </reference>
          <reference field="12" count="1">
            <x v="6"/>
          </reference>
        </references>
      </pivotArea>
    </format>
    <format dxfId="7401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7"/>
          </reference>
          <reference field="12" count="1">
            <x v="7"/>
          </reference>
        </references>
      </pivotArea>
    </format>
    <format dxfId="7400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47"/>
          </reference>
          <reference field="12" count="1">
            <x v="18"/>
          </reference>
        </references>
      </pivotArea>
    </format>
    <format dxfId="7399">
      <pivotArea dataOnly="0" labelOnly="1" outline="0" fieldPosition="0">
        <references count="3">
          <reference field="6" count="1" selected="0">
            <x v="55"/>
          </reference>
          <reference field="7" count="1" selected="0">
            <x v="47"/>
          </reference>
          <reference field="12" count="1">
            <x v="3"/>
          </reference>
        </references>
      </pivotArea>
    </format>
    <format dxfId="7398">
      <pivotArea dataOnly="0" labelOnly="1" outline="0" fieldPosition="0">
        <references count="3">
          <reference field="6" count="1" selected="0">
            <x v="56"/>
          </reference>
          <reference field="7" count="1" selected="0">
            <x v="47"/>
          </reference>
          <reference field="12" count="1">
            <x v="4"/>
          </reference>
        </references>
      </pivotArea>
    </format>
    <format dxfId="7397">
      <pivotArea dataOnly="0" labelOnly="1" outline="0" fieldPosition="0">
        <references count="3">
          <reference field="6" count="1" selected="0">
            <x v="61"/>
          </reference>
          <reference field="7" count="1" selected="0">
            <x v="47"/>
          </reference>
          <reference field="12" count="1">
            <x v="13"/>
          </reference>
        </references>
      </pivotArea>
    </format>
    <format dxfId="7396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7"/>
          </reference>
          <reference field="12" count="1">
            <x v="9"/>
          </reference>
        </references>
      </pivotArea>
    </format>
    <format dxfId="7395">
      <pivotArea dataOnly="0" labelOnly="1" outline="0" fieldPosition="0">
        <references count="3">
          <reference field="6" count="1" selected="0">
            <x v="64"/>
          </reference>
          <reference field="7" count="1" selected="0">
            <x v="47"/>
          </reference>
          <reference field="12" count="1">
            <x v="40"/>
          </reference>
        </references>
      </pivotArea>
    </format>
    <format dxfId="7394">
      <pivotArea dataOnly="0" labelOnly="1" outline="0" fieldPosition="0">
        <references count="3">
          <reference field="6" count="1" selected="0">
            <x v="75"/>
          </reference>
          <reference field="7" count="1" selected="0">
            <x v="47"/>
          </reference>
          <reference field="12" count="1">
            <x v="3"/>
          </reference>
        </references>
      </pivotArea>
    </format>
    <format dxfId="7393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47"/>
          </reference>
          <reference field="12" count="1">
            <x v="4"/>
          </reference>
        </references>
      </pivotArea>
    </format>
    <format dxfId="7392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7"/>
          </reference>
          <reference field="12" count="1">
            <x v="21"/>
          </reference>
        </references>
      </pivotArea>
    </format>
    <format dxfId="7391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47"/>
          </reference>
          <reference field="12" count="1">
            <x v="18"/>
          </reference>
        </references>
      </pivotArea>
    </format>
    <format dxfId="7390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7"/>
          </reference>
          <reference field="12" count="1">
            <x v="40"/>
          </reference>
        </references>
      </pivotArea>
    </format>
    <format dxfId="7389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47"/>
          </reference>
          <reference field="12" count="1">
            <x v="14"/>
          </reference>
        </references>
      </pivotArea>
    </format>
    <format dxfId="7388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7"/>
          </reference>
          <reference field="12" count="1">
            <x v="22"/>
          </reference>
        </references>
      </pivotArea>
    </format>
    <format dxfId="7387">
      <pivotArea dataOnly="0" labelOnly="1" outline="0" fieldPosition="0">
        <references count="3">
          <reference field="6" count="1" selected="0">
            <x v="92"/>
          </reference>
          <reference field="7" count="1" selected="0">
            <x v="47"/>
          </reference>
          <reference field="12" count="1">
            <x v="14"/>
          </reference>
        </references>
      </pivotArea>
    </format>
    <format dxfId="7386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7"/>
          </reference>
          <reference field="12" count="1">
            <x v="23"/>
          </reference>
        </references>
      </pivotArea>
    </format>
    <format dxfId="7385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7"/>
          </reference>
          <reference field="12" count="1">
            <x v="10"/>
          </reference>
        </references>
      </pivotArea>
    </format>
    <format dxfId="7384">
      <pivotArea dataOnly="0" labelOnly="1" outline="0" fieldPosition="0">
        <references count="3">
          <reference field="6" count="1" selected="0">
            <x v="101"/>
          </reference>
          <reference field="7" count="1" selected="0">
            <x v="47"/>
          </reference>
          <reference field="12" count="1">
            <x v="3"/>
          </reference>
        </references>
      </pivotArea>
    </format>
    <format dxfId="7383">
      <pivotArea dataOnly="0" labelOnly="1" outline="0" fieldPosition="0">
        <references count="3">
          <reference field="6" count="1" selected="0">
            <x v="103"/>
          </reference>
          <reference field="7" count="1" selected="0">
            <x v="47"/>
          </reference>
          <reference field="12" count="1">
            <x v="21"/>
          </reference>
        </references>
      </pivotArea>
    </format>
    <format dxfId="7382">
      <pivotArea dataOnly="0" labelOnly="1" outline="0" fieldPosition="0">
        <references count="3">
          <reference field="6" count="1" selected="0">
            <x v="104"/>
          </reference>
          <reference field="7" count="1" selected="0">
            <x v="47"/>
          </reference>
          <reference field="12" count="1">
            <x v="3"/>
          </reference>
        </references>
      </pivotArea>
    </format>
    <format dxfId="7381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7"/>
          </reference>
          <reference field="12" count="1">
            <x v="18"/>
          </reference>
        </references>
      </pivotArea>
    </format>
    <format dxfId="7380">
      <pivotArea dataOnly="0" labelOnly="1" outline="0" fieldPosition="0">
        <references count="4">
          <reference field="6" count="1" selected="0">
            <x v="4"/>
          </reference>
          <reference field="7" count="1" selected="0">
            <x v="52"/>
          </reference>
          <reference field="12" count="1" selected="0">
            <x v="1"/>
          </reference>
          <reference field="17" count="1">
            <x v="0"/>
          </reference>
        </references>
      </pivotArea>
    </format>
    <format dxfId="7379">
      <pivotArea dataOnly="0" labelOnly="1" outline="0" fieldPosition="0">
        <references count="4">
          <reference field="6" count="1" selected="0">
            <x v="5"/>
          </reference>
          <reference field="7" count="1" selected="0">
            <x v="52"/>
          </reference>
          <reference field="12" count="1" selected="0">
            <x v="2"/>
          </reference>
          <reference field="17" count="1">
            <x v="0"/>
          </reference>
        </references>
      </pivotArea>
    </format>
    <format dxfId="7378">
      <pivotArea dataOnly="0" labelOnly="1" outline="0" fieldPosition="0">
        <references count="4">
          <reference field="6" count="1" selected="0">
            <x v="44"/>
          </reference>
          <reference field="7" count="1" selected="0">
            <x v="47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7377">
      <pivotArea dataOnly="0" labelOnly="1" outline="0" fieldPosition="0">
        <references count="4">
          <reference field="6" count="1" selected="0">
            <x v="64"/>
          </reference>
          <reference field="7" count="1" selected="0">
            <x v="47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7376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7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7375">
      <pivotArea dataOnly="0" labelOnly="1" outline="0" fieldPosition="0">
        <references count="5">
          <reference field="6" count="1" selected="0">
            <x v="4"/>
          </reference>
          <reference field="7" count="1" selected="0">
            <x v="52"/>
          </reference>
          <reference field="11" count="1">
            <x v="1"/>
          </reference>
          <reference field="12" count="1" selected="0">
            <x v="1"/>
          </reference>
          <reference field="17" count="1" selected="0">
            <x v="0"/>
          </reference>
        </references>
      </pivotArea>
    </format>
    <format dxfId="7374">
      <pivotArea dataOnly="0" labelOnly="1" outline="0" fieldPosition="0">
        <references count="5">
          <reference field="6" count="1" selected="0">
            <x v="5"/>
          </reference>
          <reference field="7" count="1" selected="0">
            <x v="52"/>
          </reference>
          <reference field="11" count="1">
            <x v="1"/>
          </reference>
          <reference field="12" count="1" selected="0">
            <x v="2"/>
          </reference>
          <reference field="17" count="1" selected="0">
            <x v="0"/>
          </reference>
        </references>
      </pivotArea>
    </format>
    <format dxfId="7373">
      <pivotArea dataOnly="0" labelOnly="1" outline="0" fieldPosition="0">
        <references count="5">
          <reference field="6" count="1" selected="0">
            <x v="44"/>
          </reference>
          <reference field="7" count="1" selected="0">
            <x v="47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7372">
      <pivotArea dataOnly="0" labelOnly="1" outline="0" fieldPosition="0">
        <references count="5">
          <reference field="6" count="1" selected="0">
            <x v="64"/>
          </reference>
          <reference field="7" count="1" selected="0">
            <x v="47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7371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7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7370">
      <pivotArea dataOnly="0" labelOnly="1" outline="0" fieldPosition="0">
        <references count="6">
          <reference field="6" count="1" selected="0">
            <x v="4"/>
          </reference>
          <reference field="7" count="1" selected="0">
            <x v="52"/>
          </reference>
          <reference field="11" count="1" selected="0">
            <x v="1"/>
          </reference>
          <reference field="12" count="1" selected="0">
            <x v="1"/>
          </reference>
          <reference field="15" count="1">
            <x v="1"/>
          </reference>
          <reference field="17" count="1" selected="0">
            <x v="0"/>
          </reference>
        </references>
      </pivotArea>
    </format>
    <format dxfId="7369">
      <pivotArea dataOnly="0" labelOnly="1" outline="0" fieldPosition="0">
        <references count="6">
          <reference field="6" count="1" selected="0">
            <x v="5"/>
          </reference>
          <reference field="7" count="1" selected="0">
            <x v="52"/>
          </reference>
          <reference field="11" count="1" selected="0">
            <x v="1"/>
          </reference>
          <reference field="12" count="1" selected="0">
            <x v="2"/>
          </reference>
          <reference field="15" count="1">
            <x v="2"/>
          </reference>
          <reference field="17" count="1" selected="0">
            <x v="0"/>
          </reference>
        </references>
      </pivotArea>
    </format>
    <format dxfId="7368">
      <pivotArea dataOnly="0" labelOnly="1" outline="0" fieldPosition="0">
        <references count="7">
          <reference field="6" count="1" selected="0">
            <x v="4"/>
          </reference>
          <reference field="7" count="1" selected="0">
            <x v="52"/>
          </reference>
          <reference field="8" count="1">
            <x v="33"/>
          </reference>
          <reference field="11" count="1" selected="0">
            <x v="1"/>
          </reference>
          <reference field="12" count="1" selected="0">
            <x v="1"/>
          </reference>
          <reference field="15" count="1" selected="0">
            <x v="1"/>
          </reference>
          <reference field="17" count="1" selected="0">
            <x v="0"/>
          </reference>
        </references>
      </pivotArea>
    </format>
    <format dxfId="7367">
      <pivotArea dataOnly="0" labelOnly="1" outline="0" fieldPosition="0">
        <references count="7">
          <reference field="6" count="1" selected="0">
            <x v="5"/>
          </reference>
          <reference field="7" count="1" selected="0">
            <x v="52"/>
          </reference>
          <reference field="8" count="1">
            <x v="34"/>
          </reference>
          <reference field="11" count="1" selected="0">
            <x v="1"/>
          </reference>
          <reference field="12" count="1" selected="0">
            <x v="2"/>
          </reference>
          <reference field="15" count="1" selected="0">
            <x v="2"/>
          </reference>
          <reference field="17" count="1" selected="0">
            <x v="0"/>
          </reference>
        </references>
      </pivotArea>
    </format>
    <format dxfId="7366">
      <pivotArea dataOnly="0" labelOnly="1" outline="0" fieldPosition="0">
        <references count="7">
          <reference field="6" count="1" selected="0">
            <x v="44"/>
          </reference>
          <reference field="7" count="1" selected="0">
            <x v="47"/>
          </reference>
          <reference field="8" count="1">
            <x v="13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365">
      <pivotArea dataOnly="0" labelOnly="1" outline="0" fieldPosition="0">
        <references count="7">
          <reference field="6" count="1" selected="0">
            <x v="64"/>
          </reference>
          <reference field="7" count="1" selected="0">
            <x v="47"/>
          </reference>
          <reference field="8" count="1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364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7"/>
          </reference>
          <reference field="8" count="1">
            <x v="26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363">
      <pivotArea dataOnly="0" labelOnly="1" outline="0" fieldPosition="0">
        <references count="8">
          <reference field="6" count="1" selected="0">
            <x v="4"/>
          </reference>
          <reference field="7" count="1" selected="0">
            <x v="52"/>
          </reference>
          <reference field="8" count="1" selected="0">
            <x v="33"/>
          </reference>
          <reference field="11" count="1" selected="0">
            <x v="1"/>
          </reference>
          <reference field="12" count="1" selected="0">
            <x v="1"/>
          </reference>
          <reference field="13" count="1">
            <x v="35"/>
          </reference>
          <reference field="15" count="1" selected="0">
            <x v="1"/>
          </reference>
          <reference field="17" count="1" selected="0">
            <x v="0"/>
          </reference>
        </references>
      </pivotArea>
    </format>
    <format dxfId="7362">
      <pivotArea dataOnly="0" labelOnly="1" outline="0" fieldPosition="0">
        <references count="8">
          <reference field="6" count="1" selected="0">
            <x v="5"/>
          </reference>
          <reference field="7" count="1" selected="0">
            <x v="52"/>
          </reference>
          <reference field="8" count="1" selected="0">
            <x v="34"/>
          </reference>
          <reference field="11" count="1" selected="0">
            <x v="1"/>
          </reference>
          <reference field="12" count="1" selected="0">
            <x v="2"/>
          </reference>
          <reference field="13" count="1">
            <x v="36"/>
          </reference>
          <reference field="15" count="1" selected="0">
            <x v="2"/>
          </reference>
          <reference field="17" count="1" selected="0">
            <x v="0"/>
          </reference>
        </references>
      </pivotArea>
    </format>
    <format dxfId="7361">
      <pivotArea dataOnly="0" labelOnly="1" outline="0" fieldPosition="0">
        <references count="8">
          <reference field="6" count="1" selected="0">
            <x v="44"/>
          </reference>
          <reference field="7" count="1" selected="0">
            <x v="47"/>
          </reference>
          <reference field="8" count="1" selected="0">
            <x v="13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360">
      <pivotArea dataOnly="0" labelOnly="1" outline="0" fieldPosition="0">
        <references count="8">
          <reference field="6" count="1" selected="0">
            <x v="64"/>
          </reference>
          <reference field="7" count="1" selected="0">
            <x v="47"/>
          </reference>
          <reference field="8" count="1" selected="0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359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7"/>
          </reference>
          <reference field="8" count="1" selected="0">
            <x v="26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358">
      <pivotArea type="all" dataOnly="0" outline="0" fieldPosition="0"/>
    </format>
    <format dxfId="7357">
      <pivotArea outline="0" collapsedLevelsAreSubtotals="1" fieldPosition="0"/>
    </format>
    <format dxfId="7356">
      <pivotArea dataOnly="0" labelOnly="1" outline="0" axis="axisValues" fieldPosition="0"/>
    </format>
    <format dxfId="7355">
      <pivotArea dataOnly="0" labelOnly="1" outline="0" fieldPosition="0">
        <references count="1">
          <reference field="6" count="47">
            <x v="4"/>
            <x v="5"/>
            <x v="10"/>
            <x v="12"/>
            <x v="16"/>
            <x v="17"/>
            <x v="18"/>
            <x v="20"/>
            <x v="22"/>
            <x v="24"/>
            <x v="25"/>
            <x v="27"/>
            <x v="29"/>
            <x v="33"/>
            <x v="35"/>
            <x v="36"/>
            <x v="37"/>
            <x v="41"/>
            <x v="42"/>
            <x v="43"/>
            <x v="44"/>
            <x v="46"/>
            <x v="47"/>
            <x v="49"/>
            <x v="55"/>
            <x v="56"/>
            <x v="61"/>
            <x v="63"/>
            <x v="64"/>
            <x v="75"/>
            <x v="79"/>
            <x v="80"/>
            <x v="81"/>
            <x v="82"/>
            <x v="83"/>
            <x v="90"/>
            <x v="91"/>
            <x v="92"/>
            <x v="93"/>
            <x v="94"/>
            <x v="101"/>
            <x v="102"/>
            <x v="103"/>
            <x v="104"/>
            <x v="109"/>
            <x v="110"/>
            <x v="115"/>
          </reference>
        </references>
      </pivotArea>
    </format>
    <format dxfId="7354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7353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7352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7351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7"/>
          </reference>
          <reference field="12" count="1">
            <x v="3"/>
          </reference>
        </references>
      </pivotArea>
    </format>
    <format dxfId="7350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7349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7"/>
          </reference>
          <reference field="12" count="1">
            <x v="19"/>
          </reference>
        </references>
      </pivotArea>
    </format>
    <format dxfId="7348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7347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47"/>
          </reference>
          <reference field="12" count="1">
            <x v="6"/>
          </reference>
        </references>
      </pivotArea>
    </format>
    <format dxfId="7346">
      <pivotArea dataOnly="0" labelOnly="1" outline="0" fieldPosition="0">
        <references count="3">
          <reference field="6" count="1" selected="0">
            <x v="12"/>
          </reference>
          <reference field="7" count="1" selected="0">
            <x v="47"/>
          </reference>
          <reference field="12" count="1">
            <x v="7"/>
          </reference>
        </references>
      </pivotArea>
    </format>
    <format dxfId="7345">
      <pivotArea dataOnly="0" labelOnly="1" outline="0" fieldPosition="0">
        <references count="3">
          <reference field="6" count="1" selected="0">
            <x v="16"/>
          </reference>
          <reference field="7" count="1" selected="0">
            <x v="47"/>
          </reference>
          <reference field="12" count="1">
            <x v="9"/>
          </reference>
        </references>
      </pivotArea>
    </format>
    <format dxfId="7344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7"/>
          </reference>
          <reference field="12" count="1">
            <x v="7"/>
          </reference>
        </references>
      </pivotArea>
    </format>
    <format dxfId="7343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47"/>
          </reference>
          <reference field="12" count="1">
            <x v="10"/>
          </reference>
        </references>
      </pivotArea>
    </format>
    <format dxfId="7342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47"/>
          </reference>
          <reference field="12" count="1">
            <x v="7"/>
          </reference>
        </references>
      </pivotArea>
    </format>
    <format dxfId="7341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7"/>
          </reference>
          <reference field="12" count="1">
            <x v="6"/>
          </reference>
        </references>
      </pivotArea>
    </format>
    <format dxfId="7340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7"/>
          </reference>
          <reference field="12" count="1">
            <x v="7"/>
          </reference>
        </references>
      </pivotArea>
    </format>
    <format dxfId="7339">
      <pivotArea dataOnly="0" labelOnly="1" outline="0" fieldPosition="0">
        <references count="3">
          <reference field="6" count="1" selected="0">
            <x v="25"/>
          </reference>
          <reference field="7" count="1" selected="0">
            <x v="47"/>
          </reference>
          <reference field="12" count="1">
            <x v="4"/>
          </reference>
        </references>
      </pivotArea>
    </format>
    <format dxfId="7338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47"/>
          </reference>
          <reference field="12" count="1">
            <x v="14"/>
          </reference>
        </references>
      </pivotArea>
    </format>
    <format dxfId="7337">
      <pivotArea dataOnly="0" labelOnly="1" outline="0" fieldPosition="0">
        <references count="3">
          <reference field="6" count="1" selected="0">
            <x v="29"/>
          </reference>
          <reference field="7" count="1" selected="0">
            <x v="47"/>
          </reference>
          <reference field="12" count="1">
            <x v="15"/>
          </reference>
        </references>
      </pivotArea>
    </format>
    <format dxfId="7336">
      <pivotArea dataOnly="0" labelOnly="1" outline="0" fieldPosition="0">
        <references count="3">
          <reference field="6" count="1" selected="0">
            <x v="33"/>
          </reference>
          <reference field="7" count="1" selected="0">
            <x v="47"/>
          </reference>
          <reference field="12" count="1">
            <x v="14"/>
          </reference>
        </references>
      </pivotArea>
    </format>
    <format dxfId="7335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47"/>
          </reference>
          <reference field="12" count="1">
            <x v="17"/>
          </reference>
        </references>
      </pivotArea>
    </format>
    <format dxfId="7334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7"/>
          </reference>
          <reference field="12" count="1">
            <x v="4"/>
          </reference>
        </references>
      </pivotArea>
    </format>
    <format dxfId="7333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7"/>
          </reference>
          <reference field="12" count="1">
            <x v="3"/>
          </reference>
        </references>
      </pivotArea>
    </format>
    <format dxfId="7332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7"/>
          </reference>
          <reference field="12" count="1">
            <x v="18"/>
          </reference>
        </references>
      </pivotArea>
    </format>
    <format dxfId="7331">
      <pivotArea dataOnly="0" labelOnly="1" outline="0" fieldPosition="0">
        <references count="3">
          <reference field="6" count="1" selected="0">
            <x v="44"/>
          </reference>
          <reference field="7" count="1" selected="0">
            <x v="47"/>
          </reference>
          <reference field="12" count="1">
            <x v="40"/>
          </reference>
        </references>
      </pivotArea>
    </format>
    <format dxfId="7330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7"/>
          </reference>
          <reference field="12" count="1">
            <x v="6"/>
          </reference>
        </references>
      </pivotArea>
    </format>
    <format dxfId="7329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7"/>
          </reference>
          <reference field="12" count="1">
            <x v="7"/>
          </reference>
        </references>
      </pivotArea>
    </format>
    <format dxfId="7328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47"/>
          </reference>
          <reference field="12" count="1">
            <x v="18"/>
          </reference>
        </references>
      </pivotArea>
    </format>
    <format dxfId="7327">
      <pivotArea dataOnly="0" labelOnly="1" outline="0" fieldPosition="0">
        <references count="3">
          <reference field="6" count="1" selected="0">
            <x v="55"/>
          </reference>
          <reference field="7" count="1" selected="0">
            <x v="47"/>
          </reference>
          <reference field="12" count="1">
            <x v="3"/>
          </reference>
        </references>
      </pivotArea>
    </format>
    <format dxfId="7326">
      <pivotArea dataOnly="0" labelOnly="1" outline="0" fieldPosition="0">
        <references count="3">
          <reference field="6" count="1" selected="0">
            <x v="56"/>
          </reference>
          <reference field="7" count="1" selected="0">
            <x v="47"/>
          </reference>
          <reference field="12" count="1">
            <x v="4"/>
          </reference>
        </references>
      </pivotArea>
    </format>
    <format dxfId="7325">
      <pivotArea dataOnly="0" labelOnly="1" outline="0" fieldPosition="0">
        <references count="3">
          <reference field="6" count="1" selected="0">
            <x v="61"/>
          </reference>
          <reference field="7" count="1" selected="0">
            <x v="47"/>
          </reference>
          <reference field="12" count="1">
            <x v="13"/>
          </reference>
        </references>
      </pivotArea>
    </format>
    <format dxfId="7324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7"/>
          </reference>
          <reference field="12" count="1">
            <x v="9"/>
          </reference>
        </references>
      </pivotArea>
    </format>
    <format dxfId="7323">
      <pivotArea dataOnly="0" labelOnly="1" outline="0" fieldPosition="0">
        <references count="3">
          <reference field="6" count="1" selected="0">
            <x v="64"/>
          </reference>
          <reference field="7" count="1" selected="0">
            <x v="47"/>
          </reference>
          <reference field="12" count="1">
            <x v="40"/>
          </reference>
        </references>
      </pivotArea>
    </format>
    <format dxfId="7322">
      <pivotArea dataOnly="0" labelOnly="1" outline="0" fieldPosition="0">
        <references count="3">
          <reference field="6" count="1" selected="0">
            <x v="75"/>
          </reference>
          <reference field="7" count="1" selected="0">
            <x v="47"/>
          </reference>
          <reference field="12" count="1">
            <x v="3"/>
          </reference>
        </references>
      </pivotArea>
    </format>
    <format dxfId="7321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47"/>
          </reference>
          <reference field="12" count="1">
            <x v="4"/>
          </reference>
        </references>
      </pivotArea>
    </format>
    <format dxfId="7320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7"/>
          </reference>
          <reference field="12" count="1">
            <x v="21"/>
          </reference>
        </references>
      </pivotArea>
    </format>
    <format dxfId="7319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47"/>
          </reference>
          <reference field="12" count="1">
            <x v="18"/>
          </reference>
        </references>
      </pivotArea>
    </format>
    <format dxfId="7318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7"/>
          </reference>
          <reference field="12" count="1">
            <x v="40"/>
          </reference>
        </references>
      </pivotArea>
    </format>
    <format dxfId="7317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47"/>
          </reference>
          <reference field="12" count="1">
            <x v="14"/>
          </reference>
        </references>
      </pivotArea>
    </format>
    <format dxfId="7316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7"/>
          </reference>
          <reference field="12" count="1">
            <x v="22"/>
          </reference>
        </references>
      </pivotArea>
    </format>
    <format dxfId="7315">
      <pivotArea dataOnly="0" labelOnly="1" outline="0" fieldPosition="0">
        <references count="3">
          <reference field="6" count="1" selected="0">
            <x v="92"/>
          </reference>
          <reference field="7" count="1" selected="0">
            <x v="47"/>
          </reference>
          <reference field="12" count="1">
            <x v="14"/>
          </reference>
        </references>
      </pivotArea>
    </format>
    <format dxfId="7314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7"/>
          </reference>
          <reference field="12" count="1">
            <x v="23"/>
          </reference>
        </references>
      </pivotArea>
    </format>
    <format dxfId="7313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7"/>
          </reference>
          <reference field="12" count="1">
            <x v="10"/>
          </reference>
        </references>
      </pivotArea>
    </format>
    <format dxfId="7312">
      <pivotArea dataOnly="0" labelOnly="1" outline="0" fieldPosition="0">
        <references count="3">
          <reference field="6" count="1" selected="0">
            <x v="101"/>
          </reference>
          <reference field="7" count="1" selected="0">
            <x v="47"/>
          </reference>
          <reference field="12" count="1">
            <x v="3"/>
          </reference>
        </references>
      </pivotArea>
    </format>
    <format dxfId="7311">
      <pivotArea dataOnly="0" labelOnly="1" outline="0" fieldPosition="0">
        <references count="3">
          <reference field="6" count="1" selected="0">
            <x v="103"/>
          </reference>
          <reference field="7" count="1" selected="0">
            <x v="47"/>
          </reference>
          <reference field="12" count="1">
            <x v="21"/>
          </reference>
        </references>
      </pivotArea>
    </format>
    <format dxfId="7310">
      <pivotArea dataOnly="0" labelOnly="1" outline="0" fieldPosition="0">
        <references count="3">
          <reference field="6" count="1" selected="0">
            <x v="104"/>
          </reference>
          <reference field="7" count="1" selected="0">
            <x v="47"/>
          </reference>
          <reference field="12" count="1">
            <x v="3"/>
          </reference>
        </references>
      </pivotArea>
    </format>
    <format dxfId="7309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7"/>
          </reference>
          <reference field="12" count="1">
            <x v="18"/>
          </reference>
        </references>
      </pivotArea>
    </format>
    <format dxfId="7308">
      <pivotArea dataOnly="0" labelOnly="1" outline="0" fieldPosition="0">
        <references count="4">
          <reference field="6" count="1" selected="0">
            <x v="4"/>
          </reference>
          <reference field="7" count="1" selected="0">
            <x v="52"/>
          </reference>
          <reference field="12" count="1" selected="0">
            <x v="1"/>
          </reference>
          <reference field="17" count="1">
            <x v="0"/>
          </reference>
        </references>
      </pivotArea>
    </format>
    <format dxfId="7307">
      <pivotArea dataOnly="0" labelOnly="1" outline="0" fieldPosition="0">
        <references count="4">
          <reference field="6" count="1" selected="0">
            <x v="5"/>
          </reference>
          <reference field="7" count="1" selected="0">
            <x v="52"/>
          </reference>
          <reference field="12" count="1" selected="0">
            <x v="2"/>
          </reference>
          <reference field="17" count="1">
            <x v="0"/>
          </reference>
        </references>
      </pivotArea>
    </format>
    <format dxfId="7306">
      <pivotArea dataOnly="0" labelOnly="1" outline="0" fieldPosition="0">
        <references count="4">
          <reference field="6" count="1" selected="0">
            <x v="44"/>
          </reference>
          <reference field="7" count="1" selected="0">
            <x v="47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7305">
      <pivotArea dataOnly="0" labelOnly="1" outline="0" fieldPosition="0">
        <references count="4">
          <reference field="6" count="1" selected="0">
            <x v="64"/>
          </reference>
          <reference field="7" count="1" selected="0">
            <x v="47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7304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7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7303">
      <pivotArea dataOnly="0" labelOnly="1" outline="0" fieldPosition="0">
        <references count="5">
          <reference field="6" count="1" selected="0">
            <x v="4"/>
          </reference>
          <reference field="7" count="1" selected="0">
            <x v="52"/>
          </reference>
          <reference field="11" count="1">
            <x v="1"/>
          </reference>
          <reference field="12" count="1" selected="0">
            <x v="1"/>
          </reference>
          <reference field="17" count="1" selected="0">
            <x v="0"/>
          </reference>
        </references>
      </pivotArea>
    </format>
    <format dxfId="7302">
      <pivotArea dataOnly="0" labelOnly="1" outline="0" fieldPosition="0">
        <references count="5">
          <reference field="6" count="1" selected="0">
            <x v="5"/>
          </reference>
          <reference field="7" count="1" selected="0">
            <x v="52"/>
          </reference>
          <reference field="11" count="1">
            <x v="1"/>
          </reference>
          <reference field="12" count="1" selected="0">
            <x v="2"/>
          </reference>
          <reference field="17" count="1" selected="0">
            <x v="0"/>
          </reference>
        </references>
      </pivotArea>
    </format>
    <format dxfId="7301">
      <pivotArea dataOnly="0" labelOnly="1" outline="0" fieldPosition="0">
        <references count="5">
          <reference field="6" count="1" selected="0">
            <x v="44"/>
          </reference>
          <reference field="7" count="1" selected="0">
            <x v="47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7300">
      <pivotArea dataOnly="0" labelOnly="1" outline="0" fieldPosition="0">
        <references count="5">
          <reference field="6" count="1" selected="0">
            <x v="64"/>
          </reference>
          <reference field="7" count="1" selected="0">
            <x v="47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7299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7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7298">
      <pivotArea dataOnly="0" labelOnly="1" outline="0" fieldPosition="0">
        <references count="6">
          <reference field="6" count="1" selected="0">
            <x v="4"/>
          </reference>
          <reference field="7" count="1" selected="0">
            <x v="52"/>
          </reference>
          <reference field="11" count="1" selected="0">
            <x v="1"/>
          </reference>
          <reference field="12" count="1" selected="0">
            <x v="1"/>
          </reference>
          <reference field="15" count="1">
            <x v="1"/>
          </reference>
          <reference field="17" count="1" selected="0">
            <x v="0"/>
          </reference>
        </references>
      </pivotArea>
    </format>
    <format dxfId="7297">
      <pivotArea dataOnly="0" labelOnly="1" outline="0" fieldPosition="0">
        <references count="6">
          <reference field="6" count="1" selected="0">
            <x v="5"/>
          </reference>
          <reference field="7" count="1" selected="0">
            <x v="52"/>
          </reference>
          <reference field="11" count="1" selected="0">
            <x v="1"/>
          </reference>
          <reference field="12" count="1" selected="0">
            <x v="2"/>
          </reference>
          <reference field="15" count="1">
            <x v="2"/>
          </reference>
          <reference field="17" count="1" selected="0">
            <x v="0"/>
          </reference>
        </references>
      </pivotArea>
    </format>
    <format dxfId="7296">
      <pivotArea dataOnly="0" labelOnly="1" outline="0" fieldPosition="0">
        <references count="7">
          <reference field="6" count="1" selected="0">
            <x v="4"/>
          </reference>
          <reference field="7" count="1" selected="0">
            <x v="52"/>
          </reference>
          <reference field="8" count="1">
            <x v="33"/>
          </reference>
          <reference field="11" count="1" selected="0">
            <x v="1"/>
          </reference>
          <reference field="12" count="1" selected="0">
            <x v="1"/>
          </reference>
          <reference field="15" count="1" selected="0">
            <x v="1"/>
          </reference>
          <reference field="17" count="1" selected="0">
            <x v="0"/>
          </reference>
        </references>
      </pivotArea>
    </format>
    <format dxfId="7295">
      <pivotArea dataOnly="0" labelOnly="1" outline="0" fieldPosition="0">
        <references count="7">
          <reference field="6" count="1" selected="0">
            <x v="5"/>
          </reference>
          <reference field="7" count="1" selected="0">
            <x v="52"/>
          </reference>
          <reference field="8" count="1">
            <x v="34"/>
          </reference>
          <reference field="11" count="1" selected="0">
            <x v="1"/>
          </reference>
          <reference field="12" count="1" selected="0">
            <x v="2"/>
          </reference>
          <reference field="15" count="1" selected="0">
            <x v="2"/>
          </reference>
          <reference field="17" count="1" selected="0">
            <x v="0"/>
          </reference>
        </references>
      </pivotArea>
    </format>
    <format dxfId="7294">
      <pivotArea dataOnly="0" labelOnly="1" outline="0" fieldPosition="0">
        <references count="7">
          <reference field="6" count="1" selected="0">
            <x v="44"/>
          </reference>
          <reference field="7" count="1" selected="0">
            <x v="47"/>
          </reference>
          <reference field="8" count="1">
            <x v="13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293">
      <pivotArea dataOnly="0" labelOnly="1" outline="0" fieldPosition="0">
        <references count="7">
          <reference field="6" count="1" selected="0">
            <x v="64"/>
          </reference>
          <reference field="7" count="1" selected="0">
            <x v="47"/>
          </reference>
          <reference field="8" count="1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292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7"/>
          </reference>
          <reference field="8" count="1">
            <x v="26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291">
      <pivotArea dataOnly="0" labelOnly="1" outline="0" fieldPosition="0">
        <references count="8">
          <reference field="6" count="1" selected="0">
            <x v="4"/>
          </reference>
          <reference field="7" count="1" selected="0">
            <x v="52"/>
          </reference>
          <reference field="8" count="1" selected="0">
            <x v="33"/>
          </reference>
          <reference field="11" count="1" selected="0">
            <x v="1"/>
          </reference>
          <reference field="12" count="1" selected="0">
            <x v="1"/>
          </reference>
          <reference field="13" count="1">
            <x v="35"/>
          </reference>
          <reference field="15" count="1" selected="0">
            <x v="1"/>
          </reference>
          <reference field="17" count="1" selected="0">
            <x v="0"/>
          </reference>
        </references>
      </pivotArea>
    </format>
    <format dxfId="7290">
      <pivotArea dataOnly="0" labelOnly="1" outline="0" fieldPosition="0">
        <references count="8">
          <reference field="6" count="1" selected="0">
            <x v="5"/>
          </reference>
          <reference field="7" count="1" selected="0">
            <x v="52"/>
          </reference>
          <reference field="8" count="1" selected="0">
            <x v="34"/>
          </reference>
          <reference field="11" count="1" selected="0">
            <x v="1"/>
          </reference>
          <reference field="12" count="1" selected="0">
            <x v="2"/>
          </reference>
          <reference field="13" count="1">
            <x v="36"/>
          </reference>
          <reference field="15" count="1" selected="0">
            <x v="2"/>
          </reference>
          <reference field="17" count="1" selected="0">
            <x v="0"/>
          </reference>
        </references>
      </pivotArea>
    </format>
    <format dxfId="7289">
      <pivotArea dataOnly="0" labelOnly="1" outline="0" fieldPosition="0">
        <references count="8">
          <reference field="6" count="1" selected="0">
            <x v="44"/>
          </reference>
          <reference field="7" count="1" selected="0">
            <x v="47"/>
          </reference>
          <reference field="8" count="1" selected="0">
            <x v="13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288">
      <pivotArea dataOnly="0" labelOnly="1" outline="0" fieldPosition="0">
        <references count="8">
          <reference field="6" count="1" selected="0">
            <x v="64"/>
          </reference>
          <reference field="7" count="1" selected="0">
            <x v="47"/>
          </reference>
          <reference field="8" count="1" selected="0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287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7"/>
          </reference>
          <reference field="8" count="1" selected="0">
            <x v="26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286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0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20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n="230.300"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16">
    <i>
      <x v="5"/>
      <x v="5"/>
      <x v="19"/>
      <x/>
      <x v="3"/>
      <x v="20"/>
      <x v="4"/>
      <x v="4"/>
    </i>
    <i>
      <x v="10"/>
      <x v="5"/>
      <x v="6"/>
      <x/>
      <x v="2"/>
      <x v="10"/>
      <x v="20"/>
      <x v="22"/>
    </i>
    <i>
      <x v="12"/>
      <x v="5"/>
      <x v="7"/>
      <x/>
      <x v="3"/>
      <x v="18"/>
      <x v="20"/>
      <x v="22"/>
    </i>
    <i>
      <x v="16"/>
      <x v="5"/>
      <x v="9"/>
      <x/>
      <x v="2"/>
      <x v="6"/>
      <x v="9"/>
      <x v="9"/>
    </i>
    <i>
      <x v="21"/>
      <x v="5"/>
      <x v="11"/>
      <x/>
      <x v="2"/>
      <x v="14"/>
      <x v="1"/>
      <x v="1"/>
    </i>
    <i>
      <x v="24"/>
      <x v="5"/>
      <x v="7"/>
      <x/>
      <x v="3"/>
      <x v="18"/>
      <x v="9"/>
      <x v="9"/>
    </i>
    <i>
      <x v="35"/>
      <x v="5"/>
      <x v="17"/>
      <x/>
      <x v="3"/>
      <x v="5"/>
      <x v="9"/>
      <x v="9"/>
    </i>
    <i>
      <x v="36"/>
      <x v="5"/>
      <x v="17"/>
      <x/>
      <x v="3"/>
      <x v="5"/>
      <x v="9"/>
      <x v="9"/>
    </i>
    <i>
      <x v="37"/>
      <x v="5"/>
      <x v="4"/>
      <x/>
      <x v="2"/>
      <x v="12"/>
      <x v="4"/>
      <x v="4"/>
    </i>
    <i>
      <x v="38"/>
      <x v="5"/>
      <x v="4"/>
      <x/>
      <x v="2"/>
      <x v="12"/>
      <x v="9"/>
      <x v="9"/>
    </i>
    <i>
      <x v="39"/>
      <x v="5"/>
      <x v="3"/>
      <x/>
      <x v="2"/>
      <x v="11"/>
      <x v="17"/>
      <x v="19"/>
    </i>
    <i>
      <x v="47"/>
      <x v="5"/>
      <x v="7"/>
      <x/>
      <x v="3"/>
      <x v="18"/>
      <x v="20"/>
      <x v="22"/>
    </i>
    <i>
      <x v="48"/>
      <x v="5"/>
      <x v="14"/>
      <x v="4"/>
      <x v="2"/>
      <x v="11"/>
      <x v="26"/>
      <x v="27"/>
    </i>
    <i>
      <x v="49"/>
      <x v="5"/>
      <x v="18"/>
      <x v="4"/>
      <x v="2"/>
      <x v="17"/>
      <x v="9"/>
      <x v="4"/>
    </i>
    <i>
      <x v="50"/>
      <x v="5"/>
      <x v="14"/>
      <x/>
      <x v="2"/>
      <x v="11"/>
      <x v="15"/>
      <x v="17"/>
    </i>
    <i>
      <x v="51"/>
      <x v="5"/>
      <x v="3"/>
      <x/>
      <x v="2"/>
      <x v="11"/>
      <x v="24"/>
      <x v="27"/>
    </i>
  </rowItems>
  <colItems count="1">
    <i/>
  </colItems>
  <pageFields count="1">
    <pageField fld="3" item="22" hier="-1"/>
  </pageFields>
  <dataFields count="1">
    <dataField name="VALOR" fld="14" baseField="13" baseItem="23" numFmtId="44"/>
  </dataFields>
  <formats count="41">
    <format dxfId="2770">
      <pivotArea type="all" dataOnly="0" outline="0" fieldPosition="0"/>
    </format>
    <format dxfId="2769">
      <pivotArea field="7" type="button" dataOnly="0" labelOnly="1" outline="0" axis="axisRow" fieldPosition="1"/>
    </format>
    <format dxfId="2768">
      <pivotArea type="all" dataOnly="0" outline="0" fieldPosition="0"/>
    </format>
    <format dxfId="2767">
      <pivotArea outline="0" collapsedLevelsAreSubtotals="1" fieldPosition="0"/>
    </format>
    <format dxfId="2766">
      <pivotArea dataOnly="0" labelOnly="1" outline="0" axis="axisValues" fieldPosition="0"/>
    </format>
    <format dxfId="2765">
      <pivotArea dataOnly="0" labelOnly="1" outline="0" fieldPosition="0">
        <references count="1">
          <reference field="6" count="16">
            <x v="5"/>
            <x v="10"/>
            <x v="12"/>
            <x v="16"/>
            <x v="21"/>
            <x v="24"/>
            <x v="35"/>
            <x v="36"/>
            <x v="37"/>
            <x v="38"/>
            <x v="39"/>
            <x v="47"/>
            <x v="48"/>
            <x v="49"/>
            <x v="50"/>
            <x v="51"/>
          </reference>
        </references>
      </pivotArea>
    </format>
    <format dxfId="2764">
      <pivotArea dataOnly="0" labelOnly="1" outline="0" fieldPosition="0">
        <references count="2">
          <reference field="6" count="1" selected="0">
            <x v="5"/>
          </reference>
          <reference field="7" count="1">
            <x v="5"/>
          </reference>
        </references>
      </pivotArea>
    </format>
    <format dxfId="2763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"/>
          </reference>
          <reference field="12" count="1">
            <x v="19"/>
          </reference>
        </references>
      </pivotArea>
    </format>
    <format dxfId="2762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5"/>
          </reference>
          <reference field="12" count="1">
            <x v="6"/>
          </reference>
        </references>
      </pivotArea>
    </format>
    <format dxfId="2761">
      <pivotArea dataOnly="0" labelOnly="1" outline="0" fieldPosition="0">
        <references count="3">
          <reference field="6" count="1" selected="0">
            <x v="12"/>
          </reference>
          <reference field="7" count="1" selected="0">
            <x v="5"/>
          </reference>
          <reference field="12" count="1">
            <x v="7"/>
          </reference>
        </references>
      </pivotArea>
    </format>
    <format dxfId="2760">
      <pivotArea dataOnly="0" labelOnly="1" outline="0" fieldPosition="0">
        <references count="3">
          <reference field="6" count="1" selected="0">
            <x v="16"/>
          </reference>
          <reference field="7" count="1" selected="0">
            <x v="5"/>
          </reference>
          <reference field="12" count="1">
            <x v="9"/>
          </reference>
        </references>
      </pivotArea>
    </format>
    <format dxfId="2759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5"/>
          </reference>
          <reference field="12" count="1">
            <x v="11"/>
          </reference>
        </references>
      </pivotArea>
    </format>
    <format dxfId="2758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5"/>
          </reference>
          <reference field="12" count="1">
            <x v="7"/>
          </reference>
        </references>
      </pivotArea>
    </format>
    <format dxfId="2757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5"/>
          </reference>
          <reference field="12" count="1">
            <x v="17"/>
          </reference>
        </references>
      </pivotArea>
    </format>
    <format dxfId="2756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5"/>
          </reference>
          <reference field="12" count="1">
            <x v="4"/>
          </reference>
        </references>
      </pivotArea>
    </format>
    <format dxfId="2755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5"/>
          </reference>
          <reference field="12" count="1">
            <x v="3"/>
          </reference>
        </references>
      </pivotArea>
    </format>
    <format dxfId="2754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5"/>
          </reference>
          <reference field="12" count="1">
            <x v="7"/>
          </reference>
        </references>
      </pivotArea>
    </format>
    <format dxfId="2753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5"/>
          </reference>
          <reference field="12" count="1">
            <x v="14"/>
          </reference>
        </references>
      </pivotArea>
    </format>
    <format dxfId="2752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5"/>
          </reference>
          <reference field="12" count="1">
            <x v="18"/>
          </reference>
        </references>
      </pivotArea>
    </format>
    <format dxfId="2751">
      <pivotArea dataOnly="0" labelOnly="1" outline="0" fieldPosition="0">
        <references count="3">
          <reference field="6" count="1" selected="0">
            <x v="50"/>
          </reference>
          <reference field="7" count="1" selected="0">
            <x v="5"/>
          </reference>
          <reference field="12" count="1">
            <x v="14"/>
          </reference>
        </references>
      </pivotArea>
    </format>
    <format dxfId="2750">
      <pivotArea dataOnly="0" labelOnly="1" outline="0" fieldPosition="0">
        <references count="3">
          <reference field="6" count="1" selected="0">
            <x v="51"/>
          </reference>
          <reference field="7" count="1" selected="0">
            <x v="5"/>
          </reference>
          <reference field="12" count="1">
            <x v="3"/>
          </reference>
        </references>
      </pivotArea>
    </format>
    <format dxfId="2749">
      <pivotArea type="all" dataOnly="0" outline="0" fieldPosition="0"/>
    </format>
    <format dxfId="2748">
      <pivotArea outline="0" collapsedLevelsAreSubtotals="1" fieldPosition="0"/>
    </format>
    <format dxfId="2747">
      <pivotArea dataOnly="0" labelOnly="1" outline="0" axis="axisValues" fieldPosition="0"/>
    </format>
    <format dxfId="2746">
      <pivotArea dataOnly="0" labelOnly="1" outline="0" fieldPosition="0">
        <references count="1">
          <reference field="6" count="16">
            <x v="5"/>
            <x v="10"/>
            <x v="12"/>
            <x v="16"/>
            <x v="21"/>
            <x v="24"/>
            <x v="35"/>
            <x v="36"/>
            <x v="37"/>
            <x v="38"/>
            <x v="39"/>
            <x v="47"/>
            <x v="48"/>
            <x v="49"/>
            <x v="50"/>
            <x v="51"/>
          </reference>
        </references>
      </pivotArea>
    </format>
    <format dxfId="2745">
      <pivotArea dataOnly="0" labelOnly="1" outline="0" fieldPosition="0">
        <references count="2">
          <reference field="6" count="1" selected="0">
            <x v="5"/>
          </reference>
          <reference field="7" count="1">
            <x v="5"/>
          </reference>
        </references>
      </pivotArea>
    </format>
    <format dxfId="2744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"/>
          </reference>
          <reference field="12" count="1">
            <x v="19"/>
          </reference>
        </references>
      </pivotArea>
    </format>
    <format dxfId="2743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5"/>
          </reference>
          <reference field="12" count="1">
            <x v="6"/>
          </reference>
        </references>
      </pivotArea>
    </format>
    <format dxfId="2742">
      <pivotArea dataOnly="0" labelOnly="1" outline="0" fieldPosition="0">
        <references count="3">
          <reference field="6" count="1" selected="0">
            <x v="12"/>
          </reference>
          <reference field="7" count="1" selected="0">
            <x v="5"/>
          </reference>
          <reference field="12" count="1">
            <x v="7"/>
          </reference>
        </references>
      </pivotArea>
    </format>
    <format dxfId="2741">
      <pivotArea dataOnly="0" labelOnly="1" outline="0" fieldPosition="0">
        <references count="3">
          <reference field="6" count="1" selected="0">
            <x v="16"/>
          </reference>
          <reference field="7" count="1" selected="0">
            <x v="5"/>
          </reference>
          <reference field="12" count="1">
            <x v="9"/>
          </reference>
        </references>
      </pivotArea>
    </format>
    <format dxfId="2740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5"/>
          </reference>
          <reference field="12" count="1">
            <x v="11"/>
          </reference>
        </references>
      </pivotArea>
    </format>
    <format dxfId="2739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5"/>
          </reference>
          <reference field="12" count="1">
            <x v="7"/>
          </reference>
        </references>
      </pivotArea>
    </format>
    <format dxfId="2738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5"/>
          </reference>
          <reference field="12" count="1">
            <x v="17"/>
          </reference>
        </references>
      </pivotArea>
    </format>
    <format dxfId="2737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5"/>
          </reference>
          <reference field="12" count="1">
            <x v="4"/>
          </reference>
        </references>
      </pivotArea>
    </format>
    <format dxfId="2736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5"/>
          </reference>
          <reference field="12" count="1">
            <x v="3"/>
          </reference>
        </references>
      </pivotArea>
    </format>
    <format dxfId="2735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5"/>
          </reference>
          <reference field="12" count="1">
            <x v="7"/>
          </reference>
        </references>
      </pivotArea>
    </format>
    <format dxfId="2734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5"/>
          </reference>
          <reference field="12" count="1">
            <x v="14"/>
          </reference>
        </references>
      </pivotArea>
    </format>
    <format dxfId="2733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5"/>
          </reference>
          <reference field="12" count="1">
            <x v="18"/>
          </reference>
        </references>
      </pivotArea>
    </format>
    <format dxfId="2732">
      <pivotArea dataOnly="0" labelOnly="1" outline="0" fieldPosition="0">
        <references count="3">
          <reference field="6" count="1" selected="0">
            <x v="50"/>
          </reference>
          <reference field="7" count="1" selected="0">
            <x v="5"/>
          </reference>
          <reference field="12" count="1">
            <x v="14"/>
          </reference>
        </references>
      </pivotArea>
    </format>
    <format dxfId="2731">
      <pivotArea dataOnly="0" labelOnly="1" outline="0" fieldPosition="0">
        <references count="3">
          <reference field="6" count="1" selected="0">
            <x v="51"/>
          </reference>
          <reference field="7" count="1" selected="0">
            <x v="5"/>
          </reference>
          <reference field="12" count="1">
            <x v="3"/>
          </reference>
        </references>
      </pivotArea>
    </format>
    <format dxfId="2730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24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20">
    <i>
      <x v="9"/>
      <x v="101"/>
      <x v="125"/>
      <x/>
      <x v="8"/>
      <x v="48"/>
      <x v="3"/>
      <x v="3"/>
    </i>
    <i>
      <x v="15"/>
      <x v="101"/>
      <x v="102"/>
      <x/>
      <x v="8"/>
      <x v="38"/>
      <x v="9"/>
      <x v="9"/>
    </i>
    <i>
      <x v="16"/>
      <x v="101"/>
      <x v="102"/>
      <x/>
      <x v="8"/>
      <x v="38"/>
      <x v="9"/>
      <x v="9"/>
    </i>
    <i>
      <x v="17"/>
      <x v="101"/>
      <x v="93"/>
      <x/>
      <x v="7"/>
      <x v="35"/>
      <x v="1"/>
      <x v="1"/>
    </i>
    <i>
      <x v="22"/>
      <x v="101"/>
      <x v="99"/>
      <x/>
      <x v="7"/>
      <x v="37"/>
      <x v="5"/>
      <x v="5"/>
    </i>
    <i>
      <x v="37"/>
      <x v="101"/>
      <x v="95"/>
      <x/>
      <x v="8"/>
      <x v="33"/>
      <x v="5"/>
      <x v="5"/>
    </i>
    <i>
      <x v="39"/>
      <x v="101"/>
      <x v="94"/>
      <x/>
      <x v="7"/>
      <x v="50"/>
      <x v="9"/>
      <x v="9"/>
    </i>
    <i>
      <x v="41"/>
      <x v="101"/>
      <x v="94"/>
      <x/>
      <x v="7"/>
      <x v="50"/>
      <x v="9"/>
      <x v="9"/>
    </i>
    <i>
      <x v="52"/>
      <x v="101"/>
      <x v="94"/>
      <x/>
      <x v="7"/>
      <x v="50"/>
      <x v="4"/>
      <x v="4"/>
    </i>
    <i>
      <x v="54"/>
      <x v="101"/>
      <x v="94"/>
      <x/>
      <x v="7"/>
      <x v="50"/>
      <x v="9"/>
      <x v="9"/>
    </i>
    <i>
      <x v="63"/>
      <x v="101"/>
      <x v="102"/>
      <x/>
      <x v="8"/>
      <x v="38"/>
      <x v="1"/>
      <x v="1"/>
    </i>
    <i>
      <x v="78"/>
      <x v="101"/>
      <x v="104"/>
      <x v="4"/>
      <x v="8"/>
      <x v="40"/>
      <x v="20"/>
      <x v="86"/>
    </i>
    <i>
      <x v="81"/>
      <x v="101"/>
      <x v="106"/>
      <x/>
      <x v="7"/>
      <x v="41"/>
      <x v="13"/>
      <x v="14"/>
    </i>
    <i>
      <x v="91"/>
      <x v="101"/>
      <x v="97"/>
      <x/>
      <x v="7"/>
      <x v="35"/>
      <x v="13"/>
      <x v="14"/>
    </i>
    <i>
      <x v="98"/>
      <x v="101"/>
      <x v="100"/>
      <x v="13"/>
      <x v="7"/>
      <x v="49"/>
      <x v="3"/>
      <x v="3"/>
    </i>
    <i>
      <x v="111"/>
      <x v="101"/>
      <x v="95"/>
      <x/>
      <x v="8"/>
      <x v="33"/>
      <x v="9"/>
      <x v="9"/>
    </i>
    <i>
      <x v="113"/>
      <x v="101"/>
      <x v="94"/>
      <x/>
      <x v="7"/>
      <x v="50"/>
      <x v="7"/>
      <x v="7"/>
    </i>
    <i>
      <x v="114"/>
      <x v="101"/>
      <x v="94"/>
      <x/>
      <x v="7"/>
      <x v="50"/>
      <x v="7"/>
      <x v="7"/>
    </i>
    <i>
      <x v="116"/>
      <x v="101"/>
      <x v="100"/>
      <x v="13"/>
      <x v="7"/>
      <x v="49"/>
      <x v="3"/>
      <x v="3"/>
    </i>
    <i>
      <x v="117"/>
      <x v="101"/>
      <x v="94"/>
      <x/>
      <x v="7"/>
      <x v="50"/>
      <x v="7"/>
      <x v="7"/>
    </i>
  </rowItems>
  <colItems count="1">
    <i/>
  </colItems>
  <pageFields count="1">
    <pageField fld="3" item="66" hier="-1"/>
  </pageFields>
  <dataFields count="1">
    <dataField name="VALOR" fld="14" baseField="13" baseItem="23" numFmtId="44"/>
  </dataFields>
  <formats count="77">
    <format dxfId="2729">
      <pivotArea type="all" dataOnly="0" outline="0" fieldPosition="0"/>
    </format>
    <format dxfId="2728">
      <pivotArea field="7" type="button" dataOnly="0" labelOnly="1" outline="0" axis="axisRow" fieldPosition="1"/>
    </format>
    <format dxfId="2727">
      <pivotArea type="all" dataOnly="0" outline="0" fieldPosition="0"/>
    </format>
    <format dxfId="2726">
      <pivotArea outline="0" collapsedLevelsAreSubtotals="1" fieldPosition="0"/>
    </format>
    <format dxfId="2725">
      <pivotArea dataOnly="0" labelOnly="1" outline="0" axis="axisValues" fieldPosition="0"/>
    </format>
    <format dxfId="2724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2723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2722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2721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2720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2719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718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2717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716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2715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2714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713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2712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2711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2710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2709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2708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2707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706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2705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2704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2703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2702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2701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2700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2699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2698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2697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2696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695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2694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2693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2692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691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690">
      <pivotArea type="all" dataOnly="0" outline="0" fieldPosition="0"/>
    </format>
    <format dxfId="2689">
      <pivotArea outline="0" collapsedLevelsAreSubtotals="1" fieldPosition="0"/>
    </format>
    <format dxfId="2688">
      <pivotArea dataOnly="0" labelOnly="1" outline="0" axis="axisValues" fieldPosition="0"/>
    </format>
    <format dxfId="2687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2686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2685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2684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2683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2682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681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2680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679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2678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2677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676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2675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2674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2673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2672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2671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2670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669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2668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2667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2666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2665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2664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2663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2662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2661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2660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2659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658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2657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2656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2655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654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653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2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25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n="230.300"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21">
    <i>
      <x v="13"/>
      <x v="34"/>
      <x v="3"/>
      <x/>
      <x v="2"/>
      <x v="11"/>
      <x/>
      <x/>
    </i>
    <i>
      <x v="14"/>
      <x v="34"/>
      <x v="8"/>
      <x/>
      <x v="2"/>
      <x v="11"/>
      <x/>
      <x/>
    </i>
    <i>
      <x v="15"/>
      <x v="34"/>
      <x v="9"/>
      <x/>
      <x v="2"/>
      <x v="6"/>
      <x/>
      <x/>
    </i>
    <i>
      <x v="16"/>
      <x v="34"/>
      <x v="9"/>
      <x/>
      <x v="2"/>
      <x v="6"/>
      <x/>
      <x/>
    </i>
    <i>
      <x v="17"/>
      <x v="34"/>
      <x v="7"/>
      <x/>
      <x v="3"/>
      <x v="18"/>
      <x/>
      <x/>
    </i>
    <i>
      <x v="21"/>
      <x v="34"/>
      <x v="11"/>
      <x/>
      <x v="2"/>
      <x v="14"/>
      <x/>
      <x/>
    </i>
    <i>
      <x v="37"/>
      <x v="34"/>
      <x v="4"/>
      <x/>
      <x v="2"/>
      <x v="12"/>
      <x/>
      <x/>
    </i>
    <i>
      <x v="39"/>
      <x v="34"/>
      <x v="3"/>
      <x/>
      <x v="2"/>
      <x v="11"/>
      <x v="4"/>
      <x v="4"/>
    </i>
    <i>
      <x v="43"/>
      <x v="34"/>
      <x v="18"/>
      <x/>
      <x v="2"/>
      <x v="17"/>
      <x/>
      <x/>
    </i>
    <i>
      <x v="48"/>
      <x v="34"/>
      <x v="14"/>
      <x/>
      <x v="2"/>
      <x v="11"/>
      <x v="20"/>
      <x v="22"/>
    </i>
    <i>
      <x v="60"/>
      <x v="34"/>
      <x v="11"/>
      <x/>
      <x v="2"/>
      <x v="14"/>
      <x/>
      <x/>
    </i>
    <i>
      <x v="77"/>
      <x v="34"/>
      <x v="7"/>
      <x/>
      <x v="3"/>
      <x v="18"/>
      <x/>
      <x/>
    </i>
    <i>
      <x v="84"/>
      <x v="34"/>
      <x v="5"/>
      <x/>
      <x v="3"/>
      <x v="16"/>
      <x/>
      <x/>
    </i>
    <i>
      <x v="98"/>
      <x v="34"/>
      <x v="24"/>
      <x v="7"/>
      <x v="3"/>
      <x v="49"/>
      <x/>
      <x/>
    </i>
    <i>
      <x v="104"/>
      <x v="34"/>
      <x v="3"/>
      <x/>
      <x v="2"/>
      <x v="11"/>
      <x v="24"/>
      <x v="27"/>
    </i>
    <i>
      <x v="111"/>
      <x v="34"/>
      <x v="4"/>
      <x/>
      <x v="2"/>
      <x v="12"/>
      <x v="9"/>
      <x v="9"/>
    </i>
    <i>
      <x v="113"/>
      <x v="34"/>
      <x v="3"/>
      <x/>
      <x v="2"/>
      <x v="11"/>
      <x v="4"/>
      <x v="4"/>
    </i>
    <i>
      <x v="114"/>
      <x v="34"/>
      <x v="3"/>
      <x/>
      <x v="2"/>
      <x v="11"/>
      <x v="4"/>
      <x v="4"/>
    </i>
    <i>
      <x v="118"/>
      <x v="34"/>
      <x v="18"/>
      <x/>
      <x v="2"/>
      <x v="17"/>
      <x v="1"/>
      <x v="1"/>
    </i>
    <i>
      <x v="120"/>
      <x v="34"/>
      <x v="4"/>
      <x/>
      <x v="2"/>
      <x v="12"/>
      <x/>
      <x/>
    </i>
    <i>
      <x v="121"/>
      <x v="34"/>
      <x v="3"/>
      <x/>
      <x v="2"/>
      <x v="11"/>
      <x v="9"/>
      <x v="9"/>
    </i>
  </rowItems>
  <colItems count="1">
    <i/>
  </colItems>
  <pageFields count="1">
    <pageField fld="3" item="40" hier="-1"/>
  </pageFields>
  <dataFields count="1">
    <dataField name="VALOR" fld="14" baseField="13" baseItem="23" numFmtId="44"/>
  </dataFields>
  <formats count="51">
    <format dxfId="2652">
      <pivotArea type="all" dataOnly="0" outline="0" fieldPosition="0"/>
    </format>
    <format dxfId="2651">
      <pivotArea field="7" type="button" dataOnly="0" labelOnly="1" outline="0" axis="axisRow" fieldPosition="1"/>
    </format>
    <format dxfId="2650">
      <pivotArea type="all" dataOnly="0" outline="0" fieldPosition="0"/>
    </format>
    <format dxfId="2649">
      <pivotArea outline="0" collapsedLevelsAreSubtotals="1" fieldPosition="0"/>
    </format>
    <format dxfId="2648">
      <pivotArea dataOnly="0" labelOnly="1" outline="0" axis="axisValues" fieldPosition="0"/>
    </format>
    <format dxfId="2647">
      <pivotArea dataOnly="0" labelOnly="1" outline="0" fieldPosition="0">
        <references count="1">
          <reference field="6" count="21">
            <x v="13"/>
            <x v="14"/>
            <x v="15"/>
            <x v="16"/>
            <x v="17"/>
            <x v="21"/>
            <x v="37"/>
            <x v="39"/>
            <x v="43"/>
            <x v="48"/>
            <x v="60"/>
            <x v="77"/>
            <x v="84"/>
            <x v="98"/>
            <x v="104"/>
            <x v="111"/>
            <x v="113"/>
            <x v="114"/>
            <x v="118"/>
            <x v="120"/>
            <x v="121"/>
          </reference>
        </references>
      </pivotArea>
    </format>
    <format dxfId="2646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2645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34"/>
          </reference>
          <reference field="12" count="1">
            <x v="3"/>
          </reference>
        </references>
      </pivotArea>
    </format>
    <format dxfId="2644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34"/>
          </reference>
          <reference field="12" count="1">
            <x v="8"/>
          </reference>
        </references>
      </pivotArea>
    </format>
    <format dxfId="2643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34"/>
          </reference>
          <reference field="12" count="1">
            <x v="9"/>
          </reference>
        </references>
      </pivotArea>
    </format>
    <format dxfId="2642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34"/>
          </reference>
          <reference field="12" count="1">
            <x v="7"/>
          </reference>
        </references>
      </pivotArea>
    </format>
    <format dxfId="2641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34"/>
          </reference>
          <reference field="12" count="1">
            <x v="11"/>
          </reference>
        </references>
      </pivotArea>
    </format>
    <format dxfId="2640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34"/>
          </reference>
          <reference field="12" count="1">
            <x v="4"/>
          </reference>
        </references>
      </pivotArea>
    </format>
    <format dxfId="2639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34"/>
          </reference>
          <reference field="12" count="1">
            <x v="3"/>
          </reference>
        </references>
      </pivotArea>
    </format>
    <format dxfId="2638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34"/>
          </reference>
          <reference field="12" count="1">
            <x v="18"/>
          </reference>
        </references>
      </pivotArea>
    </format>
    <format dxfId="2637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34"/>
          </reference>
          <reference field="12" count="1">
            <x v="14"/>
          </reference>
        </references>
      </pivotArea>
    </format>
    <format dxfId="2636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34"/>
          </reference>
          <reference field="12" count="1">
            <x v="11"/>
          </reference>
        </references>
      </pivotArea>
    </format>
    <format dxfId="2635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34"/>
          </reference>
          <reference field="12" count="1">
            <x v="7"/>
          </reference>
        </references>
      </pivotArea>
    </format>
    <format dxfId="2634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34"/>
          </reference>
          <reference field="12" count="1">
            <x v="5"/>
          </reference>
        </references>
      </pivotArea>
    </format>
    <format dxfId="2633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34"/>
          </reference>
          <reference field="12" count="1">
            <x v="24"/>
          </reference>
        </references>
      </pivotArea>
    </format>
    <format dxfId="2632">
      <pivotArea dataOnly="0" labelOnly="1" outline="0" fieldPosition="0">
        <references count="3">
          <reference field="6" count="1" selected="0">
            <x v="104"/>
          </reference>
          <reference field="7" count="1" selected="0">
            <x v="34"/>
          </reference>
          <reference field="12" count="1">
            <x v="3"/>
          </reference>
        </references>
      </pivotArea>
    </format>
    <format dxfId="2631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34"/>
          </reference>
          <reference field="12" count="1">
            <x v="4"/>
          </reference>
        </references>
      </pivotArea>
    </format>
    <format dxfId="2630">
      <pivotArea dataOnly="0" labelOnly="1" outline="0" fieldPosition="0">
        <references count="3">
          <reference field="6" count="1" selected="0">
            <x v="113"/>
          </reference>
          <reference field="7" count="1" selected="0">
            <x v="34"/>
          </reference>
          <reference field="12" count="1">
            <x v="3"/>
          </reference>
        </references>
      </pivotArea>
    </format>
    <format dxfId="2629">
      <pivotArea dataOnly="0" labelOnly="1" outline="0" fieldPosition="0">
        <references count="3">
          <reference field="6" count="1" selected="0">
            <x v="118"/>
          </reference>
          <reference field="7" count="1" selected="0">
            <x v="34"/>
          </reference>
          <reference field="12" count="1">
            <x v="18"/>
          </reference>
        </references>
      </pivotArea>
    </format>
    <format dxfId="2628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34"/>
          </reference>
          <reference field="12" count="1">
            <x v="4"/>
          </reference>
        </references>
      </pivotArea>
    </format>
    <format dxfId="2627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34"/>
          </reference>
          <reference field="12" count="1">
            <x v="3"/>
          </reference>
        </references>
      </pivotArea>
    </format>
    <format dxfId="2626">
      <pivotArea type="all" dataOnly="0" outline="0" fieldPosition="0"/>
    </format>
    <format dxfId="2625">
      <pivotArea outline="0" collapsedLevelsAreSubtotals="1" fieldPosition="0"/>
    </format>
    <format dxfId="2624">
      <pivotArea dataOnly="0" labelOnly="1" outline="0" axis="axisValues" fieldPosition="0"/>
    </format>
    <format dxfId="2623">
      <pivotArea dataOnly="0" labelOnly="1" outline="0" fieldPosition="0">
        <references count="1">
          <reference field="6" count="21">
            <x v="13"/>
            <x v="14"/>
            <x v="15"/>
            <x v="16"/>
            <x v="17"/>
            <x v="21"/>
            <x v="37"/>
            <x v="39"/>
            <x v="43"/>
            <x v="48"/>
            <x v="60"/>
            <x v="77"/>
            <x v="84"/>
            <x v="98"/>
            <x v="104"/>
            <x v="111"/>
            <x v="113"/>
            <x v="114"/>
            <x v="118"/>
            <x v="120"/>
            <x v="121"/>
          </reference>
        </references>
      </pivotArea>
    </format>
    <format dxfId="2622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2621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34"/>
          </reference>
          <reference field="12" count="1">
            <x v="3"/>
          </reference>
        </references>
      </pivotArea>
    </format>
    <format dxfId="2620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34"/>
          </reference>
          <reference field="12" count="1">
            <x v="8"/>
          </reference>
        </references>
      </pivotArea>
    </format>
    <format dxfId="2619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34"/>
          </reference>
          <reference field="12" count="1">
            <x v="9"/>
          </reference>
        </references>
      </pivotArea>
    </format>
    <format dxfId="2618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34"/>
          </reference>
          <reference field="12" count="1">
            <x v="7"/>
          </reference>
        </references>
      </pivotArea>
    </format>
    <format dxfId="2617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34"/>
          </reference>
          <reference field="12" count="1">
            <x v="11"/>
          </reference>
        </references>
      </pivotArea>
    </format>
    <format dxfId="2616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34"/>
          </reference>
          <reference field="12" count="1">
            <x v="4"/>
          </reference>
        </references>
      </pivotArea>
    </format>
    <format dxfId="2615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34"/>
          </reference>
          <reference field="12" count="1">
            <x v="3"/>
          </reference>
        </references>
      </pivotArea>
    </format>
    <format dxfId="2614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34"/>
          </reference>
          <reference field="12" count="1">
            <x v="18"/>
          </reference>
        </references>
      </pivotArea>
    </format>
    <format dxfId="2613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34"/>
          </reference>
          <reference field="12" count="1">
            <x v="14"/>
          </reference>
        </references>
      </pivotArea>
    </format>
    <format dxfId="2612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34"/>
          </reference>
          <reference field="12" count="1">
            <x v="11"/>
          </reference>
        </references>
      </pivotArea>
    </format>
    <format dxfId="2611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34"/>
          </reference>
          <reference field="12" count="1">
            <x v="7"/>
          </reference>
        </references>
      </pivotArea>
    </format>
    <format dxfId="2610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34"/>
          </reference>
          <reference field="12" count="1">
            <x v="5"/>
          </reference>
        </references>
      </pivotArea>
    </format>
    <format dxfId="2609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34"/>
          </reference>
          <reference field="12" count="1">
            <x v="24"/>
          </reference>
        </references>
      </pivotArea>
    </format>
    <format dxfId="2608">
      <pivotArea dataOnly="0" labelOnly="1" outline="0" fieldPosition="0">
        <references count="3">
          <reference field="6" count="1" selected="0">
            <x v="104"/>
          </reference>
          <reference field="7" count="1" selected="0">
            <x v="34"/>
          </reference>
          <reference field="12" count="1">
            <x v="3"/>
          </reference>
        </references>
      </pivotArea>
    </format>
    <format dxfId="2607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34"/>
          </reference>
          <reference field="12" count="1">
            <x v="4"/>
          </reference>
        </references>
      </pivotArea>
    </format>
    <format dxfId="2606">
      <pivotArea dataOnly="0" labelOnly="1" outline="0" fieldPosition="0">
        <references count="3">
          <reference field="6" count="1" selected="0">
            <x v="113"/>
          </reference>
          <reference field="7" count="1" selected="0">
            <x v="34"/>
          </reference>
          <reference field="12" count="1">
            <x v="3"/>
          </reference>
        </references>
      </pivotArea>
    </format>
    <format dxfId="2605">
      <pivotArea dataOnly="0" labelOnly="1" outline="0" fieldPosition="0">
        <references count="3">
          <reference field="6" count="1" selected="0">
            <x v="118"/>
          </reference>
          <reference field="7" count="1" selected="0">
            <x v="34"/>
          </reference>
          <reference field="12" count="1">
            <x v="18"/>
          </reference>
        </references>
      </pivotArea>
    </format>
    <format dxfId="2604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34"/>
          </reference>
          <reference field="12" count="1">
            <x v="4"/>
          </reference>
        </references>
      </pivotArea>
    </format>
    <format dxfId="2603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34"/>
          </reference>
          <reference field="12" count="1">
            <x v="3"/>
          </reference>
        </references>
      </pivotArea>
    </format>
    <format dxfId="2602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3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29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n="230.300"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25">
    <i>
      <x v="9"/>
      <x v="41"/>
      <x v="5"/>
      <x/>
      <x v="3"/>
      <x v="16"/>
      <x v="3"/>
      <x v="3"/>
    </i>
    <i>
      <x v="11"/>
      <x v="41"/>
      <x v="7"/>
      <x/>
      <x v="3"/>
      <x v="18"/>
      <x v="25"/>
      <x v="42"/>
    </i>
    <i>
      <x v="13"/>
      <x v="41"/>
      <x v="3"/>
      <x/>
      <x v="2"/>
      <x v="11"/>
      <x v="13"/>
      <x v="14"/>
    </i>
    <i>
      <x v="16"/>
      <x v="41"/>
      <x v="9"/>
      <x/>
      <x v="2"/>
      <x v="6"/>
      <x v="9"/>
      <x v="9"/>
    </i>
    <i>
      <x v="17"/>
      <x v="41"/>
      <x v="7"/>
      <x/>
      <x v="3"/>
      <x v="18"/>
      <x v="9"/>
      <x v="9"/>
    </i>
    <i>
      <x v="21"/>
      <x v="41"/>
      <x v="11"/>
      <x/>
      <x v="2"/>
      <x v="14"/>
      <x v="1"/>
      <x v="1"/>
    </i>
    <i>
      <x v="22"/>
      <x v="41"/>
      <x v="6"/>
      <x/>
      <x v="2"/>
      <x v="10"/>
      <x v="1"/>
      <x v="1"/>
    </i>
    <i>
      <x v="23"/>
      <x v="41"/>
      <x v="12"/>
      <x/>
      <x v="2"/>
      <x v="13"/>
      <x v="1"/>
      <x v="1"/>
    </i>
    <i>
      <x v="25"/>
      <x v="77"/>
      <x v="70"/>
      <x/>
      <x v="6"/>
      <x v="23"/>
      <x/>
      <x/>
    </i>
    <i>
      <x v="33"/>
      <x v="41"/>
      <x v="14"/>
      <x v="4"/>
      <x v="2"/>
      <x v="11"/>
      <x v="20"/>
      <x v="17"/>
    </i>
    <i>
      <x v="40"/>
      <x v="77"/>
      <x v="72"/>
      <x/>
      <x v="6"/>
      <x v="21"/>
      <x/>
      <x/>
    </i>
    <i>
      <x v="45"/>
      <x v="77"/>
      <x v="73"/>
      <x/>
      <x v="6"/>
      <x v="45"/>
      <x v="2"/>
      <x v="2"/>
    </i>
    <i>
      <x v="50"/>
      <x v="41"/>
      <x v="14"/>
      <x/>
      <x v="2"/>
      <x v="11"/>
      <x v="9"/>
      <x v="9"/>
    </i>
    <i r="1">
      <x v="77"/>
      <x v="72"/>
      <x/>
      <x v="6"/>
      <x v="21"/>
      <x v="9"/>
      <x v="9"/>
    </i>
    <i>
      <x v="60"/>
      <x v="41"/>
      <x v="11"/>
      <x/>
      <x v="2"/>
      <x v="14"/>
      <x v="9"/>
      <x v="9"/>
    </i>
    <i>
      <x v="61"/>
      <x v="41"/>
      <x v="13"/>
      <x/>
      <x v="2"/>
      <x v="44"/>
      <x v="1"/>
      <x v="1"/>
    </i>
    <i>
      <x v="81"/>
      <x v="41"/>
      <x v="21"/>
      <x/>
      <x v="2"/>
      <x v="19"/>
      <x v="2"/>
      <x v="2"/>
    </i>
    <i>
      <x v="82"/>
      <x v="41"/>
      <x v="18"/>
      <x/>
      <x v="2"/>
      <x v="17"/>
      <x v="2"/>
      <x v="2"/>
    </i>
    <i>
      <x v="84"/>
      <x v="41"/>
      <x v="5"/>
      <x/>
      <x v="3"/>
      <x v="16"/>
      <x v="1"/>
      <x v="1"/>
    </i>
    <i>
      <x v="88"/>
      <x v="41"/>
      <x v="14"/>
      <x/>
      <x v="2"/>
      <x v="11"/>
      <x v="9"/>
      <x v="9"/>
    </i>
    <i>
      <x v="90"/>
      <x v="41"/>
      <x v="14"/>
      <x v="4"/>
      <x v="2"/>
      <x v="11"/>
      <x v="34"/>
      <x v="27"/>
    </i>
    <i>
      <x v="100"/>
      <x v="77"/>
      <x v="74"/>
      <x/>
      <x v="6"/>
      <x v="20"/>
      <x v="3"/>
      <x v="3"/>
    </i>
    <i>
      <x v="104"/>
      <x v="41"/>
      <x v="3"/>
      <x/>
      <x v="2"/>
      <x v="11"/>
      <x v="24"/>
      <x v="27"/>
    </i>
    <i>
      <x v="111"/>
      <x v="77"/>
      <x v="70"/>
      <x/>
      <x v="6"/>
      <x v="23"/>
      <x v="4"/>
      <x v="4"/>
    </i>
    <i>
      <x v="118"/>
      <x v="41"/>
      <x v="18"/>
      <x/>
      <x v="2"/>
      <x v="17"/>
      <x v="2"/>
      <x v="2"/>
    </i>
  </rowItems>
  <colItems count="1">
    <i/>
  </colItems>
  <pageFields count="1">
    <pageField fld="3" item="23" hier="-1"/>
  </pageFields>
  <dataFields count="1">
    <dataField name="VALOR" fld="14" baseField="13" baseItem="23" numFmtId="44"/>
  </dataFields>
  <formats count="47">
    <format dxfId="2601">
      <pivotArea type="all" dataOnly="0" outline="0" fieldPosition="0"/>
    </format>
    <format dxfId="2600">
      <pivotArea field="7" type="button" dataOnly="0" labelOnly="1" outline="0" axis="axisRow" fieldPosition="1"/>
    </format>
    <format dxfId="2599">
      <pivotArea type="all" dataOnly="0" outline="0" fieldPosition="0"/>
    </format>
    <format dxfId="2598">
      <pivotArea outline="0" collapsedLevelsAreSubtotals="1" fieldPosition="0"/>
    </format>
    <format dxfId="2597">
      <pivotArea dataOnly="0" labelOnly="1" outline="0" axis="axisValues" fieldPosition="0"/>
    </format>
    <format dxfId="2596">
      <pivotArea dataOnly="0" labelOnly="1" outline="0" fieldPosition="0">
        <references count="1">
          <reference field="6" count="19">
            <x v="9"/>
            <x v="11"/>
            <x v="13"/>
            <x v="16"/>
            <x v="17"/>
            <x v="21"/>
            <x v="22"/>
            <x v="23"/>
            <x v="33"/>
            <x v="50"/>
            <x v="60"/>
            <x v="61"/>
            <x v="81"/>
            <x v="82"/>
            <x v="84"/>
            <x v="88"/>
            <x v="90"/>
            <x v="104"/>
            <x v="118"/>
          </reference>
        </references>
      </pivotArea>
    </format>
    <format dxfId="2595">
      <pivotArea dataOnly="0" labelOnly="1" outline="0" fieldPosition="0">
        <references count="2">
          <reference field="6" count="1" selected="0">
            <x v="9"/>
          </reference>
          <reference field="7" count="1">
            <x v="41"/>
          </reference>
        </references>
      </pivotArea>
    </format>
    <format dxfId="2594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1"/>
          </reference>
          <reference field="12" count="1">
            <x v="5"/>
          </reference>
        </references>
      </pivotArea>
    </format>
    <format dxfId="2593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1"/>
          </reference>
          <reference field="12" count="1">
            <x v="7"/>
          </reference>
        </references>
      </pivotArea>
    </format>
    <format dxfId="2592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41"/>
          </reference>
          <reference field="12" count="1">
            <x v="3"/>
          </reference>
        </references>
      </pivotArea>
    </format>
    <format dxfId="2591">
      <pivotArea dataOnly="0" labelOnly="1" outline="0" fieldPosition="0">
        <references count="3">
          <reference field="6" count="1" selected="0">
            <x v="16"/>
          </reference>
          <reference field="7" count="1" selected="0">
            <x v="41"/>
          </reference>
          <reference field="12" count="1">
            <x v="9"/>
          </reference>
        </references>
      </pivotArea>
    </format>
    <format dxfId="2590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1"/>
          </reference>
          <reference field="12" count="1">
            <x v="7"/>
          </reference>
        </references>
      </pivotArea>
    </format>
    <format dxfId="2589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1"/>
          </reference>
          <reference field="12" count="1">
            <x v="11"/>
          </reference>
        </references>
      </pivotArea>
    </format>
    <format dxfId="2588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1"/>
          </reference>
          <reference field="12" count="1">
            <x v="6"/>
          </reference>
        </references>
      </pivotArea>
    </format>
    <format dxfId="2587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41"/>
          </reference>
          <reference field="12" count="1">
            <x v="12"/>
          </reference>
        </references>
      </pivotArea>
    </format>
    <format dxfId="2586">
      <pivotArea dataOnly="0" labelOnly="1" outline="0" fieldPosition="0">
        <references count="3">
          <reference field="6" count="1" selected="0">
            <x v="33"/>
          </reference>
          <reference field="7" count="1" selected="0">
            <x v="41"/>
          </reference>
          <reference field="12" count="1">
            <x v="14"/>
          </reference>
        </references>
      </pivotArea>
    </format>
    <format dxfId="2585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1"/>
          </reference>
          <reference field="12" count="1">
            <x v="11"/>
          </reference>
        </references>
      </pivotArea>
    </format>
    <format dxfId="2584">
      <pivotArea dataOnly="0" labelOnly="1" outline="0" fieldPosition="0">
        <references count="3">
          <reference field="6" count="1" selected="0">
            <x v="61"/>
          </reference>
          <reference field="7" count="1" selected="0">
            <x v="41"/>
          </reference>
          <reference field="12" count="1">
            <x v="13"/>
          </reference>
        </references>
      </pivotArea>
    </format>
    <format dxfId="2583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1"/>
          </reference>
          <reference field="12" count="1">
            <x v="21"/>
          </reference>
        </references>
      </pivotArea>
    </format>
    <format dxfId="2582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41"/>
          </reference>
          <reference field="12" count="1">
            <x v="18"/>
          </reference>
        </references>
      </pivotArea>
    </format>
    <format dxfId="2581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41"/>
          </reference>
          <reference field="12" count="1">
            <x v="5"/>
          </reference>
        </references>
      </pivotArea>
    </format>
    <format dxfId="2580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41"/>
          </reference>
          <reference field="12" count="1">
            <x v="14"/>
          </reference>
        </references>
      </pivotArea>
    </format>
    <format dxfId="2579">
      <pivotArea dataOnly="0" labelOnly="1" outline="0" fieldPosition="0">
        <references count="3">
          <reference field="6" count="1" selected="0">
            <x v="104"/>
          </reference>
          <reference field="7" count="1" selected="0">
            <x v="41"/>
          </reference>
          <reference field="12" count="1">
            <x v="3"/>
          </reference>
        </references>
      </pivotArea>
    </format>
    <format dxfId="2578">
      <pivotArea dataOnly="0" labelOnly="1" outline="0" fieldPosition="0">
        <references count="3">
          <reference field="6" count="1" selected="0">
            <x v="118"/>
          </reference>
          <reference field="7" count="1" selected="0">
            <x v="41"/>
          </reference>
          <reference field="12" count="1">
            <x v="18"/>
          </reference>
        </references>
      </pivotArea>
    </format>
    <format dxfId="2577">
      <pivotArea type="all" dataOnly="0" outline="0" fieldPosition="0"/>
    </format>
    <format dxfId="2576">
      <pivotArea outline="0" collapsedLevelsAreSubtotals="1" fieldPosition="0"/>
    </format>
    <format dxfId="2575">
      <pivotArea dataOnly="0" labelOnly="1" outline="0" axis="axisValues" fieldPosition="0"/>
    </format>
    <format dxfId="2574">
      <pivotArea dataOnly="0" labelOnly="1" outline="0" fieldPosition="0">
        <references count="1">
          <reference field="6" count="19">
            <x v="9"/>
            <x v="11"/>
            <x v="13"/>
            <x v="16"/>
            <x v="17"/>
            <x v="21"/>
            <x v="22"/>
            <x v="23"/>
            <x v="33"/>
            <x v="50"/>
            <x v="60"/>
            <x v="61"/>
            <x v="81"/>
            <x v="82"/>
            <x v="84"/>
            <x v="88"/>
            <x v="90"/>
            <x v="104"/>
            <x v="118"/>
          </reference>
        </references>
      </pivotArea>
    </format>
    <format dxfId="2573">
      <pivotArea dataOnly="0" labelOnly="1" outline="0" fieldPosition="0">
        <references count="2">
          <reference field="6" count="1" selected="0">
            <x v="9"/>
          </reference>
          <reference field="7" count="1">
            <x v="41"/>
          </reference>
        </references>
      </pivotArea>
    </format>
    <format dxfId="2572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1"/>
          </reference>
          <reference field="12" count="1">
            <x v="5"/>
          </reference>
        </references>
      </pivotArea>
    </format>
    <format dxfId="2571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1"/>
          </reference>
          <reference field="12" count="1">
            <x v="7"/>
          </reference>
        </references>
      </pivotArea>
    </format>
    <format dxfId="2570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41"/>
          </reference>
          <reference field="12" count="1">
            <x v="3"/>
          </reference>
        </references>
      </pivotArea>
    </format>
    <format dxfId="2569">
      <pivotArea dataOnly="0" labelOnly="1" outline="0" fieldPosition="0">
        <references count="3">
          <reference field="6" count="1" selected="0">
            <x v="16"/>
          </reference>
          <reference field="7" count="1" selected="0">
            <x v="41"/>
          </reference>
          <reference field="12" count="1">
            <x v="9"/>
          </reference>
        </references>
      </pivotArea>
    </format>
    <format dxfId="2568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1"/>
          </reference>
          <reference field="12" count="1">
            <x v="7"/>
          </reference>
        </references>
      </pivotArea>
    </format>
    <format dxfId="2567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1"/>
          </reference>
          <reference field="12" count="1">
            <x v="11"/>
          </reference>
        </references>
      </pivotArea>
    </format>
    <format dxfId="2566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1"/>
          </reference>
          <reference field="12" count="1">
            <x v="6"/>
          </reference>
        </references>
      </pivotArea>
    </format>
    <format dxfId="2565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41"/>
          </reference>
          <reference field="12" count="1">
            <x v="12"/>
          </reference>
        </references>
      </pivotArea>
    </format>
    <format dxfId="2564">
      <pivotArea dataOnly="0" labelOnly="1" outline="0" fieldPosition="0">
        <references count="3">
          <reference field="6" count="1" selected="0">
            <x v="33"/>
          </reference>
          <reference field="7" count="1" selected="0">
            <x v="41"/>
          </reference>
          <reference field="12" count="1">
            <x v="14"/>
          </reference>
        </references>
      </pivotArea>
    </format>
    <format dxfId="2563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1"/>
          </reference>
          <reference field="12" count="1">
            <x v="11"/>
          </reference>
        </references>
      </pivotArea>
    </format>
    <format dxfId="2562">
      <pivotArea dataOnly="0" labelOnly="1" outline="0" fieldPosition="0">
        <references count="3">
          <reference field="6" count="1" selected="0">
            <x v="61"/>
          </reference>
          <reference field="7" count="1" selected="0">
            <x v="41"/>
          </reference>
          <reference field="12" count="1">
            <x v="13"/>
          </reference>
        </references>
      </pivotArea>
    </format>
    <format dxfId="2561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1"/>
          </reference>
          <reference field="12" count="1">
            <x v="21"/>
          </reference>
        </references>
      </pivotArea>
    </format>
    <format dxfId="2560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41"/>
          </reference>
          <reference field="12" count="1">
            <x v="18"/>
          </reference>
        </references>
      </pivotArea>
    </format>
    <format dxfId="2559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41"/>
          </reference>
          <reference field="12" count="1">
            <x v="5"/>
          </reference>
        </references>
      </pivotArea>
    </format>
    <format dxfId="2558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41"/>
          </reference>
          <reference field="12" count="1">
            <x v="14"/>
          </reference>
        </references>
      </pivotArea>
    </format>
    <format dxfId="2557">
      <pivotArea dataOnly="0" labelOnly="1" outline="0" fieldPosition="0">
        <references count="3">
          <reference field="6" count="1" selected="0">
            <x v="104"/>
          </reference>
          <reference field="7" count="1" selected="0">
            <x v="41"/>
          </reference>
          <reference field="12" count="1">
            <x v="3"/>
          </reference>
        </references>
      </pivotArea>
    </format>
    <format dxfId="2556">
      <pivotArea dataOnly="0" labelOnly="1" outline="0" fieldPosition="0">
        <references count="3">
          <reference field="6" count="1" selected="0">
            <x v="118"/>
          </reference>
          <reference field="7" count="1" selected="0">
            <x v="41"/>
          </reference>
          <reference field="12" count="1">
            <x v="18"/>
          </reference>
        </references>
      </pivotArea>
    </format>
    <format dxfId="2555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4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12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n="230.300"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8">
    <i>
      <x v="4"/>
      <x v="102"/>
      <x v="94"/>
      <x/>
      <x v="7"/>
      <x v="50"/>
      <x v="1"/>
      <x v="1"/>
    </i>
    <i>
      <x v="18"/>
      <x v="102"/>
      <x v="103"/>
      <x/>
      <x v="7"/>
      <x v="39"/>
      <x v="1"/>
      <x v="1"/>
    </i>
    <i>
      <x v="21"/>
      <x v="35"/>
      <x v="11"/>
      <x/>
      <x v="2"/>
      <x v="14"/>
      <x/>
      <x/>
    </i>
    <i>
      <x v="23"/>
      <x v="78"/>
      <x v="77"/>
      <x/>
      <x v="6"/>
      <x v="26"/>
      <x/>
      <x/>
    </i>
    <i>
      <x v="27"/>
      <x v="35"/>
      <x v="14"/>
      <x/>
      <x v="2"/>
      <x v="11"/>
      <x v="1"/>
      <x v="1"/>
    </i>
    <i r="1">
      <x v="78"/>
      <x v="72"/>
      <x/>
      <x v="6"/>
      <x v="21"/>
      <x v="1"/>
      <x v="1"/>
    </i>
    <i>
      <x v="61"/>
      <x v="78"/>
      <x v="79"/>
      <x/>
      <x v="6"/>
      <x v="44"/>
      <x/>
      <x/>
    </i>
    <i>
      <x v="89"/>
      <x v="102"/>
      <x v="103"/>
      <x/>
      <x v="7"/>
      <x v="39"/>
      <x v="4"/>
      <x v="4"/>
    </i>
  </rowItems>
  <colItems count="1">
    <i/>
  </colItems>
  <pageFields count="1">
    <pageField fld="3" item="24" hier="-1"/>
  </pageFields>
  <dataFields count="1">
    <dataField name="VALOR" fld="14" baseField="13" baseItem="23" numFmtId="44"/>
  </dataFields>
  <formats count="107">
    <format dxfId="2554">
      <pivotArea type="all" dataOnly="0" outline="0" fieldPosition="0"/>
    </format>
    <format dxfId="2553">
      <pivotArea field="11" type="button" dataOnly="0" labelOnly="1" outline="0" axis="axisRow" fieldPosition="4"/>
    </format>
    <format dxfId="2552">
      <pivotArea field="8" type="button" dataOnly="0" labelOnly="1" outline="0" axis="axisRow" fieldPosition="6"/>
    </format>
    <format dxfId="2551">
      <pivotArea field="15" type="button" dataOnly="0" labelOnly="1" outline="0" axis="axisRow" fieldPosition="5"/>
    </format>
    <format dxfId="2550">
      <pivotArea field="15" type="button" dataOnly="0" labelOnly="1" outline="0" axis="axisRow" fieldPosition="5"/>
    </format>
    <format dxfId="2549">
      <pivotArea field="17" type="button" dataOnly="0" labelOnly="1" outline="0" axis="axisRow" fieldPosition="3"/>
    </format>
    <format dxfId="2548">
      <pivotArea field="17" type="button" dataOnly="0" labelOnly="1" outline="0" axis="axisRow" fieldPosition="3"/>
    </format>
    <format dxfId="2547">
      <pivotArea dataOnly="0" labelOnly="1" outline="0" fieldPosition="0">
        <references count="1">
          <reference field="3" count="1">
            <x v="0"/>
          </reference>
        </references>
      </pivotArea>
    </format>
    <format dxfId="2546">
      <pivotArea field="12" type="button" dataOnly="0" labelOnly="1" outline="0" axis="axisRow" fieldPosition="2"/>
    </format>
    <format dxfId="2545">
      <pivotArea field="12" type="button" dataOnly="0" labelOnly="1" outline="0" axis="axisRow" fieldPosition="2"/>
    </format>
    <format dxfId="2544">
      <pivotArea dataOnly="0" labelOnly="1" outline="0" fieldPosition="0">
        <references count="1">
          <reference field="6" count="0"/>
        </references>
      </pivotArea>
    </format>
    <format dxfId="2543">
      <pivotArea dataOnly="0" labelOnly="1" outline="0" fieldPosition="0">
        <references count="1">
          <reference field="3" count="1">
            <x v="0"/>
          </reference>
        </references>
      </pivotArea>
    </format>
    <format dxfId="2542">
      <pivotArea field="7" type="button" dataOnly="0" labelOnly="1" outline="0" axis="axisRow" fieldPosition="1"/>
    </format>
    <format dxfId="2541">
      <pivotArea dataOnly="0" labelOnly="1" outline="0" fieldPosition="0">
        <references count="1">
          <reference field="6" count="1">
            <x v="5"/>
          </reference>
        </references>
      </pivotArea>
    </format>
    <format dxfId="2540">
      <pivotArea dataOnly="0" labelOnly="1" outline="0" fieldPosition="0">
        <references count="1">
          <reference field="6" count="23">
            <x v="10"/>
            <x v="11"/>
            <x v="13"/>
            <x v="21"/>
            <x v="22"/>
            <x v="23"/>
            <x v="24"/>
            <x v="28"/>
            <x v="35"/>
            <x v="36"/>
            <x v="41"/>
            <x v="44"/>
            <x v="46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2539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2538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2537">
      <pivotArea dataOnly="0" labelOnly="1" outline="0" fieldPosition="0">
        <references count="1">
          <reference field="3" count="1">
            <x v="1"/>
          </reference>
        </references>
      </pivotArea>
    </format>
    <format dxfId="2536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2535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2534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2533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2532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2531">
      <pivotArea dataOnly="0" labelOnly="1" outline="0" fieldPosition="0">
        <references count="1">
          <reference field="3" count="1">
            <x v="1"/>
          </reference>
        </references>
      </pivotArea>
    </format>
    <format dxfId="2530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2529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2528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2527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2526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2525">
      <pivotArea dataOnly="0" labelOnly="1" outline="0" fieldPosition="0">
        <references count="1">
          <reference field="3" count="1">
            <x v="2"/>
          </reference>
        </references>
      </pivotArea>
    </format>
    <format dxfId="2524">
      <pivotArea field="7" type="button" dataOnly="0" labelOnly="1" outline="0" axis="axisRow" fieldPosition="1"/>
    </format>
    <format dxfId="2523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2522">
      <pivotArea dataOnly="0" labelOnly="1" outline="0" fieldPosition="0">
        <references count="1">
          <reference field="3" count="1">
            <x v="2"/>
          </reference>
        </references>
      </pivotArea>
    </format>
    <format dxfId="2521">
      <pivotArea field="7" type="button" dataOnly="0" labelOnly="1" outline="0" axis="axisRow" fieldPosition="1"/>
    </format>
    <format dxfId="2520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2519">
      <pivotArea field="6" type="button" dataOnly="0" labelOnly="1" outline="0" axis="axisRow" fieldPosition="0"/>
    </format>
    <format dxfId="2518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2517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2516">
      <pivotArea dataOnly="0" labelOnly="1" outline="0" fieldPosition="0">
        <references count="1">
          <reference field="3" count="1">
            <x v="4"/>
          </reference>
        </references>
      </pivotArea>
    </format>
    <format dxfId="2515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2514">
      <pivotArea dataOnly="0" labelOnly="1" outline="0" fieldPosition="0">
        <references count="1">
          <reference field="3" count="1">
            <x v="4"/>
          </reference>
        </references>
      </pivotArea>
    </format>
    <format dxfId="2513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2512">
      <pivotArea dataOnly="0" labelOnly="1" outline="0" fieldPosition="0">
        <references count="1">
          <reference field="3" count="1">
            <x v="5"/>
          </reference>
        </references>
      </pivotArea>
    </format>
    <format dxfId="2511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2510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2509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2508">
      <pivotArea dataOnly="0" labelOnly="1" outline="0" fieldPosition="0">
        <references count="1">
          <reference field="3" count="1">
            <x v="5"/>
          </reference>
        </references>
      </pivotArea>
    </format>
    <format dxfId="2507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2506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2505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2504">
      <pivotArea dataOnly="0" labelOnly="1" outline="0" fieldPosition="0">
        <references count="1">
          <reference field="3" count="1">
            <x v="35"/>
          </reference>
        </references>
      </pivotArea>
    </format>
    <format dxfId="2503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2502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2501">
      <pivotArea dataOnly="0" labelOnly="1" outline="0" fieldPosition="0">
        <references count="1">
          <reference field="3" count="1">
            <x v="35"/>
          </reference>
        </references>
      </pivotArea>
    </format>
    <format dxfId="2500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2499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2498">
      <pivotArea dataOnly="0" labelOnly="1" outline="0" fieldPosition="0">
        <references count="1">
          <reference field="3" count="1">
            <x v="7"/>
          </reference>
        </references>
      </pivotArea>
    </format>
    <format dxfId="2497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2496">
      <pivotArea dataOnly="0" labelOnly="1" outline="0" fieldPosition="0">
        <references count="1">
          <reference field="3" count="1">
            <x v="7"/>
          </reference>
        </references>
      </pivotArea>
    </format>
    <format dxfId="2495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2494">
      <pivotArea dataOnly="0" labelOnly="1" outline="0" fieldPosition="0">
        <references count="1">
          <reference field="3" count="1">
            <x v="8"/>
          </reference>
        </references>
      </pivotArea>
    </format>
    <format dxfId="2493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2492">
      <pivotArea dataOnly="0" labelOnly="1" outline="0" fieldPosition="0">
        <references count="1">
          <reference field="3" count="1">
            <x v="8"/>
          </reference>
        </references>
      </pivotArea>
    </format>
    <format dxfId="2491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2490">
      <pivotArea dataOnly="0" labelOnly="1" outline="0" fieldPosition="0">
        <references count="1">
          <reference field="3" count="1">
            <x v="43"/>
          </reference>
        </references>
      </pivotArea>
    </format>
    <format dxfId="2489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2488">
      <pivotArea dataOnly="0" labelOnly="1" outline="0" fieldPosition="0">
        <references count="1">
          <reference field="3" count="1">
            <x v="43"/>
          </reference>
        </references>
      </pivotArea>
    </format>
    <format dxfId="2487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2486">
      <pivotArea dataOnly="0" labelOnly="1" outline="0" fieldPosition="0">
        <references count="1">
          <reference field="3" count="1">
            <x v="11"/>
          </reference>
        </references>
      </pivotArea>
    </format>
    <format dxfId="2485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2484">
      <pivotArea dataOnly="0" labelOnly="1" outline="0" fieldPosition="0">
        <references count="1">
          <reference field="3" count="1">
            <x v="11"/>
          </reference>
        </references>
      </pivotArea>
    </format>
    <format dxfId="2483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2482">
      <pivotArea dataOnly="0" labelOnly="1" outline="0" fieldPosition="0">
        <references count="1">
          <reference field="3" count="1">
            <x v="46"/>
          </reference>
        </references>
      </pivotArea>
    </format>
    <format dxfId="2481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2480">
      <pivotArea dataOnly="0" labelOnly="1" outline="0" fieldPosition="0">
        <references count="1">
          <reference field="3" count="1">
            <x v="46"/>
          </reference>
        </references>
      </pivotArea>
    </format>
    <format dxfId="2479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2478">
      <pivotArea dataOnly="0" labelOnly="1" outline="0" fieldPosition="0">
        <references count="1">
          <reference field="3" count="1">
            <x v="12"/>
          </reference>
        </references>
      </pivotArea>
    </format>
    <format dxfId="2477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2476">
      <pivotArea dataOnly="0" labelOnly="1" outline="0" fieldPosition="0">
        <references count="1">
          <reference field="3" count="1">
            <x v="12"/>
          </reference>
        </references>
      </pivotArea>
    </format>
    <format dxfId="2475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2474">
      <pivotArea dataOnly="0" labelOnly="1" outline="0" fieldPosition="0">
        <references count="1">
          <reference field="3" count="1">
            <x v="42"/>
          </reference>
        </references>
      </pivotArea>
    </format>
    <format dxfId="2473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2472">
      <pivotArea dataOnly="0" labelOnly="1" outline="0" fieldPosition="0">
        <references count="1">
          <reference field="3" count="1">
            <x v="42"/>
          </reference>
        </references>
      </pivotArea>
    </format>
    <format dxfId="2471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2470">
      <pivotArea dataOnly="0" labelOnly="1" outline="0" fieldPosition="0">
        <references count="1">
          <reference field="3" count="1">
            <x v="39"/>
          </reference>
        </references>
      </pivotArea>
    </format>
    <format dxfId="2469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2468">
      <pivotArea dataOnly="0" labelOnly="1" outline="0" fieldPosition="0">
        <references count="1">
          <reference field="3" count="1">
            <x v="39"/>
          </reference>
        </references>
      </pivotArea>
    </format>
    <format dxfId="2467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2466">
      <pivotArea outline="0" collapsedLevelsAreSubtotals="1" fieldPosition="0"/>
    </format>
    <format dxfId="2465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2464">
      <pivotArea outline="0" collapsedLevelsAreSubtotals="1" fieldPosition="0"/>
    </format>
    <format dxfId="2463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2462">
      <pivotArea outline="0" collapsedLevelsAreSubtotals="1" fieldPosition="0"/>
    </format>
    <format dxfId="2461">
      <pivotArea type="all" dataOnly="0" outline="0" fieldPosition="0"/>
    </format>
    <format dxfId="2460">
      <pivotArea outline="0" collapsedLevelsAreSubtotals="1" fieldPosition="0"/>
    </format>
    <format dxfId="2459">
      <pivotArea dataOnly="0" labelOnly="1" outline="0" axis="axisValues" fieldPosition="0"/>
    </format>
    <format dxfId="2458">
      <pivotArea dataOnly="0" labelOnly="1" outline="0" fieldPosition="0">
        <references count="1">
          <reference field="6" count="2">
            <x v="21"/>
            <x v="27"/>
          </reference>
        </references>
      </pivotArea>
    </format>
    <format dxfId="2457">
      <pivotArea dataOnly="0" labelOnly="1" outline="0" fieldPosition="0">
        <references count="2">
          <reference field="6" count="1" selected="0">
            <x v="21"/>
          </reference>
          <reference field="7" count="1">
            <x v="35"/>
          </reference>
        </references>
      </pivotArea>
    </format>
    <format dxfId="2456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35"/>
          </reference>
          <reference field="12" count="1">
            <x v="11"/>
          </reference>
        </references>
      </pivotArea>
    </format>
    <format dxfId="2455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35"/>
          </reference>
          <reference field="12" count="1">
            <x v="14"/>
          </reference>
        </references>
      </pivotArea>
    </format>
    <format dxfId="2454">
      <pivotArea type="all" dataOnly="0" outline="0" fieldPosition="0"/>
    </format>
    <format dxfId="2453">
      <pivotArea outline="0" collapsedLevelsAreSubtotals="1" fieldPosition="0"/>
    </format>
    <format dxfId="2452">
      <pivotArea dataOnly="0" labelOnly="1" outline="0" axis="axisValues" fieldPosition="0"/>
    </format>
    <format dxfId="2451">
      <pivotArea dataOnly="0" labelOnly="1" outline="0" fieldPosition="0">
        <references count="1">
          <reference field="6" count="2">
            <x v="21"/>
            <x v="27"/>
          </reference>
        </references>
      </pivotArea>
    </format>
    <format dxfId="2450">
      <pivotArea dataOnly="0" labelOnly="1" outline="0" fieldPosition="0">
        <references count="2">
          <reference field="6" count="1" selected="0">
            <x v="21"/>
          </reference>
          <reference field="7" count="1">
            <x v="35"/>
          </reference>
        </references>
      </pivotArea>
    </format>
    <format dxfId="2449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35"/>
          </reference>
          <reference field="12" count="1">
            <x v="11"/>
          </reference>
        </references>
      </pivotArea>
    </format>
    <format dxfId="2448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35"/>
          </reference>
          <reference field="12" count="1">
            <x v="14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5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56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n="230.300"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52">
    <i>
      <x v="4"/>
      <x v="40"/>
      <x v="3"/>
      <x/>
      <x v="2"/>
      <x v="11"/>
      <x v="13"/>
      <x v="14"/>
    </i>
    <i>
      <x v="5"/>
      <x v="40"/>
      <x v="19"/>
      <x/>
      <x v="3"/>
      <x v="20"/>
      <x/>
      <x/>
    </i>
    <i>
      <x v="7"/>
      <x v="40"/>
      <x v="4"/>
      <x/>
      <x v="2"/>
      <x v="12"/>
      <x/>
      <x/>
    </i>
    <i>
      <x v="9"/>
      <x v="40"/>
      <x v="5"/>
      <x/>
      <x v="3"/>
      <x v="16"/>
      <x v="3"/>
      <x v="3"/>
    </i>
    <i>
      <x v="11"/>
      <x v="40"/>
      <x v="7"/>
      <x/>
      <x v="3"/>
      <x v="18"/>
      <x v="24"/>
      <x v="27"/>
    </i>
    <i>
      <x v="12"/>
      <x v="40"/>
      <x v="7"/>
      <x/>
      <x v="3"/>
      <x v="18"/>
      <x v="20"/>
      <x v="22"/>
    </i>
    <i>
      <x v="13"/>
      <x v="40"/>
      <x v="3"/>
      <x/>
      <x v="2"/>
      <x v="11"/>
      <x/>
      <x/>
    </i>
    <i>
      <x v="14"/>
      <x v="40"/>
      <x v="8"/>
      <x/>
      <x v="2"/>
      <x v="11"/>
      <x v="13"/>
      <x v="14"/>
    </i>
    <i>
      <x v="16"/>
      <x v="40"/>
      <x v="9"/>
      <x/>
      <x v="2"/>
      <x v="6"/>
      <x v="2"/>
      <x v="2"/>
    </i>
    <i>
      <x v="17"/>
      <x v="40"/>
      <x v="7"/>
      <x/>
      <x v="3"/>
      <x v="18"/>
      <x v="13"/>
      <x v="14"/>
    </i>
    <i>
      <x v="18"/>
      <x v="40"/>
      <x v="10"/>
      <x/>
      <x v="2"/>
      <x v="7"/>
      <x v="2"/>
      <x v="2"/>
    </i>
    <i>
      <x v="19"/>
      <x v="40"/>
      <x v="10"/>
      <x/>
      <x v="2"/>
      <x v="7"/>
      <x/>
      <x/>
    </i>
    <i>
      <x v="20"/>
      <x v="40"/>
      <x v="7"/>
      <x/>
      <x v="3"/>
      <x v="18"/>
      <x v="13"/>
      <x v="14"/>
    </i>
    <i>
      <x v="21"/>
      <x v="40"/>
      <x v="11"/>
      <x/>
      <x v="2"/>
      <x v="14"/>
      <x v="1"/>
      <x v="1"/>
    </i>
    <i>
      <x v="22"/>
      <x v="40"/>
      <x v="6"/>
      <x/>
      <x v="2"/>
      <x v="10"/>
      <x/>
      <x/>
    </i>
    <i>
      <x v="26"/>
      <x v="40"/>
      <x v="13"/>
      <x/>
      <x v="2"/>
      <x v="44"/>
      <x v="9"/>
      <x v="9"/>
    </i>
    <i>
      <x v="27"/>
      <x v="40"/>
      <x v="14"/>
      <x/>
      <x v="2"/>
      <x v="11"/>
      <x v="2"/>
      <x v="2"/>
    </i>
    <i>
      <x v="34"/>
      <x v="40"/>
      <x v="16"/>
      <x/>
      <x v="3"/>
      <x v="11"/>
      <x v="1"/>
      <x v="1"/>
    </i>
    <i>
      <x v="37"/>
      <x v="40"/>
      <x v="4"/>
      <x/>
      <x v="2"/>
      <x v="12"/>
      <x v="10"/>
      <x v="11"/>
    </i>
    <i>
      <x v="41"/>
      <x v="40"/>
      <x v="3"/>
      <x/>
      <x v="2"/>
      <x v="11"/>
      <x v="13"/>
      <x v="14"/>
    </i>
    <i>
      <x v="43"/>
      <x v="40"/>
      <x v="18"/>
      <x/>
      <x v="2"/>
      <x v="17"/>
      <x/>
      <x/>
    </i>
    <i>
      <x v="45"/>
      <x v="40"/>
      <x v="7"/>
      <x/>
      <x v="3"/>
      <x v="18"/>
      <x v="7"/>
      <x v="7"/>
    </i>
    <i>
      <x v="46"/>
      <x v="40"/>
      <x v="6"/>
      <x/>
      <x v="2"/>
      <x v="10"/>
      <x v="8"/>
      <x v="8"/>
    </i>
    <i>
      <x v="52"/>
      <x v="40"/>
      <x v="3"/>
      <x/>
      <x v="2"/>
      <x v="11"/>
      <x/>
      <x/>
    </i>
    <i>
      <x v="53"/>
      <x v="40"/>
      <x v="3"/>
      <x/>
      <x v="2"/>
      <x v="11"/>
      <x/>
      <x/>
    </i>
    <i>
      <x v="54"/>
      <x v="40"/>
      <x v="3"/>
      <x/>
      <x v="2"/>
      <x v="11"/>
      <x v="13"/>
      <x v="14"/>
    </i>
    <i>
      <x v="55"/>
      <x v="40"/>
      <x v="3"/>
      <x/>
      <x v="2"/>
      <x v="11"/>
      <x v="1"/>
      <x v="1"/>
    </i>
    <i>
      <x v="56"/>
      <x v="40"/>
      <x v="4"/>
      <x/>
      <x v="2"/>
      <x v="12"/>
      <x v="2"/>
      <x v="2"/>
    </i>
    <i>
      <x v="59"/>
      <x v="40"/>
      <x v="12"/>
      <x/>
      <x v="2"/>
      <x v="13"/>
      <x v="2"/>
      <x v="2"/>
    </i>
    <i>
      <x v="60"/>
      <x v="40"/>
      <x v="11"/>
      <x/>
      <x v="2"/>
      <x v="14"/>
      <x v="38"/>
      <x v="48"/>
    </i>
    <i>
      <x v="61"/>
      <x v="103"/>
      <x v="40"/>
      <x v="1"/>
      <x v="4"/>
      <x v="3"/>
      <x/>
      <x v="65"/>
    </i>
    <i>
      <x v="63"/>
      <x v="40"/>
      <x v="9"/>
      <x/>
      <x v="2"/>
      <x v="6"/>
      <x v="2"/>
      <x v="2"/>
    </i>
    <i>
      <x v="76"/>
      <x v="40"/>
      <x v="16"/>
      <x/>
      <x v="3"/>
      <x v="11"/>
      <x v="6"/>
      <x v="6"/>
    </i>
    <i>
      <x v="81"/>
      <x v="40"/>
      <x v="21"/>
      <x/>
      <x v="2"/>
      <x v="19"/>
      <x/>
      <x/>
    </i>
    <i>
      <x v="85"/>
      <x v="40"/>
      <x v="16"/>
      <x/>
      <x v="3"/>
      <x v="11"/>
      <x/>
      <x/>
    </i>
    <i>
      <x v="91"/>
      <x v="40"/>
      <x v="22"/>
      <x/>
      <x v="3"/>
      <x v="9"/>
      <x v="1"/>
      <x v="1"/>
    </i>
    <i>
      <x v="93"/>
      <x v="40"/>
      <x v="23"/>
      <x/>
      <x v="3"/>
      <x v="8"/>
      <x v="2"/>
      <x v="2"/>
    </i>
    <i>
      <x v="100"/>
      <x v="40"/>
      <x v="16"/>
      <x/>
      <x v="3"/>
      <x v="11"/>
      <x v="1"/>
      <x v="1"/>
    </i>
    <i>
      <x v="101"/>
      <x v="40"/>
      <x v="3"/>
      <x/>
      <x v="2"/>
      <x v="11"/>
      <x v="1"/>
      <x v="1"/>
    </i>
    <i>
      <x v="105"/>
      <x v="40"/>
      <x v="16"/>
      <x/>
      <x v="3"/>
      <x v="11"/>
      <x/>
      <x/>
    </i>
    <i>
      <x v="107"/>
      <x v="40"/>
      <x v="16"/>
      <x/>
      <x v="3"/>
      <x v="11"/>
      <x v="3"/>
      <x v="3"/>
    </i>
    <i>
      <x v="108"/>
      <x v="40"/>
      <x v="3"/>
      <x/>
      <x v="2"/>
      <x v="11"/>
      <x v="1"/>
      <x v="1"/>
    </i>
    <i>
      <x v="110"/>
      <x v="40"/>
      <x v="3"/>
      <x/>
      <x v="2"/>
      <x v="11"/>
      <x v="6"/>
      <x v="6"/>
    </i>
    <i>
      <x v="111"/>
      <x v="40"/>
      <x v="4"/>
      <x/>
      <x v="2"/>
      <x v="12"/>
      <x v="2"/>
      <x v="2"/>
    </i>
    <i>
      <x v="113"/>
      <x v="40"/>
      <x v="3"/>
      <x/>
      <x v="2"/>
      <x v="11"/>
      <x v="2"/>
      <x v="2"/>
    </i>
    <i>
      <x v="114"/>
      <x v="40"/>
      <x v="3"/>
      <x/>
      <x v="2"/>
      <x v="11"/>
      <x v="2"/>
      <x v="2"/>
    </i>
    <i>
      <x v="115"/>
      <x v="40"/>
      <x v="18"/>
      <x/>
      <x v="2"/>
      <x v="17"/>
      <x v="4"/>
      <x v="4"/>
    </i>
    <i>
      <x v="117"/>
      <x v="40"/>
      <x v="3"/>
      <x/>
      <x v="2"/>
      <x v="11"/>
      <x v="2"/>
      <x v="2"/>
    </i>
    <i>
      <x v="120"/>
      <x v="40"/>
      <x v="4"/>
      <x/>
      <x v="2"/>
      <x v="12"/>
      <x v="2"/>
      <x v="2"/>
    </i>
    <i>
      <x v="122"/>
      <x v="40"/>
      <x v="40"/>
      <x v="1"/>
      <x v="4"/>
      <x v="3"/>
      <x v="39"/>
      <x v="65"/>
    </i>
    <i>
      <x v="123"/>
      <x v="40"/>
      <x v="40"/>
      <x v="1"/>
      <x v="4"/>
      <x v="3"/>
      <x v="1"/>
      <x v="65"/>
    </i>
    <i>
      <x v="124"/>
      <x v="40"/>
      <x v="14"/>
      <x/>
      <x v="2"/>
      <x v="11"/>
      <x v="20"/>
      <x v="22"/>
    </i>
  </rowItems>
  <colItems count="1">
    <i/>
  </colItems>
  <pageFields count="1">
    <pageField fld="3" item="25" hier="-1"/>
  </pageFields>
  <dataFields count="1">
    <dataField name="VALOR" fld="14" baseField="13" baseItem="23" numFmtId="44"/>
  </dataFields>
  <formats count="200">
    <format dxfId="2447">
      <pivotArea type="all" dataOnly="0" outline="0" fieldPosition="0"/>
    </format>
    <format dxfId="2446">
      <pivotArea field="11" type="button" dataOnly="0" labelOnly="1" outline="0" axis="axisRow" fieldPosition="4"/>
    </format>
    <format dxfId="2445">
      <pivotArea field="8" type="button" dataOnly="0" labelOnly="1" outline="0" axis="axisRow" fieldPosition="6"/>
    </format>
    <format dxfId="2444">
      <pivotArea field="15" type="button" dataOnly="0" labelOnly="1" outline="0" axis="axisRow" fieldPosition="5"/>
    </format>
    <format dxfId="2443">
      <pivotArea field="15" type="button" dataOnly="0" labelOnly="1" outline="0" axis="axisRow" fieldPosition="5"/>
    </format>
    <format dxfId="2442">
      <pivotArea field="17" type="button" dataOnly="0" labelOnly="1" outline="0" axis="axisRow" fieldPosition="3"/>
    </format>
    <format dxfId="2441">
      <pivotArea field="17" type="button" dataOnly="0" labelOnly="1" outline="0" axis="axisRow" fieldPosition="3"/>
    </format>
    <format dxfId="2440">
      <pivotArea dataOnly="0" labelOnly="1" outline="0" fieldPosition="0">
        <references count="1">
          <reference field="3" count="1">
            <x v="0"/>
          </reference>
        </references>
      </pivotArea>
    </format>
    <format dxfId="2439">
      <pivotArea field="12" type="button" dataOnly="0" labelOnly="1" outline="0" axis="axisRow" fieldPosition="2"/>
    </format>
    <format dxfId="2438">
      <pivotArea field="12" type="button" dataOnly="0" labelOnly="1" outline="0" axis="axisRow" fieldPosition="2"/>
    </format>
    <format dxfId="2437">
      <pivotArea dataOnly="0" labelOnly="1" outline="0" fieldPosition="0">
        <references count="1">
          <reference field="6" count="0"/>
        </references>
      </pivotArea>
    </format>
    <format dxfId="2436">
      <pivotArea dataOnly="0" labelOnly="1" outline="0" fieldPosition="0">
        <references count="1">
          <reference field="3" count="1">
            <x v="0"/>
          </reference>
        </references>
      </pivotArea>
    </format>
    <format dxfId="2435">
      <pivotArea field="7" type="button" dataOnly="0" labelOnly="1" outline="0" axis="axisRow" fieldPosition="1"/>
    </format>
    <format dxfId="2434">
      <pivotArea dataOnly="0" labelOnly="1" outline="0" fieldPosition="0">
        <references count="1">
          <reference field="6" count="23">
            <x v="10"/>
            <x v="11"/>
            <x v="13"/>
            <x v="21"/>
            <x v="22"/>
            <x v="23"/>
            <x v="24"/>
            <x v="28"/>
            <x v="35"/>
            <x v="36"/>
            <x v="41"/>
            <x v="44"/>
            <x v="46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2433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2432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2431">
      <pivotArea dataOnly="0" labelOnly="1" outline="0" fieldPosition="0">
        <references count="1">
          <reference field="3" count="1">
            <x v="1"/>
          </reference>
        </references>
      </pivotArea>
    </format>
    <format dxfId="2430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2429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2428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2427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2426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2425">
      <pivotArea dataOnly="0" labelOnly="1" outline="0" fieldPosition="0">
        <references count="1">
          <reference field="3" count="1">
            <x v="1"/>
          </reference>
        </references>
      </pivotArea>
    </format>
    <format dxfId="2424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2423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2422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2421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2420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2419">
      <pivotArea dataOnly="0" labelOnly="1" outline="0" fieldPosition="0">
        <references count="1">
          <reference field="3" count="1">
            <x v="2"/>
          </reference>
        </references>
      </pivotArea>
    </format>
    <format dxfId="2418">
      <pivotArea field="7" type="button" dataOnly="0" labelOnly="1" outline="0" axis="axisRow" fieldPosition="1"/>
    </format>
    <format dxfId="2417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2416">
      <pivotArea dataOnly="0" labelOnly="1" outline="0" fieldPosition="0">
        <references count="1">
          <reference field="3" count="1">
            <x v="2"/>
          </reference>
        </references>
      </pivotArea>
    </format>
    <format dxfId="2415">
      <pivotArea field="7" type="button" dataOnly="0" labelOnly="1" outline="0" axis="axisRow" fieldPosition="1"/>
    </format>
    <format dxfId="2414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2413">
      <pivotArea field="6" type="button" dataOnly="0" labelOnly="1" outline="0" axis="axisRow" fieldPosition="0"/>
    </format>
    <format dxfId="2412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2411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2410">
      <pivotArea dataOnly="0" labelOnly="1" outline="0" fieldPosition="0">
        <references count="1">
          <reference field="3" count="1">
            <x v="4"/>
          </reference>
        </references>
      </pivotArea>
    </format>
    <format dxfId="2409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2408">
      <pivotArea dataOnly="0" labelOnly="1" outline="0" fieldPosition="0">
        <references count="1">
          <reference field="3" count="1">
            <x v="4"/>
          </reference>
        </references>
      </pivotArea>
    </format>
    <format dxfId="2407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2406">
      <pivotArea dataOnly="0" labelOnly="1" outline="0" fieldPosition="0">
        <references count="1">
          <reference field="3" count="1">
            <x v="5"/>
          </reference>
        </references>
      </pivotArea>
    </format>
    <format dxfId="2405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2404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2403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2402">
      <pivotArea dataOnly="0" labelOnly="1" outline="0" fieldPosition="0">
        <references count="1">
          <reference field="3" count="1">
            <x v="5"/>
          </reference>
        </references>
      </pivotArea>
    </format>
    <format dxfId="2401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2400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2399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2398">
      <pivotArea dataOnly="0" labelOnly="1" outline="0" fieldPosition="0">
        <references count="1">
          <reference field="3" count="1">
            <x v="35"/>
          </reference>
        </references>
      </pivotArea>
    </format>
    <format dxfId="2397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2396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2395">
      <pivotArea dataOnly="0" labelOnly="1" outline="0" fieldPosition="0">
        <references count="1">
          <reference field="3" count="1">
            <x v="35"/>
          </reference>
        </references>
      </pivotArea>
    </format>
    <format dxfId="2394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2393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2392">
      <pivotArea dataOnly="0" labelOnly="1" outline="0" fieldPosition="0">
        <references count="1">
          <reference field="3" count="1">
            <x v="7"/>
          </reference>
        </references>
      </pivotArea>
    </format>
    <format dxfId="2391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2390">
      <pivotArea dataOnly="0" labelOnly="1" outline="0" fieldPosition="0">
        <references count="1">
          <reference field="3" count="1">
            <x v="7"/>
          </reference>
        </references>
      </pivotArea>
    </format>
    <format dxfId="2389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2388">
      <pivotArea dataOnly="0" labelOnly="1" outline="0" fieldPosition="0">
        <references count="1">
          <reference field="3" count="1">
            <x v="8"/>
          </reference>
        </references>
      </pivotArea>
    </format>
    <format dxfId="2387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2386">
      <pivotArea dataOnly="0" labelOnly="1" outline="0" fieldPosition="0">
        <references count="1">
          <reference field="3" count="1">
            <x v="8"/>
          </reference>
        </references>
      </pivotArea>
    </format>
    <format dxfId="2385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2384">
      <pivotArea dataOnly="0" labelOnly="1" outline="0" fieldPosition="0">
        <references count="1">
          <reference field="3" count="1">
            <x v="43"/>
          </reference>
        </references>
      </pivotArea>
    </format>
    <format dxfId="2383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2382">
      <pivotArea dataOnly="0" labelOnly="1" outline="0" fieldPosition="0">
        <references count="1">
          <reference field="3" count="1">
            <x v="43"/>
          </reference>
        </references>
      </pivotArea>
    </format>
    <format dxfId="2381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2380">
      <pivotArea dataOnly="0" labelOnly="1" outline="0" fieldPosition="0">
        <references count="1">
          <reference field="3" count="1">
            <x v="11"/>
          </reference>
        </references>
      </pivotArea>
    </format>
    <format dxfId="2379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2378">
      <pivotArea dataOnly="0" labelOnly="1" outline="0" fieldPosition="0">
        <references count="1">
          <reference field="3" count="1">
            <x v="11"/>
          </reference>
        </references>
      </pivotArea>
    </format>
    <format dxfId="2377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2376">
      <pivotArea dataOnly="0" labelOnly="1" outline="0" fieldPosition="0">
        <references count="1">
          <reference field="3" count="1">
            <x v="46"/>
          </reference>
        </references>
      </pivotArea>
    </format>
    <format dxfId="2375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2374">
      <pivotArea dataOnly="0" labelOnly="1" outline="0" fieldPosition="0">
        <references count="1">
          <reference field="3" count="1">
            <x v="46"/>
          </reference>
        </references>
      </pivotArea>
    </format>
    <format dxfId="2373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2372">
      <pivotArea dataOnly="0" labelOnly="1" outline="0" fieldPosition="0">
        <references count="1">
          <reference field="3" count="1">
            <x v="12"/>
          </reference>
        </references>
      </pivotArea>
    </format>
    <format dxfId="2371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2370">
      <pivotArea dataOnly="0" labelOnly="1" outline="0" fieldPosition="0">
        <references count="1">
          <reference field="3" count="1">
            <x v="12"/>
          </reference>
        </references>
      </pivotArea>
    </format>
    <format dxfId="2369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2368">
      <pivotArea dataOnly="0" labelOnly="1" outline="0" fieldPosition="0">
        <references count="1">
          <reference field="3" count="1">
            <x v="42"/>
          </reference>
        </references>
      </pivotArea>
    </format>
    <format dxfId="2367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2366">
      <pivotArea dataOnly="0" labelOnly="1" outline="0" fieldPosition="0">
        <references count="1">
          <reference field="3" count="1">
            <x v="42"/>
          </reference>
        </references>
      </pivotArea>
    </format>
    <format dxfId="2365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2364">
      <pivotArea dataOnly="0" labelOnly="1" outline="0" fieldPosition="0">
        <references count="1">
          <reference field="3" count="1">
            <x v="39"/>
          </reference>
        </references>
      </pivotArea>
    </format>
    <format dxfId="2363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2362">
      <pivotArea dataOnly="0" labelOnly="1" outline="0" fieldPosition="0">
        <references count="1">
          <reference field="3" count="1">
            <x v="39"/>
          </reference>
        </references>
      </pivotArea>
    </format>
    <format dxfId="2361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2360">
      <pivotArea outline="0" collapsedLevelsAreSubtotals="1" fieldPosition="0"/>
    </format>
    <format dxfId="2359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2358">
      <pivotArea outline="0" collapsedLevelsAreSubtotals="1" fieldPosition="0"/>
    </format>
    <format dxfId="2357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2356">
      <pivotArea outline="0" collapsedLevelsAreSubtotals="1" fieldPosition="0"/>
    </format>
    <format dxfId="2355">
      <pivotArea type="all" dataOnly="0" outline="0" fieldPosition="0"/>
    </format>
    <format dxfId="2354">
      <pivotArea outline="0" collapsedLevelsAreSubtotals="1" fieldPosition="0"/>
    </format>
    <format dxfId="2353">
      <pivotArea dataOnly="0" labelOnly="1" outline="0" axis="axisValues" fieldPosition="0"/>
    </format>
    <format dxfId="2352">
      <pivotArea dataOnly="0" labelOnly="1" outline="0" fieldPosition="0">
        <references count="1">
          <reference field="6" count="50">
            <x v="4"/>
            <x v="5"/>
            <x v="7"/>
            <x v="9"/>
            <x v="11"/>
            <x v="12"/>
            <x v="13"/>
            <x v="14"/>
            <x v="16"/>
            <x v="17"/>
            <x v="18"/>
            <x v="19"/>
            <x v="20"/>
            <x v="21"/>
            <x v="22"/>
            <x v="26"/>
            <x v="27"/>
            <x v="34"/>
            <x v="37"/>
            <x v="41"/>
            <x v="43"/>
            <x v="45"/>
            <x v="46"/>
            <x v="52"/>
            <x v="53"/>
            <x v="54"/>
            <x v="55"/>
            <x v="56"/>
            <x v="59"/>
            <x v="60"/>
            <x v="63"/>
            <x v="76"/>
            <x v="81"/>
            <x v="85"/>
            <x v="91"/>
            <x v="93"/>
            <x v="100"/>
            <x v="101"/>
            <x v="105"/>
            <x v="107"/>
            <x v="108"/>
            <x v="110"/>
            <x v="111"/>
            <x v="113"/>
            <x v="114"/>
            <x v="115"/>
            <x v="117"/>
            <x v="120"/>
            <x v="122"/>
            <x v="123"/>
          </reference>
        </references>
      </pivotArea>
    </format>
    <format dxfId="2351">
      <pivotArea dataOnly="0" labelOnly="1" outline="0" fieldPosition="0">
        <references count="1">
          <reference field="6" count="1">
            <x v="124"/>
          </reference>
        </references>
      </pivotArea>
    </format>
    <format dxfId="2350">
      <pivotArea dataOnly="0" labelOnly="1" outline="0" fieldPosition="0">
        <references count="2">
          <reference field="6" count="1" selected="0">
            <x v="4"/>
          </reference>
          <reference field="7" count="1">
            <x v="40"/>
          </reference>
        </references>
      </pivotArea>
    </format>
    <format dxfId="2349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0"/>
          </reference>
          <reference field="12" count="1">
            <x v="3"/>
          </reference>
        </references>
      </pivotArea>
    </format>
    <format dxfId="2348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0"/>
          </reference>
          <reference field="12" count="1">
            <x v="19"/>
          </reference>
        </references>
      </pivotArea>
    </format>
    <format dxfId="2347">
      <pivotArea dataOnly="0" labelOnly="1" outline="0" fieldPosition="0">
        <references count="3">
          <reference field="6" count="1" selected="0">
            <x v="7"/>
          </reference>
          <reference field="7" count="1" selected="0">
            <x v="40"/>
          </reference>
          <reference field="12" count="1">
            <x v="4"/>
          </reference>
        </references>
      </pivotArea>
    </format>
    <format dxfId="2346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0"/>
          </reference>
          <reference field="12" count="1">
            <x v="5"/>
          </reference>
        </references>
      </pivotArea>
    </format>
    <format dxfId="2345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0"/>
          </reference>
          <reference field="12" count="1">
            <x v="7"/>
          </reference>
        </references>
      </pivotArea>
    </format>
    <format dxfId="2344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40"/>
          </reference>
          <reference field="12" count="1">
            <x v="3"/>
          </reference>
        </references>
      </pivotArea>
    </format>
    <format dxfId="2343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40"/>
          </reference>
          <reference field="12" count="1">
            <x v="8"/>
          </reference>
        </references>
      </pivotArea>
    </format>
    <format dxfId="2342">
      <pivotArea dataOnly="0" labelOnly="1" outline="0" fieldPosition="0">
        <references count="3">
          <reference field="6" count="1" selected="0">
            <x v="16"/>
          </reference>
          <reference field="7" count="1" selected="0">
            <x v="40"/>
          </reference>
          <reference field="12" count="1">
            <x v="9"/>
          </reference>
        </references>
      </pivotArea>
    </format>
    <format dxfId="2341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0"/>
          </reference>
          <reference field="12" count="1">
            <x v="7"/>
          </reference>
        </references>
      </pivotArea>
    </format>
    <format dxfId="2340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40"/>
          </reference>
          <reference field="12" count="1">
            <x v="10"/>
          </reference>
        </references>
      </pivotArea>
    </format>
    <format dxfId="2339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40"/>
          </reference>
          <reference field="12" count="1">
            <x v="7"/>
          </reference>
        </references>
      </pivotArea>
    </format>
    <format dxfId="2338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0"/>
          </reference>
          <reference field="12" count="1">
            <x v="11"/>
          </reference>
        </references>
      </pivotArea>
    </format>
    <format dxfId="2337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0"/>
          </reference>
          <reference field="12" count="1">
            <x v="6"/>
          </reference>
        </references>
      </pivotArea>
    </format>
    <format dxfId="2336">
      <pivotArea dataOnly="0" labelOnly="1" outline="0" fieldPosition="0">
        <references count="3">
          <reference field="6" count="1" selected="0">
            <x v="26"/>
          </reference>
          <reference field="7" count="1" selected="0">
            <x v="40"/>
          </reference>
          <reference field="12" count="1">
            <x v="13"/>
          </reference>
        </references>
      </pivotArea>
    </format>
    <format dxfId="2335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40"/>
          </reference>
          <reference field="12" count="1">
            <x v="14"/>
          </reference>
        </references>
      </pivotArea>
    </format>
    <format dxfId="2334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40"/>
          </reference>
          <reference field="12" count="1">
            <x v="16"/>
          </reference>
        </references>
      </pivotArea>
    </format>
    <format dxfId="2333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0"/>
          </reference>
          <reference field="12" count="1">
            <x v="4"/>
          </reference>
        </references>
      </pivotArea>
    </format>
    <format dxfId="2332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0"/>
          </reference>
          <reference field="12" count="1">
            <x v="3"/>
          </reference>
        </references>
      </pivotArea>
    </format>
    <format dxfId="2331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0"/>
          </reference>
          <reference field="12" count="1">
            <x v="18"/>
          </reference>
        </references>
      </pivotArea>
    </format>
    <format dxfId="2330">
      <pivotArea dataOnly="0" labelOnly="1" outline="0" fieldPosition="0">
        <references count="3">
          <reference field="6" count="1" selected="0">
            <x v="45"/>
          </reference>
          <reference field="7" count="1" selected="0">
            <x v="40"/>
          </reference>
          <reference field="12" count="1">
            <x v="7"/>
          </reference>
        </references>
      </pivotArea>
    </format>
    <format dxfId="2329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0"/>
          </reference>
          <reference field="12" count="1">
            <x v="6"/>
          </reference>
        </references>
      </pivotArea>
    </format>
    <format dxfId="2328">
      <pivotArea dataOnly="0" labelOnly="1" outline="0" fieldPosition="0">
        <references count="3">
          <reference field="6" count="1" selected="0">
            <x v="52"/>
          </reference>
          <reference field="7" count="1" selected="0">
            <x v="40"/>
          </reference>
          <reference field="12" count="1">
            <x v="3"/>
          </reference>
        </references>
      </pivotArea>
    </format>
    <format dxfId="2327">
      <pivotArea dataOnly="0" labelOnly="1" outline="0" fieldPosition="0">
        <references count="3">
          <reference field="6" count="1" selected="0">
            <x v="56"/>
          </reference>
          <reference field="7" count="1" selected="0">
            <x v="40"/>
          </reference>
          <reference field="12" count="1">
            <x v="4"/>
          </reference>
        </references>
      </pivotArea>
    </format>
    <format dxfId="2326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40"/>
          </reference>
          <reference field="12" count="1">
            <x v="12"/>
          </reference>
        </references>
      </pivotArea>
    </format>
    <format dxfId="2325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0"/>
          </reference>
          <reference field="12" count="1">
            <x v="11"/>
          </reference>
        </references>
      </pivotArea>
    </format>
    <format dxfId="2324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0"/>
          </reference>
          <reference field="12" count="1">
            <x v="9"/>
          </reference>
        </references>
      </pivotArea>
    </format>
    <format dxfId="2323">
      <pivotArea dataOnly="0" labelOnly="1" outline="0" fieldPosition="0">
        <references count="3">
          <reference field="6" count="1" selected="0">
            <x v="76"/>
          </reference>
          <reference field="7" count="1" selected="0">
            <x v="40"/>
          </reference>
          <reference field="12" count="1">
            <x v="16"/>
          </reference>
        </references>
      </pivotArea>
    </format>
    <format dxfId="2322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0"/>
          </reference>
          <reference field="12" count="1">
            <x v="21"/>
          </reference>
        </references>
      </pivotArea>
    </format>
    <format dxfId="2321">
      <pivotArea dataOnly="0" labelOnly="1" outline="0" fieldPosition="0">
        <references count="3">
          <reference field="6" count="1" selected="0">
            <x v="85"/>
          </reference>
          <reference field="7" count="1" selected="0">
            <x v="40"/>
          </reference>
          <reference field="12" count="1">
            <x v="16"/>
          </reference>
        </references>
      </pivotArea>
    </format>
    <format dxfId="2320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0"/>
          </reference>
          <reference field="12" count="1">
            <x v="22"/>
          </reference>
        </references>
      </pivotArea>
    </format>
    <format dxfId="2319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0"/>
          </reference>
          <reference field="12" count="1">
            <x v="23"/>
          </reference>
        </references>
      </pivotArea>
    </format>
    <format dxfId="2318">
      <pivotArea dataOnly="0" labelOnly="1" outline="0" fieldPosition="0">
        <references count="3">
          <reference field="6" count="1" selected="0">
            <x v="100"/>
          </reference>
          <reference field="7" count="1" selected="0">
            <x v="40"/>
          </reference>
          <reference field="12" count="1">
            <x v="16"/>
          </reference>
        </references>
      </pivotArea>
    </format>
    <format dxfId="2317">
      <pivotArea dataOnly="0" labelOnly="1" outline="0" fieldPosition="0">
        <references count="3">
          <reference field="6" count="1" selected="0">
            <x v="101"/>
          </reference>
          <reference field="7" count="1" selected="0">
            <x v="40"/>
          </reference>
          <reference field="12" count="1">
            <x v="3"/>
          </reference>
        </references>
      </pivotArea>
    </format>
    <format dxfId="2316">
      <pivotArea dataOnly="0" labelOnly="1" outline="0" fieldPosition="0">
        <references count="3">
          <reference field="6" count="1" selected="0">
            <x v="105"/>
          </reference>
          <reference field="7" count="1" selected="0">
            <x v="40"/>
          </reference>
          <reference field="12" count="1">
            <x v="16"/>
          </reference>
        </references>
      </pivotArea>
    </format>
    <format dxfId="2315">
      <pivotArea dataOnly="0" labelOnly="1" outline="0" fieldPosition="0">
        <references count="3">
          <reference field="6" count="1" selected="0">
            <x v="108"/>
          </reference>
          <reference field="7" count="1" selected="0">
            <x v="40"/>
          </reference>
          <reference field="12" count="1">
            <x v="3"/>
          </reference>
        </references>
      </pivotArea>
    </format>
    <format dxfId="2314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40"/>
          </reference>
          <reference field="12" count="1">
            <x v="4"/>
          </reference>
        </references>
      </pivotArea>
    </format>
    <format dxfId="2313">
      <pivotArea dataOnly="0" labelOnly="1" outline="0" fieldPosition="0">
        <references count="3">
          <reference field="6" count="1" selected="0">
            <x v="113"/>
          </reference>
          <reference field="7" count="1" selected="0">
            <x v="40"/>
          </reference>
          <reference field="12" count="1">
            <x v="3"/>
          </reference>
        </references>
      </pivotArea>
    </format>
    <format dxfId="2312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0"/>
          </reference>
          <reference field="12" count="1">
            <x v="18"/>
          </reference>
        </references>
      </pivotArea>
    </format>
    <format dxfId="2311">
      <pivotArea dataOnly="0" labelOnly="1" outline="0" fieldPosition="0">
        <references count="3">
          <reference field="6" count="1" selected="0">
            <x v="117"/>
          </reference>
          <reference field="7" count="1" selected="0">
            <x v="40"/>
          </reference>
          <reference field="12" count="1">
            <x v="3"/>
          </reference>
        </references>
      </pivotArea>
    </format>
    <format dxfId="2310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0"/>
          </reference>
          <reference field="12" count="1">
            <x v="4"/>
          </reference>
        </references>
      </pivotArea>
    </format>
    <format dxfId="2309">
      <pivotArea dataOnly="0" labelOnly="1" outline="0" fieldPosition="0">
        <references count="3">
          <reference field="6" count="1" selected="0">
            <x v="122"/>
          </reference>
          <reference field="7" count="1" selected="0">
            <x v="40"/>
          </reference>
          <reference field="12" count="1">
            <x v="40"/>
          </reference>
        </references>
      </pivotArea>
    </format>
    <format dxfId="2308">
      <pivotArea dataOnly="0" labelOnly="1" outline="0" fieldPosition="0">
        <references count="3">
          <reference field="6" count="1" selected="0">
            <x v="124"/>
          </reference>
          <reference field="7" count="1" selected="0">
            <x v="40"/>
          </reference>
          <reference field="12" count="1">
            <x v="14"/>
          </reference>
        </references>
      </pivotArea>
    </format>
    <format dxfId="2307">
      <pivotArea dataOnly="0" labelOnly="1" outline="0" fieldPosition="0">
        <references count="4">
          <reference field="6" count="1" selected="0">
            <x v="122"/>
          </reference>
          <reference field="7" count="1" selected="0">
            <x v="40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2306">
      <pivotArea dataOnly="0" labelOnly="1" outline="0" fieldPosition="0">
        <references count="5">
          <reference field="6" count="1" selected="0">
            <x v="122"/>
          </reference>
          <reference field="7" count="1" selected="0">
            <x v="40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2305">
      <pivotArea dataOnly="0" labelOnly="1" outline="0" fieldPosition="0">
        <references count="7">
          <reference field="6" count="1" selected="0">
            <x v="122"/>
          </reference>
          <reference field="7" count="1" selected="0">
            <x v="40"/>
          </reference>
          <reference field="8" count="1">
            <x v="3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304">
      <pivotArea dataOnly="0" labelOnly="1" outline="0" fieldPosition="0">
        <references count="7">
          <reference field="6" count="1" selected="0">
            <x v="123"/>
          </reference>
          <reference field="7" count="1" selected="0">
            <x v="40"/>
          </reference>
          <reference field="8" count="1">
            <x v="1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303">
      <pivotArea dataOnly="0" labelOnly="1" outline="0" fieldPosition="0">
        <references count="8">
          <reference field="6" count="1" selected="0">
            <x v="122"/>
          </reference>
          <reference field="7" count="1" selected="0">
            <x v="40"/>
          </reference>
          <reference field="8" count="1" selected="0">
            <x v="3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302">
      <pivotArea dataOnly="0" labelOnly="1" outline="0" fieldPosition="0">
        <references count="8">
          <reference field="6" count="1" selected="0">
            <x v="123"/>
          </reference>
          <reference field="7" count="1" selected="0">
            <x v="40"/>
          </reference>
          <reference field="8" count="1" selected="0">
            <x v="1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301">
      <pivotArea type="all" dataOnly="0" outline="0" fieldPosition="0"/>
    </format>
    <format dxfId="2300">
      <pivotArea outline="0" collapsedLevelsAreSubtotals="1" fieldPosition="0"/>
    </format>
    <format dxfId="2299">
      <pivotArea dataOnly="0" labelOnly="1" outline="0" axis="axisValues" fieldPosition="0"/>
    </format>
    <format dxfId="2298">
      <pivotArea dataOnly="0" labelOnly="1" outline="0" fieldPosition="0">
        <references count="1">
          <reference field="6" count="50">
            <x v="4"/>
            <x v="5"/>
            <x v="7"/>
            <x v="9"/>
            <x v="11"/>
            <x v="12"/>
            <x v="13"/>
            <x v="14"/>
            <x v="16"/>
            <x v="17"/>
            <x v="18"/>
            <x v="19"/>
            <x v="20"/>
            <x v="21"/>
            <x v="22"/>
            <x v="26"/>
            <x v="27"/>
            <x v="34"/>
            <x v="37"/>
            <x v="41"/>
            <x v="43"/>
            <x v="45"/>
            <x v="46"/>
            <x v="52"/>
            <x v="53"/>
            <x v="54"/>
            <x v="55"/>
            <x v="56"/>
            <x v="59"/>
            <x v="60"/>
            <x v="63"/>
            <x v="76"/>
            <x v="81"/>
            <x v="85"/>
            <x v="91"/>
            <x v="93"/>
            <x v="100"/>
            <x v="101"/>
            <x v="105"/>
            <x v="107"/>
            <x v="108"/>
            <x v="110"/>
            <x v="111"/>
            <x v="113"/>
            <x v="114"/>
            <x v="115"/>
            <x v="117"/>
            <x v="120"/>
            <x v="122"/>
            <x v="123"/>
          </reference>
        </references>
      </pivotArea>
    </format>
    <format dxfId="2297">
      <pivotArea dataOnly="0" labelOnly="1" outline="0" fieldPosition="0">
        <references count="1">
          <reference field="6" count="1">
            <x v="124"/>
          </reference>
        </references>
      </pivotArea>
    </format>
    <format dxfId="2296">
      <pivotArea dataOnly="0" labelOnly="1" outline="0" fieldPosition="0">
        <references count="2">
          <reference field="6" count="1" selected="0">
            <x v="4"/>
          </reference>
          <reference field="7" count="1">
            <x v="40"/>
          </reference>
        </references>
      </pivotArea>
    </format>
    <format dxfId="2295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0"/>
          </reference>
          <reference field="12" count="1">
            <x v="3"/>
          </reference>
        </references>
      </pivotArea>
    </format>
    <format dxfId="2294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0"/>
          </reference>
          <reference field="12" count="1">
            <x v="19"/>
          </reference>
        </references>
      </pivotArea>
    </format>
    <format dxfId="2293">
      <pivotArea dataOnly="0" labelOnly="1" outline="0" fieldPosition="0">
        <references count="3">
          <reference field="6" count="1" selected="0">
            <x v="7"/>
          </reference>
          <reference field="7" count="1" selected="0">
            <x v="40"/>
          </reference>
          <reference field="12" count="1">
            <x v="4"/>
          </reference>
        </references>
      </pivotArea>
    </format>
    <format dxfId="2292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0"/>
          </reference>
          <reference field="12" count="1">
            <x v="5"/>
          </reference>
        </references>
      </pivotArea>
    </format>
    <format dxfId="2291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0"/>
          </reference>
          <reference field="12" count="1">
            <x v="7"/>
          </reference>
        </references>
      </pivotArea>
    </format>
    <format dxfId="2290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40"/>
          </reference>
          <reference field="12" count="1">
            <x v="3"/>
          </reference>
        </references>
      </pivotArea>
    </format>
    <format dxfId="2289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40"/>
          </reference>
          <reference field="12" count="1">
            <x v="8"/>
          </reference>
        </references>
      </pivotArea>
    </format>
    <format dxfId="2288">
      <pivotArea dataOnly="0" labelOnly="1" outline="0" fieldPosition="0">
        <references count="3">
          <reference field="6" count="1" selected="0">
            <x v="16"/>
          </reference>
          <reference field="7" count="1" selected="0">
            <x v="40"/>
          </reference>
          <reference field="12" count="1">
            <x v="9"/>
          </reference>
        </references>
      </pivotArea>
    </format>
    <format dxfId="2287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0"/>
          </reference>
          <reference field="12" count="1">
            <x v="7"/>
          </reference>
        </references>
      </pivotArea>
    </format>
    <format dxfId="2286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40"/>
          </reference>
          <reference field="12" count="1">
            <x v="10"/>
          </reference>
        </references>
      </pivotArea>
    </format>
    <format dxfId="2285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40"/>
          </reference>
          <reference field="12" count="1">
            <x v="7"/>
          </reference>
        </references>
      </pivotArea>
    </format>
    <format dxfId="2284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0"/>
          </reference>
          <reference field="12" count="1">
            <x v="11"/>
          </reference>
        </references>
      </pivotArea>
    </format>
    <format dxfId="2283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0"/>
          </reference>
          <reference field="12" count="1">
            <x v="6"/>
          </reference>
        </references>
      </pivotArea>
    </format>
    <format dxfId="2282">
      <pivotArea dataOnly="0" labelOnly="1" outline="0" fieldPosition="0">
        <references count="3">
          <reference field="6" count="1" selected="0">
            <x v="26"/>
          </reference>
          <reference field="7" count="1" selected="0">
            <x v="40"/>
          </reference>
          <reference field="12" count="1">
            <x v="13"/>
          </reference>
        </references>
      </pivotArea>
    </format>
    <format dxfId="2281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40"/>
          </reference>
          <reference field="12" count="1">
            <x v="14"/>
          </reference>
        </references>
      </pivotArea>
    </format>
    <format dxfId="2280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40"/>
          </reference>
          <reference field="12" count="1">
            <x v="16"/>
          </reference>
        </references>
      </pivotArea>
    </format>
    <format dxfId="2279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0"/>
          </reference>
          <reference field="12" count="1">
            <x v="4"/>
          </reference>
        </references>
      </pivotArea>
    </format>
    <format dxfId="2278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0"/>
          </reference>
          <reference field="12" count="1">
            <x v="3"/>
          </reference>
        </references>
      </pivotArea>
    </format>
    <format dxfId="2277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0"/>
          </reference>
          <reference field="12" count="1">
            <x v="18"/>
          </reference>
        </references>
      </pivotArea>
    </format>
    <format dxfId="2276">
      <pivotArea dataOnly="0" labelOnly="1" outline="0" fieldPosition="0">
        <references count="3">
          <reference field="6" count="1" selected="0">
            <x v="45"/>
          </reference>
          <reference field="7" count="1" selected="0">
            <x v="40"/>
          </reference>
          <reference field="12" count="1">
            <x v="7"/>
          </reference>
        </references>
      </pivotArea>
    </format>
    <format dxfId="2275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0"/>
          </reference>
          <reference field="12" count="1">
            <x v="6"/>
          </reference>
        </references>
      </pivotArea>
    </format>
    <format dxfId="2274">
      <pivotArea dataOnly="0" labelOnly="1" outline="0" fieldPosition="0">
        <references count="3">
          <reference field="6" count="1" selected="0">
            <x v="52"/>
          </reference>
          <reference field="7" count="1" selected="0">
            <x v="40"/>
          </reference>
          <reference field="12" count="1">
            <x v="3"/>
          </reference>
        </references>
      </pivotArea>
    </format>
    <format dxfId="2273">
      <pivotArea dataOnly="0" labelOnly="1" outline="0" fieldPosition="0">
        <references count="3">
          <reference field="6" count="1" selected="0">
            <x v="56"/>
          </reference>
          <reference field="7" count="1" selected="0">
            <x v="40"/>
          </reference>
          <reference field="12" count="1">
            <x v="4"/>
          </reference>
        </references>
      </pivotArea>
    </format>
    <format dxfId="2272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40"/>
          </reference>
          <reference field="12" count="1">
            <x v="12"/>
          </reference>
        </references>
      </pivotArea>
    </format>
    <format dxfId="2271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0"/>
          </reference>
          <reference field="12" count="1">
            <x v="11"/>
          </reference>
        </references>
      </pivotArea>
    </format>
    <format dxfId="2270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0"/>
          </reference>
          <reference field="12" count="1">
            <x v="9"/>
          </reference>
        </references>
      </pivotArea>
    </format>
    <format dxfId="2269">
      <pivotArea dataOnly="0" labelOnly="1" outline="0" fieldPosition="0">
        <references count="3">
          <reference field="6" count="1" selected="0">
            <x v="76"/>
          </reference>
          <reference field="7" count="1" selected="0">
            <x v="40"/>
          </reference>
          <reference field="12" count="1">
            <x v="16"/>
          </reference>
        </references>
      </pivotArea>
    </format>
    <format dxfId="2268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0"/>
          </reference>
          <reference field="12" count="1">
            <x v="21"/>
          </reference>
        </references>
      </pivotArea>
    </format>
    <format dxfId="2267">
      <pivotArea dataOnly="0" labelOnly="1" outline="0" fieldPosition="0">
        <references count="3">
          <reference field="6" count="1" selected="0">
            <x v="85"/>
          </reference>
          <reference field="7" count="1" selected="0">
            <x v="40"/>
          </reference>
          <reference field="12" count="1">
            <x v="16"/>
          </reference>
        </references>
      </pivotArea>
    </format>
    <format dxfId="2266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0"/>
          </reference>
          <reference field="12" count="1">
            <x v="22"/>
          </reference>
        </references>
      </pivotArea>
    </format>
    <format dxfId="2265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0"/>
          </reference>
          <reference field="12" count="1">
            <x v="23"/>
          </reference>
        </references>
      </pivotArea>
    </format>
    <format dxfId="2264">
      <pivotArea dataOnly="0" labelOnly="1" outline="0" fieldPosition="0">
        <references count="3">
          <reference field="6" count="1" selected="0">
            <x v="100"/>
          </reference>
          <reference field="7" count="1" selected="0">
            <x v="40"/>
          </reference>
          <reference field="12" count="1">
            <x v="16"/>
          </reference>
        </references>
      </pivotArea>
    </format>
    <format dxfId="2263">
      <pivotArea dataOnly="0" labelOnly="1" outline="0" fieldPosition="0">
        <references count="3">
          <reference field="6" count="1" selected="0">
            <x v="101"/>
          </reference>
          <reference field="7" count="1" selected="0">
            <x v="40"/>
          </reference>
          <reference field="12" count="1">
            <x v="3"/>
          </reference>
        </references>
      </pivotArea>
    </format>
    <format dxfId="2262">
      <pivotArea dataOnly="0" labelOnly="1" outline="0" fieldPosition="0">
        <references count="3">
          <reference field="6" count="1" selected="0">
            <x v="105"/>
          </reference>
          <reference field="7" count="1" selected="0">
            <x v="40"/>
          </reference>
          <reference field="12" count="1">
            <x v="16"/>
          </reference>
        </references>
      </pivotArea>
    </format>
    <format dxfId="2261">
      <pivotArea dataOnly="0" labelOnly="1" outline="0" fieldPosition="0">
        <references count="3">
          <reference field="6" count="1" selected="0">
            <x v="108"/>
          </reference>
          <reference field="7" count="1" selected="0">
            <x v="40"/>
          </reference>
          <reference field="12" count="1">
            <x v="3"/>
          </reference>
        </references>
      </pivotArea>
    </format>
    <format dxfId="2260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40"/>
          </reference>
          <reference field="12" count="1">
            <x v="4"/>
          </reference>
        </references>
      </pivotArea>
    </format>
    <format dxfId="2259">
      <pivotArea dataOnly="0" labelOnly="1" outline="0" fieldPosition="0">
        <references count="3">
          <reference field="6" count="1" selected="0">
            <x v="113"/>
          </reference>
          <reference field="7" count="1" selected="0">
            <x v="40"/>
          </reference>
          <reference field="12" count="1">
            <x v="3"/>
          </reference>
        </references>
      </pivotArea>
    </format>
    <format dxfId="2258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0"/>
          </reference>
          <reference field="12" count="1">
            <x v="18"/>
          </reference>
        </references>
      </pivotArea>
    </format>
    <format dxfId="2257">
      <pivotArea dataOnly="0" labelOnly="1" outline="0" fieldPosition="0">
        <references count="3">
          <reference field="6" count="1" selected="0">
            <x v="117"/>
          </reference>
          <reference field="7" count="1" selected="0">
            <x v="40"/>
          </reference>
          <reference field="12" count="1">
            <x v="3"/>
          </reference>
        </references>
      </pivotArea>
    </format>
    <format dxfId="2256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0"/>
          </reference>
          <reference field="12" count="1">
            <x v="4"/>
          </reference>
        </references>
      </pivotArea>
    </format>
    <format dxfId="2255">
      <pivotArea dataOnly="0" labelOnly="1" outline="0" fieldPosition="0">
        <references count="3">
          <reference field="6" count="1" selected="0">
            <x v="122"/>
          </reference>
          <reference field="7" count="1" selected="0">
            <x v="40"/>
          </reference>
          <reference field="12" count="1">
            <x v="40"/>
          </reference>
        </references>
      </pivotArea>
    </format>
    <format dxfId="2254">
      <pivotArea dataOnly="0" labelOnly="1" outline="0" fieldPosition="0">
        <references count="3">
          <reference field="6" count="1" selected="0">
            <x v="124"/>
          </reference>
          <reference field="7" count="1" selected="0">
            <x v="40"/>
          </reference>
          <reference field="12" count="1">
            <x v="14"/>
          </reference>
        </references>
      </pivotArea>
    </format>
    <format dxfId="2253">
      <pivotArea dataOnly="0" labelOnly="1" outline="0" fieldPosition="0">
        <references count="4">
          <reference field="6" count="1" selected="0">
            <x v="122"/>
          </reference>
          <reference field="7" count="1" selected="0">
            <x v="40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2252">
      <pivotArea dataOnly="0" labelOnly="1" outline="0" fieldPosition="0">
        <references count="5">
          <reference field="6" count="1" selected="0">
            <x v="122"/>
          </reference>
          <reference field="7" count="1" selected="0">
            <x v="40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2251">
      <pivotArea dataOnly="0" labelOnly="1" outline="0" fieldPosition="0">
        <references count="7">
          <reference field="6" count="1" selected="0">
            <x v="122"/>
          </reference>
          <reference field="7" count="1" selected="0">
            <x v="40"/>
          </reference>
          <reference field="8" count="1">
            <x v="3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250">
      <pivotArea dataOnly="0" labelOnly="1" outline="0" fieldPosition="0">
        <references count="7">
          <reference field="6" count="1" selected="0">
            <x v="123"/>
          </reference>
          <reference field="7" count="1" selected="0">
            <x v="40"/>
          </reference>
          <reference field="8" count="1">
            <x v="1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249">
      <pivotArea dataOnly="0" labelOnly="1" outline="0" fieldPosition="0">
        <references count="8">
          <reference field="6" count="1" selected="0">
            <x v="122"/>
          </reference>
          <reference field="7" count="1" selected="0">
            <x v="40"/>
          </reference>
          <reference field="8" count="1" selected="0">
            <x v="3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248">
      <pivotArea dataOnly="0" labelOnly="1" outline="0" fieldPosition="0">
        <references count="8">
          <reference field="6" count="1" selected="0">
            <x v="123"/>
          </reference>
          <reference field="7" count="1" selected="0">
            <x v="40"/>
          </reference>
          <reference field="8" count="1" selected="0">
            <x v="1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6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36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n="230.300"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32">
    <i>
      <x v="4"/>
      <x v="46"/>
      <x v="3"/>
      <x/>
      <x v="2"/>
      <x v="11"/>
      <x v="3"/>
      <x v="3"/>
    </i>
    <i>
      <x v="5"/>
      <x v="46"/>
      <x v="19"/>
      <x/>
      <x v="3"/>
      <x v="20"/>
      <x v="3"/>
      <x v="3"/>
    </i>
    <i>
      <x v="9"/>
      <x v="104"/>
      <x v="125"/>
      <x/>
      <x v="8"/>
      <x v="48"/>
      <x v="10"/>
      <x v="11"/>
    </i>
    <i>
      <x v="10"/>
      <x v="46"/>
      <x v="6"/>
      <x/>
      <x v="2"/>
      <x v="10"/>
      <x v="20"/>
      <x v="22"/>
    </i>
    <i>
      <x v="11"/>
      <x v="46"/>
      <x v="7"/>
      <x/>
      <x v="3"/>
      <x v="18"/>
      <x v="20"/>
      <x v="22"/>
    </i>
    <i>
      <x v="14"/>
      <x v="46"/>
      <x v="8"/>
      <x/>
      <x v="2"/>
      <x v="11"/>
      <x v="17"/>
      <x v="19"/>
    </i>
    <i>
      <x v="15"/>
      <x v="104"/>
      <x v="102"/>
      <x/>
      <x v="8"/>
      <x v="38"/>
      <x v="10"/>
      <x v="11"/>
    </i>
    <i>
      <x v="21"/>
      <x v="104"/>
      <x v="98"/>
      <x/>
      <x v="8"/>
      <x v="36"/>
      <x v="1"/>
      <x v="1"/>
    </i>
    <i>
      <x v="22"/>
      <x v="46"/>
      <x v="6"/>
      <x/>
      <x v="2"/>
      <x v="10"/>
      <x/>
      <x/>
    </i>
    <i r="1">
      <x v="104"/>
      <x v="99"/>
      <x/>
      <x v="7"/>
      <x v="37"/>
      <x v="3"/>
      <x v="3"/>
    </i>
    <i>
      <x v="24"/>
      <x v="46"/>
      <x v="7"/>
      <x/>
      <x v="3"/>
      <x v="18"/>
      <x v="1"/>
      <x v="1"/>
    </i>
    <i>
      <x v="26"/>
      <x v="46"/>
      <x v="13"/>
      <x/>
      <x v="2"/>
      <x v="44"/>
      <x v="1"/>
      <x v="1"/>
    </i>
    <i r="1">
      <x v="104"/>
      <x v="40"/>
      <x v="1"/>
      <x v="4"/>
      <x v="3"/>
      <x v="11"/>
      <x v="65"/>
    </i>
    <i>
      <x v="27"/>
      <x v="46"/>
      <x v="14"/>
      <x/>
      <x v="2"/>
      <x v="11"/>
      <x v="10"/>
      <x v="11"/>
    </i>
    <i>
      <x v="34"/>
      <x v="46"/>
      <x v="16"/>
      <x/>
      <x v="3"/>
      <x v="11"/>
      <x v="10"/>
      <x v="11"/>
    </i>
    <i>
      <x v="37"/>
      <x v="46"/>
      <x v="4"/>
      <x/>
      <x v="2"/>
      <x v="12"/>
      <x v="10"/>
      <x v="11"/>
    </i>
    <i r="1">
      <x v="104"/>
      <x v="95"/>
      <x/>
      <x v="8"/>
      <x v="33"/>
      <x v="9"/>
      <x v="9"/>
    </i>
    <i>
      <x v="40"/>
      <x v="104"/>
      <x v="104"/>
      <x/>
      <x v="8"/>
      <x v="40"/>
      <x v="10"/>
      <x v="11"/>
    </i>
    <i>
      <x v="46"/>
      <x v="46"/>
      <x v="6"/>
      <x/>
      <x v="2"/>
      <x v="10"/>
      <x v="17"/>
      <x v="19"/>
    </i>
    <i>
      <x v="48"/>
      <x v="46"/>
      <x v="14"/>
      <x v="4"/>
      <x v="2"/>
      <x v="11"/>
      <x v="45"/>
      <x v="44"/>
    </i>
    <i>
      <x v="52"/>
      <x v="104"/>
      <x v="94"/>
      <x/>
      <x v="7"/>
      <x v="50"/>
      <x v="10"/>
      <x v="11"/>
    </i>
    <i>
      <x v="60"/>
      <x v="46"/>
      <x v="11"/>
      <x/>
      <x v="2"/>
      <x v="14"/>
      <x v="10"/>
      <x v="11"/>
    </i>
    <i>
      <x v="63"/>
      <x v="104"/>
      <x v="102"/>
      <x/>
      <x v="8"/>
      <x v="38"/>
      <x v="17"/>
      <x v="19"/>
    </i>
    <i>
      <x v="89"/>
      <x v="104"/>
      <x v="103"/>
      <x/>
      <x v="7"/>
      <x v="39"/>
      <x v="10"/>
      <x v="11"/>
    </i>
    <i>
      <x v="91"/>
      <x v="46"/>
      <x v="22"/>
      <x/>
      <x v="3"/>
      <x v="9"/>
      <x v="43"/>
      <x v="52"/>
    </i>
    <i>
      <x v="92"/>
      <x v="46"/>
      <x v="14"/>
      <x/>
      <x v="2"/>
      <x v="11"/>
      <x v="10"/>
      <x v="11"/>
    </i>
    <i>
      <x v="93"/>
      <x v="46"/>
      <x v="23"/>
      <x/>
      <x v="3"/>
      <x v="8"/>
      <x v="6"/>
      <x v="6"/>
    </i>
    <i>
      <x v="98"/>
      <x v="46"/>
      <x v="24"/>
      <x v="7"/>
      <x v="3"/>
      <x v="49"/>
      <x v="4"/>
      <x v="4"/>
    </i>
    <i>
      <x v="99"/>
      <x v="46"/>
      <x v="14"/>
      <x/>
      <x v="2"/>
      <x v="11"/>
      <x v="1"/>
      <x v="1"/>
    </i>
    <i>
      <x v="111"/>
      <x v="104"/>
      <x v="95"/>
      <x/>
      <x v="8"/>
      <x v="33"/>
      <x v="10"/>
      <x v="11"/>
    </i>
    <i>
      <x v="115"/>
      <x v="46"/>
      <x v="18"/>
      <x/>
      <x v="2"/>
      <x v="17"/>
      <x v="14"/>
      <x v="15"/>
    </i>
    <i>
      <x v="117"/>
      <x v="104"/>
      <x v="94"/>
      <x/>
      <x v="7"/>
      <x v="50"/>
      <x v="10"/>
      <x v="11"/>
    </i>
  </rowItems>
  <colItems count="1">
    <i/>
  </colItems>
  <pageFields count="1">
    <pageField fld="3" item="26" hier="-1"/>
  </pageFields>
  <dataFields count="1">
    <dataField name="VALOR" fld="14" baseField="13" baseItem="23" numFmtId="44"/>
  </dataFields>
  <formats count="142">
    <format dxfId="2247">
      <pivotArea type="all" dataOnly="0" outline="0" fieldPosition="0"/>
    </format>
    <format dxfId="2246">
      <pivotArea field="11" type="button" dataOnly="0" labelOnly="1" outline="0" axis="axisRow" fieldPosition="4"/>
    </format>
    <format dxfId="2245">
      <pivotArea field="8" type="button" dataOnly="0" labelOnly="1" outline="0" axis="axisRow" fieldPosition="6"/>
    </format>
    <format dxfId="2244">
      <pivotArea field="15" type="button" dataOnly="0" labelOnly="1" outline="0" axis="axisRow" fieldPosition="5"/>
    </format>
    <format dxfId="2243">
      <pivotArea field="15" type="button" dataOnly="0" labelOnly="1" outline="0" axis="axisRow" fieldPosition="5"/>
    </format>
    <format dxfId="2242">
      <pivotArea field="17" type="button" dataOnly="0" labelOnly="1" outline="0" axis="axisRow" fieldPosition="3"/>
    </format>
    <format dxfId="2241">
      <pivotArea field="17" type="button" dataOnly="0" labelOnly="1" outline="0" axis="axisRow" fieldPosition="3"/>
    </format>
    <format dxfId="2240">
      <pivotArea dataOnly="0" labelOnly="1" outline="0" fieldPosition="0">
        <references count="1">
          <reference field="3" count="1">
            <x v="0"/>
          </reference>
        </references>
      </pivotArea>
    </format>
    <format dxfId="2239">
      <pivotArea field="12" type="button" dataOnly="0" labelOnly="1" outline="0" axis="axisRow" fieldPosition="2"/>
    </format>
    <format dxfId="2238">
      <pivotArea field="12" type="button" dataOnly="0" labelOnly="1" outline="0" axis="axisRow" fieldPosition="2"/>
    </format>
    <format dxfId="2237">
      <pivotArea dataOnly="0" labelOnly="1" outline="0" fieldPosition="0">
        <references count="1">
          <reference field="6" count="0"/>
        </references>
      </pivotArea>
    </format>
    <format dxfId="2236">
      <pivotArea dataOnly="0" labelOnly="1" outline="0" fieldPosition="0">
        <references count="1">
          <reference field="3" count="1">
            <x v="0"/>
          </reference>
        </references>
      </pivotArea>
    </format>
    <format dxfId="2235">
      <pivotArea field="7" type="button" dataOnly="0" labelOnly="1" outline="0" axis="axisRow" fieldPosition="1"/>
    </format>
    <format dxfId="2234">
      <pivotArea dataOnly="0" labelOnly="1" outline="0" fieldPosition="0">
        <references count="1">
          <reference field="6" count="23">
            <x v="10"/>
            <x v="11"/>
            <x v="13"/>
            <x v="21"/>
            <x v="22"/>
            <x v="23"/>
            <x v="24"/>
            <x v="28"/>
            <x v="35"/>
            <x v="36"/>
            <x v="41"/>
            <x v="44"/>
            <x v="46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2233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2232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2231">
      <pivotArea dataOnly="0" labelOnly="1" outline="0" fieldPosition="0">
        <references count="1">
          <reference field="3" count="1">
            <x v="1"/>
          </reference>
        </references>
      </pivotArea>
    </format>
    <format dxfId="2230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2229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2228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2227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2226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2225">
      <pivotArea dataOnly="0" labelOnly="1" outline="0" fieldPosition="0">
        <references count="1">
          <reference field="3" count="1">
            <x v="1"/>
          </reference>
        </references>
      </pivotArea>
    </format>
    <format dxfId="2224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2223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2222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2221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2220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2219">
      <pivotArea dataOnly="0" labelOnly="1" outline="0" fieldPosition="0">
        <references count="1">
          <reference field="3" count="1">
            <x v="2"/>
          </reference>
        </references>
      </pivotArea>
    </format>
    <format dxfId="2218">
      <pivotArea field="7" type="button" dataOnly="0" labelOnly="1" outline="0" axis="axisRow" fieldPosition="1"/>
    </format>
    <format dxfId="2217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2216">
      <pivotArea dataOnly="0" labelOnly="1" outline="0" fieldPosition="0">
        <references count="1">
          <reference field="3" count="1">
            <x v="2"/>
          </reference>
        </references>
      </pivotArea>
    </format>
    <format dxfId="2215">
      <pivotArea field="7" type="button" dataOnly="0" labelOnly="1" outline="0" axis="axisRow" fieldPosition="1"/>
    </format>
    <format dxfId="2214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2213">
      <pivotArea field="6" type="button" dataOnly="0" labelOnly="1" outline="0" axis="axisRow" fieldPosition="0"/>
    </format>
    <format dxfId="2212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2211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2210">
      <pivotArea dataOnly="0" labelOnly="1" outline="0" fieldPosition="0">
        <references count="1">
          <reference field="3" count="1">
            <x v="4"/>
          </reference>
        </references>
      </pivotArea>
    </format>
    <format dxfId="2209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2208">
      <pivotArea dataOnly="0" labelOnly="1" outline="0" fieldPosition="0">
        <references count="1">
          <reference field="3" count="1">
            <x v="4"/>
          </reference>
        </references>
      </pivotArea>
    </format>
    <format dxfId="2207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2206">
      <pivotArea dataOnly="0" labelOnly="1" outline="0" fieldPosition="0">
        <references count="1">
          <reference field="3" count="1">
            <x v="5"/>
          </reference>
        </references>
      </pivotArea>
    </format>
    <format dxfId="2205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2204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2203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2202">
      <pivotArea dataOnly="0" labelOnly="1" outline="0" fieldPosition="0">
        <references count="1">
          <reference field="3" count="1">
            <x v="5"/>
          </reference>
        </references>
      </pivotArea>
    </format>
    <format dxfId="2201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2200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2199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2198">
      <pivotArea dataOnly="0" labelOnly="1" outline="0" fieldPosition="0">
        <references count="1">
          <reference field="3" count="1">
            <x v="35"/>
          </reference>
        </references>
      </pivotArea>
    </format>
    <format dxfId="2197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2196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2195">
      <pivotArea dataOnly="0" labelOnly="1" outline="0" fieldPosition="0">
        <references count="1">
          <reference field="3" count="1">
            <x v="35"/>
          </reference>
        </references>
      </pivotArea>
    </format>
    <format dxfId="2194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2193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2192">
      <pivotArea dataOnly="0" labelOnly="1" outline="0" fieldPosition="0">
        <references count="1">
          <reference field="3" count="1">
            <x v="7"/>
          </reference>
        </references>
      </pivotArea>
    </format>
    <format dxfId="2191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2190">
      <pivotArea dataOnly="0" labelOnly="1" outline="0" fieldPosition="0">
        <references count="1">
          <reference field="3" count="1">
            <x v="7"/>
          </reference>
        </references>
      </pivotArea>
    </format>
    <format dxfId="2189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2188">
      <pivotArea dataOnly="0" labelOnly="1" outline="0" fieldPosition="0">
        <references count="1">
          <reference field="3" count="1">
            <x v="8"/>
          </reference>
        </references>
      </pivotArea>
    </format>
    <format dxfId="2187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2186">
      <pivotArea dataOnly="0" labelOnly="1" outline="0" fieldPosition="0">
        <references count="1">
          <reference field="3" count="1">
            <x v="8"/>
          </reference>
        </references>
      </pivotArea>
    </format>
    <format dxfId="2185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2184">
      <pivotArea dataOnly="0" labelOnly="1" outline="0" fieldPosition="0">
        <references count="1">
          <reference field="3" count="1">
            <x v="43"/>
          </reference>
        </references>
      </pivotArea>
    </format>
    <format dxfId="2183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2182">
      <pivotArea dataOnly="0" labelOnly="1" outline="0" fieldPosition="0">
        <references count="1">
          <reference field="3" count="1">
            <x v="43"/>
          </reference>
        </references>
      </pivotArea>
    </format>
    <format dxfId="2181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2180">
      <pivotArea dataOnly="0" labelOnly="1" outline="0" fieldPosition="0">
        <references count="1">
          <reference field="3" count="1">
            <x v="11"/>
          </reference>
        </references>
      </pivotArea>
    </format>
    <format dxfId="2179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2178">
      <pivotArea dataOnly="0" labelOnly="1" outline="0" fieldPosition="0">
        <references count="1">
          <reference field="3" count="1">
            <x v="11"/>
          </reference>
        </references>
      </pivotArea>
    </format>
    <format dxfId="2177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2176">
      <pivotArea dataOnly="0" labelOnly="1" outline="0" fieldPosition="0">
        <references count="1">
          <reference field="3" count="1">
            <x v="46"/>
          </reference>
        </references>
      </pivotArea>
    </format>
    <format dxfId="2175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2174">
      <pivotArea dataOnly="0" labelOnly="1" outline="0" fieldPosition="0">
        <references count="1">
          <reference field="3" count="1">
            <x v="46"/>
          </reference>
        </references>
      </pivotArea>
    </format>
    <format dxfId="2173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2172">
      <pivotArea dataOnly="0" labelOnly="1" outline="0" fieldPosition="0">
        <references count="1">
          <reference field="3" count="1">
            <x v="12"/>
          </reference>
        </references>
      </pivotArea>
    </format>
    <format dxfId="2171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2170">
      <pivotArea dataOnly="0" labelOnly="1" outline="0" fieldPosition="0">
        <references count="1">
          <reference field="3" count="1">
            <x v="12"/>
          </reference>
        </references>
      </pivotArea>
    </format>
    <format dxfId="2169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2168">
      <pivotArea dataOnly="0" labelOnly="1" outline="0" fieldPosition="0">
        <references count="1">
          <reference field="3" count="1">
            <x v="42"/>
          </reference>
        </references>
      </pivotArea>
    </format>
    <format dxfId="2167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2166">
      <pivotArea dataOnly="0" labelOnly="1" outline="0" fieldPosition="0">
        <references count="1">
          <reference field="3" count="1">
            <x v="42"/>
          </reference>
        </references>
      </pivotArea>
    </format>
    <format dxfId="2165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2164">
      <pivotArea dataOnly="0" labelOnly="1" outline="0" fieldPosition="0">
        <references count="1">
          <reference field="3" count="1">
            <x v="39"/>
          </reference>
        </references>
      </pivotArea>
    </format>
    <format dxfId="2163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2162">
      <pivotArea dataOnly="0" labelOnly="1" outline="0" fieldPosition="0">
        <references count="1">
          <reference field="3" count="1">
            <x v="39"/>
          </reference>
        </references>
      </pivotArea>
    </format>
    <format dxfId="2161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2160">
      <pivotArea outline="0" collapsedLevelsAreSubtotals="1" fieldPosition="0"/>
    </format>
    <format dxfId="2159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2158">
      <pivotArea outline="0" collapsedLevelsAreSubtotals="1" fieldPosition="0"/>
    </format>
    <format dxfId="2157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2156">
      <pivotArea outline="0" collapsedLevelsAreSubtotals="1" fieldPosition="0"/>
    </format>
    <format dxfId="2155">
      <pivotArea type="all" dataOnly="0" outline="0" fieldPosition="0"/>
    </format>
    <format dxfId="2154">
      <pivotArea outline="0" collapsedLevelsAreSubtotals="1" fieldPosition="0"/>
    </format>
    <format dxfId="2153">
      <pivotArea dataOnly="0" labelOnly="1" outline="0" axis="axisValues" fieldPosition="0"/>
    </format>
    <format dxfId="2152">
      <pivotArea dataOnly="0" labelOnly="1" outline="0" fieldPosition="0">
        <references count="1">
          <reference field="6" count="20">
            <x v="4"/>
            <x v="5"/>
            <x v="10"/>
            <x v="11"/>
            <x v="14"/>
            <x v="22"/>
            <x v="24"/>
            <x v="26"/>
            <x v="27"/>
            <x v="34"/>
            <x v="37"/>
            <x v="46"/>
            <x v="48"/>
            <x v="60"/>
            <x v="91"/>
            <x v="92"/>
            <x v="93"/>
            <x v="98"/>
            <x v="99"/>
            <x v="115"/>
          </reference>
        </references>
      </pivotArea>
    </format>
    <format dxfId="2151">
      <pivotArea dataOnly="0" labelOnly="1" outline="0" fieldPosition="0">
        <references count="2">
          <reference field="6" count="1" selected="0">
            <x v="4"/>
          </reference>
          <reference field="7" count="1">
            <x v="46"/>
          </reference>
        </references>
      </pivotArea>
    </format>
    <format dxfId="2150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6"/>
          </reference>
          <reference field="12" count="1">
            <x v="3"/>
          </reference>
        </references>
      </pivotArea>
    </format>
    <format dxfId="2149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6"/>
          </reference>
          <reference field="12" count="1">
            <x v="19"/>
          </reference>
        </references>
      </pivotArea>
    </format>
    <format dxfId="2148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46"/>
          </reference>
          <reference field="12" count="1">
            <x v="6"/>
          </reference>
        </references>
      </pivotArea>
    </format>
    <format dxfId="2147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6"/>
          </reference>
          <reference field="12" count="1">
            <x v="7"/>
          </reference>
        </references>
      </pivotArea>
    </format>
    <format dxfId="2146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46"/>
          </reference>
          <reference field="12" count="1">
            <x v="8"/>
          </reference>
        </references>
      </pivotArea>
    </format>
    <format dxfId="2145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6"/>
          </reference>
          <reference field="12" count="1">
            <x v="6"/>
          </reference>
        </references>
      </pivotArea>
    </format>
    <format dxfId="2144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6"/>
          </reference>
          <reference field="12" count="1">
            <x v="7"/>
          </reference>
        </references>
      </pivotArea>
    </format>
    <format dxfId="2143">
      <pivotArea dataOnly="0" labelOnly="1" outline="0" fieldPosition="0">
        <references count="3">
          <reference field="6" count="1" selected="0">
            <x v="26"/>
          </reference>
          <reference field="7" count="1" selected="0">
            <x v="46"/>
          </reference>
          <reference field="12" count="1">
            <x v="13"/>
          </reference>
        </references>
      </pivotArea>
    </format>
    <format dxfId="2142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46"/>
          </reference>
          <reference field="12" count="1">
            <x v="14"/>
          </reference>
        </references>
      </pivotArea>
    </format>
    <format dxfId="2141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46"/>
          </reference>
          <reference field="12" count="1">
            <x v="16"/>
          </reference>
        </references>
      </pivotArea>
    </format>
    <format dxfId="2140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6"/>
          </reference>
          <reference field="12" count="1">
            <x v="4"/>
          </reference>
        </references>
      </pivotArea>
    </format>
    <format dxfId="2139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6"/>
          </reference>
          <reference field="12" count="1">
            <x v="6"/>
          </reference>
        </references>
      </pivotArea>
    </format>
    <format dxfId="2138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46"/>
          </reference>
          <reference field="12" count="1">
            <x v="14"/>
          </reference>
        </references>
      </pivotArea>
    </format>
    <format dxfId="2137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6"/>
          </reference>
          <reference field="12" count="1">
            <x v="11"/>
          </reference>
        </references>
      </pivotArea>
    </format>
    <format dxfId="2136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6"/>
          </reference>
          <reference field="12" count="1">
            <x v="22"/>
          </reference>
        </references>
      </pivotArea>
    </format>
    <format dxfId="2135">
      <pivotArea dataOnly="0" labelOnly="1" outline="0" fieldPosition="0">
        <references count="3">
          <reference field="6" count="1" selected="0">
            <x v="92"/>
          </reference>
          <reference field="7" count="1" selected="0">
            <x v="46"/>
          </reference>
          <reference field="12" count="1">
            <x v="14"/>
          </reference>
        </references>
      </pivotArea>
    </format>
    <format dxfId="2134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6"/>
          </reference>
          <reference field="12" count="1">
            <x v="23"/>
          </reference>
        </references>
      </pivotArea>
    </format>
    <format dxfId="2133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46"/>
          </reference>
          <reference field="12" count="1">
            <x v="24"/>
          </reference>
        </references>
      </pivotArea>
    </format>
    <format dxfId="2132">
      <pivotArea dataOnly="0" labelOnly="1" outline="0" fieldPosition="0">
        <references count="3">
          <reference field="6" count="1" selected="0">
            <x v="99"/>
          </reference>
          <reference field="7" count="1" selected="0">
            <x v="46"/>
          </reference>
          <reference field="12" count="1">
            <x v="14"/>
          </reference>
        </references>
      </pivotArea>
    </format>
    <format dxfId="2131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6"/>
          </reference>
          <reference field="12" count="1">
            <x v="18"/>
          </reference>
        </references>
      </pivotArea>
    </format>
    <format dxfId="2130">
      <pivotArea type="all" dataOnly="0" outline="0" fieldPosition="0"/>
    </format>
    <format dxfId="2129">
      <pivotArea outline="0" collapsedLevelsAreSubtotals="1" fieldPosition="0"/>
    </format>
    <format dxfId="2128">
      <pivotArea dataOnly="0" labelOnly="1" outline="0" axis="axisValues" fieldPosition="0"/>
    </format>
    <format dxfId="2127">
      <pivotArea dataOnly="0" labelOnly="1" outline="0" fieldPosition="0">
        <references count="1">
          <reference field="6" count="20">
            <x v="4"/>
            <x v="5"/>
            <x v="10"/>
            <x v="11"/>
            <x v="14"/>
            <x v="22"/>
            <x v="24"/>
            <x v="26"/>
            <x v="27"/>
            <x v="34"/>
            <x v="37"/>
            <x v="46"/>
            <x v="48"/>
            <x v="60"/>
            <x v="91"/>
            <x v="92"/>
            <x v="93"/>
            <x v="98"/>
            <x v="99"/>
            <x v="115"/>
          </reference>
        </references>
      </pivotArea>
    </format>
    <format dxfId="2126">
      <pivotArea dataOnly="0" labelOnly="1" outline="0" fieldPosition="0">
        <references count="2">
          <reference field="6" count="1" selected="0">
            <x v="4"/>
          </reference>
          <reference field="7" count="1">
            <x v="46"/>
          </reference>
        </references>
      </pivotArea>
    </format>
    <format dxfId="2125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6"/>
          </reference>
          <reference field="12" count="1">
            <x v="3"/>
          </reference>
        </references>
      </pivotArea>
    </format>
    <format dxfId="2124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6"/>
          </reference>
          <reference field="12" count="1">
            <x v="19"/>
          </reference>
        </references>
      </pivotArea>
    </format>
    <format dxfId="2123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46"/>
          </reference>
          <reference field="12" count="1">
            <x v="6"/>
          </reference>
        </references>
      </pivotArea>
    </format>
    <format dxfId="2122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6"/>
          </reference>
          <reference field="12" count="1">
            <x v="7"/>
          </reference>
        </references>
      </pivotArea>
    </format>
    <format dxfId="2121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46"/>
          </reference>
          <reference field="12" count="1">
            <x v="8"/>
          </reference>
        </references>
      </pivotArea>
    </format>
    <format dxfId="2120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6"/>
          </reference>
          <reference field="12" count="1">
            <x v="6"/>
          </reference>
        </references>
      </pivotArea>
    </format>
    <format dxfId="2119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6"/>
          </reference>
          <reference field="12" count="1">
            <x v="7"/>
          </reference>
        </references>
      </pivotArea>
    </format>
    <format dxfId="2118">
      <pivotArea dataOnly="0" labelOnly="1" outline="0" fieldPosition="0">
        <references count="3">
          <reference field="6" count="1" selected="0">
            <x v="26"/>
          </reference>
          <reference field="7" count="1" selected="0">
            <x v="46"/>
          </reference>
          <reference field="12" count="1">
            <x v="13"/>
          </reference>
        </references>
      </pivotArea>
    </format>
    <format dxfId="2117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46"/>
          </reference>
          <reference field="12" count="1">
            <x v="14"/>
          </reference>
        </references>
      </pivotArea>
    </format>
    <format dxfId="2116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46"/>
          </reference>
          <reference field="12" count="1">
            <x v="16"/>
          </reference>
        </references>
      </pivotArea>
    </format>
    <format dxfId="2115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6"/>
          </reference>
          <reference field="12" count="1">
            <x v="4"/>
          </reference>
        </references>
      </pivotArea>
    </format>
    <format dxfId="2114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6"/>
          </reference>
          <reference field="12" count="1">
            <x v="6"/>
          </reference>
        </references>
      </pivotArea>
    </format>
    <format dxfId="2113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46"/>
          </reference>
          <reference field="12" count="1">
            <x v="14"/>
          </reference>
        </references>
      </pivotArea>
    </format>
    <format dxfId="2112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6"/>
          </reference>
          <reference field="12" count="1">
            <x v="11"/>
          </reference>
        </references>
      </pivotArea>
    </format>
    <format dxfId="2111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6"/>
          </reference>
          <reference field="12" count="1">
            <x v="22"/>
          </reference>
        </references>
      </pivotArea>
    </format>
    <format dxfId="2110">
      <pivotArea dataOnly="0" labelOnly="1" outline="0" fieldPosition="0">
        <references count="3">
          <reference field="6" count="1" selected="0">
            <x v="92"/>
          </reference>
          <reference field="7" count="1" selected="0">
            <x v="46"/>
          </reference>
          <reference field="12" count="1">
            <x v="14"/>
          </reference>
        </references>
      </pivotArea>
    </format>
    <format dxfId="2109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6"/>
          </reference>
          <reference field="12" count="1">
            <x v="23"/>
          </reference>
        </references>
      </pivotArea>
    </format>
    <format dxfId="2108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46"/>
          </reference>
          <reference field="12" count="1">
            <x v="24"/>
          </reference>
        </references>
      </pivotArea>
    </format>
    <format dxfId="2107">
      <pivotArea dataOnly="0" labelOnly="1" outline="0" fieldPosition="0">
        <references count="3">
          <reference field="6" count="1" selected="0">
            <x v="99"/>
          </reference>
          <reference field="7" count="1" selected="0">
            <x v="46"/>
          </reference>
          <reference field="12" count="1">
            <x v="14"/>
          </reference>
        </references>
      </pivotArea>
    </format>
    <format dxfId="2106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6"/>
          </reference>
          <reference field="12" count="1">
            <x v="18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7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63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59">
    <i>
      <x/>
      <x v="105"/>
      <x v="94"/>
      <x/>
      <x v="7"/>
      <x v="50"/>
      <x v="3"/>
      <x v="3"/>
    </i>
    <i>
      <x v="9"/>
      <x v="79"/>
      <x v="83"/>
      <x/>
      <x v="6"/>
      <x v="25"/>
      <x v="23"/>
      <x v="25"/>
    </i>
    <i>
      <x v="11"/>
      <x v="79"/>
      <x v="73"/>
      <x/>
      <x v="6"/>
      <x v="45"/>
      <x v="15"/>
      <x v="17"/>
    </i>
    <i>
      <x v="12"/>
      <x v="79"/>
      <x v="73"/>
      <x/>
      <x v="6"/>
      <x v="45"/>
      <x v="9"/>
      <x v="9"/>
    </i>
    <i>
      <x v="14"/>
      <x v="79"/>
      <x v="75"/>
      <x/>
      <x v="6"/>
      <x v="25"/>
      <x v="1"/>
      <x v="1"/>
    </i>
    <i>
      <x v="15"/>
      <x v="79"/>
      <x v="71"/>
      <x/>
      <x v="6"/>
      <x v="24"/>
      <x v="1"/>
      <x v="1"/>
    </i>
    <i>
      <x v="16"/>
      <x v="79"/>
      <x v="71"/>
      <x/>
      <x v="6"/>
      <x v="24"/>
      <x v="1"/>
      <x v="1"/>
    </i>
    <i>
      <x v="17"/>
      <x v="79"/>
      <x v="73"/>
      <x/>
      <x v="6"/>
      <x v="45"/>
      <x v="1"/>
      <x v="1"/>
    </i>
    <i>
      <x v="21"/>
      <x v="79"/>
      <x v="78"/>
      <x/>
      <x v="6"/>
      <x v="27"/>
      <x v="1"/>
      <x v="1"/>
    </i>
    <i r="1">
      <x v="105"/>
      <x v="98"/>
      <x/>
      <x v="8"/>
      <x v="36"/>
      <x/>
      <x/>
    </i>
    <i>
      <x v="24"/>
      <x v="79"/>
      <x v="73"/>
      <x/>
      <x v="6"/>
      <x v="45"/>
      <x v="3"/>
      <x v="3"/>
    </i>
    <i r="1">
      <x v="105"/>
      <x v="93"/>
      <x/>
      <x v="7"/>
      <x v="35"/>
      <x v="3"/>
      <x v="3"/>
    </i>
    <i>
      <x v="25"/>
      <x v="79"/>
      <x v="70"/>
      <x/>
      <x v="6"/>
      <x v="23"/>
      <x v="3"/>
      <x v="3"/>
    </i>
    <i r="1">
      <x v="105"/>
      <x v="95"/>
      <x/>
      <x v="8"/>
      <x v="33"/>
      <x v="1"/>
      <x v="1"/>
    </i>
    <i>
      <x v="27"/>
      <x v="79"/>
      <x v="72"/>
      <x/>
      <x v="6"/>
      <x v="21"/>
      <x/>
      <x/>
    </i>
    <i r="1">
      <x v="105"/>
      <x v="104"/>
      <x/>
      <x v="8"/>
      <x v="40"/>
      <x v="3"/>
      <x v="3"/>
    </i>
    <i>
      <x v="31"/>
      <x v="79"/>
      <x v="72"/>
      <x/>
      <x v="6"/>
      <x v="21"/>
      <x v="3"/>
      <x v="3"/>
    </i>
    <i>
      <x v="37"/>
      <x v="79"/>
      <x v="70"/>
      <x/>
      <x v="6"/>
      <x v="23"/>
      <x v="3"/>
      <x v="3"/>
    </i>
    <i>
      <x v="39"/>
      <x v="105"/>
      <x v="94"/>
      <x/>
      <x v="7"/>
      <x v="50"/>
      <x v="9"/>
      <x v="9"/>
    </i>
    <i>
      <x v="41"/>
      <x v="105"/>
      <x v="94"/>
      <x/>
      <x v="7"/>
      <x v="50"/>
      <x v="7"/>
      <x v="7"/>
    </i>
    <i>
      <x v="42"/>
      <x v="105"/>
      <x v="94"/>
      <x/>
      <x v="7"/>
      <x v="50"/>
      <x v="4"/>
      <x v="4"/>
    </i>
    <i>
      <x v="46"/>
      <x v="79"/>
      <x v="81"/>
      <x/>
      <x v="6"/>
      <x v="28"/>
      <x v="3"/>
      <x v="3"/>
    </i>
    <i>
      <x v="50"/>
      <x v="79"/>
      <x v="72"/>
      <x/>
      <x v="6"/>
      <x v="21"/>
      <x/>
      <x/>
    </i>
    <i>
      <x v="52"/>
      <x v="105"/>
      <x v="94"/>
      <x/>
      <x v="7"/>
      <x v="50"/>
      <x v="3"/>
      <x v="3"/>
    </i>
    <i>
      <x v="53"/>
      <x v="105"/>
      <x v="94"/>
      <x/>
      <x v="7"/>
      <x v="50"/>
      <x v="3"/>
      <x v="3"/>
    </i>
    <i>
      <x v="54"/>
      <x v="105"/>
      <x v="94"/>
      <x/>
      <x v="7"/>
      <x v="50"/>
      <x v="7"/>
      <x v="7"/>
    </i>
    <i>
      <x v="55"/>
      <x v="105"/>
      <x v="94"/>
      <x/>
      <x v="7"/>
      <x v="50"/>
      <x v="7"/>
      <x v="7"/>
    </i>
    <i>
      <x v="56"/>
      <x v="79"/>
      <x v="70"/>
      <x/>
      <x v="6"/>
      <x v="23"/>
      <x v="9"/>
      <x v="9"/>
    </i>
    <i r="1">
      <x v="105"/>
      <x v="95"/>
      <x/>
      <x v="8"/>
      <x v="33"/>
      <x v="7"/>
      <x v="7"/>
    </i>
    <i>
      <x v="60"/>
      <x v="79"/>
      <x v="78"/>
      <x v="4"/>
      <x v="6"/>
      <x v="27"/>
      <x v="15"/>
      <x v="9"/>
    </i>
    <i>
      <x v="61"/>
      <x v="79"/>
      <x v="79"/>
      <x/>
      <x v="6"/>
      <x v="44"/>
      <x/>
      <x/>
    </i>
    <i>
      <x v="62"/>
      <x v="79"/>
      <x v="74"/>
      <x/>
      <x v="6"/>
      <x v="20"/>
      <x v="3"/>
      <x v="3"/>
    </i>
    <i>
      <x v="63"/>
      <x v="79"/>
      <x v="71"/>
      <x/>
      <x v="6"/>
      <x v="24"/>
      <x v="7"/>
      <x v="7"/>
    </i>
    <i r="1">
      <x v="105"/>
      <x v="102"/>
      <x/>
      <x v="8"/>
      <x v="38"/>
      <x v="4"/>
      <x v="4"/>
    </i>
    <i>
      <x v="76"/>
      <x v="79"/>
      <x v="74"/>
      <x/>
      <x v="6"/>
      <x v="20"/>
      <x v="15"/>
      <x v="17"/>
    </i>
    <i>
      <x v="77"/>
      <x v="79"/>
      <x v="73"/>
      <x/>
      <x v="6"/>
      <x v="45"/>
      <x v="3"/>
      <x v="3"/>
    </i>
    <i>
      <x v="78"/>
      <x v="79"/>
      <x v="72"/>
      <x/>
      <x v="6"/>
      <x v="21"/>
      <x v="7"/>
      <x v="7"/>
    </i>
    <i>
      <x v="81"/>
      <x v="105"/>
      <x v="106"/>
      <x/>
      <x v="7"/>
      <x v="41"/>
      <x v="9"/>
      <x v="9"/>
    </i>
    <i>
      <x v="84"/>
      <x v="79"/>
      <x v="83"/>
      <x/>
      <x v="6"/>
      <x v="25"/>
      <x v="3"/>
      <x v="3"/>
    </i>
    <i r="1">
      <x v="105"/>
      <x v="125"/>
      <x/>
      <x v="8"/>
      <x v="48"/>
      <x v="3"/>
      <x v="3"/>
    </i>
    <i>
      <x v="85"/>
      <x v="79"/>
      <x v="74"/>
      <x/>
      <x v="6"/>
      <x v="20"/>
      <x v="15"/>
      <x v="17"/>
    </i>
    <i r="1">
      <x v="105"/>
      <x v="92"/>
      <x/>
      <x v="7"/>
      <x v="46"/>
      <x v="20"/>
      <x v="22"/>
    </i>
    <i>
      <x v="87"/>
      <x v="79"/>
      <x v="91"/>
      <x/>
      <x v="6"/>
      <x v="31"/>
      <x v="1"/>
      <x v="1"/>
    </i>
    <i r="1">
      <x v="105"/>
      <x v="101"/>
      <x/>
      <x v="8"/>
      <x v="31"/>
      <x v="3"/>
      <x v="3"/>
    </i>
    <i>
      <x v="91"/>
      <x v="79"/>
      <x v="69"/>
      <x/>
      <x v="6"/>
      <x v="22"/>
      <x v="9"/>
      <x v="9"/>
    </i>
    <i r="1">
      <x v="105"/>
      <x v="97"/>
      <x/>
      <x v="7"/>
      <x v="35"/>
      <x v="9"/>
      <x v="9"/>
    </i>
    <i>
      <x v="93"/>
      <x v="79"/>
      <x v="82"/>
      <x/>
      <x v="6"/>
      <x v="29"/>
      <x v="9"/>
      <x v="9"/>
    </i>
    <i>
      <x v="94"/>
      <x v="105"/>
      <x v="103"/>
      <x/>
      <x v="7"/>
      <x v="39"/>
      <x v="9"/>
      <x v="9"/>
    </i>
    <i>
      <x v="97"/>
      <x v="105"/>
      <x v="94"/>
      <x/>
      <x v="7"/>
      <x v="50"/>
      <x v="4"/>
      <x v="4"/>
    </i>
    <i>
      <x v="102"/>
      <x v="105"/>
      <x v="94"/>
      <x/>
      <x v="7"/>
      <x v="50"/>
      <x v="3"/>
      <x v="3"/>
    </i>
    <i>
      <x v="105"/>
      <x v="79"/>
      <x v="74"/>
      <x/>
      <x v="6"/>
      <x v="20"/>
      <x/>
      <x/>
    </i>
    <i r="1">
      <x v="105"/>
      <x v="92"/>
      <x/>
      <x v="7"/>
      <x v="46"/>
      <x v="4"/>
      <x v="4"/>
    </i>
    <i>
      <x v="106"/>
      <x v="79"/>
      <x v="74"/>
      <x/>
      <x v="6"/>
      <x v="20"/>
      <x/>
      <x/>
    </i>
    <i>
      <x v="111"/>
      <x v="79"/>
      <x v="70"/>
      <x/>
      <x v="6"/>
      <x v="23"/>
      <x v="48"/>
      <x v="28"/>
    </i>
    <i r="1">
      <x v="105"/>
      <x v="95"/>
      <x/>
      <x v="8"/>
      <x v="33"/>
      <x v="23"/>
      <x v="25"/>
    </i>
    <i>
      <x v="116"/>
      <x v="79"/>
      <x v="80"/>
      <x v="12"/>
      <x v="6"/>
      <x v="49"/>
      <x v="1"/>
      <x v="1"/>
    </i>
    <i r="1">
      <x v="105"/>
      <x v="100"/>
      <x v="13"/>
      <x v="7"/>
      <x v="49"/>
      <x/>
      <x/>
    </i>
    <i>
      <x v="117"/>
      <x v="105"/>
      <x v="94"/>
      <x/>
      <x v="7"/>
      <x v="50"/>
      <x v="3"/>
      <x v="3"/>
    </i>
    <i>
      <x v="120"/>
      <x v="105"/>
      <x v="95"/>
      <x/>
      <x v="8"/>
      <x v="33"/>
      <x v="1"/>
      <x v="1"/>
    </i>
  </rowItems>
  <colItems count="1">
    <i/>
  </colItems>
  <pageFields count="1">
    <pageField fld="3" item="61" hier="-1"/>
  </pageFields>
  <dataFields count="1">
    <dataField name="VALOR" fld="14" baseField="13" baseItem="23" numFmtId="44"/>
  </dataFields>
  <formats count="77">
    <format dxfId="2105">
      <pivotArea type="all" dataOnly="0" outline="0" fieldPosition="0"/>
    </format>
    <format dxfId="2104">
      <pivotArea field="7" type="button" dataOnly="0" labelOnly="1" outline="0" axis="axisRow" fieldPosition="1"/>
    </format>
    <format dxfId="2103">
      <pivotArea type="all" dataOnly="0" outline="0" fieldPosition="0"/>
    </format>
    <format dxfId="2102">
      <pivotArea outline="0" collapsedLevelsAreSubtotals="1" fieldPosition="0"/>
    </format>
    <format dxfId="2101">
      <pivotArea dataOnly="0" labelOnly="1" outline="0" axis="axisValues" fieldPosition="0"/>
    </format>
    <format dxfId="2100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2099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2098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2097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2096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2095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094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2093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092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2091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2090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089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2088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2087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2086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2085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2084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2083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082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2081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2080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2079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2078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2077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2076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2075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2074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2073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2072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071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2070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2069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2068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067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066">
      <pivotArea type="all" dataOnly="0" outline="0" fieldPosition="0"/>
    </format>
    <format dxfId="2065">
      <pivotArea outline="0" collapsedLevelsAreSubtotals="1" fieldPosition="0"/>
    </format>
    <format dxfId="2064">
      <pivotArea dataOnly="0" labelOnly="1" outline="0" axis="axisValues" fieldPosition="0"/>
    </format>
    <format dxfId="2063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2062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2061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2060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2059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2058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057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2056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055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2054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2053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052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2051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2050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2049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2048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2047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2046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045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2044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2043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2042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2041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2040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2039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2038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2037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2036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2035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2034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2033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2032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2031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030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2029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8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35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n="230.300"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31">
    <i>
      <x v="5"/>
      <x v="42"/>
      <x v="19"/>
      <x/>
      <x v="3"/>
      <x v="20"/>
      <x/>
      <x/>
    </i>
    <i>
      <x v="9"/>
      <x v="80"/>
      <x v="83"/>
      <x/>
      <x v="6"/>
      <x v="25"/>
      <x v="13"/>
      <x v="14"/>
    </i>
    <i r="1">
      <x v="106"/>
      <x v="125"/>
      <x/>
      <x v="8"/>
      <x v="48"/>
      <x v="2"/>
      <x v="2"/>
    </i>
    <i>
      <x v="10"/>
      <x v="42"/>
      <x v="6"/>
      <x/>
      <x v="2"/>
      <x v="10"/>
      <x v="20"/>
      <x v="22"/>
    </i>
    <i>
      <x v="11"/>
      <x v="42"/>
      <x v="7"/>
      <x/>
      <x v="3"/>
      <x v="18"/>
      <x v="20"/>
      <x v="22"/>
    </i>
    <i>
      <x v="13"/>
      <x v="42"/>
      <x v="3"/>
      <x/>
      <x v="2"/>
      <x v="11"/>
      <x v="4"/>
      <x v="4"/>
    </i>
    <i>
      <x v="14"/>
      <x v="42"/>
      <x v="8"/>
      <x/>
      <x v="2"/>
      <x v="11"/>
      <x v="4"/>
      <x v="4"/>
    </i>
    <i>
      <x v="21"/>
      <x v="42"/>
      <x v="11"/>
      <x/>
      <x v="2"/>
      <x v="14"/>
      <x v="1"/>
      <x v="1"/>
    </i>
    <i>
      <x v="22"/>
      <x v="42"/>
      <x v="6"/>
      <x/>
      <x v="2"/>
      <x v="10"/>
      <x/>
      <x/>
    </i>
    <i r="1">
      <x v="106"/>
      <x v="99"/>
      <x/>
      <x v="7"/>
      <x v="37"/>
      <x v="2"/>
      <x v="2"/>
    </i>
    <i>
      <x v="24"/>
      <x v="42"/>
      <x v="7"/>
      <x/>
      <x v="3"/>
      <x v="18"/>
      <x v="3"/>
      <x v="3"/>
    </i>
    <i>
      <x v="33"/>
      <x v="42"/>
      <x v="14"/>
      <x v="4"/>
      <x v="2"/>
      <x v="11"/>
      <x v="17"/>
      <x v="14"/>
    </i>
    <i>
      <x v="39"/>
      <x v="42"/>
      <x v="3"/>
      <x/>
      <x v="2"/>
      <x v="11"/>
      <x v="9"/>
      <x v="9"/>
    </i>
    <i>
      <x v="44"/>
      <x v="42"/>
      <x v="40"/>
      <x v="1"/>
      <x v="4"/>
      <x v="3"/>
      <x/>
      <x v="65"/>
    </i>
    <i>
      <x v="46"/>
      <x v="42"/>
      <x v="6"/>
      <x/>
      <x v="2"/>
      <x v="10"/>
      <x v="2"/>
      <x v="2"/>
    </i>
    <i r="1">
      <x v="80"/>
      <x v="81"/>
      <x/>
      <x v="6"/>
      <x v="28"/>
      <x v="4"/>
      <x v="4"/>
    </i>
    <i>
      <x v="48"/>
      <x v="42"/>
      <x v="14"/>
      <x v="4"/>
      <x v="2"/>
      <x v="11"/>
      <x v="26"/>
      <x v="27"/>
    </i>
    <i>
      <x v="60"/>
      <x v="42"/>
      <x v="11"/>
      <x/>
      <x v="2"/>
      <x v="14"/>
      <x v="9"/>
      <x v="9"/>
    </i>
    <i r="1">
      <x v="80"/>
      <x v="78"/>
      <x v="4"/>
      <x v="6"/>
      <x v="27"/>
      <x v="9"/>
      <x v="7"/>
    </i>
    <i>
      <x v="83"/>
      <x v="42"/>
      <x v="40"/>
      <x v="1"/>
      <x v="4"/>
      <x v="3"/>
      <x v="10"/>
      <x v="65"/>
    </i>
    <i>
      <x v="90"/>
      <x v="42"/>
      <x v="14"/>
      <x v="4"/>
      <x v="2"/>
      <x v="11"/>
      <x v="26"/>
      <x v="27"/>
    </i>
    <i>
      <x v="93"/>
      <x v="80"/>
      <x v="82"/>
      <x/>
      <x v="6"/>
      <x v="29"/>
      <x v="4"/>
      <x v="4"/>
    </i>
    <i>
      <x v="96"/>
      <x v="42"/>
      <x v="14"/>
      <x/>
      <x v="2"/>
      <x v="11"/>
      <x v="34"/>
      <x v="36"/>
    </i>
    <i>
      <x v="98"/>
      <x v="42"/>
      <x v="24"/>
      <x v="10"/>
      <x v="3"/>
      <x v="49"/>
      <x v="4"/>
      <x v="4"/>
    </i>
    <i>
      <x v="104"/>
      <x v="42"/>
      <x v="3"/>
      <x/>
      <x v="2"/>
      <x v="11"/>
      <x v="26"/>
      <x v="29"/>
    </i>
    <i>
      <x v="105"/>
      <x v="106"/>
      <x v="92"/>
      <x/>
      <x v="7"/>
      <x v="46"/>
      <x v="2"/>
      <x v="2"/>
    </i>
    <i>
      <x v="111"/>
      <x v="106"/>
      <x v="95"/>
      <x/>
      <x v="8"/>
      <x v="33"/>
      <x v="15"/>
      <x v="17"/>
    </i>
    <i>
      <x v="112"/>
      <x v="42"/>
      <x v="4"/>
      <x/>
      <x v="2"/>
      <x v="12"/>
      <x v="20"/>
      <x v="22"/>
    </i>
    <i>
      <x v="113"/>
      <x v="106"/>
      <x v="94"/>
      <x/>
      <x v="7"/>
      <x v="50"/>
      <x v="15"/>
      <x v="17"/>
    </i>
    <i>
      <x v="114"/>
      <x v="106"/>
      <x v="94"/>
      <x/>
      <x v="7"/>
      <x v="50"/>
      <x v="15"/>
      <x v="17"/>
    </i>
    <i>
      <x v="124"/>
      <x v="42"/>
      <x v="14"/>
      <x/>
      <x v="2"/>
      <x v="11"/>
      <x v="15"/>
      <x v="17"/>
    </i>
  </rowItems>
  <colItems count="1">
    <i/>
  </colItems>
  <pageFields count="1">
    <pageField fld="3" item="27" hier="-1"/>
  </pageFields>
  <dataFields count="1">
    <dataField name="VALOR" fld="14" baseField="13" baseItem="23" numFmtId="44"/>
  </dataFields>
  <formats count="158">
    <format dxfId="2028">
      <pivotArea type="all" dataOnly="0" outline="0" fieldPosition="0"/>
    </format>
    <format dxfId="2027">
      <pivotArea field="11" type="button" dataOnly="0" labelOnly="1" outline="0" axis="axisRow" fieldPosition="4"/>
    </format>
    <format dxfId="2026">
      <pivotArea field="8" type="button" dataOnly="0" labelOnly="1" outline="0" axis="axisRow" fieldPosition="6"/>
    </format>
    <format dxfId="2025">
      <pivotArea field="15" type="button" dataOnly="0" labelOnly="1" outline="0" axis="axisRow" fieldPosition="5"/>
    </format>
    <format dxfId="2024">
      <pivotArea field="15" type="button" dataOnly="0" labelOnly="1" outline="0" axis="axisRow" fieldPosition="5"/>
    </format>
    <format dxfId="2023">
      <pivotArea field="17" type="button" dataOnly="0" labelOnly="1" outline="0" axis="axisRow" fieldPosition="3"/>
    </format>
    <format dxfId="2022">
      <pivotArea field="17" type="button" dataOnly="0" labelOnly="1" outline="0" axis="axisRow" fieldPosition="3"/>
    </format>
    <format dxfId="2021">
      <pivotArea dataOnly="0" labelOnly="1" outline="0" fieldPosition="0">
        <references count="1">
          <reference field="3" count="1">
            <x v="0"/>
          </reference>
        </references>
      </pivotArea>
    </format>
    <format dxfId="2020">
      <pivotArea field="12" type="button" dataOnly="0" labelOnly="1" outline="0" axis="axisRow" fieldPosition="2"/>
    </format>
    <format dxfId="2019">
      <pivotArea field="12" type="button" dataOnly="0" labelOnly="1" outline="0" axis="axisRow" fieldPosition="2"/>
    </format>
    <format dxfId="2018">
      <pivotArea dataOnly="0" labelOnly="1" outline="0" fieldPosition="0">
        <references count="1">
          <reference field="6" count="0"/>
        </references>
      </pivotArea>
    </format>
    <format dxfId="2017">
      <pivotArea dataOnly="0" labelOnly="1" outline="0" fieldPosition="0">
        <references count="1">
          <reference field="3" count="1">
            <x v="0"/>
          </reference>
        </references>
      </pivotArea>
    </format>
    <format dxfId="2016">
      <pivotArea field="7" type="button" dataOnly="0" labelOnly="1" outline="0" axis="axisRow" fieldPosition="1"/>
    </format>
    <format dxfId="2015">
      <pivotArea dataOnly="0" labelOnly="1" outline="0" fieldPosition="0">
        <references count="1">
          <reference field="6" count="23">
            <x v="10"/>
            <x v="11"/>
            <x v="13"/>
            <x v="21"/>
            <x v="22"/>
            <x v="23"/>
            <x v="24"/>
            <x v="28"/>
            <x v="35"/>
            <x v="36"/>
            <x v="41"/>
            <x v="44"/>
            <x v="46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2014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2013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2012">
      <pivotArea dataOnly="0" labelOnly="1" outline="0" fieldPosition="0">
        <references count="1">
          <reference field="3" count="1">
            <x v="1"/>
          </reference>
        </references>
      </pivotArea>
    </format>
    <format dxfId="2011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2010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2009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2008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2007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2006">
      <pivotArea dataOnly="0" labelOnly="1" outline="0" fieldPosition="0">
        <references count="1">
          <reference field="3" count="1">
            <x v="1"/>
          </reference>
        </references>
      </pivotArea>
    </format>
    <format dxfId="2005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2004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2003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2002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2001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2000">
      <pivotArea dataOnly="0" labelOnly="1" outline="0" fieldPosition="0">
        <references count="1">
          <reference field="3" count="1">
            <x v="2"/>
          </reference>
        </references>
      </pivotArea>
    </format>
    <format dxfId="1999">
      <pivotArea field="7" type="button" dataOnly="0" labelOnly="1" outline="0" axis="axisRow" fieldPosition="1"/>
    </format>
    <format dxfId="1998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1997">
      <pivotArea dataOnly="0" labelOnly="1" outline="0" fieldPosition="0">
        <references count="1">
          <reference field="3" count="1">
            <x v="2"/>
          </reference>
        </references>
      </pivotArea>
    </format>
    <format dxfId="1996">
      <pivotArea field="7" type="button" dataOnly="0" labelOnly="1" outline="0" axis="axisRow" fieldPosition="1"/>
    </format>
    <format dxfId="1995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1994">
      <pivotArea field="6" type="button" dataOnly="0" labelOnly="1" outline="0" axis="axisRow" fieldPosition="0"/>
    </format>
    <format dxfId="1993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1992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1991">
      <pivotArea dataOnly="0" labelOnly="1" outline="0" fieldPosition="0">
        <references count="1">
          <reference field="3" count="1">
            <x v="4"/>
          </reference>
        </references>
      </pivotArea>
    </format>
    <format dxfId="1990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1989">
      <pivotArea dataOnly="0" labelOnly="1" outline="0" fieldPosition="0">
        <references count="1">
          <reference field="3" count="1">
            <x v="4"/>
          </reference>
        </references>
      </pivotArea>
    </format>
    <format dxfId="1988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1987">
      <pivotArea dataOnly="0" labelOnly="1" outline="0" fieldPosition="0">
        <references count="1">
          <reference field="3" count="1">
            <x v="5"/>
          </reference>
        </references>
      </pivotArea>
    </format>
    <format dxfId="1986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1985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1984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1983">
      <pivotArea dataOnly="0" labelOnly="1" outline="0" fieldPosition="0">
        <references count="1">
          <reference field="3" count="1">
            <x v="5"/>
          </reference>
        </references>
      </pivotArea>
    </format>
    <format dxfId="1982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1981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1980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1979">
      <pivotArea dataOnly="0" labelOnly="1" outline="0" fieldPosition="0">
        <references count="1">
          <reference field="3" count="1">
            <x v="35"/>
          </reference>
        </references>
      </pivotArea>
    </format>
    <format dxfId="1978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1977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1976">
      <pivotArea dataOnly="0" labelOnly="1" outline="0" fieldPosition="0">
        <references count="1">
          <reference field="3" count="1">
            <x v="35"/>
          </reference>
        </references>
      </pivotArea>
    </format>
    <format dxfId="1975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1974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1973">
      <pivotArea dataOnly="0" labelOnly="1" outline="0" fieldPosition="0">
        <references count="1">
          <reference field="3" count="1">
            <x v="7"/>
          </reference>
        </references>
      </pivotArea>
    </format>
    <format dxfId="1972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1971">
      <pivotArea dataOnly="0" labelOnly="1" outline="0" fieldPosition="0">
        <references count="1">
          <reference field="3" count="1">
            <x v="7"/>
          </reference>
        </references>
      </pivotArea>
    </format>
    <format dxfId="1970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1969">
      <pivotArea dataOnly="0" labelOnly="1" outline="0" fieldPosition="0">
        <references count="1">
          <reference field="3" count="1">
            <x v="8"/>
          </reference>
        </references>
      </pivotArea>
    </format>
    <format dxfId="1968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1967">
      <pivotArea dataOnly="0" labelOnly="1" outline="0" fieldPosition="0">
        <references count="1">
          <reference field="3" count="1">
            <x v="8"/>
          </reference>
        </references>
      </pivotArea>
    </format>
    <format dxfId="1966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1965">
      <pivotArea dataOnly="0" labelOnly="1" outline="0" fieldPosition="0">
        <references count="1">
          <reference field="3" count="1">
            <x v="43"/>
          </reference>
        </references>
      </pivotArea>
    </format>
    <format dxfId="1964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1963">
      <pivotArea dataOnly="0" labelOnly="1" outline="0" fieldPosition="0">
        <references count="1">
          <reference field="3" count="1">
            <x v="43"/>
          </reference>
        </references>
      </pivotArea>
    </format>
    <format dxfId="1962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1961">
      <pivotArea dataOnly="0" labelOnly="1" outline="0" fieldPosition="0">
        <references count="1">
          <reference field="3" count="1">
            <x v="11"/>
          </reference>
        </references>
      </pivotArea>
    </format>
    <format dxfId="1960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1959">
      <pivotArea dataOnly="0" labelOnly="1" outline="0" fieldPosition="0">
        <references count="1">
          <reference field="3" count="1">
            <x v="11"/>
          </reference>
        </references>
      </pivotArea>
    </format>
    <format dxfId="1958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1957">
      <pivotArea dataOnly="0" labelOnly="1" outline="0" fieldPosition="0">
        <references count="1">
          <reference field="3" count="1">
            <x v="46"/>
          </reference>
        </references>
      </pivotArea>
    </format>
    <format dxfId="1956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1955">
      <pivotArea dataOnly="0" labelOnly="1" outline="0" fieldPosition="0">
        <references count="1">
          <reference field="3" count="1">
            <x v="46"/>
          </reference>
        </references>
      </pivotArea>
    </format>
    <format dxfId="1954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1953">
      <pivotArea dataOnly="0" labelOnly="1" outline="0" fieldPosition="0">
        <references count="1">
          <reference field="3" count="1">
            <x v="12"/>
          </reference>
        </references>
      </pivotArea>
    </format>
    <format dxfId="1952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1951">
      <pivotArea dataOnly="0" labelOnly="1" outline="0" fieldPosition="0">
        <references count="1">
          <reference field="3" count="1">
            <x v="12"/>
          </reference>
        </references>
      </pivotArea>
    </format>
    <format dxfId="1950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1949">
      <pivotArea dataOnly="0" labelOnly="1" outline="0" fieldPosition="0">
        <references count="1">
          <reference field="3" count="1">
            <x v="42"/>
          </reference>
        </references>
      </pivotArea>
    </format>
    <format dxfId="1948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1947">
      <pivotArea dataOnly="0" labelOnly="1" outline="0" fieldPosition="0">
        <references count="1">
          <reference field="3" count="1">
            <x v="42"/>
          </reference>
        </references>
      </pivotArea>
    </format>
    <format dxfId="1946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1945">
      <pivotArea dataOnly="0" labelOnly="1" outline="0" fieldPosition="0">
        <references count="1">
          <reference field="3" count="1">
            <x v="39"/>
          </reference>
        </references>
      </pivotArea>
    </format>
    <format dxfId="1944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1943">
      <pivotArea dataOnly="0" labelOnly="1" outline="0" fieldPosition="0">
        <references count="1">
          <reference field="3" count="1">
            <x v="39"/>
          </reference>
        </references>
      </pivotArea>
    </format>
    <format dxfId="1942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1941">
      <pivotArea outline="0" collapsedLevelsAreSubtotals="1" fieldPosition="0"/>
    </format>
    <format dxfId="1940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1939">
      <pivotArea outline="0" collapsedLevelsAreSubtotals="1" fieldPosition="0"/>
    </format>
    <format dxfId="1938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1937">
      <pivotArea outline="0" collapsedLevelsAreSubtotals="1" fieldPosition="0"/>
    </format>
    <format dxfId="1936">
      <pivotArea type="all" dataOnly="0" outline="0" fieldPosition="0"/>
    </format>
    <format dxfId="1935">
      <pivotArea outline="0" collapsedLevelsAreSubtotals="1" fieldPosition="0"/>
    </format>
    <format dxfId="1934">
      <pivotArea dataOnly="0" labelOnly="1" outline="0" axis="axisValues" fieldPosition="0"/>
    </format>
    <format dxfId="1933">
      <pivotArea dataOnly="0" labelOnly="1" outline="0" fieldPosition="0">
        <references count="1">
          <reference field="6" count="21">
            <x v="5"/>
            <x v="10"/>
            <x v="11"/>
            <x v="13"/>
            <x v="14"/>
            <x v="21"/>
            <x v="22"/>
            <x v="24"/>
            <x v="33"/>
            <x v="39"/>
            <x v="44"/>
            <x v="46"/>
            <x v="48"/>
            <x v="60"/>
            <x v="83"/>
            <x v="90"/>
            <x v="96"/>
            <x v="98"/>
            <x v="104"/>
            <x v="112"/>
            <x v="124"/>
          </reference>
        </references>
      </pivotArea>
    </format>
    <format dxfId="1932">
      <pivotArea dataOnly="0" labelOnly="1" outline="0" fieldPosition="0">
        <references count="2">
          <reference field="6" count="1" selected="0">
            <x v="5"/>
          </reference>
          <reference field="7" count="1">
            <x v="42"/>
          </reference>
        </references>
      </pivotArea>
    </format>
    <format dxfId="1931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2"/>
          </reference>
          <reference field="12" count="1">
            <x v="19"/>
          </reference>
        </references>
      </pivotArea>
    </format>
    <format dxfId="1930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42"/>
          </reference>
          <reference field="12" count="1">
            <x v="6"/>
          </reference>
        </references>
      </pivotArea>
    </format>
    <format dxfId="1929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2"/>
          </reference>
          <reference field="12" count="1">
            <x v="7"/>
          </reference>
        </references>
      </pivotArea>
    </format>
    <format dxfId="1928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42"/>
          </reference>
          <reference field="12" count="1">
            <x v="3"/>
          </reference>
        </references>
      </pivotArea>
    </format>
    <format dxfId="1927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42"/>
          </reference>
          <reference field="12" count="1">
            <x v="8"/>
          </reference>
        </references>
      </pivotArea>
    </format>
    <format dxfId="1926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2"/>
          </reference>
          <reference field="12" count="1">
            <x v="11"/>
          </reference>
        </references>
      </pivotArea>
    </format>
    <format dxfId="1925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2"/>
          </reference>
          <reference field="12" count="1">
            <x v="6"/>
          </reference>
        </references>
      </pivotArea>
    </format>
    <format dxfId="1924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2"/>
          </reference>
          <reference field="12" count="1">
            <x v="7"/>
          </reference>
        </references>
      </pivotArea>
    </format>
    <format dxfId="1923">
      <pivotArea dataOnly="0" labelOnly="1" outline="0" fieldPosition="0">
        <references count="3">
          <reference field="6" count="1" selected="0">
            <x v="33"/>
          </reference>
          <reference field="7" count="1" selected="0">
            <x v="42"/>
          </reference>
          <reference field="12" count="1">
            <x v="14"/>
          </reference>
        </references>
      </pivotArea>
    </format>
    <format dxfId="1922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2"/>
          </reference>
          <reference field="12" count="1">
            <x v="3"/>
          </reference>
        </references>
      </pivotArea>
    </format>
    <format dxfId="1921">
      <pivotArea dataOnly="0" labelOnly="1" outline="0" fieldPosition="0">
        <references count="3">
          <reference field="6" count="1" selected="0">
            <x v="44"/>
          </reference>
          <reference field="7" count="1" selected="0">
            <x v="42"/>
          </reference>
          <reference field="12" count="1">
            <x v="40"/>
          </reference>
        </references>
      </pivotArea>
    </format>
    <format dxfId="1920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2"/>
          </reference>
          <reference field="12" count="1">
            <x v="6"/>
          </reference>
        </references>
      </pivotArea>
    </format>
    <format dxfId="1919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42"/>
          </reference>
          <reference field="12" count="1">
            <x v="14"/>
          </reference>
        </references>
      </pivotArea>
    </format>
    <format dxfId="1918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2"/>
          </reference>
          <reference field="12" count="1">
            <x v="11"/>
          </reference>
        </references>
      </pivotArea>
    </format>
    <format dxfId="1917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2"/>
          </reference>
          <reference field="12" count="1">
            <x v="40"/>
          </reference>
        </references>
      </pivotArea>
    </format>
    <format dxfId="1916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42"/>
          </reference>
          <reference field="12" count="1">
            <x v="14"/>
          </reference>
        </references>
      </pivotArea>
    </format>
    <format dxfId="1915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42"/>
          </reference>
          <reference field="12" count="1">
            <x v="24"/>
          </reference>
        </references>
      </pivotArea>
    </format>
    <format dxfId="1914">
      <pivotArea dataOnly="0" labelOnly="1" outline="0" fieldPosition="0">
        <references count="3">
          <reference field="6" count="1" selected="0">
            <x v="104"/>
          </reference>
          <reference field="7" count="1" selected="0">
            <x v="42"/>
          </reference>
          <reference field="12" count="1">
            <x v="3"/>
          </reference>
        </references>
      </pivotArea>
    </format>
    <format dxfId="1913">
      <pivotArea dataOnly="0" labelOnly="1" outline="0" fieldPosition="0">
        <references count="3">
          <reference field="6" count="1" selected="0">
            <x v="112"/>
          </reference>
          <reference field="7" count="1" selected="0">
            <x v="42"/>
          </reference>
          <reference field="12" count="1">
            <x v="4"/>
          </reference>
        </references>
      </pivotArea>
    </format>
    <format dxfId="1912">
      <pivotArea dataOnly="0" labelOnly="1" outline="0" fieldPosition="0">
        <references count="3">
          <reference field="6" count="1" selected="0">
            <x v="124"/>
          </reference>
          <reference field="7" count="1" selected="0">
            <x v="42"/>
          </reference>
          <reference field="12" count="1">
            <x v="14"/>
          </reference>
        </references>
      </pivotArea>
    </format>
    <format dxfId="1911">
      <pivotArea dataOnly="0" labelOnly="1" outline="0" fieldPosition="0">
        <references count="4">
          <reference field="6" count="1" selected="0">
            <x v="44"/>
          </reference>
          <reference field="7" count="1" selected="0">
            <x v="42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1910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2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1909">
      <pivotArea dataOnly="0" labelOnly="1" outline="0" fieldPosition="0">
        <references count="5">
          <reference field="6" count="1" selected="0">
            <x v="44"/>
          </reference>
          <reference field="7" count="1" selected="0">
            <x v="42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1908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2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1907">
      <pivotArea dataOnly="0" labelOnly="1" outline="0" fieldPosition="0">
        <references count="7">
          <reference field="6" count="1" selected="0">
            <x v="44"/>
          </reference>
          <reference field="7" count="1" selected="0">
            <x v="42"/>
          </reference>
          <reference field="8" count="1">
            <x v="0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906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2"/>
          </reference>
          <reference field="8" count="1">
            <x v="10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905">
      <pivotArea dataOnly="0" labelOnly="1" outline="0" fieldPosition="0">
        <references count="8">
          <reference field="6" count="1" selected="0">
            <x v="44"/>
          </reference>
          <reference field="7" count="1" selected="0">
            <x v="42"/>
          </reference>
          <reference field="8" count="1" selected="0">
            <x v="0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904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2"/>
          </reference>
          <reference field="8" count="1" selected="0">
            <x v="10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903">
      <pivotArea type="all" dataOnly="0" outline="0" fieldPosition="0"/>
    </format>
    <format dxfId="1902">
      <pivotArea outline="0" collapsedLevelsAreSubtotals="1" fieldPosition="0"/>
    </format>
    <format dxfId="1901">
      <pivotArea dataOnly="0" labelOnly="1" outline="0" axis="axisValues" fieldPosition="0"/>
    </format>
    <format dxfId="1900">
      <pivotArea dataOnly="0" labelOnly="1" outline="0" fieldPosition="0">
        <references count="1">
          <reference field="6" count="21">
            <x v="5"/>
            <x v="10"/>
            <x v="11"/>
            <x v="13"/>
            <x v="14"/>
            <x v="21"/>
            <x v="22"/>
            <x v="24"/>
            <x v="33"/>
            <x v="39"/>
            <x v="44"/>
            <x v="46"/>
            <x v="48"/>
            <x v="60"/>
            <x v="83"/>
            <x v="90"/>
            <x v="96"/>
            <x v="98"/>
            <x v="104"/>
            <x v="112"/>
            <x v="124"/>
          </reference>
        </references>
      </pivotArea>
    </format>
    <format dxfId="1899">
      <pivotArea dataOnly="0" labelOnly="1" outline="0" fieldPosition="0">
        <references count="2">
          <reference field="6" count="1" selected="0">
            <x v="5"/>
          </reference>
          <reference field="7" count="1">
            <x v="42"/>
          </reference>
        </references>
      </pivotArea>
    </format>
    <format dxfId="1898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2"/>
          </reference>
          <reference field="12" count="1">
            <x v="19"/>
          </reference>
        </references>
      </pivotArea>
    </format>
    <format dxfId="1897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42"/>
          </reference>
          <reference field="12" count="1">
            <x v="6"/>
          </reference>
        </references>
      </pivotArea>
    </format>
    <format dxfId="1896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2"/>
          </reference>
          <reference field="12" count="1">
            <x v="7"/>
          </reference>
        </references>
      </pivotArea>
    </format>
    <format dxfId="1895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42"/>
          </reference>
          <reference field="12" count="1">
            <x v="3"/>
          </reference>
        </references>
      </pivotArea>
    </format>
    <format dxfId="1894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42"/>
          </reference>
          <reference field="12" count="1">
            <x v="8"/>
          </reference>
        </references>
      </pivotArea>
    </format>
    <format dxfId="1893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2"/>
          </reference>
          <reference field="12" count="1">
            <x v="11"/>
          </reference>
        </references>
      </pivotArea>
    </format>
    <format dxfId="1892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2"/>
          </reference>
          <reference field="12" count="1">
            <x v="6"/>
          </reference>
        </references>
      </pivotArea>
    </format>
    <format dxfId="1891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2"/>
          </reference>
          <reference field="12" count="1">
            <x v="7"/>
          </reference>
        </references>
      </pivotArea>
    </format>
    <format dxfId="1890">
      <pivotArea dataOnly="0" labelOnly="1" outline="0" fieldPosition="0">
        <references count="3">
          <reference field="6" count="1" selected="0">
            <x v="33"/>
          </reference>
          <reference field="7" count="1" selected="0">
            <x v="42"/>
          </reference>
          <reference field="12" count="1">
            <x v="14"/>
          </reference>
        </references>
      </pivotArea>
    </format>
    <format dxfId="1889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2"/>
          </reference>
          <reference field="12" count="1">
            <x v="3"/>
          </reference>
        </references>
      </pivotArea>
    </format>
    <format dxfId="1888">
      <pivotArea dataOnly="0" labelOnly="1" outline="0" fieldPosition="0">
        <references count="3">
          <reference field="6" count="1" selected="0">
            <x v="44"/>
          </reference>
          <reference field="7" count="1" selected="0">
            <x v="42"/>
          </reference>
          <reference field="12" count="1">
            <x v="40"/>
          </reference>
        </references>
      </pivotArea>
    </format>
    <format dxfId="1887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2"/>
          </reference>
          <reference field="12" count="1">
            <x v="6"/>
          </reference>
        </references>
      </pivotArea>
    </format>
    <format dxfId="1886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42"/>
          </reference>
          <reference field="12" count="1">
            <x v="14"/>
          </reference>
        </references>
      </pivotArea>
    </format>
    <format dxfId="1885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2"/>
          </reference>
          <reference field="12" count="1">
            <x v="11"/>
          </reference>
        </references>
      </pivotArea>
    </format>
    <format dxfId="1884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2"/>
          </reference>
          <reference field="12" count="1">
            <x v="40"/>
          </reference>
        </references>
      </pivotArea>
    </format>
    <format dxfId="1883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42"/>
          </reference>
          <reference field="12" count="1">
            <x v="14"/>
          </reference>
        </references>
      </pivotArea>
    </format>
    <format dxfId="1882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42"/>
          </reference>
          <reference field="12" count="1">
            <x v="24"/>
          </reference>
        </references>
      </pivotArea>
    </format>
    <format dxfId="1881">
      <pivotArea dataOnly="0" labelOnly="1" outline="0" fieldPosition="0">
        <references count="3">
          <reference field="6" count="1" selected="0">
            <x v="104"/>
          </reference>
          <reference field="7" count="1" selected="0">
            <x v="42"/>
          </reference>
          <reference field="12" count="1">
            <x v="3"/>
          </reference>
        </references>
      </pivotArea>
    </format>
    <format dxfId="1880">
      <pivotArea dataOnly="0" labelOnly="1" outline="0" fieldPosition="0">
        <references count="3">
          <reference field="6" count="1" selected="0">
            <x v="112"/>
          </reference>
          <reference field="7" count="1" selected="0">
            <x v="42"/>
          </reference>
          <reference field="12" count="1">
            <x v="4"/>
          </reference>
        </references>
      </pivotArea>
    </format>
    <format dxfId="1879">
      <pivotArea dataOnly="0" labelOnly="1" outline="0" fieldPosition="0">
        <references count="3">
          <reference field="6" count="1" selected="0">
            <x v="124"/>
          </reference>
          <reference field="7" count="1" selected="0">
            <x v="42"/>
          </reference>
          <reference field="12" count="1">
            <x v="14"/>
          </reference>
        </references>
      </pivotArea>
    </format>
    <format dxfId="1878">
      <pivotArea dataOnly="0" labelOnly="1" outline="0" fieldPosition="0">
        <references count="4">
          <reference field="6" count="1" selected="0">
            <x v="44"/>
          </reference>
          <reference field="7" count="1" selected="0">
            <x v="42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1877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2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1876">
      <pivotArea dataOnly="0" labelOnly="1" outline="0" fieldPosition="0">
        <references count="5">
          <reference field="6" count="1" selected="0">
            <x v="44"/>
          </reference>
          <reference field="7" count="1" selected="0">
            <x v="42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1875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2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1874">
      <pivotArea dataOnly="0" labelOnly="1" outline="0" fieldPosition="0">
        <references count="7">
          <reference field="6" count="1" selected="0">
            <x v="44"/>
          </reference>
          <reference field="7" count="1" selected="0">
            <x v="42"/>
          </reference>
          <reference field="8" count="1">
            <x v="0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873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2"/>
          </reference>
          <reference field="8" count="1">
            <x v="10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872">
      <pivotArea dataOnly="0" labelOnly="1" outline="0" fieldPosition="0">
        <references count="8">
          <reference field="6" count="1" selected="0">
            <x v="44"/>
          </reference>
          <reference field="7" count="1" selected="0">
            <x v="42"/>
          </reference>
          <reference field="8" count="1" selected="0">
            <x v="0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871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2"/>
          </reference>
          <reference field="8" count="1" selected="0">
            <x v="10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9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9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n="230.300"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5">
    <i>
      <x v="9"/>
      <x v="18"/>
      <x v="5"/>
      <x/>
      <x v="3"/>
      <x v="16"/>
      <x v="17"/>
      <x v="19"/>
    </i>
    <i>
      <x v="37"/>
      <x v="18"/>
      <x v="4"/>
      <x/>
      <x v="2"/>
      <x v="12"/>
      <x v="2"/>
      <x v="2"/>
    </i>
    <i>
      <x v="104"/>
      <x v="18"/>
      <x v="3"/>
      <x v="4"/>
      <x v="2"/>
      <x v="11"/>
      <x v="47"/>
      <x v="54"/>
    </i>
    <i>
      <x v="111"/>
      <x v="18"/>
      <x v="4"/>
      <x/>
      <x v="2"/>
      <x v="12"/>
      <x v="48"/>
      <x v="28"/>
    </i>
    <i>
      <x v="112"/>
      <x v="18"/>
      <x v="4"/>
      <x v="4"/>
      <x v="2"/>
      <x v="12"/>
      <x v="48"/>
      <x v="23"/>
    </i>
  </rowItems>
  <colItems count="1">
    <i/>
  </colItems>
  <pageFields count="1">
    <pageField fld="3" item="28" hier="-1"/>
  </pageFields>
  <dataFields count="1">
    <dataField name="VALOR" fld="14" baseField="13" baseItem="23" numFmtId="44"/>
  </dataFields>
  <formats count="111">
    <format dxfId="1870">
      <pivotArea type="all" dataOnly="0" outline="0" fieldPosition="0"/>
    </format>
    <format dxfId="1869">
      <pivotArea field="11" type="button" dataOnly="0" labelOnly="1" outline="0" axis="axisRow" fieldPosition="4"/>
    </format>
    <format dxfId="1868">
      <pivotArea field="8" type="button" dataOnly="0" labelOnly="1" outline="0" axis="axisRow" fieldPosition="6"/>
    </format>
    <format dxfId="1867">
      <pivotArea field="15" type="button" dataOnly="0" labelOnly="1" outline="0" axis="axisRow" fieldPosition="5"/>
    </format>
    <format dxfId="1866">
      <pivotArea field="15" type="button" dataOnly="0" labelOnly="1" outline="0" axis="axisRow" fieldPosition="5"/>
    </format>
    <format dxfId="1865">
      <pivotArea field="17" type="button" dataOnly="0" labelOnly="1" outline="0" axis="axisRow" fieldPosition="3"/>
    </format>
    <format dxfId="1864">
      <pivotArea field="17" type="button" dataOnly="0" labelOnly="1" outline="0" axis="axisRow" fieldPosition="3"/>
    </format>
    <format dxfId="1863">
      <pivotArea dataOnly="0" labelOnly="1" outline="0" fieldPosition="0">
        <references count="1">
          <reference field="3" count="1">
            <x v="0"/>
          </reference>
        </references>
      </pivotArea>
    </format>
    <format dxfId="1862">
      <pivotArea field="12" type="button" dataOnly="0" labelOnly="1" outline="0" axis="axisRow" fieldPosition="2"/>
    </format>
    <format dxfId="1861">
      <pivotArea field="12" type="button" dataOnly="0" labelOnly="1" outline="0" axis="axisRow" fieldPosition="2"/>
    </format>
    <format dxfId="1860">
      <pivotArea dataOnly="0" labelOnly="1" outline="0" fieldPosition="0">
        <references count="1">
          <reference field="6" count="0"/>
        </references>
      </pivotArea>
    </format>
    <format dxfId="1859">
      <pivotArea dataOnly="0" labelOnly="1" outline="0" fieldPosition="0">
        <references count="1">
          <reference field="3" count="1">
            <x v="0"/>
          </reference>
        </references>
      </pivotArea>
    </format>
    <format dxfId="1858">
      <pivotArea field="7" type="button" dataOnly="0" labelOnly="1" outline="0" axis="axisRow" fieldPosition="1"/>
    </format>
    <format dxfId="1857">
      <pivotArea dataOnly="0" labelOnly="1" outline="0" fieldPosition="0">
        <references count="1">
          <reference field="6" count="1">
            <x v="5"/>
          </reference>
        </references>
      </pivotArea>
    </format>
    <format dxfId="1856">
      <pivotArea dataOnly="0" labelOnly="1" outline="0" fieldPosition="0">
        <references count="1">
          <reference field="6" count="23">
            <x v="10"/>
            <x v="11"/>
            <x v="13"/>
            <x v="21"/>
            <x v="22"/>
            <x v="23"/>
            <x v="24"/>
            <x v="28"/>
            <x v="35"/>
            <x v="36"/>
            <x v="41"/>
            <x v="44"/>
            <x v="46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855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1854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1853">
      <pivotArea dataOnly="0" labelOnly="1" outline="0" fieldPosition="0">
        <references count="1">
          <reference field="3" count="1">
            <x v="1"/>
          </reference>
        </references>
      </pivotArea>
    </format>
    <format dxfId="1852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1851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1850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1849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1848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1847">
      <pivotArea dataOnly="0" labelOnly="1" outline="0" fieldPosition="0">
        <references count="1">
          <reference field="3" count="1">
            <x v="1"/>
          </reference>
        </references>
      </pivotArea>
    </format>
    <format dxfId="1846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1845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1844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1843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1842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1841">
      <pivotArea dataOnly="0" labelOnly="1" outline="0" fieldPosition="0">
        <references count="1">
          <reference field="3" count="1">
            <x v="2"/>
          </reference>
        </references>
      </pivotArea>
    </format>
    <format dxfId="1840">
      <pivotArea field="7" type="button" dataOnly="0" labelOnly="1" outline="0" axis="axisRow" fieldPosition="1"/>
    </format>
    <format dxfId="1839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1838">
      <pivotArea dataOnly="0" labelOnly="1" outline="0" fieldPosition="0">
        <references count="1">
          <reference field="3" count="1">
            <x v="2"/>
          </reference>
        </references>
      </pivotArea>
    </format>
    <format dxfId="1837">
      <pivotArea field="7" type="button" dataOnly="0" labelOnly="1" outline="0" axis="axisRow" fieldPosition="1"/>
    </format>
    <format dxfId="1836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1835">
      <pivotArea field="6" type="button" dataOnly="0" labelOnly="1" outline="0" axis="axisRow" fieldPosition="0"/>
    </format>
    <format dxfId="1834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1833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1832">
      <pivotArea dataOnly="0" labelOnly="1" outline="0" fieldPosition="0">
        <references count="1">
          <reference field="3" count="1">
            <x v="4"/>
          </reference>
        </references>
      </pivotArea>
    </format>
    <format dxfId="1831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1830">
      <pivotArea dataOnly="0" labelOnly="1" outline="0" fieldPosition="0">
        <references count="1">
          <reference field="3" count="1">
            <x v="4"/>
          </reference>
        </references>
      </pivotArea>
    </format>
    <format dxfId="1829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1828">
      <pivotArea dataOnly="0" labelOnly="1" outline="0" fieldPosition="0">
        <references count="1">
          <reference field="3" count="1">
            <x v="5"/>
          </reference>
        </references>
      </pivotArea>
    </format>
    <format dxfId="1827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1826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1825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1824">
      <pivotArea dataOnly="0" labelOnly="1" outline="0" fieldPosition="0">
        <references count="1">
          <reference field="3" count="1">
            <x v="5"/>
          </reference>
        </references>
      </pivotArea>
    </format>
    <format dxfId="1823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1822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1821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1820">
      <pivotArea dataOnly="0" labelOnly="1" outline="0" fieldPosition="0">
        <references count="1">
          <reference field="3" count="1">
            <x v="35"/>
          </reference>
        </references>
      </pivotArea>
    </format>
    <format dxfId="1819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1818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1817">
      <pivotArea dataOnly="0" labelOnly="1" outline="0" fieldPosition="0">
        <references count="1">
          <reference field="3" count="1">
            <x v="35"/>
          </reference>
        </references>
      </pivotArea>
    </format>
    <format dxfId="1816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1815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1814">
      <pivotArea dataOnly="0" labelOnly="1" outline="0" fieldPosition="0">
        <references count="1">
          <reference field="3" count="1">
            <x v="7"/>
          </reference>
        </references>
      </pivotArea>
    </format>
    <format dxfId="1813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1812">
      <pivotArea dataOnly="0" labelOnly="1" outline="0" fieldPosition="0">
        <references count="1">
          <reference field="3" count="1">
            <x v="7"/>
          </reference>
        </references>
      </pivotArea>
    </format>
    <format dxfId="1811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1810">
      <pivotArea dataOnly="0" labelOnly="1" outline="0" fieldPosition="0">
        <references count="1">
          <reference field="3" count="1">
            <x v="8"/>
          </reference>
        </references>
      </pivotArea>
    </format>
    <format dxfId="1809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1808">
      <pivotArea dataOnly="0" labelOnly="1" outline="0" fieldPosition="0">
        <references count="1">
          <reference field="3" count="1">
            <x v="8"/>
          </reference>
        </references>
      </pivotArea>
    </format>
    <format dxfId="1807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1806">
      <pivotArea dataOnly="0" labelOnly="1" outline="0" fieldPosition="0">
        <references count="1">
          <reference field="3" count="1">
            <x v="43"/>
          </reference>
        </references>
      </pivotArea>
    </format>
    <format dxfId="1805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1804">
      <pivotArea dataOnly="0" labelOnly="1" outline="0" fieldPosition="0">
        <references count="1">
          <reference field="3" count="1">
            <x v="43"/>
          </reference>
        </references>
      </pivotArea>
    </format>
    <format dxfId="1803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1802">
      <pivotArea dataOnly="0" labelOnly="1" outline="0" fieldPosition="0">
        <references count="1">
          <reference field="3" count="1">
            <x v="11"/>
          </reference>
        </references>
      </pivotArea>
    </format>
    <format dxfId="1801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1800">
      <pivotArea dataOnly="0" labelOnly="1" outline="0" fieldPosition="0">
        <references count="1">
          <reference field="3" count="1">
            <x v="11"/>
          </reference>
        </references>
      </pivotArea>
    </format>
    <format dxfId="1799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1798">
      <pivotArea dataOnly="0" labelOnly="1" outline="0" fieldPosition="0">
        <references count="1">
          <reference field="3" count="1">
            <x v="46"/>
          </reference>
        </references>
      </pivotArea>
    </format>
    <format dxfId="1797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1796">
      <pivotArea dataOnly="0" labelOnly="1" outline="0" fieldPosition="0">
        <references count="1">
          <reference field="3" count="1">
            <x v="46"/>
          </reference>
        </references>
      </pivotArea>
    </format>
    <format dxfId="1795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1794">
      <pivotArea dataOnly="0" labelOnly="1" outline="0" fieldPosition="0">
        <references count="1">
          <reference field="3" count="1">
            <x v="12"/>
          </reference>
        </references>
      </pivotArea>
    </format>
    <format dxfId="1793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1792">
      <pivotArea dataOnly="0" labelOnly="1" outline="0" fieldPosition="0">
        <references count="1">
          <reference field="3" count="1">
            <x v="12"/>
          </reference>
        </references>
      </pivotArea>
    </format>
    <format dxfId="1791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1790">
      <pivotArea dataOnly="0" labelOnly="1" outline="0" fieldPosition="0">
        <references count="1">
          <reference field="3" count="1">
            <x v="42"/>
          </reference>
        </references>
      </pivotArea>
    </format>
    <format dxfId="1789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1788">
      <pivotArea dataOnly="0" labelOnly="1" outline="0" fieldPosition="0">
        <references count="1">
          <reference field="3" count="1">
            <x v="42"/>
          </reference>
        </references>
      </pivotArea>
    </format>
    <format dxfId="1787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1786">
      <pivotArea dataOnly="0" labelOnly="1" outline="0" fieldPosition="0">
        <references count="1">
          <reference field="3" count="1">
            <x v="39"/>
          </reference>
        </references>
      </pivotArea>
    </format>
    <format dxfId="1785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1784">
      <pivotArea dataOnly="0" labelOnly="1" outline="0" fieldPosition="0">
        <references count="1">
          <reference field="3" count="1">
            <x v="39"/>
          </reference>
        </references>
      </pivotArea>
    </format>
    <format dxfId="1783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1782">
      <pivotArea outline="0" collapsedLevelsAreSubtotals="1" fieldPosition="0"/>
    </format>
    <format dxfId="1781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1780">
      <pivotArea outline="0" collapsedLevelsAreSubtotals="1" fieldPosition="0"/>
    </format>
    <format dxfId="1779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1778">
      <pivotArea outline="0" collapsedLevelsAreSubtotals="1" fieldPosition="0"/>
    </format>
    <format dxfId="1777">
      <pivotArea type="all" dataOnly="0" outline="0" fieldPosition="0"/>
    </format>
    <format dxfId="1776">
      <pivotArea outline="0" collapsedLevelsAreSubtotals="1" fieldPosition="0"/>
    </format>
    <format dxfId="1775">
      <pivotArea dataOnly="0" labelOnly="1" outline="0" axis="axisValues" fieldPosition="0"/>
    </format>
    <format dxfId="1774">
      <pivotArea dataOnly="0" labelOnly="1" outline="0" fieldPosition="0">
        <references count="1">
          <reference field="6" count="5">
            <x v="9"/>
            <x v="37"/>
            <x v="104"/>
            <x v="111"/>
            <x v="112"/>
          </reference>
        </references>
      </pivotArea>
    </format>
    <format dxfId="1773">
      <pivotArea dataOnly="0" labelOnly="1" outline="0" fieldPosition="0">
        <references count="2">
          <reference field="6" count="1" selected="0">
            <x v="9"/>
          </reference>
          <reference field="7" count="1">
            <x v="18"/>
          </reference>
        </references>
      </pivotArea>
    </format>
    <format dxfId="1772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18"/>
          </reference>
          <reference field="12" count="1">
            <x v="5"/>
          </reference>
        </references>
      </pivotArea>
    </format>
    <format dxfId="1771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18"/>
          </reference>
          <reference field="12" count="1">
            <x v="4"/>
          </reference>
        </references>
      </pivotArea>
    </format>
    <format dxfId="1770">
      <pivotArea dataOnly="0" labelOnly="1" outline="0" fieldPosition="0">
        <references count="3">
          <reference field="6" count="1" selected="0">
            <x v="104"/>
          </reference>
          <reference field="7" count="1" selected="0">
            <x v="18"/>
          </reference>
          <reference field="12" count="1">
            <x v="3"/>
          </reference>
        </references>
      </pivotArea>
    </format>
    <format dxfId="1769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18"/>
          </reference>
          <reference field="12" count="1">
            <x v="4"/>
          </reference>
        </references>
      </pivotArea>
    </format>
    <format dxfId="1768">
      <pivotArea type="all" dataOnly="0" outline="0" fieldPosition="0"/>
    </format>
    <format dxfId="1767">
      <pivotArea outline="0" collapsedLevelsAreSubtotals="1" fieldPosition="0"/>
    </format>
    <format dxfId="1766">
      <pivotArea dataOnly="0" labelOnly="1" outline="0" axis="axisValues" fieldPosition="0"/>
    </format>
    <format dxfId="1765">
      <pivotArea dataOnly="0" labelOnly="1" outline="0" fieldPosition="0">
        <references count="1">
          <reference field="6" count="5">
            <x v="9"/>
            <x v="37"/>
            <x v="104"/>
            <x v="111"/>
            <x v="112"/>
          </reference>
        </references>
      </pivotArea>
    </format>
    <format dxfId="1764">
      <pivotArea dataOnly="0" labelOnly="1" outline="0" fieldPosition="0">
        <references count="2">
          <reference field="6" count="1" selected="0">
            <x v="9"/>
          </reference>
          <reference field="7" count="1">
            <x v="18"/>
          </reference>
        </references>
      </pivotArea>
    </format>
    <format dxfId="1763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18"/>
          </reference>
          <reference field="12" count="1">
            <x v="5"/>
          </reference>
        </references>
      </pivotArea>
    </format>
    <format dxfId="1762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18"/>
          </reference>
          <reference field="12" count="1">
            <x v="4"/>
          </reference>
        </references>
      </pivotArea>
    </format>
    <format dxfId="1761">
      <pivotArea dataOnly="0" labelOnly="1" outline="0" fieldPosition="0">
        <references count="3">
          <reference field="6" count="1" selected="0">
            <x v="104"/>
          </reference>
          <reference field="7" count="1" selected="0">
            <x v="18"/>
          </reference>
          <reference field="12" count="1">
            <x v="3"/>
          </reference>
        </references>
      </pivotArea>
    </format>
    <format dxfId="1760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18"/>
          </reference>
          <reference field="12" count="1">
            <x v="4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53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49">
    <i>
      <x v="4"/>
      <x v="10"/>
      <x v="3"/>
      <x/>
      <x v="2"/>
      <x v="11"/>
      <x v="9"/>
      <x v="9"/>
    </i>
    <i>
      <x v="5"/>
      <x v="10"/>
      <x v="19"/>
      <x/>
      <x v="3"/>
      <x v="20"/>
      <x v="10"/>
      <x v="11"/>
    </i>
    <i>
      <x v="10"/>
      <x v="10"/>
      <x v="6"/>
      <x/>
      <x v="2"/>
      <x v="10"/>
      <x v="24"/>
      <x v="27"/>
    </i>
    <i>
      <x v="11"/>
      <x v="10"/>
      <x v="7"/>
      <x/>
      <x v="3"/>
      <x v="18"/>
      <x v="20"/>
      <x v="22"/>
    </i>
    <i r="1">
      <x v="58"/>
      <x v="73"/>
      <x/>
      <x v="6"/>
      <x v="45"/>
      <x v="24"/>
      <x v="27"/>
    </i>
    <i>
      <x v="16"/>
      <x v="58"/>
      <x v="71"/>
      <x/>
      <x v="6"/>
      <x v="24"/>
      <x v="17"/>
      <x v="19"/>
    </i>
    <i r="1">
      <x v="89"/>
      <x v="102"/>
      <x/>
      <x v="8"/>
      <x v="38"/>
      <x v="9"/>
      <x v="9"/>
    </i>
    <i>
      <x v="17"/>
      <x v="58"/>
      <x v="73"/>
      <x/>
      <x v="6"/>
      <x v="45"/>
      <x v="15"/>
      <x v="17"/>
    </i>
    <i>
      <x v="19"/>
      <x v="10"/>
      <x v="10"/>
      <x/>
      <x v="2"/>
      <x v="7"/>
      <x v="9"/>
      <x v="9"/>
    </i>
    <i>
      <x v="20"/>
      <x v="10"/>
      <x v="7"/>
      <x/>
      <x v="3"/>
      <x v="18"/>
      <x v="17"/>
      <x v="19"/>
    </i>
    <i>
      <x v="21"/>
      <x v="10"/>
      <x v="11"/>
      <x/>
      <x v="2"/>
      <x v="14"/>
      <x v="10"/>
      <x v="11"/>
    </i>
    <i>
      <x v="22"/>
      <x v="10"/>
      <x v="6"/>
      <x/>
      <x v="2"/>
      <x v="10"/>
      <x v="10"/>
      <x v="11"/>
    </i>
    <i r="1">
      <x v="89"/>
      <x v="99"/>
      <x/>
      <x v="7"/>
      <x v="37"/>
      <x v="9"/>
      <x v="9"/>
    </i>
    <i>
      <x v="24"/>
      <x v="58"/>
      <x v="73"/>
      <x/>
      <x v="6"/>
      <x v="45"/>
      <x v="9"/>
      <x v="9"/>
    </i>
    <i>
      <x v="25"/>
      <x v="10"/>
      <x v="4"/>
      <x/>
      <x v="2"/>
      <x v="12"/>
      <x v="1"/>
      <x v="1"/>
    </i>
    <i>
      <x v="31"/>
      <x v="58"/>
      <x v="40"/>
      <x v="5"/>
      <x v="4"/>
      <x v="3"/>
      <x v="15"/>
      <x v="65"/>
    </i>
    <i>
      <x v="34"/>
      <x v="58"/>
      <x v="74"/>
      <x/>
      <x v="6"/>
      <x v="20"/>
      <x v="1"/>
      <x v="1"/>
    </i>
    <i>
      <x v="35"/>
      <x v="10"/>
      <x v="17"/>
      <x/>
      <x v="3"/>
      <x v="5"/>
      <x/>
      <x/>
    </i>
    <i>
      <x v="36"/>
      <x v="10"/>
      <x v="17"/>
      <x/>
      <x v="3"/>
      <x v="5"/>
      <x v="9"/>
      <x v="9"/>
    </i>
    <i>
      <x v="37"/>
      <x v="58"/>
      <x v="70"/>
      <x/>
      <x v="6"/>
      <x v="23"/>
      <x v="9"/>
      <x v="9"/>
    </i>
    <i>
      <x v="39"/>
      <x v="10"/>
      <x v="3"/>
      <x/>
      <x v="2"/>
      <x v="11"/>
      <x v="15"/>
      <x v="17"/>
    </i>
    <i r="1">
      <x v="89"/>
      <x v="94"/>
      <x/>
      <x v="7"/>
      <x v="50"/>
      <x v="9"/>
      <x v="9"/>
    </i>
    <i>
      <x v="46"/>
      <x v="10"/>
      <x v="6"/>
      <x/>
      <x v="2"/>
      <x v="10"/>
      <x v="1"/>
      <x v="1"/>
    </i>
    <i>
      <x v="48"/>
      <x v="10"/>
      <x v="14"/>
      <x/>
      <x v="2"/>
      <x v="11"/>
      <x v="24"/>
      <x v="27"/>
    </i>
    <i>
      <x v="55"/>
      <x v="10"/>
      <x v="3"/>
      <x/>
      <x v="2"/>
      <x v="11"/>
      <x v="15"/>
      <x v="17"/>
    </i>
    <i>
      <x v="59"/>
      <x v="10"/>
      <x v="12"/>
      <x/>
      <x v="2"/>
      <x v="13"/>
      <x/>
      <x/>
    </i>
    <i>
      <x v="60"/>
      <x v="10"/>
      <x v="11"/>
      <x/>
      <x v="2"/>
      <x v="14"/>
      <x v="9"/>
      <x v="9"/>
    </i>
    <i r="1">
      <x v="58"/>
      <x v="78"/>
      <x v="4"/>
      <x v="6"/>
      <x v="27"/>
      <x v="9"/>
      <x v="7"/>
    </i>
    <i>
      <x v="63"/>
      <x v="10"/>
      <x v="9"/>
      <x/>
      <x v="2"/>
      <x v="6"/>
      <x v="1"/>
      <x v="1"/>
    </i>
    <i>
      <x v="64"/>
      <x v="10"/>
      <x v="40"/>
      <x v="1"/>
      <x v="4"/>
      <x v="3"/>
      <x v="9"/>
      <x v="65"/>
    </i>
    <i>
      <x v="77"/>
      <x v="10"/>
      <x v="7"/>
      <x/>
      <x v="3"/>
      <x v="18"/>
      <x v="10"/>
      <x v="11"/>
    </i>
    <i r="1">
      <x v="89"/>
      <x v="93"/>
      <x/>
      <x v="7"/>
      <x v="35"/>
      <x v="2"/>
      <x v="2"/>
    </i>
    <i>
      <x v="78"/>
      <x v="58"/>
      <x v="72"/>
      <x/>
      <x v="6"/>
      <x v="21"/>
      <x v="9"/>
      <x v="9"/>
    </i>
    <i>
      <x v="84"/>
      <x v="58"/>
      <x v="83"/>
      <x/>
      <x v="6"/>
      <x v="25"/>
      <x v="9"/>
      <x v="9"/>
    </i>
    <i>
      <x v="86"/>
      <x v="58"/>
      <x v="70"/>
      <x/>
      <x v="6"/>
      <x v="23"/>
      <x v="9"/>
      <x v="9"/>
    </i>
    <i>
      <x v="90"/>
      <x v="10"/>
      <x v="14"/>
      <x/>
      <x v="2"/>
      <x v="11"/>
      <x v="24"/>
      <x v="27"/>
    </i>
    <i>
      <x v="93"/>
      <x v="58"/>
      <x v="82"/>
      <x/>
      <x v="6"/>
      <x v="29"/>
      <x v="9"/>
      <x v="9"/>
    </i>
    <i>
      <x v="94"/>
      <x v="10"/>
      <x v="10"/>
      <x/>
      <x v="2"/>
      <x v="7"/>
      <x v="9"/>
      <x v="9"/>
    </i>
    <i>
      <x v="95"/>
      <x v="10"/>
      <x v="14"/>
      <x/>
      <x v="2"/>
      <x v="11"/>
      <x v="24"/>
      <x v="27"/>
    </i>
    <i r="1">
      <x v="58"/>
      <x v="72"/>
      <x/>
      <x v="6"/>
      <x v="21"/>
      <x v="26"/>
      <x v="29"/>
    </i>
    <i>
      <x v="96"/>
      <x v="10"/>
      <x v="14"/>
      <x/>
      <x v="2"/>
      <x v="11"/>
      <x v="24"/>
      <x v="27"/>
    </i>
    <i r="1">
      <x v="58"/>
      <x v="72"/>
      <x/>
      <x v="6"/>
      <x v="21"/>
      <x v="26"/>
      <x v="29"/>
    </i>
    <i>
      <x v="97"/>
      <x v="10"/>
      <x v="3"/>
      <x/>
      <x v="2"/>
      <x v="11"/>
      <x v="17"/>
      <x v="19"/>
    </i>
    <i>
      <x v="98"/>
      <x v="10"/>
      <x v="24"/>
      <x v="7"/>
      <x v="3"/>
      <x v="49"/>
      <x v="9"/>
      <x v="9"/>
    </i>
    <i r="1">
      <x v="89"/>
      <x v="100"/>
      <x v="13"/>
      <x v="7"/>
      <x v="49"/>
      <x v="4"/>
      <x v="4"/>
    </i>
    <i>
      <x v="99"/>
      <x v="10"/>
      <x v="14"/>
      <x/>
      <x v="2"/>
      <x v="11"/>
      <x v="9"/>
      <x v="9"/>
    </i>
    <i r="1">
      <x v="58"/>
      <x v="72"/>
      <x/>
      <x v="6"/>
      <x v="21"/>
      <x v="15"/>
      <x v="17"/>
    </i>
    <i>
      <x v="100"/>
      <x v="10"/>
      <x v="16"/>
      <x/>
      <x v="3"/>
      <x v="11"/>
      <x v="9"/>
      <x v="9"/>
    </i>
    <i>
      <x v="106"/>
      <x v="58"/>
      <x v="74"/>
      <x/>
      <x v="6"/>
      <x v="20"/>
      <x v="9"/>
      <x v="9"/>
    </i>
  </rowItems>
  <colItems count="1">
    <i/>
  </colItems>
  <pageFields count="1">
    <pageField fld="3" item="2" hier="-1"/>
  </pageFields>
  <dataFields count="1">
    <dataField name="VALOR" fld="14" baseField="13" baseItem="23" numFmtId="44"/>
  </dataFields>
  <formats count="74">
    <format dxfId="7285">
      <pivotArea type="all" dataOnly="0" outline="0" fieldPosition="0"/>
    </format>
    <format dxfId="7284">
      <pivotArea field="7" type="button" dataOnly="0" labelOnly="1" outline="0" axis="axisRow" fieldPosition="1"/>
    </format>
    <format dxfId="7283">
      <pivotArea type="all" dataOnly="0" outline="0" fieldPosition="0"/>
    </format>
    <format dxfId="7282">
      <pivotArea outline="0" collapsedLevelsAreSubtotals="1" fieldPosition="0"/>
    </format>
    <format dxfId="7281">
      <pivotArea dataOnly="0" labelOnly="1" outline="0" axis="axisValues" fieldPosition="0"/>
    </format>
    <format dxfId="7280">
      <pivotArea dataOnly="0" labelOnly="1" outline="0" fieldPosition="0">
        <references count="1">
          <reference field="6" count="28">
            <x v="4"/>
            <x v="5"/>
            <x v="10"/>
            <x v="11"/>
            <x v="19"/>
            <x v="20"/>
            <x v="21"/>
            <x v="22"/>
            <x v="25"/>
            <x v="35"/>
            <x v="36"/>
            <x v="39"/>
            <x v="46"/>
            <x v="48"/>
            <x v="55"/>
            <x v="59"/>
            <x v="60"/>
            <x v="63"/>
            <x v="64"/>
            <x v="77"/>
            <x v="90"/>
            <x v="94"/>
            <x v="95"/>
            <x v="96"/>
            <x v="97"/>
            <x v="98"/>
            <x v="99"/>
            <x v="100"/>
          </reference>
        </references>
      </pivotArea>
    </format>
    <format dxfId="7279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7278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10"/>
          </reference>
          <reference field="12" count="1">
            <x v="3"/>
          </reference>
        </references>
      </pivotArea>
    </format>
    <format dxfId="7277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10"/>
          </reference>
          <reference field="12" count="1">
            <x v="19"/>
          </reference>
        </references>
      </pivotArea>
    </format>
    <format dxfId="7276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10"/>
          </reference>
          <reference field="12" count="1">
            <x v="6"/>
          </reference>
        </references>
      </pivotArea>
    </format>
    <format dxfId="7275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10"/>
          </reference>
          <reference field="12" count="1">
            <x v="7"/>
          </reference>
        </references>
      </pivotArea>
    </format>
    <format dxfId="7274">
      <pivotArea dataOnly="0" labelOnly="1" outline="0" fieldPosition="0">
        <references count="3">
          <reference field="6" count="1" selected="0">
            <x v="19"/>
          </reference>
          <reference field="7" count="1" selected="0">
            <x v="10"/>
          </reference>
          <reference field="12" count="1">
            <x v="10"/>
          </reference>
        </references>
      </pivotArea>
    </format>
    <format dxfId="7273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10"/>
          </reference>
          <reference field="12" count="1">
            <x v="7"/>
          </reference>
        </references>
      </pivotArea>
    </format>
    <format dxfId="7272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10"/>
          </reference>
          <reference field="12" count="1">
            <x v="11"/>
          </reference>
        </references>
      </pivotArea>
    </format>
    <format dxfId="7271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10"/>
          </reference>
          <reference field="12" count="1">
            <x v="6"/>
          </reference>
        </references>
      </pivotArea>
    </format>
    <format dxfId="7270">
      <pivotArea dataOnly="0" labelOnly="1" outline="0" fieldPosition="0">
        <references count="3">
          <reference field="6" count="1" selected="0">
            <x v="25"/>
          </reference>
          <reference field="7" count="1" selected="0">
            <x v="10"/>
          </reference>
          <reference field="12" count="1">
            <x v="4"/>
          </reference>
        </references>
      </pivotArea>
    </format>
    <format dxfId="7269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10"/>
          </reference>
          <reference field="12" count="1">
            <x v="17"/>
          </reference>
        </references>
      </pivotArea>
    </format>
    <format dxfId="7268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10"/>
          </reference>
          <reference field="12" count="1">
            <x v="3"/>
          </reference>
        </references>
      </pivotArea>
    </format>
    <format dxfId="7267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10"/>
          </reference>
          <reference field="12" count="1">
            <x v="6"/>
          </reference>
        </references>
      </pivotArea>
    </format>
    <format dxfId="7266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10"/>
          </reference>
          <reference field="12" count="1">
            <x v="14"/>
          </reference>
        </references>
      </pivotArea>
    </format>
    <format dxfId="7265">
      <pivotArea dataOnly="0" labelOnly="1" outline="0" fieldPosition="0">
        <references count="3">
          <reference field="6" count="1" selected="0">
            <x v="55"/>
          </reference>
          <reference field="7" count="1" selected="0">
            <x v="10"/>
          </reference>
          <reference field="12" count="1">
            <x v="3"/>
          </reference>
        </references>
      </pivotArea>
    </format>
    <format dxfId="7264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10"/>
          </reference>
          <reference field="12" count="1">
            <x v="12"/>
          </reference>
        </references>
      </pivotArea>
    </format>
    <format dxfId="7263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10"/>
          </reference>
          <reference field="12" count="1">
            <x v="11"/>
          </reference>
        </references>
      </pivotArea>
    </format>
    <format dxfId="7262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10"/>
          </reference>
          <reference field="12" count="1">
            <x v="9"/>
          </reference>
        </references>
      </pivotArea>
    </format>
    <format dxfId="7261">
      <pivotArea dataOnly="0" labelOnly="1" outline="0" fieldPosition="0">
        <references count="3">
          <reference field="6" count="1" selected="0">
            <x v="64"/>
          </reference>
          <reference field="7" count="1" selected="0">
            <x v="10"/>
          </reference>
          <reference field="12" count="1">
            <x v="40"/>
          </reference>
        </references>
      </pivotArea>
    </format>
    <format dxfId="7260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10"/>
          </reference>
          <reference field="12" count="1">
            <x v="7"/>
          </reference>
        </references>
      </pivotArea>
    </format>
    <format dxfId="7259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10"/>
          </reference>
          <reference field="12" count="1">
            <x v="14"/>
          </reference>
        </references>
      </pivotArea>
    </format>
    <format dxfId="7258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10"/>
          </reference>
          <reference field="12" count="1">
            <x v="10"/>
          </reference>
        </references>
      </pivotArea>
    </format>
    <format dxfId="7257">
      <pivotArea dataOnly="0" labelOnly="1" outline="0" fieldPosition="0">
        <references count="3">
          <reference field="6" count="1" selected="0">
            <x v="95"/>
          </reference>
          <reference field="7" count="1" selected="0">
            <x v="10"/>
          </reference>
          <reference field="12" count="1">
            <x v="14"/>
          </reference>
        </references>
      </pivotArea>
    </format>
    <format dxfId="7256">
      <pivotArea dataOnly="0" labelOnly="1" outline="0" fieldPosition="0">
        <references count="3">
          <reference field="6" count="1" selected="0">
            <x v="97"/>
          </reference>
          <reference field="7" count="1" selected="0">
            <x v="10"/>
          </reference>
          <reference field="12" count="1">
            <x v="3"/>
          </reference>
        </references>
      </pivotArea>
    </format>
    <format dxfId="7255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10"/>
          </reference>
          <reference field="12" count="1">
            <x v="24"/>
          </reference>
        </references>
      </pivotArea>
    </format>
    <format dxfId="7254">
      <pivotArea dataOnly="0" labelOnly="1" outline="0" fieldPosition="0">
        <references count="3">
          <reference field="6" count="1" selected="0">
            <x v="99"/>
          </reference>
          <reference field="7" count="1" selected="0">
            <x v="10"/>
          </reference>
          <reference field="12" count="1">
            <x v="14"/>
          </reference>
        </references>
      </pivotArea>
    </format>
    <format dxfId="7253">
      <pivotArea dataOnly="0" labelOnly="1" outline="0" fieldPosition="0">
        <references count="3">
          <reference field="6" count="1" selected="0">
            <x v="100"/>
          </reference>
          <reference field="7" count="1" selected="0">
            <x v="10"/>
          </reference>
          <reference field="12" count="1">
            <x v="16"/>
          </reference>
        </references>
      </pivotArea>
    </format>
    <format dxfId="7252">
      <pivotArea dataOnly="0" labelOnly="1" outline="0" fieldPosition="0">
        <references count="4">
          <reference field="6" count="1" selected="0">
            <x v="64"/>
          </reference>
          <reference field="7" count="1" selected="0">
            <x v="10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7251">
      <pivotArea dataOnly="0" labelOnly="1" outline="0" fieldPosition="0">
        <references count="5">
          <reference field="6" count="1" selected="0">
            <x v="64"/>
          </reference>
          <reference field="7" count="1" selected="0">
            <x v="10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7250">
      <pivotArea dataOnly="0" labelOnly="1" outline="0" fieldPosition="0">
        <references count="7">
          <reference field="6" count="1" selected="0">
            <x v="64"/>
          </reference>
          <reference field="7" count="1" selected="0">
            <x v="10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249">
      <pivotArea dataOnly="0" labelOnly="1" outline="0" fieldPosition="0">
        <references count="8">
          <reference field="6" count="1" selected="0">
            <x v="64"/>
          </reference>
          <reference field="7" count="1" selected="0">
            <x v="10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248">
      <pivotArea type="all" dataOnly="0" outline="0" fieldPosition="0"/>
    </format>
    <format dxfId="7247">
      <pivotArea outline="0" collapsedLevelsAreSubtotals="1" fieldPosition="0"/>
    </format>
    <format dxfId="7246">
      <pivotArea dataOnly="0" labelOnly="1" outline="0" axis="axisValues" fieldPosition="0"/>
    </format>
    <format dxfId="7245">
      <pivotArea dataOnly="0" labelOnly="1" outline="0" fieldPosition="0">
        <references count="1">
          <reference field="6" count="28">
            <x v="4"/>
            <x v="5"/>
            <x v="10"/>
            <x v="11"/>
            <x v="19"/>
            <x v="20"/>
            <x v="21"/>
            <x v="22"/>
            <x v="25"/>
            <x v="35"/>
            <x v="36"/>
            <x v="39"/>
            <x v="46"/>
            <x v="48"/>
            <x v="55"/>
            <x v="59"/>
            <x v="60"/>
            <x v="63"/>
            <x v="64"/>
            <x v="77"/>
            <x v="90"/>
            <x v="94"/>
            <x v="95"/>
            <x v="96"/>
            <x v="97"/>
            <x v="98"/>
            <x v="99"/>
            <x v="100"/>
          </reference>
        </references>
      </pivotArea>
    </format>
    <format dxfId="7244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7243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10"/>
          </reference>
          <reference field="12" count="1">
            <x v="3"/>
          </reference>
        </references>
      </pivotArea>
    </format>
    <format dxfId="7242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10"/>
          </reference>
          <reference field="12" count="1">
            <x v="19"/>
          </reference>
        </references>
      </pivotArea>
    </format>
    <format dxfId="7241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10"/>
          </reference>
          <reference field="12" count="1">
            <x v="6"/>
          </reference>
        </references>
      </pivotArea>
    </format>
    <format dxfId="7240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10"/>
          </reference>
          <reference field="12" count="1">
            <x v="7"/>
          </reference>
        </references>
      </pivotArea>
    </format>
    <format dxfId="7239">
      <pivotArea dataOnly="0" labelOnly="1" outline="0" fieldPosition="0">
        <references count="3">
          <reference field="6" count="1" selected="0">
            <x v="19"/>
          </reference>
          <reference field="7" count="1" selected="0">
            <x v="10"/>
          </reference>
          <reference field="12" count="1">
            <x v="10"/>
          </reference>
        </references>
      </pivotArea>
    </format>
    <format dxfId="7238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10"/>
          </reference>
          <reference field="12" count="1">
            <x v="7"/>
          </reference>
        </references>
      </pivotArea>
    </format>
    <format dxfId="7237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10"/>
          </reference>
          <reference field="12" count="1">
            <x v="11"/>
          </reference>
        </references>
      </pivotArea>
    </format>
    <format dxfId="7236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10"/>
          </reference>
          <reference field="12" count="1">
            <x v="6"/>
          </reference>
        </references>
      </pivotArea>
    </format>
    <format dxfId="7235">
      <pivotArea dataOnly="0" labelOnly="1" outline="0" fieldPosition="0">
        <references count="3">
          <reference field="6" count="1" selected="0">
            <x v="25"/>
          </reference>
          <reference field="7" count="1" selected="0">
            <x v="10"/>
          </reference>
          <reference field="12" count="1">
            <x v="4"/>
          </reference>
        </references>
      </pivotArea>
    </format>
    <format dxfId="7234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10"/>
          </reference>
          <reference field="12" count="1">
            <x v="17"/>
          </reference>
        </references>
      </pivotArea>
    </format>
    <format dxfId="7233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10"/>
          </reference>
          <reference field="12" count="1">
            <x v="3"/>
          </reference>
        </references>
      </pivotArea>
    </format>
    <format dxfId="7232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10"/>
          </reference>
          <reference field="12" count="1">
            <x v="6"/>
          </reference>
        </references>
      </pivotArea>
    </format>
    <format dxfId="7231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10"/>
          </reference>
          <reference field="12" count="1">
            <x v="14"/>
          </reference>
        </references>
      </pivotArea>
    </format>
    <format dxfId="7230">
      <pivotArea dataOnly="0" labelOnly="1" outline="0" fieldPosition="0">
        <references count="3">
          <reference field="6" count="1" selected="0">
            <x v="55"/>
          </reference>
          <reference field="7" count="1" selected="0">
            <x v="10"/>
          </reference>
          <reference field="12" count="1">
            <x v="3"/>
          </reference>
        </references>
      </pivotArea>
    </format>
    <format dxfId="7229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10"/>
          </reference>
          <reference field="12" count="1">
            <x v="12"/>
          </reference>
        </references>
      </pivotArea>
    </format>
    <format dxfId="7228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10"/>
          </reference>
          <reference field="12" count="1">
            <x v="11"/>
          </reference>
        </references>
      </pivotArea>
    </format>
    <format dxfId="7227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10"/>
          </reference>
          <reference field="12" count="1">
            <x v="9"/>
          </reference>
        </references>
      </pivotArea>
    </format>
    <format dxfId="7226">
      <pivotArea dataOnly="0" labelOnly="1" outline="0" fieldPosition="0">
        <references count="3">
          <reference field="6" count="1" selected="0">
            <x v="64"/>
          </reference>
          <reference field="7" count="1" selected="0">
            <x v="10"/>
          </reference>
          <reference field="12" count="1">
            <x v="40"/>
          </reference>
        </references>
      </pivotArea>
    </format>
    <format dxfId="7225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10"/>
          </reference>
          <reference field="12" count="1">
            <x v="7"/>
          </reference>
        </references>
      </pivotArea>
    </format>
    <format dxfId="7224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10"/>
          </reference>
          <reference field="12" count="1">
            <x v="14"/>
          </reference>
        </references>
      </pivotArea>
    </format>
    <format dxfId="7223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10"/>
          </reference>
          <reference field="12" count="1">
            <x v="10"/>
          </reference>
        </references>
      </pivotArea>
    </format>
    <format dxfId="7222">
      <pivotArea dataOnly="0" labelOnly="1" outline="0" fieldPosition="0">
        <references count="3">
          <reference field="6" count="1" selected="0">
            <x v="95"/>
          </reference>
          <reference field="7" count="1" selected="0">
            <x v="10"/>
          </reference>
          <reference field="12" count="1">
            <x v="14"/>
          </reference>
        </references>
      </pivotArea>
    </format>
    <format dxfId="7221">
      <pivotArea dataOnly="0" labelOnly="1" outline="0" fieldPosition="0">
        <references count="3">
          <reference field="6" count="1" selected="0">
            <x v="97"/>
          </reference>
          <reference field="7" count="1" selected="0">
            <x v="10"/>
          </reference>
          <reference field="12" count="1">
            <x v="3"/>
          </reference>
        </references>
      </pivotArea>
    </format>
    <format dxfId="7220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10"/>
          </reference>
          <reference field="12" count="1">
            <x v="24"/>
          </reference>
        </references>
      </pivotArea>
    </format>
    <format dxfId="7219">
      <pivotArea dataOnly="0" labelOnly="1" outline="0" fieldPosition="0">
        <references count="3">
          <reference field="6" count="1" selected="0">
            <x v="99"/>
          </reference>
          <reference field="7" count="1" selected="0">
            <x v="10"/>
          </reference>
          <reference field="12" count="1">
            <x v="14"/>
          </reference>
        </references>
      </pivotArea>
    </format>
    <format dxfId="7218">
      <pivotArea dataOnly="0" labelOnly="1" outline="0" fieldPosition="0">
        <references count="3">
          <reference field="6" count="1" selected="0">
            <x v="100"/>
          </reference>
          <reference field="7" count="1" selected="0">
            <x v="10"/>
          </reference>
          <reference field="12" count="1">
            <x v="16"/>
          </reference>
        </references>
      </pivotArea>
    </format>
    <format dxfId="7217">
      <pivotArea dataOnly="0" labelOnly="1" outline="0" fieldPosition="0">
        <references count="4">
          <reference field="6" count="1" selected="0">
            <x v="64"/>
          </reference>
          <reference field="7" count="1" selected="0">
            <x v="10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7216">
      <pivotArea dataOnly="0" labelOnly="1" outline="0" fieldPosition="0">
        <references count="5">
          <reference field="6" count="1" selected="0">
            <x v="64"/>
          </reference>
          <reference field="7" count="1" selected="0">
            <x v="10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7215">
      <pivotArea dataOnly="0" labelOnly="1" outline="0" fieldPosition="0">
        <references count="7">
          <reference field="6" count="1" selected="0">
            <x v="64"/>
          </reference>
          <reference field="7" count="1" selected="0">
            <x v="10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214">
      <pivotArea dataOnly="0" labelOnly="1" outline="0" fieldPosition="0">
        <references count="8">
          <reference field="6" count="1" selected="0">
            <x v="64"/>
          </reference>
          <reference field="7" count="1" selected="0">
            <x v="10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213">
      <pivotArea outline="0" collapsedLevelsAreSubtotals="1" fieldPosition="0"/>
    </format>
    <format dxfId="7212">
      <pivotArea dataOnly="0" labelOnly="1" outline="0" axis="axisValues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0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55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n="230.300"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51">
    <i>
      <x v="5"/>
      <x v="27"/>
      <x v="19"/>
      <x/>
      <x v="3"/>
      <x v="20"/>
      <x v="5"/>
      <x v="5"/>
    </i>
    <i r="1">
      <x v="107"/>
      <x v="107"/>
      <x/>
      <x v="8"/>
      <x v="32"/>
      <x v="13"/>
      <x v="14"/>
    </i>
    <i>
      <x v="9"/>
      <x v="27"/>
      <x v="5"/>
      <x/>
      <x v="3"/>
      <x v="16"/>
      <x v="44"/>
      <x v="16"/>
    </i>
    <i>
      <x v="11"/>
      <x v="27"/>
      <x v="7"/>
      <x/>
      <x v="3"/>
      <x v="18"/>
      <x v="17"/>
      <x v="19"/>
    </i>
    <i>
      <x v="15"/>
      <x v="27"/>
      <x v="9"/>
      <x/>
      <x v="2"/>
      <x v="6"/>
      <x v="9"/>
      <x v="9"/>
    </i>
    <i>
      <x v="16"/>
      <x v="27"/>
      <x v="9"/>
      <x/>
      <x v="2"/>
      <x v="6"/>
      <x v="9"/>
      <x v="9"/>
    </i>
    <i>
      <x v="20"/>
      <x v="27"/>
      <x v="7"/>
      <x/>
      <x v="3"/>
      <x v="18"/>
      <x v="3"/>
      <x v="3"/>
    </i>
    <i>
      <x v="21"/>
      <x v="27"/>
      <x v="11"/>
      <x/>
      <x v="2"/>
      <x v="14"/>
      <x v="1"/>
      <x v="1"/>
    </i>
    <i>
      <x v="22"/>
      <x v="107"/>
      <x v="99"/>
      <x/>
      <x v="7"/>
      <x v="37"/>
      <x/>
      <x/>
    </i>
    <i>
      <x v="24"/>
      <x v="27"/>
      <x v="7"/>
      <x/>
      <x v="3"/>
      <x v="18"/>
      <x v="4"/>
      <x v="4"/>
    </i>
    <i r="1">
      <x v="107"/>
      <x v="93"/>
      <x/>
      <x v="7"/>
      <x v="35"/>
      <x v="4"/>
      <x v="4"/>
    </i>
    <i>
      <x v="25"/>
      <x v="107"/>
      <x v="95"/>
      <x/>
      <x v="8"/>
      <x v="33"/>
      <x v="2"/>
      <x v="2"/>
    </i>
    <i>
      <x v="26"/>
      <x v="27"/>
      <x v="13"/>
      <x/>
      <x v="2"/>
      <x v="44"/>
      <x v="6"/>
      <x v="6"/>
    </i>
    <i r="1">
      <x v="107"/>
      <x v="40"/>
      <x v="1"/>
      <x v="4"/>
      <x v="3"/>
      <x v="40"/>
      <x v="65"/>
    </i>
    <i>
      <x v="27"/>
      <x v="27"/>
      <x v="14"/>
      <x/>
      <x v="2"/>
      <x v="11"/>
      <x v="4"/>
      <x v="4"/>
    </i>
    <i r="1">
      <x v="107"/>
      <x v="104"/>
      <x v="4"/>
      <x v="8"/>
      <x v="40"/>
      <x v="65"/>
      <x v="7"/>
    </i>
    <i>
      <x v="33"/>
      <x v="27"/>
      <x v="14"/>
      <x v="4"/>
      <x v="2"/>
      <x v="11"/>
      <x v="17"/>
      <x v="14"/>
    </i>
    <i>
      <x v="37"/>
      <x v="107"/>
      <x v="95"/>
      <x/>
      <x v="8"/>
      <x v="33"/>
      <x v="2"/>
      <x v="2"/>
    </i>
    <i>
      <x v="39"/>
      <x v="27"/>
      <x v="3"/>
      <x/>
      <x v="2"/>
      <x v="11"/>
      <x v="9"/>
      <x v="9"/>
    </i>
    <i r="1">
      <x v="107"/>
      <x v="94"/>
      <x/>
      <x v="7"/>
      <x v="50"/>
      <x v="11"/>
      <x v="12"/>
    </i>
    <i>
      <x v="43"/>
      <x v="27"/>
      <x v="18"/>
      <x/>
      <x v="2"/>
      <x v="17"/>
      <x v="3"/>
      <x v="3"/>
    </i>
    <i>
      <x v="45"/>
      <x v="27"/>
      <x v="7"/>
      <x/>
      <x v="3"/>
      <x v="18"/>
      <x v="15"/>
      <x v="17"/>
    </i>
    <i>
      <x v="46"/>
      <x v="107"/>
      <x v="99"/>
      <x/>
      <x v="7"/>
      <x v="37"/>
      <x/>
      <x/>
    </i>
    <i>
      <x v="47"/>
      <x v="27"/>
      <x v="7"/>
      <x/>
      <x v="3"/>
      <x v="18"/>
      <x v="9"/>
      <x v="9"/>
    </i>
    <i>
      <x v="48"/>
      <x v="27"/>
      <x v="14"/>
      <x/>
      <x v="2"/>
      <x v="11"/>
      <x v="24"/>
      <x v="27"/>
    </i>
    <i>
      <x v="52"/>
      <x v="107"/>
      <x v="94"/>
      <x/>
      <x v="7"/>
      <x v="50"/>
      <x v="17"/>
      <x v="17"/>
    </i>
    <i>
      <x v="53"/>
      <x v="107"/>
      <x v="94"/>
      <x/>
      <x v="7"/>
      <x v="50"/>
      <x v="5"/>
      <x v="5"/>
    </i>
    <i>
      <x v="59"/>
      <x v="27"/>
      <x v="12"/>
      <x/>
      <x v="2"/>
      <x v="13"/>
      <x v="2"/>
      <x v="2"/>
    </i>
    <i>
      <x v="60"/>
      <x v="27"/>
      <x v="11"/>
      <x/>
      <x v="2"/>
      <x v="14"/>
      <x v="9"/>
      <x v="9"/>
    </i>
    <i>
      <x v="62"/>
      <x v="27"/>
      <x v="16"/>
      <x/>
      <x v="3"/>
      <x v="11"/>
      <x v="4"/>
      <x v="4"/>
    </i>
    <i>
      <x v="63"/>
      <x v="27"/>
      <x v="9"/>
      <x/>
      <x v="2"/>
      <x v="6"/>
      <x v="9"/>
      <x v="9"/>
    </i>
    <i r="1">
      <x v="107"/>
      <x v="102"/>
      <x/>
      <x v="8"/>
      <x v="38"/>
      <x v="4"/>
      <x v="4"/>
    </i>
    <i>
      <x v="77"/>
      <x v="27"/>
      <x v="7"/>
      <x/>
      <x v="3"/>
      <x v="18"/>
      <x/>
      <x/>
    </i>
    <i>
      <x v="81"/>
      <x v="27"/>
      <x v="21"/>
      <x/>
      <x v="2"/>
      <x v="19"/>
      <x v="12"/>
      <x v="13"/>
    </i>
    <i r="1">
      <x v="107"/>
      <x v="106"/>
      <x/>
      <x v="7"/>
      <x v="41"/>
      <x v="2"/>
      <x v="2"/>
    </i>
    <i>
      <x v="82"/>
      <x v="27"/>
      <x v="18"/>
      <x v="4"/>
      <x v="2"/>
      <x v="17"/>
      <x v="7"/>
      <x v="4"/>
    </i>
    <i>
      <x v="88"/>
      <x v="27"/>
      <x v="14"/>
      <x/>
      <x v="2"/>
      <x v="11"/>
      <x v="13"/>
      <x v="14"/>
    </i>
    <i>
      <x v="90"/>
      <x v="27"/>
      <x v="14"/>
      <x/>
      <x v="2"/>
      <x v="11"/>
      <x v="24"/>
      <x v="27"/>
    </i>
    <i>
      <x v="92"/>
      <x v="27"/>
      <x v="14"/>
      <x/>
      <x v="2"/>
      <x v="11"/>
      <x v="6"/>
      <x v="6"/>
    </i>
    <i>
      <x v="99"/>
      <x v="27"/>
      <x v="14"/>
      <x/>
      <x v="2"/>
      <x v="11"/>
      <x/>
      <x/>
    </i>
    <i r="1">
      <x v="107"/>
      <x v="104"/>
      <x/>
      <x v="8"/>
      <x v="40"/>
      <x v="1"/>
      <x v="1"/>
    </i>
    <i>
      <x v="100"/>
      <x v="27"/>
      <x v="16"/>
      <x/>
      <x v="3"/>
      <x v="11"/>
      <x v="15"/>
      <x v="17"/>
    </i>
    <i>
      <x v="102"/>
      <x v="107"/>
      <x v="94"/>
      <x/>
      <x v="7"/>
      <x v="50"/>
      <x v="1"/>
      <x v="1"/>
    </i>
    <i>
      <x v="104"/>
      <x v="27"/>
      <x v="3"/>
      <x/>
      <x v="2"/>
      <x v="11"/>
      <x v="20"/>
      <x v="22"/>
    </i>
    <i>
      <x v="107"/>
      <x v="27"/>
      <x v="16"/>
      <x/>
      <x v="3"/>
      <x v="11"/>
      <x v="13"/>
      <x v="14"/>
    </i>
    <i>
      <x v="111"/>
      <x v="107"/>
      <x v="95"/>
      <x/>
      <x v="8"/>
      <x v="33"/>
      <x v="67"/>
      <x v="37"/>
    </i>
    <i>
      <x v="113"/>
      <x v="107"/>
      <x v="94"/>
      <x/>
      <x v="7"/>
      <x v="50"/>
      <x v="66"/>
      <x v="87"/>
    </i>
    <i>
      <x v="114"/>
      <x v="107"/>
      <x v="94"/>
      <x/>
      <x v="7"/>
      <x v="50"/>
      <x v="9"/>
      <x v="9"/>
    </i>
    <i>
      <x v="117"/>
      <x v="27"/>
      <x v="3"/>
      <x/>
      <x v="2"/>
      <x v="11"/>
      <x v="9"/>
      <x v="9"/>
    </i>
    <i r="1">
      <x v="107"/>
      <x v="94"/>
      <x/>
      <x v="7"/>
      <x v="50"/>
      <x/>
      <x/>
    </i>
    <i>
      <x v="120"/>
      <x v="27"/>
      <x v="4"/>
      <x/>
      <x v="2"/>
      <x v="12"/>
      <x v="9"/>
      <x v="9"/>
    </i>
  </rowItems>
  <colItems count="1">
    <i/>
  </colItems>
  <pageFields count="1">
    <pageField fld="3" item="29" hier="-1"/>
  </pageFields>
  <dataFields count="1">
    <dataField name="VALOR" fld="14" baseField="13" baseItem="23" numFmtId="44"/>
  </dataFields>
  <formats count="154">
    <format dxfId="1759">
      <pivotArea type="all" dataOnly="0" outline="0" fieldPosition="0"/>
    </format>
    <format dxfId="1758">
      <pivotArea field="11" type="button" dataOnly="0" labelOnly="1" outline="0" axis="axisRow" fieldPosition="4"/>
    </format>
    <format dxfId="1757">
      <pivotArea field="8" type="button" dataOnly="0" labelOnly="1" outline="0" axis="axisRow" fieldPosition="6"/>
    </format>
    <format dxfId="1756">
      <pivotArea field="15" type="button" dataOnly="0" labelOnly="1" outline="0" axis="axisRow" fieldPosition="5"/>
    </format>
    <format dxfId="1755">
      <pivotArea field="15" type="button" dataOnly="0" labelOnly="1" outline="0" axis="axisRow" fieldPosition="5"/>
    </format>
    <format dxfId="1754">
      <pivotArea field="17" type="button" dataOnly="0" labelOnly="1" outline="0" axis="axisRow" fieldPosition="3"/>
    </format>
    <format dxfId="1753">
      <pivotArea field="17" type="button" dataOnly="0" labelOnly="1" outline="0" axis="axisRow" fieldPosition="3"/>
    </format>
    <format dxfId="1752">
      <pivotArea dataOnly="0" labelOnly="1" outline="0" fieldPosition="0">
        <references count="1">
          <reference field="3" count="1">
            <x v="0"/>
          </reference>
        </references>
      </pivotArea>
    </format>
    <format dxfId="1751">
      <pivotArea field="12" type="button" dataOnly="0" labelOnly="1" outline="0" axis="axisRow" fieldPosition="2"/>
    </format>
    <format dxfId="1750">
      <pivotArea field="12" type="button" dataOnly="0" labelOnly="1" outline="0" axis="axisRow" fieldPosition="2"/>
    </format>
    <format dxfId="1749">
      <pivotArea dataOnly="0" labelOnly="1" outline="0" fieldPosition="0">
        <references count="1">
          <reference field="6" count="0"/>
        </references>
      </pivotArea>
    </format>
    <format dxfId="1748">
      <pivotArea dataOnly="0" labelOnly="1" outline="0" fieldPosition="0">
        <references count="1">
          <reference field="3" count="1">
            <x v="0"/>
          </reference>
        </references>
      </pivotArea>
    </format>
    <format dxfId="1747">
      <pivotArea field="7" type="button" dataOnly="0" labelOnly="1" outline="0" axis="axisRow" fieldPosition="1"/>
    </format>
    <format dxfId="1746">
      <pivotArea dataOnly="0" labelOnly="1" outline="0" fieldPosition="0">
        <references count="1">
          <reference field="6" count="23">
            <x v="10"/>
            <x v="11"/>
            <x v="13"/>
            <x v="21"/>
            <x v="22"/>
            <x v="23"/>
            <x v="24"/>
            <x v="28"/>
            <x v="35"/>
            <x v="36"/>
            <x v="41"/>
            <x v="44"/>
            <x v="46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745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1744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1743">
      <pivotArea dataOnly="0" labelOnly="1" outline="0" fieldPosition="0">
        <references count="1">
          <reference field="3" count="1">
            <x v="1"/>
          </reference>
        </references>
      </pivotArea>
    </format>
    <format dxfId="1742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1741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1740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1739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1738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1737">
      <pivotArea dataOnly="0" labelOnly="1" outline="0" fieldPosition="0">
        <references count="1">
          <reference field="3" count="1">
            <x v="1"/>
          </reference>
        </references>
      </pivotArea>
    </format>
    <format dxfId="1736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1735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1734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1733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1732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1731">
      <pivotArea dataOnly="0" labelOnly="1" outline="0" fieldPosition="0">
        <references count="1">
          <reference field="3" count="1">
            <x v="2"/>
          </reference>
        </references>
      </pivotArea>
    </format>
    <format dxfId="1730">
      <pivotArea field="7" type="button" dataOnly="0" labelOnly="1" outline="0" axis="axisRow" fieldPosition="1"/>
    </format>
    <format dxfId="1729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1728">
      <pivotArea dataOnly="0" labelOnly="1" outline="0" fieldPosition="0">
        <references count="1">
          <reference field="3" count="1">
            <x v="2"/>
          </reference>
        </references>
      </pivotArea>
    </format>
    <format dxfId="1727">
      <pivotArea field="7" type="button" dataOnly="0" labelOnly="1" outline="0" axis="axisRow" fieldPosition="1"/>
    </format>
    <format dxfId="1726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1725">
      <pivotArea field="6" type="button" dataOnly="0" labelOnly="1" outline="0" axis="axisRow" fieldPosition="0"/>
    </format>
    <format dxfId="1724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1723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1722">
      <pivotArea dataOnly="0" labelOnly="1" outline="0" fieldPosition="0">
        <references count="1">
          <reference field="3" count="1">
            <x v="4"/>
          </reference>
        </references>
      </pivotArea>
    </format>
    <format dxfId="1721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1720">
      <pivotArea dataOnly="0" labelOnly="1" outline="0" fieldPosition="0">
        <references count="1">
          <reference field="3" count="1">
            <x v="4"/>
          </reference>
        </references>
      </pivotArea>
    </format>
    <format dxfId="1719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1718">
      <pivotArea dataOnly="0" labelOnly="1" outline="0" fieldPosition="0">
        <references count="1">
          <reference field="3" count="1">
            <x v="5"/>
          </reference>
        </references>
      </pivotArea>
    </format>
    <format dxfId="1717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1716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1715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1714">
      <pivotArea dataOnly="0" labelOnly="1" outline="0" fieldPosition="0">
        <references count="1">
          <reference field="3" count="1">
            <x v="5"/>
          </reference>
        </references>
      </pivotArea>
    </format>
    <format dxfId="1713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1712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1711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1710">
      <pivotArea dataOnly="0" labelOnly="1" outline="0" fieldPosition="0">
        <references count="1">
          <reference field="3" count="1">
            <x v="35"/>
          </reference>
        </references>
      </pivotArea>
    </format>
    <format dxfId="1709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1708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1707">
      <pivotArea dataOnly="0" labelOnly="1" outline="0" fieldPosition="0">
        <references count="1">
          <reference field="3" count="1">
            <x v="35"/>
          </reference>
        </references>
      </pivotArea>
    </format>
    <format dxfId="1706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1705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1704">
      <pivotArea dataOnly="0" labelOnly="1" outline="0" fieldPosition="0">
        <references count="1">
          <reference field="3" count="1">
            <x v="7"/>
          </reference>
        </references>
      </pivotArea>
    </format>
    <format dxfId="1703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1702">
      <pivotArea dataOnly="0" labelOnly="1" outline="0" fieldPosition="0">
        <references count="1">
          <reference field="3" count="1">
            <x v="7"/>
          </reference>
        </references>
      </pivotArea>
    </format>
    <format dxfId="1701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1700">
      <pivotArea dataOnly="0" labelOnly="1" outline="0" fieldPosition="0">
        <references count="1">
          <reference field="3" count="1">
            <x v="8"/>
          </reference>
        </references>
      </pivotArea>
    </format>
    <format dxfId="1699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1698">
      <pivotArea dataOnly="0" labelOnly="1" outline="0" fieldPosition="0">
        <references count="1">
          <reference field="3" count="1">
            <x v="8"/>
          </reference>
        </references>
      </pivotArea>
    </format>
    <format dxfId="1697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1696">
      <pivotArea dataOnly="0" labelOnly="1" outline="0" fieldPosition="0">
        <references count="1">
          <reference field="3" count="1">
            <x v="43"/>
          </reference>
        </references>
      </pivotArea>
    </format>
    <format dxfId="1695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1694">
      <pivotArea dataOnly="0" labelOnly="1" outline="0" fieldPosition="0">
        <references count="1">
          <reference field="3" count="1">
            <x v="43"/>
          </reference>
        </references>
      </pivotArea>
    </format>
    <format dxfId="1693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1692">
      <pivotArea dataOnly="0" labelOnly="1" outline="0" fieldPosition="0">
        <references count="1">
          <reference field="3" count="1">
            <x v="11"/>
          </reference>
        </references>
      </pivotArea>
    </format>
    <format dxfId="1691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1690">
      <pivotArea dataOnly="0" labelOnly="1" outline="0" fieldPosition="0">
        <references count="1">
          <reference field="3" count="1">
            <x v="11"/>
          </reference>
        </references>
      </pivotArea>
    </format>
    <format dxfId="1689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1688">
      <pivotArea dataOnly="0" labelOnly="1" outline="0" fieldPosition="0">
        <references count="1">
          <reference field="3" count="1">
            <x v="46"/>
          </reference>
        </references>
      </pivotArea>
    </format>
    <format dxfId="1687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1686">
      <pivotArea dataOnly="0" labelOnly="1" outline="0" fieldPosition="0">
        <references count="1">
          <reference field="3" count="1">
            <x v="46"/>
          </reference>
        </references>
      </pivotArea>
    </format>
    <format dxfId="1685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1684">
      <pivotArea dataOnly="0" labelOnly="1" outline="0" fieldPosition="0">
        <references count="1">
          <reference field="3" count="1">
            <x v="12"/>
          </reference>
        </references>
      </pivotArea>
    </format>
    <format dxfId="1683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1682">
      <pivotArea dataOnly="0" labelOnly="1" outline="0" fieldPosition="0">
        <references count="1">
          <reference field="3" count="1">
            <x v="12"/>
          </reference>
        </references>
      </pivotArea>
    </format>
    <format dxfId="1681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1680">
      <pivotArea dataOnly="0" labelOnly="1" outline="0" fieldPosition="0">
        <references count="1">
          <reference field="3" count="1">
            <x v="42"/>
          </reference>
        </references>
      </pivotArea>
    </format>
    <format dxfId="1679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1678">
      <pivotArea dataOnly="0" labelOnly="1" outline="0" fieldPosition="0">
        <references count="1">
          <reference field="3" count="1">
            <x v="42"/>
          </reference>
        </references>
      </pivotArea>
    </format>
    <format dxfId="1677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1676">
      <pivotArea dataOnly="0" labelOnly="1" outline="0" fieldPosition="0">
        <references count="1">
          <reference field="3" count="1">
            <x v="39"/>
          </reference>
        </references>
      </pivotArea>
    </format>
    <format dxfId="1675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1674">
      <pivotArea dataOnly="0" labelOnly="1" outline="0" fieldPosition="0">
        <references count="1">
          <reference field="3" count="1">
            <x v="39"/>
          </reference>
        </references>
      </pivotArea>
    </format>
    <format dxfId="1673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1672">
      <pivotArea outline="0" collapsedLevelsAreSubtotals="1" fieldPosition="0"/>
    </format>
    <format dxfId="1671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1670">
      <pivotArea outline="0" collapsedLevelsAreSubtotals="1" fieldPosition="0"/>
    </format>
    <format dxfId="1669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1668">
      <pivotArea outline="0" collapsedLevelsAreSubtotals="1" fieldPosition="0"/>
    </format>
    <format dxfId="1667">
      <pivotArea type="all" dataOnly="0" outline="0" fieldPosition="0"/>
    </format>
    <format dxfId="1666">
      <pivotArea outline="0" collapsedLevelsAreSubtotals="1" fieldPosition="0"/>
    </format>
    <format dxfId="1665">
      <pivotArea dataOnly="0" labelOnly="1" outline="0" axis="axisValues" fieldPosition="0"/>
    </format>
    <format dxfId="1664">
      <pivotArea dataOnly="0" labelOnly="1" outline="0" fieldPosition="0">
        <references count="1">
          <reference field="6" count="32">
            <x v="5"/>
            <x v="9"/>
            <x v="11"/>
            <x v="15"/>
            <x v="16"/>
            <x v="20"/>
            <x v="21"/>
            <x v="24"/>
            <x v="26"/>
            <x v="27"/>
            <x v="33"/>
            <x v="39"/>
            <x v="43"/>
            <x v="45"/>
            <x v="47"/>
            <x v="48"/>
            <x v="59"/>
            <x v="60"/>
            <x v="62"/>
            <x v="63"/>
            <x v="77"/>
            <x v="81"/>
            <x v="82"/>
            <x v="88"/>
            <x v="90"/>
            <x v="92"/>
            <x v="99"/>
            <x v="100"/>
            <x v="104"/>
            <x v="107"/>
            <x v="117"/>
            <x v="120"/>
          </reference>
        </references>
      </pivotArea>
    </format>
    <format dxfId="1663">
      <pivotArea dataOnly="0" labelOnly="1" outline="0" fieldPosition="0">
        <references count="2">
          <reference field="6" count="1" selected="0">
            <x v="5"/>
          </reference>
          <reference field="7" count="1">
            <x v="27"/>
          </reference>
        </references>
      </pivotArea>
    </format>
    <format dxfId="1662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27"/>
          </reference>
          <reference field="12" count="1">
            <x v="19"/>
          </reference>
        </references>
      </pivotArea>
    </format>
    <format dxfId="1661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27"/>
          </reference>
          <reference field="12" count="1">
            <x v="5"/>
          </reference>
        </references>
      </pivotArea>
    </format>
    <format dxfId="1660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27"/>
          </reference>
          <reference field="12" count="1">
            <x v="7"/>
          </reference>
        </references>
      </pivotArea>
    </format>
    <format dxfId="1659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27"/>
          </reference>
          <reference field="12" count="1">
            <x v="9"/>
          </reference>
        </references>
      </pivotArea>
    </format>
    <format dxfId="1658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27"/>
          </reference>
          <reference field="12" count="1">
            <x v="7"/>
          </reference>
        </references>
      </pivotArea>
    </format>
    <format dxfId="1657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27"/>
          </reference>
          <reference field="12" count="1">
            <x v="11"/>
          </reference>
        </references>
      </pivotArea>
    </format>
    <format dxfId="1656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27"/>
          </reference>
          <reference field="12" count="1">
            <x v="7"/>
          </reference>
        </references>
      </pivotArea>
    </format>
    <format dxfId="1655">
      <pivotArea dataOnly="0" labelOnly="1" outline="0" fieldPosition="0">
        <references count="3">
          <reference field="6" count="1" selected="0">
            <x v="26"/>
          </reference>
          <reference field="7" count="1" selected="0">
            <x v="27"/>
          </reference>
          <reference field="12" count="1">
            <x v="13"/>
          </reference>
        </references>
      </pivotArea>
    </format>
    <format dxfId="1654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27"/>
          </reference>
          <reference field="12" count="1">
            <x v="14"/>
          </reference>
        </references>
      </pivotArea>
    </format>
    <format dxfId="1653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27"/>
          </reference>
          <reference field="12" count="1">
            <x v="3"/>
          </reference>
        </references>
      </pivotArea>
    </format>
    <format dxfId="1652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27"/>
          </reference>
          <reference field="12" count="1">
            <x v="18"/>
          </reference>
        </references>
      </pivotArea>
    </format>
    <format dxfId="1651">
      <pivotArea dataOnly="0" labelOnly="1" outline="0" fieldPosition="0">
        <references count="3">
          <reference field="6" count="1" selected="0">
            <x v="45"/>
          </reference>
          <reference field="7" count="1" selected="0">
            <x v="27"/>
          </reference>
          <reference field="12" count="1">
            <x v="7"/>
          </reference>
        </references>
      </pivotArea>
    </format>
    <format dxfId="1650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27"/>
          </reference>
          <reference field="12" count="1">
            <x v="14"/>
          </reference>
        </references>
      </pivotArea>
    </format>
    <format dxfId="1649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27"/>
          </reference>
          <reference field="12" count="1">
            <x v="12"/>
          </reference>
        </references>
      </pivotArea>
    </format>
    <format dxfId="1648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27"/>
          </reference>
          <reference field="12" count="1">
            <x v="11"/>
          </reference>
        </references>
      </pivotArea>
    </format>
    <format dxfId="1647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27"/>
          </reference>
          <reference field="12" count="1">
            <x v="16"/>
          </reference>
        </references>
      </pivotArea>
    </format>
    <format dxfId="1646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27"/>
          </reference>
          <reference field="12" count="1">
            <x v="9"/>
          </reference>
        </references>
      </pivotArea>
    </format>
    <format dxfId="1645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27"/>
          </reference>
          <reference field="12" count="1">
            <x v="7"/>
          </reference>
        </references>
      </pivotArea>
    </format>
    <format dxfId="1644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27"/>
          </reference>
          <reference field="12" count="1">
            <x v="21"/>
          </reference>
        </references>
      </pivotArea>
    </format>
    <format dxfId="1643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27"/>
          </reference>
          <reference field="12" count="1">
            <x v="18"/>
          </reference>
        </references>
      </pivotArea>
    </format>
    <format dxfId="1642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27"/>
          </reference>
          <reference field="12" count="1">
            <x v="14"/>
          </reference>
        </references>
      </pivotArea>
    </format>
    <format dxfId="1641">
      <pivotArea dataOnly="0" labelOnly="1" outline="0" fieldPosition="0">
        <references count="3">
          <reference field="6" count="1" selected="0">
            <x v="100"/>
          </reference>
          <reference field="7" count="1" selected="0">
            <x v="27"/>
          </reference>
          <reference field="12" count="1">
            <x v="16"/>
          </reference>
        </references>
      </pivotArea>
    </format>
    <format dxfId="1640">
      <pivotArea dataOnly="0" labelOnly="1" outline="0" fieldPosition="0">
        <references count="3">
          <reference field="6" count="1" selected="0">
            <x v="104"/>
          </reference>
          <reference field="7" count="1" selected="0">
            <x v="27"/>
          </reference>
          <reference field="12" count="1">
            <x v="3"/>
          </reference>
        </references>
      </pivotArea>
    </format>
    <format dxfId="1639">
      <pivotArea dataOnly="0" labelOnly="1" outline="0" fieldPosition="0">
        <references count="3">
          <reference field="6" count="1" selected="0">
            <x v="107"/>
          </reference>
          <reference field="7" count="1" selected="0">
            <x v="27"/>
          </reference>
          <reference field="12" count="1">
            <x v="16"/>
          </reference>
        </references>
      </pivotArea>
    </format>
    <format dxfId="1638">
      <pivotArea dataOnly="0" labelOnly="1" outline="0" fieldPosition="0">
        <references count="3">
          <reference field="6" count="1" selected="0">
            <x v="117"/>
          </reference>
          <reference field="7" count="1" selected="0">
            <x v="27"/>
          </reference>
          <reference field="12" count="1">
            <x v="3"/>
          </reference>
        </references>
      </pivotArea>
    </format>
    <format dxfId="1637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27"/>
          </reference>
          <reference field="12" count="1">
            <x v="4"/>
          </reference>
        </references>
      </pivotArea>
    </format>
    <format dxfId="1636">
      <pivotArea type="all" dataOnly="0" outline="0" fieldPosition="0"/>
    </format>
    <format dxfId="1635">
      <pivotArea outline="0" collapsedLevelsAreSubtotals="1" fieldPosition="0"/>
    </format>
    <format dxfId="1634">
      <pivotArea dataOnly="0" labelOnly="1" outline="0" axis="axisValues" fieldPosition="0"/>
    </format>
    <format dxfId="1633">
      <pivotArea dataOnly="0" labelOnly="1" outline="0" fieldPosition="0">
        <references count="1">
          <reference field="6" count="32">
            <x v="5"/>
            <x v="9"/>
            <x v="11"/>
            <x v="15"/>
            <x v="16"/>
            <x v="20"/>
            <x v="21"/>
            <x v="24"/>
            <x v="26"/>
            <x v="27"/>
            <x v="33"/>
            <x v="39"/>
            <x v="43"/>
            <x v="45"/>
            <x v="47"/>
            <x v="48"/>
            <x v="59"/>
            <x v="60"/>
            <x v="62"/>
            <x v="63"/>
            <x v="77"/>
            <x v="81"/>
            <x v="82"/>
            <x v="88"/>
            <x v="90"/>
            <x v="92"/>
            <x v="99"/>
            <x v="100"/>
            <x v="104"/>
            <x v="107"/>
            <x v="117"/>
            <x v="120"/>
          </reference>
        </references>
      </pivotArea>
    </format>
    <format dxfId="1632">
      <pivotArea dataOnly="0" labelOnly="1" outline="0" fieldPosition="0">
        <references count="2">
          <reference field="6" count="1" selected="0">
            <x v="5"/>
          </reference>
          <reference field="7" count="1">
            <x v="27"/>
          </reference>
        </references>
      </pivotArea>
    </format>
    <format dxfId="1631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27"/>
          </reference>
          <reference field="12" count="1">
            <x v="19"/>
          </reference>
        </references>
      </pivotArea>
    </format>
    <format dxfId="1630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27"/>
          </reference>
          <reference field="12" count="1">
            <x v="5"/>
          </reference>
        </references>
      </pivotArea>
    </format>
    <format dxfId="1629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27"/>
          </reference>
          <reference field="12" count="1">
            <x v="7"/>
          </reference>
        </references>
      </pivotArea>
    </format>
    <format dxfId="1628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27"/>
          </reference>
          <reference field="12" count="1">
            <x v="9"/>
          </reference>
        </references>
      </pivotArea>
    </format>
    <format dxfId="1627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27"/>
          </reference>
          <reference field="12" count="1">
            <x v="7"/>
          </reference>
        </references>
      </pivotArea>
    </format>
    <format dxfId="1626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27"/>
          </reference>
          <reference field="12" count="1">
            <x v="11"/>
          </reference>
        </references>
      </pivotArea>
    </format>
    <format dxfId="1625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27"/>
          </reference>
          <reference field="12" count="1">
            <x v="7"/>
          </reference>
        </references>
      </pivotArea>
    </format>
    <format dxfId="1624">
      <pivotArea dataOnly="0" labelOnly="1" outline="0" fieldPosition="0">
        <references count="3">
          <reference field="6" count="1" selected="0">
            <x v="26"/>
          </reference>
          <reference field="7" count="1" selected="0">
            <x v="27"/>
          </reference>
          <reference field="12" count="1">
            <x v="13"/>
          </reference>
        </references>
      </pivotArea>
    </format>
    <format dxfId="1623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27"/>
          </reference>
          <reference field="12" count="1">
            <x v="14"/>
          </reference>
        </references>
      </pivotArea>
    </format>
    <format dxfId="1622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27"/>
          </reference>
          <reference field="12" count="1">
            <x v="3"/>
          </reference>
        </references>
      </pivotArea>
    </format>
    <format dxfId="1621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27"/>
          </reference>
          <reference field="12" count="1">
            <x v="18"/>
          </reference>
        </references>
      </pivotArea>
    </format>
    <format dxfId="1620">
      <pivotArea dataOnly="0" labelOnly="1" outline="0" fieldPosition="0">
        <references count="3">
          <reference field="6" count="1" selected="0">
            <x v="45"/>
          </reference>
          <reference field="7" count="1" selected="0">
            <x v="27"/>
          </reference>
          <reference field="12" count="1">
            <x v="7"/>
          </reference>
        </references>
      </pivotArea>
    </format>
    <format dxfId="1619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27"/>
          </reference>
          <reference field="12" count="1">
            <x v="14"/>
          </reference>
        </references>
      </pivotArea>
    </format>
    <format dxfId="1618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27"/>
          </reference>
          <reference field="12" count="1">
            <x v="12"/>
          </reference>
        </references>
      </pivotArea>
    </format>
    <format dxfId="1617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27"/>
          </reference>
          <reference field="12" count="1">
            <x v="11"/>
          </reference>
        </references>
      </pivotArea>
    </format>
    <format dxfId="1616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27"/>
          </reference>
          <reference field="12" count="1">
            <x v="16"/>
          </reference>
        </references>
      </pivotArea>
    </format>
    <format dxfId="1615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27"/>
          </reference>
          <reference field="12" count="1">
            <x v="9"/>
          </reference>
        </references>
      </pivotArea>
    </format>
    <format dxfId="1614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27"/>
          </reference>
          <reference field="12" count="1">
            <x v="7"/>
          </reference>
        </references>
      </pivotArea>
    </format>
    <format dxfId="1613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27"/>
          </reference>
          <reference field="12" count="1">
            <x v="21"/>
          </reference>
        </references>
      </pivotArea>
    </format>
    <format dxfId="1612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27"/>
          </reference>
          <reference field="12" count="1">
            <x v="18"/>
          </reference>
        </references>
      </pivotArea>
    </format>
    <format dxfId="1611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27"/>
          </reference>
          <reference field="12" count="1">
            <x v="14"/>
          </reference>
        </references>
      </pivotArea>
    </format>
    <format dxfId="1610">
      <pivotArea dataOnly="0" labelOnly="1" outline="0" fieldPosition="0">
        <references count="3">
          <reference field="6" count="1" selected="0">
            <x v="100"/>
          </reference>
          <reference field="7" count="1" selected="0">
            <x v="27"/>
          </reference>
          <reference field="12" count="1">
            <x v="16"/>
          </reference>
        </references>
      </pivotArea>
    </format>
    <format dxfId="1609">
      <pivotArea dataOnly="0" labelOnly="1" outline="0" fieldPosition="0">
        <references count="3">
          <reference field="6" count="1" selected="0">
            <x v="104"/>
          </reference>
          <reference field="7" count="1" selected="0">
            <x v="27"/>
          </reference>
          <reference field="12" count="1">
            <x v="3"/>
          </reference>
        </references>
      </pivotArea>
    </format>
    <format dxfId="1608">
      <pivotArea dataOnly="0" labelOnly="1" outline="0" fieldPosition="0">
        <references count="3">
          <reference field="6" count="1" selected="0">
            <x v="107"/>
          </reference>
          <reference field="7" count="1" selected="0">
            <x v="27"/>
          </reference>
          <reference field="12" count="1">
            <x v="16"/>
          </reference>
        </references>
      </pivotArea>
    </format>
    <format dxfId="1607">
      <pivotArea dataOnly="0" labelOnly="1" outline="0" fieldPosition="0">
        <references count="3">
          <reference field="6" count="1" selected="0">
            <x v="117"/>
          </reference>
          <reference field="7" count="1" selected="0">
            <x v="27"/>
          </reference>
          <reference field="12" count="1">
            <x v="3"/>
          </reference>
        </references>
      </pivotArea>
    </format>
    <format dxfId="1606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27"/>
          </reference>
          <reference field="12" count="1">
            <x v="4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17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n="230.300"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13">
    <i>
      <x v="10"/>
      <x v="16"/>
      <x v="6"/>
      <x/>
      <x v="2"/>
      <x v="10"/>
      <x v="15"/>
      <x v="17"/>
    </i>
    <i>
      <x v="12"/>
      <x v="16"/>
      <x v="7"/>
      <x/>
      <x v="3"/>
      <x v="18"/>
      <x v="15"/>
      <x v="17"/>
    </i>
    <i>
      <x v="17"/>
      <x v="16"/>
      <x v="7"/>
      <x/>
      <x v="3"/>
      <x v="18"/>
      <x/>
      <x/>
    </i>
    <i>
      <x v="20"/>
      <x v="16"/>
      <x v="7"/>
      <x/>
      <x v="3"/>
      <x v="18"/>
      <x v="3"/>
      <x v="3"/>
    </i>
    <i>
      <x v="21"/>
      <x v="81"/>
      <x v="78"/>
      <x/>
      <x v="6"/>
      <x v="27"/>
      <x/>
      <x/>
    </i>
    <i>
      <x v="22"/>
      <x v="16"/>
      <x v="6"/>
      <x/>
      <x v="2"/>
      <x v="10"/>
      <x/>
      <x/>
    </i>
    <i>
      <x v="23"/>
      <x v="16"/>
      <x v="12"/>
      <x/>
      <x v="2"/>
      <x v="13"/>
      <x/>
      <x/>
    </i>
    <i>
      <x v="24"/>
      <x v="16"/>
      <x v="7"/>
      <x/>
      <x v="3"/>
      <x v="18"/>
      <x/>
      <x/>
    </i>
    <i>
      <x v="35"/>
      <x v="16"/>
      <x v="17"/>
      <x/>
      <x v="3"/>
      <x v="5"/>
      <x v="10"/>
      <x v="11"/>
    </i>
    <i>
      <x v="39"/>
      <x v="16"/>
      <x v="3"/>
      <x/>
      <x v="2"/>
      <x v="11"/>
      <x v="1"/>
      <x v="1"/>
    </i>
    <i>
      <x v="46"/>
      <x v="16"/>
      <x v="6"/>
      <x/>
      <x v="2"/>
      <x v="10"/>
      <x/>
      <x/>
    </i>
    <i>
      <x v="79"/>
      <x v="16"/>
      <x v="4"/>
      <x/>
      <x v="2"/>
      <x v="12"/>
      <x/>
      <x/>
    </i>
    <i>
      <x v="83"/>
      <x v="16"/>
      <x v="40"/>
      <x v="1"/>
      <x v="4"/>
      <x v="3"/>
      <x v="15"/>
      <x v="65"/>
    </i>
  </rowItems>
  <colItems count="1">
    <i/>
  </colItems>
  <pageFields count="1">
    <pageField fld="3" item="30" hier="-1"/>
  </pageFields>
  <dataFields count="1">
    <dataField name="VALOR" fld="14" baseField="13" baseItem="23" numFmtId="44"/>
  </dataFields>
  <formats count="131">
    <format dxfId="1605">
      <pivotArea type="all" dataOnly="0" outline="0" fieldPosition="0"/>
    </format>
    <format dxfId="1604">
      <pivotArea field="11" type="button" dataOnly="0" labelOnly="1" outline="0" axis="axisRow" fieldPosition="4"/>
    </format>
    <format dxfId="1603">
      <pivotArea field="8" type="button" dataOnly="0" labelOnly="1" outline="0" axis="axisRow" fieldPosition="6"/>
    </format>
    <format dxfId="1602">
      <pivotArea field="15" type="button" dataOnly="0" labelOnly="1" outline="0" axis="axisRow" fieldPosition="5"/>
    </format>
    <format dxfId="1601">
      <pivotArea field="15" type="button" dataOnly="0" labelOnly="1" outline="0" axis="axisRow" fieldPosition="5"/>
    </format>
    <format dxfId="1600">
      <pivotArea field="17" type="button" dataOnly="0" labelOnly="1" outline="0" axis="axisRow" fieldPosition="3"/>
    </format>
    <format dxfId="1599">
      <pivotArea field="17" type="button" dataOnly="0" labelOnly="1" outline="0" axis="axisRow" fieldPosition="3"/>
    </format>
    <format dxfId="1598">
      <pivotArea dataOnly="0" labelOnly="1" outline="0" fieldPosition="0">
        <references count="1">
          <reference field="3" count="1">
            <x v="0"/>
          </reference>
        </references>
      </pivotArea>
    </format>
    <format dxfId="1597">
      <pivotArea field="12" type="button" dataOnly="0" labelOnly="1" outline="0" axis="axisRow" fieldPosition="2"/>
    </format>
    <format dxfId="1596">
      <pivotArea field="12" type="button" dataOnly="0" labelOnly="1" outline="0" axis="axisRow" fieldPosition="2"/>
    </format>
    <format dxfId="1595">
      <pivotArea dataOnly="0" labelOnly="1" outline="0" fieldPosition="0">
        <references count="1">
          <reference field="6" count="0"/>
        </references>
      </pivotArea>
    </format>
    <format dxfId="1594">
      <pivotArea dataOnly="0" labelOnly="1" outline="0" fieldPosition="0">
        <references count="1">
          <reference field="3" count="1">
            <x v="0"/>
          </reference>
        </references>
      </pivotArea>
    </format>
    <format dxfId="1593">
      <pivotArea field="7" type="button" dataOnly="0" labelOnly="1" outline="0" axis="axisRow" fieldPosition="1"/>
    </format>
    <format dxfId="1592">
      <pivotArea dataOnly="0" labelOnly="1" outline="0" fieldPosition="0">
        <references count="1">
          <reference field="6" count="1">
            <x v="5"/>
          </reference>
        </references>
      </pivotArea>
    </format>
    <format dxfId="1591">
      <pivotArea dataOnly="0" labelOnly="1" outline="0" fieldPosition="0">
        <references count="1">
          <reference field="6" count="23">
            <x v="10"/>
            <x v="11"/>
            <x v="13"/>
            <x v="21"/>
            <x v="22"/>
            <x v="23"/>
            <x v="24"/>
            <x v="28"/>
            <x v="35"/>
            <x v="36"/>
            <x v="41"/>
            <x v="44"/>
            <x v="46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590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1589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1588">
      <pivotArea dataOnly="0" labelOnly="1" outline="0" fieldPosition="0">
        <references count="1">
          <reference field="3" count="1">
            <x v="1"/>
          </reference>
        </references>
      </pivotArea>
    </format>
    <format dxfId="1587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1586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1585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1584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1583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1582">
      <pivotArea dataOnly="0" labelOnly="1" outline="0" fieldPosition="0">
        <references count="1">
          <reference field="3" count="1">
            <x v="1"/>
          </reference>
        </references>
      </pivotArea>
    </format>
    <format dxfId="1581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1580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1579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1578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1577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1576">
      <pivotArea dataOnly="0" labelOnly="1" outline="0" fieldPosition="0">
        <references count="1">
          <reference field="3" count="1">
            <x v="2"/>
          </reference>
        </references>
      </pivotArea>
    </format>
    <format dxfId="1575">
      <pivotArea field="7" type="button" dataOnly="0" labelOnly="1" outline="0" axis="axisRow" fieldPosition="1"/>
    </format>
    <format dxfId="1574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1573">
      <pivotArea dataOnly="0" labelOnly="1" outline="0" fieldPosition="0">
        <references count="1">
          <reference field="3" count="1">
            <x v="2"/>
          </reference>
        </references>
      </pivotArea>
    </format>
    <format dxfId="1572">
      <pivotArea field="7" type="button" dataOnly="0" labelOnly="1" outline="0" axis="axisRow" fieldPosition="1"/>
    </format>
    <format dxfId="1571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1570">
      <pivotArea field="6" type="button" dataOnly="0" labelOnly="1" outline="0" axis="axisRow" fieldPosition="0"/>
    </format>
    <format dxfId="1569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1568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1567">
      <pivotArea dataOnly="0" labelOnly="1" outline="0" fieldPosition="0">
        <references count="1">
          <reference field="3" count="1">
            <x v="4"/>
          </reference>
        </references>
      </pivotArea>
    </format>
    <format dxfId="1566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1565">
      <pivotArea dataOnly="0" labelOnly="1" outline="0" fieldPosition="0">
        <references count="1">
          <reference field="3" count="1">
            <x v="4"/>
          </reference>
        </references>
      </pivotArea>
    </format>
    <format dxfId="1564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1563">
      <pivotArea dataOnly="0" labelOnly="1" outline="0" fieldPosition="0">
        <references count="1">
          <reference field="3" count="1">
            <x v="5"/>
          </reference>
        </references>
      </pivotArea>
    </format>
    <format dxfId="1562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1561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1560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1559">
      <pivotArea dataOnly="0" labelOnly="1" outline="0" fieldPosition="0">
        <references count="1">
          <reference field="3" count="1">
            <x v="5"/>
          </reference>
        </references>
      </pivotArea>
    </format>
    <format dxfId="1558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1557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1556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1555">
      <pivotArea dataOnly="0" labelOnly="1" outline="0" fieldPosition="0">
        <references count="1">
          <reference field="3" count="1">
            <x v="35"/>
          </reference>
        </references>
      </pivotArea>
    </format>
    <format dxfId="1554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1553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1552">
      <pivotArea dataOnly="0" labelOnly="1" outline="0" fieldPosition="0">
        <references count="1">
          <reference field="3" count="1">
            <x v="35"/>
          </reference>
        </references>
      </pivotArea>
    </format>
    <format dxfId="1551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1550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1549">
      <pivotArea dataOnly="0" labelOnly="1" outline="0" fieldPosition="0">
        <references count="1">
          <reference field="3" count="1">
            <x v="7"/>
          </reference>
        </references>
      </pivotArea>
    </format>
    <format dxfId="1548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1547">
      <pivotArea dataOnly="0" labelOnly="1" outline="0" fieldPosition="0">
        <references count="1">
          <reference field="3" count="1">
            <x v="7"/>
          </reference>
        </references>
      </pivotArea>
    </format>
    <format dxfId="1546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1545">
      <pivotArea dataOnly="0" labelOnly="1" outline="0" fieldPosition="0">
        <references count="1">
          <reference field="3" count="1">
            <x v="8"/>
          </reference>
        </references>
      </pivotArea>
    </format>
    <format dxfId="1544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1543">
      <pivotArea dataOnly="0" labelOnly="1" outline="0" fieldPosition="0">
        <references count="1">
          <reference field="3" count="1">
            <x v="8"/>
          </reference>
        </references>
      </pivotArea>
    </format>
    <format dxfId="1542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1541">
      <pivotArea dataOnly="0" labelOnly="1" outline="0" fieldPosition="0">
        <references count="1">
          <reference field="3" count="1">
            <x v="43"/>
          </reference>
        </references>
      </pivotArea>
    </format>
    <format dxfId="1540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1539">
      <pivotArea dataOnly="0" labelOnly="1" outline="0" fieldPosition="0">
        <references count="1">
          <reference field="3" count="1">
            <x v="43"/>
          </reference>
        </references>
      </pivotArea>
    </format>
    <format dxfId="1538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1537">
      <pivotArea dataOnly="0" labelOnly="1" outline="0" fieldPosition="0">
        <references count="1">
          <reference field="3" count="1">
            <x v="11"/>
          </reference>
        </references>
      </pivotArea>
    </format>
    <format dxfId="1536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1535">
      <pivotArea dataOnly="0" labelOnly="1" outline="0" fieldPosition="0">
        <references count="1">
          <reference field="3" count="1">
            <x v="11"/>
          </reference>
        </references>
      </pivotArea>
    </format>
    <format dxfId="1534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1533">
      <pivotArea dataOnly="0" labelOnly="1" outline="0" fieldPosition="0">
        <references count="1">
          <reference field="3" count="1">
            <x v="46"/>
          </reference>
        </references>
      </pivotArea>
    </format>
    <format dxfId="1532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1531">
      <pivotArea dataOnly="0" labelOnly="1" outline="0" fieldPosition="0">
        <references count="1">
          <reference field="3" count="1">
            <x v="46"/>
          </reference>
        </references>
      </pivotArea>
    </format>
    <format dxfId="1530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1529">
      <pivotArea dataOnly="0" labelOnly="1" outline="0" fieldPosition="0">
        <references count="1">
          <reference field="3" count="1">
            <x v="12"/>
          </reference>
        </references>
      </pivotArea>
    </format>
    <format dxfId="1528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1527">
      <pivotArea dataOnly="0" labelOnly="1" outline="0" fieldPosition="0">
        <references count="1">
          <reference field="3" count="1">
            <x v="12"/>
          </reference>
        </references>
      </pivotArea>
    </format>
    <format dxfId="1526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1525">
      <pivotArea dataOnly="0" labelOnly="1" outline="0" fieldPosition="0">
        <references count="1">
          <reference field="3" count="1">
            <x v="42"/>
          </reference>
        </references>
      </pivotArea>
    </format>
    <format dxfId="1524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1523">
      <pivotArea dataOnly="0" labelOnly="1" outline="0" fieldPosition="0">
        <references count="1">
          <reference field="3" count="1">
            <x v="42"/>
          </reference>
        </references>
      </pivotArea>
    </format>
    <format dxfId="1522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1521">
      <pivotArea dataOnly="0" labelOnly="1" outline="0" fieldPosition="0">
        <references count="1">
          <reference field="3" count="1">
            <x v="39"/>
          </reference>
        </references>
      </pivotArea>
    </format>
    <format dxfId="1520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1519">
      <pivotArea dataOnly="0" labelOnly="1" outline="0" fieldPosition="0">
        <references count="1">
          <reference field="3" count="1">
            <x v="39"/>
          </reference>
        </references>
      </pivotArea>
    </format>
    <format dxfId="1518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1517">
      <pivotArea outline="0" collapsedLevelsAreSubtotals="1" fieldPosition="0"/>
    </format>
    <format dxfId="1516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1515">
      <pivotArea outline="0" collapsedLevelsAreSubtotals="1" fieldPosition="0"/>
    </format>
    <format dxfId="1514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1513">
      <pivotArea outline="0" collapsedLevelsAreSubtotals="1" fieldPosition="0"/>
    </format>
    <format dxfId="1512">
      <pivotArea type="all" dataOnly="0" outline="0" fieldPosition="0"/>
    </format>
    <format dxfId="1511">
      <pivotArea outline="0" collapsedLevelsAreSubtotals="1" fieldPosition="0"/>
    </format>
    <format dxfId="1510">
      <pivotArea dataOnly="0" labelOnly="1" outline="0" axis="axisValues" fieldPosition="0"/>
    </format>
    <format dxfId="1509">
      <pivotArea dataOnly="0" labelOnly="1" outline="0" fieldPosition="0">
        <references count="1">
          <reference field="6" count="12">
            <x v="10"/>
            <x v="12"/>
            <x v="17"/>
            <x v="20"/>
            <x v="22"/>
            <x v="23"/>
            <x v="24"/>
            <x v="35"/>
            <x v="39"/>
            <x v="46"/>
            <x v="79"/>
            <x v="83"/>
          </reference>
        </references>
      </pivotArea>
    </format>
    <format dxfId="1508">
      <pivotArea dataOnly="0" labelOnly="1" outline="0" fieldPosition="0">
        <references count="2">
          <reference field="6" count="1" selected="0">
            <x v="10"/>
          </reference>
          <reference field="7" count="1">
            <x v="16"/>
          </reference>
        </references>
      </pivotArea>
    </format>
    <format dxfId="1507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16"/>
          </reference>
          <reference field="12" count="1">
            <x v="6"/>
          </reference>
        </references>
      </pivotArea>
    </format>
    <format dxfId="1506">
      <pivotArea dataOnly="0" labelOnly="1" outline="0" fieldPosition="0">
        <references count="3">
          <reference field="6" count="1" selected="0">
            <x v="12"/>
          </reference>
          <reference field="7" count="1" selected="0">
            <x v="16"/>
          </reference>
          <reference field="12" count="1">
            <x v="7"/>
          </reference>
        </references>
      </pivotArea>
    </format>
    <format dxfId="1505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16"/>
          </reference>
          <reference field="12" count="1">
            <x v="6"/>
          </reference>
        </references>
      </pivotArea>
    </format>
    <format dxfId="1504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16"/>
          </reference>
          <reference field="12" count="1">
            <x v="12"/>
          </reference>
        </references>
      </pivotArea>
    </format>
    <format dxfId="1503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16"/>
          </reference>
          <reference field="12" count="1">
            <x v="7"/>
          </reference>
        </references>
      </pivotArea>
    </format>
    <format dxfId="1502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16"/>
          </reference>
          <reference field="12" count="1">
            <x v="17"/>
          </reference>
        </references>
      </pivotArea>
    </format>
    <format dxfId="1501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16"/>
          </reference>
          <reference field="12" count="1">
            <x v="3"/>
          </reference>
        </references>
      </pivotArea>
    </format>
    <format dxfId="1500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16"/>
          </reference>
          <reference field="12" count="1">
            <x v="6"/>
          </reference>
        </references>
      </pivotArea>
    </format>
    <format dxfId="1499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16"/>
          </reference>
          <reference field="12" count="1">
            <x v="4"/>
          </reference>
        </references>
      </pivotArea>
    </format>
    <format dxfId="1498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16"/>
          </reference>
          <reference field="12" count="1">
            <x v="40"/>
          </reference>
        </references>
      </pivotArea>
    </format>
    <format dxfId="1497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16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1496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16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1495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16"/>
          </reference>
          <reference field="8" count="1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494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16"/>
          </reference>
          <reference field="8" count="1" selected="0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493">
      <pivotArea type="all" dataOnly="0" outline="0" fieldPosition="0"/>
    </format>
    <format dxfId="1492">
      <pivotArea outline="0" collapsedLevelsAreSubtotals="1" fieldPosition="0"/>
    </format>
    <format dxfId="1491">
      <pivotArea dataOnly="0" labelOnly="1" outline="0" axis="axisValues" fieldPosition="0"/>
    </format>
    <format dxfId="1490">
      <pivotArea dataOnly="0" labelOnly="1" outline="0" fieldPosition="0">
        <references count="1">
          <reference field="6" count="12">
            <x v="10"/>
            <x v="12"/>
            <x v="17"/>
            <x v="20"/>
            <x v="22"/>
            <x v="23"/>
            <x v="24"/>
            <x v="35"/>
            <x v="39"/>
            <x v="46"/>
            <x v="79"/>
            <x v="83"/>
          </reference>
        </references>
      </pivotArea>
    </format>
    <format dxfId="1489">
      <pivotArea dataOnly="0" labelOnly="1" outline="0" fieldPosition="0">
        <references count="2">
          <reference field="6" count="1" selected="0">
            <x v="10"/>
          </reference>
          <reference field="7" count="1">
            <x v="16"/>
          </reference>
        </references>
      </pivotArea>
    </format>
    <format dxfId="1488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16"/>
          </reference>
          <reference field="12" count="1">
            <x v="6"/>
          </reference>
        </references>
      </pivotArea>
    </format>
    <format dxfId="1487">
      <pivotArea dataOnly="0" labelOnly="1" outline="0" fieldPosition="0">
        <references count="3">
          <reference field="6" count="1" selected="0">
            <x v="12"/>
          </reference>
          <reference field="7" count="1" selected="0">
            <x v="16"/>
          </reference>
          <reference field="12" count="1">
            <x v="7"/>
          </reference>
        </references>
      </pivotArea>
    </format>
    <format dxfId="1486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16"/>
          </reference>
          <reference field="12" count="1">
            <x v="6"/>
          </reference>
        </references>
      </pivotArea>
    </format>
    <format dxfId="1485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16"/>
          </reference>
          <reference field="12" count="1">
            <x v="12"/>
          </reference>
        </references>
      </pivotArea>
    </format>
    <format dxfId="1484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16"/>
          </reference>
          <reference field="12" count="1">
            <x v="7"/>
          </reference>
        </references>
      </pivotArea>
    </format>
    <format dxfId="1483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16"/>
          </reference>
          <reference field="12" count="1">
            <x v="17"/>
          </reference>
        </references>
      </pivotArea>
    </format>
    <format dxfId="1482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16"/>
          </reference>
          <reference field="12" count="1">
            <x v="3"/>
          </reference>
        </references>
      </pivotArea>
    </format>
    <format dxfId="1481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16"/>
          </reference>
          <reference field="12" count="1">
            <x v="6"/>
          </reference>
        </references>
      </pivotArea>
    </format>
    <format dxfId="1480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16"/>
          </reference>
          <reference field="12" count="1">
            <x v="4"/>
          </reference>
        </references>
      </pivotArea>
    </format>
    <format dxfId="1479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16"/>
          </reference>
          <reference field="12" count="1">
            <x v="40"/>
          </reference>
        </references>
      </pivotArea>
    </format>
    <format dxfId="1478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16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1477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16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1476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16"/>
          </reference>
          <reference field="8" count="1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475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16"/>
          </reference>
          <reference field="8" count="1" selected="0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2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18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14">
    <i>
      <x v="11"/>
      <x v="82"/>
      <x v="73"/>
      <x v="4"/>
      <x v="6"/>
      <x v="45"/>
      <x v="25"/>
      <x v="24"/>
    </i>
    <i>
      <x v="14"/>
      <x v="82"/>
      <x v="75"/>
      <x/>
      <x v="6"/>
      <x v="25"/>
      <x v="26"/>
      <x v="29"/>
    </i>
    <i>
      <x v="22"/>
      <x v="82"/>
      <x v="81"/>
      <x/>
      <x v="6"/>
      <x v="28"/>
      <x v="3"/>
      <x v="3"/>
    </i>
    <i>
      <x v="23"/>
      <x v="82"/>
      <x v="77"/>
      <x/>
      <x v="6"/>
      <x v="26"/>
      <x v="1"/>
      <x v="1"/>
    </i>
    <i>
      <x v="31"/>
      <x v="82"/>
      <x v="40"/>
      <x v="5"/>
      <x v="4"/>
      <x v="3"/>
      <x v="24"/>
      <x v="65"/>
    </i>
    <i>
      <x v="37"/>
      <x v="82"/>
      <x v="70"/>
      <x/>
      <x v="6"/>
      <x v="23"/>
      <x v="4"/>
      <x v="4"/>
    </i>
    <i>
      <x v="46"/>
      <x v="82"/>
      <x v="81"/>
      <x/>
      <x v="6"/>
      <x v="28"/>
      <x v="9"/>
      <x v="9"/>
    </i>
    <i>
      <x v="56"/>
      <x v="82"/>
      <x v="70"/>
      <x/>
      <x v="6"/>
      <x v="23"/>
      <x v="9"/>
      <x v="9"/>
    </i>
    <i>
      <x v="61"/>
      <x v="82"/>
      <x v="79"/>
      <x/>
      <x v="6"/>
      <x v="44"/>
      <x v="1"/>
      <x v="1"/>
    </i>
    <i>
      <x v="62"/>
      <x v="82"/>
      <x v="74"/>
      <x/>
      <x v="6"/>
      <x v="20"/>
      <x v="3"/>
      <x v="3"/>
    </i>
    <i>
      <x v="73"/>
      <x v="82"/>
      <x v="76"/>
      <x v="11"/>
      <x v="6"/>
      <x v="49"/>
      <x/>
      <x/>
    </i>
    <i>
      <x v="84"/>
      <x v="82"/>
      <x v="83"/>
      <x/>
      <x v="6"/>
      <x v="25"/>
      <x v="3"/>
      <x v="3"/>
    </i>
    <i>
      <x v="87"/>
      <x v="82"/>
      <x v="91"/>
      <x/>
      <x v="6"/>
      <x v="31"/>
      <x v="3"/>
      <x v="3"/>
    </i>
    <i>
      <x v="124"/>
      <x v="82"/>
      <x v="72"/>
      <x v="4"/>
      <x v="6"/>
      <x v="21"/>
      <x v="20"/>
      <x v="16"/>
    </i>
  </rowItems>
  <colItems count="1">
    <i/>
  </colItems>
  <pageFields count="1">
    <pageField fld="3" item="62" hier="-1"/>
  </pageFields>
  <dataFields count="1">
    <dataField name="VALOR" fld="14" baseField="13" baseItem="23" numFmtId="44"/>
  </dataFields>
  <formats count="77">
    <format dxfId="1474">
      <pivotArea type="all" dataOnly="0" outline="0" fieldPosition="0"/>
    </format>
    <format dxfId="1473">
      <pivotArea field="7" type="button" dataOnly="0" labelOnly="1" outline="0" axis="axisRow" fieldPosition="1"/>
    </format>
    <format dxfId="1472">
      <pivotArea type="all" dataOnly="0" outline="0" fieldPosition="0"/>
    </format>
    <format dxfId="1471">
      <pivotArea outline="0" collapsedLevelsAreSubtotals="1" fieldPosition="0"/>
    </format>
    <format dxfId="1470">
      <pivotArea dataOnly="0" labelOnly="1" outline="0" axis="axisValues" fieldPosition="0"/>
    </format>
    <format dxfId="1469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1468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1467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466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1465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1464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463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1462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461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1460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1459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458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1457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456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1455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454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1453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1452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451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1450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1449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1448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1447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1446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1445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1444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1443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1442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1441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440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1439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1438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1437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436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435">
      <pivotArea type="all" dataOnly="0" outline="0" fieldPosition="0"/>
    </format>
    <format dxfId="1434">
      <pivotArea outline="0" collapsedLevelsAreSubtotals="1" fieldPosition="0"/>
    </format>
    <format dxfId="1433">
      <pivotArea dataOnly="0" labelOnly="1" outline="0" axis="axisValues" fieldPosition="0"/>
    </format>
    <format dxfId="1432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1431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1430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429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1428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1427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426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1425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424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1423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1422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421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1420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419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1418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417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1416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1415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414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1413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1412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1411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1410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1409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1408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1407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1406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1405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1404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403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1402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1401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1400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399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398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3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32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28">
    <i>
      <x v="9"/>
      <x v="82"/>
      <x v="83"/>
      <x/>
      <x v="6"/>
      <x v="25"/>
      <x v="1"/>
      <x v="1"/>
    </i>
    <i>
      <x v="11"/>
      <x v="82"/>
      <x v="73"/>
      <x/>
      <x v="6"/>
      <x v="45"/>
      <x v="20"/>
      <x v="22"/>
    </i>
    <i>
      <x v="12"/>
      <x v="82"/>
      <x v="73"/>
      <x v="4"/>
      <x v="6"/>
      <x v="45"/>
      <x v="20"/>
      <x v="18"/>
    </i>
    <i>
      <x v="15"/>
      <x v="82"/>
      <x v="71"/>
      <x/>
      <x v="6"/>
      <x v="24"/>
      <x v="9"/>
      <x v="9"/>
    </i>
    <i>
      <x v="17"/>
      <x v="82"/>
      <x v="73"/>
      <x/>
      <x v="6"/>
      <x v="45"/>
      <x/>
      <x/>
    </i>
    <i>
      <x v="21"/>
      <x v="82"/>
      <x v="78"/>
      <x/>
      <x v="6"/>
      <x v="27"/>
      <x v="3"/>
      <x v="3"/>
    </i>
    <i>
      <x v="22"/>
      <x v="82"/>
      <x v="81"/>
      <x/>
      <x v="6"/>
      <x v="28"/>
      <x/>
      <x/>
    </i>
    <i>
      <x v="26"/>
      <x v="82"/>
      <x v="79"/>
      <x/>
      <x v="6"/>
      <x v="44"/>
      <x v="19"/>
      <x v="21"/>
    </i>
    <i>
      <x v="27"/>
      <x v="82"/>
      <x v="72"/>
      <x/>
      <x v="6"/>
      <x v="21"/>
      <x v="9"/>
      <x v="9"/>
    </i>
    <i>
      <x v="31"/>
      <x v="82"/>
      <x v="40"/>
      <x v="6"/>
      <x v="4"/>
      <x v="3"/>
      <x v="15"/>
      <x v="65"/>
    </i>
    <i>
      <x v="37"/>
      <x v="82"/>
      <x v="70"/>
      <x/>
      <x v="6"/>
      <x v="23"/>
      <x v="2"/>
      <x v="2"/>
    </i>
    <i>
      <x v="40"/>
      <x v="82"/>
      <x v="72"/>
      <x/>
      <x v="6"/>
      <x v="21"/>
      <x v="15"/>
      <x v="17"/>
    </i>
    <i>
      <x v="46"/>
      <x v="82"/>
      <x v="81"/>
      <x/>
      <x v="6"/>
      <x v="28"/>
      <x v="9"/>
      <x v="9"/>
    </i>
    <i>
      <x v="47"/>
      <x v="82"/>
      <x v="73"/>
      <x/>
      <x v="6"/>
      <x v="45"/>
      <x v="20"/>
      <x v="22"/>
    </i>
    <i>
      <x v="56"/>
      <x v="82"/>
      <x v="70"/>
      <x/>
      <x v="6"/>
      <x v="23"/>
      <x v="1"/>
      <x v="1"/>
    </i>
    <i>
      <x v="59"/>
      <x v="82"/>
      <x v="77"/>
      <x/>
      <x v="6"/>
      <x v="26"/>
      <x v="1"/>
      <x v="1"/>
    </i>
    <i>
      <x v="60"/>
      <x v="82"/>
      <x v="78"/>
      <x v="4"/>
      <x v="6"/>
      <x v="27"/>
      <x v="10"/>
      <x v="7"/>
    </i>
    <i>
      <x v="63"/>
      <x v="82"/>
      <x v="71"/>
      <x/>
      <x v="6"/>
      <x v="24"/>
      <x v="1"/>
      <x v="1"/>
    </i>
    <i>
      <x v="73"/>
      <x v="82"/>
      <x v="76"/>
      <x v="11"/>
      <x v="6"/>
      <x v="49"/>
      <x v="3"/>
      <x v="3"/>
    </i>
    <i>
      <x v="76"/>
      <x v="82"/>
      <x v="74"/>
      <x/>
      <x v="6"/>
      <x v="20"/>
      <x v="9"/>
      <x v="9"/>
    </i>
    <i>
      <x v="78"/>
      <x v="82"/>
      <x v="72"/>
      <x/>
      <x v="6"/>
      <x v="21"/>
      <x v="9"/>
      <x v="9"/>
    </i>
    <i>
      <x v="87"/>
      <x v="82"/>
      <x v="91"/>
      <x/>
      <x v="6"/>
      <x v="31"/>
      <x v="4"/>
      <x v="4"/>
    </i>
    <i>
      <x v="91"/>
      <x v="82"/>
      <x v="69"/>
      <x/>
      <x v="6"/>
      <x v="22"/>
      <x v="1"/>
      <x v="1"/>
    </i>
    <i>
      <x v="92"/>
      <x v="82"/>
      <x v="72"/>
      <x/>
      <x v="6"/>
      <x v="21"/>
      <x v="9"/>
      <x v="9"/>
    </i>
    <i>
      <x v="105"/>
      <x v="82"/>
      <x v="74"/>
      <x/>
      <x v="6"/>
      <x v="20"/>
      <x v="4"/>
      <x v="4"/>
    </i>
    <i>
      <x v="106"/>
      <x v="82"/>
      <x v="74"/>
      <x/>
      <x v="6"/>
      <x v="20"/>
      <x v="4"/>
      <x v="4"/>
    </i>
    <i>
      <x v="111"/>
      <x v="82"/>
      <x v="70"/>
      <x/>
      <x v="6"/>
      <x v="23"/>
      <x v="4"/>
      <x v="4"/>
    </i>
    <i>
      <x v="120"/>
      <x v="82"/>
      <x v="70"/>
      <x/>
      <x v="6"/>
      <x v="23"/>
      <x v="3"/>
      <x v="3"/>
    </i>
  </rowItems>
  <colItems count="1">
    <i/>
  </colItems>
  <pageFields count="1">
    <pageField fld="3" item="63" hier="-1"/>
  </pageFields>
  <dataFields count="1">
    <dataField name="VALOR" fld="14" baseField="13" baseItem="23" numFmtId="44"/>
  </dataFields>
  <formats count="77">
    <format dxfId="1397">
      <pivotArea type="all" dataOnly="0" outline="0" fieldPosition="0"/>
    </format>
    <format dxfId="1396">
      <pivotArea field="7" type="button" dataOnly="0" labelOnly="1" outline="0" axis="axisRow" fieldPosition="1"/>
    </format>
    <format dxfId="1395">
      <pivotArea type="all" dataOnly="0" outline="0" fieldPosition="0"/>
    </format>
    <format dxfId="1394">
      <pivotArea outline="0" collapsedLevelsAreSubtotals="1" fieldPosition="0"/>
    </format>
    <format dxfId="1393">
      <pivotArea dataOnly="0" labelOnly="1" outline="0" axis="axisValues" fieldPosition="0"/>
    </format>
    <format dxfId="1392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1391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1390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389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1388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1387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386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1385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384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1383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1382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381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1380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379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1378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377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1376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1375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374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1373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1372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1371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1370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1369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1368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1367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1366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1365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1364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363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1362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1361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1360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359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358">
      <pivotArea type="all" dataOnly="0" outline="0" fieldPosition="0"/>
    </format>
    <format dxfId="1357">
      <pivotArea outline="0" collapsedLevelsAreSubtotals="1" fieldPosition="0"/>
    </format>
    <format dxfId="1356">
      <pivotArea dataOnly="0" labelOnly="1" outline="0" axis="axisValues" fieldPosition="0"/>
    </format>
    <format dxfId="1355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1354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1353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352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1351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1350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349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1348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347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1346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1345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344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1343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342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1341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340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1339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1338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337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1336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1335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1334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1333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1332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1331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1330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1329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1328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1327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326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1325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1324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1323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322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321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4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31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27">
    <i>
      <x/>
      <x v="108"/>
      <x v="94"/>
      <x/>
      <x v="7"/>
      <x v="50"/>
      <x v="9"/>
      <x v="9"/>
    </i>
    <i>
      <x v="5"/>
      <x v="108"/>
      <x v="107"/>
      <x/>
      <x v="8"/>
      <x v="32"/>
      <x v="9"/>
      <x v="9"/>
    </i>
    <i>
      <x v="9"/>
      <x v="108"/>
      <x v="125"/>
      <x/>
      <x v="8"/>
      <x v="48"/>
      <x v="9"/>
      <x v="9"/>
    </i>
    <i>
      <x v="15"/>
      <x v="108"/>
      <x v="102"/>
      <x/>
      <x v="8"/>
      <x v="38"/>
      <x v="9"/>
      <x v="9"/>
    </i>
    <i>
      <x v="16"/>
      <x v="108"/>
      <x v="102"/>
      <x/>
      <x v="8"/>
      <x v="38"/>
      <x v="9"/>
      <x v="9"/>
    </i>
    <i>
      <x v="17"/>
      <x v="108"/>
      <x v="93"/>
      <x/>
      <x v="7"/>
      <x v="35"/>
      <x v="9"/>
      <x v="9"/>
    </i>
    <i>
      <x v="18"/>
      <x v="108"/>
      <x v="103"/>
      <x/>
      <x v="7"/>
      <x v="39"/>
      <x v="9"/>
      <x v="9"/>
    </i>
    <i>
      <x v="19"/>
      <x v="108"/>
      <x v="103"/>
      <x/>
      <x v="7"/>
      <x v="39"/>
      <x v="9"/>
      <x v="9"/>
    </i>
    <i>
      <x v="21"/>
      <x v="108"/>
      <x v="98"/>
      <x/>
      <x v="8"/>
      <x v="36"/>
      <x v="3"/>
      <x v="3"/>
    </i>
    <i>
      <x v="22"/>
      <x v="108"/>
      <x v="99"/>
      <x/>
      <x v="7"/>
      <x v="37"/>
      <x v="2"/>
      <x v="2"/>
    </i>
    <i>
      <x v="23"/>
      <x v="108"/>
      <x v="96"/>
      <x/>
      <x v="7"/>
      <x v="34"/>
      <x v="2"/>
      <x v="2"/>
    </i>
    <i>
      <x v="24"/>
      <x v="108"/>
      <x v="93"/>
      <x/>
      <x v="7"/>
      <x v="35"/>
      <x v="2"/>
      <x v="2"/>
    </i>
    <i>
      <x v="37"/>
      <x v="108"/>
      <x v="95"/>
      <x/>
      <x v="8"/>
      <x v="33"/>
      <x v="9"/>
      <x v="9"/>
    </i>
    <i>
      <x v="39"/>
      <x v="108"/>
      <x v="94"/>
      <x/>
      <x v="7"/>
      <x v="50"/>
      <x v="15"/>
      <x v="17"/>
    </i>
    <i>
      <x v="41"/>
      <x v="108"/>
      <x v="94"/>
      <x/>
      <x v="7"/>
      <x v="50"/>
      <x v="9"/>
      <x v="9"/>
    </i>
    <i>
      <x v="46"/>
      <x v="108"/>
      <x v="99"/>
      <x/>
      <x v="7"/>
      <x v="37"/>
      <x v="9"/>
      <x v="9"/>
    </i>
    <i>
      <x v="52"/>
      <x v="108"/>
      <x v="94"/>
      <x/>
      <x v="7"/>
      <x v="50"/>
      <x v="9"/>
      <x v="9"/>
    </i>
    <i>
      <x v="56"/>
      <x v="108"/>
      <x v="95"/>
      <x/>
      <x v="8"/>
      <x v="33"/>
      <x v="9"/>
      <x v="9"/>
    </i>
    <i>
      <x v="61"/>
      <x v="108"/>
      <x v="40"/>
      <x v="1"/>
      <x v="4"/>
      <x v="3"/>
      <x v="9"/>
      <x v="65"/>
    </i>
    <i>
      <x v="62"/>
      <x v="108"/>
      <x v="92"/>
      <x/>
      <x v="7"/>
      <x v="46"/>
      <x v="9"/>
      <x v="9"/>
    </i>
    <i>
      <x v="77"/>
      <x v="108"/>
      <x v="93"/>
      <x/>
      <x v="7"/>
      <x v="35"/>
      <x/>
      <x/>
    </i>
    <i>
      <x v="84"/>
      <x v="108"/>
      <x v="125"/>
      <x/>
      <x v="8"/>
      <x v="48"/>
      <x v="2"/>
      <x v="2"/>
    </i>
    <i>
      <x v="87"/>
      <x v="108"/>
      <x v="101"/>
      <x/>
      <x v="8"/>
      <x v="31"/>
      <x v="9"/>
      <x v="9"/>
    </i>
    <i>
      <x v="89"/>
      <x v="108"/>
      <x v="103"/>
      <x/>
      <x v="7"/>
      <x v="39"/>
      <x v="9"/>
      <x v="9"/>
    </i>
    <i>
      <x v="93"/>
      <x v="108"/>
      <x v="108"/>
      <x/>
      <x v="7"/>
      <x v="40"/>
      <x v="9"/>
      <x v="9"/>
    </i>
    <i>
      <x v="94"/>
      <x v="108"/>
      <x v="103"/>
      <x/>
      <x v="7"/>
      <x v="39"/>
      <x v="13"/>
      <x v="14"/>
    </i>
    <i>
      <x v="116"/>
      <x v="108"/>
      <x v="100"/>
      <x v="13"/>
      <x v="7"/>
      <x v="49"/>
      <x v="9"/>
      <x v="9"/>
    </i>
  </rowItems>
  <colItems count="1">
    <i/>
  </colItems>
  <pageFields count="1">
    <pageField fld="3" item="67" hier="-1"/>
  </pageFields>
  <dataFields count="1">
    <dataField name="VALOR" fld="14" baseField="13" baseItem="23" numFmtId="44"/>
  </dataFields>
  <formats count="77">
    <format dxfId="1320">
      <pivotArea type="all" dataOnly="0" outline="0" fieldPosition="0"/>
    </format>
    <format dxfId="1319">
      <pivotArea field="7" type="button" dataOnly="0" labelOnly="1" outline="0" axis="axisRow" fieldPosition="1"/>
    </format>
    <format dxfId="1318">
      <pivotArea type="all" dataOnly="0" outline="0" fieldPosition="0"/>
    </format>
    <format dxfId="1317">
      <pivotArea outline="0" collapsedLevelsAreSubtotals="1" fieldPosition="0"/>
    </format>
    <format dxfId="1316">
      <pivotArea dataOnly="0" labelOnly="1" outline="0" axis="axisValues" fieldPosition="0"/>
    </format>
    <format dxfId="1315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1314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1313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312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1311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1310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309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1308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307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1306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1305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304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1303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302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1301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300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1299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1298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297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1296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1295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1294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1293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1292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1291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1290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1289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1288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1287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286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1285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1284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1283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282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281">
      <pivotArea type="all" dataOnly="0" outline="0" fieldPosition="0"/>
    </format>
    <format dxfId="1280">
      <pivotArea outline="0" collapsedLevelsAreSubtotals="1" fieldPosition="0"/>
    </format>
    <format dxfId="1279">
      <pivotArea dataOnly="0" labelOnly="1" outline="0" axis="axisValues" fieldPosition="0"/>
    </format>
    <format dxfId="1278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1277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1276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275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1274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1273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272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1271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270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1269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1268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267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1266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265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1264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263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1262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1261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260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1259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1258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1257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1256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1255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1254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1253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1252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1251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1250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249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1248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1247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1246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245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244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5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17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13">
    <i>
      <x v="5"/>
      <x v="109"/>
      <x v="107"/>
      <x v="4"/>
      <x v="8"/>
      <x v="32"/>
      <x v="9"/>
      <x v="1"/>
    </i>
    <i>
      <x v="17"/>
      <x v="109"/>
      <x v="93"/>
      <x/>
      <x v="7"/>
      <x v="35"/>
      <x v="9"/>
      <x v="9"/>
    </i>
    <i>
      <x v="23"/>
      <x v="109"/>
      <x v="96"/>
      <x/>
      <x v="7"/>
      <x v="34"/>
      <x/>
      <x/>
    </i>
    <i>
      <x v="27"/>
      <x v="109"/>
      <x v="104"/>
      <x v="4"/>
      <x v="8"/>
      <x v="40"/>
      <x v="9"/>
      <x v="4"/>
    </i>
    <i>
      <x v="34"/>
      <x v="109"/>
      <x v="92"/>
      <x/>
      <x v="7"/>
      <x v="46"/>
      <x v="9"/>
      <x v="9"/>
    </i>
    <i>
      <x v="47"/>
      <x v="109"/>
      <x v="93"/>
      <x v="4"/>
      <x v="7"/>
      <x v="35"/>
      <x v="68"/>
      <x v="18"/>
    </i>
    <i>
      <x v="54"/>
      <x v="109"/>
      <x v="94"/>
      <x/>
      <x v="7"/>
      <x v="50"/>
      <x v="9"/>
      <x v="9"/>
    </i>
    <i>
      <x v="61"/>
      <x v="109"/>
      <x v="40"/>
      <x v="1"/>
      <x v="4"/>
      <x v="3"/>
      <x v="1"/>
      <x v="65"/>
    </i>
    <i>
      <x v="62"/>
      <x v="109"/>
      <x v="92"/>
      <x/>
      <x v="7"/>
      <x v="46"/>
      <x v="1"/>
      <x v="1"/>
    </i>
    <i>
      <x v="63"/>
      <x v="109"/>
      <x v="102"/>
      <x/>
      <x v="8"/>
      <x v="38"/>
      <x v="7"/>
      <x v="7"/>
    </i>
    <i>
      <x v="77"/>
      <x v="109"/>
      <x v="93"/>
      <x/>
      <x v="7"/>
      <x v="35"/>
      <x v="1"/>
      <x v="1"/>
    </i>
    <i>
      <x v="97"/>
      <x v="109"/>
      <x v="94"/>
      <x/>
      <x v="7"/>
      <x v="50"/>
      <x v="3"/>
      <x v="3"/>
    </i>
    <i>
      <x v="110"/>
      <x v="109"/>
      <x v="94"/>
      <x/>
      <x v="7"/>
      <x v="50"/>
      <x v="9"/>
      <x v="9"/>
    </i>
  </rowItems>
  <colItems count="1">
    <i/>
  </colItems>
  <pageFields count="1">
    <pageField fld="3" item="68" hier="-1"/>
  </pageFields>
  <dataFields count="1">
    <dataField name="VALOR" fld="14" baseField="13" baseItem="23" numFmtId="44"/>
  </dataFields>
  <formats count="77">
    <format dxfId="1243">
      <pivotArea type="all" dataOnly="0" outline="0" fieldPosition="0"/>
    </format>
    <format dxfId="1242">
      <pivotArea field="7" type="button" dataOnly="0" labelOnly="1" outline="0" axis="axisRow" fieldPosition="1"/>
    </format>
    <format dxfId="1241">
      <pivotArea type="all" dataOnly="0" outline="0" fieldPosition="0"/>
    </format>
    <format dxfId="1240">
      <pivotArea outline="0" collapsedLevelsAreSubtotals="1" fieldPosition="0"/>
    </format>
    <format dxfId="1239">
      <pivotArea dataOnly="0" labelOnly="1" outline="0" axis="axisValues" fieldPosition="0"/>
    </format>
    <format dxfId="1238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1237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1236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235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1234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1233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232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1231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230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1229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1228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227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1226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225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1224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223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1222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1221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220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1219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1218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1217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1216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1215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1214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1213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1212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1211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1210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209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1208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1207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1206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205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204">
      <pivotArea type="all" dataOnly="0" outline="0" fieldPosition="0"/>
    </format>
    <format dxfId="1203">
      <pivotArea outline="0" collapsedLevelsAreSubtotals="1" fieldPosition="0"/>
    </format>
    <format dxfId="1202">
      <pivotArea dataOnly="0" labelOnly="1" outline="0" axis="axisValues" fieldPosition="0"/>
    </format>
    <format dxfId="1201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1200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1199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198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1197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1196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195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1194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193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1192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1191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190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1189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188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1187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186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1185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1184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183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1182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1181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1180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1179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1178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1177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1176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1175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1174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1173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172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1171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1170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1169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168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167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6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17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13">
    <i>
      <x v="15"/>
      <x v="110"/>
      <x v="102"/>
      <x/>
      <x v="8"/>
      <x v="38"/>
      <x v="9"/>
      <x v="9"/>
    </i>
    <i>
      <x v="19"/>
      <x v="110"/>
      <x v="103"/>
      <x/>
      <x v="7"/>
      <x v="39"/>
      <x v="15"/>
      <x v="17"/>
    </i>
    <i>
      <x v="21"/>
      <x v="110"/>
      <x v="98"/>
      <x/>
      <x v="8"/>
      <x v="36"/>
      <x v="3"/>
      <x v="3"/>
    </i>
    <i>
      <x v="22"/>
      <x v="110"/>
      <x v="99"/>
      <x/>
      <x v="7"/>
      <x v="37"/>
      <x v="2"/>
      <x v="2"/>
    </i>
    <i>
      <x v="23"/>
      <x v="110"/>
      <x v="96"/>
      <x/>
      <x v="7"/>
      <x v="34"/>
      <x v="2"/>
      <x v="2"/>
    </i>
    <i>
      <x v="24"/>
      <x v="110"/>
      <x v="93"/>
      <x/>
      <x v="7"/>
      <x v="35"/>
      <x v="2"/>
      <x v="2"/>
    </i>
    <i>
      <x v="26"/>
      <x v="110"/>
      <x v="40"/>
      <x v="1"/>
      <x v="4"/>
      <x v="3"/>
      <x v="15"/>
      <x v="65"/>
    </i>
    <i>
      <x v="27"/>
      <x v="110"/>
      <x v="104"/>
      <x v="4"/>
      <x v="8"/>
      <x v="40"/>
      <x v="15"/>
      <x v="9"/>
    </i>
    <i>
      <x v="34"/>
      <x v="110"/>
      <x v="92"/>
      <x/>
      <x v="7"/>
      <x v="46"/>
      <x v="9"/>
      <x v="9"/>
    </i>
    <i>
      <x v="37"/>
      <x v="110"/>
      <x v="95"/>
      <x/>
      <x v="8"/>
      <x v="33"/>
      <x v="2"/>
      <x v="2"/>
    </i>
    <i>
      <x v="42"/>
      <x v="110"/>
      <x v="94"/>
      <x/>
      <x v="7"/>
      <x v="50"/>
      <x v="9"/>
      <x v="9"/>
    </i>
    <i>
      <x v="63"/>
      <x v="110"/>
      <x v="102"/>
      <x/>
      <x v="8"/>
      <x v="38"/>
      <x v="9"/>
      <x v="9"/>
    </i>
    <i>
      <x v="99"/>
      <x v="110"/>
      <x v="104"/>
      <x/>
      <x v="8"/>
      <x v="40"/>
      <x v="2"/>
      <x v="2"/>
    </i>
  </rowItems>
  <colItems count="1">
    <i/>
  </colItems>
  <pageFields count="1">
    <pageField fld="3" item="69" hier="-1"/>
  </pageFields>
  <dataFields count="1">
    <dataField name="VALOR" fld="14" baseField="13" baseItem="23" numFmtId="44"/>
  </dataFields>
  <formats count="77">
    <format dxfId="1166">
      <pivotArea type="all" dataOnly="0" outline="0" fieldPosition="0"/>
    </format>
    <format dxfId="1165">
      <pivotArea field="7" type="button" dataOnly="0" labelOnly="1" outline="0" axis="axisRow" fieldPosition="1"/>
    </format>
    <format dxfId="1164">
      <pivotArea type="all" dataOnly="0" outline="0" fieldPosition="0"/>
    </format>
    <format dxfId="1163">
      <pivotArea outline="0" collapsedLevelsAreSubtotals="1" fieldPosition="0"/>
    </format>
    <format dxfId="1162">
      <pivotArea dataOnly="0" labelOnly="1" outline="0" axis="axisValues" fieldPosition="0"/>
    </format>
    <format dxfId="1161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1160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1159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158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1157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1156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155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1154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153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1152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1151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150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1149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148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1147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146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1145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1144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143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1142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1141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1140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1139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1138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1137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1136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1135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1134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1133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132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1131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1130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1129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128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127">
      <pivotArea type="all" dataOnly="0" outline="0" fieldPosition="0"/>
    </format>
    <format dxfId="1126">
      <pivotArea outline="0" collapsedLevelsAreSubtotals="1" fieldPosition="0"/>
    </format>
    <format dxfId="1125">
      <pivotArea dataOnly="0" labelOnly="1" outline="0" axis="axisValues" fieldPosition="0"/>
    </format>
    <format dxfId="1124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1"/>
            <x v="83"/>
            <x v="91"/>
            <x v="93"/>
            <x v="94"/>
            <x v="96"/>
            <x v="115"/>
            <x v="118"/>
            <x v="119"/>
            <x v="120"/>
          </reference>
        </references>
      </pivotArea>
    </format>
    <format dxfId="1123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1122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121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1120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1119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118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1117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116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1115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1114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113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1112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111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1110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1109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1108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1107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106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1105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1104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1103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1102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1101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1100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1099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1098">
      <pivotArea dataOnly="0" labelOnly="1" outline="0" fieldPosition="0">
        <references count="3">
          <reference field="6" count="1" selected="0">
            <x v="96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1097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1096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1095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1094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1093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1092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091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090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7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22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n="230.300"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18">
    <i>
      <x v="11"/>
      <x v="49"/>
      <x v="7"/>
      <x/>
      <x v="3"/>
      <x v="18"/>
      <x v="17"/>
      <x v="19"/>
    </i>
    <i>
      <x v="20"/>
      <x v="49"/>
      <x v="7"/>
      <x/>
      <x v="3"/>
      <x v="18"/>
      <x v="4"/>
      <x v="4"/>
    </i>
    <i>
      <x v="24"/>
      <x v="49"/>
      <x v="7"/>
      <x/>
      <x v="3"/>
      <x v="18"/>
      <x v="1"/>
      <x v="1"/>
    </i>
    <i>
      <x v="25"/>
      <x v="49"/>
      <x v="4"/>
      <x/>
      <x v="2"/>
      <x v="12"/>
      <x v="9"/>
      <x v="9"/>
    </i>
    <i>
      <x v="26"/>
      <x v="49"/>
      <x v="13"/>
      <x/>
      <x v="2"/>
      <x v="44"/>
      <x v="17"/>
      <x v="19"/>
    </i>
    <i>
      <x v="27"/>
      <x v="49"/>
      <x v="14"/>
      <x/>
      <x v="2"/>
      <x v="11"/>
      <x v="4"/>
      <x v="4"/>
    </i>
    <i>
      <x v="37"/>
      <x v="49"/>
      <x v="4"/>
      <x/>
      <x v="2"/>
      <x v="12"/>
      <x v="1"/>
      <x v="1"/>
    </i>
    <i>
      <x v="39"/>
      <x v="49"/>
      <x v="3"/>
      <x/>
      <x v="2"/>
      <x v="11"/>
      <x v="17"/>
      <x v="19"/>
    </i>
    <i>
      <x v="41"/>
      <x v="49"/>
      <x v="3"/>
      <x/>
      <x v="2"/>
      <x v="11"/>
      <x v="17"/>
      <x v="19"/>
    </i>
    <i>
      <x v="44"/>
      <x v="49"/>
      <x v="40"/>
      <x v="1"/>
      <x v="4"/>
      <x v="3"/>
      <x/>
      <x v="65"/>
    </i>
    <i>
      <x v="45"/>
      <x v="49"/>
      <x v="7"/>
      <x/>
      <x v="3"/>
      <x v="18"/>
      <x v="9"/>
      <x v="9"/>
    </i>
    <i>
      <x v="52"/>
      <x v="49"/>
      <x v="3"/>
      <x/>
      <x v="2"/>
      <x v="11"/>
      <x v="17"/>
      <x v="19"/>
    </i>
    <i>
      <x v="76"/>
      <x v="49"/>
      <x v="16"/>
      <x/>
      <x v="3"/>
      <x v="11"/>
      <x v="9"/>
      <x v="9"/>
    </i>
    <i>
      <x v="77"/>
      <x v="49"/>
      <x v="7"/>
      <x/>
      <x v="3"/>
      <x v="18"/>
      <x v="1"/>
      <x v="1"/>
    </i>
    <i>
      <x v="81"/>
      <x v="49"/>
      <x v="21"/>
      <x/>
      <x v="2"/>
      <x v="19"/>
      <x v="17"/>
      <x v="19"/>
    </i>
    <i>
      <x v="83"/>
      <x v="49"/>
      <x v="40"/>
      <x v="1"/>
      <x v="4"/>
      <x v="3"/>
      <x v="17"/>
      <x v="65"/>
    </i>
    <i>
      <x v="98"/>
      <x v="49"/>
      <x v="24"/>
      <x v="10"/>
      <x v="3"/>
      <x v="49"/>
      <x v="9"/>
      <x v="9"/>
    </i>
    <i>
      <x v="99"/>
      <x v="49"/>
      <x v="14"/>
      <x/>
      <x v="2"/>
      <x v="11"/>
      <x v="1"/>
      <x v="1"/>
    </i>
  </rowItems>
  <colItems count="1">
    <i/>
  </colItems>
  <pageFields count="1">
    <pageField fld="3" item="49" hier="-1"/>
  </pageFields>
  <dataFields count="1">
    <dataField name="VALOR" fld="14" baseField="13" baseItem="23" numFmtId="44"/>
  </dataFields>
  <formats count="147">
    <format dxfId="1089">
      <pivotArea type="all" dataOnly="0" outline="0" fieldPosition="0"/>
    </format>
    <format dxfId="1088">
      <pivotArea field="11" type="button" dataOnly="0" labelOnly="1" outline="0" axis="axisRow" fieldPosition="4"/>
    </format>
    <format dxfId="1087">
      <pivotArea field="8" type="button" dataOnly="0" labelOnly="1" outline="0" axis="axisRow" fieldPosition="6"/>
    </format>
    <format dxfId="1086">
      <pivotArea field="15" type="button" dataOnly="0" labelOnly="1" outline="0" axis="axisRow" fieldPosition="5"/>
    </format>
    <format dxfId="1085">
      <pivotArea field="15" type="button" dataOnly="0" labelOnly="1" outline="0" axis="axisRow" fieldPosition="5"/>
    </format>
    <format dxfId="1084">
      <pivotArea field="17" type="button" dataOnly="0" labelOnly="1" outline="0" axis="axisRow" fieldPosition="3"/>
    </format>
    <format dxfId="1083">
      <pivotArea field="17" type="button" dataOnly="0" labelOnly="1" outline="0" axis="axisRow" fieldPosition="3"/>
    </format>
    <format dxfId="1082">
      <pivotArea dataOnly="0" labelOnly="1" outline="0" fieldPosition="0">
        <references count="1">
          <reference field="3" count="1">
            <x v="0"/>
          </reference>
        </references>
      </pivotArea>
    </format>
    <format dxfId="1081">
      <pivotArea field="12" type="button" dataOnly="0" labelOnly="1" outline="0" axis="axisRow" fieldPosition="2"/>
    </format>
    <format dxfId="1080">
      <pivotArea field="12" type="button" dataOnly="0" labelOnly="1" outline="0" axis="axisRow" fieldPosition="2"/>
    </format>
    <format dxfId="1079">
      <pivotArea dataOnly="0" labelOnly="1" outline="0" fieldPosition="0">
        <references count="1">
          <reference field="6" count="0"/>
        </references>
      </pivotArea>
    </format>
    <format dxfId="1078">
      <pivotArea dataOnly="0" labelOnly="1" outline="0" fieldPosition="0">
        <references count="1">
          <reference field="3" count="1">
            <x v="0"/>
          </reference>
        </references>
      </pivotArea>
    </format>
    <format dxfId="1077">
      <pivotArea field="7" type="button" dataOnly="0" labelOnly="1" outline="0" axis="axisRow" fieldPosition="1"/>
    </format>
    <format dxfId="1076">
      <pivotArea dataOnly="0" labelOnly="1" outline="0" fieldPosition="0">
        <references count="1">
          <reference field="6" count="1">
            <x v="5"/>
          </reference>
        </references>
      </pivotArea>
    </format>
    <format dxfId="1075">
      <pivotArea dataOnly="0" labelOnly="1" outline="0" fieldPosition="0">
        <references count="1">
          <reference field="6" count="23">
            <x v="10"/>
            <x v="11"/>
            <x v="13"/>
            <x v="21"/>
            <x v="22"/>
            <x v="23"/>
            <x v="24"/>
            <x v="28"/>
            <x v="35"/>
            <x v="36"/>
            <x v="41"/>
            <x v="44"/>
            <x v="46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074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1073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1072">
      <pivotArea dataOnly="0" labelOnly="1" outline="0" fieldPosition="0">
        <references count="1">
          <reference field="3" count="1">
            <x v="1"/>
          </reference>
        </references>
      </pivotArea>
    </format>
    <format dxfId="1071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1070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1069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1068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1067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1066">
      <pivotArea dataOnly="0" labelOnly="1" outline="0" fieldPosition="0">
        <references count="1">
          <reference field="3" count="1">
            <x v="1"/>
          </reference>
        </references>
      </pivotArea>
    </format>
    <format dxfId="1065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1064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1063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1062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1061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1060">
      <pivotArea dataOnly="0" labelOnly="1" outline="0" fieldPosition="0">
        <references count="1">
          <reference field="3" count="1">
            <x v="2"/>
          </reference>
        </references>
      </pivotArea>
    </format>
    <format dxfId="1059">
      <pivotArea field="7" type="button" dataOnly="0" labelOnly="1" outline="0" axis="axisRow" fieldPosition="1"/>
    </format>
    <format dxfId="1058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1057">
      <pivotArea dataOnly="0" labelOnly="1" outline="0" fieldPosition="0">
        <references count="1">
          <reference field="3" count="1">
            <x v="2"/>
          </reference>
        </references>
      </pivotArea>
    </format>
    <format dxfId="1056">
      <pivotArea field="7" type="button" dataOnly="0" labelOnly="1" outline="0" axis="axisRow" fieldPosition="1"/>
    </format>
    <format dxfId="1055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1054">
      <pivotArea field="6" type="button" dataOnly="0" labelOnly="1" outline="0" axis="axisRow" fieldPosition="0"/>
    </format>
    <format dxfId="1053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1052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1051">
      <pivotArea dataOnly="0" labelOnly="1" outline="0" fieldPosition="0">
        <references count="1">
          <reference field="3" count="1">
            <x v="4"/>
          </reference>
        </references>
      </pivotArea>
    </format>
    <format dxfId="1050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1049">
      <pivotArea dataOnly="0" labelOnly="1" outline="0" fieldPosition="0">
        <references count="1">
          <reference field="3" count="1">
            <x v="4"/>
          </reference>
        </references>
      </pivotArea>
    </format>
    <format dxfId="1048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1047">
      <pivotArea dataOnly="0" labelOnly="1" outline="0" fieldPosition="0">
        <references count="1">
          <reference field="3" count="1">
            <x v="5"/>
          </reference>
        </references>
      </pivotArea>
    </format>
    <format dxfId="1046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1045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1044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1043">
      <pivotArea dataOnly="0" labelOnly="1" outline="0" fieldPosition="0">
        <references count="1">
          <reference field="3" count="1">
            <x v="5"/>
          </reference>
        </references>
      </pivotArea>
    </format>
    <format dxfId="1042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1041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1040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1039">
      <pivotArea dataOnly="0" labelOnly="1" outline="0" fieldPosition="0">
        <references count="1">
          <reference field="3" count="1">
            <x v="35"/>
          </reference>
        </references>
      </pivotArea>
    </format>
    <format dxfId="1038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1037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1036">
      <pivotArea dataOnly="0" labelOnly="1" outline="0" fieldPosition="0">
        <references count="1">
          <reference field="3" count="1">
            <x v="35"/>
          </reference>
        </references>
      </pivotArea>
    </format>
    <format dxfId="1035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1034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1033">
      <pivotArea dataOnly="0" labelOnly="1" outline="0" fieldPosition="0">
        <references count="1">
          <reference field="3" count="1">
            <x v="7"/>
          </reference>
        </references>
      </pivotArea>
    </format>
    <format dxfId="1032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1031">
      <pivotArea dataOnly="0" labelOnly="1" outline="0" fieldPosition="0">
        <references count="1">
          <reference field="3" count="1">
            <x v="7"/>
          </reference>
        </references>
      </pivotArea>
    </format>
    <format dxfId="1030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1029">
      <pivotArea dataOnly="0" labelOnly="1" outline="0" fieldPosition="0">
        <references count="1">
          <reference field="3" count="1">
            <x v="8"/>
          </reference>
        </references>
      </pivotArea>
    </format>
    <format dxfId="1028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1027">
      <pivotArea dataOnly="0" labelOnly="1" outline="0" fieldPosition="0">
        <references count="1">
          <reference field="3" count="1">
            <x v="8"/>
          </reference>
        </references>
      </pivotArea>
    </format>
    <format dxfId="1026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1025">
      <pivotArea dataOnly="0" labelOnly="1" outline="0" fieldPosition="0">
        <references count="1">
          <reference field="3" count="1">
            <x v="43"/>
          </reference>
        </references>
      </pivotArea>
    </format>
    <format dxfId="1024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1023">
      <pivotArea dataOnly="0" labelOnly="1" outline="0" fieldPosition="0">
        <references count="1">
          <reference field="3" count="1">
            <x v="43"/>
          </reference>
        </references>
      </pivotArea>
    </format>
    <format dxfId="1022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1021">
      <pivotArea dataOnly="0" labelOnly="1" outline="0" fieldPosition="0">
        <references count="1">
          <reference field="3" count="1">
            <x v="11"/>
          </reference>
        </references>
      </pivotArea>
    </format>
    <format dxfId="1020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1019">
      <pivotArea dataOnly="0" labelOnly="1" outline="0" fieldPosition="0">
        <references count="1">
          <reference field="3" count="1">
            <x v="11"/>
          </reference>
        </references>
      </pivotArea>
    </format>
    <format dxfId="1018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1017">
      <pivotArea dataOnly="0" labelOnly="1" outline="0" fieldPosition="0">
        <references count="1">
          <reference field="3" count="1">
            <x v="46"/>
          </reference>
        </references>
      </pivotArea>
    </format>
    <format dxfId="1016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1015">
      <pivotArea dataOnly="0" labelOnly="1" outline="0" fieldPosition="0">
        <references count="1">
          <reference field="3" count="1">
            <x v="46"/>
          </reference>
        </references>
      </pivotArea>
    </format>
    <format dxfId="1014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1013">
      <pivotArea dataOnly="0" labelOnly="1" outline="0" fieldPosition="0">
        <references count="1">
          <reference field="3" count="1">
            <x v="12"/>
          </reference>
        </references>
      </pivotArea>
    </format>
    <format dxfId="1012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1011">
      <pivotArea dataOnly="0" labelOnly="1" outline="0" fieldPosition="0">
        <references count="1">
          <reference field="3" count="1">
            <x v="12"/>
          </reference>
        </references>
      </pivotArea>
    </format>
    <format dxfId="1010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1009">
      <pivotArea dataOnly="0" labelOnly="1" outline="0" fieldPosition="0">
        <references count="1">
          <reference field="3" count="1">
            <x v="42"/>
          </reference>
        </references>
      </pivotArea>
    </format>
    <format dxfId="1008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1007">
      <pivotArea dataOnly="0" labelOnly="1" outline="0" fieldPosition="0">
        <references count="1">
          <reference field="3" count="1">
            <x v="42"/>
          </reference>
        </references>
      </pivotArea>
    </format>
    <format dxfId="1006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1005">
      <pivotArea dataOnly="0" labelOnly="1" outline="0" fieldPosition="0">
        <references count="1">
          <reference field="3" count="1">
            <x v="39"/>
          </reference>
        </references>
      </pivotArea>
    </format>
    <format dxfId="1004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1003">
      <pivotArea dataOnly="0" labelOnly="1" outline="0" fieldPosition="0">
        <references count="1">
          <reference field="3" count="1">
            <x v="39"/>
          </reference>
        </references>
      </pivotArea>
    </format>
    <format dxfId="1002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1001">
      <pivotArea outline="0" collapsedLevelsAreSubtotals="1" fieldPosition="0"/>
    </format>
    <format dxfId="1000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999">
      <pivotArea outline="0" collapsedLevelsAreSubtotals="1" fieldPosition="0"/>
    </format>
    <format dxfId="998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997">
      <pivotArea outline="0" collapsedLevelsAreSubtotals="1" fieldPosition="0"/>
    </format>
    <format dxfId="996">
      <pivotArea type="all" dataOnly="0" outline="0" fieldPosition="0"/>
    </format>
    <format dxfId="995">
      <pivotArea outline="0" collapsedLevelsAreSubtotals="1" fieldPosition="0"/>
    </format>
    <format dxfId="994">
      <pivotArea dataOnly="0" labelOnly="1" outline="0" axis="axisValues" fieldPosition="0"/>
    </format>
    <format dxfId="993">
      <pivotArea dataOnly="0" labelOnly="1" outline="0" fieldPosition="0">
        <references count="1">
          <reference field="6" count="18">
            <x v="11"/>
            <x v="20"/>
            <x v="24"/>
            <x v="25"/>
            <x v="26"/>
            <x v="27"/>
            <x v="37"/>
            <x v="39"/>
            <x v="41"/>
            <x v="44"/>
            <x v="45"/>
            <x v="52"/>
            <x v="76"/>
            <x v="77"/>
            <x v="81"/>
            <x v="83"/>
            <x v="98"/>
            <x v="99"/>
          </reference>
        </references>
      </pivotArea>
    </format>
    <format dxfId="992">
      <pivotArea dataOnly="0" labelOnly="1" outline="0" fieldPosition="0">
        <references count="2">
          <reference field="6" count="1" selected="0">
            <x v="11"/>
          </reference>
          <reference field="7" count="1">
            <x v="49"/>
          </reference>
        </references>
      </pivotArea>
    </format>
    <format dxfId="991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9"/>
          </reference>
          <reference field="12" count="1">
            <x v="7"/>
          </reference>
        </references>
      </pivotArea>
    </format>
    <format dxfId="990">
      <pivotArea dataOnly="0" labelOnly="1" outline="0" fieldPosition="0">
        <references count="3">
          <reference field="6" count="1" selected="0">
            <x v="25"/>
          </reference>
          <reference field="7" count="1" selected="0">
            <x v="49"/>
          </reference>
          <reference field="12" count="1">
            <x v="4"/>
          </reference>
        </references>
      </pivotArea>
    </format>
    <format dxfId="989">
      <pivotArea dataOnly="0" labelOnly="1" outline="0" fieldPosition="0">
        <references count="3">
          <reference field="6" count="1" selected="0">
            <x v="26"/>
          </reference>
          <reference field="7" count="1" selected="0">
            <x v="49"/>
          </reference>
          <reference field="12" count="1">
            <x v="13"/>
          </reference>
        </references>
      </pivotArea>
    </format>
    <format dxfId="988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49"/>
          </reference>
          <reference field="12" count="1">
            <x v="14"/>
          </reference>
        </references>
      </pivotArea>
    </format>
    <format dxfId="987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9"/>
          </reference>
          <reference field="12" count="1">
            <x v="4"/>
          </reference>
        </references>
      </pivotArea>
    </format>
    <format dxfId="986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9"/>
          </reference>
          <reference field="12" count="1">
            <x v="3"/>
          </reference>
        </references>
      </pivotArea>
    </format>
    <format dxfId="985">
      <pivotArea dataOnly="0" labelOnly="1" outline="0" fieldPosition="0">
        <references count="3">
          <reference field="6" count="1" selected="0">
            <x v="44"/>
          </reference>
          <reference field="7" count="1" selected="0">
            <x v="49"/>
          </reference>
          <reference field="12" count="1">
            <x v="40"/>
          </reference>
        </references>
      </pivotArea>
    </format>
    <format dxfId="984">
      <pivotArea dataOnly="0" labelOnly="1" outline="0" fieldPosition="0">
        <references count="3">
          <reference field="6" count="1" selected="0">
            <x v="45"/>
          </reference>
          <reference field="7" count="1" selected="0">
            <x v="49"/>
          </reference>
          <reference field="12" count="1">
            <x v="7"/>
          </reference>
        </references>
      </pivotArea>
    </format>
    <format dxfId="983">
      <pivotArea dataOnly="0" labelOnly="1" outline="0" fieldPosition="0">
        <references count="3">
          <reference field="6" count="1" selected="0">
            <x v="52"/>
          </reference>
          <reference field="7" count="1" selected="0">
            <x v="49"/>
          </reference>
          <reference field="12" count="1">
            <x v="3"/>
          </reference>
        </references>
      </pivotArea>
    </format>
    <format dxfId="982">
      <pivotArea dataOnly="0" labelOnly="1" outline="0" fieldPosition="0">
        <references count="3">
          <reference field="6" count="1" selected="0">
            <x v="76"/>
          </reference>
          <reference field="7" count="1" selected="0">
            <x v="49"/>
          </reference>
          <reference field="12" count="1">
            <x v="16"/>
          </reference>
        </references>
      </pivotArea>
    </format>
    <format dxfId="981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49"/>
          </reference>
          <reference field="12" count="1">
            <x v="7"/>
          </reference>
        </references>
      </pivotArea>
    </format>
    <format dxfId="980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9"/>
          </reference>
          <reference field="12" count="1">
            <x v="21"/>
          </reference>
        </references>
      </pivotArea>
    </format>
    <format dxfId="979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9"/>
          </reference>
          <reference field="12" count="1">
            <x v="40"/>
          </reference>
        </references>
      </pivotArea>
    </format>
    <format dxfId="978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49"/>
          </reference>
          <reference field="12" count="1">
            <x v="24"/>
          </reference>
        </references>
      </pivotArea>
    </format>
    <format dxfId="977">
      <pivotArea dataOnly="0" labelOnly="1" outline="0" fieldPosition="0">
        <references count="3">
          <reference field="6" count="1" selected="0">
            <x v="99"/>
          </reference>
          <reference field="7" count="1" selected="0">
            <x v="49"/>
          </reference>
          <reference field="12" count="1">
            <x v="14"/>
          </reference>
        </references>
      </pivotArea>
    </format>
    <format dxfId="976">
      <pivotArea dataOnly="0" labelOnly="1" outline="0" fieldPosition="0">
        <references count="4">
          <reference field="6" count="1" selected="0">
            <x v="44"/>
          </reference>
          <reference field="7" count="1" selected="0">
            <x v="49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975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9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974">
      <pivotArea dataOnly="0" labelOnly="1" outline="0" fieldPosition="0">
        <references count="5">
          <reference field="6" count="1" selected="0">
            <x v="44"/>
          </reference>
          <reference field="7" count="1" selected="0">
            <x v="49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973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9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972">
      <pivotArea dataOnly="0" labelOnly="1" outline="0" fieldPosition="0">
        <references count="7">
          <reference field="6" count="1" selected="0">
            <x v="44"/>
          </reference>
          <reference field="7" count="1" selected="0">
            <x v="49"/>
          </reference>
          <reference field="8" count="1">
            <x v="0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971">
      <pivotArea dataOnly="0" labelOnly="1" outline="0" fieldPosition="0">
        <references count="8">
          <reference field="6" count="1" selected="0">
            <x v="44"/>
          </reference>
          <reference field="7" count="1" selected="0">
            <x v="49"/>
          </reference>
          <reference field="8" count="1" selected="0">
            <x v="0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970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9"/>
          </reference>
          <reference field="8" count="1" selected="0">
            <x v="17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969">
      <pivotArea type="all" dataOnly="0" outline="0" fieldPosition="0"/>
    </format>
    <format dxfId="968">
      <pivotArea outline="0" collapsedLevelsAreSubtotals="1" fieldPosition="0"/>
    </format>
    <format dxfId="967">
      <pivotArea dataOnly="0" labelOnly="1" outline="0" axis="axisValues" fieldPosition="0"/>
    </format>
    <format dxfId="966">
      <pivotArea dataOnly="0" labelOnly="1" outline="0" fieldPosition="0">
        <references count="1">
          <reference field="6" count="18">
            <x v="11"/>
            <x v="20"/>
            <x v="24"/>
            <x v="25"/>
            <x v="26"/>
            <x v="27"/>
            <x v="37"/>
            <x v="39"/>
            <x v="41"/>
            <x v="44"/>
            <x v="45"/>
            <x v="52"/>
            <x v="76"/>
            <x v="77"/>
            <x v="81"/>
            <x v="83"/>
            <x v="98"/>
            <x v="99"/>
          </reference>
        </references>
      </pivotArea>
    </format>
    <format dxfId="965">
      <pivotArea dataOnly="0" labelOnly="1" outline="0" fieldPosition="0">
        <references count="2">
          <reference field="6" count="1" selected="0">
            <x v="11"/>
          </reference>
          <reference field="7" count="1">
            <x v="49"/>
          </reference>
        </references>
      </pivotArea>
    </format>
    <format dxfId="964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9"/>
          </reference>
          <reference field="12" count="1">
            <x v="7"/>
          </reference>
        </references>
      </pivotArea>
    </format>
    <format dxfId="963">
      <pivotArea dataOnly="0" labelOnly="1" outline="0" fieldPosition="0">
        <references count="3">
          <reference field="6" count="1" selected="0">
            <x v="25"/>
          </reference>
          <reference field="7" count="1" selected="0">
            <x v="49"/>
          </reference>
          <reference field="12" count="1">
            <x v="4"/>
          </reference>
        </references>
      </pivotArea>
    </format>
    <format dxfId="962">
      <pivotArea dataOnly="0" labelOnly="1" outline="0" fieldPosition="0">
        <references count="3">
          <reference field="6" count="1" selected="0">
            <x v="26"/>
          </reference>
          <reference field="7" count="1" selected="0">
            <x v="49"/>
          </reference>
          <reference field="12" count="1">
            <x v="13"/>
          </reference>
        </references>
      </pivotArea>
    </format>
    <format dxfId="961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49"/>
          </reference>
          <reference field="12" count="1">
            <x v="14"/>
          </reference>
        </references>
      </pivotArea>
    </format>
    <format dxfId="960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9"/>
          </reference>
          <reference field="12" count="1">
            <x v="4"/>
          </reference>
        </references>
      </pivotArea>
    </format>
    <format dxfId="959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9"/>
          </reference>
          <reference field="12" count="1">
            <x v="3"/>
          </reference>
        </references>
      </pivotArea>
    </format>
    <format dxfId="958">
      <pivotArea dataOnly="0" labelOnly="1" outline="0" fieldPosition="0">
        <references count="3">
          <reference field="6" count="1" selected="0">
            <x v="44"/>
          </reference>
          <reference field="7" count="1" selected="0">
            <x v="49"/>
          </reference>
          <reference field="12" count="1">
            <x v="40"/>
          </reference>
        </references>
      </pivotArea>
    </format>
    <format dxfId="957">
      <pivotArea dataOnly="0" labelOnly="1" outline="0" fieldPosition="0">
        <references count="3">
          <reference field="6" count="1" selected="0">
            <x v="45"/>
          </reference>
          <reference field="7" count="1" selected="0">
            <x v="49"/>
          </reference>
          <reference field="12" count="1">
            <x v="7"/>
          </reference>
        </references>
      </pivotArea>
    </format>
    <format dxfId="956">
      <pivotArea dataOnly="0" labelOnly="1" outline="0" fieldPosition="0">
        <references count="3">
          <reference field="6" count="1" selected="0">
            <x v="52"/>
          </reference>
          <reference field="7" count="1" selected="0">
            <x v="49"/>
          </reference>
          <reference field="12" count="1">
            <x v="3"/>
          </reference>
        </references>
      </pivotArea>
    </format>
    <format dxfId="955">
      <pivotArea dataOnly="0" labelOnly="1" outline="0" fieldPosition="0">
        <references count="3">
          <reference field="6" count="1" selected="0">
            <x v="76"/>
          </reference>
          <reference field="7" count="1" selected="0">
            <x v="49"/>
          </reference>
          <reference field="12" count="1">
            <x v="16"/>
          </reference>
        </references>
      </pivotArea>
    </format>
    <format dxfId="954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49"/>
          </reference>
          <reference field="12" count="1">
            <x v="7"/>
          </reference>
        </references>
      </pivotArea>
    </format>
    <format dxfId="953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49"/>
          </reference>
          <reference field="12" count="1">
            <x v="21"/>
          </reference>
        </references>
      </pivotArea>
    </format>
    <format dxfId="952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49"/>
          </reference>
          <reference field="12" count="1">
            <x v="40"/>
          </reference>
        </references>
      </pivotArea>
    </format>
    <format dxfId="951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49"/>
          </reference>
          <reference field="12" count="1">
            <x v="24"/>
          </reference>
        </references>
      </pivotArea>
    </format>
    <format dxfId="950">
      <pivotArea dataOnly="0" labelOnly="1" outline="0" fieldPosition="0">
        <references count="3">
          <reference field="6" count="1" selected="0">
            <x v="99"/>
          </reference>
          <reference field="7" count="1" selected="0">
            <x v="49"/>
          </reference>
          <reference field="12" count="1">
            <x v="14"/>
          </reference>
        </references>
      </pivotArea>
    </format>
    <format dxfId="949">
      <pivotArea dataOnly="0" labelOnly="1" outline="0" fieldPosition="0">
        <references count="4">
          <reference field="6" count="1" selected="0">
            <x v="44"/>
          </reference>
          <reference field="7" count="1" selected="0">
            <x v="49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948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49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947">
      <pivotArea dataOnly="0" labelOnly="1" outline="0" fieldPosition="0">
        <references count="5">
          <reference field="6" count="1" selected="0">
            <x v="44"/>
          </reference>
          <reference field="7" count="1" selected="0">
            <x v="49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946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49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945">
      <pivotArea dataOnly="0" labelOnly="1" outline="0" fieldPosition="0">
        <references count="7">
          <reference field="6" count="1" selected="0">
            <x v="44"/>
          </reference>
          <reference field="7" count="1" selected="0">
            <x v="49"/>
          </reference>
          <reference field="8" count="1">
            <x v="0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944">
      <pivotArea dataOnly="0" labelOnly="1" outline="0" fieldPosition="0">
        <references count="8">
          <reference field="6" count="1" selected="0">
            <x v="44"/>
          </reference>
          <reference field="7" count="1" selected="0">
            <x v="49"/>
          </reference>
          <reference field="8" count="1" selected="0">
            <x v="0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943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49"/>
          </reference>
          <reference field="8" count="1" selected="0">
            <x v="17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8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102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n="230.300"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98">
    <i>
      <x/>
      <x v="111"/>
      <x v="94"/>
      <x/>
      <x v="7"/>
      <x v="50"/>
      <x v="7"/>
      <x v="7"/>
    </i>
    <i>
      <x v="4"/>
      <x v="111"/>
      <x v="94"/>
      <x/>
      <x v="7"/>
      <x v="50"/>
      <x v="9"/>
      <x v="9"/>
    </i>
    <i>
      <x v="5"/>
      <x v="23"/>
      <x v="19"/>
      <x/>
      <x v="3"/>
      <x v="20"/>
      <x v="3"/>
      <x v="3"/>
    </i>
    <i>
      <x v="7"/>
      <x v="83"/>
      <x v="70"/>
      <x/>
      <x v="6"/>
      <x v="23"/>
      <x v="1"/>
      <x v="1"/>
    </i>
    <i r="1">
      <x v="111"/>
      <x v="95"/>
      <x/>
      <x v="8"/>
      <x v="33"/>
      <x v="8"/>
      <x v="8"/>
    </i>
    <i>
      <x v="9"/>
      <x v="83"/>
      <x v="83"/>
      <x/>
      <x v="6"/>
      <x v="25"/>
      <x v="5"/>
      <x v="5"/>
    </i>
    <i r="1">
      <x v="111"/>
      <x v="125"/>
      <x/>
      <x v="8"/>
      <x v="48"/>
      <x v="3"/>
      <x v="3"/>
    </i>
    <i>
      <x v="10"/>
      <x v="23"/>
      <x v="6"/>
      <x/>
      <x v="2"/>
      <x v="10"/>
      <x v="9"/>
      <x v="9"/>
    </i>
    <i>
      <x v="11"/>
      <x v="23"/>
      <x v="7"/>
      <x/>
      <x v="3"/>
      <x v="18"/>
      <x v="19"/>
      <x v="21"/>
    </i>
    <i>
      <x v="12"/>
      <x v="23"/>
      <x v="7"/>
      <x/>
      <x v="3"/>
      <x v="18"/>
      <x v="19"/>
      <x v="21"/>
    </i>
    <i>
      <x v="13"/>
      <x v="111"/>
      <x v="94"/>
      <x/>
      <x v="7"/>
      <x v="50"/>
      <x v="9"/>
      <x v="9"/>
    </i>
    <i>
      <x v="14"/>
      <x v="23"/>
      <x v="8"/>
      <x/>
      <x v="2"/>
      <x v="11"/>
      <x v="15"/>
      <x v="17"/>
    </i>
    <i r="1">
      <x v="111"/>
      <x v="105"/>
      <x/>
      <x v="8"/>
      <x v="47"/>
      <x v="9"/>
      <x v="9"/>
    </i>
    <i>
      <x v="15"/>
      <x v="111"/>
      <x v="102"/>
      <x/>
      <x v="8"/>
      <x v="38"/>
      <x v="9"/>
      <x v="9"/>
    </i>
    <i>
      <x v="16"/>
      <x v="23"/>
      <x v="9"/>
      <x/>
      <x v="2"/>
      <x v="6"/>
      <x v="15"/>
      <x v="17"/>
    </i>
    <i r="1">
      <x v="111"/>
      <x v="102"/>
      <x/>
      <x v="8"/>
      <x v="38"/>
      <x v="9"/>
      <x v="9"/>
    </i>
    <i>
      <x v="17"/>
      <x v="23"/>
      <x v="7"/>
      <x/>
      <x v="3"/>
      <x v="18"/>
      <x v="15"/>
      <x v="17"/>
    </i>
    <i>
      <x v="18"/>
      <x v="23"/>
      <x v="10"/>
      <x/>
      <x v="2"/>
      <x v="7"/>
      <x v="9"/>
      <x v="9"/>
    </i>
    <i r="1">
      <x v="111"/>
      <x v="103"/>
      <x/>
      <x v="7"/>
      <x v="39"/>
      <x v="9"/>
      <x v="9"/>
    </i>
    <i>
      <x v="20"/>
      <x v="23"/>
      <x v="7"/>
      <x/>
      <x v="3"/>
      <x v="18"/>
      <x v="13"/>
      <x v="14"/>
    </i>
    <i>
      <x v="21"/>
      <x v="23"/>
      <x v="11"/>
      <x/>
      <x v="2"/>
      <x v="14"/>
      <x v="3"/>
      <x v="3"/>
    </i>
    <i r="1">
      <x v="111"/>
      <x v="98"/>
      <x/>
      <x v="8"/>
      <x v="36"/>
      <x v="7"/>
      <x v="7"/>
    </i>
    <i>
      <x v="22"/>
      <x v="111"/>
      <x v="99"/>
      <x/>
      <x v="7"/>
      <x v="37"/>
      <x v="4"/>
      <x v="4"/>
    </i>
    <i>
      <x v="23"/>
      <x v="23"/>
      <x v="12"/>
      <x/>
      <x v="2"/>
      <x v="13"/>
      <x v="3"/>
      <x v="3"/>
    </i>
    <i>
      <x v="24"/>
      <x v="23"/>
      <x v="7"/>
      <x/>
      <x v="3"/>
      <x v="18"/>
      <x v="3"/>
      <x v="3"/>
    </i>
    <i r="1">
      <x v="111"/>
      <x v="93"/>
      <x/>
      <x v="7"/>
      <x v="35"/>
      <x v="1"/>
      <x v="1"/>
    </i>
    <i>
      <x v="25"/>
      <x v="83"/>
      <x v="70"/>
      <x/>
      <x v="6"/>
      <x v="23"/>
      <x v="15"/>
      <x v="17"/>
    </i>
    <i>
      <x v="26"/>
      <x v="23"/>
      <x v="13"/>
      <x/>
      <x v="2"/>
      <x v="44"/>
      <x v="9"/>
      <x v="9"/>
    </i>
    <i>
      <x v="27"/>
      <x v="23"/>
      <x v="14"/>
      <x/>
      <x v="2"/>
      <x v="11"/>
      <x/>
      <x/>
    </i>
    <i>
      <x v="28"/>
      <x v="23"/>
      <x v="40"/>
      <x v="1"/>
      <x v="4"/>
      <x v="3"/>
      <x v="5"/>
      <x v="65"/>
    </i>
    <i>
      <x v="34"/>
      <x v="83"/>
      <x v="74"/>
      <x/>
      <x v="6"/>
      <x v="20"/>
      <x v="13"/>
      <x v="14"/>
    </i>
    <i>
      <x v="37"/>
      <x v="83"/>
      <x v="70"/>
      <x/>
      <x v="6"/>
      <x v="23"/>
      <x v="6"/>
      <x v="6"/>
    </i>
    <i r="1">
      <x v="111"/>
      <x v="95"/>
      <x/>
      <x v="8"/>
      <x v="33"/>
      <x/>
      <x/>
    </i>
    <i>
      <x v="39"/>
      <x v="23"/>
      <x v="3"/>
      <x/>
      <x v="2"/>
      <x v="11"/>
      <x v="9"/>
      <x v="9"/>
    </i>
    <i r="1">
      <x v="111"/>
      <x v="94"/>
      <x/>
      <x v="7"/>
      <x v="50"/>
      <x v="54"/>
      <x v="73"/>
    </i>
    <i>
      <x v="40"/>
      <x v="83"/>
      <x v="72"/>
      <x/>
      <x v="6"/>
      <x v="21"/>
      <x v="44"/>
      <x v="16"/>
    </i>
    <i r="1">
      <x v="111"/>
      <x v="104"/>
      <x/>
      <x v="8"/>
      <x v="40"/>
      <x v="9"/>
      <x v="9"/>
    </i>
    <i>
      <x v="42"/>
      <x v="23"/>
      <x v="3"/>
      <x/>
      <x v="2"/>
      <x v="11"/>
      <x/>
      <x/>
    </i>
    <i r="1">
      <x v="111"/>
      <x v="94"/>
      <x/>
      <x v="7"/>
      <x v="50"/>
      <x v="40"/>
      <x v="10"/>
    </i>
    <i>
      <x v="43"/>
      <x v="23"/>
      <x v="18"/>
      <x/>
      <x v="2"/>
      <x v="17"/>
      <x v="11"/>
      <x v="12"/>
    </i>
    <i>
      <x v="46"/>
      <x v="23"/>
      <x v="6"/>
      <x/>
      <x v="2"/>
      <x v="10"/>
      <x v="43"/>
      <x v="52"/>
    </i>
    <i r="1">
      <x v="83"/>
      <x v="81"/>
      <x/>
      <x v="6"/>
      <x v="28"/>
      <x v="6"/>
      <x v="6"/>
    </i>
    <i r="1">
      <x v="111"/>
      <x v="99"/>
      <x/>
      <x v="7"/>
      <x v="37"/>
      <x v="9"/>
      <x v="9"/>
    </i>
    <i>
      <x v="47"/>
      <x v="23"/>
      <x v="7"/>
      <x/>
      <x v="3"/>
      <x v="18"/>
      <x v="15"/>
      <x v="17"/>
    </i>
    <i r="1">
      <x v="111"/>
      <x v="93"/>
      <x v="4"/>
      <x v="7"/>
      <x v="35"/>
      <x v="19"/>
      <x v="19"/>
    </i>
    <i>
      <x v="48"/>
      <x v="23"/>
      <x v="14"/>
      <x/>
      <x v="2"/>
      <x v="11"/>
      <x v="20"/>
      <x v="22"/>
    </i>
    <i>
      <x v="49"/>
      <x v="23"/>
      <x v="18"/>
      <x v="4"/>
      <x v="2"/>
      <x v="17"/>
      <x v="9"/>
      <x v="4"/>
    </i>
    <i>
      <x v="50"/>
      <x v="83"/>
      <x v="72"/>
      <x/>
      <x v="6"/>
      <x v="21"/>
      <x v="17"/>
      <x v="19"/>
    </i>
    <i>
      <x v="52"/>
      <x v="111"/>
      <x v="94"/>
      <x/>
      <x v="7"/>
      <x v="50"/>
      <x v="9"/>
      <x v="9"/>
    </i>
    <i>
      <x v="54"/>
      <x v="111"/>
      <x v="94"/>
      <x/>
      <x v="7"/>
      <x v="50"/>
      <x v="13"/>
      <x v="14"/>
    </i>
    <i>
      <x v="55"/>
      <x v="111"/>
      <x v="94"/>
      <x/>
      <x v="7"/>
      <x v="50"/>
      <x v="9"/>
      <x v="9"/>
    </i>
    <i>
      <x v="56"/>
      <x v="83"/>
      <x v="70"/>
      <x/>
      <x v="6"/>
      <x v="23"/>
      <x v="9"/>
      <x v="9"/>
    </i>
    <i>
      <x v="59"/>
      <x v="111"/>
      <x v="96"/>
      <x/>
      <x v="7"/>
      <x v="34"/>
      <x v="2"/>
      <x v="2"/>
    </i>
    <i>
      <x v="60"/>
      <x v="23"/>
      <x v="11"/>
      <x/>
      <x v="2"/>
      <x v="14"/>
      <x v="9"/>
      <x v="9"/>
    </i>
    <i>
      <x v="61"/>
      <x v="83"/>
      <x v="79"/>
      <x/>
      <x v="6"/>
      <x v="44"/>
      <x v="9"/>
      <x v="9"/>
    </i>
    <i r="1">
      <x v="111"/>
      <x v="40"/>
      <x v="1"/>
      <x v="4"/>
      <x v="3"/>
      <x v="4"/>
      <x v="65"/>
    </i>
    <i>
      <x v="62"/>
      <x v="83"/>
      <x v="74"/>
      <x/>
      <x v="6"/>
      <x v="20"/>
      <x v="15"/>
      <x v="17"/>
    </i>
    <i r="1">
      <x v="111"/>
      <x v="92"/>
      <x/>
      <x v="7"/>
      <x v="46"/>
      <x v="15"/>
      <x v="17"/>
    </i>
    <i>
      <x v="63"/>
      <x v="23"/>
      <x v="9"/>
      <x/>
      <x v="2"/>
      <x v="6"/>
      <x v="1"/>
      <x v="1"/>
    </i>
    <i r="1">
      <x v="111"/>
      <x v="102"/>
      <x/>
      <x v="8"/>
      <x v="38"/>
      <x v="5"/>
      <x v="5"/>
    </i>
    <i>
      <x v="73"/>
      <x v="83"/>
      <x v="76"/>
      <x v="11"/>
      <x v="6"/>
      <x v="49"/>
      <x v="1"/>
      <x v="1"/>
    </i>
    <i>
      <x v="76"/>
      <x v="83"/>
      <x v="74"/>
      <x/>
      <x v="6"/>
      <x v="20"/>
      <x v="17"/>
      <x v="19"/>
    </i>
    <i>
      <x v="77"/>
      <x v="23"/>
      <x v="7"/>
      <x/>
      <x v="3"/>
      <x v="18"/>
      <x v="4"/>
      <x v="4"/>
    </i>
    <i r="1">
      <x v="111"/>
      <x v="93"/>
      <x/>
      <x v="7"/>
      <x v="35"/>
      <x/>
      <x/>
    </i>
    <i>
      <x v="78"/>
      <x v="23"/>
      <x v="14"/>
      <x/>
      <x v="2"/>
      <x v="11"/>
      <x v="9"/>
      <x v="9"/>
    </i>
    <i>
      <x v="81"/>
      <x v="23"/>
      <x v="21"/>
      <x/>
      <x v="2"/>
      <x v="19"/>
      <x v="13"/>
      <x v="14"/>
    </i>
    <i r="1">
      <x v="111"/>
      <x v="106"/>
      <x/>
      <x v="7"/>
      <x v="41"/>
      <x v="16"/>
      <x v="18"/>
    </i>
    <i>
      <x v="82"/>
      <x v="23"/>
      <x v="18"/>
      <x v="4"/>
      <x v="2"/>
      <x v="17"/>
      <x v="9"/>
      <x v="4"/>
    </i>
    <i>
      <x v="84"/>
      <x v="83"/>
      <x v="83"/>
      <x/>
      <x v="6"/>
      <x v="25"/>
      <x v="2"/>
      <x v="2"/>
    </i>
    <i r="1">
      <x v="111"/>
      <x v="125"/>
      <x/>
      <x v="8"/>
      <x v="48"/>
      <x v="8"/>
      <x v="8"/>
    </i>
    <i>
      <x v="85"/>
      <x v="83"/>
      <x v="74"/>
      <x/>
      <x v="6"/>
      <x v="20"/>
      <x v="15"/>
      <x v="17"/>
    </i>
    <i r="1">
      <x v="111"/>
      <x v="92"/>
      <x/>
      <x v="7"/>
      <x v="46"/>
      <x v="9"/>
      <x v="9"/>
    </i>
    <i>
      <x v="86"/>
      <x v="83"/>
      <x v="70"/>
      <x/>
      <x v="6"/>
      <x v="23"/>
      <x v="4"/>
      <x v="4"/>
    </i>
    <i r="1">
      <x v="111"/>
      <x v="95"/>
      <x/>
      <x v="8"/>
      <x v="33"/>
      <x v="6"/>
      <x v="6"/>
    </i>
    <i>
      <x v="89"/>
      <x v="111"/>
      <x v="103"/>
      <x/>
      <x v="7"/>
      <x v="39"/>
      <x v="9"/>
      <x v="9"/>
    </i>
    <i>
      <x v="91"/>
      <x v="23"/>
      <x v="22"/>
      <x/>
      <x v="3"/>
      <x v="9"/>
      <x v="9"/>
      <x v="9"/>
    </i>
    <i r="1">
      <x v="111"/>
      <x v="97"/>
      <x/>
      <x v="7"/>
      <x v="35"/>
      <x v="9"/>
      <x v="9"/>
    </i>
    <i>
      <x v="93"/>
      <x v="83"/>
      <x v="82"/>
      <x/>
      <x v="6"/>
      <x v="29"/>
      <x v="9"/>
      <x v="9"/>
    </i>
    <i r="1">
      <x v="111"/>
      <x v="108"/>
      <x/>
      <x v="7"/>
      <x v="40"/>
      <x v="9"/>
      <x v="9"/>
    </i>
    <i>
      <x v="94"/>
      <x v="111"/>
      <x v="103"/>
      <x/>
      <x v="7"/>
      <x v="39"/>
      <x v="9"/>
      <x v="9"/>
    </i>
    <i>
      <x v="95"/>
      <x v="23"/>
      <x v="14"/>
      <x/>
      <x v="2"/>
      <x v="11"/>
      <x v="20"/>
      <x v="22"/>
    </i>
    <i>
      <x v="99"/>
      <x v="83"/>
      <x v="72"/>
      <x/>
      <x v="6"/>
      <x v="21"/>
      <x v="1"/>
      <x v="1"/>
    </i>
    <i>
      <x v="102"/>
      <x v="111"/>
      <x v="94"/>
      <x/>
      <x v="7"/>
      <x v="50"/>
      <x v="9"/>
      <x v="9"/>
    </i>
    <i>
      <x v="103"/>
      <x v="111"/>
      <x v="106"/>
      <x/>
      <x v="7"/>
      <x v="41"/>
      <x v="5"/>
      <x v="5"/>
    </i>
    <i>
      <x v="105"/>
      <x v="83"/>
      <x v="74"/>
      <x/>
      <x v="6"/>
      <x v="20"/>
      <x v="9"/>
      <x v="9"/>
    </i>
    <i>
      <x v="106"/>
      <x v="83"/>
      <x v="74"/>
      <x/>
      <x v="6"/>
      <x v="20"/>
      <x v="15"/>
      <x v="17"/>
    </i>
    <i>
      <x v="111"/>
      <x v="23"/>
      <x v="4"/>
      <x/>
      <x v="2"/>
      <x v="12"/>
      <x v="15"/>
      <x v="17"/>
    </i>
    <i>
      <x v="112"/>
      <x v="23"/>
      <x v="4"/>
      <x/>
      <x v="2"/>
      <x v="12"/>
      <x v="15"/>
      <x v="17"/>
    </i>
    <i>
      <x v="113"/>
      <x v="23"/>
      <x v="3"/>
      <x/>
      <x v="2"/>
      <x v="11"/>
      <x v="15"/>
      <x v="17"/>
    </i>
    <i>
      <x v="114"/>
      <x v="23"/>
      <x v="3"/>
      <x/>
      <x v="2"/>
      <x v="11"/>
      <x v="15"/>
      <x v="17"/>
    </i>
    <i r="1">
      <x v="111"/>
      <x v="94"/>
      <x/>
      <x v="7"/>
      <x v="50"/>
      <x/>
      <x/>
    </i>
    <i>
      <x v="116"/>
      <x v="83"/>
      <x v="80"/>
      <x v="12"/>
      <x v="6"/>
      <x v="49"/>
      <x v="1"/>
      <x v="1"/>
    </i>
    <i>
      <x v="118"/>
      <x v="23"/>
      <x v="18"/>
      <x v="4"/>
      <x v="2"/>
      <x v="17"/>
      <x v="9"/>
      <x v="4"/>
    </i>
    <i>
      <x v="120"/>
      <x v="23"/>
      <x v="4"/>
      <x/>
      <x v="2"/>
      <x v="12"/>
      <x v="1"/>
      <x v="1"/>
    </i>
    <i r="1">
      <x v="111"/>
      <x v="95"/>
      <x/>
      <x v="8"/>
      <x v="33"/>
      <x v="40"/>
      <x v="10"/>
    </i>
    <i>
      <x v="122"/>
      <x v="23"/>
      <x v="40"/>
      <x v="1"/>
      <x v="4"/>
      <x v="3"/>
      <x v="4"/>
      <x v="65"/>
    </i>
    <i>
      <x v="124"/>
      <x v="23"/>
      <x v="14"/>
      <x/>
      <x v="2"/>
      <x v="11"/>
      <x v="3"/>
      <x v="3"/>
    </i>
    <i>
      <x v="125"/>
      <x v="23"/>
      <x v="19"/>
      <x/>
      <x v="3"/>
      <x v="20"/>
      <x v="15"/>
      <x v="17"/>
    </i>
  </rowItems>
  <colItems count="1">
    <i/>
  </colItems>
  <pageFields count="1">
    <pageField fld="3" item="31" hier="-1"/>
  </pageFields>
  <dataFields count="1">
    <dataField name="VALOR" fld="14" baseField="13" baseItem="23" numFmtId="44"/>
  </dataFields>
  <formats count="188">
    <format dxfId="942">
      <pivotArea type="all" dataOnly="0" outline="0" fieldPosition="0"/>
    </format>
    <format dxfId="941">
      <pivotArea field="11" type="button" dataOnly="0" labelOnly="1" outline="0" axis="axisRow" fieldPosition="4"/>
    </format>
    <format dxfId="940">
      <pivotArea field="8" type="button" dataOnly="0" labelOnly="1" outline="0" axis="axisRow" fieldPosition="6"/>
    </format>
    <format dxfId="939">
      <pivotArea field="15" type="button" dataOnly="0" labelOnly="1" outline="0" axis="axisRow" fieldPosition="5"/>
    </format>
    <format dxfId="938">
      <pivotArea field="15" type="button" dataOnly="0" labelOnly="1" outline="0" axis="axisRow" fieldPosition="5"/>
    </format>
    <format dxfId="937">
      <pivotArea field="17" type="button" dataOnly="0" labelOnly="1" outline="0" axis="axisRow" fieldPosition="3"/>
    </format>
    <format dxfId="936">
      <pivotArea field="17" type="button" dataOnly="0" labelOnly="1" outline="0" axis="axisRow" fieldPosition="3"/>
    </format>
    <format dxfId="935">
      <pivotArea dataOnly="0" labelOnly="1" outline="0" fieldPosition="0">
        <references count="1">
          <reference field="3" count="1">
            <x v="0"/>
          </reference>
        </references>
      </pivotArea>
    </format>
    <format dxfId="934">
      <pivotArea field="12" type="button" dataOnly="0" labelOnly="1" outline="0" axis="axisRow" fieldPosition="2"/>
    </format>
    <format dxfId="933">
      <pivotArea field="12" type="button" dataOnly="0" labelOnly="1" outline="0" axis="axisRow" fieldPosition="2"/>
    </format>
    <format dxfId="932">
      <pivotArea dataOnly="0" labelOnly="1" outline="0" fieldPosition="0">
        <references count="1">
          <reference field="6" count="0"/>
        </references>
      </pivotArea>
    </format>
    <format dxfId="931">
      <pivotArea dataOnly="0" labelOnly="1" outline="0" fieldPosition="0">
        <references count="1">
          <reference field="3" count="1">
            <x v="0"/>
          </reference>
        </references>
      </pivotArea>
    </format>
    <format dxfId="930">
      <pivotArea field="7" type="button" dataOnly="0" labelOnly="1" outline="0" axis="axisRow" fieldPosition="1"/>
    </format>
    <format dxfId="929">
      <pivotArea dataOnly="0" labelOnly="1" outline="0" fieldPosition="0">
        <references count="1">
          <reference field="6" count="23">
            <x v="10"/>
            <x v="11"/>
            <x v="13"/>
            <x v="21"/>
            <x v="22"/>
            <x v="23"/>
            <x v="24"/>
            <x v="28"/>
            <x v="35"/>
            <x v="36"/>
            <x v="41"/>
            <x v="44"/>
            <x v="46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928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927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926">
      <pivotArea dataOnly="0" labelOnly="1" outline="0" fieldPosition="0">
        <references count="1">
          <reference field="3" count="1">
            <x v="1"/>
          </reference>
        </references>
      </pivotArea>
    </format>
    <format dxfId="925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924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923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922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921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920">
      <pivotArea dataOnly="0" labelOnly="1" outline="0" fieldPosition="0">
        <references count="1">
          <reference field="3" count="1">
            <x v="1"/>
          </reference>
        </references>
      </pivotArea>
    </format>
    <format dxfId="919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918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917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916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915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914">
      <pivotArea dataOnly="0" labelOnly="1" outline="0" fieldPosition="0">
        <references count="1">
          <reference field="3" count="1">
            <x v="2"/>
          </reference>
        </references>
      </pivotArea>
    </format>
    <format dxfId="913">
      <pivotArea field="7" type="button" dataOnly="0" labelOnly="1" outline="0" axis="axisRow" fieldPosition="1"/>
    </format>
    <format dxfId="912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911">
      <pivotArea dataOnly="0" labelOnly="1" outline="0" fieldPosition="0">
        <references count="1">
          <reference field="3" count="1">
            <x v="2"/>
          </reference>
        </references>
      </pivotArea>
    </format>
    <format dxfId="910">
      <pivotArea field="7" type="button" dataOnly="0" labelOnly="1" outline="0" axis="axisRow" fieldPosition="1"/>
    </format>
    <format dxfId="909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908">
      <pivotArea field="6" type="button" dataOnly="0" labelOnly="1" outline="0" axis="axisRow" fieldPosition="0"/>
    </format>
    <format dxfId="907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906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905">
      <pivotArea dataOnly="0" labelOnly="1" outline="0" fieldPosition="0">
        <references count="1">
          <reference field="3" count="1">
            <x v="4"/>
          </reference>
        </references>
      </pivotArea>
    </format>
    <format dxfId="904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903">
      <pivotArea dataOnly="0" labelOnly="1" outline="0" fieldPosition="0">
        <references count="1">
          <reference field="3" count="1">
            <x v="4"/>
          </reference>
        </references>
      </pivotArea>
    </format>
    <format dxfId="902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901">
      <pivotArea dataOnly="0" labelOnly="1" outline="0" fieldPosition="0">
        <references count="1">
          <reference field="3" count="1">
            <x v="5"/>
          </reference>
        </references>
      </pivotArea>
    </format>
    <format dxfId="900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899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898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897">
      <pivotArea dataOnly="0" labelOnly="1" outline="0" fieldPosition="0">
        <references count="1">
          <reference field="3" count="1">
            <x v="5"/>
          </reference>
        </references>
      </pivotArea>
    </format>
    <format dxfId="896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895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894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893">
      <pivotArea dataOnly="0" labelOnly="1" outline="0" fieldPosition="0">
        <references count="1">
          <reference field="3" count="1">
            <x v="35"/>
          </reference>
        </references>
      </pivotArea>
    </format>
    <format dxfId="892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891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890">
      <pivotArea dataOnly="0" labelOnly="1" outline="0" fieldPosition="0">
        <references count="1">
          <reference field="3" count="1">
            <x v="35"/>
          </reference>
        </references>
      </pivotArea>
    </format>
    <format dxfId="889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888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887">
      <pivotArea dataOnly="0" labelOnly="1" outline="0" fieldPosition="0">
        <references count="1">
          <reference field="3" count="1">
            <x v="7"/>
          </reference>
        </references>
      </pivotArea>
    </format>
    <format dxfId="886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885">
      <pivotArea dataOnly="0" labelOnly="1" outline="0" fieldPosition="0">
        <references count="1">
          <reference field="3" count="1">
            <x v="7"/>
          </reference>
        </references>
      </pivotArea>
    </format>
    <format dxfId="884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883">
      <pivotArea dataOnly="0" labelOnly="1" outline="0" fieldPosition="0">
        <references count="1">
          <reference field="3" count="1">
            <x v="8"/>
          </reference>
        </references>
      </pivotArea>
    </format>
    <format dxfId="882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881">
      <pivotArea dataOnly="0" labelOnly="1" outline="0" fieldPosition="0">
        <references count="1">
          <reference field="3" count="1">
            <x v="8"/>
          </reference>
        </references>
      </pivotArea>
    </format>
    <format dxfId="880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879">
      <pivotArea dataOnly="0" labelOnly="1" outline="0" fieldPosition="0">
        <references count="1">
          <reference field="3" count="1">
            <x v="43"/>
          </reference>
        </references>
      </pivotArea>
    </format>
    <format dxfId="878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877">
      <pivotArea dataOnly="0" labelOnly="1" outline="0" fieldPosition="0">
        <references count="1">
          <reference field="3" count="1">
            <x v="43"/>
          </reference>
        </references>
      </pivotArea>
    </format>
    <format dxfId="876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875">
      <pivotArea dataOnly="0" labelOnly="1" outline="0" fieldPosition="0">
        <references count="1">
          <reference field="3" count="1">
            <x v="11"/>
          </reference>
        </references>
      </pivotArea>
    </format>
    <format dxfId="874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873">
      <pivotArea dataOnly="0" labelOnly="1" outline="0" fieldPosition="0">
        <references count="1">
          <reference field="3" count="1">
            <x v="11"/>
          </reference>
        </references>
      </pivotArea>
    </format>
    <format dxfId="872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871">
      <pivotArea dataOnly="0" labelOnly="1" outline="0" fieldPosition="0">
        <references count="1">
          <reference field="3" count="1">
            <x v="46"/>
          </reference>
        </references>
      </pivotArea>
    </format>
    <format dxfId="870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869">
      <pivotArea dataOnly="0" labelOnly="1" outline="0" fieldPosition="0">
        <references count="1">
          <reference field="3" count="1">
            <x v="46"/>
          </reference>
        </references>
      </pivotArea>
    </format>
    <format dxfId="868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867">
      <pivotArea dataOnly="0" labelOnly="1" outline="0" fieldPosition="0">
        <references count="1">
          <reference field="3" count="1">
            <x v="12"/>
          </reference>
        </references>
      </pivotArea>
    </format>
    <format dxfId="866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865">
      <pivotArea dataOnly="0" labelOnly="1" outline="0" fieldPosition="0">
        <references count="1">
          <reference field="3" count="1">
            <x v="12"/>
          </reference>
        </references>
      </pivotArea>
    </format>
    <format dxfId="864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863">
      <pivotArea dataOnly="0" labelOnly="1" outline="0" fieldPosition="0">
        <references count="1">
          <reference field="3" count="1">
            <x v="42"/>
          </reference>
        </references>
      </pivotArea>
    </format>
    <format dxfId="862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861">
      <pivotArea dataOnly="0" labelOnly="1" outline="0" fieldPosition="0">
        <references count="1">
          <reference field="3" count="1">
            <x v="42"/>
          </reference>
        </references>
      </pivotArea>
    </format>
    <format dxfId="860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859">
      <pivotArea dataOnly="0" labelOnly="1" outline="0" fieldPosition="0">
        <references count="1">
          <reference field="3" count="1">
            <x v="39"/>
          </reference>
        </references>
      </pivotArea>
    </format>
    <format dxfId="858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857">
      <pivotArea dataOnly="0" labelOnly="1" outline="0" fieldPosition="0">
        <references count="1">
          <reference field="3" count="1">
            <x v="39"/>
          </reference>
        </references>
      </pivotArea>
    </format>
    <format dxfId="856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855">
      <pivotArea outline="0" collapsedLevelsAreSubtotals="1" fieldPosition="0"/>
    </format>
    <format dxfId="854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853">
      <pivotArea outline="0" collapsedLevelsAreSubtotals="1" fieldPosition="0"/>
    </format>
    <format dxfId="852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851">
      <pivotArea outline="0" collapsedLevelsAreSubtotals="1" fieldPosition="0"/>
    </format>
    <format dxfId="850">
      <pivotArea type="all" dataOnly="0" outline="0" fieldPosition="0"/>
    </format>
    <format dxfId="849">
      <pivotArea outline="0" collapsedLevelsAreSubtotals="1" fieldPosition="0"/>
    </format>
    <format dxfId="848">
      <pivotArea dataOnly="0" labelOnly="1" outline="0" axis="axisValues" fieldPosition="0"/>
    </format>
    <format dxfId="847">
      <pivotArea dataOnly="0" labelOnly="1" outline="0" fieldPosition="0">
        <references count="1">
          <reference field="6" count="39">
            <x v="5"/>
            <x v="10"/>
            <x v="11"/>
            <x v="12"/>
            <x v="14"/>
            <x v="16"/>
            <x v="17"/>
            <x v="18"/>
            <x v="20"/>
            <x v="21"/>
            <x v="23"/>
            <x v="24"/>
            <x v="26"/>
            <x v="27"/>
            <x v="28"/>
            <x v="39"/>
            <x v="42"/>
            <x v="43"/>
            <x v="46"/>
            <x v="47"/>
            <x v="48"/>
            <x v="49"/>
            <x v="60"/>
            <x v="63"/>
            <x v="77"/>
            <x v="78"/>
            <x v="81"/>
            <x v="82"/>
            <x v="91"/>
            <x v="95"/>
            <x v="111"/>
            <x v="112"/>
            <x v="113"/>
            <x v="114"/>
            <x v="118"/>
            <x v="120"/>
            <x v="122"/>
            <x v="124"/>
            <x v="125"/>
          </reference>
        </references>
      </pivotArea>
    </format>
    <format dxfId="846">
      <pivotArea dataOnly="0" labelOnly="1" outline="0" fieldPosition="0">
        <references count="2">
          <reference field="6" count="1" selected="0">
            <x v="5"/>
          </reference>
          <reference field="7" count="1">
            <x v="23"/>
          </reference>
        </references>
      </pivotArea>
    </format>
    <format dxfId="845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23"/>
          </reference>
          <reference field="12" count="1">
            <x v="19"/>
          </reference>
        </references>
      </pivotArea>
    </format>
    <format dxfId="844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3"/>
          </reference>
          <reference field="12" count="1">
            <x v="6"/>
          </reference>
        </references>
      </pivotArea>
    </format>
    <format dxfId="843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23"/>
          </reference>
          <reference field="12" count="1">
            <x v="7"/>
          </reference>
        </references>
      </pivotArea>
    </format>
    <format dxfId="842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23"/>
          </reference>
          <reference field="12" count="1">
            <x v="8"/>
          </reference>
        </references>
      </pivotArea>
    </format>
    <format dxfId="841">
      <pivotArea dataOnly="0" labelOnly="1" outline="0" fieldPosition="0">
        <references count="3">
          <reference field="6" count="1" selected="0">
            <x v="16"/>
          </reference>
          <reference field="7" count="1" selected="0">
            <x v="23"/>
          </reference>
          <reference field="12" count="1">
            <x v="9"/>
          </reference>
        </references>
      </pivotArea>
    </format>
    <format dxfId="840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23"/>
          </reference>
          <reference field="12" count="1">
            <x v="7"/>
          </reference>
        </references>
      </pivotArea>
    </format>
    <format dxfId="839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23"/>
          </reference>
          <reference field="12" count="1">
            <x v="10"/>
          </reference>
        </references>
      </pivotArea>
    </format>
    <format dxfId="838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23"/>
          </reference>
          <reference field="12" count="1">
            <x v="7"/>
          </reference>
        </references>
      </pivotArea>
    </format>
    <format dxfId="837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23"/>
          </reference>
          <reference field="12" count="1">
            <x v="11"/>
          </reference>
        </references>
      </pivotArea>
    </format>
    <format dxfId="836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23"/>
          </reference>
          <reference field="12" count="1">
            <x v="12"/>
          </reference>
        </references>
      </pivotArea>
    </format>
    <format dxfId="835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23"/>
          </reference>
          <reference field="12" count="1">
            <x v="7"/>
          </reference>
        </references>
      </pivotArea>
    </format>
    <format dxfId="834">
      <pivotArea dataOnly="0" labelOnly="1" outline="0" fieldPosition="0">
        <references count="3">
          <reference field="6" count="1" selected="0">
            <x v="26"/>
          </reference>
          <reference field="7" count="1" selected="0">
            <x v="23"/>
          </reference>
          <reference field="12" count="1">
            <x v="13"/>
          </reference>
        </references>
      </pivotArea>
    </format>
    <format dxfId="833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23"/>
          </reference>
          <reference field="12" count="1">
            <x v="14"/>
          </reference>
        </references>
      </pivotArea>
    </format>
    <format dxfId="832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23"/>
          </reference>
          <reference field="12" count="1">
            <x v="40"/>
          </reference>
        </references>
      </pivotArea>
    </format>
    <format dxfId="831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23"/>
          </reference>
          <reference field="12" count="1">
            <x v="3"/>
          </reference>
        </references>
      </pivotArea>
    </format>
    <format dxfId="830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23"/>
          </reference>
          <reference field="12" count="1">
            <x v="18"/>
          </reference>
        </references>
      </pivotArea>
    </format>
    <format dxfId="829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23"/>
          </reference>
          <reference field="12" count="1">
            <x v="6"/>
          </reference>
        </references>
      </pivotArea>
    </format>
    <format dxfId="828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23"/>
          </reference>
          <reference field="12" count="1">
            <x v="7"/>
          </reference>
        </references>
      </pivotArea>
    </format>
    <format dxfId="827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23"/>
          </reference>
          <reference field="12" count="1">
            <x v="14"/>
          </reference>
        </references>
      </pivotArea>
    </format>
    <format dxfId="826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23"/>
          </reference>
          <reference field="12" count="1">
            <x v="18"/>
          </reference>
        </references>
      </pivotArea>
    </format>
    <format dxfId="825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23"/>
          </reference>
          <reference field="12" count="1">
            <x v="11"/>
          </reference>
        </references>
      </pivotArea>
    </format>
    <format dxfId="824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23"/>
          </reference>
          <reference field="12" count="1">
            <x v="9"/>
          </reference>
        </references>
      </pivotArea>
    </format>
    <format dxfId="823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23"/>
          </reference>
          <reference field="12" count="1">
            <x v="7"/>
          </reference>
        </references>
      </pivotArea>
    </format>
    <format dxfId="822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23"/>
          </reference>
          <reference field="12" count="1">
            <x v="14"/>
          </reference>
        </references>
      </pivotArea>
    </format>
    <format dxfId="821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23"/>
          </reference>
          <reference field="12" count="1">
            <x v="21"/>
          </reference>
        </references>
      </pivotArea>
    </format>
    <format dxfId="820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23"/>
          </reference>
          <reference field="12" count="1">
            <x v="18"/>
          </reference>
        </references>
      </pivotArea>
    </format>
    <format dxfId="819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23"/>
          </reference>
          <reference field="12" count="1">
            <x v="22"/>
          </reference>
        </references>
      </pivotArea>
    </format>
    <format dxfId="818">
      <pivotArea dataOnly="0" labelOnly="1" outline="0" fieldPosition="0">
        <references count="3">
          <reference field="6" count="1" selected="0">
            <x v="95"/>
          </reference>
          <reference field="7" count="1" selected="0">
            <x v="23"/>
          </reference>
          <reference field="12" count="1">
            <x v="14"/>
          </reference>
        </references>
      </pivotArea>
    </format>
    <format dxfId="817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23"/>
          </reference>
          <reference field="12" count="1">
            <x v="4"/>
          </reference>
        </references>
      </pivotArea>
    </format>
    <format dxfId="816">
      <pivotArea dataOnly="0" labelOnly="1" outline="0" fieldPosition="0">
        <references count="3">
          <reference field="6" count="1" selected="0">
            <x v="113"/>
          </reference>
          <reference field="7" count="1" selected="0">
            <x v="23"/>
          </reference>
          <reference field="12" count="1">
            <x v="3"/>
          </reference>
        </references>
      </pivotArea>
    </format>
    <format dxfId="815">
      <pivotArea dataOnly="0" labelOnly="1" outline="0" fieldPosition="0">
        <references count="3">
          <reference field="6" count="1" selected="0">
            <x v="118"/>
          </reference>
          <reference field="7" count="1" selected="0">
            <x v="23"/>
          </reference>
          <reference field="12" count="1">
            <x v="18"/>
          </reference>
        </references>
      </pivotArea>
    </format>
    <format dxfId="814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23"/>
          </reference>
          <reference field="12" count="1">
            <x v="4"/>
          </reference>
        </references>
      </pivotArea>
    </format>
    <format dxfId="813">
      <pivotArea dataOnly="0" labelOnly="1" outline="0" fieldPosition="0">
        <references count="3">
          <reference field="6" count="1" selected="0">
            <x v="122"/>
          </reference>
          <reference field="7" count="1" selected="0">
            <x v="23"/>
          </reference>
          <reference field="12" count="1">
            <x v="40"/>
          </reference>
        </references>
      </pivotArea>
    </format>
    <format dxfId="812">
      <pivotArea dataOnly="0" labelOnly="1" outline="0" fieldPosition="0">
        <references count="3">
          <reference field="6" count="1" selected="0">
            <x v="124"/>
          </reference>
          <reference field="7" count="1" selected="0">
            <x v="23"/>
          </reference>
          <reference field="12" count="1">
            <x v="14"/>
          </reference>
        </references>
      </pivotArea>
    </format>
    <format dxfId="811">
      <pivotArea dataOnly="0" labelOnly="1" outline="0" fieldPosition="0">
        <references count="3">
          <reference field="6" count="1" selected="0">
            <x v="125"/>
          </reference>
          <reference field="7" count="1" selected="0">
            <x v="23"/>
          </reference>
          <reference field="12" count="1">
            <x v="19"/>
          </reference>
        </references>
      </pivotArea>
    </format>
    <format dxfId="810">
      <pivotArea dataOnly="0" labelOnly="1" outline="0" fieldPosition="0">
        <references count="4">
          <reference field="6" count="1" selected="0">
            <x v="28"/>
          </reference>
          <reference field="7" count="1" selected="0">
            <x v="23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809">
      <pivotArea dataOnly="0" labelOnly="1" outline="0" fieldPosition="0">
        <references count="4">
          <reference field="6" count="1" selected="0">
            <x v="122"/>
          </reference>
          <reference field="7" count="1" selected="0">
            <x v="23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808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23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807">
      <pivotArea dataOnly="0" labelOnly="1" outline="0" fieldPosition="0">
        <references count="5">
          <reference field="6" count="1" selected="0">
            <x v="122"/>
          </reference>
          <reference field="7" count="1" selected="0">
            <x v="23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806">
      <pivotArea dataOnly="0" labelOnly="1" outline="0" fieldPosition="0">
        <references count="7">
          <reference field="6" count="1" selected="0">
            <x v="28"/>
          </reference>
          <reference field="7" count="1" selected="0">
            <x v="23"/>
          </reference>
          <reference field="8" count="1">
            <x v="5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805">
      <pivotArea dataOnly="0" labelOnly="1" outline="0" fieldPosition="0">
        <references count="7">
          <reference field="6" count="1" selected="0">
            <x v="122"/>
          </reference>
          <reference field="7" count="1" selected="0">
            <x v="23"/>
          </reference>
          <reference field="8" count="1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804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23"/>
          </reference>
          <reference field="8" count="1" selected="0">
            <x v="5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803">
      <pivotArea dataOnly="0" labelOnly="1" outline="0" fieldPosition="0">
        <references count="8">
          <reference field="6" count="1" selected="0">
            <x v="122"/>
          </reference>
          <reference field="7" count="1" selected="0">
            <x v="23"/>
          </reference>
          <reference field="8" count="1" selected="0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802">
      <pivotArea type="all" dataOnly="0" outline="0" fieldPosition="0"/>
    </format>
    <format dxfId="801">
      <pivotArea outline="0" collapsedLevelsAreSubtotals="1" fieldPosition="0"/>
    </format>
    <format dxfId="800">
      <pivotArea dataOnly="0" labelOnly="1" outline="0" axis="axisValues" fieldPosition="0"/>
    </format>
    <format dxfId="799">
      <pivotArea dataOnly="0" labelOnly="1" outline="0" fieldPosition="0">
        <references count="1">
          <reference field="6" count="39">
            <x v="5"/>
            <x v="10"/>
            <x v="11"/>
            <x v="12"/>
            <x v="14"/>
            <x v="16"/>
            <x v="17"/>
            <x v="18"/>
            <x v="20"/>
            <x v="21"/>
            <x v="23"/>
            <x v="24"/>
            <x v="26"/>
            <x v="27"/>
            <x v="28"/>
            <x v="39"/>
            <x v="42"/>
            <x v="43"/>
            <x v="46"/>
            <x v="47"/>
            <x v="48"/>
            <x v="49"/>
            <x v="60"/>
            <x v="63"/>
            <x v="77"/>
            <x v="78"/>
            <x v="81"/>
            <x v="82"/>
            <x v="91"/>
            <x v="95"/>
            <x v="111"/>
            <x v="112"/>
            <x v="113"/>
            <x v="114"/>
            <x v="118"/>
            <x v="120"/>
            <x v="122"/>
            <x v="124"/>
            <x v="125"/>
          </reference>
        </references>
      </pivotArea>
    </format>
    <format dxfId="798">
      <pivotArea dataOnly="0" labelOnly="1" outline="0" fieldPosition="0">
        <references count="2">
          <reference field="6" count="1" selected="0">
            <x v="5"/>
          </reference>
          <reference field="7" count="1">
            <x v="23"/>
          </reference>
        </references>
      </pivotArea>
    </format>
    <format dxfId="797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23"/>
          </reference>
          <reference field="12" count="1">
            <x v="19"/>
          </reference>
        </references>
      </pivotArea>
    </format>
    <format dxfId="796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3"/>
          </reference>
          <reference field="12" count="1">
            <x v="6"/>
          </reference>
        </references>
      </pivotArea>
    </format>
    <format dxfId="795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23"/>
          </reference>
          <reference field="12" count="1">
            <x v="7"/>
          </reference>
        </references>
      </pivotArea>
    </format>
    <format dxfId="794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23"/>
          </reference>
          <reference field="12" count="1">
            <x v="8"/>
          </reference>
        </references>
      </pivotArea>
    </format>
    <format dxfId="793">
      <pivotArea dataOnly="0" labelOnly="1" outline="0" fieldPosition="0">
        <references count="3">
          <reference field="6" count="1" selected="0">
            <x v="16"/>
          </reference>
          <reference field="7" count="1" selected="0">
            <x v="23"/>
          </reference>
          <reference field="12" count="1">
            <x v="9"/>
          </reference>
        </references>
      </pivotArea>
    </format>
    <format dxfId="792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23"/>
          </reference>
          <reference field="12" count="1">
            <x v="7"/>
          </reference>
        </references>
      </pivotArea>
    </format>
    <format dxfId="791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23"/>
          </reference>
          <reference field="12" count="1">
            <x v="10"/>
          </reference>
        </references>
      </pivotArea>
    </format>
    <format dxfId="790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23"/>
          </reference>
          <reference field="12" count="1">
            <x v="7"/>
          </reference>
        </references>
      </pivotArea>
    </format>
    <format dxfId="789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23"/>
          </reference>
          <reference field="12" count="1">
            <x v="11"/>
          </reference>
        </references>
      </pivotArea>
    </format>
    <format dxfId="788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23"/>
          </reference>
          <reference field="12" count="1">
            <x v="12"/>
          </reference>
        </references>
      </pivotArea>
    </format>
    <format dxfId="787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23"/>
          </reference>
          <reference field="12" count="1">
            <x v="7"/>
          </reference>
        </references>
      </pivotArea>
    </format>
    <format dxfId="786">
      <pivotArea dataOnly="0" labelOnly="1" outline="0" fieldPosition="0">
        <references count="3">
          <reference field="6" count="1" selected="0">
            <x v="26"/>
          </reference>
          <reference field="7" count="1" selected="0">
            <x v="23"/>
          </reference>
          <reference field="12" count="1">
            <x v="13"/>
          </reference>
        </references>
      </pivotArea>
    </format>
    <format dxfId="785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23"/>
          </reference>
          <reference field="12" count="1">
            <x v="14"/>
          </reference>
        </references>
      </pivotArea>
    </format>
    <format dxfId="784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23"/>
          </reference>
          <reference field="12" count="1">
            <x v="40"/>
          </reference>
        </references>
      </pivotArea>
    </format>
    <format dxfId="783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23"/>
          </reference>
          <reference field="12" count="1">
            <x v="3"/>
          </reference>
        </references>
      </pivotArea>
    </format>
    <format dxfId="782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23"/>
          </reference>
          <reference field="12" count="1">
            <x v="18"/>
          </reference>
        </references>
      </pivotArea>
    </format>
    <format dxfId="781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23"/>
          </reference>
          <reference field="12" count="1">
            <x v="6"/>
          </reference>
        </references>
      </pivotArea>
    </format>
    <format dxfId="780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23"/>
          </reference>
          <reference field="12" count="1">
            <x v="7"/>
          </reference>
        </references>
      </pivotArea>
    </format>
    <format dxfId="779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23"/>
          </reference>
          <reference field="12" count="1">
            <x v="14"/>
          </reference>
        </references>
      </pivotArea>
    </format>
    <format dxfId="778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23"/>
          </reference>
          <reference field="12" count="1">
            <x v="18"/>
          </reference>
        </references>
      </pivotArea>
    </format>
    <format dxfId="777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23"/>
          </reference>
          <reference field="12" count="1">
            <x v="11"/>
          </reference>
        </references>
      </pivotArea>
    </format>
    <format dxfId="776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23"/>
          </reference>
          <reference field="12" count="1">
            <x v="9"/>
          </reference>
        </references>
      </pivotArea>
    </format>
    <format dxfId="775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23"/>
          </reference>
          <reference field="12" count="1">
            <x v="7"/>
          </reference>
        </references>
      </pivotArea>
    </format>
    <format dxfId="774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23"/>
          </reference>
          <reference field="12" count="1">
            <x v="14"/>
          </reference>
        </references>
      </pivotArea>
    </format>
    <format dxfId="773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23"/>
          </reference>
          <reference field="12" count="1">
            <x v="21"/>
          </reference>
        </references>
      </pivotArea>
    </format>
    <format dxfId="772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23"/>
          </reference>
          <reference field="12" count="1">
            <x v="18"/>
          </reference>
        </references>
      </pivotArea>
    </format>
    <format dxfId="771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23"/>
          </reference>
          <reference field="12" count="1">
            <x v="22"/>
          </reference>
        </references>
      </pivotArea>
    </format>
    <format dxfId="770">
      <pivotArea dataOnly="0" labelOnly="1" outline="0" fieldPosition="0">
        <references count="3">
          <reference field="6" count="1" selected="0">
            <x v="95"/>
          </reference>
          <reference field="7" count="1" selected="0">
            <x v="23"/>
          </reference>
          <reference field="12" count="1">
            <x v="14"/>
          </reference>
        </references>
      </pivotArea>
    </format>
    <format dxfId="769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23"/>
          </reference>
          <reference field="12" count="1">
            <x v="4"/>
          </reference>
        </references>
      </pivotArea>
    </format>
    <format dxfId="768">
      <pivotArea dataOnly="0" labelOnly="1" outline="0" fieldPosition="0">
        <references count="3">
          <reference field="6" count="1" selected="0">
            <x v="113"/>
          </reference>
          <reference field="7" count="1" selected="0">
            <x v="23"/>
          </reference>
          <reference field="12" count="1">
            <x v="3"/>
          </reference>
        </references>
      </pivotArea>
    </format>
    <format dxfId="767">
      <pivotArea dataOnly="0" labelOnly="1" outline="0" fieldPosition="0">
        <references count="3">
          <reference field="6" count="1" selected="0">
            <x v="118"/>
          </reference>
          <reference field="7" count="1" selected="0">
            <x v="23"/>
          </reference>
          <reference field="12" count="1">
            <x v="18"/>
          </reference>
        </references>
      </pivotArea>
    </format>
    <format dxfId="766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23"/>
          </reference>
          <reference field="12" count="1">
            <x v="4"/>
          </reference>
        </references>
      </pivotArea>
    </format>
    <format dxfId="765">
      <pivotArea dataOnly="0" labelOnly="1" outline="0" fieldPosition="0">
        <references count="3">
          <reference field="6" count="1" selected="0">
            <x v="122"/>
          </reference>
          <reference field="7" count="1" selected="0">
            <x v="23"/>
          </reference>
          <reference field="12" count="1">
            <x v="40"/>
          </reference>
        </references>
      </pivotArea>
    </format>
    <format dxfId="764">
      <pivotArea dataOnly="0" labelOnly="1" outline="0" fieldPosition="0">
        <references count="3">
          <reference field="6" count="1" selected="0">
            <x v="124"/>
          </reference>
          <reference field="7" count="1" selected="0">
            <x v="23"/>
          </reference>
          <reference field="12" count="1">
            <x v="14"/>
          </reference>
        </references>
      </pivotArea>
    </format>
    <format dxfId="763">
      <pivotArea dataOnly="0" labelOnly="1" outline="0" fieldPosition="0">
        <references count="3">
          <reference field="6" count="1" selected="0">
            <x v="125"/>
          </reference>
          <reference field="7" count="1" selected="0">
            <x v="23"/>
          </reference>
          <reference field="12" count="1">
            <x v="19"/>
          </reference>
        </references>
      </pivotArea>
    </format>
    <format dxfId="762">
      <pivotArea dataOnly="0" labelOnly="1" outline="0" fieldPosition="0">
        <references count="4">
          <reference field="6" count="1" selected="0">
            <x v="28"/>
          </reference>
          <reference field="7" count="1" selected="0">
            <x v="23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761">
      <pivotArea dataOnly="0" labelOnly="1" outline="0" fieldPosition="0">
        <references count="4">
          <reference field="6" count="1" selected="0">
            <x v="122"/>
          </reference>
          <reference field="7" count="1" selected="0">
            <x v="23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760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23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759">
      <pivotArea dataOnly="0" labelOnly="1" outline="0" fieldPosition="0">
        <references count="5">
          <reference field="6" count="1" selected="0">
            <x v="122"/>
          </reference>
          <reference field="7" count="1" selected="0">
            <x v="23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758">
      <pivotArea dataOnly="0" labelOnly="1" outline="0" fieldPosition="0">
        <references count="7">
          <reference field="6" count="1" selected="0">
            <x v="28"/>
          </reference>
          <reference field="7" count="1" selected="0">
            <x v="23"/>
          </reference>
          <reference field="8" count="1">
            <x v="5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57">
      <pivotArea dataOnly="0" labelOnly="1" outline="0" fieldPosition="0">
        <references count="7">
          <reference field="6" count="1" selected="0">
            <x v="122"/>
          </reference>
          <reference field="7" count="1" selected="0">
            <x v="23"/>
          </reference>
          <reference field="8" count="1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56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23"/>
          </reference>
          <reference field="8" count="1" selected="0">
            <x v="5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55">
      <pivotArea dataOnly="0" labelOnly="1" outline="0" fieldPosition="0">
        <references count="8">
          <reference field="6" count="1" selected="0">
            <x v="122"/>
          </reference>
          <reference field="7" count="1" selected="0">
            <x v="23"/>
          </reference>
          <reference field="8" count="1" selected="0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9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53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n="230.300"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49">
    <i>
      <x/>
      <x v="112"/>
      <x v="94"/>
      <x/>
      <x v="7"/>
      <x v="50"/>
      <x v="13"/>
      <x v="14"/>
    </i>
    <i>
      <x v="4"/>
      <x v="29"/>
      <x v="3"/>
      <x/>
      <x v="2"/>
      <x v="11"/>
      <x v="4"/>
      <x v="4"/>
    </i>
    <i r="1">
      <x v="112"/>
      <x v="94"/>
      <x/>
      <x v="7"/>
      <x v="50"/>
      <x v="9"/>
      <x v="9"/>
    </i>
    <i>
      <x v="9"/>
      <x v="84"/>
      <x v="83"/>
      <x/>
      <x v="6"/>
      <x v="25"/>
      <x v="57"/>
      <x v="69"/>
    </i>
    <i>
      <x v="10"/>
      <x v="29"/>
      <x v="6"/>
      <x/>
      <x v="2"/>
      <x v="10"/>
      <x v="13"/>
      <x v="14"/>
    </i>
    <i>
      <x v="11"/>
      <x v="84"/>
      <x v="73"/>
      <x v="4"/>
      <x v="6"/>
      <x v="45"/>
      <x v="58"/>
      <x v="49"/>
    </i>
    <i>
      <x v="12"/>
      <x v="29"/>
      <x v="7"/>
      <x/>
      <x v="3"/>
      <x v="18"/>
      <x v="13"/>
      <x v="14"/>
    </i>
    <i r="1">
      <x v="84"/>
      <x v="73"/>
      <x v="4"/>
      <x v="6"/>
      <x v="45"/>
      <x v="58"/>
      <x v="29"/>
    </i>
    <i>
      <x v="16"/>
      <x v="29"/>
      <x v="9"/>
      <x/>
      <x v="2"/>
      <x v="6"/>
      <x v="4"/>
      <x v="4"/>
    </i>
    <i>
      <x v="18"/>
      <x v="112"/>
      <x v="103"/>
      <x/>
      <x v="7"/>
      <x v="39"/>
      <x v="9"/>
      <x v="9"/>
    </i>
    <i>
      <x v="19"/>
      <x v="112"/>
      <x v="103"/>
      <x/>
      <x v="7"/>
      <x v="39"/>
      <x v="15"/>
      <x v="17"/>
    </i>
    <i>
      <x v="22"/>
      <x v="29"/>
      <x v="6"/>
      <x/>
      <x v="2"/>
      <x v="10"/>
      <x v="4"/>
      <x v="4"/>
    </i>
    <i r="1">
      <x v="84"/>
      <x v="81"/>
      <x/>
      <x v="6"/>
      <x v="28"/>
      <x v="9"/>
      <x v="9"/>
    </i>
    <i>
      <x v="24"/>
      <x v="29"/>
      <x v="7"/>
      <x/>
      <x v="3"/>
      <x v="18"/>
      <x v="9"/>
      <x v="9"/>
    </i>
    <i r="1">
      <x v="84"/>
      <x v="73"/>
      <x/>
      <x v="6"/>
      <x v="45"/>
      <x v="16"/>
      <x v="18"/>
    </i>
    <i>
      <x v="26"/>
      <x v="112"/>
      <x v="40"/>
      <x v="1"/>
      <x v="4"/>
      <x v="3"/>
      <x v="1"/>
      <x v="65"/>
    </i>
    <i>
      <x v="34"/>
      <x v="84"/>
      <x v="74"/>
      <x/>
      <x v="6"/>
      <x v="20"/>
      <x v="9"/>
      <x v="9"/>
    </i>
    <i r="1">
      <x v="112"/>
      <x v="92"/>
      <x/>
      <x v="7"/>
      <x v="46"/>
      <x v="4"/>
      <x v="4"/>
    </i>
    <i>
      <x v="35"/>
      <x v="29"/>
      <x v="17"/>
      <x v="4"/>
      <x v="3"/>
      <x v="5"/>
      <x v="19"/>
      <x v="9"/>
    </i>
    <i>
      <x v="36"/>
      <x v="29"/>
      <x v="17"/>
      <x v="4"/>
      <x v="3"/>
      <x v="5"/>
      <x v="19"/>
      <x v="9"/>
    </i>
    <i>
      <x v="37"/>
      <x v="29"/>
      <x v="4"/>
      <x/>
      <x v="2"/>
      <x v="12"/>
      <x v="4"/>
      <x v="4"/>
    </i>
    <i r="1">
      <x v="84"/>
      <x v="70"/>
      <x/>
      <x v="6"/>
      <x v="23"/>
      <x v="13"/>
      <x v="14"/>
    </i>
    <i>
      <x v="39"/>
      <x v="29"/>
      <x v="3"/>
      <x/>
      <x v="2"/>
      <x v="11"/>
      <x v="13"/>
      <x v="14"/>
    </i>
    <i r="1">
      <x v="112"/>
      <x v="94"/>
      <x/>
      <x v="7"/>
      <x v="50"/>
      <x v="9"/>
      <x v="9"/>
    </i>
    <i>
      <x v="41"/>
      <x v="112"/>
      <x v="94"/>
      <x/>
      <x v="7"/>
      <x v="50"/>
      <x v="13"/>
      <x v="14"/>
    </i>
    <i>
      <x v="42"/>
      <x v="112"/>
      <x v="94"/>
      <x/>
      <x v="7"/>
      <x v="50"/>
      <x v="13"/>
      <x v="14"/>
    </i>
    <i>
      <x v="43"/>
      <x v="29"/>
      <x v="18"/>
      <x/>
      <x v="2"/>
      <x v="17"/>
      <x v="9"/>
      <x v="9"/>
    </i>
    <i>
      <x v="46"/>
      <x v="84"/>
      <x v="81"/>
      <x/>
      <x v="6"/>
      <x v="28"/>
      <x v="9"/>
      <x v="9"/>
    </i>
    <i>
      <x v="54"/>
      <x v="112"/>
      <x v="94"/>
      <x/>
      <x v="7"/>
      <x v="50"/>
      <x v="17"/>
      <x v="19"/>
    </i>
    <i>
      <x v="55"/>
      <x v="112"/>
      <x v="94"/>
      <x/>
      <x v="7"/>
      <x v="50"/>
      <x v="17"/>
      <x v="19"/>
    </i>
    <i>
      <x v="56"/>
      <x v="112"/>
      <x v="95"/>
      <x/>
      <x v="8"/>
      <x v="33"/>
      <x v="13"/>
      <x v="14"/>
    </i>
    <i>
      <x v="59"/>
      <x v="84"/>
      <x v="77"/>
      <x/>
      <x v="6"/>
      <x v="26"/>
      <x/>
      <x/>
    </i>
    <i>
      <x v="63"/>
      <x v="84"/>
      <x v="71"/>
      <x/>
      <x v="6"/>
      <x v="24"/>
      <x v="9"/>
      <x v="9"/>
    </i>
    <i>
      <x v="64"/>
      <x v="29"/>
      <x v="40"/>
      <x v="1"/>
      <x v="4"/>
      <x v="3"/>
      <x v="15"/>
      <x v="65"/>
    </i>
    <i>
      <x v="73"/>
      <x v="84"/>
      <x v="76"/>
      <x v="11"/>
      <x v="6"/>
      <x v="49"/>
      <x v="4"/>
      <x v="4"/>
    </i>
    <i>
      <x v="76"/>
      <x v="84"/>
      <x v="74"/>
      <x v="4"/>
      <x v="6"/>
      <x v="20"/>
      <x v="24"/>
      <x v="78"/>
    </i>
    <i>
      <x v="77"/>
      <x v="29"/>
      <x v="7"/>
      <x/>
      <x v="3"/>
      <x v="18"/>
      <x v="4"/>
      <x v="4"/>
    </i>
    <i r="1">
      <x v="84"/>
      <x v="73"/>
      <x/>
      <x v="6"/>
      <x v="45"/>
      <x v="13"/>
      <x v="14"/>
    </i>
    <i>
      <x v="86"/>
      <x v="84"/>
      <x v="70"/>
      <x/>
      <x v="6"/>
      <x v="23"/>
      <x v="15"/>
      <x v="17"/>
    </i>
    <i>
      <x v="95"/>
      <x v="29"/>
      <x v="14"/>
      <x/>
      <x v="2"/>
      <x v="11"/>
      <x v="34"/>
      <x v="36"/>
    </i>
    <i>
      <x v="97"/>
      <x v="112"/>
      <x v="94"/>
      <x/>
      <x v="7"/>
      <x v="50"/>
      <x v="9"/>
      <x v="9"/>
    </i>
    <i>
      <x v="99"/>
      <x v="84"/>
      <x v="72"/>
      <x/>
      <x v="6"/>
      <x v="21"/>
      <x v="2"/>
      <x v="2"/>
    </i>
    <i>
      <x v="103"/>
      <x v="112"/>
      <x v="106"/>
      <x/>
      <x v="7"/>
      <x v="41"/>
      <x v="13"/>
      <x v="14"/>
    </i>
    <i>
      <x v="111"/>
      <x v="84"/>
      <x v="70"/>
      <x/>
      <x v="6"/>
      <x v="23"/>
      <x v="51"/>
      <x v="44"/>
    </i>
    <i>
      <x v="113"/>
      <x v="112"/>
      <x v="94"/>
      <x/>
      <x v="7"/>
      <x v="50"/>
      <x v="16"/>
      <x v="18"/>
    </i>
    <i>
      <x v="115"/>
      <x v="29"/>
      <x v="18"/>
      <x/>
      <x v="2"/>
      <x v="17"/>
      <x v="4"/>
      <x v="4"/>
    </i>
    <i>
      <x v="116"/>
      <x v="84"/>
      <x v="80"/>
      <x v="12"/>
      <x v="6"/>
      <x v="49"/>
      <x v="9"/>
      <x v="9"/>
    </i>
    <i>
      <x v="118"/>
      <x v="29"/>
      <x v="18"/>
      <x/>
      <x v="2"/>
      <x v="17"/>
      <x v="4"/>
      <x v="4"/>
    </i>
    <i>
      <x v="124"/>
      <x v="29"/>
      <x v="14"/>
      <x/>
      <x v="2"/>
      <x v="11"/>
      <x v="15"/>
      <x v="17"/>
    </i>
  </rowItems>
  <colItems count="1">
    <i/>
  </colItems>
  <pageFields count="1">
    <pageField fld="3" item="32" hier="-1"/>
  </pageFields>
  <dataFields count="1">
    <dataField name="VALOR" fld="14" baseField="13" baseItem="23" numFmtId="44"/>
  </dataFields>
  <formats count="141">
    <format dxfId="754">
      <pivotArea type="all" dataOnly="0" outline="0" fieldPosition="0"/>
    </format>
    <format dxfId="753">
      <pivotArea field="11" type="button" dataOnly="0" labelOnly="1" outline="0" axis="axisRow" fieldPosition="4"/>
    </format>
    <format dxfId="752">
      <pivotArea field="8" type="button" dataOnly="0" labelOnly="1" outline="0" axis="axisRow" fieldPosition="6"/>
    </format>
    <format dxfId="751">
      <pivotArea field="15" type="button" dataOnly="0" labelOnly="1" outline="0" axis="axisRow" fieldPosition="5"/>
    </format>
    <format dxfId="750">
      <pivotArea field="15" type="button" dataOnly="0" labelOnly="1" outline="0" axis="axisRow" fieldPosition="5"/>
    </format>
    <format dxfId="749">
      <pivotArea field="17" type="button" dataOnly="0" labelOnly="1" outline="0" axis="axisRow" fieldPosition="3"/>
    </format>
    <format dxfId="748">
      <pivotArea field="17" type="button" dataOnly="0" labelOnly="1" outline="0" axis="axisRow" fieldPosition="3"/>
    </format>
    <format dxfId="747">
      <pivotArea dataOnly="0" labelOnly="1" outline="0" fieldPosition="0">
        <references count="1">
          <reference field="3" count="1">
            <x v="0"/>
          </reference>
        </references>
      </pivotArea>
    </format>
    <format dxfId="746">
      <pivotArea field="12" type="button" dataOnly="0" labelOnly="1" outline="0" axis="axisRow" fieldPosition="2"/>
    </format>
    <format dxfId="745">
      <pivotArea field="12" type="button" dataOnly="0" labelOnly="1" outline="0" axis="axisRow" fieldPosition="2"/>
    </format>
    <format dxfId="744">
      <pivotArea dataOnly="0" labelOnly="1" outline="0" fieldPosition="0">
        <references count="1">
          <reference field="6" count="0"/>
        </references>
      </pivotArea>
    </format>
    <format dxfId="743">
      <pivotArea dataOnly="0" labelOnly="1" outline="0" fieldPosition="0">
        <references count="1">
          <reference field="3" count="1">
            <x v="0"/>
          </reference>
        </references>
      </pivotArea>
    </format>
    <format dxfId="742">
      <pivotArea field="7" type="button" dataOnly="0" labelOnly="1" outline="0" axis="axisRow" fieldPosition="1"/>
    </format>
    <format dxfId="741">
      <pivotArea dataOnly="0" labelOnly="1" outline="0" fieldPosition="0">
        <references count="1">
          <reference field="6" count="1">
            <x v="5"/>
          </reference>
        </references>
      </pivotArea>
    </format>
    <format dxfId="740">
      <pivotArea dataOnly="0" labelOnly="1" outline="0" fieldPosition="0">
        <references count="1">
          <reference field="6" count="23">
            <x v="10"/>
            <x v="11"/>
            <x v="13"/>
            <x v="21"/>
            <x v="22"/>
            <x v="23"/>
            <x v="24"/>
            <x v="28"/>
            <x v="35"/>
            <x v="36"/>
            <x v="41"/>
            <x v="44"/>
            <x v="46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739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738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737">
      <pivotArea dataOnly="0" labelOnly="1" outline="0" fieldPosition="0">
        <references count="1">
          <reference field="3" count="1">
            <x v="1"/>
          </reference>
        </references>
      </pivotArea>
    </format>
    <format dxfId="736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735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734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733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732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731">
      <pivotArea dataOnly="0" labelOnly="1" outline="0" fieldPosition="0">
        <references count="1">
          <reference field="3" count="1">
            <x v="1"/>
          </reference>
        </references>
      </pivotArea>
    </format>
    <format dxfId="730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729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728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727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726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725">
      <pivotArea dataOnly="0" labelOnly="1" outline="0" fieldPosition="0">
        <references count="1">
          <reference field="3" count="1">
            <x v="2"/>
          </reference>
        </references>
      </pivotArea>
    </format>
    <format dxfId="724">
      <pivotArea field="7" type="button" dataOnly="0" labelOnly="1" outline="0" axis="axisRow" fieldPosition="1"/>
    </format>
    <format dxfId="723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722">
      <pivotArea dataOnly="0" labelOnly="1" outline="0" fieldPosition="0">
        <references count="1">
          <reference field="3" count="1">
            <x v="2"/>
          </reference>
        </references>
      </pivotArea>
    </format>
    <format dxfId="721">
      <pivotArea field="7" type="button" dataOnly="0" labelOnly="1" outline="0" axis="axisRow" fieldPosition="1"/>
    </format>
    <format dxfId="720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719">
      <pivotArea field="6" type="button" dataOnly="0" labelOnly="1" outline="0" axis="axisRow" fieldPosition="0"/>
    </format>
    <format dxfId="718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717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716">
      <pivotArea dataOnly="0" labelOnly="1" outline="0" fieldPosition="0">
        <references count="1">
          <reference field="3" count="1">
            <x v="4"/>
          </reference>
        </references>
      </pivotArea>
    </format>
    <format dxfId="715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714">
      <pivotArea dataOnly="0" labelOnly="1" outline="0" fieldPosition="0">
        <references count="1">
          <reference field="3" count="1">
            <x v="4"/>
          </reference>
        </references>
      </pivotArea>
    </format>
    <format dxfId="713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712">
      <pivotArea dataOnly="0" labelOnly="1" outline="0" fieldPosition="0">
        <references count="1">
          <reference field="3" count="1">
            <x v="5"/>
          </reference>
        </references>
      </pivotArea>
    </format>
    <format dxfId="711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710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709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708">
      <pivotArea dataOnly="0" labelOnly="1" outline="0" fieldPosition="0">
        <references count="1">
          <reference field="3" count="1">
            <x v="5"/>
          </reference>
        </references>
      </pivotArea>
    </format>
    <format dxfId="707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706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705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704">
      <pivotArea dataOnly="0" labelOnly="1" outline="0" fieldPosition="0">
        <references count="1">
          <reference field="3" count="1">
            <x v="35"/>
          </reference>
        </references>
      </pivotArea>
    </format>
    <format dxfId="703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702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701">
      <pivotArea dataOnly="0" labelOnly="1" outline="0" fieldPosition="0">
        <references count="1">
          <reference field="3" count="1">
            <x v="35"/>
          </reference>
        </references>
      </pivotArea>
    </format>
    <format dxfId="700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699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698">
      <pivotArea dataOnly="0" labelOnly="1" outline="0" fieldPosition="0">
        <references count="1">
          <reference field="3" count="1">
            <x v="7"/>
          </reference>
        </references>
      </pivotArea>
    </format>
    <format dxfId="697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696">
      <pivotArea dataOnly="0" labelOnly="1" outline="0" fieldPosition="0">
        <references count="1">
          <reference field="3" count="1">
            <x v="7"/>
          </reference>
        </references>
      </pivotArea>
    </format>
    <format dxfId="695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694">
      <pivotArea dataOnly="0" labelOnly="1" outline="0" fieldPosition="0">
        <references count="1">
          <reference field="3" count="1">
            <x v="8"/>
          </reference>
        </references>
      </pivotArea>
    </format>
    <format dxfId="693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692">
      <pivotArea dataOnly="0" labelOnly="1" outline="0" fieldPosition="0">
        <references count="1">
          <reference field="3" count="1">
            <x v="8"/>
          </reference>
        </references>
      </pivotArea>
    </format>
    <format dxfId="691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690">
      <pivotArea dataOnly="0" labelOnly="1" outline="0" fieldPosition="0">
        <references count="1">
          <reference field="3" count="1">
            <x v="43"/>
          </reference>
        </references>
      </pivotArea>
    </format>
    <format dxfId="689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688">
      <pivotArea dataOnly="0" labelOnly="1" outline="0" fieldPosition="0">
        <references count="1">
          <reference field="3" count="1">
            <x v="43"/>
          </reference>
        </references>
      </pivotArea>
    </format>
    <format dxfId="687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686">
      <pivotArea dataOnly="0" labelOnly="1" outline="0" fieldPosition="0">
        <references count="1">
          <reference field="3" count="1">
            <x v="11"/>
          </reference>
        </references>
      </pivotArea>
    </format>
    <format dxfId="685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684">
      <pivotArea dataOnly="0" labelOnly="1" outline="0" fieldPosition="0">
        <references count="1">
          <reference field="3" count="1">
            <x v="11"/>
          </reference>
        </references>
      </pivotArea>
    </format>
    <format dxfId="683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682">
      <pivotArea dataOnly="0" labelOnly="1" outline="0" fieldPosition="0">
        <references count="1">
          <reference field="3" count="1">
            <x v="46"/>
          </reference>
        </references>
      </pivotArea>
    </format>
    <format dxfId="681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680">
      <pivotArea dataOnly="0" labelOnly="1" outline="0" fieldPosition="0">
        <references count="1">
          <reference field="3" count="1">
            <x v="46"/>
          </reference>
        </references>
      </pivotArea>
    </format>
    <format dxfId="679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678">
      <pivotArea dataOnly="0" labelOnly="1" outline="0" fieldPosition="0">
        <references count="1">
          <reference field="3" count="1">
            <x v="12"/>
          </reference>
        </references>
      </pivotArea>
    </format>
    <format dxfId="677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676">
      <pivotArea dataOnly="0" labelOnly="1" outline="0" fieldPosition="0">
        <references count="1">
          <reference field="3" count="1">
            <x v="12"/>
          </reference>
        </references>
      </pivotArea>
    </format>
    <format dxfId="675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674">
      <pivotArea dataOnly="0" labelOnly="1" outline="0" fieldPosition="0">
        <references count="1">
          <reference field="3" count="1">
            <x v="42"/>
          </reference>
        </references>
      </pivotArea>
    </format>
    <format dxfId="673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672">
      <pivotArea dataOnly="0" labelOnly="1" outline="0" fieldPosition="0">
        <references count="1">
          <reference field="3" count="1">
            <x v="42"/>
          </reference>
        </references>
      </pivotArea>
    </format>
    <format dxfId="671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670">
      <pivotArea dataOnly="0" labelOnly="1" outline="0" fieldPosition="0">
        <references count="1">
          <reference field="3" count="1">
            <x v="39"/>
          </reference>
        </references>
      </pivotArea>
    </format>
    <format dxfId="669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668">
      <pivotArea dataOnly="0" labelOnly="1" outline="0" fieldPosition="0">
        <references count="1">
          <reference field="3" count="1">
            <x v="39"/>
          </reference>
        </references>
      </pivotArea>
    </format>
    <format dxfId="667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666">
      <pivotArea outline="0" collapsedLevelsAreSubtotals="1" fieldPosition="0"/>
    </format>
    <format dxfId="665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664">
      <pivotArea outline="0" collapsedLevelsAreSubtotals="1" fieldPosition="0"/>
    </format>
    <format dxfId="663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662">
      <pivotArea outline="0" collapsedLevelsAreSubtotals="1" fieldPosition="0"/>
    </format>
    <format dxfId="661">
      <pivotArea type="all" dataOnly="0" outline="0" fieldPosition="0"/>
    </format>
    <format dxfId="660">
      <pivotArea outline="0" collapsedLevelsAreSubtotals="1" fieldPosition="0"/>
    </format>
    <format dxfId="659">
      <pivotArea dataOnly="0" labelOnly="1" outline="0" axis="axisValues" fieldPosition="0"/>
    </format>
    <format dxfId="658">
      <pivotArea dataOnly="0" labelOnly="1" outline="0" fieldPosition="0">
        <references count="1">
          <reference field="6" count="17">
            <x v="4"/>
            <x v="10"/>
            <x v="12"/>
            <x v="16"/>
            <x v="22"/>
            <x v="24"/>
            <x v="35"/>
            <x v="36"/>
            <x v="37"/>
            <x v="39"/>
            <x v="43"/>
            <x v="64"/>
            <x v="77"/>
            <x v="95"/>
            <x v="115"/>
            <x v="118"/>
            <x v="124"/>
          </reference>
        </references>
      </pivotArea>
    </format>
    <format dxfId="657">
      <pivotArea dataOnly="0" labelOnly="1" outline="0" fieldPosition="0">
        <references count="2">
          <reference field="6" count="1" selected="0">
            <x v="4"/>
          </reference>
          <reference field="7" count="1">
            <x v="29"/>
          </reference>
        </references>
      </pivotArea>
    </format>
    <format dxfId="656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29"/>
          </reference>
          <reference field="12" count="1">
            <x v="3"/>
          </reference>
        </references>
      </pivotArea>
    </format>
    <format dxfId="655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9"/>
          </reference>
          <reference field="12" count="1">
            <x v="6"/>
          </reference>
        </references>
      </pivotArea>
    </format>
    <format dxfId="654">
      <pivotArea dataOnly="0" labelOnly="1" outline="0" fieldPosition="0">
        <references count="3">
          <reference field="6" count="1" selected="0">
            <x v="12"/>
          </reference>
          <reference field="7" count="1" selected="0">
            <x v="29"/>
          </reference>
          <reference field="12" count="1">
            <x v="7"/>
          </reference>
        </references>
      </pivotArea>
    </format>
    <format dxfId="653">
      <pivotArea dataOnly="0" labelOnly="1" outline="0" fieldPosition="0">
        <references count="3">
          <reference field="6" count="1" selected="0">
            <x v="16"/>
          </reference>
          <reference field="7" count="1" selected="0">
            <x v="29"/>
          </reference>
          <reference field="12" count="1">
            <x v="9"/>
          </reference>
        </references>
      </pivotArea>
    </format>
    <format dxfId="652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29"/>
          </reference>
          <reference field="12" count="1">
            <x v="6"/>
          </reference>
        </references>
      </pivotArea>
    </format>
    <format dxfId="651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29"/>
          </reference>
          <reference field="12" count="1">
            <x v="7"/>
          </reference>
        </references>
      </pivotArea>
    </format>
    <format dxfId="650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29"/>
          </reference>
          <reference field="12" count="1">
            <x v="17"/>
          </reference>
        </references>
      </pivotArea>
    </format>
    <format dxfId="649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29"/>
          </reference>
          <reference field="12" count="1">
            <x v="4"/>
          </reference>
        </references>
      </pivotArea>
    </format>
    <format dxfId="648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29"/>
          </reference>
          <reference field="12" count="1">
            <x v="3"/>
          </reference>
        </references>
      </pivotArea>
    </format>
    <format dxfId="647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29"/>
          </reference>
          <reference field="12" count="1">
            <x v="18"/>
          </reference>
        </references>
      </pivotArea>
    </format>
    <format dxfId="646">
      <pivotArea dataOnly="0" labelOnly="1" outline="0" fieldPosition="0">
        <references count="3">
          <reference field="6" count="1" selected="0">
            <x v="64"/>
          </reference>
          <reference field="7" count="1" selected="0">
            <x v="29"/>
          </reference>
          <reference field="12" count="1">
            <x v="40"/>
          </reference>
        </references>
      </pivotArea>
    </format>
    <format dxfId="645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29"/>
          </reference>
          <reference field="12" count="1">
            <x v="7"/>
          </reference>
        </references>
      </pivotArea>
    </format>
    <format dxfId="644">
      <pivotArea dataOnly="0" labelOnly="1" outline="0" fieldPosition="0">
        <references count="3">
          <reference field="6" count="1" selected="0">
            <x v="95"/>
          </reference>
          <reference field="7" count="1" selected="0">
            <x v="29"/>
          </reference>
          <reference field="12" count="1">
            <x v="14"/>
          </reference>
        </references>
      </pivotArea>
    </format>
    <format dxfId="643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29"/>
          </reference>
          <reference field="12" count="1">
            <x v="18"/>
          </reference>
        </references>
      </pivotArea>
    </format>
    <format dxfId="642">
      <pivotArea dataOnly="0" labelOnly="1" outline="0" fieldPosition="0">
        <references count="3">
          <reference field="6" count="1" selected="0">
            <x v="124"/>
          </reference>
          <reference field="7" count="1" selected="0">
            <x v="29"/>
          </reference>
          <reference field="12" count="1">
            <x v="14"/>
          </reference>
        </references>
      </pivotArea>
    </format>
    <format dxfId="641">
      <pivotArea dataOnly="0" labelOnly="1" outline="0" fieldPosition="0">
        <references count="4">
          <reference field="6" count="1" selected="0">
            <x v="64"/>
          </reference>
          <reference field="7" count="1" selected="0">
            <x v="29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640">
      <pivotArea dataOnly="0" labelOnly="1" outline="0" fieldPosition="0">
        <references count="5">
          <reference field="6" count="1" selected="0">
            <x v="64"/>
          </reference>
          <reference field="7" count="1" selected="0">
            <x v="29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639">
      <pivotArea dataOnly="0" labelOnly="1" outline="0" fieldPosition="0">
        <references count="7">
          <reference field="6" count="1" selected="0">
            <x v="64"/>
          </reference>
          <reference field="7" count="1" selected="0">
            <x v="29"/>
          </reference>
          <reference field="8" count="1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638">
      <pivotArea dataOnly="0" labelOnly="1" outline="0" fieldPosition="0">
        <references count="8">
          <reference field="6" count="1" selected="0">
            <x v="64"/>
          </reference>
          <reference field="7" count="1" selected="0">
            <x v="29"/>
          </reference>
          <reference field="8" count="1" selected="0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637">
      <pivotArea type="all" dataOnly="0" outline="0" fieldPosition="0"/>
    </format>
    <format dxfId="636">
      <pivotArea outline="0" collapsedLevelsAreSubtotals="1" fieldPosition="0"/>
    </format>
    <format dxfId="635">
      <pivotArea dataOnly="0" labelOnly="1" outline="0" axis="axisValues" fieldPosition="0"/>
    </format>
    <format dxfId="634">
      <pivotArea dataOnly="0" labelOnly="1" outline="0" fieldPosition="0">
        <references count="1">
          <reference field="6" count="17">
            <x v="4"/>
            <x v="10"/>
            <x v="12"/>
            <x v="16"/>
            <x v="22"/>
            <x v="24"/>
            <x v="35"/>
            <x v="36"/>
            <x v="37"/>
            <x v="39"/>
            <x v="43"/>
            <x v="64"/>
            <x v="77"/>
            <x v="95"/>
            <x v="115"/>
            <x v="118"/>
            <x v="124"/>
          </reference>
        </references>
      </pivotArea>
    </format>
    <format dxfId="633">
      <pivotArea dataOnly="0" labelOnly="1" outline="0" fieldPosition="0">
        <references count="2">
          <reference field="6" count="1" selected="0">
            <x v="4"/>
          </reference>
          <reference field="7" count="1">
            <x v="29"/>
          </reference>
        </references>
      </pivotArea>
    </format>
    <format dxfId="632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29"/>
          </reference>
          <reference field="12" count="1">
            <x v="3"/>
          </reference>
        </references>
      </pivotArea>
    </format>
    <format dxfId="631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9"/>
          </reference>
          <reference field="12" count="1">
            <x v="6"/>
          </reference>
        </references>
      </pivotArea>
    </format>
    <format dxfId="630">
      <pivotArea dataOnly="0" labelOnly="1" outline="0" fieldPosition="0">
        <references count="3">
          <reference field="6" count="1" selected="0">
            <x v="12"/>
          </reference>
          <reference field="7" count="1" selected="0">
            <x v="29"/>
          </reference>
          <reference field="12" count="1">
            <x v="7"/>
          </reference>
        </references>
      </pivotArea>
    </format>
    <format dxfId="629">
      <pivotArea dataOnly="0" labelOnly="1" outline="0" fieldPosition="0">
        <references count="3">
          <reference field="6" count="1" selected="0">
            <x v="16"/>
          </reference>
          <reference field="7" count="1" selected="0">
            <x v="29"/>
          </reference>
          <reference field="12" count="1">
            <x v="9"/>
          </reference>
        </references>
      </pivotArea>
    </format>
    <format dxfId="628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29"/>
          </reference>
          <reference field="12" count="1">
            <x v="6"/>
          </reference>
        </references>
      </pivotArea>
    </format>
    <format dxfId="627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29"/>
          </reference>
          <reference field="12" count="1">
            <x v="7"/>
          </reference>
        </references>
      </pivotArea>
    </format>
    <format dxfId="626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29"/>
          </reference>
          <reference field="12" count="1">
            <x v="17"/>
          </reference>
        </references>
      </pivotArea>
    </format>
    <format dxfId="625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29"/>
          </reference>
          <reference field="12" count="1">
            <x v="4"/>
          </reference>
        </references>
      </pivotArea>
    </format>
    <format dxfId="624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29"/>
          </reference>
          <reference field="12" count="1">
            <x v="3"/>
          </reference>
        </references>
      </pivotArea>
    </format>
    <format dxfId="623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29"/>
          </reference>
          <reference field="12" count="1">
            <x v="18"/>
          </reference>
        </references>
      </pivotArea>
    </format>
    <format dxfId="622">
      <pivotArea dataOnly="0" labelOnly="1" outline="0" fieldPosition="0">
        <references count="3">
          <reference field="6" count="1" selected="0">
            <x v="64"/>
          </reference>
          <reference field="7" count="1" selected="0">
            <x v="29"/>
          </reference>
          <reference field="12" count="1">
            <x v="40"/>
          </reference>
        </references>
      </pivotArea>
    </format>
    <format dxfId="621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29"/>
          </reference>
          <reference field="12" count="1">
            <x v="7"/>
          </reference>
        </references>
      </pivotArea>
    </format>
    <format dxfId="620">
      <pivotArea dataOnly="0" labelOnly="1" outline="0" fieldPosition="0">
        <references count="3">
          <reference field="6" count="1" selected="0">
            <x v="95"/>
          </reference>
          <reference field="7" count="1" selected="0">
            <x v="29"/>
          </reference>
          <reference field="12" count="1">
            <x v="14"/>
          </reference>
        </references>
      </pivotArea>
    </format>
    <format dxfId="619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29"/>
          </reference>
          <reference field="12" count="1">
            <x v="18"/>
          </reference>
        </references>
      </pivotArea>
    </format>
    <format dxfId="618">
      <pivotArea dataOnly="0" labelOnly="1" outline="0" fieldPosition="0">
        <references count="3">
          <reference field="6" count="1" selected="0">
            <x v="124"/>
          </reference>
          <reference field="7" count="1" selected="0">
            <x v="29"/>
          </reference>
          <reference field="12" count="1">
            <x v="14"/>
          </reference>
        </references>
      </pivotArea>
    </format>
    <format dxfId="617">
      <pivotArea dataOnly="0" labelOnly="1" outline="0" fieldPosition="0">
        <references count="4">
          <reference field="6" count="1" selected="0">
            <x v="64"/>
          </reference>
          <reference field="7" count="1" selected="0">
            <x v="29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616">
      <pivotArea dataOnly="0" labelOnly="1" outline="0" fieldPosition="0">
        <references count="5">
          <reference field="6" count="1" selected="0">
            <x v="64"/>
          </reference>
          <reference field="7" count="1" selected="0">
            <x v="29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615">
      <pivotArea dataOnly="0" labelOnly="1" outline="0" fieldPosition="0">
        <references count="7">
          <reference field="6" count="1" selected="0">
            <x v="64"/>
          </reference>
          <reference field="7" count="1" selected="0">
            <x v="29"/>
          </reference>
          <reference field="8" count="1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614">
      <pivotArea dataOnly="0" labelOnly="1" outline="0" fieldPosition="0">
        <references count="8">
          <reference field="6" count="1" selected="0">
            <x v="64"/>
          </reference>
          <reference field="7" count="1" selected="0">
            <x v="29"/>
          </reference>
          <reference field="8" count="1" selected="0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12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8">
    <i>
      <x v="20"/>
      <x v="8"/>
      <x v="7"/>
      <x/>
      <x v="3"/>
      <x v="18"/>
      <x v="4"/>
      <x v="4"/>
    </i>
    <i>
      <x v="21"/>
      <x v="8"/>
      <x v="11"/>
      <x/>
      <x v="2"/>
      <x v="14"/>
      <x/>
      <x/>
    </i>
    <i r="1">
      <x v="90"/>
      <x v="98"/>
      <x/>
      <x v="8"/>
      <x v="36"/>
      <x/>
      <x/>
    </i>
    <i>
      <x v="38"/>
      <x v="8"/>
      <x v="4"/>
      <x/>
      <x v="2"/>
      <x v="12"/>
      <x v="1"/>
      <x v="1"/>
    </i>
    <i>
      <x v="39"/>
      <x v="8"/>
      <x v="3"/>
      <x/>
      <x v="2"/>
      <x v="11"/>
      <x v="9"/>
      <x v="9"/>
    </i>
    <i>
      <x v="41"/>
      <x v="8"/>
      <x v="3"/>
      <x/>
      <x v="2"/>
      <x v="11"/>
      <x v="2"/>
      <x v="2"/>
    </i>
    <i>
      <x v="54"/>
      <x v="8"/>
      <x v="3"/>
      <x/>
      <x v="2"/>
      <x v="11"/>
      <x/>
      <x/>
    </i>
    <i>
      <x v="60"/>
      <x v="8"/>
      <x v="11"/>
      <x/>
      <x v="2"/>
      <x v="14"/>
      <x/>
      <x/>
    </i>
  </rowItems>
  <colItems count="1">
    <i/>
  </colItems>
  <pageFields count="1">
    <pageField fld="3" item="3" hier="-1"/>
  </pageFields>
  <dataFields count="1">
    <dataField name="VALOR" fld="14" baseField="13" baseItem="23" numFmtId="44"/>
  </dataFields>
  <formats count="97">
    <format dxfId="7211">
      <pivotArea type="all" dataOnly="0" outline="0" fieldPosition="0"/>
    </format>
    <format dxfId="7210">
      <pivotArea field="15" type="button" dataOnly="0" labelOnly="1" outline="0" axis="axisRow" fieldPosition="5"/>
    </format>
    <format dxfId="7209">
      <pivotArea field="17" type="button" dataOnly="0" labelOnly="1" outline="0" axis="axisRow" fieldPosition="3"/>
    </format>
    <format dxfId="7208">
      <pivotArea dataOnly="0" labelOnly="1" outline="0" fieldPosition="0">
        <references count="1">
          <reference field="3" count="1">
            <x v="0"/>
          </reference>
        </references>
      </pivotArea>
    </format>
    <format dxfId="7207">
      <pivotArea field="12" type="button" dataOnly="0" labelOnly="1" outline="0" axis="axisRow" fieldPosition="2"/>
    </format>
    <format dxfId="7206">
      <pivotArea field="7" type="button" dataOnly="0" labelOnly="1" outline="0" axis="axisRow" fieldPosition="1"/>
    </format>
    <format dxfId="7205">
      <pivotArea dataOnly="0" labelOnly="1" outline="0" fieldPosition="0">
        <references count="1">
          <reference field="6" count="1">
            <x v="5"/>
          </reference>
        </references>
      </pivotArea>
    </format>
    <format dxfId="7204">
      <pivotArea dataOnly="0" labelOnly="1" outline="0" fieldPosition="0">
        <references count="1">
          <reference field="6" count="23">
            <x v="10"/>
            <x v="11"/>
            <x v="13"/>
            <x v="21"/>
            <x v="22"/>
            <x v="23"/>
            <x v="24"/>
            <x v="28"/>
            <x v="35"/>
            <x v="36"/>
            <x v="41"/>
            <x v="44"/>
            <x v="46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7203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7202">
      <pivotArea dataOnly="0" labelOnly="1" outline="0" fieldPosition="0">
        <references count="1">
          <reference field="3" count="1">
            <x v="1"/>
          </reference>
        </references>
      </pivotArea>
    </format>
    <format dxfId="7201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7200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7199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7198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7197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7196">
      <pivotArea dataOnly="0" labelOnly="1" outline="0" axis="axisValues" fieldPosition="0"/>
    </format>
    <format dxfId="7195">
      <pivotArea dataOnly="0" labelOnly="1" outline="0" fieldPosition="0">
        <references count="1">
          <reference field="3" count="1">
            <x v="2"/>
          </reference>
        </references>
      </pivotArea>
    </format>
    <format dxfId="7194">
      <pivotArea field="7" type="button" dataOnly="0" labelOnly="1" outline="0" axis="axisRow" fieldPosition="1"/>
    </format>
    <format dxfId="7193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7192">
      <pivotArea field="6" type="button" dataOnly="0" labelOnly="1" outline="0" axis="axisRow" fieldPosition="0"/>
    </format>
    <format dxfId="7191">
      <pivotArea type="all" dataOnly="0" outline="0" fieldPosition="0"/>
    </format>
    <format dxfId="7190">
      <pivotArea outline="0" collapsedLevelsAreSubtotals="1" fieldPosition="0"/>
    </format>
    <format dxfId="7189">
      <pivotArea dataOnly="0" labelOnly="1" outline="0" axis="axisValues" fieldPosition="0"/>
    </format>
    <format dxfId="7188">
      <pivotArea outline="0" collapsedLevelsAreSubtotals="1" fieldPosition="0"/>
    </format>
    <format dxfId="7187">
      <pivotArea outline="0" collapsedLevelsAreSubtotals="1" fieldPosition="0"/>
    </format>
    <format dxfId="7186">
      <pivotArea dataOnly="0" labelOnly="1" outline="0" fieldPosition="0">
        <references count="4">
          <reference field="6" count="1" selected="0">
            <x v="21"/>
          </reference>
          <reference field="7" count="1" selected="0">
            <x v="8"/>
          </reference>
          <reference field="12" count="1" selected="0">
            <x v="11"/>
          </reference>
          <reference field="17" count="1">
            <x v="0"/>
          </reference>
        </references>
      </pivotArea>
    </format>
    <format dxfId="7185">
      <pivotArea dataOnly="0" labelOnly="1" outline="0" fieldPosition="0">
        <references count="4">
          <reference field="6" count="1" selected="0">
            <x v="21"/>
          </reference>
          <reference field="7" count="1" selected="0">
            <x v="8"/>
          </reference>
          <reference field="12" count="1" selected="0">
            <x v="11"/>
          </reference>
          <reference field="17" count="1">
            <x v="0"/>
          </reference>
        </references>
      </pivotArea>
    </format>
    <format dxfId="7184">
      <pivotArea dataOnly="0" labelOnly="1" outline="0" fieldPosition="0">
        <references count="1">
          <reference field="6" count="7">
            <x v="20"/>
            <x v="21"/>
            <x v="38"/>
            <x v="39"/>
            <x v="41"/>
            <x v="54"/>
            <x v="60"/>
          </reference>
        </references>
      </pivotArea>
    </format>
    <format dxfId="7183">
      <pivotArea dataOnly="0" labelOnly="1" outline="0" fieldPosition="0">
        <references count="1">
          <reference field="6" count="7">
            <x v="20"/>
            <x v="21"/>
            <x v="38"/>
            <x v="39"/>
            <x v="41"/>
            <x v="54"/>
            <x v="60"/>
          </reference>
        </references>
      </pivotArea>
    </format>
    <format dxfId="7182">
      <pivotArea outline="0" collapsedLevelsAreSubtotals="1" fieldPosition="0"/>
    </format>
    <format dxfId="7181">
      <pivotArea dataOnly="0" labelOnly="1" outline="0" fieldPosition="0">
        <references count="2">
          <reference field="6" count="1" selected="0">
            <x v="20"/>
          </reference>
          <reference field="7" count="2">
            <x v="8"/>
            <x v="90"/>
          </reference>
        </references>
      </pivotArea>
    </format>
    <format dxfId="7180">
      <pivotArea dataOnly="0" labelOnly="1" outline="0" fieldPosition="0">
        <references count="2">
          <reference field="6" count="1" selected="0">
            <x v="38"/>
          </reference>
          <reference field="7" count="1">
            <x v="8"/>
          </reference>
        </references>
      </pivotArea>
    </format>
    <format dxfId="7179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8"/>
          </reference>
          <reference field="12" count="1">
            <x v="7"/>
          </reference>
        </references>
      </pivotArea>
    </format>
    <format dxfId="7178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8"/>
          </reference>
          <reference field="12" count="1">
            <x v="11"/>
          </reference>
        </references>
      </pivotArea>
    </format>
    <format dxfId="7177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90"/>
          </reference>
          <reference field="12" count="1">
            <x v="98"/>
          </reference>
        </references>
      </pivotArea>
    </format>
    <format dxfId="7176">
      <pivotArea dataOnly="0" labelOnly="1" outline="0" fieldPosition="0">
        <references count="3">
          <reference field="6" count="1" selected="0">
            <x v="38"/>
          </reference>
          <reference field="7" count="1" selected="0">
            <x v="8"/>
          </reference>
          <reference field="12" count="1">
            <x v="4"/>
          </reference>
        </references>
      </pivotArea>
    </format>
    <format dxfId="7175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8"/>
          </reference>
          <reference field="12" count="1">
            <x v="3"/>
          </reference>
        </references>
      </pivotArea>
    </format>
    <format dxfId="7174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8"/>
          </reference>
          <reference field="12" count="1">
            <x v="11"/>
          </reference>
        </references>
      </pivotArea>
    </format>
    <format dxfId="7173">
      <pivotArea dataOnly="0" labelOnly="1" outline="0" fieldPosition="0">
        <references count="4">
          <reference field="6" count="1" selected="0">
            <x v="20"/>
          </reference>
          <reference field="7" count="1" selected="0">
            <x v="8"/>
          </reference>
          <reference field="12" count="1" selected="0">
            <x v="7"/>
          </reference>
          <reference field="17" count="1">
            <x v="0"/>
          </reference>
        </references>
      </pivotArea>
    </format>
    <format dxfId="7172">
      <pivotArea dataOnly="0" labelOnly="1" outline="0" fieldPosition="0">
        <references count="5">
          <reference field="6" count="1" selected="0">
            <x v="20"/>
          </reference>
          <reference field="7" count="1" selected="0">
            <x v="8"/>
          </reference>
          <reference field="11" count="1">
            <x v="3"/>
          </reference>
          <reference field="12" count="1" selected="0">
            <x v="7"/>
          </reference>
          <reference field="17" count="1" selected="0">
            <x v="0"/>
          </reference>
        </references>
      </pivotArea>
    </format>
    <format dxfId="7171">
      <pivotArea dataOnly="0" labelOnly="1" outline="0" fieldPosition="0">
        <references count="5">
          <reference field="6" count="1" selected="0">
            <x v="21"/>
          </reference>
          <reference field="7" count="1" selected="0">
            <x v="8"/>
          </reference>
          <reference field="11" count="1">
            <x v="2"/>
          </reference>
          <reference field="12" count="1" selected="0">
            <x v="11"/>
          </reference>
          <reference field="17" count="1" selected="0">
            <x v="0"/>
          </reference>
        </references>
      </pivotArea>
    </format>
    <format dxfId="7170">
      <pivotArea dataOnly="0" labelOnly="1" outline="0" fieldPosition="0">
        <references count="5">
          <reference field="6" count="1" selected="0">
            <x v="21"/>
          </reference>
          <reference field="7" count="1" selected="0">
            <x v="90"/>
          </reference>
          <reference field="11" count="1">
            <x v="8"/>
          </reference>
          <reference field="12" count="1" selected="0">
            <x v="98"/>
          </reference>
          <reference field="17" count="1" selected="0">
            <x v="0"/>
          </reference>
        </references>
      </pivotArea>
    </format>
    <format dxfId="7169">
      <pivotArea dataOnly="0" labelOnly="1" outline="0" fieldPosition="0">
        <references count="5">
          <reference field="6" count="1" selected="0">
            <x v="38"/>
          </reference>
          <reference field="7" count="1" selected="0">
            <x v="8"/>
          </reference>
          <reference field="11" count="1">
            <x v="2"/>
          </reference>
          <reference field="12" count="1" selected="0">
            <x v="4"/>
          </reference>
          <reference field="17" count="1" selected="0">
            <x v="0"/>
          </reference>
        </references>
      </pivotArea>
    </format>
    <format dxfId="7168">
      <pivotArea dataOnly="0" labelOnly="1" outline="0" fieldPosition="0">
        <references count="6">
          <reference field="6" count="1" selected="0">
            <x v="20"/>
          </reference>
          <reference field="7" count="1" selected="0">
            <x v="8"/>
          </reference>
          <reference field="11" count="1" selected="0">
            <x v="3"/>
          </reference>
          <reference field="12" count="1" selected="0">
            <x v="7"/>
          </reference>
          <reference field="15" count="1">
            <x v="18"/>
          </reference>
          <reference field="17" count="1" selected="0">
            <x v="0"/>
          </reference>
        </references>
      </pivotArea>
    </format>
    <format dxfId="7167">
      <pivotArea dataOnly="0" labelOnly="1" outline="0" fieldPosition="0">
        <references count="6">
          <reference field="6" count="1" selected="0">
            <x v="21"/>
          </reference>
          <reference field="7" count="1" selected="0">
            <x v="8"/>
          </reference>
          <reference field="11" count="1" selected="0">
            <x v="2"/>
          </reference>
          <reference field="12" count="1" selected="0">
            <x v="11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7166">
      <pivotArea dataOnly="0" labelOnly="1" outline="0" fieldPosition="0">
        <references count="6">
          <reference field="6" count="1" selected="0">
            <x v="21"/>
          </reference>
          <reference field="7" count="1" selected="0">
            <x v="90"/>
          </reference>
          <reference field="11" count="1" selected="0">
            <x v="8"/>
          </reference>
          <reference field="12" count="1" selected="0">
            <x v="98"/>
          </reference>
          <reference field="15" count="1">
            <x v="36"/>
          </reference>
          <reference field="17" count="1" selected="0">
            <x v="0"/>
          </reference>
        </references>
      </pivotArea>
    </format>
    <format dxfId="7165">
      <pivotArea dataOnly="0" labelOnly="1" outline="0" fieldPosition="0">
        <references count="6">
          <reference field="6" count="1" selected="0">
            <x v="38"/>
          </reference>
          <reference field="7" count="1" selected="0">
            <x v="8"/>
          </reference>
          <reference field="11" count="1" selected="0">
            <x v="2"/>
          </reference>
          <reference field="12" count="1" selected="0">
            <x v="4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7164">
      <pivotArea dataOnly="0" labelOnly="1" outline="0" fieldPosition="0">
        <references count="6">
          <reference field="6" count="1" selected="0">
            <x v="39"/>
          </reference>
          <reference field="7" count="1" selected="0">
            <x v="8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7163">
      <pivotArea dataOnly="0" labelOnly="1" outline="0" fieldPosition="0">
        <references count="6">
          <reference field="6" count="1" selected="0">
            <x v="60"/>
          </reference>
          <reference field="7" count="1" selected="0">
            <x v="8"/>
          </reference>
          <reference field="11" count="1" selected="0">
            <x v="2"/>
          </reference>
          <reference field="12" count="1" selected="0">
            <x v="11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7162">
      <pivotArea dataOnly="0" labelOnly="1" outline="0" fieldPosition="0">
        <references count="7">
          <reference field="6" count="1" selected="0">
            <x v="20"/>
          </reference>
          <reference field="7" count="1" selected="0">
            <x v="8"/>
          </reference>
          <reference field="8" count="1">
            <x v="4"/>
          </reference>
          <reference field="11" count="1" selected="0">
            <x v="3"/>
          </reference>
          <reference field="12" count="1" selected="0">
            <x v="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161">
      <pivotArea dataOnly="0" labelOnly="1" outline="0" fieldPosition="0">
        <references count="7">
          <reference field="6" count="1" selected="0">
            <x v="21"/>
          </reference>
          <reference field="7" count="1" selected="0">
            <x v="8"/>
          </reference>
          <reference field="8" count="1">
            <x v="0"/>
          </reference>
          <reference field="11" count="1" selected="0">
            <x v="2"/>
          </reference>
          <reference field="12" count="1" selected="0">
            <x v="11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7160">
      <pivotArea dataOnly="0" labelOnly="1" outline="0" fieldPosition="0">
        <references count="7">
          <reference field="6" count="1" selected="0">
            <x v="38"/>
          </reference>
          <reference field="7" count="1" selected="0">
            <x v="8"/>
          </reference>
          <reference field="8" count="1">
            <x v="1"/>
          </reference>
          <reference field="11" count="1" selected="0">
            <x v="2"/>
          </reference>
          <reference field="12" count="1" selected="0">
            <x v="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7159">
      <pivotArea dataOnly="0" labelOnly="1" outline="0" fieldPosition="0">
        <references count="7">
          <reference field="6" count="1" selected="0">
            <x v="39"/>
          </reference>
          <reference field="7" count="1" selected="0">
            <x v="8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158">
      <pivotArea dataOnly="0" labelOnly="1" outline="0" fieldPosition="0">
        <references count="7">
          <reference field="6" count="1" selected="0">
            <x v="41"/>
          </reference>
          <reference field="7" count="1" selected="0">
            <x v="8"/>
          </reference>
          <reference field="8" count="1">
            <x v="2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157">
      <pivotArea dataOnly="0" labelOnly="1" outline="0" fieldPosition="0">
        <references count="7">
          <reference field="6" count="1" selected="0">
            <x v="54"/>
          </reference>
          <reference field="7" count="1" selected="0">
            <x v="8"/>
          </reference>
          <reference field="8" count="1">
            <x v="0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156">
      <pivotArea dataOnly="0" labelOnly="1" outline="0" fieldPosition="0">
        <references count="8">
          <reference field="6" count="1" selected="0">
            <x v="20"/>
          </reference>
          <reference field="7" count="1" selected="0">
            <x v="8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7"/>
          </reference>
          <reference field="13" count="1">
            <x v="4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155">
      <pivotArea dataOnly="0" labelOnly="1" outline="0" fieldPosition="0">
        <references count="8">
          <reference field="6" count="1" selected="0">
            <x v="21"/>
          </reference>
          <reference field="7" count="1" selected="0">
            <x v="8"/>
          </reference>
          <reference field="8" count="1" selected="0">
            <x v="0"/>
          </reference>
          <reference field="11" count="1" selected="0">
            <x v="2"/>
          </reference>
          <reference field="12" count="1" selected="0">
            <x v="11"/>
          </reference>
          <reference field="13" count="1">
            <x v="0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7154">
      <pivotArea dataOnly="0" labelOnly="1" outline="0" fieldPosition="0">
        <references count="8">
          <reference field="6" count="1" selected="0">
            <x v="21"/>
          </reference>
          <reference field="7" count="1" selected="0">
            <x v="90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98"/>
          </reference>
          <reference field="13" count="1">
            <x v="0"/>
          </reference>
          <reference field="15" count="1" selected="0">
            <x v="36"/>
          </reference>
          <reference field="17" count="1" selected="0">
            <x v="0"/>
          </reference>
        </references>
      </pivotArea>
    </format>
    <format dxfId="7153">
      <pivotArea dataOnly="0" labelOnly="1" outline="0" fieldPosition="0">
        <references count="8">
          <reference field="6" count="1" selected="0">
            <x v="38"/>
          </reference>
          <reference field="7" count="1" selected="0">
            <x v="8"/>
          </reference>
          <reference field="8" count="1" selected="0">
            <x v="1"/>
          </reference>
          <reference field="11" count="1" selected="0">
            <x v="2"/>
          </reference>
          <reference field="12" count="1" selected="0">
            <x v="4"/>
          </reference>
          <reference field="13" count="1">
            <x v="1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7152">
      <pivotArea dataOnly="0" labelOnly="1" outline="0" fieldPosition="0">
        <references count="8">
          <reference field="6" count="1" selected="0">
            <x v="39"/>
          </reference>
          <reference field="7" count="1" selected="0">
            <x v="8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151">
      <pivotArea dataOnly="0" labelOnly="1" outline="0" fieldPosition="0">
        <references count="8">
          <reference field="6" count="1" selected="0">
            <x v="41"/>
          </reference>
          <reference field="7" count="1" selected="0">
            <x v="8"/>
          </reference>
          <reference field="8" count="1" selected="0">
            <x v="2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150">
      <pivotArea dataOnly="0" labelOnly="1" outline="0" fieldPosition="0">
        <references count="8">
          <reference field="6" count="1" selected="0">
            <x v="54"/>
          </reference>
          <reference field="7" count="1" selected="0">
            <x v="8"/>
          </reference>
          <reference field="8" count="1" selected="0">
            <x v="0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0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149">
      <pivotArea dataOnly="0" labelOnly="1" outline="0" fieldPosition="0">
        <references count="8">
          <reference field="6" count="1" selected="0">
            <x v="60"/>
          </reference>
          <reference field="7" count="1" selected="0">
            <x v="8"/>
          </reference>
          <reference field="8" count="1" selected="0">
            <x v="0"/>
          </reference>
          <reference field="11" count="1" selected="0">
            <x v="2"/>
          </reference>
          <reference field="12" count="1" selected="0">
            <x v="11"/>
          </reference>
          <reference field="13" count="1">
            <x v="0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7148">
      <pivotArea outline="0" collapsedLevelsAreSubtotals="1" fieldPosition="0"/>
    </format>
    <format dxfId="7147">
      <pivotArea dataOnly="0" labelOnly="1" outline="0" fieldPosition="0">
        <references count="2">
          <reference field="6" count="1" selected="0">
            <x v="20"/>
          </reference>
          <reference field="7" count="2">
            <x v="8"/>
            <x v="90"/>
          </reference>
        </references>
      </pivotArea>
    </format>
    <format dxfId="7146">
      <pivotArea dataOnly="0" labelOnly="1" outline="0" fieldPosition="0">
        <references count="2">
          <reference field="6" count="1" selected="0">
            <x v="38"/>
          </reference>
          <reference field="7" count="1">
            <x v="8"/>
          </reference>
        </references>
      </pivotArea>
    </format>
    <format dxfId="7145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8"/>
          </reference>
          <reference field="12" count="1">
            <x v="7"/>
          </reference>
        </references>
      </pivotArea>
    </format>
    <format dxfId="7144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8"/>
          </reference>
          <reference field="12" count="1">
            <x v="11"/>
          </reference>
        </references>
      </pivotArea>
    </format>
    <format dxfId="7143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90"/>
          </reference>
          <reference field="12" count="1">
            <x v="98"/>
          </reference>
        </references>
      </pivotArea>
    </format>
    <format dxfId="7142">
      <pivotArea dataOnly="0" labelOnly="1" outline="0" fieldPosition="0">
        <references count="3">
          <reference field="6" count="1" selected="0">
            <x v="38"/>
          </reference>
          <reference field="7" count="1" selected="0">
            <x v="8"/>
          </reference>
          <reference field="12" count="1">
            <x v="4"/>
          </reference>
        </references>
      </pivotArea>
    </format>
    <format dxfId="7141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8"/>
          </reference>
          <reference field="12" count="1">
            <x v="3"/>
          </reference>
        </references>
      </pivotArea>
    </format>
    <format dxfId="7140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8"/>
          </reference>
          <reference field="12" count="1">
            <x v="11"/>
          </reference>
        </references>
      </pivotArea>
    </format>
    <format dxfId="7139">
      <pivotArea dataOnly="0" labelOnly="1" outline="0" fieldPosition="0">
        <references count="4">
          <reference field="6" count="1" selected="0">
            <x v="20"/>
          </reference>
          <reference field="7" count="1" selected="0">
            <x v="8"/>
          </reference>
          <reference field="12" count="1" selected="0">
            <x v="7"/>
          </reference>
          <reference field="17" count="1">
            <x v="0"/>
          </reference>
        </references>
      </pivotArea>
    </format>
    <format dxfId="7138">
      <pivotArea dataOnly="0" labelOnly="1" outline="0" fieldPosition="0">
        <references count="5">
          <reference field="6" count="1" selected="0">
            <x v="20"/>
          </reference>
          <reference field="7" count="1" selected="0">
            <x v="8"/>
          </reference>
          <reference field="11" count="1">
            <x v="3"/>
          </reference>
          <reference field="12" count="1" selected="0">
            <x v="7"/>
          </reference>
          <reference field="17" count="1" selected="0">
            <x v="0"/>
          </reference>
        </references>
      </pivotArea>
    </format>
    <format dxfId="7137">
      <pivotArea dataOnly="0" labelOnly="1" outline="0" fieldPosition="0">
        <references count="5">
          <reference field="6" count="1" selected="0">
            <x v="21"/>
          </reference>
          <reference field="7" count="1" selected="0">
            <x v="8"/>
          </reference>
          <reference field="11" count="1">
            <x v="2"/>
          </reference>
          <reference field="12" count="1" selected="0">
            <x v="11"/>
          </reference>
          <reference field="17" count="1" selected="0">
            <x v="0"/>
          </reference>
        </references>
      </pivotArea>
    </format>
    <format dxfId="7136">
      <pivotArea dataOnly="0" labelOnly="1" outline="0" fieldPosition="0">
        <references count="5">
          <reference field="6" count="1" selected="0">
            <x v="21"/>
          </reference>
          <reference field="7" count="1" selected="0">
            <x v="90"/>
          </reference>
          <reference field="11" count="1">
            <x v="8"/>
          </reference>
          <reference field="12" count="1" selected="0">
            <x v="98"/>
          </reference>
          <reference field="17" count="1" selected="0">
            <x v="0"/>
          </reference>
        </references>
      </pivotArea>
    </format>
    <format dxfId="7135">
      <pivotArea dataOnly="0" labelOnly="1" outline="0" fieldPosition="0">
        <references count="5">
          <reference field="6" count="1" selected="0">
            <x v="38"/>
          </reference>
          <reference field="7" count="1" selected="0">
            <x v="8"/>
          </reference>
          <reference field="11" count="1">
            <x v="2"/>
          </reference>
          <reference field="12" count="1" selected="0">
            <x v="4"/>
          </reference>
          <reference field="17" count="1" selected="0">
            <x v="0"/>
          </reference>
        </references>
      </pivotArea>
    </format>
    <format dxfId="7134">
      <pivotArea dataOnly="0" labelOnly="1" outline="0" fieldPosition="0">
        <references count="6">
          <reference field="6" count="1" selected="0">
            <x v="20"/>
          </reference>
          <reference field="7" count="1" selected="0">
            <x v="8"/>
          </reference>
          <reference field="11" count="1" selected="0">
            <x v="3"/>
          </reference>
          <reference field="12" count="1" selected="0">
            <x v="7"/>
          </reference>
          <reference field="15" count="1">
            <x v="18"/>
          </reference>
          <reference field="17" count="1" selected="0">
            <x v="0"/>
          </reference>
        </references>
      </pivotArea>
    </format>
    <format dxfId="7133">
      <pivotArea dataOnly="0" labelOnly="1" outline="0" fieldPosition="0">
        <references count="6">
          <reference field="6" count="1" selected="0">
            <x v="21"/>
          </reference>
          <reference field="7" count="1" selected="0">
            <x v="8"/>
          </reference>
          <reference field="11" count="1" selected="0">
            <x v="2"/>
          </reference>
          <reference field="12" count="1" selected="0">
            <x v="11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7132">
      <pivotArea dataOnly="0" labelOnly="1" outline="0" fieldPosition="0">
        <references count="6">
          <reference field="6" count="1" selected="0">
            <x v="21"/>
          </reference>
          <reference field="7" count="1" selected="0">
            <x v="90"/>
          </reference>
          <reference field="11" count="1" selected="0">
            <x v="8"/>
          </reference>
          <reference field="12" count="1" selected="0">
            <x v="98"/>
          </reference>
          <reference field="15" count="1">
            <x v="36"/>
          </reference>
          <reference field="17" count="1" selected="0">
            <x v="0"/>
          </reference>
        </references>
      </pivotArea>
    </format>
    <format dxfId="7131">
      <pivotArea dataOnly="0" labelOnly="1" outline="0" fieldPosition="0">
        <references count="6">
          <reference field="6" count="1" selected="0">
            <x v="38"/>
          </reference>
          <reference field="7" count="1" selected="0">
            <x v="8"/>
          </reference>
          <reference field="11" count="1" selected="0">
            <x v="2"/>
          </reference>
          <reference field="12" count="1" selected="0">
            <x v="4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7130">
      <pivotArea dataOnly="0" labelOnly="1" outline="0" fieldPosition="0">
        <references count="6">
          <reference field="6" count="1" selected="0">
            <x v="39"/>
          </reference>
          <reference field="7" count="1" selected="0">
            <x v="8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7129">
      <pivotArea dataOnly="0" labelOnly="1" outline="0" fieldPosition="0">
        <references count="6">
          <reference field="6" count="1" selected="0">
            <x v="60"/>
          </reference>
          <reference field="7" count="1" selected="0">
            <x v="8"/>
          </reference>
          <reference field="11" count="1" selected="0">
            <x v="2"/>
          </reference>
          <reference field="12" count="1" selected="0">
            <x v="11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7128">
      <pivotArea dataOnly="0" labelOnly="1" outline="0" fieldPosition="0">
        <references count="7">
          <reference field="6" count="1" selected="0">
            <x v="20"/>
          </reference>
          <reference field="7" count="1" selected="0">
            <x v="8"/>
          </reference>
          <reference field="8" count="1">
            <x v="4"/>
          </reference>
          <reference field="11" count="1" selected="0">
            <x v="3"/>
          </reference>
          <reference field="12" count="1" selected="0">
            <x v="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127">
      <pivotArea dataOnly="0" labelOnly="1" outline="0" fieldPosition="0">
        <references count="7">
          <reference field="6" count="1" selected="0">
            <x v="21"/>
          </reference>
          <reference field="7" count="1" selected="0">
            <x v="8"/>
          </reference>
          <reference field="8" count="1">
            <x v="0"/>
          </reference>
          <reference field="11" count="1" selected="0">
            <x v="2"/>
          </reference>
          <reference field="12" count="1" selected="0">
            <x v="11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7126">
      <pivotArea dataOnly="0" labelOnly="1" outline="0" fieldPosition="0">
        <references count="7">
          <reference field="6" count="1" selected="0">
            <x v="38"/>
          </reference>
          <reference field="7" count="1" selected="0">
            <x v="8"/>
          </reference>
          <reference field="8" count="1">
            <x v="1"/>
          </reference>
          <reference field="11" count="1" selected="0">
            <x v="2"/>
          </reference>
          <reference field="12" count="1" selected="0">
            <x v="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7125">
      <pivotArea dataOnly="0" labelOnly="1" outline="0" fieldPosition="0">
        <references count="7">
          <reference field="6" count="1" selected="0">
            <x v="39"/>
          </reference>
          <reference field="7" count="1" selected="0">
            <x v="8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124">
      <pivotArea dataOnly="0" labelOnly="1" outline="0" fieldPosition="0">
        <references count="7">
          <reference field="6" count="1" selected="0">
            <x v="41"/>
          </reference>
          <reference field="7" count="1" selected="0">
            <x v="8"/>
          </reference>
          <reference field="8" count="1">
            <x v="2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123">
      <pivotArea dataOnly="0" labelOnly="1" outline="0" fieldPosition="0">
        <references count="7">
          <reference field="6" count="1" selected="0">
            <x v="54"/>
          </reference>
          <reference field="7" count="1" selected="0">
            <x v="8"/>
          </reference>
          <reference field="8" count="1">
            <x v="0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122">
      <pivotArea dataOnly="0" labelOnly="1" outline="0" fieldPosition="0">
        <references count="8">
          <reference field="6" count="1" selected="0">
            <x v="20"/>
          </reference>
          <reference field="7" count="1" selected="0">
            <x v="8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7"/>
          </reference>
          <reference field="13" count="1">
            <x v="4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7121">
      <pivotArea dataOnly="0" labelOnly="1" outline="0" fieldPosition="0">
        <references count="8">
          <reference field="6" count="1" selected="0">
            <x v="21"/>
          </reference>
          <reference field="7" count="1" selected="0">
            <x v="8"/>
          </reference>
          <reference field="8" count="1" selected="0">
            <x v="0"/>
          </reference>
          <reference field="11" count="1" selected="0">
            <x v="2"/>
          </reference>
          <reference field="12" count="1" selected="0">
            <x v="11"/>
          </reference>
          <reference field="13" count="1">
            <x v="0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7120">
      <pivotArea dataOnly="0" labelOnly="1" outline="0" fieldPosition="0">
        <references count="8">
          <reference field="6" count="1" selected="0">
            <x v="21"/>
          </reference>
          <reference field="7" count="1" selected="0">
            <x v="90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98"/>
          </reference>
          <reference field="13" count="1">
            <x v="0"/>
          </reference>
          <reference field="15" count="1" selected="0">
            <x v="36"/>
          </reference>
          <reference field="17" count="1" selected="0">
            <x v="0"/>
          </reference>
        </references>
      </pivotArea>
    </format>
    <format dxfId="7119">
      <pivotArea dataOnly="0" labelOnly="1" outline="0" fieldPosition="0">
        <references count="8">
          <reference field="6" count="1" selected="0">
            <x v="38"/>
          </reference>
          <reference field="7" count="1" selected="0">
            <x v="8"/>
          </reference>
          <reference field="8" count="1" selected="0">
            <x v="1"/>
          </reference>
          <reference field="11" count="1" selected="0">
            <x v="2"/>
          </reference>
          <reference field="12" count="1" selected="0">
            <x v="4"/>
          </reference>
          <reference field="13" count="1">
            <x v="1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7118">
      <pivotArea dataOnly="0" labelOnly="1" outline="0" fieldPosition="0">
        <references count="8">
          <reference field="6" count="1" selected="0">
            <x v="39"/>
          </reference>
          <reference field="7" count="1" selected="0">
            <x v="8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117">
      <pivotArea dataOnly="0" labelOnly="1" outline="0" fieldPosition="0">
        <references count="8">
          <reference field="6" count="1" selected="0">
            <x v="41"/>
          </reference>
          <reference field="7" count="1" selected="0">
            <x v="8"/>
          </reference>
          <reference field="8" count="1" selected="0">
            <x v="2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116">
      <pivotArea dataOnly="0" labelOnly="1" outline="0" fieldPosition="0">
        <references count="8">
          <reference field="6" count="1" selected="0">
            <x v="54"/>
          </reference>
          <reference field="7" count="1" selected="0">
            <x v="8"/>
          </reference>
          <reference field="8" count="1" selected="0">
            <x v="0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0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7115">
      <pivotArea dataOnly="0" labelOnly="1" outline="0" fieldPosition="0">
        <references count="8">
          <reference field="6" count="1" selected="0">
            <x v="60"/>
          </reference>
          <reference field="7" count="1" selected="0">
            <x v="8"/>
          </reference>
          <reference field="8" count="1" selected="0">
            <x v="0"/>
          </reference>
          <reference field="11" count="1" selected="0">
            <x v="2"/>
          </reference>
          <reference field="12" count="1" selected="0">
            <x v="11"/>
          </reference>
          <reference field="13" count="1">
            <x v="0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0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66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n="230.300"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62">
    <i>
      <x/>
      <x v="33"/>
      <x v="3"/>
      <x/>
      <x v="2"/>
      <x v="11"/>
      <x v="9"/>
      <x v="9"/>
    </i>
    <i>
      <x v="4"/>
      <x v="33"/>
      <x v="3"/>
      <x/>
      <x v="2"/>
      <x v="11"/>
      <x v="17"/>
      <x v="19"/>
    </i>
    <i>
      <x v="5"/>
      <x v="33"/>
      <x v="19"/>
      <x/>
      <x v="3"/>
      <x v="20"/>
      <x v="15"/>
      <x v="17"/>
    </i>
    <i>
      <x v="9"/>
      <x v="33"/>
      <x v="5"/>
      <x/>
      <x v="3"/>
      <x v="16"/>
      <x v="24"/>
      <x v="27"/>
    </i>
    <i r="1">
      <x v="85"/>
      <x v="83"/>
      <x/>
      <x v="6"/>
      <x v="25"/>
      <x v="20"/>
      <x v="22"/>
    </i>
    <i>
      <x v="10"/>
      <x v="33"/>
      <x v="6"/>
      <x/>
      <x v="2"/>
      <x v="10"/>
      <x v="24"/>
      <x v="27"/>
    </i>
    <i>
      <x v="11"/>
      <x v="33"/>
      <x v="7"/>
      <x/>
      <x v="3"/>
      <x v="18"/>
      <x v="27"/>
      <x v="41"/>
    </i>
    <i r="1">
      <x v="85"/>
      <x v="73"/>
      <x/>
      <x v="6"/>
      <x v="45"/>
      <x v="26"/>
      <x v="29"/>
    </i>
    <i>
      <x v="12"/>
      <x v="33"/>
      <x v="7"/>
      <x/>
      <x v="3"/>
      <x v="18"/>
      <x v="27"/>
      <x v="41"/>
    </i>
    <i r="1">
      <x v="85"/>
      <x v="73"/>
      <x/>
      <x v="6"/>
      <x v="45"/>
      <x v="24"/>
      <x v="27"/>
    </i>
    <i>
      <x v="20"/>
      <x v="33"/>
      <x v="7"/>
      <x/>
      <x v="3"/>
      <x v="18"/>
      <x v="19"/>
      <x v="21"/>
    </i>
    <i>
      <x v="21"/>
      <x v="33"/>
      <x v="11"/>
      <x/>
      <x v="2"/>
      <x v="14"/>
      <x v="16"/>
      <x v="18"/>
    </i>
    <i r="1">
      <x v="85"/>
      <x v="78"/>
      <x/>
      <x v="6"/>
      <x v="27"/>
      <x/>
      <x/>
    </i>
    <i>
      <x v="22"/>
      <x v="33"/>
      <x v="6"/>
      <x/>
      <x v="2"/>
      <x v="10"/>
      <x v="9"/>
      <x v="9"/>
    </i>
    <i r="1">
      <x v="85"/>
      <x v="81"/>
      <x/>
      <x v="6"/>
      <x v="28"/>
      <x v="13"/>
      <x v="14"/>
    </i>
    <i>
      <x v="24"/>
      <x v="33"/>
      <x v="7"/>
      <x/>
      <x v="3"/>
      <x v="18"/>
      <x v="9"/>
      <x v="9"/>
    </i>
    <i r="1">
      <x v="85"/>
      <x v="73"/>
      <x/>
      <x v="6"/>
      <x v="45"/>
      <x v="59"/>
      <x v="79"/>
    </i>
    <i>
      <x v="27"/>
      <x v="33"/>
      <x v="14"/>
      <x/>
      <x v="2"/>
      <x v="11"/>
      <x v="2"/>
      <x v="2"/>
    </i>
    <i r="1">
      <x v="85"/>
      <x v="72"/>
      <x/>
      <x v="6"/>
      <x v="21"/>
      <x v="4"/>
      <x v="4"/>
    </i>
    <i>
      <x v="28"/>
      <x v="33"/>
      <x v="40"/>
      <x v="1"/>
      <x v="4"/>
      <x v="3"/>
      <x v="9"/>
      <x v="65"/>
    </i>
    <i>
      <x v="29"/>
      <x v="33"/>
      <x v="15"/>
      <x/>
      <x v="3"/>
      <x v="8"/>
      <x v="2"/>
      <x v="2"/>
    </i>
    <i>
      <x v="33"/>
      <x v="33"/>
      <x v="14"/>
      <x v="4"/>
      <x v="2"/>
      <x v="11"/>
      <x v="20"/>
      <x v="17"/>
    </i>
    <i>
      <x v="37"/>
      <x v="33"/>
      <x v="4"/>
      <x/>
      <x v="2"/>
      <x v="12"/>
      <x v="9"/>
      <x v="9"/>
    </i>
    <i r="1">
      <x v="85"/>
      <x v="70"/>
      <x/>
      <x v="6"/>
      <x v="23"/>
      <x v="13"/>
      <x v="14"/>
    </i>
    <i>
      <x v="38"/>
      <x v="33"/>
      <x v="4"/>
      <x/>
      <x v="2"/>
      <x v="12"/>
      <x v="9"/>
      <x v="9"/>
    </i>
    <i>
      <x v="39"/>
      <x v="33"/>
      <x v="3"/>
      <x/>
      <x v="2"/>
      <x v="11"/>
      <x v="19"/>
      <x v="21"/>
    </i>
    <i>
      <x v="41"/>
      <x v="33"/>
      <x v="3"/>
      <x/>
      <x v="2"/>
      <x v="11"/>
      <x v="16"/>
      <x v="18"/>
    </i>
    <i>
      <x v="42"/>
      <x v="33"/>
      <x v="3"/>
      <x/>
      <x v="2"/>
      <x v="11"/>
      <x v="9"/>
      <x v="9"/>
    </i>
    <i>
      <x v="44"/>
      <x v="33"/>
      <x v="40"/>
      <x v="1"/>
      <x v="4"/>
      <x v="3"/>
      <x v="15"/>
      <x v="65"/>
    </i>
    <i>
      <x v="48"/>
      <x v="33"/>
      <x v="14"/>
      <x v="4"/>
      <x v="2"/>
      <x v="11"/>
      <x v="28"/>
      <x v="49"/>
    </i>
    <i>
      <x v="51"/>
      <x v="33"/>
      <x v="3"/>
      <x/>
      <x v="2"/>
      <x v="11"/>
      <x v="26"/>
      <x v="29"/>
    </i>
    <i>
      <x v="54"/>
      <x v="33"/>
      <x v="3"/>
      <x/>
      <x v="2"/>
      <x v="11"/>
      <x v="16"/>
      <x v="18"/>
    </i>
    <i>
      <x v="55"/>
      <x v="33"/>
      <x v="3"/>
      <x/>
      <x v="2"/>
      <x v="11"/>
      <x v="16"/>
      <x v="18"/>
    </i>
    <i>
      <x v="56"/>
      <x v="33"/>
      <x v="4"/>
      <x/>
      <x v="2"/>
      <x v="12"/>
      <x v="16"/>
      <x v="18"/>
    </i>
    <i r="1">
      <x v="85"/>
      <x v="70"/>
      <x/>
      <x v="6"/>
      <x v="23"/>
      <x v="54"/>
      <x v="73"/>
    </i>
    <i>
      <x v="59"/>
      <x v="33"/>
      <x v="12"/>
      <x/>
      <x v="2"/>
      <x v="13"/>
      <x/>
      <x/>
    </i>
    <i>
      <x v="60"/>
      <x v="33"/>
      <x v="11"/>
      <x/>
      <x v="2"/>
      <x v="14"/>
      <x v="9"/>
      <x v="9"/>
    </i>
    <i>
      <x v="61"/>
      <x v="85"/>
      <x v="79"/>
      <x/>
      <x v="6"/>
      <x v="44"/>
      <x v="13"/>
      <x v="14"/>
    </i>
    <i>
      <x v="62"/>
      <x v="33"/>
      <x v="16"/>
      <x/>
      <x v="3"/>
      <x v="11"/>
      <x v="19"/>
      <x v="21"/>
    </i>
    <i r="1">
      <x v="85"/>
      <x v="74"/>
      <x/>
      <x v="6"/>
      <x v="20"/>
      <x v="19"/>
      <x v="21"/>
    </i>
    <i>
      <x v="64"/>
      <x v="33"/>
      <x v="40"/>
      <x v="1"/>
      <x v="4"/>
      <x v="3"/>
      <x v="17"/>
      <x v="65"/>
    </i>
    <i>
      <x v="79"/>
      <x v="33"/>
      <x v="4"/>
      <x v="4"/>
      <x v="2"/>
      <x v="12"/>
      <x v="20"/>
      <x v="21"/>
    </i>
    <i>
      <x v="80"/>
      <x v="33"/>
      <x v="4"/>
      <x/>
      <x v="2"/>
      <x v="12"/>
      <x v="17"/>
      <x v="19"/>
    </i>
    <i>
      <x v="81"/>
      <x v="33"/>
      <x v="21"/>
      <x/>
      <x v="2"/>
      <x v="19"/>
      <x v="9"/>
      <x v="9"/>
    </i>
    <i>
      <x v="83"/>
      <x v="33"/>
      <x v="40"/>
      <x v="1"/>
      <x v="4"/>
      <x v="3"/>
      <x v="20"/>
      <x v="65"/>
    </i>
    <i>
      <x v="85"/>
      <x v="33"/>
      <x v="16"/>
      <x/>
      <x v="3"/>
      <x v="11"/>
      <x v="20"/>
      <x v="22"/>
    </i>
    <i r="1">
      <x v="85"/>
      <x v="74"/>
      <x/>
      <x v="6"/>
      <x v="20"/>
      <x v="15"/>
      <x v="17"/>
    </i>
    <i>
      <x v="88"/>
      <x v="33"/>
      <x v="14"/>
      <x/>
      <x v="2"/>
      <x v="11"/>
      <x v="15"/>
      <x v="17"/>
    </i>
    <i>
      <x v="89"/>
      <x v="33"/>
      <x v="10"/>
      <x/>
      <x v="2"/>
      <x v="7"/>
      <x v="17"/>
      <x v="19"/>
    </i>
    <i>
      <x v="90"/>
      <x v="33"/>
      <x v="14"/>
      <x v="4"/>
      <x v="2"/>
      <x v="11"/>
      <x v="28"/>
      <x v="36"/>
    </i>
    <i>
      <x v="91"/>
      <x v="33"/>
      <x v="22"/>
      <x/>
      <x v="3"/>
      <x v="9"/>
      <x v="9"/>
      <x v="9"/>
    </i>
    <i>
      <x v="92"/>
      <x v="33"/>
      <x v="14"/>
      <x/>
      <x v="2"/>
      <x v="11"/>
      <x v="2"/>
      <x v="2"/>
    </i>
    <i r="1">
      <x v="85"/>
      <x v="72"/>
      <x/>
      <x v="6"/>
      <x v="21"/>
      <x v="4"/>
      <x v="4"/>
    </i>
    <i>
      <x v="94"/>
      <x v="33"/>
      <x v="10"/>
      <x/>
      <x v="2"/>
      <x v="7"/>
      <x v="9"/>
      <x v="9"/>
    </i>
    <i>
      <x v="104"/>
      <x v="33"/>
      <x v="3"/>
      <x/>
      <x v="2"/>
      <x v="11"/>
      <x v="41"/>
      <x v="50"/>
    </i>
    <i>
      <x v="111"/>
      <x v="33"/>
      <x v="4"/>
      <x/>
      <x v="2"/>
      <x v="12"/>
      <x v="42"/>
      <x v="49"/>
    </i>
    <i>
      <x v="112"/>
      <x v="33"/>
      <x v="4"/>
      <x v="4"/>
      <x v="2"/>
      <x v="12"/>
      <x v="42"/>
      <x v="51"/>
    </i>
    <i>
      <x v="113"/>
      <x v="33"/>
      <x v="3"/>
      <x/>
      <x v="2"/>
      <x v="11"/>
      <x v="23"/>
      <x v="25"/>
    </i>
    <i>
      <x v="114"/>
      <x v="33"/>
      <x v="3"/>
      <x/>
      <x v="2"/>
      <x v="11"/>
      <x v="23"/>
      <x v="25"/>
    </i>
    <i>
      <x v="116"/>
      <x v="33"/>
      <x v="24"/>
      <x v="10"/>
      <x v="3"/>
      <x v="49"/>
      <x v="13"/>
      <x v="14"/>
    </i>
    <i r="1">
      <x v="85"/>
      <x v="80"/>
      <x v="12"/>
      <x v="6"/>
      <x v="49"/>
      <x/>
      <x/>
    </i>
    <i>
      <x v="118"/>
      <x v="33"/>
      <x v="18"/>
      <x v="4"/>
      <x v="2"/>
      <x v="17"/>
      <x v="13"/>
      <x v="9"/>
    </i>
  </rowItems>
  <colItems count="1">
    <i/>
  </colItems>
  <pageFields count="1">
    <pageField fld="3" item="33" hier="-1"/>
  </pageFields>
  <dataFields count="1">
    <dataField name="VALOR" fld="14" baseField="13" baseItem="23" numFmtId="44"/>
  </dataFields>
  <formats count="208">
    <format dxfId="613">
      <pivotArea type="all" dataOnly="0" outline="0" fieldPosition="0"/>
    </format>
    <format dxfId="612">
      <pivotArea field="11" type="button" dataOnly="0" labelOnly="1" outline="0" axis="axisRow" fieldPosition="4"/>
    </format>
    <format dxfId="611">
      <pivotArea field="8" type="button" dataOnly="0" labelOnly="1" outline="0" axis="axisRow" fieldPosition="6"/>
    </format>
    <format dxfId="610">
      <pivotArea field="15" type="button" dataOnly="0" labelOnly="1" outline="0" axis="axisRow" fieldPosition="5"/>
    </format>
    <format dxfId="609">
      <pivotArea field="15" type="button" dataOnly="0" labelOnly="1" outline="0" axis="axisRow" fieldPosition="5"/>
    </format>
    <format dxfId="608">
      <pivotArea field="17" type="button" dataOnly="0" labelOnly="1" outline="0" axis="axisRow" fieldPosition="3"/>
    </format>
    <format dxfId="607">
      <pivotArea field="17" type="button" dataOnly="0" labelOnly="1" outline="0" axis="axisRow" fieldPosition="3"/>
    </format>
    <format dxfId="606">
      <pivotArea dataOnly="0" labelOnly="1" outline="0" fieldPosition="0">
        <references count="1">
          <reference field="3" count="1">
            <x v="0"/>
          </reference>
        </references>
      </pivotArea>
    </format>
    <format dxfId="605">
      <pivotArea field="12" type="button" dataOnly="0" labelOnly="1" outline="0" axis="axisRow" fieldPosition="2"/>
    </format>
    <format dxfId="604">
      <pivotArea field="12" type="button" dataOnly="0" labelOnly="1" outline="0" axis="axisRow" fieldPosition="2"/>
    </format>
    <format dxfId="603">
      <pivotArea dataOnly="0" labelOnly="1" outline="0" fieldPosition="0">
        <references count="1">
          <reference field="6" count="0"/>
        </references>
      </pivotArea>
    </format>
    <format dxfId="602">
      <pivotArea dataOnly="0" labelOnly="1" outline="0" fieldPosition="0">
        <references count="1">
          <reference field="3" count="1">
            <x v="0"/>
          </reference>
        </references>
      </pivotArea>
    </format>
    <format dxfId="601">
      <pivotArea field="7" type="button" dataOnly="0" labelOnly="1" outline="0" axis="axisRow" fieldPosition="1"/>
    </format>
    <format dxfId="600">
      <pivotArea dataOnly="0" labelOnly="1" outline="0" fieldPosition="0">
        <references count="1">
          <reference field="6" count="23">
            <x v="10"/>
            <x v="11"/>
            <x v="13"/>
            <x v="21"/>
            <x v="22"/>
            <x v="23"/>
            <x v="24"/>
            <x v="28"/>
            <x v="35"/>
            <x v="36"/>
            <x v="41"/>
            <x v="44"/>
            <x v="46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599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598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597">
      <pivotArea dataOnly="0" labelOnly="1" outline="0" fieldPosition="0">
        <references count="1">
          <reference field="3" count="1">
            <x v="1"/>
          </reference>
        </references>
      </pivotArea>
    </format>
    <format dxfId="596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595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594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593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592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591">
      <pivotArea dataOnly="0" labelOnly="1" outline="0" fieldPosition="0">
        <references count="1">
          <reference field="3" count="1">
            <x v="1"/>
          </reference>
        </references>
      </pivotArea>
    </format>
    <format dxfId="590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589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588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587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586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585">
      <pivotArea dataOnly="0" labelOnly="1" outline="0" fieldPosition="0">
        <references count="1">
          <reference field="3" count="1">
            <x v="2"/>
          </reference>
        </references>
      </pivotArea>
    </format>
    <format dxfId="584">
      <pivotArea field="7" type="button" dataOnly="0" labelOnly="1" outline="0" axis="axisRow" fieldPosition="1"/>
    </format>
    <format dxfId="583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582">
      <pivotArea dataOnly="0" labelOnly="1" outline="0" fieldPosition="0">
        <references count="1">
          <reference field="3" count="1">
            <x v="2"/>
          </reference>
        </references>
      </pivotArea>
    </format>
    <format dxfId="581">
      <pivotArea field="7" type="button" dataOnly="0" labelOnly="1" outline="0" axis="axisRow" fieldPosition="1"/>
    </format>
    <format dxfId="580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579">
      <pivotArea field="6" type="button" dataOnly="0" labelOnly="1" outline="0" axis="axisRow" fieldPosition="0"/>
    </format>
    <format dxfId="578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577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576">
      <pivotArea dataOnly="0" labelOnly="1" outline="0" fieldPosition="0">
        <references count="1">
          <reference field="3" count="1">
            <x v="4"/>
          </reference>
        </references>
      </pivotArea>
    </format>
    <format dxfId="575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574">
      <pivotArea dataOnly="0" labelOnly="1" outline="0" fieldPosition="0">
        <references count="1">
          <reference field="3" count="1">
            <x v="4"/>
          </reference>
        </references>
      </pivotArea>
    </format>
    <format dxfId="573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572">
      <pivotArea dataOnly="0" labelOnly="1" outline="0" fieldPosition="0">
        <references count="1">
          <reference field="3" count="1">
            <x v="5"/>
          </reference>
        </references>
      </pivotArea>
    </format>
    <format dxfId="571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570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569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568">
      <pivotArea dataOnly="0" labelOnly="1" outline="0" fieldPosition="0">
        <references count="1">
          <reference field="3" count="1">
            <x v="5"/>
          </reference>
        </references>
      </pivotArea>
    </format>
    <format dxfId="567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566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565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564">
      <pivotArea dataOnly="0" labelOnly="1" outline="0" fieldPosition="0">
        <references count="1">
          <reference field="3" count="1">
            <x v="35"/>
          </reference>
        </references>
      </pivotArea>
    </format>
    <format dxfId="563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562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561">
      <pivotArea dataOnly="0" labelOnly="1" outline="0" fieldPosition="0">
        <references count="1">
          <reference field="3" count="1">
            <x v="35"/>
          </reference>
        </references>
      </pivotArea>
    </format>
    <format dxfId="560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559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558">
      <pivotArea dataOnly="0" labelOnly="1" outline="0" fieldPosition="0">
        <references count="1">
          <reference field="3" count="1">
            <x v="7"/>
          </reference>
        </references>
      </pivotArea>
    </format>
    <format dxfId="557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556">
      <pivotArea dataOnly="0" labelOnly="1" outline="0" fieldPosition="0">
        <references count="1">
          <reference field="3" count="1">
            <x v="7"/>
          </reference>
        </references>
      </pivotArea>
    </format>
    <format dxfId="555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554">
      <pivotArea dataOnly="0" labelOnly="1" outline="0" fieldPosition="0">
        <references count="1">
          <reference field="3" count="1">
            <x v="8"/>
          </reference>
        </references>
      </pivotArea>
    </format>
    <format dxfId="553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552">
      <pivotArea dataOnly="0" labelOnly="1" outline="0" fieldPosition="0">
        <references count="1">
          <reference field="3" count="1">
            <x v="8"/>
          </reference>
        </references>
      </pivotArea>
    </format>
    <format dxfId="551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550">
      <pivotArea dataOnly="0" labelOnly="1" outline="0" fieldPosition="0">
        <references count="1">
          <reference field="3" count="1">
            <x v="43"/>
          </reference>
        </references>
      </pivotArea>
    </format>
    <format dxfId="549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548">
      <pivotArea dataOnly="0" labelOnly="1" outline="0" fieldPosition="0">
        <references count="1">
          <reference field="3" count="1">
            <x v="43"/>
          </reference>
        </references>
      </pivotArea>
    </format>
    <format dxfId="547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546">
      <pivotArea dataOnly="0" labelOnly="1" outline="0" fieldPosition="0">
        <references count="1">
          <reference field="3" count="1">
            <x v="11"/>
          </reference>
        </references>
      </pivotArea>
    </format>
    <format dxfId="545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544">
      <pivotArea dataOnly="0" labelOnly="1" outline="0" fieldPosition="0">
        <references count="1">
          <reference field="3" count="1">
            <x v="11"/>
          </reference>
        </references>
      </pivotArea>
    </format>
    <format dxfId="543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542">
      <pivotArea dataOnly="0" labelOnly="1" outline="0" fieldPosition="0">
        <references count="1">
          <reference field="3" count="1">
            <x v="46"/>
          </reference>
        </references>
      </pivotArea>
    </format>
    <format dxfId="541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540">
      <pivotArea dataOnly="0" labelOnly="1" outline="0" fieldPosition="0">
        <references count="1">
          <reference field="3" count="1">
            <x v="46"/>
          </reference>
        </references>
      </pivotArea>
    </format>
    <format dxfId="539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538">
      <pivotArea dataOnly="0" labelOnly="1" outline="0" fieldPosition="0">
        <references count="1">
          <reference field="3" count="1">
            <x v="12"/>
          </reference>
        </references>
      </pivotArea>
    </format>
    <format dxfId="537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536">
      <pivotArea dataOnly="0" labelOnly="1" outline="0" fieldPosition="0">
        <references count="1">
          <reference field="3" count="1">
            <x v="12"/>
          </reference>
        </references>
      </pivotArea>
    </format>
    <format dxfId="535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534">
      <pivotArea dataOnly="0" labelOnly="1" outline="0" fieldPosition="0">
        <references count="1">
          <reference field="3" count="1">
            <x v="42"/>
          </reference>
        </references>
      </pivotArea>
    </format>
    <format dxfId="533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532">
      <pivotArea dataOnly="0" labelOnly="1" outline="0" fieldPosition="0">
        <references count="1">
          <reference field="3" count="1">
            <x v="42"/>
          </reference>
        </references>
      </pivotArea>
    </format>
    <format dxfId="531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530">
      <pivotArea dataOnly="0" labelOnly="1" outline="0" fieldPosition="0">
        <references count="1">
          <reference field="3" count="1">
            <x v="39"/>
          </reference>
        </references>
      </pivotArea>
    </format>
    <format dxfId="529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528">
      <pivotArea dataOnly="0" labelOnly="1" outline="0" fieldPosition="0">
        <references count="1">
          <reference field="3" count="1">
            <x v="39"/>
          </reference>
        </references>
      </pivotArea>
    </format>
    <format dxfId="527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526">
      <pivotArea outline="0" collapsedLevelsAreSubtotals="1" fieldPosition="0"/>
    </format>
    <format dxfId="525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524">
      <pivotArea outline="0" collapsedLevelsAreSubtotals="1" fieldPosition="0"/>
    </format>
    <format dxfId="523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522">
      <pivotArea outline="0" collapsedLevelsAreSubtotals="1" fieldPosition="0"/>
    </format>
    <format dxfId="521">
      <pivotArea type="all" dataOnly="0" outline="0" fieldPosition="0"/>
    </format>
    <format dxfId="520">
      <pivotArea outline="0" collapsedLevelsAreSubtotals="1" fieldPosition="0"/>
    </format>
    <format dxfId="519">
      <pivotArea dataOnly="0" labelOnly="1" outline="0" axis="axisValues" fieldPosition="0"/>
    </format>
    <format dxfId="518">
      <pivotArea dataOnly="0" labelOnly="1" outline="0" fieldPosition="0">
        <references count="1">
          <reference field="6" count="48">
            <x v="0"/>
            <x v="4"/>
            <x v="5"/>
            <x v="9"/>
            <x v="10"/>
            <x v="11"/>
            <x v="12"/>
            <x v="20"/>
            <x v="21"/>
            <x v="22"/>
            <x v="24"/>
            <x v="27"/>
            <x v="28"/>
            <x v="29"/>
            <x v="33"/>
            <x v="37"/>
            <x v="38"/>
            <x v="39"/>
            <x v="41"/>
            <x v="42"/>
            <x v="44"/>
            <x v="48"/>
            <x v="51"/>
            <x v="54"/>
            <x v="55"/>
            <x v="56"/>
            <x v="59"/>
            <x v="60"/>
            <x v="62"/>
            <x v="64"/>
            <x v="79"/>
            <x v="80"/>
            <x v="81"/>
            <x v="83"/>
            <x v="85"/>
            <x v="88"/>
            <x v="89"/>
            <x v="90"/>
            <x v="91"/>
            <x v="92"/>
            <x v="94"/>
            <x v="104"/>
            <x v="111"/>
            <x v="112"/>
            <x v="113"/>
            <x v="114"/>
            <x v="116"/>
            <x v="118"/>
          </reference>
        </references>
      </pivotArea>
    </format>
    <format dxfId="517">
      <pivotArea dataOnly="0" labelOnly="1" outline="0" fieldPosition="0">
        <references count="2">
          <reference field="6" count="1" selected="0">
            <x v="0"/>
          </reference>
          <reference field="7" count="1">
            <x v="33"/>
          </reference>
        </references>
      </pivotArea>
    </format>
    <format dxfId="516">
      <pivotArea dataOnly="0" labelOnly="1" outline="0" fieldPosition="0">
        <references count="3">
          <reference field="6" count="1" selected="0">
            <x v="0"/>
          </reference>
          <reference field="7" count="1" selected="0">
            <x v="33"/>
          </reference>
          <reference field="12" count="1">
            <x v="3"/>
          </reference>
        </references>
      </pivotArea>
    </format>
    <format dxfId="515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33"/>
          </reference>
          <reference field="12" count="1">
            <x v="19"/>
          </reference>
        </references>
      </pivotArea>
    </format>
    <format dxfId="514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33"/>
          </reference>
          <reference field="12" count="1">
            <x v="5"/>
          </reference>
        </references>
      </pivotArea>
    </format>
    <format dxfId="513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33"/>
          </reference>
          <reference field="12" count="1">
            <x v="6"/>
          </reference>
        </references>
      </pivotArea>
    </format>
    <format dxfId="512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33"/>
          </reference>
          <reference field="12" count="1">
            <x v="7"/>
          </reference>
        </references>
      </pivotArea>
    </format>
    <format dxfId="511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33"/>
          </reference>
          <reference field="12" count="1">
            <x v="11"/>
          </reference>
        </references>
      </pivotArea>
    </format>
    <format dxfId="510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33"/>
          </reference>
          <reference field="12" count="1">
            <x v="6"/>
          </reference>
        </references>
      </pivotArea>
    </format>
    <format dxfId="509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33"/>
          </reference>
          <reference field="12" count="1">
            <x v="7"/>
          </reference>
        </references>
      </pivotArea>
    </format>
    <format dxfId="508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33"/>
          </reference>
          <reference field="12" count="1">
            <x v="14"/>
          </reference>
        </references>
      </pivotArea>
    </format>
    <format dxfId="507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33"/>
          </reference>
          <reference field="12" count="1">
            <x v="40"/>
          </reference>
        </references>
      </pivotArea>
    </format>
    <format dxfId="506">
      <pivotArea dataOnly="0" labelOnly="1" outline="0" fieldPosition="0">
        <references count="3">
          <reference field="6" count="1" selected="0">
            <x v="29"/>
          </reference>
          <reference field="7" count="1" selected="0">
            <x v="33"/>
          </reference>
          <reference field="12" count="1">
            <x v="15"/>
          </reference>
        </references>
      </pivotArea>
    </format>
    <format dxfId="505">
      <pivotArea dataOnly="0" labelOnly="1" outline="0" fieldPosition="0">
        <references count="3">
          <reference field="6" count="1" selected="0">
            <x v="33"/>
          </reference>
          <reference field="7" count="1" selected="0">
            <x v="33"/>
          </reference>
          <reference field="12" count="1">
            <x v="14"/>
          </reference>
        </references>
      </pivotArea>
    </format>
    <format dxfId="504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33"/>
          </reference>
          <reference field="12" count="1">
            <x v="4"/>
          </reference>
        </references>
      </pivotArea>
    </format>
    <format dxfId="503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33"/>
          </reference>
          <reference field="12" count="1">
            <x v="3"/>
          </reference>
        </references>
      </pivotArea>
    </format>
    <format dxfId="502">
      <pivotArea dataOnly="0" labelOnly="1" outline="0" fieldPosition="0">
        <references count="3">
          <reference field="6" count="1" selected="0">
            <x v="44"/>
          </reference>
          <reference field="7" count="1" selected="0">
            <x v="33"/>
          </reference>
          <reference field="12" count="1">
            <x v="40"/>
          </reference>
        </references>
      </pivotArea>
    </format>
    <format dxfId="501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33"/>
          </reference>
          <reference field="12" count="1">
            <x v="14"/>
          </reference>
        </references>
      </pivotArea>
    </format>
    <format dxfId="500">
      <pivotArea dataOnly="0" labelOnly="1" outline="0" fieldPosition="0">
        <references count="3">
          <reference field="6" count="1" selected="0">
            <x v="51"/>
          </reference>
          <reference field="7" count="1" selected="0">
            <x v="33"/>
          </reference>
          <reference field="12" count="1">
            <x v="3"/>
          </reference>
        </references>
      </pivotArea>
    </format>
    <format dxfId="499">
      <pivotArea dataOnly="0" labelOnly="1" outline="0" fieldPosition="0">
        <references count="3">
          <reference field="6" count="1" selected="0">
            <x v="56"/>
          </reference>
          <reference field="7" count="1" selected="0">
            <x v="33"/>
          </reference>
          <reference field="12" count="1">
            <x v="4"/>
          </reference>
        </references>
      </pivotArea>
    </format>
    <format dxfId="498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33"/>
          </reference>
          <reference field="12" count="1">
            <x v="12"/>
          </reference>
        </references>
      </pivotArea>
    </format>
    <format dxfId="497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33"/>
          </reference>
          <reference field="12" count="1">
            <x v="11"/>
          </reference>
        </references>
      </pivotArea>
    </format>
    <format dxfId="496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33"/>
          </reference>
          <reference field="12" count="1">
            <x v="16"/>
          </reference>
        </references>
      </pivotArea>
    </format>
    <format dxfId="495">
      <pivotArea dataOnly="0" labelOnly="1" outline="0" fieldPosition="0">
        <references count="3">
          <reference field="6" count="1" selected="0">
            <x v="64"/>
          </reference>
          <reference field="7" count="1" selected="0">
            <x v="33"/>
          </reference>
          <reference field="12" count="1">
            <x v="40"/>
          </reference>
        </references>
      </pivotArea>
    </format>
    <format dxfId="494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33"/>
          </reference>
          <reference field="12" count="1">
            <x v="4"/>
          </reference>
        </references>
      </pivotArea>
    </format>
    <format dxfId="493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33"/>
          </reference>
          <reference field="12" count="1">
            <x v="21"/>
          </reference>
        </references>
      </pivotArea>
    </format>
    <format dxfId="492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33"/>
          </reference>
          <reference field="12" count="1">
            <x v="40"/>
          </reference>
        </references>
      </pivotArea>
    </format>
    <format dxfId="491">
      <pivotArea dataOnly="0" labelOnly="1" outline="0" fieldPosition="0">
        <references count="3">
          <reference field="6" count="1" selected="0">
            <x v="85"/>
          </reference>
          <reference field="7" count="1" selected="0">
            <x v="33"/>
          </reference>
          <reference field="12" count="1">
            <x v="16"/>
          </reference>
        </references>
      </pivotArea>
    </format>
    <format dxfId="490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33"/>
          </reference>
          <reference field="12" count="1">
            <x v="14"/>
          </reference>
        </references>
      </pivotArea>
    </format>
    <format dxfId="489">
      <pivotArea dataOnly="0" labelOnly="1" outline="0" fieldPosition="0">
        <references count="3">
          <reference field="6" count="1" selected="0">
            <x v="89"/>
          </reference>
          <reference field="7" count="1" selected="0">
            <x v="33"/>
          </reference>
          <reference field="12" count="1">
            <x v="10"/>
          </reference>
        </references>
      </pivotArea>
    </format>
    <format dxfId="488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33"/>
          </reference>
          <reference field="12" count="1">
            <x v="14"/>
          </reference>
        </references>
      </pivotArea>
    </format>
    <format dxfId="487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33"/>
          </reference>
          <reference field="12" count="1">
            <x v="22"/>
          </reference>
        </references>
      </pivotArea>
    </format>
    <format dxfId="486">
      <pivotArea dataOnly="0" labelOnly="1" outline="0" fieldPosition="0">
        <references count="3">
          <reference field="6" count="1" selected="0">
            <x v="92"/>
          </reference>
          <reference field="7" count="1" selected="0">
            <x v="33"/>
          </reference>
          <reference field="12" count="1">
            <x v="14"/>
          </reference>
        </references>
      </pivotArea>
    </format>
    <format dxfId="485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33"/>
          </reference>
          <reference field="12" count="1">
            <x v="10"/>
          </reference>
        </references>
      </pivotArea>
    </format>
    <format dxfId="484">
      <pivotArea dataOnly="0" labelOnly="1" outline="0" fieldPosition="0">
        <references count="3">
          <reference field="6" count="1" selected="0">
            <x v="104"/>
          </reference>
          <reference field="7" count="1" selected="0">
            <x v="33"/>
          </reference>
          <reference field="12" count="1">
            <x v="3"/>
          </reference>
        </references>
      </pivotArea>
    </format>
    <format dxfId="483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33"/>
          </reference>
          <reference field="12" count="1">
            <x v="4"/>
          </reference>
        </references>
      </pivotArea>
    </format>
    <format dxfId="482">
      <pivotArea dataOnly="0" labelOnly="1" outline="0" fieldPosition="0">
        <references count="3">
          <reference field="6" count="1" selected="0">
            <x v="113"/>
          </reference>
          <reference field="7" count="1" selected="0">
            <x v="33"/>
          </reference>
          <reference field="12" count="1">
            <x v="3"/>
          </reference>
        </references>
      </pivotArea>
    </format>
    <format dxfId="481">
      <pivotArea dataOnly="0" labelOnly="1" outline="0" fieldPosition="0">
        <references count="3">
          <reference field="6" count="1" selected="0">
            <x v="116"/>
          </reference>
          <reference field="7" count="1" selected="0">
            <x v="33"/>
          </reference>
          <reference field="12" count="1">
            <x v="24"/>
          </reference>
        </references>
      </pivotArea>
    </format>
    <format dxfId="480">
      <pivotArea dataOnly="0" labelOnly="1" outline="0" fieldPosition="0">
        <references count="3">
          <reference field="6" count="1" selected="0">
            <x v="118"/>
          </reference>
          <reference field="7" count="1" selected="0">
            <x v="33"/>
          </reference>
          <reference field="12" count="1">
            <x v="18"/>
          </reference>
        </references>
      </pivotArea>
    </format>
    <format dxfId="479">
      <pivotArea dataOnly="0" labelOnly="1" outline="0" fieldPosition="0">
        <references count="4">
          <reference field="6" count="1" selected="0">
            <x v="28"/>
          </reference>
          <reference field="7" count="1" selected="0">
            <x v="33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78">
      <pivotArea dataOnly="0" labelOnly="1" outline="0" fieldPosition="0">
        <references count="4">
          <reference field="6" count="1" selected="0">
            <x v="44"/>
          </reference>
          <reference field="7" count="1" selected="0">
            <x v="33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77">
      <pivotArea dataOnly="0" labelOnly="1" outline="0" fieldPosition="0">
        <references count="4">
          <reference field="6" count="1" selected="0">
            <x v="64"/>
          </reference>
          <reference field="7" count="1" selected="0">
            <x v="33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76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33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75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33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74">
      <pivotArea dataOnly="0" labelOnly="1" outline="0" fieldPosition="0">
        <references count="5">
          <reference field="6" count="1" selected="0">
            <x v="44"/>
          </reference>
          <reference field="7" count="1" selected="0">
            <x v="33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73">
      <pivotArea dataOnly="0" labelOnly="1" outline="0" fieldPosition="0">
        <references count="5">
          <reference field="6" count="1" selected="0">
            <x v="64"/>
          </reference>
          <reference field="7" count="1" selected="0">
            <x v="33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72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33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71">
      <pivotArea dataOnly="0" labelOnly="1" outline="0" fieldPosition="0">
        <references count="7">
          <reference field="6" count="1" selected="0">
            <x v="28"/>
          </reference>
          <reference field="7" count="1" selected="0">
            <x v="33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70">
      <pivotArea dataOnly="0" labelOnly="1" outline="0" fieldPosition="0">
        <references count="7">
          <reference field="6" count="1" selected="0">
            <x v="44"/>
          </reference>
          <reference field="7" count="1" selected="0">
            <x v="33"/>
          </reference>
          <reference field="8" count="1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69">
      <pivotArea dataOnly="0" labelOnly="1" outline="0" fieldPosition="0">
        <references count="7">
          <reference field="6" count="1" selected="0">
            <x v="64"/>
          </reference>
          <reference field="7" count="1" selected="0">
            <x v="33"/>
          </reference>
          <reference field="8" count="1">
            <x v="17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68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33"/>
          </reference>
          <reference field="8" count="1">
            <x v="20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67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33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66">
      <pivotArea dataOnly="0" labelOnly="1" outline="0" fieldPosition="0">
        <references count="8">
          <reference field="6" count="1" selected="0">
            <x v="44"/>
          </reference>
          <reference field="7" count="1" selected="0">
            <x v="33"/>
          </reference>
          <reference field="8" count="1" selected="0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65">
      <pivotArea dataOnly="0" labelOnly="1" outline="0" fieldPosition="0">
        <references count="8">
          <reference field="6" count="1" selected="0">
            <x v="64"/>
          </reference>
          <reference field="7" count="1" selected="0">
            <x v="33"/>
          </reference>
          <reference field="8" count="1" selected="0">
            <x v="17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64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33"/>
          </reference>
          <reference field="8" count="1" selected="0">
            <x v="20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63">
      <pivotArea type="all" dataOnly="0" outline="0" fieldPosition="0"/>
    </format>
    <format dxfId="462">
      <pivotArea outline="0" collapsedLevelsAreSubtotals="1" fieldPosition="0"/>
    </format>
    <format dxfId="461">
      <pivotArea dataOnly="0" labelOnly="1" outline="0" axis="axisValues" fieldPosition="0"/>
    </format>
    <format dxfId="460">
      <pivotArea dataOnly="0" labelOnly="1" outline="0" fieldPosition="0">
        <references count="1">
          <reference field="6" count="48">
            <x v="0"/>
            <x v="4"/>
            <x v="5"/>
            <x v="9"/>
            <x v="10"/>
            <x v="11"/>
            <x v="12"/>
            <x v="20"/>
            <x v="21"/>
            <x v="22"/>
            <x v="24"/>
            <x v="27"/>
            <x v="28"/>
            <x v="29"/>
            <x v="33"/>
            <x v="37"/>
            <x v="38"/>
            <x v="39"/>
            <x v="41"/>
            <x v="42"/>
            <x v="44"/>
            <x v="48"/>
            <x v="51"/>
            <x v="54"/>
            <x v="55"/>
            <x v="56"/>
            <x v="59"/>
            <x v="60"/>
            <x v="62"/>
            <x v="64"/>
            <x v="79"/>
            <x v="80"/>
            <x v="81"/>
            <x v="83"/>
            <x v="85"/>
            <x v="88"/>
            <x v="89"/>
            <x v="90"/>
            <x v="91"/>
            <x v="92"/>
            <x v="94"/>
            <x v="104"/>
            <x v="111"/>
            <x v="112"/>
            <x v="113"/>
            <x v="114"/>
            <x v="116"/>
            <x v="118"/>
          </reference>
        </references>
      </pivotArea>
    </format>
    <format dxfId="459">
      <pivotArea dataOnly="0" labelOnly="1" outline="0" fieldPosition="0">
        <references count="2">
          <reference field="6" count="1" selected="0">
            <x v="0"/>
          </reference>
          <reference field="7" count="1">
            <x v="33"/>
          </reference>
        </references>
      </pivotArea>
    </format>
    <format dxfId="458">
      <pivotArea dataOnly="0" labelOnly="1" outline="0" fieldPosition="0">
        <references count="3">
          <reference field="6" count="1" selected="0">
            <x v="0"/>
          </reference>
          <reference field="7" count="1" selected="0">
            <x v="33"/>
          </reference>
          <reference field="12" count="1">
            <x v="3"/>
          </reference>
        </references>
      </pivotArea>
    </format>
    <format dxfId="457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33"/>
          </reference>
          <reference field="12" count="1">
            <x v="19"/>
          </reference>
        </references>
      </pivotArea>
    </format>
    <format dxfId="456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33"/>
          </reference>
          <reference field="12" count="1">
            <x v="5"/>
          </reference>
        </references>
      </pivotArea>
    </format>
    <format dxfId="455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33"/>
          </reference>
          <reference field="12" count="1">
            <x v="6"/>
          </reference>
        </references>
      </pivotArea>
    </format>
    <format dxfId="454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33"/>
          </reference>
          <reference field="12" count="1">
            <x v="7"/>
          </reference>
        </references>
      </pivotArea>
    </format>
    <format dxfId="453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33"/>
          </reference>
          <reference field="12" count="1">
            <x v="11"/>
          </reference>
        </references>
      </pivotArea>
    </format>
    <format dxfId="452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33"/>
          </reference>
          <reference field="12" count="1">
            <x v="6"/>
          </reference>
        </references>
      </pivotArea>
    </format>
    <format dxfId="451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33"/>
          </reference>
          <reference field="12" count="1">
            <x v="7"/>
          </reference>
        </references>
      </pivotArea>
    </format>
    <format dxfId="450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33"/>
          </reference>
          <reference field="12" count="1">
            <x v="14"/>
          </reference>
        </references>
      </pivotArea>
    </format>
    <format dxfId="449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33"/>
          </reference>
          <reference field="12" count="1">
            <x v="40"/>
          </reference>
        </references>
      </pivotArea>
    </format>
    <format dxfId="448">
      <pivotArea dataOnly="0" labelOnly="1" outline="0" fieldPosition="0">
        <references count="3">
          <reference field="6" count="1" selected="0">
            <x v="29"/>
          </reference>
          <reference field="7" count="1" selected="0">
            <x v="33"/>
          </reference>
          <reference field="12" count="1">
            <x v="15"/>
          </reference>
        </references>
      </pivotArea>
    </format>
    <format dxfId="447">
      <pivotArea dataOnly="0" labelOnly="1" outline="0" fieldPosition="0">
        <references count="3">
          <reference field="6" count="1" selected="0">
            <x v="33"/>
          </reference>
          <reference field="7" count="1" selected="0">
            <x v="33"/>
          </reference>
          <reference field="12" count="1">
            <x v="14"/>
          </reference>
        </references>
      </pivotArea>
    </format>
    <format dxfId="446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33"/>
          </reference>
          <reference field="12" count="1">
            <x v="4"/>
          </reference>
        </references>
      </pivotArea>
    </format>
    <format dxfId="445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33"/>
          </reference>
          <reference field="12" count="1">
            <x v="3"/>
          </reference>
        </references>
      </pivotArea>
    </format>
    <format dxfId="444">
      <pivotArea dataOnly="0" labelOnly="1" outline="0" fieldPosition="0">
        <references count="3">
          <reference field="6" count="1" selected="0">
            <x v="44"/>
          </reference>
          <reference field="7" count="1" selected="0">
            <x v="33"/>
          </reference>
          <reference field="12" count="1">
            <x v="40"/>
          </reference>
        </references>
      </pivotArea>
    </format>
    <format dxfId="443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33"/>
          </reference>
          <reference field="12" count="1">
            <x v="14"/>
          </reference>
        </references>
      </pivotArea>
    </format>
    <format dxfId="442">
      <pivotArea dataOnly="0" labelOnly="1" outline="0" fieldPosition="0">
        <references count="3">
          <reference field="6" count="1" selected="0">
            <x v="51"/>
          </reference>
          <reference field="7" count="1" selected="0">
            <x v="33"/>
          </reference>
          <reference field="12" count="1">
            <x v="3"/>
          </reference>
        </references>
      </pivotArea>
    </format>
    <format dxfId="441">
      <pivotArea dataOnly="0" labelOnly="1" outline="0" fieldPosition="0">
        <references count="3">
          <reference field="6" count="1" selected="0">
            <x v="56"/>
          </reference>
          <reference field="7" count="1" selected="0">
            <x v="33"/>
          </reference>
          <reference field="12" count="1">
            <x v="4"/>
          </reference>
        </references>
      </pivotArea>
    </format>
    <format dxfId="440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33"/>
          </reference>
          <reference field="12" count="1">
            <x v="12"/>
          </reference>
        </references>
      </pivotArea>
    </format>
    <format dxfId="439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33"/>
          </reference>
          <reference field="12" count="1">
            <x v="11"/>
          </reference>
        </references>
      </pivotArea>
    </format>
    <format dxfId="438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33"/>
          </reference>
          <reference field="12" count="1">
            <x v="16"/>
          </reference>
        </references>
      </pivotArea>
    </format>
    <format dxfId="437">
      <pivotArea dataOnly="0" labelOnly="1" outline="0" fieldPosition="0">
        <references count="3">
          <reference field="6" count="1" selected="0">
            <x v="64"/>
          </reference>
          <reference field="7" count="1" selected="0">
            <x v="33"/>
          </reference>
          <reference field="12" count="1">
            <x v="40"/>
          </reference>
        </references>
      </pivotArea>
    </format>
    <format dxfId="436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33"/>
          </reference>
          <reference field="12" count="1">
            <x v="4"/>
          </reference>
        </references>
      </pivotArea>
    </format>
    <format dxfId="435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33"/>
          </reference>
          <reference field="12" count="1">
            <x v="21"/>
          </reference>
        </references>
      </pivotArea>
    </format>
    <format dxfId="434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33"/>
          </reference>
          <reference field="12" count="1">
            <x v="40"/>
          </reference>
        </references>
      </pivotArea>
    </format>
    <format dxfId="433">
      <pivotArea dataOnly="0" labelOnly="1" outline="0" fieldPosition="0">
        <references count="3">
          <reference field="6" count="1" selected="0">
            <x v="85"/>
          </reference>
          <reference field="7" count="1" selected="0">
            <x v="33"/>
          </reference>
          <reference field="12" count="1">
            <x v="16"/>
          </reference>
        </references>
      </pivotArea>
    </format>
    <format dxfId="432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33"/>
          </reference>
          <reference field="12" count="1">
            <x v="14"/>
          </reference>
        </references>
      </pivotArea>
    </format>
    <format dxfId="431">
      <pivotArea dataOnly="0" labelOnly="1" outline="0" fieldPosition="0">
        <references count="3">
          <reference field="6" count="1" selected="0">
            <x v="89"/>
          </reference>
          <reference field="7" count="1" selected="0">
            <x v="33"/>
          </reference>
          <reference field="12" count="1">
            <x v="10"/>
          </reference>
        </references>
      </pivotArea>
    </format>
    <format dxfId="430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33"/>
          </reference>
          <reference field="12" count="1">
            <x v="14"/>
          </reference>
        </references>
      </pivotArea>
    </format>
    <format dxfId="429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33"/>
          </reference>
          <reference field="12" count="1">
            <x v="22"/>
          </reference>
        </references>
      </pivotArea>
    </format>
    <format dxfId="428">
      <pivotArea dataOnly="0" labelOnly="1" outline="0" fieldPosition="0">
        <references count="3">
          <reference field="6" count="1" selected="0">
            <x v="92"/>
          </reference>
          <reference field="7" count="1" selected="0">
            <x v="33"/>
          </reference>
          <reference field="12" count="1">
            <x v="14"/>
          </reference>
        </references>
      </pivotArea>
    </format>
    <format dxfId="427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33"/>
          </reference>
          <reference field="12" count="1">
            <x v="10"/>
          </reference>
        </references>
      </pivotArea>
    </format>
    <format dxfId="426">
      <pivotArea dataOnly="0" labelOnly="1" outline="0" fieldPosition="0">
        <references count="3">
          <reference field="6" count="1" selected="0">
            <x v="104"/>
          </reference>
          <reference field="7" count="1" selected="0">
            <x v="33"/>
          </reference>
          <reference field="12" count="1">
            <x v="3"/>
          </reference>
        </references>
      </pivotArea>
    </format>
    <format dxfId="425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33"/>
          </reference>
          <reference field="12" count="1">
            <x v="4"/>
          </reference>
        </references>
      </pivotArea>
    </format>
    <format dxfId="424">
      <pivotArea dataOnly="0" labelOnly="1" outline="0" fieldPosition="0">
        <references count="3">
          <reference field="6" count="1" selected="0">
            <x v="113"/>
          </reference>
          <reference field="7" count="1" selected="0">
            <x v="33"/>
          </reference>
          <reference field="12" count="1">
            <x v="3"/>
          </reference>
        </references>
      </pivotArea>
    </format>
    <format dxfId="423">
      <pivotArea dataOnly="0" labelOnly="1" outline="0" fieldPosition="0">
        <references count="3">
          <reference field="6" count="1" selected="0">
            <x v="116"/>
          </reference>
          <reference field="7" count="1" selected="0">
            <x v="33"/>
          </reference>
          <reference field="12" count="1">
            <x v="24"/>
          </reference>
        </references>
      </pivotArea>
    </format>
    <format dxfId="422">
      <pivotArea dataOnly="0" labelOnly="1" outline="0" fieldPosition="0">
        <references count="3">
          <reference field="6" count="1" selected="0">
            <x v="118"/>
          </reference>
          <reference field="7" count="1" selected="0">
            <x v="33"/>
          </reference>
          <reference field="12" count="1">
            <x v="18"/>
          </reference>
        </references>
      </pivotArea>
    </format>
    <format dxfId="421">
      <pivotArea dataOnly="0" labelOnly="1" outline="0" fieldPosition="0">
        <references count="4">
          <reference field="6" count="1" selected="0">
            <x v="28"/>
          </reference>
          <reference field="7" count="1" selected="0">
            <x v="33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20">
      <pivotArea dataOnly="0" labelOnly="1" outline="0" fieldPosition="0">
        <references count="4">
          <reference field="6" count="1" selected="0">
            <x v="44"/>
          </reference>
          <reference field="7" count="1" selected="0">
            <x v="33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19">
      <pivotArea dataOnly="0" labelOnly="1" outline="0" fieldPosition="0">
        <references count="4">
          <reference field="6" count="1" selected="0">
            <x v="64"/>
          </reference>
          <reference field="7" count="1" selected="0">
            <x v="33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18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33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417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33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16">
      <pivotArea dataOnly="0" labelOnly="1" outline="0" fieldPosition="0">
        <references count="5">
          <reference field="6" count="1" selected="0">
            <x v="44"/>
          </reference>
          <reference field="7" count="1" selected="0">
            <x v="33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15">
      <pivotArea dataOnly="0" labelOnly="1" outline="0" fieldPosition="0">
        <references count="5">
          <reference field="6" count="1" selected="0">
            <x v="64"/>
          </reference>
          <reference field="7" count="1" selected="0">
            <x v="33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14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33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413">
      <pivotArea dataOnly="0" labelOnly="1" outline="0" fieldPosition="0">
        <references count="7">
          <reference field="6" count="1" selected="0">
            <x v="28"/>
          </reference>
          <reference field="7" count="1" selected="0">
            <x v="33"/>
          </reference>
          <reference field="8" count="1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12">
      <pivotArea dataOnly="0" labelOnly="1" outline="0" fieldPosition="0">
        <references count="7">
          <reference field="6" count="1" selected="0">
            <x v="44"/>
          </reference>
          <reference field="7" count="1" selected="0">
            <x v="33"/>
          </reference>
          <reference field="8" count="1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11">
      <pivotArea dataOnly="0" labelOnly="1" outline="0" fieldPosition="0">
        <references count="7">
          <reference field="6" count="1" selected="0">
            <x v="64"/>
          </reference>
          <reference field="7" count="1" selected="0">
            <x v="33"/>
          </reference>
          <reference field="8" count="1">
            <x v="17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10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33"/>
          </reference>
          <reference field="8" count="1">
            <x v="20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09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33"/>
          </reference>
          <reference field="8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08">
      <pivotArea dataOnly="0" labelOnly="1" outline="0" fieldPosition="0">
        <references count="8">
          <reference field="6" count="1" selected="0">
            <x v="44"/>
          </reference>
          <reference field="7" count="1" selected="0">
            <x v="33"/>
          </reference>
          <reference field="8" count="1" selected="0">
            <x v="15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07">
      <pivotArea dataOnly="0" labelOnly="1" outline="0" fieldPosition="0">
        <references count="8">
          <reference field="6" count="1" selected="0">
            <x v="64"/>
          </reference>
          <reference field="7" count="1" selected="0">
            <x v="33"/>
          </reference>
          <reference field="8" count="1" selected="0">
            <x v="17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406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33"/>
          </reference>
          <reference field="8" count="1" selected="0">
            <x v="20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1.xml><?xml version="1.0" encoding="utf-8"?>
<pivotTableDefinition xmlns="http://schemas.openxmlformats.org/spreadsheetml/2006/main" name="Tabela dinâmica1" cacheId="1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15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2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44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m="1" x="143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19"/>
        <item x="140"/>
        <item x="141"/>
        <item x="1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5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</items>
    </pivotField>
    <pivotField axis="axisRow" compact="0" outline="0" showAll="0" defaultSubtotal="0">
      <items count="72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Row" compact="0" outline="0" showAll="0" defaultSubtotal="0">
      <items count="144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</pivotField>
    <pivotField name="QUANT. EMPENHADA" axis="axisRow" compact="0" outline="0" showAll="0" defaultSubtotal="0">
      <items count="92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</items>
    </pivotField>
    <pivotField dataField="1" compact="0" outline="0" showAll="0" defaultSubtotal="0"/>
    <pivotField axis="axisRow" compact="0" outline="0" showAll="0" defaultSubtotal="0">
      <items count="63">
        <item m="1" x="60"/>
        <item x="0"/>
        <item x="1"/>
        <item x="2"/>
        <item x="10"/>
        <item x="23"/>
        <item x="12"/>
        <item x="14"/>
        <item x="15"/>
        <item x="19"/>
        <item x="20"/>
        <item x="3"/>
        <item m="1" x="62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m="1" x="61"/>
        <item x="39"/>
        <item x="36"/>
        <item x="40"/>
        <item x="41"/>
        <item x="42"/>
        <item x="43"/>
        <item x="44"/>
        <item x="46"/>
        <item x="48"/>
        <item x="49"/>
        <item x="51"/>
        <item x="52"/>
        <item x="53"/>
        <item x="9"/>
        <item x="27"/>
        <item x="35"/>
        <item x="45"/>
        <item x="50"/>
        <item x="54"/>
        <item x="56"/>
        <item x="57"/>
        <item x="58"/>
        <item x="59"/>
        <item x="55"/>
        <item x="18"/>
        <item x="37"/>
      </items>
    </pivotField>
    <pivotField compact="0" outline="0" showAll="0" defaultSubtotal="0"/>
    <pivotField axis="axisRow" compact="0" outline="0" showAll="0" defaultSubtotal="0">
      <items count="65">
        <item x="0"/>
        <item x="2"/>
        <item x="6"/>
        <item x="7"/>
        <item x="1"/>
        <item m="1" x="57"/>
        <item m="1" x="56"/>
        <item m="1" x="28"/>
        <item m="1" x="16"/>
        <item m="1" x="48"/>
        <item m="1" x="51"/>
        <item m="1" x="49"/>
        <item x="11"/>
        <item x="12"/>
        <item m="1" x="50"/>
        <item m="1" x="24"/>
        <item m="1" x="17"/>
        <item m="1" x="40"/>
        <item m="1" x="61"/>
        <item m="1" x="23"/>
        <item m="1" x="42"/>
        <item m="1" x="63"/>
        <item m="1" x="15"/>
        <item m="1" x="33"/>
        <item m="1" x="32"/>
        <item m="1" x="62"/>
        <item m="1" x="19"/>
        <item m="1" x="44"/>
        <item m="1" x="64"/>
        <item m="1" x="46"/>
        <item m="1" x="25"/>
        <item m="1" x="20"/>
        <item m="1" x="30"/>
        <item m="1" x="55"/>
        <item m="1" x="47"/>
        <item m="1" x="29"/>
        <item m="1" x="18"/>
        <item m="1" x="60"/>
        <item m="1" x="45"/>
        <item m="1" x="21"/>
        <item m="1" x="39"/>
        <item m="1" x="31"/>
        <item m="1" x="35"/>
        <item m="1" x="58"/>
        <item m="1" x="41"/>
        <item m="1" x="52"/>
        <item m="1" x="53"/>
        <item m="1" x="59"/>
        <item m="1" x="37"/>
        <item m="1" x="43"/>
        <item m="1" x="22"/>
        <item m="1" x="34"/>
        <item m="1" x="27"/>
        <item m="1" x="36"/>
        <item m="1" x="26"/>
        <item m="1" x="54"/>
        <item m="1" x="38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11">
    <i>
      <x v="19"/>
      <x v="54"/>
      <x v="131"/>
      <x/>
      <x v="9"/>
      <x v="48"/>
      <x v="20"/>
      <x v="22"/>
    </i>
    <i>
      <x v="31"/>
      <x v="54"/>
      <x v="132"/>
      <x/>
      <x v="9"/>
      <x v="43"/>
      <x v="20"/>
      <x v="22"/>
    </i>
    <i>
      <x v="39"/>
      <x v="54"/>
      <x v="133"/>
      <x/>
      <x v="9"/>
      <x v="62"/>
      <x v="24"/>
      <x v="27"/>
    </i>
    <i>
      <x v="42"/>
      <x v="54"/>
      <x v="133"/>
      <x/>
      <x v="9"/>
      <x v="62"/>
      <x v="9"/>
      <x v="9"/>
    </i>
    <i>
      <x v="59"/>
      <x v="54"/>
      <x v="130"/>
      <x/>
      <x v="9"/>
      <x v="47"/>
      <x v="4"/>
      <x v="4"/>
    </i>
    <i>
      <x v="62"/>
      <x v="54"/>
      <x v="134"/>
      <x/>
      <x v="9"/>
      <x v="49"/>
      <x v="20"/>
      <x v="22"/>
    </i>
    <i>
      <x v="90"/>
      <x v="54"/>
      <x v="131"/>
      <x/>
      <x v="9"/>
      <x v="48"/>
      <x v="9"/>
      <x v="9"/>
    </i>
    <i>
      <x v="92"/>
      <x v="54"/>
      <x v="135"/>
      <x/>
      <x v="9"/>
      <x v="48"/>
      <x v="17"/>
      <x v="19"/>
    </i>
    <i>
      <x v="95"/>
      <x v="54"/>
      <x v="131"/>
      <x/>
      <x v="9"/>
      <x v="48"/>
      <x v="26"/>
      <x v="29"/>
    </i>
    <i>
      <x v="114"/>
      <x v="54"/>
      <x v="133"/>
      <x/>
      <x v="9"/>
      <x v="62"/>
      <x v="20"/>
      <x v="22"/>
    </i>
    <i>
      <x v="115"/>
      <x v="54"/>
      <x v="133"/>
      <x/>
      <x v="9"/>
      <x v="62"/>
      <x v="20"/>
      <x v="22"/>
    </i>
  </rowItems>
  <colItems count="1">
    <i/>
  </colItems>
  <pageFields count="1">
    <pageField fld="3" item="70" hier="-1"/>
  </pageFields>
  <dataFields count="1">
    <dataField name="VALOR" fld="14" baseField="13" baseItem="23" numFmtId="44"/>
  </dataFields>
  <formats count="77">
    <format dxfId="405">
      <pivotArea type="all" dataOnly="0" outline="0" fieldPosition="0"/>
    </format>
    <format dxfId="404">
      <pivotArea field="7" type="button" dataOnly="0" labelOnly="1" outline="0" axis="axisRow" fieldPosition="1"/>
    </format>
    <format dxfId="403">
      <pivotArea type="all" dataOnly="0" outline="0" fieldPosition="0"/>
    </format>
    <format dxfId="402">
      <pivotArea outline="0" collapsedLevelsAreSubtotals="1" fieldPosition="0"/>
    </format>
    <format dxfId="401">
      <pivotArea dataOnly="0" labelOnly="1" outline="0" axis="axisValues" fieldPosition="0"/>
    </format>
    <format dxfId="400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2"/>
            <x v="84"/>
            <x v="92"/>
            <x v="94"/>
            <x v="95"/>
            <x v="97"/>
            <x v="116"/>
            <x v="119"/>
            <x v="120"/>
            <x v="121"/>
          </reference>
        </references>
      </pivotArea>
    </format>
    <format dxfId="399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398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97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396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395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94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393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92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391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390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89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388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87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386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85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384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383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82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381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380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379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378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377">
      <pivotArea dataOnly="0" labelOnly="1" outline="0" fieldPosition="0">
        <references count="3">
          <reference field="6" count="1" selected="0">
            <x v="92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376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375">
      <pivotArea dataOnly="0" labelOnly="1" outline="0" fieldPosition="0">
        <references count="3">
          <reference field="6" count="1" selected="0">
            <x v="95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374">
      <pivotArea dataOnly="0" labelOnly="1" outline="0" fieldPosition="0">
        <references count="3">
          <reference field="6" count="1" selected="0">
            <x v="97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373">
      <pivotArea dataOnly="0" labelOnly="1" outline="0" fieldPosition="0">
        <references count="3">
          <reference field="6" count="1" selected="0">
            <x v="116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372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71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370">
      <pivotArea dataOnly="0" labelOnly="1" outline="0" fieldPosition="0">
        <references count="4">
          <reference field="6" count="1" selected="0">
            <x v="84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69">
      <pivotArea dataOnly="0" labelOnly="1" outline="0" fieldPosition="0">
        <references count="5">
          <reference field="6" count="1" selected="0">
            <x v="84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68">
      <pivotArea dataOnly="0" labelOnly="1" outline="0" fieldPosition="0">
        <references count="7">
          <reference field="6" count="1" selected="0">
            <x v="84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4"/>
          </reference>
          <reference field="17" count="1" selected="0">
            <x v="1"/>
          </reference>
        </references>
      </pivotArea>
    </format>
    <format dxfId="367">
      <pivotArea dataOnly="0" labelOnly="1" outline="0" fieldPosition="0">
        <references count="8">
          <reference field="6" count="1" selected="0">
            <x v="84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4"/>
          </reference>
          <reference field="17" count="1" selected="0">
            <x v="1"/>
          </reference>
        </references>
      </pivotArea>
    </format>
    <format dxfId="366">
      <pivotArea type="all" dataOnly="0" outline="0" fieldPosition="0"/>
    </format>
    <format dxfId="365">
      <pivotArea outline="0" collapsedLevelsAreSubtotals="1" fieldPosition="0"/>
    </format>
    <format dxfId="364">
      <pivotArea dataOnly="0" labelOnly="1" outline="0" axis="axisValues" fieldPosition="0"/>
    </format>
    <format dxfId="363">
      <pivotArea dataOnly="0" labelOnly="1" outline="0" fieldPosition="0">
        <references count="1">
          <reference field="6" count="31">
            <x v="4"/>
            <x v="5"/>
            <x v="9"/>
            <x v="11"/>
            <x v="12"/>
            <x v="15"/>
            <x v="17"/>
            <x v="20"/>
            <x v="21"/>
            <x v="22"/>
            <x v="24"/>
            <x v="37"/>
            <x v="39"/>
            <x v="40"/>
            <x v="41"/>
            <x v="43"/>
            <x v="46"/>
            <x v="47"/>
            <x v="60"/>
            <x v="62"/>
            <x v="63"/>
            <x v="82"/>
            <x v="84"/>
            <x v="92"/>
            <x v="94"/>
            <x v="95"/>
            <x v="97"/>
            <x v="116"/>
            <x v="119"/>
            <x v="120"/>
            <x v="121"/>
          </reference>
        </references>
      </pivotArea>
    </format>
    <format dxfId="362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361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60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44"/>
          </reference>
          <reference field="12" count="1">
            <x v="38"/>
          </reference>
        </references>
      </pivotArea>
    </format>
    <format dxfId="359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44"/>
          </reference>
          <reference field="12" count="1">
            <x v="57"/>
          </reference>
        </references>
      </pivotArea>
    </format>
    <format dxfId="358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57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356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55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354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353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52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351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50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349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44"/>
          </reference>
          <reference field="12" count="1">
            <x v="25"/>
          </reference>
        </references>
      </pivotArea>
    </format>
    <format dxfId="348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347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44"/>
          </reference>
          <reference field="12" count="1">
            <x v="27"/>
          </reference>
        </references>
      </pivotArea>
    </format>
    <format dxfId="346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45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44"/>
          </reference>
          <reference field="12" count="1">
            <x v="37"/>
          </reference>
        </references>
      </pivotArea>
    </format>
    <format dxfId="344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44"/>
          </reference>
          <reference field="12" count="1">
            <x v="34"/>
          </reference>
        </references>
      </pivotArea>
    </format>
    <format dxfId="343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44"/>
          </reference>
          <reference field="12" count="1">
            <x v="35"/>
          </reference>
        </references>
      </pivotArea>
    </format>
    <format dxfId="342">
      <pivotArea dataOnly="0" labelOnly="1" outline="0" fieldPosition="0">
        <references count="3">
          <reference field="6" count="1" selected="0">
            <x v="82"/>
          </reference>
          <reference field="7" count="1" selected="0">
            <x v="44"/>
          </reference>
          <reference field="12" count="1">
            <x v="36"/>
          </reference>
        </references>
      </pivotArea>
    </format>
    <format dxfId="341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44"/>
          </reference>
          <reference field="12" count="1">
            <x v="40"/>
          </reference>
        </references>
      </pivotArea>
    </format>
    <format dxfId="340">
      <pivotArea dataOnly="0" labelOnly="1" outline="0" fieldPosition="0">
        <references count="3">
          <reference field="6" count="1" selected="0">
            <x v="92"/>
          </reference>
          <reference field="7" count="1" selected="0">
            <x v="44"/>
          </reference>
          <reference field="12" count="1">
            <x v="32"/>
          </reference>
        </references>
      </pivotArea>
    </format>
    <format dxfId="339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44"/>
          </reference>
          <reference field="12" count="1">
            <x v="59"/>
          </reference>
        </references>
      </pivotArea>
    </format>
    <format dxfId="338">
      <pivotArea dataOnly="0" labelOnly="1" outline="0" fieldPosition="0">
        <references count="3">
          <reference field="6" count="1" selected="0">
            <x v="95"/>
          </reference>
          <reference field="7" count="1" selected="0">
            <x v="44"/>
          </reference>
          <reference field="12" count="1">
            <x v="39"/>
          </reference>
        </references>
      </pivotArea>
    </format>
    <format dxfId="337">
      <pivotArea dataOnly="0" labelOnly="1" outline="0" fieldPosition="0">
        <references count="3">
          <reference field="6" count="1" selected="0">
            <x v="97"/>
          </reference>
          <reference field="7" count="1" selected="0">
            <x v="44"/>
          </reference>
          <reference field="12" count="1">
            <x v="26"/>
          </reference>
        </references>
      </pivotArea>
    </format>
    <format dxfId="336">
      <pivotArea dataOnly="0" labelOnly="1" outline="0" fieldPosition="0">
        <references count="3">
          <reference field="6" count="1" selected="0">
            <x v="116"/>
          </reference>
          <reference field="7" count="1" selected="0">
            <x v="44"/>
          </reference>
          <reference field="12" count="1">
            <x v="31"/>
          </reference>
        </references>
      </pivotArea>
    </format>
    <format dxfId="335">
      <pivotArea dataOnly="0" labelOnly="1" outline="0" fieldPosition="0">
        <references count="3">
          <reference field="6" count="1" selected="0">
            <x v="120"/>
          </reference>
          <reference field="7" count="1" selected="0">
            <x v="44"/>
          </reference>
          <reference field="12" count="1">
            <x v="56"/>
          </reference>
        </references>
      </pivotArea>
    </format>
    <format dxfId="334">
      <pivotArea dataOnly="0" labelOnly="1" outline="0" fieldPosition="0">
        <references count="3">
          <reference field="6" count="1" selected="0">
            <x v="121"/>
          </reference>
          <reference field="7" count="1" selected="0">
            <x v="44"/>
          </reference>
          <reference field="12" count="1">
            <x v="29"/>
          </reference>
        </references>
      </pivotArea>
    </format>
    <format dxfId="333">
      <pivotArea dataOnly="0" labelOnly="1" outline="0" fieldPosition="0">
        <references count="4">
          <reference field="6" count="1" selected="0">
            <x v="84"/>
          </reference>
          <reference field="7" count="1" selected="0">
            <x v="4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332">
      <pivotArea dataOnly="0" labelOnly="1" outline="0" fieldPosition="0">
        <references count="5">
          <reference field="6" count="1" selected="0">
            <x v="84"/>
          </reference>
          <reference field="7" count="1" selected="0">
            <x v="4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331">
      <pivotArea dataOnly="0" labelOnly="1" outline="0" fieldPosition="0">
        <references count="7">
          <reference field="6" count="1" selected="0">
            <x v="84"/>
          </reference>
          <reference field="7" count="1" selected="0">
            <x v="44"/>
          </reference>
          <reference field="8" count="1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4"/>
          </reference>
          <reference field="17" count="1" selected="0">
            <x v="1"/>
          </reference>
        </references>
      </pivotArea>
    </format>
    <format dxfId="330">
      <pivotArea dataOnly="0" labelOnly="1" outline="0" fieldPosition="0">
        <references count="8">
          <reference field="6" count="1" selected="0">
            <x v="84"/>
          </reference>
          <reference field="7" count="1" selected="0">
            <x v="44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4"/>
          </reference>
          <reference field="17" count="1" selected="0">
            <x v="1"/>
          </reference>
        </references>
      </pivotArea>
    </format>
    <format dxfId="329">
      <pivotArea outline="0" collapsedLevelsAreSubtotals="1" fieldPosition="0"/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2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76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n="140.120"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n="140.115" x="14"/>
        <item x="15"/>
        <item x="3"/>
        <item x="19"/>
        <item n="230.300"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72">
    <i>
      <x v="4"/>
      <x v="25"/>
      <x v="3"/>
      <x/>
      <x v="2"/>
      <x v="11"/>
      <x v="9"/>
      <x v="9"/>
    </i>
    <i>
      <x v="5"/>
      <x v="25"/>
      <x v="19"/>
      <x/>
      <x v="3"/>
      <x v="20"/>
      <x v="4"/>
      <x v="4"/>
    </i>
    <i>
      <x v="6"/>
      <x v="25"/>
      <x v="3"/>
      <x/>
      <x v="2"/>
      <x v="11"/>
      <x/>
      <x/>
    </i>
    <i>
      <x v="7"/>
      <x v="25"/>
      <x v="4"/>
      <x/>
      <x v="2"/>
      <x v="12"/>
      <x/>
      <x/>
    </i>
    <i>
      <x v="8"/>
      <x v="25"/>
      <x v="3"/>
      <x/>
      <x v="2"/>
      <x v="11"/>
      <x/>
      <x/>
    </i>
    <i>
      <x v="9"/>
      <x v="25"/>
      <x v="5"/>
      <x/>
      <x v="3"/>
      <x v="16"/>
      <x v="9"/>
      <x v="9"/>
    </i>
    <i>
      <x v="10"/>
      <x v="25"/>
      <x v="6"/>
      <x v="4"/>
      <x v="2"/>
      <x v="10"/>
      <x v="42"/>
      <x v="36"/>
    </i>
    <i>
      <x v="11"/>
      <x v="25"/>
      <x v="7"/>
      <x/>
      <x v="3"/>
      <x v="18"/>
      <x v="42"/>
      <x v="49"/>
    </i>
    <i>
      <x v="12"/>
      <x v="25"/>
      <x v="7"/>
      <x/>
      <x v="3"/>
      <x v="18"/>
      <x v="42"/>
      <x v="49"/>
    </i>
    <i>
      <x v="13"/>
      <x v="25"/>
      <x v="3"/>
      <x/>
      <x v="2"/>
      <x v="11"/>
      <x v="9"/>
      <x v="9"/>
    </i>
    <i>
      <x v="14"/>
      <x v="25"/>
      <x v="8"/>
      <x/>
      <x v="2"/>
      <x v="11"/>
      <x v="9"/>
      <x v="9"/>
    </i>
    <i>
      <x v="15"/>
      <x v="25"/>
      <x v="9"/>
      <x/>
      <x v="2"/>
      <x v="6"/>
      <x v="4"/>
      <x v="4"/>
    </i>
    <i>
      <x v="16"/>
      <x v="25"/>
      <x v="9"/>
      <x/>
      <x v="2"/>
      <x v="6"/>
      <x v="9"/>
      <x v="9"/>
    </i>
    <i>
      <x v="17"/>
      <x v="25"/>
      <x v="7"/>
      <x/>
      <x v="3"/>
      <x v="18"/>
      <x v="9"/>
      <x v="9"/>
    </i>
    <i>
      <x v="18"/>
      <x v="25"/>
      <x v="10"/>
      <x/>
      <x v="2"/>
      <x v="7"/>
      <x v="9"/>
      <x v="9"/>
    </i>
    <i>
      <x v="19"/>
      <x v="25"/>
      <x v="10"/>
      <x/>
      <x v="2"/>
      <x v="7"/>
      <x v="9"/>
      <x v="9"/>
    </i>
    <i>
      <x v="20"/>
      <x v="25"/>
      <x v="7"/>
      <x/>
      <x v="3"/>
      <x v="18"/>
      <x v="4"/>
      <x v="4"/>
    </i>
    <i>
      <x v="21"/>
      <x v="25"/>
      <x v="11"/>
      <x/>
      <x v="2"/>
      <x v="14"/>
      <x v="4"/>
      <x v="4"/>
    </i>
    <i>
      <x v="22"/>
      <x v="25"/>
      <x v="6"/>
      <x/>
      <x v="2"/>
      <x v="10"/>
      <x v="9"/>
      <x v="9"/>
    </i>
    <i>
      <x v="23"/>
      <x v="25"/>
      <x v="12"/>
      <x/>
      <x v="2"/>
      <x v="13"/>
      <x v="2"/>
      <x v="2"/>
    </i>
    <i>
      <x v="24"/>
      <x v="25"/>
      <x v="7"/>
      <x/>
      <x v="3"/>
      <x v="18"/>
      <x v="9"/>
      <x v="9"/>
    </i>
    <i>
      <x v="25"/>
      <x v="25"/>
      <x v="4"/>
      <x/>
      <x v="2"/>
      <x v="12"/>
      <x v="4"/>
      <x v="4"/>
    </i>
    <i>
      <x v="27"/>
      <x v="25"/>
      <x v="14"/>
      <x/>
      <x v="2"/>
      <x v="11"/>
      <x/>
      <x/>
    </i>
    <i>
      <x v="33"/>
      <x v="25"/>
      <x v="14"/>
      <x v="4"/>
      <x v="2"/>
      <x v="11"/>
      <x v="42"/>
      <x v="21"/>
    </i>
    <i>
      <x v="34"/>
      <x v="25"/>
      <x v="16"/>
      <x/>
      <x v="3"/>
      <x v="11"/>
      <x v="9"/>
      <x v="9"/>
    </i>
    <i>
      <x v="37"/>
      <x v="25"/>
      <x v="4"/>
      <x/>
      <x v="2"/>
      <x v="12"/>
      <x v="4"/>
      <x v="4"/>
    </i>
    <i>
      <x v="39"/>
      <x v="25"/>
      <x v="3"/>
      <x/>
      <x v="2"/>
      <x v="11"/>
      <x v="4"/>
      <x v="4"/>
    </i>
    <i>
      <x v="41"/>
      <x v="25"/>
      <x v="3"/>
      <x/>
      <x v="2"/>
      <x v="11"/>
      <x v="9"/>
      <x v="9"/>
    </i>
    <i>
      <x v="42"/>
      <x v="25"/>
      <x v="3"/>
      <x/>
      <x v="2"/>
      <x v="11"/>
      <x v="9"/>
      <x v="9"/>
    </i>
    <i>
      <x v="43"/>
      <x v="25"/>
      <x v="18"/>
      <x/>
      <x v="2"/>
      <x v="17"/>
      <x v="15"/>
      <x v="17"/>
    </i>
    <i>
      <x v="44"/>
      <x v="25"/>
      <x v="40"/>
      <x v="1"/>
      <x v="4"/>
      <x v="3"/>
      <x v="4"/>
      <x v="65"/>
    </i>
    <i>
      <x v="46"/>
      <x v="25"/>
      <x v="6"/>
      <x/>
      <x v="2"/>
      <x v="10"/>
      <x v="4"/>
      <x v="4"/>
    </i>
    <i>
      <x v="47"/>
      <x v="25"/>
      <x v="7"/>
      <x/>
      <x v="3"/>
      <x v="18"/>
      <x v="26"/>
      <x v="29"/>
    </i>
    <i>
      <x v="48"/>
      <x v="25"/>
      <x v="14"/>
      <x/>
      <x v="2"/>
      <x v="11"/>
      <x v="24"/>
      <x v="27"/>
    </i>
    <i>
      <x v="49"/>
      <x v="25"/>
      <x v="18"/>
      <x/>
      <x v="2"/>
      <x v="17"/>
      <x v="9"/>
      <x v="4"/>
    </i>
    <i>
      <x v="52"/>
      <x v="25"/>
      <x v="3"/>
      <x/>
      <x v="2"/>
      <x v="11"/>
      <x v="9"/>
      <x v="9"/>
    </i>
    <i>
      <x v="53"/>
      <x v="25"/>
      <x v="3"/>
      <x/>
      <x v="2"/>
      <x v="11"/>
      <x v="4"/>
      <x v="4"/>
    </i>
    <i>
      <x v="58"/>
      <x v="25"/>
      <x v="8"/>
      <x v="4"/>
      <x v="2"/>
      <x v="11"/>
      <x v="24"/>
      <x v="22"/>
    </i>
    <i>
      <x v="60"/>
      <x v="25"/>
      <x v="11"/>
      <x/>
      <x v="2"/>
      <x v="14"/>
      <x v="9"/>
      <x v="9"/>
    </i>
    <i>
      <x v="61"/>
      <x v="25"/>
      <x v="13"/>
      <x/>
      <x v="2"/>
      <x v="44"/>
      <x v="4"/>
      <x v="4"/>
    </i>
    <i>
      <x v="62"/>
      <x v="25"/>
      <x v="16"/>
      <x/>
      <x v="3"/>
      <x v="11"/>
      <x v="9"/>
      <x v="9"/>
    </i>
    <i>
      <x v="63"/>
      <x v="25"/>
      <x v="9"/>
      <x/>
      <x v="2"/>
      <x v="6"/>
      <x/>
      <x/>
    </i>
    <i>
      <x v="64"/>
      <x v="25"/>
      <x v="40"/>
      <x v="1"/>
      <x v="4"/>
      <x v="3"/>
      <x v="4"/>
      <x v="65"/>
    </i>
    <i>
      <x v="77"/>
      <x v="25"/>
      <x v="7"/>
      <x/>
      <x v="3"/>
      <x v="18"/>
      <x v="4"/>
      <x v="4"/>
    </i>
    <i>
      <x v="78"/>
      <x v="25"/>
      <x v="14"/>
      <x/>
      <x v="2"/>
      <x v="11"/>
      <x v="15"/>
      <x v="17"/>
    </i>
    <i>
      <x v="79"/>
      <x v="25"/>
      <x v="4"/>
      <x/>
      <x v="2"/>
      <x v="12"/>
      <x v="9"/>
      <x v="9"/>
    </i>
    <i>
      <x v="80"/>
      <x v="25"/>
      <x v="4"/>
      <x/>
      <x v="2"/>
      <x v="12"/>
      <x v="9"/>
      <x v="9"/>
    </i>
    <i>
      <x v="81"/>
      <x v="25"/>
      <x v="21"/>
      <x/>
      <x v="2"/>
      <x v="19"/>
      <x v="15"/>
      <x v="17"/>
    </i>
    <i>
      <x v="83"/>
      <x v="25"/>
      <x v="40"/>
      <x v="1"/>
      <x v="4"/>
      <x v="3"/>
      <x v="26"/>
      <x v="65"/>
    </i>
    <i>
      <x v="84"/>
      <x v="25"/>
      <x v="5"/>
      <x/>
      <x v="3"/>
      <x v="16"/>
      <x v="1"/>
      <x v="1"/>
    </i>
    <i>
      <x v="85"/>
      <x v="25"/>
      <x v="16"/>
      <x/>
      <x v="3"/>
      <x v="11"/>
      <x/>
      <x/>
    </i>
    <i>
      <x v="86"/>
      <x v="25"/>
      <x v="4"/>
      <x/>
      <x v="2"/>
      <x v="12"/>
      <x v="9"/>
      <x v="9"/>
    </i>
    <i>
      <x v="89"/>
      <x v="25"/>
      <x v="10"/>
      <x/>
      <x v="2"/>
      <x v="7"/>
      <x v="9"/>
      <x v="9"/>
    </i>
    <i>
      <x v="90"/>
      <x v="25"/>
      <x v="14"/>
      <x/>
      <x v="2"/>
      <x v="11"/>
      <x v="24"/>
      <x v="27"/>
    </i>
    <i>
      <x v="91"/>
      <x v="25"/>
      <x v="22"/>
      <x/>
      <x v="3"/>
      <x v="9"/>
      <x v="9"/>
      <x v="9"/>
    </i>
    <i>
      <x v="94"/>
      <x v="25"/>
      <x v="10"/>
      <x/>
      <x v="2"/>
      <x v="7"/>
      <x v="4"/>
      <x v="4"/>
    </i>
    <i>
      <x v="95"/>
      <x v="25"/>
      <x v="14"/>
      <x/>
      <x v="2"/>
      <x v="11"/>
      <x v="24"/>
      <x v="27"/>
    </i>
    <i>
      <x v="96"/>
      <x v="25"/>
      <x v="14"/>
      <x/>
      <x v="2"/>
      <x v="11"/>
      <x v="24"/>
      <x v="27"/>
    </i>
    <i>
      <x v="97"/>
      <x v="25"/>
      <x v="3"/>
      <x/>
      <x v="2"/>
      <x v="11"/>
      <x v="13"/>
      <x v="14"/>
    </i>
    <i>
      <x v="98"/>
      <x v="25"/>
      <x v="24"/>
      <x v="10"/>
      <x v="3"/>
      <x v="49"/>
      <x v="9"/>
      <x v="9"/>
    </i>
    <i>
      <x v="99"/>
      <x v="25"/>
      <x v="14"/>
      <x/>
      <x v="2"/>
      <x v="11"/>
      <x v="4"/>
      <x v="4"/>
    </i>
    <i>
      <x v="100"/>
      <x v="25"/>
      <x v="16"/>
      <x/>
      <x v="3"/>
      <x v="11"/>
      <x v="4"/>
      <x v="4"/>
    </i>
    <i>
      <x v="101"/>
      <x v="25"/>
      <x v="3"/>
      <x/>
      <x v="2"/>
      <x v="11"/>
      <x v="9"/>
      <x v="9"/>
    </i>
    <i>
      <x v="103"/>
      <x v="25"/>
      <x v="21"/>
      <x/>
      <x v="2"/>
      <x v="19"/>
      <x v="9"/>
      <x v="9"/>
    </i>
    <i>
      <x v="104"/>
      <x v="25"/>
      <x v="3"/>
      <x v="4"/>
      <x v="2"/>
      <x v="11"/>
      <x v="35"/>
      <x v="31"/>
    </i>
    <i>
      <x v="111"/>
      <x v="25"/>
      <x v="4"/>
      <x/>
      <x v="2"/>
      <x v="12"/>
      <x v="17"/>
      <x v="19"/>
    </i>
    <i>
      <x v="112"/>
      <x v="25"/>
      <x v="4"/>
      <x/>
      <x v="2"/>
      <x v="12"/>
      <x v="9"/>
      <x v="9"/>
    </i>
    <i>
      <x v="114"/>
      <x v="25"/>
      <x v="3"/>
      <x/>
      <x v="2"/>
      <x v="11"/>
      <x v="9"/>
      <x v="9"/>
    </i>
    <i>
      <x v="115"/>
      <x v="25"/>
      <x v="18"/>
      <x/>
      <x v="2"/>
      <x v="17"/>
      <x v="15"/>
      <x v="17"/>
    </i>
    <i>
      <x v="116"/>
      <x v="25"/>
      <x v="24"/>
      <x v="10"/>
      <x v="3"/>
      <x v="49"/>
      <x v="9"/>
      <x v="9"/>
    </i>
    <i>
      <x v="119"/>
      <x v="25"/>
      <x v="7"/>
      <x/>
      <x v="3"/>
      <x v="18"/>
      <x v="20"/>
      <x v="22"/>
    </i>
    <i>
      <x v="124"/>
      <x v="25"/>
      <x v="14"/>
      <x/>
      <x v="2"/>
      <x v="11"/>
      <x v="20"/>
      <x v="22"/>
    </i>
  </rowItems>
  <colItems count="1">
    <i/>
  </colItems>
  <pageFields count="1">
    <pageField fld="3" item="34" hier="-1"/>
  </pageFields>
  <dataFields count="1">
    <dataField name="VALOR" fld="14" baseField="13" baseItem="23" numFmtId="44"/>
  </dataFields>
  <formats count="252">
    <format dxfId="328">
      <pivotArea type="all" dataOnly="0" outline="0" fieldPosition="0"/>
    </format>
    <format dxfId="327">
      <pivotArea field="11" type="button" dataOnly="0" labelOnly="1" outline="0" axis="axisRow" fieldPosition="4"/>
    </format>
    <format dxfId="326">
      <pivotArea field="8" type="button" dataOnly="0" labelOnly="1" outline="0" axis="axisRow" fieldPosition="6"/>
    </format>
    <format dxfId="325">
      <pivotArea field="15" type="button" dataOnly="0" labelOnly="1" outline="0" axis="axisRow" fieldPosition="5"/>
    </format>
    <format dxfId="324">
      <pivotArea field="15" type="button" dataOnly="0" labelOnly="1" outline="0" axis="axisRow" fieldPosition="5"/>
    </format>
    <format dxfId="323">
      <pivotArea field="17" type="button" dataOnly="0" labelOnly="1" outline="0" axis="axisRow" fieldPosition="3"/>
    </format>
    <format dxfId="322">
      <pivotArea field="17" type="button" dataOnly="0" labelOnly="1" outline="0" axis="axisRow" fieldPosition="3"/>
    </format>
    <format dxfId="321">
      <pivotArea dataOnly="0" labelOnly="1" outline="0" fieldPosition="0">
        <references count="1">
          <reference field="3" count="1">
            <x v="0"/>
          </reference>
        </references>
      </pivotArea>
    </format>
    <format dxfId="320">
      <pivotArea field="12" type="button" dataOnly="0" labelOnly="1" outline="0" axis="axisRow" fieldPosition="2"/>
    </format>
    <format dxfId="319">
      <pivotArea field="12" type="button" dataOnly="0" labelOnly="1" outline="0" axis="axisRow" fieldPosition="2"/>
    </format>
    <format dxfId="318">
      <pivotArea dataOnly="0" labelOnly="1" outline="0" fieldPosition="0">
        <references count="1">
          <reference field="6" count="0"/>
        </references>
      </pivotArea>
    </format>
    <format dxfId="317">
      <pivotArea dataOnly="0" labelOnly="1" outline="0" fieldPosition="0">
        <references count="1">
          <reference field="3" count="1">
            <x v="0"/>
          </reference>
        </references>
      </pivotArea>
    </format>
    <format dxfId="316">
      <pivotArea field="7" type="button" dataOnly="0" labelOnly="1" outline="0" axis="axisRow" fieldPosition="1"/>
    </format>
    <format dxfId="315">
      <pivotArea dataOnly="0" labelOnly="1" outline="0" fieldPosition="0">
        <references count="1">
          <reference field="6" count="23">
            <x v="10"/>
            <x v="11"/>
            <x v="13"/>
            <x v="21"/>
            <x v="22"/>
            <x v="23"/>
            <x v="24"/>
            <x v="28"/>
            <x v="35"/>
            <x v="36"/>
            <x v="41"/>
            <x v="44"/>
            <x v="46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314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313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312">
      <pivotArea dataOnly="0" labelOnly="1" outline="0" fieldPosition="0">
        <references count="1">
          <reference field="3" count="1">
            <x v="1"/>
          </reference>
        </references>
      </pivotArea>
    </format>
    <format dxfId="311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310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309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308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307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306">
      <pivotArea dataOnly="0" labelOnly="1" outline="0" fieldPosition="0">
        <references count="1">
          <reference field="3" count="1">
            <x v="1"/>
          </reference>
        </references>
      </pivotArea>
    </format>
    <format dxfId="305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304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303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302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301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300">
      <pivotArea dataOnly="0" labelOnly="1" outline="0" fieldPosition="0">
        <references count="1">
          <reference field="3" count="1">
            <x v="2"/>
          </reference>
        </references>
      </pivotArea>
    </format>
    <format dxfId="299">
      <pivotArea field="7" type="button" dataOnly="0" labelOnly="1" outline="0" axis="axisRow" fieldPosition="1"/>
    </format>
    <format dxfId="298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297">
      <pivotArea dataOnly="0" labelOnly="1" outline="0" fieldPosition="0">
        <references count="1">
          <reference field="3" count="1">
            <x v="2"/>
          </reference>
        </references>
      </pivotArea>
    </format>
    <format dxfId="296">
      <pivotArea field="7" type="button" dataOnly="0" labelOnly="1" outline="0" axis="axisRow" fieldPosition="1"/>
    </format>
    <format dxfId="295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294">
      <pivotArea field="6" type="button" dataOnly="0" labelOnly="1" outline="0" axis="axisRow" fieldPosition="0"/>
    </format>
    <format dxfId="293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292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291">
      <pivotArea dataOnly="0" labelOnly="1" outline="0" fieldPosition="0">
        <references count="1">
          <reference field="3" count="1">
            <x v="4"/>
          </reference>
        </references>
      </pivotArea>
    </format>
    <format dxfId="290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289">
      <pivotArea dataOnly="0" labelOnly="1" outline="0" fieldPosition="0">
        <references count="1">
          <reference field="3" count="1">
            <x v="4"/>
          </reference>
        </references>
      </pivotArea>
    </format>
    <format dxfId="288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287">
      <pivotArea dataOnly="0" labelOnly="1" outline="0" fieldPosition="0">
        <references count="1">
          <reference field="3" count="1">
            <x v="5"/>
          </reference>
        </references>
      </pivotArea>
    </format>
    <format dxfId="286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285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284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283">
      <pivotArea dataOnly="0" labelOnly="1" outline="0" fieldPosition="0">
        <references count="1">
          <reference field="3" count="1">
            <x v="5"/>
          </reference>
        </references>
      </pivotArea>
    </format>
    <format dxfId="282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281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280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279">
      <pivotArea dataOnly="0" labelOnly="1" outline="0" fieldPosition="0">
        <references count="1">
          <reference field="3" count="1">
            <x v="35"/>
          </reference>
        </references>
      </pivotArea>
    </format>
    <format dxfId="278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277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276">
      <pivotArea dataOnly="0" labelOnly="1" outline="0" fieldPosition="0">
        <references count="1">
          <reference field="3" count="1">
            <x v="35"/>
          </reference>
        </references>
      </pivotArea>
    </format>
    <format dxfId="275">
      <pivotArea dataOnly="0" labelOnly="1" outline="0" fieldPosition="0">
        <references count="2">
          <reference field="6" count="1" selected="0">
            <x v="1"/>
          </reference>
          <reference field="7" count="1">
            <x v="52"/>
          </reference>
        </references>
      </pivotArea>
    </format>
    <format dxfId="274">
      <pivotArea dataOnly="0" labelOnly="1" outline="0" fieldPosition="0">
        <references count="3">
          <reference field="6" count="1" selected="0">
            <x v="1"/>
          </reference>
          <reference field="7" count="1" selected="0">
            <x v="52"/>
          </reference>
          <reference field="12" count="1">
            <x v="0"/>
          </reference>
        </references>
      </pivotArea>
    </format>
    <format dxfId="273">
      <pivotArea dataOnly="0" labelOnly="1" outline="0" fieldPosition="0">
        <references count="1">
          <reference field="3" count="1">
            <x v="7"/>
          </reference>
        </references>
      </pivotArea>
    </format>
    <format dxfId="272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271">
      <pivotArea dataOnly="0" labelOnly="1" outline="0" fieldPosition="0">
        <references count="1">
          <reference field="3" count="1">
            <x v="7"/>
          </reference>
        </references>
      </pivotArea>
    </format>
    <format dxfId="270">
      <pivotArea dataOnly="0" labelOnly="1" outline="0" fieldPosition="0">
        <references count="2">
          <reference field="6" count="1" selected="0">
            <x v="0"/>
          </reference>
          <reference field="7" count="1">
            <x v="7"/>
          </reference>
        </references>
      </pivotArea>
    </format>
    <format dxfId="269">
      <pivotArea dataOnly="0" labelOnly="1" outline="0" fieldPosition="0">
        <references count="1">
          <reference field="3" count="1">
            <x v="8"/>
          </reference>
        </references>
      </pivotArea>
    </format>
    <format dxfId="268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267">
      <pivotArea dataOnly="0" labelOnly="1" outline="0" fieldPosition="0">
        <references count="1">
          <reference field="3" count="1">
            <x v="8"/>
          </reference>
        </references>
      </pivotArea>
    </format>
    <format dxfId="266">
      <pivotArea dataOnly="0" labelOnly="1" outline="0" fieldPosition="0">
        <references count="2">
          <reference field="6" count="1" selected="0">
            <x v="5"/>
          </reference>
          <reference field="7" count="1">
            <x v="43"/>
          </reference>
        </references>
      </pivotArea>
    </format>
    <format dxfId="265">
      <pivotArea dataOnly="0" labelOnly="1" outline="0" fieldPosition="0">
        <references count="1">
          <reference field="3" count="1">
            <x v="43"/>
          </reference>
        </references>
      </pivotArea>
    </format>
    <format dxfId="264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263">
      <pivotArea dataOnly="0" labelOnly="1" outline="0" fieldPosition="0">
        <references count="1">
          <reference field="3" count="1">
            <x v="43"/>
          </reference>
        </references>
      </pivotArea>
    </format>
    <format dxfId="262">
      <pivotArea dataOnly="0" labelOnly="1" outline="0" fieldPosition="0">
        <references count="2">
          <reference field="6" count="1" selected="0">
            <x v="6"/>
          </reference>
          <reference field="7" count="1">
            <x v="28"/>
          </reference>
        </references>
      </pivotArea>
    </format>
    <format dxfId="261">
      <pivotArea dataOnly="0" labelOnly="1" outline="0" fieldPosition="0">
        <references count="1">
          <reference field="3" count="1">
            <x v="11"/>
          </reference>
        </references>
      </pivotArea>
    </format>
    <format dxfId="260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259">
      <pivotArea dataOnly="0" labelOnly="1" outline="0" fieldPosition="0">
        <references count="1">
          <reference field="3" count="1">
            <x v="11"/>
          </reference>
        </references>
      </pivotArea>
    </format>
    <format dxfId="258">
      <pivotArea dataOnly="0" labelOnly="1" outline="0" fieldPosition="0">
        <references count="2">
          <reference field="6" count="1" selected="0">
            <x v="4"/>
          </reference>
          <reference field="7" count="1">
            <x v="44"/>
          </reference>
        </references>
      </pivotArea>
    </format>
    <format dxfId="257">
      <pivotArea dataOnly="0" labelOnly="1" outline="0" fieldPosition="0">
        <references count="1">
          <reference field="3" count="1">
            <x v="46"/>
          </reference>
        </references>
      </pivotArea>
    </format>
    <format dxfId="256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255">
      <pivotArea dataOnly="0" labelOnly="1" outline="0" fieldPosition="0">
        <references count="1">
          <reference field="3" count="1">
            <x v="46"/>
          </reference>
        </references>
      </pivotArea>
    </format>
    <format dxfId="254">
      <pivotArea dataOnly="0" labelOnly="1" outline="0" fieldPosition="0">
        <references count="2">
          <reference field="6" count="1" selected="0">
            <x v="4"/>
          </reference>
          <reference field="7" count="1">
            <x v="19"/>
          </reference>
        </references>
      </pivotArea>
    </format>
    <format dxfId="253">
      <pivotArea dataOnly="0" labelOnly="1" outline="0" fieldPosition="0">
        <references count="1">
          <reference field="3" count="1">
            <x v="12"/>
          </reference>
        </references>
      </pivotArea>
    </format>
    <format dxfId="252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251">
      <pivotArea dataOnly="0" labelOnly="1" outline="0" fieldPosition="0">
        <references count="1">
          <reference field="3" count="1">
            <x v="12"/>
          </reference>
        </references>
      </pivotArea>
    </format>
    <format dxfId="250">
      <pivotArea dataOnly="0" labelOnly="1" outline="0" fieldPosition="0">
        <references count="2">
          <reference field="6" count="1" selected="0">
            <x v="0"/>
          </reference>
          <reference field="7" count="1">
            <x v="22"/>
          </reference>
        </references>
      </pivotArea>
    </format>
    <format dxfId="249">
      <pivotArea dataOnly="0" labelOnly="1" outline="0" fieldPosition="0">
        <references count="1">
          <reference field="3" count="1">
            <x v="42"/>
          </reference>
        </references>
      </pivotArea>
    </format>
    <format dxfId="248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247">
      <pivotArea dataOnly="0" labelOnly="1" outline="0" fieldPosition="0">
        <references count="1">
          <reference field="3" count="1">
            <x v="42"/>
          </reference>
        </references>
      </pivotArea>
    </format>
    <format dxfId="246">
      <pivotArea dataOnly="0" labelOnly="1" outline="0" fieldPosition="0">
        <references count="2">
          <reference field="6" count="1" selected="0">
            <x v="6"/>
          </reference>
          <reference field="7" count="1">
            <x v="32"/>
          </reference>
        </references>
      </pivotArea>
    </format>
    <format dxfId="245">
      <pivotArea dataOnly="0" labelOnly="1" outline="0" fieldPosition="0">
        <references count="1">
          <reference field="3" count="1">
            <x v="39"/>
          </reference>
        </references>
      </pivotArea>
    </format>
    <format dxfId="244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243">
      <pivotArea dataOnly="0" labelOnly="1" outline="0" fieldPosition="0">
        <references count="1">
          <reference field="3" count="1">
            <x v="39"/>
          </reference>
        </references>
      </pivotArea>
    </format>
    <format dxfId="242">
      <pivotArea dataOnly="0" labelOnly="1" outline="0" fieldPosition="0">
        <references count="2">
          <reference field="6" count="1" selected="0">
            <x v="18"/>
          </reference>
          <reference field="7" count="1">
            <x v="39"/>
          </reference>
        </references>
      </pivotArea>
    </format>
    <format dxfId="241">
      <pivotArea outline="0" collapsedLevelsAreSubtotals="1" fieldPosition="0"/>
    </format>
    <format dxfId="240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239">
      <pivotArea outline="0" collapsedLevelsAreSubtotals="1" fieldPosition="0"/>
    </format>
    <format dxfId="238">
      <pivotArea dataOnly="0" labelOnly="1" outline="0" fieldPosition="0">
        <references count="2">
          <reference field="6" count="1" selected="0">
            <x v="13"/>
          </reference>
          <reference field="7" count="1">
            <x v="34"/>
          </reference>
        </references>
      </pivotArea>
    </format>
    <format dxfId="237">
      <pivotArea outline="0" collapsedLevelsAreSubtotals="1" fieldPosition="0"/>
    </format>
    <format dxfId="236">
      <pivotArea type="all" dataOnly="0" outline="0" fieldPosition="0"/>
    </format>
    <format dxfId="235">
      <pivotArea outline="0" collapsedLevelsAreSubtotals="1" fieldPosition="0"/>
    </format>
    <format dxfId="234">
      <pivotArea dataOnly="0" labelOnly="1" outline="0" axis="axisValues" fieldPosition="0"/>
    </format>
    <format dxfId="233">
      <pivotArea dataOnly="0" labelOnly="1" outline="0" fieldPosition="0">
        <references count="1">
          <reference field="6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7"/>
            <x v="33"/>
            <x v="34"/>
            <x v="37"/>
            <x v="39"/>
            <x v="41"/>
            <x v="42"/>
            <x v="43"/>
            <x v="44"/>
            <x v="46"/>
            <x v="47"/>
            <x v="48"/>
            <x v="49"/>
            <x v="52"/>
            <x v="53"/>
            <x v="58"/>
            <x v="60"/>
            <x v="61"/>
            <x v="62"/>
            <x v="63"/>
            <x v="64"/>
            <x v="77"/>
            <x v="78"/>
            <x v="79"/>
            <x v="80"/>
            <x v="81"/>
            <x v="83"/>
            <x v="84"/>
          </reference>
        </references>
      </pivotArea>
    </format>
    <format dxfId="232">
      <pivotArea dataOnly="0" labelOnly="1" outline="0" fieldPosition="0">
        <references count="1">
          <reference field="6" count="22">
            <x v="85"/>
            <x v="86"/>
            <x v="89"/>
            <x v="90"/>
            <x v="91"/>
            <x v="94"/>
            <x v="95"/>
            <x v="96"/>
            <x v="97"/>
            <x v="98"/>
            <x v="99"/>
            <x v="100"/>
            <x v="101"/>
            <x v="103"/>
            <x v="104"/>
            <x v="111"/>
            <x v="112"/>
            <x v="114"/>
            <x v="115"/>
            <x v="116"/>
            <x v="119"/>
            <x v="124"/>
          </reference>
        </references>
      </pivotArea>
    </format>
    <format dxfId="231">
      <pivotArea dataOnly="0" labelOnly="1" outline="0" fieldPosition="0">
        <references count="2">
          <reference field="6" count="1" selected="0">
            <x v="4"/>
          </reference>
          <reference field="7" count="1">
            <x v="25"/>
          </reference>
        </references>
      </pivotArea>
    </format>
    <format dxfId="230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25"/>
          </reference>
          <reference field="12" count="1">
            <x v="3"/>
          </reference>
        </references>
      </pivotArea>
    </format>
    <format dxfId="229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25"/>
          </reference>
          <reference field="12" count="1">
            <x v="19"/>
          </reference>
        </references>
      </pivotArea>
    </format>
    <format dxfId="228">
      <pivotArea dataOnly="0" labelOnly="1" outline="0" fieldPosition="0">
        <references count="3">
          <reference field="6" count="1" selected="0">
            <x v="6"/>
          </reference>
          <reference field="7" count="1" selected="0">
            <x v="25"/>
          </reference>
          <reference field="12" count="1">
            <x v="3"/>
          </reference>
        </references>
      </pivotArea>
    </format>
    <format dxfId="227">
      <pivotArea dataOnly="0" labelOnly="1" outline="0" fieldPosition="0">
        <references count="3">
          <reference field="6" count="1" selected="0">
            <x v="7"/>
          </reference>
          <reference field="7" count="1" selected="0">
            <x v="25"/>
          </reference>
          <reference field="12" count="1">
            <x v="4"/>
          </reference>
        </references>
      </pivotArea>
    </format>
    <format dxfId="226">
      <pivotArea dataOnly="0" labelOnly="1" outline="0" fieldPosition="0">
        <references count="3">
          <reference field="6" count="1" selected="0">
            <x v="8"/>
          </reference>
          <reference field="7" count="1" selected="0">
            <x v="25"/>
          </reference>
          <reference field="12" count="1">
            <x v="3"/>
          </reference>
        </references>
      </pivotArea>
    </format>
    <format dxfId="225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25"/>
          </reference>
          <reference field="12" count="1">
            <x v="5"/>
          </reference>
        </references>
      </pivotArea>
    </format>
    <format dxfId="224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5"/>
          </reference>
          <reference field="12" count="1">
            <x v="6"/>
          </reference>
        </references>
      </pivotArea>
    </format>
    <format dxfId="223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25"/>
          </reference>
          <reference field="12" count="1">
            <x v="7"/>
          </reference>
        </references>
      </pivotArea>
    </format>
    <format dxfId="222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25"/>
          </reference>
          <reference field="12" count="1">
            <x v="3"/>
          </reference>
        </references>
      </pivotArea>
    </format>
    <format dxfId="221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25"/>
          </reference>
          <reference field="12" count="1">
            <x v="8"/>
          </reference>
        </references>
      </pivotArea>
    </format>
    <format dxfId="220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25"/>
          </reference>
          <reference field="12" count="1">
            <x v="9"/>
          </reference>
        </references>
      </pivotArea>
    </format>
    <format dxfId="219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25"/>
          </reference>
          <reference field="12" count="1">
            <x v="7"/>
          </reference>
        </references>
      </pivotArea>
    </format>
    <format dxfId="218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25"/>
          </reference>
          <reference field="12" count="1">
            <x v="10"/>
          </reference>
        </references>
      </pivotArea>
    </format>
    <format dxfId="217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25"/>
          </reference>
          <reference field="12" count="1">
            <x v="7"/>
          </reference>
        </references>
      </pivotArea>
    </format>
    <format dxfId="216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25"/>
          </reference>
          <reference field="12" count="1">
            <x v="11"/>
          </reference>
        </references>
      </pivotArea>
    </format>
    <format dxfId="215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25"/>
          </reference>
          <reference field="12" count="1">
            <x v="6"/>
          </reference>
        </references>
      </pivotArea>
    </format>
    <format dxfId="214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25"/>
          </reference>
          <reference field="12" count="1">
            <x v="12"/>
          </reference>
        </references>
      </pivotArea>
    </format>
    <format dxfId="213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25"/>
          </reference>
          <reference field="12" count="1">
            <x v="7"/>
          </reference>
        </references>
      </pivotArea>
    </format>
    <format dxfId="212">
      <pivotArea dataOnly="0" labelOnly="1" outline="0" fieldPosition="0">
        <references count="3">
          <reference field="6" count="1" selected="0">
            <x v="25"/>
          </reference>
          <reference field="7" count="1" selected="0">
            <x v="25"/>
          </reference>
          <reference field="12" count="1">
            <x v="4"/>
          </reference>
        </references>
      </pivotArea>
    </format>
    <format dxfId="211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25"/>
          </reference>
          <reference field="12" count="1">
            <x v="14"/>
          </reference>
        </references>
      </pivotArea>
    </format>
    <format dxfId="210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25"/>
          </reference>
          <reference field="12" count="1">
            <x v="16"/>
          </reference>
        </references>
      </pivotArea>
    </format>
    <format dxfId="209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25"/>
          </reference>
          <reference field="12" count="1">
            <x v="4"/>
          </reference>
        </references>
      </pivotArea>
    </format>
    <format dxfId="208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25"/>
          </reference>
          <reference field="12" count="1">
            <x v="3"/>
          </reference>
        </references>
      </pivotArea>
    </format>
    <format dxfId="207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25"/>
          </reference>
          <reference field="12" count="1">
            <x v="18"/>
          </reference>
        </references>
      </pivotArea>
    </format>
    <format dxfId="206">
      <pivotArea dataOnly="0" labelOnly="1" outline="0" fieldPosition="0">
        <references count="3">
          <reference field="6" count="1" selected="0">
            <x v="44"/>
          </reference>
          <reference field="7" count="1" selected="0">
            <x v="25"/>
          </reference>
          <reference field="12" count="1">
            <x v="40"/>
          </reference>
        </references>
      </pivotArea>
    </format>
    <format dxfId="205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25"/>
          </reference>
          <reference field="12" count="1">
            <x v="6"/>
          </reference>
        </references>
      </pivotArea>
    </format>
    <format dxfId="204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25"/>
          </reference>
          <reference field="12" count="1">
            <x v="7"/>
          </reference>
        </references>
      </pivotArea>
    </format>
    <format dxfId="203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25"/>
          </reference>
          <reference field="12" count="1">
            <x v="14"/>
          </reference>
        </references>
      </pivotArea>
    </format>
    <format dxfId="202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25"/>
          </reference>
          <reference field="12" count="1">
            <x v="18"/>
          </reference>
        </references>
      </pivotArea>
    </format>
    <format dxfId="201">
      <pivotArea dataOnly="0" labelOnly="1" outline="0" fieldPosition="0">
        <references count="3">
          <reference field="6" count="1" selected="0">
            <x v="52"/>
          </reference>
          <reference field="7" count="1" selected="0">
            <x v="25"/>
          </reference>
          <reference field="12" count="1">
            <x v="3"/>
          </reference>
        </references>
      </pivotArea>
    </format>
    <format dxfId="200">
      <pivotArea dataOnly="0" labelOnly="1" outline="0" fieldPosition="0">
        <references count="3">
          <reference field="6" count="1" selected="0">
            <x v="58"/>
          </reference>
          <reference field="7" count="1" selected="0">
            <x v="25"/>
          </reference>
          <reference field="12" count="1">
            <x v="8"/>
          </reference>
        </references>
      </pivotArea>
    </format>
    <format dxfId="199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25"/>
          </reference>
          <reference field="12" count="1">
            <x v="11"/>
          </reference>
        </references>
      </pivotArea>
    </format>
    <format dxfId="198">
      <pivotArea dataOnly="0" labelOnly="1" outline="0" fieldPosition="0">
        <references count="3">
          <reference field="6" count="1" selected="0">
            <x v="61"/>
          </reference>
          <reference field="7" count="1" selected="0">
            <x v="25"/>
          </reference>
          <reference field="12" count="1">
            <x v="13"/>
          </reference>
        </references>
      </pivotArea>
    </format>
    <format dxfId="197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25"/>
          </reference>
          <reference field="12" count="1">
            <x v="16"/>
          </reference>
        </references>
      </pivotArea>
    </format>
    <format dxfId="196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25"/>
          </reference>
          <reference field="12" count="1">
            <x v="9"/>
          </reference>
        </references>
      </pivotArea>
    </format>
    <format dxfId="195">
      <pivotArea dataOnly="0" labelOnly="1" outline="0" fieldPosition="0">
        <references count="3">
          <reference field="6" count="1" selected="0">
            <x v="64"/>
          </reference>
          <reference field="7" count="1" selected="0">
            <x v="25"/>
          </reference>
          <reference field="12" count="1">
            <x v="40"/>
          </reference>
        </references>
      </pivotArea>
    </format>
    <format dxfId="194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25"/>
          </reference>
          <reference field="12" count="1">
            <x v="7"/>
          </reference>
        </references>
      </pivotArea>
    </format>
    <format dxfId="193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25"/>
          </reference>
          <reference field="12" count="1">
            <x v="14"/>
          </reference>
        </references>
      </pivotArea>
    </format>
    <format dxfId="192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25"/>
          </reference>
          <reference field="12" count="1">
            <x v="4"/>
          </reference>
        </references>
      </pivotArea>
    </format>
    <format dxfId="191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25"/>
          </reference>
          <reference field="12" count="1">
            <x v="21"/>
          </reference>
        </references>
      </pivotArea>
    </format>
    <format dxfId="190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25"/>
          </reference>
          <reference field="12" count="1">
            <x v="40"/>
          </reference>
        </references>
      </pivotArea>
    </format>
    <format dxfId="189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25"/>
          </reference>
          <reference field="12" count="1">
            <x v="5"/>
          </reference>
        </references>
      </pivotArea>
    </format>
    <format dxfId="188">
      <pivotArea dataOnly="0" labelOnly="1" outline="0" fieldPosition="0">
        <references count="3">
          <reference field="6" count="1" selected="0">
            <x v="85"/>
          </reference>
          <reference field="7" count="1" selected="0">
            <x v="25"/>
          </reference>
          <reference field="12" count="1">
            <x v="16"/>
          </reference>
        </references>
      </pivotArea>
    </format>
    <format dxfId="187">
      <pivotArea dataOnly="0" labelOnly="1" outline="0" fieldPosition="0">
        <references count="3">
          <reference field="6" count="1" selected="0">
            <x v="86"/>
          </reference>
          <reference field="7" count="1" selected="0">
            <x v="25"/>
          </reference>
          <reference field="12" count="1">
            <x v="4"/>
          </reference>
        </references>
      </pivotArea>
    </format>
    <format dxfId="186">
      <pivotArea dataOnly="0" labelOnly="1" outline="0" fieldPosition="0">
        <references count="3">
          <reference field="6" count="1" selected="0">
            <x v="89"/>
          </reference>
          <reference field="7" count="1" selected="0">
            <x v="25"/>
          </reference>
          <reference field="12" count="1">
            <x v="10"/>
          </reference>
        </references>
      </pivotArea>
    </format>
    <format dxfId="185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25"/>
          </reference>
          <reference field="12" count="1">
            <x v="14"/>
          </reference>
        </references>
      </pivotArea>
    </format>
    <format dxfId="184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25"/>
          </reference>
          <reference field="12" count="1">
            <x v="22"/>
          </reference>
        </references>
      </pivotArea>
    </format>
    <format dxfId="183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25"/>
          </reference>
          <reference field="12" count="1">
            <x v="10"/>
          </reference>
        </references>
      </pivotArea>
    </format>
    <format dxfId="182">
      <pivotArea dataOnly="0" labelOnly="1" outline="0" fieldPosition="0">
        <references count="3">
          <reference field="6" count="1" selected="0">
            <x v="95"/>
          </reference>
          <reference field="7" count="1" selected="0">
            <x v="25"/>
          </reference>
          <reference field="12" count="1">
            <x v="14"/>
          </reference>
        </references>
      </pivotArea>
    </format>
    <format dxfId="181">
      <pivotArea dataOnly="0" labelOnly="1" outline="0" fieldPosition="0">
        <references count="3">
          <reference field="6" count="1" selected="0">
            <x v="97"/>
          </reference>
          <reference field="7" count="1" selected="0">
            <x v="25"/>
          </reference>
          <reference field="12" count="1">
            <x v="3"/>
          </reference>
        </references>
      </pivotArea>
    </format>
    <format dxfId="180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25"/>
          </reference>
          <reference field="12" count="1">
            <x v="24"/>
          </reference>
        </references>
      </pivotArea>
    </format>
    <format dxfId="179">
      <pivotArea dataOnly="0" labelOnly="1" outline="0" fieldPosition="0">
        <references count="3">
          <reference field="6" count="1" selected="0">
            <x v="99"/>
          </reference>
          <reference field="7" count="1" selected="0">
            <x v="25"/>
          </reference>
          <reference field="12" count="1">
            <x v="14"/>
          </reference>
        </references>
      </pivotArea>
    </format>
    <format dxfId="178">
      <pivotArea dataOnly="0" labelOnly="1" outline="0" fieldPosition="0">
        <references count="3">
          <reference field="6" count="1" selected="0">
            <x v="100"/>
          </reference>
          <reference field="7" count="1" selected="0">
            <x v="25"/>
          </reference>
          <reference field="12" count="1">
            <x v="16"/>
          </reference>
        </references>
      </pivotArea>
    </format>
    <format dxfId="177">
      <pivotArea dataOnly="0" labelOnly="1" outline="0" fieldPosition="0">
        <references count="3">
          <reference field="6" count="1" selected="0">
            <x v="101"/>
          </reference>
          <reference field="7" count="1" selected="0">
            <x v="25"/>
          </reference>
          <reference field="12" count="1">
            <x v="3"/>
          </reference>
        </references>
      </pivotArea>
    </format>
    <format dxfId="176">
      <pivotArea dataOnly="0" labelOnly="1" outline="0" fieldPosition="0">
        <references count="3">
          <reference field="6" count="1" selected="0">
            <x v="103"/>
          </reference>
          <reference field="7" count="1" selected="0">
            <x v="25"/>
          </reference>
          <reference field="12" count="1">
            <x v="21"/>
          </reference>
        </references>
      </pivotArea>
    </format>
    <format dxfId="175">
      <pivotArea dataOnly="0" labelOnly="1" outline="0" fieldPosition="0">
        <references count="3">
          <reference field="6" count="1" selected="0">
            <x v="104"/>
          </reference>
          <reference field="7" count="1" selected="0">
            <x v="25"/>
          </reference>
          <reference field="12" count="1">
            <x v="3"/>
          </reference>
        </references>
      </pivotArea>
    </format>
    <format dxfId="174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25"/>
          </reference>
          <reference field="12" count="1">
            <x v="4"/>
          </reference>
        </references>
      </pivotArea>
    </format>
    <format dxfId="173">
      <pivotArea dataOnly="0" labelOnly="1" outline="0" fieldPosition="0">
        <references count="3">
          <reference field="6" count="1" selected="0">
            <x v="114"/>
          </reference>
          <reference field="7" count="1" selected="0">
            <x v="25"/>
          </reference>
          <reference field="12" count="1">
            <x v="3"/>
          </reference>
        </references>
      </pivotArea>
    </format>
    <format dxfId="172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25"/>
          </reference>
          <reference field="12" count="1">
            <x v="18"/>
          </reference>
        </references>
      </pivotArea>
    </format>
    <format dxfId="171">
      <pivotArea dataOnly="0" labelOnly="1" outline="0" fieldPosition="0">
        <references count="3">
          <reference field="6" count="1" selected="0">
            <x v="116"/>
          </reference>
          <reference field="7" count="1" selected="0">
            <x v="25"/>
          </reference>
          <reference field="12" count="1">
            <x v="24"/>
          </reference>
        </references>
      </pivotArea>
    </format>
    <format dxfId="170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25"/>
          </reference>
          <reference field="12" count="1">
            <x v="7"/>
          </reference>
        </references>
      </pivotArea>
    </format>
    <format dxfId="169">
      <pivotArea dataOnly="0" labelOnly="1" outline="0" fieldPosition="0">
        <references count="3">
          <reference field="6" count="1" selected="0">
            <x v="124"/>
          </reference>
          <reference field="7" count="1" selected="0">
            <x v="25"/>
          </reference>
          <reference field="12" count="1">
            <x v="14"/>
          </reference>
        </references>
      </pivotArea>
    </format>
    <format dxfId="168">
      <pivotArea dataOnly="0" labelOnly="1" outline="0" fieldPosition="0">
        <references count="4">
          <reference field="6" count="1" selected="0">
            <x v="44"/>
          </reference>
          <reference field="7" count="1" selected="0">
            <x v="25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167">
      <pivotArea dataOnly="0" labelOnly="1" outline="0" fieldPosition="0">
        <references count="4">
          <reference field="6" count="1" selected="0">
            <x v="64"/>
          </reference>
          <reference field="7" count="1" selected="0">
            <x v="25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166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25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165">
      <pivotArea dataOnly="0" labelOnly="1" outline="0" fieldPosition="0">
        <references count="5">
          <reference field="6" count="1" selected="0">
            <x v="44"/>
          </reference>
          <reference field="7" count="1" selected="0">
            <x v="25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164">
      <pivotArea dataOnly="0" labelOnly="1" outline="0" fieldPosition="0">
        <references count="5">
          <reference field="6" count="1" selected="0">
            <x v="64"/>
          </reference>
          <reference field="7" count="1" selected="0">
            <x v="25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163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25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162">
      <pivotArea dataOnly="0" labelOnly="1" outline="0" fieldPosition="0">
        <references count="7">
          <reference field="6" count="1" selected="0">
            <x v="44"/>
          </reference>
          <reference field="7" count="1" selected="0">
            <x v="25"/>
          </reference>
          <reference field="8" count="1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61">
      <pivotArea dataOnly="0" labelOnly="1" outline="0" fieldPosition="0">
        <references count="7">
          <reference field="6" count="1" selected="0">
            <x v="64"/>
          </reference>
          <reference field="7" count="1" selected="0">
            <x v="25"/>
          </reference>
          <reference field="8" count="1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60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25"/>
          </reference>
          <reference field="8" count="1">
            <x v="26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59">
      <pivotArea dataOnly="0" labelOnly="1" outline="0" fieldPosition="0">
        <references count="8">
          <reference field="6" count="1" selected="0">
            <x v="44"/>
          </reference>
          <reference field="7" count="1" selected="0">
            <x v="25"/>
          </reference>
          <reference field="8" count="1" selected="0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58">
      <pivotArea dataOnly="0" labelOnly="1" outline="0" fieldPosition="0">
        <references count="8">
          <reference field="6" count="1" selected="0">
            <x v="64"/>
          </reference>
          <reference field="7" count="1" selected="0">
            <x v="25"/>
          </reference>
          <reference field="8" count="1" selected="0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57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25"/>
          </reference>
          <reference field="8" count="1" selected="0">
            <x v="26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156">
      <pivotArea type="all" dataOnly="0" outline="0" fieldPosition="0"/>
    </format>
    <format dxfId="155">
      <pivotArea outline="0" collapsedLevelsAreSubtotals="1" fieldPosition="0"/>
    </format>
    <format dxfId="154">
      <pivotArea dataOnly="0" labelOnly="1" outline="0" axis="axisValues" fieldPosition="0"/>
    </format>
    <format dxfId="153">
      <pivotArea dataOnly="0" labelOnly="1" outline="0" fieldPosition="0">
        <references count="1">
          <reference field="6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7"/>
            <x v="33"/>
            <x v="34"/>
            <x v="37"/>
            <x v="39"/>
            <x v="41"/>
            <x v="42"/>
            <x v="43"/>
            <x v="44"/>
            <x v="46"/>
            <x v="47"/>
            <x v="48"/>
            <x v="49"/>
            <x v="52"/>
            <x v="53"/>
            <x v="58"/>
            <x v="60"/>
            <x v="61"/>
            <x v="62"/>
            <x v="63"/>
            <x v="64"/>
            <x v="77"/>
            <x v="78"/>
            <x v="79"/>
            <x v="80"/>
            <x v="81"/>
            <x v="83"/>
            <x v="84"/>
          </reference>
        </references>
      </pivotArea>
    </format>
    <format dxfId="152">
      <pivotArea dataOnly="0" labelOnly="1" outline="0" fieldPosition="0">
        <references count="1">
          <reference field="6" count="22">
            <x v="85"/>
            <x v="86"/>
            <x v="89"/>
            <x v="90"/>
            <x v="91"/>
            <x v="94"/>
            <x v="95"/>
            <x v="96"/>
            <x v="97"/>
            <x v="98"/>
            <x v="99"/>
            <x v="100"/>
            <x v="101"/>
            <x v="103"/>
            <x v="104"/>
            <x v="111"/>
            <x v="112"/>
            <x v="114"/>
            <x v="115"/>
            <x v="116"/>
            <x v="119"/>
            <x v="124"/>
          </reference>
        </references>
      </pivotArea>
    </format>
    <format dxfId="151">
      <pivotArea dataOnly="0" labelOnly="1" outline="0" fieldPosition="0">
        <references count="2">
          <reference field="6" count="1" selected="0">
            <x v="4"/>
          </reference>
          <reference field="7" count="1">
            <x v="25"/>
          </reference>
        </references>
      </pivotArea>
    </format>
    <format dxfId="150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25"/>
          </reference>
          <reference field="12" count="1">
            <x v="3"/>
          </reference>
        </references>
      </pivotArea>
    </format>
    <format dxfId="149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25"/>
          </reference>
          <reference field="12" count="1">
            <x v="19"/>
          </reference>
        </references>
      </pivotArea>
    </format>
    <format dxfId="148">
      <pivotArea dataOnly="0" labelOnly="1" outline="0" fieldPosition="0">
        <references count="3">
          <reference field="6" count="1" selected="0">
            <x v="6"/>
          </reference>
          <reference field="7" count="1" selected="0">
            <x v="25"/>
          </reference>
          <reference field="12" count="1">
            <x v="3"/>
          </reference>
        </references>
      </pivotArea>
    </format>
    <format dxfId="147">
      <pivotArea dataOnly="0" labelOnly="1" outline="0" fieldPosition="0">
        <references count="3">
          <reference field="6" count="1" selected="0">
            <x v="7"/>
          </reference>
          <reference field="7" count="1" selected="0">
            <x v="25"/>
          </reference>
          <reference field="12" count="1">
            <x v="4"/>
          </reference>
        </references>
      </pivotArea>
    </format>
    <format dxfId="146">
      <pivotArea dataOnly="0" labelOnly="1" outline="0" fieldPosition="0">
        <references count="3">
          <reference field="6" count="1" selected="0">
            <x v="8"/>
          </reference>
          <reference field="7" count="1" selected="0">
            <x v="25"/>
          </reference>
          <reference field="12" count="1">
            <x v="3"/>
          </reference>
        </references>
      </pivotArea>
    </format>
    <format dxfId="145">
      <pivotArea dataOnly="0" labelOnly="1" outline="0" fieldPosition="0">
        <references count="3">
          <reference field="6" count="1" selected="0">
            <x v="9"/>
          </reference>
          <reference field="7" count="1" selected="0">
            <x v="25"/>
          </reference>
          <reference field="12" count="1">
            <x v="5"/>
          </reference>
        </references>
      </pivotArea>
    </format>
    <format dxfId="144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25"/>
          </reference>
          <reference field="12" count="1">
            <x v="6"/>
          </reference>
        </references>
      </pivotArea>
    </format>
    <format dxfId="143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25"/>
          </reference>
          <reference field="12" count="1">
            <x v="7"/>
          </reference>
        </references>
      </pivotArea>
    </format>
    <format dxfId="142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25"/>
          </reference>
          <reference field="12" count="1">
            <x v="3"/>
          </reference>
        </references>
      </pivotArea>
    </format>
    <format dxfId="141">
      <pivotArea dataOnly="0" labelOnly="1" outline="0" fieldPosition="0">
        <references count="3">
          <reference field="6" count="1" selected="0">
            <x v="14"/>
          </reference>
          <reference field="7" count="1" selected="0">
            <x v="25"/>
          </reference>
          <reference field="12" count="1">
            <x v="8"/>
          </reference>
        </references>
      </pivotArea>
    </format>
    <format dxfId="140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25"/>
          </reference>
          <reference field="12" count="1">
            <x v="9"/>
          </reference>
        </references>
      </pivotArea>
    </format>
    <format dxfId="139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25"/>
          </reference>
          <reference field="12" count="1">
            <x v="7"/>
          </reference>
        </references>
      </pivotArea>
    </format>
    <format dxfId="138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25"/>
          </reference>
          <reference field="12" count="1">
            <x v="10"/>
          </reference>
        </references>
      </pivotArea>
    </format>
    <format dxfId="137">
      <pivotArea dataOnly="0" labelOnly="1" outline="0" fieldPosition="0">
        <references count="3">
          <reference field="6" count="1" selected="0">
            <x v="20"/>
          </reference>
          <reference field="7" count="1" selected="0">
            <x v="25"/>
          </reference>
          <reference field="12" count="1">
            <x v="7"/>
          </reference>
        </references>
      </pivotArea>
    </format>
    <format dxfId="136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25"/>
          </reference>
          <reference field="12" count="1">
            <x v="11"/>
          </reference>
        </references>
      </pivotArea>
    </format>
    <format dxfId="135">
      <pivotArea dataOnly="0" labelOnly="1" outline="0" fieldPosition="0">
        <references count="3">
          <reference field="6" count="1" selected="0">
            <x v="22"/>
          </reference>
          <reference field="7" count="1" selected="0">
            <x v="25"/>
          </reference>
          <reference field="12" count="1">
            <x v="6"/>
          </reference>
        </references>
      </pivotArea>
    </format>
    <format dxfId="134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25"/>
          </reference>
          <reference field="12" count="1">
            <x v="12"/>
          </reference>
        </references>
      </pivotArea>
    </format>
    <format dxfId="133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25"/>
          </reference>
          <reference field="12" count="1">
            <x v="7"/>
          </reference>
        </references>
      </pivotArea>
    </format>
    <format dxfId="132">
      <pivotArea dataOnly="0" labelOnly="1" outline="0" fieldPosition="0">
        <references count="3">
          <reference field="6" count="1" selected="0">
            <x v="25"/>
          </reference>
          <reference field="7" count="1" selected="0">
            <x v="25"/>
          </reference>
          <reference field="12" count="1">
            <x v="4"/>
          </reference>
        </references>
      </pivotArea>
    </format>
    <format dxfId="131">
      <pivotArea dataOnly="0" labelOnly="1" outline="0" fieldPosition="0">
        <references count="3">
          <reference field="6" count="1" selected="0">
            <x v="27"/>
          </reference>
          <reference field="7" count="1" selected="0">
            <x v="25"/>
          </reference>
          <reference field="12" count="1">
            <x v="14"/>
          </reference>
        </references>
      </pivotArea>
    </format>
    <format dxfId="130">
      <pivotArea dataOnly="0" labelOnly="1" outline="0" fieldPosition="0">
        <references count="3">
          <reference field="6" count="1" selected="0">
            <x v="34"/>
          </reference>
          <reference field="7" count="1" selected="0">
            <x v="25"/>
          </reference>
          <reference field="12" count="1">
            <x v="16"/>
          </reference>
        </references>
      </pivotArea>
    </format>
    <format dxfId="129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25"/>
          </reference>
          <reference field="12" count="1">
            <x v="4"/>
          </reference>
        </references>
      </pivotArea>
    </format>
    <format dxfId="128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25"/>
          </reference>
          <reference field="12" count="1">
            <x v="3"/>
          </reference>
        </references>
      </pivotArea>
    </format>
    <format dxfId="127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25"/>
          </reference>
          <reference field="12" count="1">
            <x v="18"/>
          </reference>
        </references>
      </pivotArea>
    </format>
    <format dxfId="126">
      <pivotArea dataOnly="0" labelOnly="1" outline="0" fieldPosition="0">
        <references count="3">
          <reference field="6" count="1" selected="0">
            <x v="44"/>
          </reference>
          <reference field="7" count="1" selected="0">
            <x v="25"/>
          </reference>
          <reference field="12" count="1">
            <x v="40"/>
          </reference>
        </references>
      </pivotArea>
    </format>
    <format dxfId="125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25"/>
          </reference>
          <reference field="12" count="1">
            <x v="6"/>
          </reference>
        </references>
      </pivotArea>
    </format>
    <format dxfId="124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25"/>
          </reference>
          <reference field="12" count="1">
            <x v="7"/>
          </reference>
        </references>
      </pivotArea>
    </format>
    <format dxfId="123">
      <pivotArea dataOnly="0" labelOnly="1" outline="0" fieldPosition="0">
        <references count="3">
          <reference field="6" count="1" selected="0">
            <x v="48"/>
          </reference>
          <reference field="7" count="1" selected="0">
            <x v="25"/>
          </reference>
          <reference field="12" count="1">
            <x v="14"/>
          </reference>
        </references>
      </pivotArea>
    </format>
    <format dxfId="122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25"/>
          </reference>
          <reference field="12" count="1">
            <x v="18"/>
          </reference>
        </references>
      </pivotArea>
    </format>
    <format dxfId="121">
      <pivotArea dataOnly="0" labelOnly="1" outline="0" fieldPosition="0">
        <references count="3">
          <reference field="6" count="1" selected="0">
            <x v="52"/>
          </reference>
          <reference field="7" count="1" selected="0">
            <x v="25"/>
          </reference>
          <reference field="12" count="1">
            <x v="3"/>
          </reference>
        </references>
      </pivotArea>
    </format>
    <format dxfId="120">
      <pivotArea dataOnly="0" labelOnly="1" outline="0" fieldPosition="0">
        <references count="3">
          <reference field="6" count="1" selected="0">
            <x v="58"/>
          </reference>
          <reference field="7" count="1" selected="0">
            <x v="25"/>
          </reference>
          <reference field="12" count="1">
            <x v="8"/>
          </reference>
        </references>
      </pivotArea>
    </format>
    <format dxfId="119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25"/>
          </reference>
          <reference field="12" count="1">
            <x v="11"/>
          </reference>
        </references>
      </pivotArea>
    </format>
    <format dxfId="118">
      <pivotArea dataOnly="0" labelOnly="1" outline="0" fieldPosition="0">
        <references count="3">
          <reference field="6" count="1" selected="0">
            <x v="61"/>
          </reference>
          <reference field="7" count="1" selected="0">
            <x v="25"/>
          </reference>
          <reference field="12" count="1">
            <x v="13"/>
          </reference>
        </references>
      </pivotArea>
    </format>
    <format dxfId="117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25"/>
          </reference>
          <reference field="12" count="1">
            <x v="16"/>
          </reference>
        </references>
      </pivotArea>
    </format>
    <format dxfId="116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25"/>
          </reference>
          <reference field="12" count="1">
            <x v="9"/>
          </reference>
        </references>
      </pivotArea>
    </format>
    <format dxfId="115">
      <pivotArea dataOnly="0" labelOnly="1" outline="0" fieldPosition="0">
        <references count="3">
          <reference field="6" count="1" selected="0">
            <x v="64"/>
          </reference>
          <reference field="7" count="1" selected="0">
            <x v="25"/>
          </reference>
          <reference field="12" count="1">
            <x v="40"/>
          </reference>
        </references>
      </pivotArea>
    </format>
    <format dxfId="114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25"/>
          </reference>
          <reference field="12" count="1">
            <x v="7"/>
          </reference>
        </references>
      </pivotArea>
    </format>
    <format dxfId="113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25"/>
          </reference>
          <reference field="12" count="1">
            <x v="14"/>
          </reference>
        </references>
      </pivotArea>
    </format>
    <format dxfId="112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25"/>
          </reference>
          <reference field="12" count="1">
            <x v="4"/>
          </reference>
        </references>
      </pivotArea>
    </format>
    <format dxfId="111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25"/>
          </reference>
          <reference field="12" count="1">
            <x v="21"/>
          </reference>
        </references>
      </pivotArea>
    </format>
    <format dxfId="110">
      <pivotArea dataOnly="0" labelOnly="1" outline="0" fieldPosition="0">
        <references count="3">
          <reference field="6" count="1" selected="0">
            <x v="83"/>
          </reference>
          <reference field="7" count="1" selected="0">
            <x v="25"/>
          </reference>
          <reference field="12" count="1">
            <x v="40"/>
          </reference>
        </references>
      </pivotArea>
    </format>
    <format dxfId="109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25"/>
          </reference>
          <reference field="12" count="1">
            <x v="5"/>
          </reference>
        </references>
      </pivotArea>
    </format>
    <format dxfId="108">
      <pivotArea dataOnly="0" labelOnly="1" outline="0" fieldPosition="0">
        <references count="3">
          <reference field="6" count="1" selected="0">
            <x v="85"/>
          </reference>
          <reference field="7" count="1" selected="0">
            <x v="25"/>
          </reference>
          <reference field="12" count="1">
            <x v="16"/>
          </reference>
        </references>
      </pivotArea>
    </format>
    <format dxfId="107">
      <pivotArea dataOnly="0" labelOnly="1" outline="0" fieldPosition="0">
        <references count="3">
          <reference field="6" count="1" selected="0">
            <x v="86"/>
          </reference>
          <reference field="7" count="1" selected="0">
            <x v="25"/>
          </reference>
          <reference field="12" count="1">
            <x v="4"/>
          </reference>
        </references>
      </pivotArea>
    </format>
    <format dxfId="106">
      <pivotArea dataOnly="0" labelOnly="1" outline="0" fieldPosition="0">
        <references count="3">
          <reference field="6" count="1" selected="0">
            <x v="89"/>
          </reference>
          <reference field="7" count="1" selected="0">
            <x v="25"/>
          </reference>
          <reference field="12" count="1">
            <x v="10"/>
          </reference>
        </references>
      </pivotArea>
    </format>
    <format dxfId="105">
      <pivotArea dataOnly="0" labelOnly="1" outline="0" fieldPosition="0">
        <references count="3">
          <reference field="6" count="1" selected="0">
            <x v="90"/>
          </reference>
          <reference field="7" count="1" selected="0">
            <x v="25"/>
          </reference>
          <reference field="12" count="1">
            <x v="14"/>
          </reference>
        </references>
      </pivotArea>
    </format>
    <format dxfId="104">
      <pivotArea dataOnly="0" labelOnly="1" outline="0" fieldPosition="0">
        <references count="3">
          <reference field="6" count="1" selected="0">
            <x v="91"/>
          </reference>
          <reference field="7" count="1" selected="0">
            <x v="25"/>
          </reference>
          <reference field="12" count="1">
            <x v="22"/>
          </reference>
        </references>
      </pivotArea>
    </format>
    <format dxfId="103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25"/>
          </reference>
          <reference field="12" count="1">
            <x v="10"/>
          </reference>
        </references>
      </pivotArea>
    </format>
    <format dxfId="102">
      <pivotArea dataOnly="0" labelOnly="1" outline="0" fieldPosition="0">
        <references count="3">
          <reference field="6" count="1" selected="0">
            <x v="95"/>
          </reference>
          <reference field="7" count="1" selected="0">
            <x v="25"/>
          </reference>
          <reference field="12" count="1">
            <x v="14"/>
          </reference>
        </references>
      </pivotArea>
    </format>
    <format dxfId="101">
      <pivotArea dataOnly="0" labelOnly="1" outline="0" fieldPosition="0">
        <references count="3">
          <reference field="6" count="1" selected="0">
            <x v="97"/>
          </reference>
          <reference field="7" count="1" selected="0">
            <x v="25"/>
          </reference>
          <reference field="12" count="1">
            <x v="3"/>
          </reference>
        </references>
      </pivotArea>
    </format>
    <format dxfId="100">
      <pivotArea dataOnly="0" labelOnly="1" outline="0" fieldPosition="0">
        <references count="3">
          <reference field="6" count="1" selected="0">
            <x v="98"/>
          </reference>
          <reference field="7" count="1" selected="0">
            <x v="25"/>
          </reference>
          <reference field="12" count="1">
            <x v="24"/>
          </reference>
        </references>
      </pivotArea>
    </format>
    <format dxfId="99">
      <pivotArea dataOnly="0" labelOnly="1" outline="0" fieldPosition="0">
        <references count="3">
          <reference field="6" count="1" selected="0">
            <x v="99"/>
          </reference>
          <reference field="7" count="1" selected="0">
            <x v="25"/>
          </reference>
          <reference field="12" count="1">
            <x v="14"/>
          </reference>
        </references>
      </pivotArea>
    </format>
    <format dxfId="98">
      <pivotArea dataOnly="0" labelOnly="1" outline="0" fieldPosition="0">
        <references count="3">
          <reference field="6" count="1" selected="0">
            <x v="100"/>
          </reference>
          <reference field="7" count="1" selected="0">
            <x v="25"/>
          </reference>
          <reference field="12" count="1">
            <x v="16"/>
          </reference>
        </references>
      </pivotArea>
    </format>
    <format dxfId="97">
      <pivotArea dataOnly="0" labelOnly="1" outline="0" fieldPosition="0">
        <references count="3">
          <reference field="6" count="1" selected="0">
            <x v="101"/>
          </reference>
          <reference field="7" count="1" selected="0">
            <x v="25"/>
          </reference>
          <reference field="12" count="1">
            <x v="3"/>
          </reference>
        </references>
      </pivotArea>
    </format>
    <format dxfId="96">
      <pivotArea dataOnly="0" labelOnly="1" outline="0" fieldPosition="0">
        <references count="3">
          <reference field="6" count="1" selected="0">
            <x v="103"/>
          </reference>
          <reference field="7" count="1" selected="0">
            <x v="25"/>
          </reference>
          <reference field="12" count="1">
            <x v="21"/>
          </reference>
        </references>
      </pivotArea>
    </format>
    <format dxfId="95">
      <pivotArea dataOnly="0" labelOnly="1" outline="0" fieldPosition="0">
        <references count="3">
          <reference field="6" count="1" selected="0">
            <x v="104"/>
          </reference>
          <reference field="7" count="1" selected="0">
            <x v="25"/>
          </reference>
          <reference field="12" count="1">
            <x v="3"/>
          </reference>
        </references>
      </pivotArea>
    </format>
    <format dxfId="94">
      <pivotArea dataOnly="0" labelOnly="1" outline="0" fieldPosition="0">
        <references count="3">
          <reference field="6" count="1" selected="0">
            <x v="111"/>
          </reference>
          <reference field="7" count="1" selected="0">
            <x v="25"/>
          </reference>
          <reference field="12" count="1">
            <x v="4"/>
          </reference>
        </references>
      </pivotArea>
    </format>
    <format dxfId="93">
      <pivotArea dataOnly="0" labelOnly="1" outline="0" fieldPosition="0">
        <references count="3">
          <reference field="6" count="1" selected="0">
            <x v="114"/>
          </reference>
          <reference field="7" count="1" selected="0">
            <x v="25"/>
          </reference>
          <reference field="12" count="1">
            <x v="3"/>
          </reference>
        </references>
      </pivotArea>
    </format>
    <format dxfId="92">
      <pivotArea dataOnly="0" labelOnly="1" outline="0" fieldPosition="0">
        <references count="3">
          <reference field="6" count="1" selected="0">
            <x v="115"/>
          </reference>
          <reference field="7" count="1" selected="0">
            <x v="25"/>
          </reference>
          <reference field="12" count="1">
            <x v="18"/>
          </reference>
        </references>
      </pivotArea>
    </format>
    <format dxfId="91">
      <pivotArea dataOnly="0" labelOnly="1" outline="0" fieldPosition="0">
        <references count="3">
          <reference field="6" count="1" selected="0">
            <x v="116"/>
          </reference>
          <reference field="7" count="1" selected="0">
            <x v="25"/>
          </reference>
          <reference field="12" count="1">
            <x v="24"/>
          </reference>
        </references>
      </pivotArea>
    </format>
    <format dxfId="90">
      <pivotArea dataOnly="0" labelOnly="1" outline="0" fieldPosition="0">
        <references count="3">
          <reference field="6" count="1" selected="0">
            <x v="119"/>
          </reference>
          <reference field="7" count="1" selected="0">
            <x v="25"/>
          </reference>
          <reference field="12" count="1">
            <x v="7"/>
          </reference>
        </references>
      </pivotArea>
    </format>
    <format dxfId="89">
      <pivotArea dataOnly="0" labelOnly="1" outline="0" fieldPosition="0">
        <references count="3">
          <reference field="6" count="1" selected="0">
            <x v="124"/>
          </reference>
          <reference field="7" count="1" selected="0">
            <x v="25"/>
          </reference>
          <reference field="12" count="1">
            <x v="14"/>
          </reference>
        </references>
      </pivotArea>
    </format>
    <format dxfId="88">
      <pivotArea dataOnly="0" labelOnly="1" outline="0" fieldPosition="0">
        <references count="4">
          <reference field="6" count="1" selected="0">
            <x v="44"/>
          </reference>
          <reference field="7" count="1" selected="0">
            <x v="25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87">
      <pivotArea dataOnly="0" labelOnly="1" outline="0" fieldPosition="0">
        <references count="4">
          <reference field="6" count="1" selected="0">
            <x v="64"/>
          </reference>
          <reference field="7" count="1" selected="0">
            <x v="25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86">
      <pivotArea dataOnly="0" labelOnly="1" outline="0" fieldPosition="0">
        <references count="4">
          <reference field="6" count="1" selected="0">
            <x v="83"/>
          </reference>
          <reference field="7" count="1" selected="0">
            <x v="25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85">
      <pivotArea dataOnly="0" labelOnly="1" outline="0" fieldPosition="0">
        <references count="5">
          <reference field="6" count="1" selected="0">
            <x v="44"/>
          </reference>
          <reference field="7" count="1" selected="0">
            <x v="25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84">
      <pivotArea dataOnly="0" labelOnly="1" outline="0" fieldPosition="0">
        <references count="5">
          <reference field="6" count="1" selected="0">
            <x v="64"/>
          </reference>
          <reference field="7" count="1" selected="0">
            <x v="25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83">
      <pivotArea dataOnly="0" labelOnly="1" outline="0" fieldPosition="0">
        <references count="5">
          <reference field="6" count="1" selected="0">
            <x v="83"/>
          </reference>
          <reference field="7" count="1" selected="0">
            <x v="25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82">
      <pivotArea dataOnly="0" labelOnly="1" outline="0" fieldPosition="0">
        <references count="7">
          <reference field="6" count="1" selected="0">
            <x v="44"/>
          </reference>
          <reference field="7" count="1" selected="0">
            <x v="25"/>
          </reference>
          <reference field="8" count="1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81">
      <pivotArea dataOnly="0" labelOnly="1" outline="0" fieldPosition="0">
        <references count="7">
          <reference field="6" count="1" selected="0">
            <x v="64"/>
          </reference>
          <reference field="7" count="1" selected="0">
            <x v="25"/>
          </reference>
          <reference field="8" count="1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80">
      <pivotArea dataOnly="0" labelOnly="1" outline="0" fieldPosition="0">
        <references count="7">
          <reference field="6" count="1" selected="0">
            <x v="83"/>
          </reference>
          <reference field="7" count="1" selected="0">
            <x v="25"/>
          </reference>
          <reference field="8" count="1">
            <x v="26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9">
      <pivotArea dataOnly="0" labelOnly="1" outline="0" fieldPosition="0">
        <references count="8">
          <reference field="6" count="1" selected="0">
            <x v="44"/>
          </reference>
          <reference field="7" count="1" selected="0">
            <x v="25"/>
          </reference>
          <reference field="8" count="1" selected="0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8">
      <pivotArea dataOnly="0" labelOnly="1" outline="0" fieldPosition="0">
        <references count="8">
          <reference field="6" count="1" selected="0">
            <x v="64"/>
          </reference>
          <reference field="7" count="1" selected="0">
            <x v="25"/>
          </reference>
          <reference field="8" count="1" selected="0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77">
      <pivotArea dataOnly="0" labelOnly="1" outline="0" fieldPosition="0">
        <references count="8">
          <reference field="6" count="1" selected="0">
            <x v="83"/>
          </reference>
          <reference field="7" count="1" selected="0">
            <x v="25"/>
          </reference>
          <reference field="8" count="1" selected="0">
            <x v="26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37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28"/>
        <item x="13"/>
        <item x="32"/>
        <item x="7"/>
        <item x="9"/>
        <item x="23"/>
        <item x="41"/>
        <item x="33"/>
        <item x="8"/>
        <item x="6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33">
    <i>
      <x/>
      <x v="9"/>
      <x v="3"/>
      <x/>
      <x v="2"/>
      <x v="11"/>
      <x v="3"/>
      <x v="3"/>
    </i>
    <i>
      <x v="4"/>
      <x v="91"/>
      <x v="94"/>
      <x/>
      <x v="7"/>
      <x v="50"/>
      <x v="4"/>
      <x v="4"/>
    </i>
    <i>
      <x v="5"/>
      <x v="9"/>
      <x v="19"/>
      <x/>
      <x v="3"/>
      <x v="20"/>
      <x v="24"/>
      <x v="17"/>
    </i>
    <i>
      <x v="10"/>
      <x v="9"/>
      <x v="6"/>
      <x/>
      <x v="2"/>
      <x v="10"/>
      <x v="23"/>
      <x v="27"/>
    </i>
    <i>
      <x v="11"/>
      <x v="9"/>
      <x v="7"/>
      <x/>
      <x v="3"/>
      <x v="18"/>
      <x v="23"/>
      <x v="27"/>
    </i>
    <i>
      <x v="12"/>
      <x v="9"/>
      <x v="7"/>
      <x/>
      <x v="3"/>
      <x v="18"/>
      <x v="23"/>
      <x v="27"/>
    </i>
    <i>
      <x v="13"/>
      <x v="9"/>
      <x v="3"/>
      <x/>
      <x v="2"/>
      <x v="11"/>
      <x v="9"/>
      <x v="9"/>
    </i>
    <i>
      <x v="16"/>
      <x v="9"/>
      <x v="9"/>
      <x/>
      <x v="2"/>
      <x v="6"/>
      <x v="9"/>
      <x v="9"/>
    </i>
    <i>
      <x v="17"/>
      <x v="9"/>
      <x v="7"/>
      <x/>
      <x v="3"/>
      <x v="18"/>
      <x v="9"/>
      <x v="9"/>
    </i>
    <i>
      <x v="18"/>
      <x v="91"/>
      <x v="103"/>
      <x/>
      <x v="7"/>
      <x v="39"/>
      <x v="4"/>
      <x v="4"/>
    </i>
    <i>
      <x v="19"/>
      <x v="91"/>
      <x v="103"/>
      <x/>
      <x v="7"/>
      <x v="39"/>
      <x v="4"/>
      <x v="4"/>
    </i>
    <i>
      <x v="21"/>
      <x v="59"/>
      <x v="78"/>
      <x/>
      <x v="6"/>
      <x v="27"/>
      <x/>
      <x/>
    </i>
    <i>
      <x v="23"/>
      <x v="59"/>
      <x v="77"/>
      <x/>
      <x v="6"/>
      <x v="26"/>
      <x v="9"/>
      <x v="9"/>
    </i>
    <i>
      <x v="24"/>
      <x v="9"/>
      <x v="7"/>
      <x/>
      <x v="3"/>
      <x v="18"/>
      <x v="24"/>
      <x v="17"/>
    </i>
    <i>
      <x v="28"/>
      <x v="9"/>
      <x v="40"/>
      <x v="1"/>
      <x v="4"/>
      <x v="3"/>
      <x v="24"/>
      <x v="65"/>
    </i>
    <i>
      <x v="37"/>
      <x v="9"/>
      <x v="4"/>
      <x/>
      <x v="2"/>
      <x v="12"/>
      <x v="4"/>
      <x v="4"/>
    </i>
    <i>
      <x v="39"/>
      <x v="9"/>
      <x v="3"/>
      <x/>
      <x v="2"/>
      <x v="11"/>
      <x v="9"/>
      <x v="9"/>
    </i>
    <i>
      <x v="46"/>
      <x v="9"/>
      <x v="6"/>
      <x/>
      <x v="2"/>
      <x v="10"/>
      <x v="3"/>
      <x v="3"/>
    </i>
    <i>
      <x v="49"/>
      <x v="9"/>
      <x v="18"/>
      <x/>
      <x v="2"/>
      <x v="17"/>
      <x v="4"/>
      <x v="4"/>
    </i>
    <i>
      <x v="51"/>
      <x v="9"/>
      <x v="3"/>
      <x/>
      <x v="2"/>
      <x v="11"/>
      <x v="19"/>
      <x v="22"/>
    </i>
    <i>
      <x v="59"/>
      <x v="9"/>
      <x v="12"/>
      <x/>
      <x v="2"/>
      <x v="13"/>
      <x/>
      <x/>
    </i>
    <i>
      <x v="60"/>
      <x v="9"/>
      <x v="11"/>
      <x/>
      <x v="2"/>
      <x v="14"/>
      <x v="24"/>
      <x v="17"/>
    </i>
    <i>
      <x v="62"/>
      <x v="9"/>
      <x v="16"/>
      <x/>
      <x v="3"/>
      <x v="11"/>
      <x v="9"/>
      <x v="9"/>
    </i>
    <i>
      <x v="63"/>
      <x v="91"/>
      <x v="102"/>
      <x/>
      <x v="8"/>
      <x v="38"/>
      <x v="1"/>
      <x v="1"/>
    </i>
    <i>
      <x v="75"/>
      <x v="9"/>
      <x v="3"/>
      <x/>
      <x v="2"/>
      <x v="11"/>
      <x v="3"/>
      <x v="3"/>
    </i>
    <i>
      <x v="78"/>
      <x v="9"/>
      <x v="14"/>
      <x/>
      <x v="2"/>
      <x v="11"/>
      <x v="19"/>
      <x v="22"/>
    </i>
    <i>
      <x v="79"/>
      <x v="9"/>
      <x v="4"/>
      <x/>
      <x v="2"/>
      <x v="12"/>
      <x v="3"/>
      <x v="3"/>
    </i>
    <i>
      <x v="84"/>
      <x v="9"/>
      <x v="5"/>
      <x/>
      <x v="3"/>
      <x v="16"/>
      <x v="3"/>
      <x v="3"/>
    </i>
    <i>
      <x v="85"/>
      <x v="9"/>
      <x v="16"/>
      <x/>
      <x v="3"/>
      <x v="11"/>
      <x v="23"/>
      <x v="27"/>
    </i>
    <i>
      <x v="86"/>
      <x v="9"/>
      <x v="4"/>
      <x/>
      <x v="2"/>
      <x v="12"/>
      <x v="3"/>
      <x v="3"/>
    </i>
    <i>
      <x v="87"/>
      <x v="9"/>
      <x v="15"/>
      <x/>
      <x v="3"/>
      <x v="8"/>
      <x/>
      <x/>
    </i>
    <i>
      <x v="88"/>
      <x v="9"/>
      <x v="14"/>
      <x/>
      <x v="2"/>
      <x v="11"/>
      <x v="9"/>
      <x v="9"/>
    </i>
    <i>
      <x v="89"/>
      <x v="9"/>
      <x v="10"/>
      <x/>
      <x v="2"/>
      <x v="7"/>
      <x v="9"/>
      <x v="9"/>
    </i>
  </rowItems>
  <colItems count="1">
    <i/>
  </colItems>
  <pageFields count="1">
    <pageField fld="3" item="4" hier="-1"/>
  </pageFields>
  <dataFields count="1">
    <dataField name="VALOR" fld="14" baseField="13" baseItem="23" numFmtId="44"/>
  </dataFields>
  <formats count="357">
    <format dxfId="7114">
      <pivotArea type="all" dataOnly="0" outline="0" fieldPosition="0"/>
    </format>
    <format dxfId="7113">
      <pivotArea field="11" type="button" dataOnly="0" labelOnly="1" outline="0" axis="axisRow" fieldPosition="4"/>
    </format>
    <format dxfId="7112">
      <pivotArea field="8" type="button" dataOnly="0" labelOnly="1" outline="0" axis="axisRow" fieldPosition="6"/>
    </format>
    <format dxfId="7111">
      <pivotArea field="15" type="button" dataOnly="0" labelOnly="1" outline="0" axis="axisRow" fieldPosition="5"/>
    </format>
    <format dxfId="7110">
      <pivotArea field="15" type="button" dataOnly="0" labelOnly="1" outline="0" axis="axisRow" fieldPosition="5"/>
    </format>
    <format dxfId="7109">
      <pivotArea dataOnly="0" labelOnly="1" outline="0" fieldPosition="0">
        <references count="1">
          <reference field="3" count="1">
            <x v="0"/>
          </reference>
        </references>
      </pivotArea>
    </format>
    <format dxfId="7108">
      <pivotArea field="12" type="button" dataOnly="0" labelOnly="1" outline="0" axis="axisRow" fieldPosition="2"/>
    </format>
    <format dxfId="7107">
      <pivotArea field="12" type="button" dataOnly="0" labelOnly="1" outline="0" axis="axisRow" fieldPosition="2"/>
    </format>
    <format dxfId="7106">
      <pivotArea dataOnly="0" labelOnly="1" outline="0" fieldPosition="0">
        <references count="1">
          <reference field="6" count="0"/>
        </references>
      </pivotArea>
    </format>
    <format dxfId="7105">
      <pivotArea dataOnly="0" labelOnly="1" outline="0" fieldPosition="0">
        <references count="1">
          <reference field="3" count="1">
            <x v="0"/>
          </reference>
        </references>
      </pivotArea>
    </format>
    <format dxfId="7104">
      <pivotArea field="7" type="button" dataOnly="0" labelOnly="1" outline="0" axis="axisRow" fieldPosition="1"/>
    </format>
    <format dxfId="7103">
      <pivotArea dataOnly="0" labelOnly="1" outline="0" fieldPosition="0">
        <references count="1">
          <reference field="6" count="23">
            <x v="10"/>
            <x v="11"/>
            <x v="13"/>
            <x v="21"/>
            <x v="22"/>
            <x v="23"/>
            <x v="24"/>
            <x v="28"/>
            <x v="35"/>
            <x v="36"/>
            <x v="41"/>
            <x v="44"/>
            <x v="46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7102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7101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7100">
      <pivotArea dataOnly="0" labelOnly="1" outline="0" fieldPosition="0">
        <references count="1">
          <reference field="3" count="1">
            <x v="1"/>
          </reference>
        </references>
      </pivotArea>
    </format>
    <format dxfId="7099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7098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7097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7096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7095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7094">
      <pivotArea dataOnly="0" labelOnly="1" outline="0" fieldPosition="0">
        <references count="1">
          <reference field="3" count="1">
            <x v="1"/>
          </reference>
        </references>
      </pivotArea>
    </format>
    <format dxfId="7093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7092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7091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7090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7089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7088">
      <pivotArea dataOnly="0" labelOnly="1" outline="0" fieldPosition="0">
        <references count="1">
          <reference field="3" count="1">
            <x v="2"/>
          </reference>
        </references>
      </pivotArea>
    </format>
    <format dxfId="7087">
      <pivotArea field="7" type="button" dataOnly="0" labelOnly="1" outline="0" axis="axisRow" fieldPosition="1"/>
    </format>
    <format dxfId="7086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7085">
      <pivotArea dataOnly="0" labelOnly="1" outline="0" fieldPosition="0">
        <references count="1">
          <reference field="3" count="1">
            <x v="2"/>
          </reference>
        </references>
      </pivotArea>
    </format>
    <format dxfId="7084">
      <pivotArea field="7" type="button" dataOnly="0" labelOnly="1" outline="0" axis="axisRow" fieldPosition="1"/>
    </format>
    <format dxfId="7083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7082">
      <pivotArea field="6" type="button" dataOnly="0" labelOnly="1" outline="0" axis="axisRow" fieldPosition="0"/>
    </format>
    <format dxfId="7081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7080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7079">
      <pivotArea outline="0" collapsedLevelsAreSubtotals="1" fieldPosition="0"/>
    </format>
    <format dxfId="7078">
      <pivotArea dataOnly="0" labelOnly="1" outline="0" fieldPosition="0">
        <references count="1">
          <reference field="3" count="1">
            <x v="4"/>
          </reference>
        </references>
      </pivotArea>
    </format>
    <format dxfId="7077">
      <pivotArea dataOnly="0" labelOnly="1" outline="0" axis="axisValues" fieldPosition="0"/>
    </format>
    <format dxfId="7076">
      <pivotArea outline="0" collapsedLevelsAreSubtotals="1" fieldPosition="0"/>
    </format>
    <format dxfId="7075">
      <pivotArea dataOnly="0" labelOnly="1" outline="0" fieldPosition="0">
        <references count="1">
          <reference field="3" count="1">
            <x v="4"/>
          </reference>
        </references>
      </pivotArea>
    </format>
    <format dxfId="7074">
      <pivotArea outline="0" collapsedLevelsAreSubtotals="1" fieldPosition="0"/>
    </format>
    <format dxfId="7073">
      <pivotArea dataOnly="0" labelOnly="1" outline="0" fieldPosition="0">
        <references count="4">
          <reference field="6" count="1" selected="0">
            <x v="16"/>
          </reference>
          <reference field="7" count="1" selected="0">
            <x v="9"/>
          </reference>
          <reference field="12" count="1" selected="0">
            <x v="9"/>
          </reference>
          <reference field="17" count="1">
            <x v="0"/>
          </reference>
        </references>
      </pivotArea>
    </format>
    <format dxfId="7072">
      <pivotArea dataOnly="0" labelOnly="1" outline="0" fieldPosition="0">
        <references count="4">
          <reference field="6" count="1" selected="0">
            <x v="87"/>
          </reference>
          <reference field="7" count="1" selected="0">
            <x v="9"/>
          </reference>
          <reference field="12" count="1" selected="0">
            <x v="15"/>
          </reference>
          <reference field="17" count="1">
            <x v="0"/>
          </reference>
        </references>
      </pivotArea>
    </format>
    <format dxfId="7071">
      <pivotArea dataOnly="0" labelOnly="1" outline="0" fieldPosition="0">
        <references count="4">
          <reference field="6" count="1" selected="0">
            <x v="89"/>
          </reference>
          <reference field="7" count="1" selected="0">
            <x v="9"/>
          </reference>
          <reference field="12" count="1" selected="0">
            <x v="10"/>
          </reference>
          <reference field="17" count="1">
            <x v="0"/>
          </reference>
        </references>
      </pivotArea>
    </format>
    <format dxfId="7070">
      <pivotArea dataOnly="0" labelOnly="1" outline="0" fieldPosition="0">
        <references count="4">
          <reference field="6" count="1" selected="0">
            <x v="16"/>
          </reference>
          <reference field="7" count="1" selected="0">
            <x v="9"/>
          </reference>
          <reference field="12" count="1" selected="0">
            <x v="9"/>
          </reference>
          <reference field="17" count="1">
            <x v="0"/>
          </reference>
        </references>
      </pivotArea>
    </format>
    <format dxfId="7069">
      <pivotArea dataOnly="0" labelOnly="1" outline="0" fieldPosition="0">
        <references count="4">
          <reference field="6" count="1" selected="0">
            <x v="87"/>
          </reference>
          <reference field="7" count="1" selected="0">
            <x v="9"/>
          </reference>
          <reference field="12" count="1" selected="0">
            <x v="15"/>
          </reference>
          <reference field="17" count="1">
            <x v="0"/>
          </reference>
        </references>
      </pivotArea>
    </format>
    <format dxfId="7068">
      <pivotArea dataOnly="0" labelOnly="1" outline="0" fieldPosition="0">
        <references count="4">
          <reference field="6" count="1" selected="0">
            <x v="89"/>
          </reference>
          <reference field="7" count="1" selected="0">
            <x v="9"/>
          </reference>
          <reference field="12" count="1" selected="0">
            <x v="10"/>
          </reference>
          <reference field="17" count="1">
            <x v="0"/>
          </reference>
        </references>
      </pivotArea>
    </format>
    <format dxfId="7067">
      <pivotArea field="17" type="button" dataOnly="0" labelOnly="1" outline="0" axis="axisRow" fieldPosition="3"/>
    </format>
    <format dxfId="7066">
      <pivotArea dataOnly="0" labelOnly="1" outline="0" fieldPosition="0">
        <references count="4">
          <reference field="6" count="1" selected="0">
            <x v="51"/>
          </reference>
          <reference field="7" count="1" selected="0">
            <x v="9"/>
          </reference>
          <reference field="12" count="1" selected="0">
            <x v="3"/>
          </reference>
          <reference field="17" count="1">
            <x v="0"/>
          </reference>
        </references>
      </pivotArea>
    </format>
    <format dxfId="7065">
      <pivotArea dataOnly="0" labelOnly="1" outline="0" fieldPosition="0">
        <references count="4">
          <reference field="6" count="1" selected="0">
            <x v="85"/>
          </reference>
          <reference field="7" count="1" selected="0">
            <x v="9"/>
          </reference>
          <reference field="12" count="1" selected="0">
            <x v="16"/>
          </reference>
          <reference field="17" count="1">
            <x v="0"/>
          </reference>
        </references>
      </pivotArea>
    </format>
    <format dxfId="7064">
      <pivotArea field="17" type="button" dataOnly="0" labelOnly="1" outline="0" axis="axisRow" fieldPosition="3"/>
    </format>
    <format dxfId="7063">
      <pivotArea dataOnly="0" labelOnly="1" outline="0" fieldPosition="0">
        <references count="4">
          <reference field="6" count="1" selected="0">
            <x v="51"/>
          </reference>
          <reference field="7" count="1" selected="0">
            <x v="9"/>
          </reference>
          <reference field="12" count="1" selected="0">
            <x v="3"/>
          </reference>
          <reference field="17" count="1">
            <x v="0"/>
          </reference>
        </references>
      </pivotArea>
    </format>
    <format dxfId="7062">
      <pivotArea dataOnly="0" labelOnly="1" outline="0" fieldPosition="0">
        <references count="4">
          <reference field="6" count="1" selected="0">
            <x v="85"/>
          </reference>
          <reference field="7" count="1" selected="0">
            <x v="9"/>
          </reference>
          <reference field="12" count="1" selected="0">
            <x v="16"/>
          </reference>
          <reference field="17" count="1">
            <x v="0"/>
          </reference>
        </references>
      </pivotArea>
    </format>
    <format dxfId="7061">
      <pivotArea dataOnly="0" labelOnly="1" outline="0" fieldPosition="0">
        <references count="4">
          <reference field="6" count="1" selected="0">
            <x v="10"/>
          </reference>
          <reference field="7" count="1" selected="0">
            <x v="9"/>
          </reference>
          <reference field="12" count="1" selected="0">
            <x v="6"/>
          </reference>
          <reference field="17" count="1">
            <x v="0"/>
          </reference>
        </references>
      </pivotArea>
    </format>
    <format dxfId="7060">
      <pivotArea dataOnly="0" labelOnly="1" outline="0" fieldPosition="0">
        <references count="4">
          <reference field="6" count="1" selected="0">
            <x v="13"/>
          </reference>
          <reference field="7" count="1" selected="0">
            <x v="9"/>
          </reference>
          <reference field="12" count="1" selected="0">
            <x v="3"/>
          </reference>
          <reference field="17" count="1">
            <x v="0"/>
          </reference>
        </references>
      </pivotArea>
    </format>
    <format dxfId="7059">
      <pivotArea dataOnly="0" labelOnly="1" outline="0" fieldPosition="0">
        <references count="4">
          <reference field="6" count="1" selected="0">
            <x v="10"/>
          </reference>
          <reference field="7" count="1" selected="0">
            <x v="9"/>
          </reference>
          <reference field="12" count="1" selected="0">
            <x v="6"/>
          </reference>
          <reference field="17" count="1">
            <x v="0"/>
          </reference>
        </references>
      </pivotArea>
    </format>
    <format dxfId="7058">
      <pivotArea dataOnly="0" labelOnly="1" outline="0" fieldPosition="0">
        <references count="4">
          <reference field="6" count="1" selected="0">
            <x v="13"/>
          </reference>
          <reference field="7" count="1" selected="0">
            <x v="9"/>
          </reference>
          <reference field="12" count="1" selected="0">
            <x v="3"/>
          </reference>
          <reference field="17" count="1">
            <x v="0"/>
          </reference>
        </references>
      </pivotArea>
    </format>
    <format dxfId="7057">
      <pivotArea dataOnly="0" labelOnly="1" outline="0" fieldPosition="0">
        <references count="5">
          <reference field="6" count="1" selected="0">
            <x v="0"/>
          </reference>
          <reference field="7" count="1" selected="0">
            <x v="9"/>
          </reference>
          <reference field="11" count="1">
            <x v="2"/>
          </reference>
          <reference field="12" count="1" selected="0">
            <x v="3"/>
          </reference>
          <reference field="17" count="1" selected="0">
            <x v="0"/>
          </reference>
        </references>
      </pivotArea>
    </format>
    <format dxfId="7056">
      <pivotArea dataOnly="0" labelOnly="1" outline="0" axis="axisValues" fieldPosition="0"/>
    </format>
    <format dxfId="7055">
      <pivotArea dataOnly="0" labelOnly="1" outline="0" fieldPosition="0">
        <references count="1">
          <reference field="6" count="33">
            <x v="0"/>
            <x v="4"/>
            <x v="5"/>
            <x v="10"/>
            <x v="11"/>
            <x v="12"/>
            <x v="13"/>
            <x v="16"/>
            <x v="17"/>
            <x v="18"/>
            <x v="19"/>
            <x v="21"/>
            <x v="23"/>
            <x v="24"/>
            <x v="28"/>
            <x v="37"/>
            <x v="39"/>
            <x v="46"/>
            <x v="49"/>
            <x v="51"/>
            <x v="59"/>
            <x v="60"/>
            <x v="62"/>
            <x v="63"/>
            <x v="75"/>
            <x v="78"/>
            <x v="79"/>
            <x v="84"/>
            <x v="85"/>
            <x v="86"/>
            <x v="87"/>
            <x v="88"/>
            <x v="89"/>
          </reference>
        </references>
      </pivotArea>
    </format>
    <format dxfId="7054">
      <pivotArea dataOnly="0" labelOnly="1" outline="0" fieldPosition="0">
        <references count="1">
          <reference field="6" count="33">
            <x v="0"/>
            <x v="4"/>
            <x v="5"/>
            <x v="10"/>
            <x v="11"/>
            <x v="12"/>
            <x v="13"/>
            <x v="16"/>
            <x v="17"/>
            <x v="18"/>
            <x v="19"/>
            <x v="21"/>
            <x v="23"/>
            <x v="24"/>
            <x v="28"/>
            <x v="37"/>
            <x v="39"/>
            <x v="46"/>
            <x v="49"/>
            <x v="51"/>
            <x v="59"/>
            <x v="60"/>
            <x v="62"/>
            <x v="63"/>
            <x v="75"/>
            <x v="78"/>
            <x v="79"/>
            <x v="84"/>
            <x v="85"/>
            <x v="86"/>
            <x v="87"/>
            <x v="88"/>
            <x v="89"/>
          </reference>
        </references>
      </pivotArea>
    </format>
    <format dxfId="7053">
      <pivotArea field="13" type="button" dataOnly="0" labelOnly="1" outline="0" axis="axisRow" fieldPosition="7"/>
    </format>
    <format dxfId="7052">
      <pivotArea field="13" type="button" dataOnly="0" labelOnly="1" outline="0" axis="axisRow" fieldPosition="7"/>
    </format>
    <format dxfId="7051">
      <pivotArea outline="0" collapsedLevelsAreSubtotals="1" fieldPosition="0"/>
    </format>
    <format dxfId="7050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7049">
      <pivotArea dataOnly="0" labelOnly="1" outline="0" fieldPosition="0">
        <references count="2">
          <reference field="6" count="1" selected="0">
            <x v="4"/>
          </reference>
          <reference field="7" count="1">
            <x v="91"/>
          </reference>
        </references>
      </pivotArea>
    </format>
    <format dxfId="7048">
      <pivotArea dataOnly="0" labelOnly="1" outline="0" fieldPosition="0">
        <references count="2">
          <reference field="6" count="1" selected="0">
            <x v="5"/>
          </reference>
          <reference field="7" count="1">
            <x v="9"/>
          </reference>
        </references>
      </pivotArea>
    </format>
    <format dxfId="7047">
      <pivotArea dataOnly="0" labelOnly="1" outline="0" fieldPosition="0">
        <references count="2">
          <reference field="6" count="1" selected="0">
            <x v="18"/>
          </reference>
          <reference field="7" count="1">
            <x v="91"/>
          </reference>
        </references>
      </pivotArea>
    </format>
    <format dxfId="7046">
      <pivotArea dataOnly="0" labelOnly="1" outline="0" fieldPosition="0">
        <references count="2">
          <reference field="6" count="1" selected="0">
            <x v="21"/>
          </reference>
          <reference field="7" count="1">
            <x v="59"/>
          </reference>
        </references>
      </pivotArea>
    </format>
    <format dxfId="7045">
      <pivotArea dataOnly="0" labelOnly="1" outline="0" fieldPosition="0">
        <references count="2">
          <reference field="6" count="1" selected="0">
            <x v="24"/>
          </reference>
          <reference field="7" count="1">
            <x v="9"/>
          </reference>
        </references>
      </pivotArea>
    </format>
    <format dxfId="7044">
      <pivotArea dataOnly="0" labelOnly="1" outline="0" fieldPosition="0">
        <references count="2">
          <reference field="6" count="1" selected="0">
            <x v="63"/>
          </reference>
          <reference field="7" count="1">
            <x v="91"/>
          </reference>
        </references>
      </pivotArea>
    </format>
    <format dxfId="7043">
      <pivotArea dataOnly="0" labelOnly="1" outline="0" fieldPosition="0">
        <references count="2">
          <reference field="6" count="1" selected="0">
            <x v="75"/>
          </reference>
          <reference field="7" count="1">
            <x v="9"/>
          </reference>
        </references>
      </pivotArea>
    </format>
    <format dxfId="7042">
      <pivotArea dataOnly="0" labelOnly="1" outline="0" fieldPosition="0">
        <references count="3">
          <reference field="6" count="1" selected="0">
            <x v="0"/>
          </reference>
          <reference field="7" count="1" selected="0">
            <x v="9"/>
          </reference>
          <reference field="12" count="1">
            <x v="3"/>
          </reference>
        </references>
      </pivotArea>
    </format>
    <format dxfId="7041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91"/>
          </reference>
          <reference field="12" count="1">
            <x v="94"/>
          </reference>
        </references>
      </pivotArea>
    </format>
    <format dxfId="7040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9"/>
          </reference>
          <reference field="12" count="1">
            <x v="19"/>
          </reference>
        </references>
      </pivotArea>
    </format>
    <format dxfId="7039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9"/>
          </reference>
          <reference field="12" count="1">
            <x v="6"/>
          </reference>
        </references>
      </pivotArea>
    </format>
    <format dxfId="7038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9"/>
          </reference>
          <reference field="12" count="1">
            <x v="3"/>
          </reference>
        </references>
      </pivotArea>
    </format>
    <format dxfId="7037">
      <pivotArea dataOnly="0" labelOnly="1" outline="0" fieldPosition="0">
        <references count="3">
          <reference field="6" count="1" selected="0">
            <x v="16"/>
          </reference>
          <reference field="7" count="1" selected="0">
            <x v="9"/>
          </reference>
          <reference field="12" count="1">
            <x v="9"/>
          </reference>
        </references>
      </pivotArea>
    </format>
    <format dxfId="7036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9"/>
          </reference>
          <reference field="12" count="1">
            <x v="7"/>
          </reference>
        </references>
      </pivotArea>
    </format>
    <format dxfId="7035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59"/>
          </reference>
          <reference field="12" count="1">
            <x v="78"/>
          </reference>
        </references>
      </pivotArea>
    </format>
    <format dxfId="7034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59"/>
          </reference>
          <reference field="12" count="1">
            <x v="77"/>
          </reference>
        </references>
      </pivotArea>
    </format>
    <format dxfId="7033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9"/>
          </reference>
          <reference field="12" count="1">
            <x v="7"/>
          </reference>
        </references>
      </pivotArea>
    </format>
    <format dxfId="7032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9"/>
          </reference>
          <reference field="12" count="1">
            <x v="40"/>
          </reference>
        </references>
      </pivotArea>
    </format>
    <format dxfId="7031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9"/>
          </reference>
          <reference field="12" count="1">
            <x v="4"/>
          </reference>
        </references>
      </pivotArea>
    </format>
    <format dxfId="7030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9"/>
          </reference>
          <reference field="12" count="1">
            <x v="3"/>
          </reference>
        </references>
      </pivotArea>
    </format>
    <format dxfId="7029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9"/>
          </reference>
          <reference field="12" count="1">
            <x v="6"/>
          </reference>
        </references>
      </pivotArea>
    </format>
    <format dxfId="7028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9"/>
          </reference>
          <reference field="12" count="1">
            <x v="18"/>
          </reference>
        </references>
      </pivotArea>
    </format>
    <format dxfId="7027">
      <pivotArea dataOnly="0" labelOnly="1" outline="0" fieldPosition="0">
        <references count="3">
          <reference field="6" count="1" selected="0">
            <x v="51"/>
          </reference>
          <reference field="7" count="1" selected="0">
            <x v="9"/>
          </reference>
          <reference field="12" count="1">
            <x v="3"/>
          </reference>
        </references>
      </pivotArea>
    </format>
    <format dxfId="7026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9"/>
          </reference>
          <reference field="12" count="1">
            <x v="12"/>
          </reference>
        </references>
      </pivotArea>
    </format>
    <format dxfId="7025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9"/>
          </reference>
          <reference field="12" count="1">
            <x v="11"/>
          </reference>
        </references>
      </pivotArea>
    </format>
    <format dxfId="7024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9"/>
          </reference>
          <reference field="12" count="1">
            <x v="16"/>
          </reference>
        </references>
      </pivotArea>
    </format>
    <format dxfId="7023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91"/>
          </reference>
          <reference field="12" count="1">
            <x v="102"/>
          </reference>
        </references>
      </pivotArea>
    </format>
    <format dxfId="7022">
      <pivotArea dataOnly="0" labelOnly="1" outline="0" fieldPosition="0">
        <references count="3">
          <reference field="6" count="1" selected="0">
            <x v="75"/>
          </reference>
          <reference field="7" count="1" selected="0">
            <x v="9"/>
          </reference>
          <reference field="12" count="1">
            <x v="3"/>
          </reference>
        </references>
      </pivotArea>
    </format>
    <format dxfId="7021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9"/>
          </reference>
          <reference field="12" count="1">
            <x v="14"/>
          </reference>
        </references>
      </pivotArea>
    </format>
    <format dxfId="7020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9"/>
          </reference>
          <reference field="12" count="1">
            <x v="4"/>
          </reference>
        </references>
      </pivotArea>
    </format>
    <format dxfId="7019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9"/>
          </reference>
          <reference field="12" count="1">
            <x v="5"/>
          </reference>
        </references>
      </pivotArea>
    </format>
    <format dxfId="7018">
      <pivotArea dataOnly="0" labelOnly="1" outline="0" fieldPosition="0">
        <references count="3">
          <reference field="6" count="1" selected="0">
            <x v="85"/>
          </reference>
          <reference field="7" count="1" selected="0">
            <x v="9"/>
          </reference>
          <reference field="12" count="1">
            <x v="16"/>
          </reference>
        </references>
      </pivotArea>
    </format>
    <format dxfId="7017">
      <pivotArea dataOnly="0" labelOnly="1" outline="0" fieldPosition="0">
        <references count="3">
          <reference field="6" count="1" selected="0">
            <x v="86"/>
          </reference>
          <reference field="7" count="1" selected="0">
            <x v="9"/>
          </reference>
          <reference field="12" count="1">
            <x v="4"/>
          </reference>
        </references>
      </pivotArea>
    </format>
    <format dxfId="7016">
      <pivotArea dataOnly="0" labelOnly="1" outline="0" fieldPosition="0">
        <references count="3">
          <reference field="6" count="1" selected="0">
            <x v="87"/>
          </reference>
          <reference field="7" count="1" selected="0">
            <x v="9"/>
          </reference>
          <reference field="12" count="1">
            <x v="15"/>
          </reference>
        </references>
      </pivotArea>
    </format>
    <format dxfId="7015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9"/>
          </reference>
          <reference field="12" count="1">
            <x v="14"/>
          </reference>
        </references>
      </pivotArea>
    </format>
    <format dxfId="7014">
      <pivotArea dataOnly="0" labelOnly="1" outline="0" fieldPosition="0">
        <references count="3">
          <reference field="6" count="1" selected="0">
            <x v="89"/>
          </reference>
          <reference field="7" count="1" selected="0">
            <x v="9"/>
          </reference>
          <reference field="12" count="1">
            <x v="10"/>
          </reference>
        </references>
      </pivotArea>
    </format>
    <format dxfId="7013">
      <pivotArea dataOnly="0" labelOnly="1" outline="0" fieldPosition="0">
        <references count="4">
          <reference field="6" count="1" selected="0">
            <x v="0"/>
          </reference>
          <reference field="7" count="1" selected="0">
            <x v="9"/>
          </reference>
          <reference field="12" count="1" selected="0">
            <x v="3"/>
          </reference>
          <reference field="17" count="1">
            <x v="0"/>
          </reference>
        </references>
      </pivotArea>
    </format>
    <format dxfId="7012">
      <pivotArea dataOnly="0" labelOnly="1" outline="0" fieldPosition="0">
        <references count="4">
          <reference field="6" count="1" selected="0">
            <x v="5"/>
          </reference>
          <reference field="7" count="1" selected="0">
            <x v="9"/>
          </reference>
          <reference field="12" count="1" selected="0">
            <x v="19"/>
          </reference>
          <reference field="17" count="1">
            <x v="0"/>
          </reference>
        </references>
      </pivotArea>
    </format>
    <format dxfId="7011">
      <pivotArea dataOnly="0" labelOnly="1" outline="0" fieldPosition="0">
        <references count="4">
          <reference field="6" count="1" selected="0">
            <x v="28"/>
          </reference>
          <reference field="7" count="1" selected="0">
            <x v="9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7010">
      <pivotArea dataOnly="0" labelOnly="1" outline="0" fieldPosition="0">
        <references count="4">
          <reference field="6" count="1" selected="0">
            <x v="37"/>
          </reference>
          <reference field="7" count="1" selected="0">
            <x v="9"/>
          </reference>
          <reference field="12" count="1" selected="0">
            <x v="4"/>
          </reference>
          <reference field="17" count="1">
            <x v="0"/>
          </reference>
        </references>
      </pivotArea>
    </format>
    <format dxfId="7009">
      <pivotArea dataOnly="0" labelOnly="1" outline="0" fieldPosition="0">
        <references count="5">
          <reference field="6" count="1" selected="0">
            <x v="0"/>
          </reference>
          <reference field="7" count="1" selected="0">
            <x v="9"/>
          </reference>
          <reference field="11" count="1">
            <x v="2"/>
          </reference>
          <reference field="12" count="1" selected="0">
            <x v="3"/>
          </reference>
          <reference field="17" count="1" selected="0">
            <x v="0"/>
          </reference>
        </references>
      </pivotArea>
    </format>
    <format dxfId="7008">
      <pivotArea dataOnly="0" labelOnly="1" outline="0" fieldPosition="0">
        <references count="5">
          <reference field="6" count="1" selected="0">
            <x v="5"/>
          </reference>
          <reference field="7" count="1" selected="0">
            <x v="9"/>
          </reference>
          <reference field="11" count="1">
            <x v="3"/>
          </reference>
          <reference field="12" count="1" selected="0">
            <x v="19"/>
          </reference>
          <reference field="17" count="1" selected="0">
            <x v="0"/>
          </reference>
        </references>
      </pivotArea>
    </format>
    <format dxfId="7007">
      <pivotArea dataOnly="0" labelOnly="1" outline="0" fieldPosition="0">
        <references count="5">
          <reference field="6" count="1" selected="0">
            <x v="10"/>
          </reference>
          <reference field="7" count="1" selected="0">
            <x v="9"/>
          </reference>
          <reference field="11" count="1">
            <x v="2"/>
          </reference>
          <reference field="12" count="1" selected="0">
            <x v="6"/>
          </reference>
          <reference field="17" count="1" selected="0">
            <x v="0"/>
          </reference>
        </references>
      </pivotArea>
    </format>
    <format dxfId="7006">
      <pivotArea dataOnly="0" labelOnly="1" outline="0" fieldPosition="0">
        <references count="5">
          <reference field="6" count="1" selected="0">
            <x v="11"/>
          </reference>
          <reference field="7" count="1" selected="0">
            <x v="9"/>
          </reference>
          <reference field="11" count="1">
            <x v="3"/>
          </reference>
          <reference field="12" count="1" selected="0">
            <x v="7"/>
          </reference>
          <reference field="17" count="1" selected="0">
            <x v="0"/>
          </reference>
        </references>
      </pivotArea>
    </format>
    <format dxfId="7005">
      <pivotArea dataOnly="0" labelOnly="1" outline="0" fieldPosition="0">
        <references count="5">
          <reference field="6" count="1" selected="0">
            <x v="17"/>
          </reference>
          <reference field="7" count="1" selected="0">
            <x v="9"/>
          </reference>
          <reference field="11" count="1">
            <x v="3"/>
          </reference>
          <reference field="12" count="1" selected="0">
            <x v="7"/>
          </reference>
          <reference field="17" count="1" selected="0">
            <x v="0"/>
          </reference>
        </references>
      </pivotArea>
    </format>
    <format dxfId="7004">
      <pivotArea dataOnly="0" labelOnly="1" outline="0" fieldPosition="0">
        <references count="5">
          <reference field="6" count="1" selected="0">
            <x v="18"/>
          </reference>
          <reference field="7" count="1" selected="0">
            <x v="91"/>
          </reference>
          <reference field="11" count="1">
            <x v="7"/>
          </reference>
          <reference field="12" count="1" selected="0">
            <x v="103"/>
          </reference>
          <reference field="17" count="1" selected="0">
            <x v="0"/>
          </reference>
        </references>
      </pivotArea>
    </format>
    <format dxfId="7003">
      <pivotArea dataOnly="0" labelOnly="1" outline="0" fieldPosition="0">
        <references count="5">
          <reference field="6" count="1" selected="0">
            <x v="24"/>
          </reference>
          <reference field="7" count="1" selected="0">
            <x v="9"/>
          </reference>
          <reference field="11" count="1">
            <x v="3"/>
          </reference>
          <reference field="12" count="1" selected="0">
            <x v="7"/>
          </reference>
          <reference field="17" count="1" selected="0">
            <x v="0"/>
          </reference>
        </references>
      </pivotArea>
    </format>
    <format dxfId="7002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9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7001">
      <pivotArea dataOnly="0" labelOnly="1" outline="0" fieldPosition="0">
        <references count="5">
          <reference field="6" count="1" selected="0">
            <x v="37"/>
          </reference>
          <reference field="7" count="1" selected="0">
            <x v="9"/>
          </reference>
          <reference field="11" count="1">
            <x v="2"/>
          </reference>
          <reference field="12" count="1" selected="0">
            <x v="4"/>
          </reference>
          <reference field="17" count="1" selected="0">
            <x v="0"/>
          </reference>
        </references>
      </pivotArea>
    </format>
    <format dxfId="7000">
      <pivotArea dataOnly="0" labelOnly="1" outline="0" fieldPosition="0">
        <references count="5">
          <reference field="6" count="1" selected="0">
            <x v="62"/>
          </reference>
          <reference field="7" count="1" selected="0">
            <x v="9"/>
          </reference>
          <reference field="11" count="1">
            <x v="3"/>
          </reference>
          <reference field="12" count="1" selected="0">
            <x v="16"/>
          </reference>
          <reference field="17" count="1" selected="0">
            <x v="0"/>
          </reference>
        </references>
      </pivotArea>
    </format>
    <format dxfId="6999">
      <pivotArea dataOnly="0" labelOnly="1" outline="0" fieldPosition="0">
        <references count="5">
          <reference field="6" count="1" selected="0">
            <x v="63"/>
          </reference>
          <reference field="7" count="1" selected="0">
            <x v="91"/>
          </reference>
          <reference field="11" count="1">
            <x v="8"/>
          </reference>
          <reference field="12" count="1" selected="0">
            <x v="102"/>
          </reference>
          <reference field="17" count="1" selected="0">
            <x v="0"/>
          </reference>
        </references>
      </pivotArea>
    </format>
    <format dxfId="6998">
      <pivotArea dataOnly="0" labelOnly="1" outline="0" fieldPosition="0">
        <references count="5">
          <reference field="6" count="1" selected="0">
            <x v="75"/>
          </reference>
          <reference field="7" count="1" selected="0">
            <x v="9"/>
          </reference>
          <reference field="11" count="1">
            <x v="2"/>
          </reference>
          <reference field="12" count="1" selected="0">
            <x v="3"/>
          </reference>
          <reference field="17" count="1" selected="0">
            <x v="0"/>
          </reference>
        </references>
      </pivotArea>
    </format>
    <format dxfId="6997">
      <pivotArea dataOnly="0" labelOnly="1" outline="0" fieldPosition="0">
        <references count="5">
          <reference field="6" count="1" selected="0">
            <x v="84"/>
          </reference>
          <reference field="7" count="1" selected="0">
            <x v="9"/>
          </reference>
          <reference field="11" count="1">
            <x v="3"/>
          </reference>
          <reference field="12" count="1" selected="0">
            <x v="5"/>
          </reference>
          <reference field="17" count="1" selected="0">
            <x v="0"/>
          </reference>
        </references>
      </pivotArea>
    </format>
    <format dxfId="6996">
      <pivotArea dataOnly="0" labelOnly="1" outline="0" fieldPosition="0">
        <references count="5">
          <reference field="6" count="1" selected="0">
            <x v="86"/>
          </reference>
          <reference field="7" count="1" selected="0">
            <x v="9"/>
          </reference>
          <reference field="11" count="1">
            <x v="2"/>
          </reference>
          <reference field="12" count="1" selected="0">
            <x v="4"/>
          </reference>
          <reference field="17" count="1" selected="0">
            <x v="0"/>
          </reference>
        </references>
      </pivotArea>
    </format>
    <format dxfId="6995">
      <pivotArea dataOnly="0" labelOnly="1" outline="0" fieldPosition="0">
        <references count="5">
          <reference field="6" count="1" selected="0">
            <x v="87"/>
          </reference>
          <reference field="7" count="1" selected="0">
            <x v="9"/>
          </reference>
          <reference field="11" count="1">
            <x v="3"/>
          </reference>
          <reference field="12" count="1" selected="0">
            <x v="15"/>
          </reference>
          <reference field="17" count="1" selected="0">
            <x v="0"/>
          </reference>
        </references>
      </pivotArea>
    </format>
    <format dxfId="6994">
      <pivotArea dataOnly="0" labelOnly="1" outline="0" fieldPosition="0">
        <references count="5">
          <reference field="6" count="1" selected="0">
            <x v="88"/>
          </reference>
          <reference field="7" count="1" selected="0">
            <x v="9"/>
          </reference>
          <reference field="11" count="1">
            <x v="2"/>
          </reference>
          <reference field="12" count="1" selected="0">
            <x v="14"/>
          </reference>
          <reference field="17" count="1" selected="0">
            <x v="0"/>
          </reference>
        </references>
      </pivotArea>
    </format>
    <format dxfId="6993">
      <pivotArea dataOnly="0" labelOnly="1" outline="0" fieldPosition="0">
        <references count="6">
          <reference field="6" count="1" selected="0">
            <x v="0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992">
      <pivotArea dataOnly="0" labelOnly="1" outline="0" fieldPosition="0">
        <references count="6">
          <reference field="6" count="1" selected="0">
            <x v="5"/>
          </reference>
          <reference field="7" count="1" selected="0">
            <x v="9"/>
          </reference>
          <reference field="11" count="1" selected="0">
            <x v="3"/>
          </reference>
          <reference field="12" count="1" selected="0">
            <x v="19"/>
          </reference>
          <reference field="15" count="1">
            <x v="20"/>
          </reference>
          <reference field="17" count="1" selected="0">
            <x v="0"/>
          </reference>
        </references>
      </pivotArea>
    </format>
    <format dxfId="6991">
      <pivotArea dataOnly="0" labelOnly="1" outline="0" fieldPosition="0">
        <references count="6">
          <reference field="6" count="1" selected="0">
            <x v="10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0"/>
          </reference>
        </references>
      </pivotArea>
    </format>
    <format dxfId="6990">
      <pivotArea dataOnly="0" labelOnly="1" outline="0" fieldPosition="0">
        <references count="6">
          <reference field="6" count="1" selected="0">
            <x v="11"/>
          </reference>
          <reference field="7" count="1" selected="0">
            <x v="9"/>
          </reference>
          <reference field="11" count="1" selected="0">
            <x v="3"/>
          </reference>
          <reference field="12" count="1" selected="0">
            <x v="7"/>
          </reference>
          <reference field="15" count="1">
            <x v="18"/>
          </reference>
          <reference field="17" count="1" selected="0">
            <x v="0"/>
          </reference>
        </references>
      </pivotArea>
    </format>
    <format dxfId="6989">
      <pivotArea dataOnly="0" labelOnly="1" outline="0" fieldPosition="0">
        <references count="6">
          <reference field="6" count="1" selected="0">
            <x v="13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988">
      <pivotArea dataOnly="0" labelOnly="1" outline="0" fieldPosition="0">
        <references count="6">
          <reference field="6" count="1" selected="0">
            <x v="16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9"/>
          </reference>
          <reference field="15" count="1">
            <x v="6"/>
          </reference>
          <reference field="17" count="1" selected="0">
            <x v="0"/>
          </reference>
        </references>
      </pivotArea>
    </format>
    <format dxfId="6987">
      <pivotArea dataOnly="0" labelOnly="1" outline="0" fieldPosition="0">
        <references count="6">
          <reference field="6" count="1" selected="0">
            <x v="17"/>
          </reference>
          <reference field="7" count="1" selected="0">
            <x v="9"/>
          </reference>
          <reference field="11" count="1" selected="0">
            <x v="3"/>
          </reference>
          <reference field="12" count="1" selected="0">
            <x v="7"/>
          </reference>
          <reference field="15" count="1">
            <x v="18"/>
          </reference>
          <reference field="17" count="1" selected="0">
            <x v="0"/>
          </reference>
        </references>
      </pivotArea>
    </format>
    <format dxfId="6986">
      <pivotArea dataOnly="0" labelOnly="1" outline="0" fieldPosition="0">
        <references count="6">
          <reference field="6" count="1" selected="0">
            <x v="21"/>
          </reference>
          <reference field="7" count="1" selected="0">
            <x v="59"/>
          </reference>
          <reference field="11" count="1" selected="0">
            <x v="6"/>
          </reference>
          <reference field="12" count="1" selected="0">
            <x v="78"/>
          </reference>
          <reference field="15" count="1">
            <x v="27"/>
          </reference>
          <reference field="17" count="1" selected="0">
            <x v="0"/>
          </reference>
        </references>
      </pivotArea>
    </format>
    <format dxfId="6985">
      <pivotArea dataOnly="0" labelOnly="1" outline="0" fieldPosition="0">
        <references count="6">
          <reference field="6" count="1" selected="0">
            <x v="23"/>
          </reference>
          <reference field="7" count="1" selected="0">
            <x v="59"/>
          </reference>
          <reference field="11" count="1" selected="0">
            <x v="6"/>
          </reference>
          <reference field="12" count="1" selected="0">
            <x v="77"/>
          </reference>
          <reference field="15" count="1">
            <x v="26"/>
          </reference>
          <reference field="17" count="1" selected="0">
            <x v="0"/>
          </reference>
        </references>
      </pivotArea>
    </format>
    <format dxfId="6984">
      <pivotArea dataOnly="0" labelOnly="1" outline="0" fieldPosition="0">
        <references count="6">
          <reference field="6" count="1" selected="0">
            <x v="24"/>
          </reference>
          <reference field="7" count="1" selected="0">
            <x v="9"/>
          </reference>
          <reference field="11" count="1" selected="0">
            <x v="3"/>
          </reference>
          <reference field="12" count="1" selected="0">
            <x v="7"/>
          </reference>
          <reference field="15" count="1">
            <x v="18"/>
          </reference>
          <reference field="17" count="1" selected="0">
            <x v="0"/>
          </reference>
        </references>
      </pivotArea>
    </format>
    <format dxfId="6983">
      <pivotArea dataOnly="0" labelOnly="1" outline="0" fieldPosition="0">
        <references count="6">
          <reference field="6" count="1" selected="0">
            <x v="28"/>
          </reference>
          <reference field="7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6982">
      <pivotArea dataOnly="0" labelOnly="1" outline="0" fieldPosition="0">
        <references count="6">
          <reference field="6" count="1" selected="0">
            <x v="37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4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6981">
      <pivotArea dataOnly="0" labelOnly="1" outline="0" fieldPosition="0">
        <references count="6">
          <reference field="6" count="1" selected="0">
            <x v="39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980">
      <pivotArea dataOnly="0" labelOnly="1" outline="0" fieldPosition="0">
        <references count="6">
          <reference field="6" count="1" selected="0">
            <x v="46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0"/>
          </reference>
        </references>
      </pivotArea>
    </format>
    <format dxfId="6979">
      <pivotArea dataOnly="0" labelOnly="1" outline="0" fieldPosition="0">
        <references count="6">
          <reference field="6" count="1" selected="0">
            <x v="49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18"/>
          </reference>
          <reference field="15" count="1">
            <x v="17"/>
          </reference>
          <reference field="17" count="1" selected="0">
            <x v="0"/>
          </reference>
        </references>
      </pivotArea>
    </format>
    <format dxfId="6978">
      <pivotArea dataOnly="0" labelOnly="1" outline="0" fieldPosition="0">
        <references count="6">
          <reference field="6" count="1" selected="0">
            <x v="51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977">
      <pivotArea dataOnly="0" labelOnly="1" outline="0" fieldPosition="0">
        <references count="6">
          <reference field="6" count="1" selected="0">
            <x v="59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12"/>
          </reference>
          <reference field="15" count="1">
            <x v="13"/>
          </reference>
          <reference field="17" count="1" selected="0">
            <x v="0"/>
          </reference>
        </references>
      </pivotArea>
    </format>
    <format dxfId="6976">
      <pivotArea dataOnly="0" labelOnly="1" outline="0" fieldPosition="0">
        <references count="6">
          <reference field="6" count="1" selected="0">
            <x v="60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11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6975">
      <pivotArea dataOnly="0" labelOnly="1" outline="0" fieldPosition="0">
        <references count="6">
          <reference field="6" count="1" selected="0">
            <x v="62"/>
          </reference>
          <reference field="7" count="1" selected="0">
            <x v="9"/>
          </reference>
          <reference field="11" count="1" selected="0">
            <x v="3"/>
          </reference>
          <reference field="12" count="1" selected="0">
            <x v="16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974">
      <pivotArea dataOnly="0" labelOnly="1" outline="0" fieldPosition="0">
        <references count="6">
          <reference field="6" count="1" selected="0">
            <x v="63"/>
          </reference>
          <reference field="7" count="1" selected="0">
            <x v="91"/>
          </reference>
          <reference field="11" count="1" selected="0">
            <x v="8"/>
          </reference>
          <reference field="12" count="1" selected="0">
            <x v="102"/>
          </reference>
          <reference field="15" count="1">
            <x v="38"/>
          </reference>
          <reference field="17" count="1" selected="0">
            <x v="0"/>
          </reference>
        </references>
      </pivotArea>
    </format>
    <format dxfId="6973">
      <pivotArea dataOnly="0" labelOnly="1" outline="0" fieldPosition="0">
        <references count="6">
          <reference field="6" count="1" selected="0">
            <x v="79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4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6972">
      <pivotArea dataOnly="0" labelOnly="1" outline="0" fieldPosition="0">
        <references count="6">
          <reference field="6" count="1" selected="0">
            <x v="84"/>
          </reference>
          <reference field="7" count="1" selected="0">
            <x v="9"/>
          </reference>
          <reference field="11" count="1" selected="0">
            <x v="3"/>
          </reference>
          <reference field="12" count="1" selected="0">
            <x v="5"/>
          </reference>
          <reference field="15" count="1">
            <x v="16"/>
          </reference>
          <reference field="17" count="1" selected="0">
            <x v="0"/>
          </reference>
        </references>
      </pivotArea>
    </format>
    <format dxfId="6971">
      <pivotArea dataOnly="0" labelOnly="1" outline="0" fieldPosition="0">
        <references count="6">
          <reference field="6" count="1" selected="0">
            <x v="85"/>
          </reference>
          <reference field="7" count="1" selected="0">
            <x v="9"/>
          </reference>
          <reference field="11" count="1" selected="0">
            <x v="3"/>
          </reference>
          <reference field="12" count="1" selected="0">
            <x v="16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970">
      <pivotArea dataOnly="0" labelOnly="1" outline="0" fieldPosition="0">
        <references count="6">
          <reference field="6" count="1" selected="0">
            <x v="86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4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6969">
      <pivotArea dataOnly="0" labelOnly="1" outline="0" fieldPosition="0">
        <references count="6">
          <reference field="6" count="1" selected="0">
            <x v="87"/>
          </reference>
          <reference field="7" count="1" selected="0">
            <x v="9"/>
          </reference>
          <reference field="11" count="1" selected="0">
            <x v="3"/>
          </reference>
          <reference field="12" count="1" selected="0">
            <x v="15"/>
          </reference>
          <reference field="15" count="1">
            <x v="8"/>
          </reference>
          <reference field="17" count="1" selected="0">
            <x v="0"/>
          </reference>
        </references>
      </pivotArea>
    </format>
    <format dxfId="6968">
      <pivotArea dataOnly="0" labelOnly="1" outline="0" fieldPosition="0">
        <references count="6">
          <reference field="6" count="1" selected="0">
            <x v="88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14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967">
      <pivotArea dataOnly="0" labelOnly="1" outline="0" fieldPosition="0">
        <references count="6">
          <reference field="6" count="1" selected="0">
            <x v="89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10"/>
          </reference>
          <reference field="15" count="1">
            <x v="7"/>
          </reference>
          <reference field="17" count="1" selected="0">
            <x v="0"/>
          </reference>
        </references>
      </pivotArea>
    </format>
    <format dxfId="6966">
      <pivotArea dataOnly="0" labelOnly="1" outline="0" fieldPosition="0">
        <references count="7">
          <reference field="6" count="1" selected="0">
            <x v="0"/>
          </reference>
          <reference field="7" count="1" selected="0">
            <x v="9"/>
          </reference>
          <reference field="8" count="1">
            <x v="3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965">
      <pivotArea dataOnly="0" labelOnly="1" outline="0" fieldPosition="0">
        <references count="7">
          <reference field="6" count="1" selected="0">
            <x v="5"/>
          </reference>
          <reference field="7" count="1" selected="0">
            <x v="9"/>
          </reference>
          <reference field="8" count="1">
            <x v="24"/>
          </reference>
          <reference field="11" count="1" selected="0">
            <x v="3"/>
          </reference>
          <reference field="12" count="1" selected="0">
            <x v="19"/>
          </reference>
          <reference field="15" count="1" selected="0">
            <x v="20"/>
          </reference>
          <reference field="17" count="1" selected="0">
            <x v="0"/>
          </reference>
        </references>
      </pivotArea>
    </format>
    <format dxfId="6964">
      <pivotArea dataOnly="0" labelOnly="1" outline="0" fieldPosition="0">
        <references count="7">
          <reference field="6" count="1" selected="0">
            <x v="10"/>
          </reference>
          <reference field="7" count="1" selected="0">
            <x v="9"/>
          </reference>
          <reference field="8" count="1">
            <x v="23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6963">
      <pivotArea dataOnly="0" labelOnly="1" outline="0" fieldPosition="0">
        <references count="7">
          <reference field="6" count="1" selected="0">
            <x v="13"/>
          </reference>
          <reference field="7" count="1" selected="0">
            <x v="9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962">
      <pivotArea dataOnly="0" labelOnly="1" outline="0" fieldPosition="0">
        <references count="7">
          <reference field="6" count="1" selected="0">
            <x v="18"/>
          </reference>
          <reference field="7" count="1" selected="0">
            <x v="91"/>
          </reference>
          <reference field="8" count="1">
            <x v="4"/>
          </reference>
          <reference field="11" count="1" selected="0">
            <x v="7"/>
          </reference>
          <reference field="12" count="1" selected="0">
            <x v="103"/>
          </reference>
          <reference field="15" count="1" selected="0">
            <x v="39"/>
          </reference>
          <reference field="17" count="1" selected="0">
            <x v="0"/>
          </reference>
        </references>
      </pivotArea>
    </format>
    <format dxfId="6961">
      <pivotArea dataOnly="0" labelOnly="1" outline="0" fieldPosition="0">
        <references count="7">
          <reference field="6" count="1" selected="0">
            <x v="21"/>
          </reference>
          <reference field="7" count="1" selected="0">
            <x v="59"/>
          </reference>
          <reference field="8" count="1">
            <x v="0"/>
          </reference>
          <reference field="11" count="1" selected="0">
            <x v="6"/>
          </reference>
          <reference field="12" count="1" selected="0">
            <x v="78"/>
          </reference>
          <reference field="15" count="1" selected="0">
            <x v="27"/>
          </reference>
          <reference field="17" count="1" selected="0">
            <x v="0"/>
          </reference>
        </references>
      </pivotArea>
    </format>
    <format dxfId="6960">
      <pivotArea dataOnly="0" labelOnly="1" outline="0" fieldPosition="0">
        <references count="7">
          <reference field="6" count="1" selected="0">
            <x v="23"/>
          </reference>
          <reference field="7" count="1" selected="0">
            <x v="59"/>
          </reference>
          <reference field="8" count="1">
            <x v="9"/>
          </reference>
          <reference field="11" count="1" selected="0">
            <x v="6"/>
          </reference>
          <reference field="12" count="1" selected="0">
            <x v="77"/>
          </reference>
          <reference field="15" count="1" selected="0">
            <x v="26"/>
          </reference>
          <reference field="17" count="1" selected="0">
            <x v="0"/>
          </reference>
        </references>
      </pivotArea>
    </format>
    <format dxfId="6959">
      <pivotArea dataOnly="0" labelOnly="1" outline="0" fieldPosition="0">
        <references count="7">
          <reference field="6" count="1" selected="0">
            <x v="24"/>
          </reference>
          <reference field="7" count="1" selected="0">
            <x v="9"/>
          </reference>
          <reference field="8" count="1">
            <x v="24"/>
          </reference>
          <reference field="11" count="1" selected="0">
            <x v="3"/>
          </reference>
          <reference field="12" count="1" selected="0">
            <x v="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6958">
      <pivotArea dataOnly="0" labelOnly="1" outline="0" fieldPosition="0">
        <references count="7">
          <reference field="6" count="1" selected="0">
            <x v="37"/>
          </reference>
          <reference field="7" count="1" selected="0">
            <x v="9"/>
          </reference>
          <reference field="8" count="1">
            <x v="4"/>
          </reference>
          <reference field="11" count="1" selected="0">
            <x v="2"/>
          </reference>
          <reference field="12" count="1" selected="0">
            <x v="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957">
      <pivotArea dataOnly="0" labelOnly="1" outline="0" fieldPosition="0">
        <references count="7">
          <reference field="6" count="1" selected="0">
            <x v="39"/>
          </reference>
          <reference field="7" count="1" selected="0">
            <x v="9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956">
      <pivotArea dataOnly="0" labelOnly="1" outline="0" fieldPosition="0">
        <references count="7">
          <reference field="6" count="1" selected="0">
            <x v="46"/>
          </reference>
          <reference field="7" count="1" selected="0">
            <x v="9"/>
          </reference>
          <reference field="8" count="1">
            <x v="3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6955">
      <pivotArea dataOnly="0" labelOnly="1" outline="0" fieldPosition="0">
        <references count="7">
          <reference field="6" count="1" selected="0">
            <x v="49"/>
          </reference>
          <reference field="7" count="1" selected="0">
            <x v="9"/>
          </reference>
          <reference field="8" count="1">
            <x v="4"/>
          </reference>
          <reference field="11" count="1" selected="0">
            <x v="2"/>
          </reference>
          <reference field="12" count="1" selected="0">
            <x v="18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6954">
      <pivotArea dataOnly="0" labelOnly="1" outline="0" fieldPosition="0">
        <references count="7">
          <reference field="6" count="1" selected="0">
            <x v="51"/>
          </reference>
          <reference field="7" count="1" selected="0">
            <x v="9"/>
          </reference>
          <reference field="8" count="1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953">
      <pivotArea dataOnly="0" labelOnly="1" outline="0" fieldPosition="0">
        <references count="7">
          <reference field="6" count="1" selected="0">
            <x v="59"/>
          </reference>
          <reference field="7" count="1" selected="0">
            <x v="9"/>
          </reference>
          <reference field="8" count="1">
            <x v="0"/>
          </reference>
          <reference field="11" count="1" selected="0">
            <x v="2"/>
          </reference>
          <reference field="12" count="1" selected="0">
            <x v="12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6952">
      <pivotArea dataOnly="0" labelOnly="1" outline="0" fieldPosition="0">
        <references count="7">
          <reference field="6" count="1" selected="0">
            <x v="60"/>
          </reference>
          <reference field="7" count="1" selected="0">
            <x v="9"/>
          </reference>
          <reference field="8" count="1">
            <x v="24"/>
          </reference>
          <reference field="11" count="1" selected="0">
            <x v="2"/>
          </reference>
          <reference field="12" count="1" selected="0">
            <x v="11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6951">
      <pivotArea dataOnly="0" labelOnly="1" outline="0" fieldPosition="0">
        <references count="7">
          <reference field="6" count="1" selected="0">
            <x v="62"/>
          </reference>
          <reference field="7" count="1" selected="0">
            <x v="9"/>
          </reference>
          <reference field="8" count="1">
            <x v="9"/>
          </reference>
          <reference field="11" count="1" selected="0">
            <x v="3"/>
          </reference>
          <reference field="12" count="1" selected="0">
            <x v="1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950">
      <pivotArea dataOnly="0" labelOnly="1" outline="0" fieldPosition="0">
        <references count="7">
          <reference field="6" count="1" selected="0">
            <x v="63"/>
          </reference>
          <reference field="7" count="1" selected="0">
            <x v="91"/>
          </reference>
          <reference field="8" count="1">
            <x v="1"/>
          </reference>
          <reference field="11" count="1" selected="0">
            <x v="8"/>
          </reference>
          <reference field="12" count="1" selected="0">
            <x v="102"/>
          </reference>
          <reference field="15" count="1" selected="0">
            <x v="38"/>
          </reference>
          <reference field="17" count="1" selected="0">
            <x v="0"/>
          </reference>
        </references>
      </pivotArea>
    </format>
    <format dxfId="6949">
      <pivotArea dataOnly="0" labelOnly="1" outline="0" fieldPosition="0">
        <references count="7">
          <reference field="6" count="1" selected="0">
            <x v="75"/>
          </reference>
          <reference field="7" count="1" selected="0">
            <x v="9"/>
          </reference>
          <reference field="8" count="1">
            <x v="3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948">
      <pivotArea dataOnly="0" labelOnly="1" outline="0" fieldPosition="0">
        <references count="7">
          <reference field="6" count="1" selected="0">
            <x v="78"/>
          </reference>
          <reference field="7" count="1" selected="0">
            <x v="9"/>
          </reference>
          <reference field="8" count="1">
            <x v="19"/>
          </reference>
          <reference field="11" count="1" selected="0">
            <x v="2"/>
          </reference>
          <reference field="12" count="1" selected="0">
            <x v="1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947">
      <pivotArea dataOnly="0" labelOnly="1" outline="0" fieldPosition="0">
        <references count="7">
          <reference field="6" count="1" selected="0">
            <x v="79"/>
          </reference>
          <reference field="7" count="1" selected="0">
            <x v="9"/>
          </reference>
          <reference field="8" count="1">
            <x v="3"/>
          </reference>
          <reference field="11" count="1" selected="0">
            <x v="2"/>
          </reference>
          <reference field="12" count="1" selected="0">
            <x v="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946">
      <pivotArea dataOnly="0" labelOnly="1" outline="0" fieldPosition="0">
        <references count="7">
          <reference field="6" count="1" selected="0">
            <x v="85"/>
          </reference>
          <reference field="7" count="1" selected="0">
            <x v="9"/>
          </reference>
          <reference field="8" count="1">
            <x v="23"/>
          </reference>
          <reference field="11" count="1" selected="0">
            <x v="3"/>
          </reference>
          <reference field="12" count="1" selected="0">
            <x v="1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945">
      <pivotArea dataOnly="0" labelOnly="1" outline="0" fieldPosition="0">
        <references count="7">
          <reference field="6" count="1" selected="0">
            <x v="86"/>
          </reference>
          <reference field="7" count="1" selected="0">
            <x v="9"/>
          </reference>
          <reference field="8" count="1">
            <x v="3"/>
          </reference>
          <reference field="11" count="1" selected="0">
            <x v="2"/>
          </reference>
          <reference field="12" count="1" selected="0">
            <x v="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944">
      <pivotArea dataOnly="0" labelOnly="1" outline="0" fieldPosition="0">
        <references count="7">
          <reference field="6" count="1" selected="0">
            <x v="87"/>
          </reference>
          <reference field="7" count="1" selected="0">
            <x v="9"/>
          </reference>
          <reference field="8" count="1">
            <x v="0"/>
          </reference>
          <reference field="11" count="1" selected="0">
            <x v="3"/>
          </reference>
          <reference field="12" count="1" selected="0">
            <x v="15"/>
          </reference>
          <reference field="15" count="1" selected="0">
            <x v="8"/>
          </reference>
          <reference field="17" count="1" selected="0">
            <x v="0"/>
          </reference>
        </references>
      </pivotArea>
    </format>
    <format dxfId="6943">
      <pivotArea dataOnly="0" labelOnly="1" outline="0" fieldPosition="0">
        <references count="7">
          <reference field="6" count="1" selected="0">
            <x v="88"/>
          </reference>
          <reference field="7" count="1" selected="0">
            <x v="9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1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942">
      <pivotArea dataOnly="0" labelOnly="1" outline="0" fieldPosition="0">
        <references count="8">
          <reference field="6" count="1" selected="0">
            <x v="0"/>
          </reference>
          <reference field="7" count="1" selected="0">
            <x v="9"/>
          </reference>
          <reference field="8" count="1" selected="0">
            <x v="3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941">
      <pivotArea dataOnly="0" labelOnly="1" outline="0" fieldPosition="0">
        <references count="8">
          <reference field="6" count="1" selected="0">
            <x v="5"/>
          </reference>
          <reference field="7" count="1" selected="0">
            <x v="9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9"/>
          </reference>
          <reference field="13" count="1">
            <x v="17"/>
          </reference>
          <reference field="15" count="1" selected="0">
            <x v="20"/>
          </reference>
          <reference field="17" count="1" selected="0">
            <x v="0"/>
          </reference>
        </references>
      </pivotArea>
    </format>
    <format dxfId="6940">
      <pivotArea dataOnly="0" labelOnly="1" outline="0" fieldPosition="0">
        <references count="8">
          <reference field="6" count="1" selected="0">
            <x v="10"/>
          </reference>
          <reference field="7" count="1" selected="0">
            <x v="9"/>
          </reference>
          <reference field="8" count="1" selected="0">
            <x v="23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27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6939">
      <pivotArea dataOnly="0" labelOnly="1" outline="0" fieldPosition="0">
        <references count="8">
          <reference field="6" count="1" selected="0">
            <x v="11"/>
          </reference>
          <reference field="7" count="1" selected="0">
            <x v="9"/>
          </reference>
          <reference field="8" count="1" selected="0">
            <x v="23"/>
          </reference>
          <reference field="11" count="1" selected="0">
            <x v="3"/>
          </reference>
          <reference field="12" count="1" selected="0">
            <x v="7"/>
          </reference>
          <reference field="13" count="1">
            <x v="2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6938">
      <pivotArea dataOnly="0" labelOnly="1" outline="0" fieldPosition="0">
        <references count="8">
          <reference field="6" count="1" selected="0">
            <x v="12"/>
          </reference>
          <reference field="7" count="1" selected="0">
            <x v="9"/>
          </reference>
          <reference field="8" count="1" selected="0">
            <x v="23"/>
          </reference>
          <reference field="11" count="1" selected="0">
            <x v="3"/>
          </reference>
          <reference field="12" count="1" selected="0">
            <x v="7"/>
          </reference>
          <reference field="13" count="1">
            <x v="2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6937">
      <pivotArea dataOnly="0" labelOnly="1" outline="0" fieldPosition="0">
        <references count="8">
          <reference field="6" count="1" selected="0">
            <x v="13"/>
          </reference>
          <reference field="7" count="1" selected="0">
            <x v="9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936">
      <pivotArea dataOnly="0" labelOnly="1" outline="0" fieldPosition="0">
        <references count="8">
          <reference field="6" count="1" selected="0">
            <x v="16"/>
          </reference>
          <reference field="7" count="1" selected="0">
            <x v="9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9"/>
          </reference>
          <reference field="13" count="1">
            <x v="9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6935">
      <pivotArea dataOnly="0" labelOnly="1" outline="0" fieldPosition="0">
        <references count="8">
          <reference field="6" count="1" selected="0">
            <x v="17"/>
          </reference>
          <reference field="7" count="1" selected="0">
            <x v="9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7"/>
          </reference>
          <reference field="13" count="1">
            <x v="9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6934">
      <pivotArea dataOnly="0" labelOnly="1" outline="0" fieldPosition="0">
        <references count="8">
          <reference field="6" count="1" selected="0">
            <x v="18"/>
          </reference>
          <reference field="7" count="1" selected="0">
            <x v="91"/>
          </reference>
          <reference field="8" count="1" selected="0">
            <x v="4"/>
          </reference>
          <reference field="11" count="1" selected="0">
            <x v="7"/>
          </reference>
          <reference field="12" count="1" selected="0">
            <x v="103"/>
          </reference>
          <reference field="13" count="1">
            <x v="4"/>
          </reference>
          <reference field="15" count="1" selected="0">
            <x v="39"/>
          </reference>
          <reference field="17" count="1" selected="0">
            <x v="0"/>
          </reference>
        </references>
      </pivotArea>
    </format>
    <format dxfId="6933">
      <pivotArea dataOnly="0" labelOnly="1" outline="0" fieldPosition="0">
        <references count="8">
          <reference field="6" count="1" selected="0">
            <x v="19"/>
          </reference>
          <reference field="7" count="1" selected="0">
            <x v="91"/>
          </reference>
          <reference field="8" count="1" selected="0">
            <x v="4"/>
          </reference>
          <reference field="11" count="1" selected="0">
            <x v="7"/>
          </reference>
          <reference field="12" count="1" selected="0">
            <x v="103"/>
          </reference>
          <reference field="13" count="1">
            <x v="4"/>
          </reference>
          <reference field="15" count="1" selected="0">
            <x v="39"/>
          </reference>
          <reference field="17" count="1" selected="0">
            <x v="0"/>
          </reference>
        </references>
      </pivotArea>
    </format>
    <format dxfId="6932">
      <pivotArea dataOnly="0" labelOnly="1" outline="0" fieldPosition="0">
        <references count="8">
          <reference field="6" count="1" selected="0">
            <x v="21"/>
          </reference>
          <reference field="7" count="1" selected="0">
            <x v="59"/>
          </reference>
          <reference field="8" count="1" selected="0">
            <x v="0"/>
          </reference>
          <reference field="11" count="1" selected="0">
            <x v="6"/>
          </reference>
          <reference field="12" count="1" selected="0">
            <x v="78"/>
          </reference>
          <reference field="13" count="1">
            <x v="0"/>
          </reference>
          <reference field="15" count="1" selected="0">
            <x v="27"/>
          </reference>
          <reference field="17" count="1" selected="0">
            <x v="0"/>
          </reference>
        </references>
      </pivotArea>
    </format>
    <format dxfId="6931">
      <pivotArea dataOnly="0" labelOnly="1" outline="0" fieldPosition="0">
        <references count="8">
          <reference field="6" count="1" selected="0">
            <x v="23"/>
          </reference>
          <reference field="7" count="1" selected="0">
            <x v="59"/>
          </reference>
          <reference field="8" count="1" selected="0">
            <x v="9"/>
          </reference>
          <reference field="11" count="1" selected="0">
            <x v="6"/>
          </reference>
          <reference field="12" count="1" selected="0">
            <x v="77"/>
          </reference>
          <reference field="13" count="1">
            <x v="9"/>
          </reference>
          <reference field="15" count="1" selected="0">
            <x v="26"/>
          </reference>
          <reference field="17" count="1" selected="0">
            <x v="0"/>
          </reference>
        </references>
      </pivotArea>
    </format>
    <format dxfId="6930">
      <pivotArea dataOnly="0" labelOnly="1" outline="0" fieldPosition="0">
        <references count="8">
          <reference field="6" count="1" selected="0">
            <x v="24"/>
          </reference>
          <reference field="7" count="1" selected="0">
            <x v="9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7"/>
          </reference>
          <reference field="13" count="1">
            <x v="1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6929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9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6928">
      <pivotArea dataOnly="0" labelOnly="1" outline="0" fieldPosition="0">
        <references count="8">
          <reference field="6" count="1" selected="0">
            <x v="37"/>
          </reference>
          <reference field="7" count="1" selected="0">
            <x v="9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4"/>
          </reference>
          <reference field="13" count="1">
            <x v="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927">
      <pivotArea dataOnly="0" labelOnly="1" outline="0" fieldPosition="0">
        <references count="8">
          <reference field="6" count="1" selected="0">
            <x v="39"/>
          </reference>
          <reference field="7" count="1" selected="0">
            <x v="9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926">
      <pivotArea dataOnly="0" labelOnly="1" outline="0" fieldPosition="0">
        <references count="8">
          <reference field="6" count="1" selected="0">
            <x v="46"/>
          </reference>
          <reference field="7" count="1" selected="0">
            <x v="9"/>
          </reference>
          <reference field="8" count="1" selected="0">
            <x v="3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3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6925">
      <pivotArea dataOnly="0" labelOnly="1" outline="0" fieldPosition="0">
        <references count="8">
          <reference field="6" count="1" selected="0">
            <x v="49"/>
          </reference>
          <reference field="7" count="1" selected="0">
            <x v="9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18"/>
          </reference>
          <reference field="13" count="1">
            <x v="4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6924">
      <pivotArea dataOnly="0" labelOnly="1" outline="0" fieldPosition="0">
        <references count="8">
          <reference field="6" count="1" selected="0">
            <x v="51"/>
          </reference>
          <reference field="7" count="1" selected="0">
            <x v="9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923">
      <pivotArea dataOnly="0" labelOnly="1" outline="0" fieldPosition="0">
        <references count="8">
          <reference field="6" count="1" selected="0">
            <x v="59"/>
          </reference>
          <reference field="7" count="1" selected="0">
            <x v="9"/>
          </reference>
          <reference field="8" count="1" selected="0">
            <x v="0"/>
          </reference>
          <reference field="11" count="1" selected="0">
            <x v="2"/>
          </reference>
          <reference field="12" count="1" selected="0">
            <x v="12"/>
          </reference>
          <reference field="13" count="1">
            <x v="0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6922">
      <pivotArea dataOnly="0" labelOnly="1" outline="0" fieldPosition="0">
        <references count="8">
          <reference field="6" count="1" selected="0">
            <x v="60"/>
          </reference>
          <reference field="7" count="1" selected="0">
            <x v="9"/>
          </reference>
          <reference field="8" count="1" selected="0">
            <x v="24"/>
          </reference>
          <reference field="11" count="1" selected="0">
            <x v="2"/>
          </reference>
          <reference field="12" count="1" selected="0">
            <x v="11"/>
          </reference>
          <reference field="13" count="1">
            <x v="17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6921">
      <pivotArea dataOnly="0" labelOnly="1" outline="0" fieldPosition="0">
        <references count="8">
          <reference field="6" count="1" selected="0">
            <x v="62"/>
          </reference>
          <reference field="7" count="1" selected="0">
            <x v="9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16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920">
      <pivotArea dataOnly="0" labelOnly="1" outline="0" fieldPosition="0">
        <references count="8">
          <reference field="6" count="1" selected="0">
            <x v="63"/>
          </reference>
          <reference field="7" count="1" selected="0">
            <x v="91"/>
          </reference>
          <reference field="8" count="1" selected="0">
            <x v="1"/>
          </reference>
          <reference field="11" count="1" selected="0">
            <x v="8"/>
          </reference>
          <reference field="12" count="1" selected="0">
            <x v="102"/>
          </reference>
          <reference field="13" count="1">
            <x v="1"/>
          </reference>
          <reference field="15" count="1" selected="0">
            <x v="38"/>
          </reference>
          <reference field="17" count="1" selected="0">
            <x v="0"/>
          </reference>
        </references>
      </pivotArea>
    </format>
    <format dxfId="6919">
      <pivotArea dataOnly="0" labelOnly="1" outline="0" fieldPosition="0">
        <references count="8">
          <reference field="6" count="1" selected="0">
            <x v="75"/>
          </reference>
          <reference field="7" count="1" selected="0">
            <x v="9"/>
          </reference>
          <reference field="8" count="1" selected="0">
            <x v="3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918">
      <pivotArea dataOnly="0" labelOnly="1" outline="0" fieldPosition="0">
        <references count="8">
          <reference field="6" count="1" selected="0">
            <x v="78"/>
          </reference>
          <reference field="7" count="1" selected="0">
            <x v="9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14"/>
          </reference>
          <reference field="13" count="1">
            <x v="2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917">
      <pivotArea dataOnly="0" labelOnly="1" outline="0" fieldPosition="0">
        <references count="8">
          <reference field="6" count="1" selected="0">
            <x v="79"/>
          </reference>
          <reference field="7" count="1" selected="0">
            <x v="9"/>
          </reference>
          <reference field="8" count="1" selected="0">
            <x v="3"/>
          </reference>
          <reference field="11" count="1" selected="0">
            <x v="2"/>
          </reference>
          <reference field="12" count="1" selected="0">
            <x v="4"/>
          </reference>
          <reference field="13" count="1">
            <x v="3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916">
      <pivotArea dataOnly="0" labelOnly="1" outline="0" fieldPosition="0">
        <references count="8">
          <reference field="6" count="1" selected="0">
            <x v="84"/>
          </reference>
          <reference field="7" count="1" selected="0">
            <x v="9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5"/>
          </reference>
          <reference field="13" count="1">
            <x v="3"/>
          </reference>
          <reference field="15" count="1" selected="0">
            <x v="16"/>
          </reference>
          <reference field="17" count="1" selected="0">
            <x v="0"/>
          </reference>
        </references>
      </pivotArea>
    </format>
    <format dxfId="6915">
      <pivotArea dataOnly="0" labelOnly="1" outline="0" fieldPosition="0">
        <references count="8">
          <reference field="6" count="1" selected="0">
            <x v="85"/>
          </reference>
          <reference field="7" count="1" selected="0">
            <x v="9"/>
          </reference>
          <reference field="8" count="1" selected="0">
            <x v="23"/>
          </reference>
          <reference field="11" count="1" selected="0">
            <x v="3"/>
          </reference>
          <reference field="12" count="1" selected="0">
            <x v="16"/>
          </reference>
          <reference field="13" count="1">
            <x v="2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914">
      <pivotArea dataOnly="0" labelOnly="1" outline="0" fieldPosition="0">
        <references count="8">
          <reference field="6" count="1" selected="0">
            <x v="86"/>
          </reference>
          <reference field="7" count="1" selected="0">
            <x v="9"/>
          </reference>
          <reference field="8" count="1" selected="0">
            <x v="3"/>
          </reference>
          <reference field="11" count="1" selected="0">
            <x v="2"/>
          </reference>
          <reference field="12" count="1" selected="0">
            <x v="4"/>
          </reference>
          <reference field="13" count="1">
            <x v="3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913">
      <pivotArea dataOnly="0" labelOnly="1" outline="0" fieldPosition="0">
        <references count="8">
          <reference field="6" count="1" selected="0">
            <x v="87"/>
          </reference>
          <reference field="7" count="1" selected="0">
            <x v="9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15"/>
          </reference>
          <reference field="13" count="1">
            <x v="0"/>
          </reference>
          <reference field="15" count="1" selected="0">
            <x v="8"/>
          </reference>
          <reference field="17" count="1" selected="0">
            <x v="0"/>
          </reference>
        </references>
      </pivotArea>
    </format>
    <format dxfId="6912">
      <pivotArea dataOnly="0" labelOnly="1" outline="0" fieldPosition="0">
        <references count="8">
          <reference field="6" count="1" selected="0">
            <x v="88"/>
          </reference>
          <reference field="7" count="1" selected="0">
            <x v="9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4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911">
      <pivotArea dataOnly="0" labelOnly="1" outline="0" fieldPosition="0">
        <references count="8">
          <reference field="6" count="1" selected="0">
            <x v="89"/>
          </reference>
          <reference field="7" count="1" selected="0">
            <x v="9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0"/>
          </reference>
          <reference field="13" count="1">
            <x v="9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6910">
      <pivotArea outline="0" collapsedLevelsAreSubtotals="1" fieldPosition="0"/>
    </format>
    <format dxfId="6909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6908">
      <pivotArea dataOnly="0" labelOnly="1" outline="0" fieldPosition="0">
        <references count="2">
          <reference field="6" count="1" selected="0">
            <x v="4"/>
          </reference>
          <reference field="7" count="1">
            <x v="91"/>
          </reference>
        </references>
      </pivotArea>
    </format>
    <format dxfId="6907">
      <pivotArea dataOnly="0" labelOnly="1" outline="0" fieldPosition="0">
        <references count="2">
          <reference field="6" count="1" selected="0">
            <x v="5"/>
          </reference>
          <reference field="7" count="1">
            <x v="9"/>
          </reference>
        </references>
      </pivotArea>
    </format>
    <format dxfId="6906">
      <pivotArea dataOnly="0" labelOnly="1" outline="0" fieldPosition="0">
        <references count="2">
          <reference field="6" count="1" selected="0">
            <x v="18"/>
          </reference>
          <reference field="7" count="1">
            <x v="91"/>
          </reference>
        </references>
      </pivotArea>
    </format>
    <format dxfId="6905">
      <pivotArea dataOnly="0" labelOnly="1" outline="0" fieldPosition="0">
        <references count="2">
          <reference field="6" count="1" selected="0">
            <x v="21"/>
          </reference>
          <reference field="7" count="1">
            <x v="59"/>
          </reference>
        </references>
      </pivotArea>
    </format>
    <format dxfId="6904">
      <pivotArea dataOnly="0" labelOnly="1" outline="0" fieldPosition="0">
        <references count="2">
          <reference field="6" count="1" selected="0">
            <x v="24"/>
          </reference>
          <reference field="7" count="1">
            <x v="9"/>
          </reference>
        </references>
      </pivotArea>
    </format>
    <format dxfId="6903">
      <pivotArea dataOnly="0" labelOnly="1" outline="0" fieldPosition="0">
        <references count="2">
          <reference field="6" count="1" selected="0">
            <x v="63"/>
          </reference>
          <reference field="7" count="1">
            <x v="91"/>
          </reference>
        </references>
      </pivotArea>
    </format>
    <format dxfId="6902">
      <pivotArea dataOnly="0" labelOnly="1" outline="0" fieldPosition="0">
        <references count="2">
          <reference field="6" count="1" selected="0">
            <x v="75"/>
          </reference>
          <reference field="7" count="1">
            <x v="9"/>
          </reference>
        </references>
      </pivotArea>
    </format>
    <format dxfId="6901">
      <pivotArea dataOnly="0" labelOnly="1" outline="0" fieldPosition="0">
        <references count="3">
          <reference field="6" count="1" selected="0">
            <x v="0"/>
          </reference>
          <reference field="7" count="1" selected="0">
            <x v="9"/>
          </reference>
          <reference field="12" count="1">
            <x v="3"/>
          </reference>
        </references>
      </pivotArea>
    </format>
    <format dxfId="6900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91"/>
          </reference>
          <reference field="12" count="1">
            <x v="94"/>
          </reference>
        </references>
      </pivotArea>
    </format>
    <format dxfId="6899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9"/>
          </reference>
          <reference field="12" count="1">
            <x v="19"/>
          </reference>
        </references>
      </pivotArea>
    </format>
    <format dxfId="6898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9"/>
          </reference>
          <reference field="12" count="1">
            <x v="6"/>
          </reference>
        </references>
      </pivotArea>
    </format>
    <format dxfId="6897">
      <pivotArea dataOnly="0" labelOnly="1" outline="0" fieldPosition="0">
        <references count="3">
          <reference field="6" count="1" selected="0">
            <x v="13"/>
          </reference>
          <reference field="7" count="1" selected="0">
            <x v="9"/>
          </reference>
          <reference field="12" count="1">
            <x v="3"/>
          </reference>
        </references>
      </pivotArea>
    </format>
    <format dxfId="6896">
      <pivotArea dataOnly="0" labelOnly="1" outline="0" fieldPosition="0">
        <references count="3">
          <reference field="6" count="1" selected="0">
            <x v="16"/>
          </reference>
          <reference field="7" count="1" selected="0">
            <x v="9"/>
          </reference>
          <reference field="12" count="1">
            <x v="9"/>
          </reference>
        </references>
      </pivotArea>
    </format>
    <format dxfId="6895">
      <pivotArea dataOnly="0" labelOnly="1" outline="0" fieldPosition="0">
        <references count="3">
          <reference field="6" count="1" selected="0">
            <x v="17"/>
          </reference>
          <reference field="7" count="1" selected="0">
            <x v="9"/>
          </reference>
          <reference field="12" count="1">
            <x v="7"/>
          </reference>
        </references>
      </pivotArea>
    </format>
    <format dxfId="6894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59"/>
          </reference>
          <reference field="12" count="1">
            <x v="78"/>
          </reference>
        </references>
      </pivotArea>
    </format>
    <format dxfId="6893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59"/>
          </reference>
          <reference field="12" count="1">
            <x v="77"/>
          </reference>
        </references>
      </pivotArea>
    </format>
    <format dxfId="6892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9"/>
          </reference>
          <reference field="12" count="1">
            <x v="7"/>
          </reference>
        </references>
      </pivotArea>
    </format>
    <format dxfId="6891">
      <pivotArea dataOnly="0" labelOnly="1" outline="0" fieldPosition="0">
        <references count="3">
          <reference field="6" count="1" selected="0">
            <x v="28"/>
          </reference>
          <reference field="7" count="1" selected="0">
            <x v="9"/>
          </reference>
          <reference field="12" count="1">
            <x v="40"/>
          </reference>
        </references>
      </pivotArea>
    </format>
    <format dxfId="6890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9"/>
          </reference>
          <reference field="12" count="1">
            <x v="4"/>
          </reference>
        </references>
      </pivotArea>
    </format>
    <format dxfId="6889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9"/>
          </reference>
          <reference field="12" count="1">
            <x v="3"/>
          </reference>
        </references>
      </pivotArea>
    </format>
    <format dxfId="6888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9"/>
          </reference>
          <reference field="12" count="1">
            <x v="6"/>
          </reference>
        </references>
      </pivotArea>
    </format>
    <format dxfId="6887">
      <pivotArea dataOnly="0" labelOnly="1" outline="0" fieldPosition="0">
        <references count="3">
          <reference field="6" count="1" selected="0">
            <x v="49"/>
          </reference>
          <reference field="7" count="1" selected="0">
            <x v="9"/>
          </reference>
          <reference field="12" count="1">
            <x v="18"/>
          </reference>
        </references>
      </pivotArea>
    </format>
    <format dxfId="6886">
      <pivotArea dataOnly="0" labelOnly="1" outline="0" fieldPosition="0">
        <references count="3">
          <reference field="6" count="1" selected="0">
            <x v="51"/>
          </reference>
          <reference field="7" count="1" selected="0">
            <x v="9"/>
          </reference>
          <reference field="12" count="1">
            <x v="3"/>
          </reference>
        </references>
      </pivotArea>
    </format>
    <format dxfId="6885">
      <pivotArea dataOnly="0" labelOnly="1" outline="0" fieldPosition="0">
        <references count="3">
          <reference field="6" count="1" selected="0">
            <x v="59"/>
          </reference>
          <reference field="7" count="1" selected="0">
            <x v="9"/>
          </reference>
          <reference field="12" count="1">
            <x v="12"/>
          </reference>
        </references>
      </pivotArea>
    </format>
    <format dxfId="6884">
      <pivotArea dataOnly="0" labelOnly="1" outline="0" fieldPosition="0">
        <references count="3">
          <reference field="6" count="1" selected="0">
            <x v="60"/>
          </reference>
          <reference field="7" count="1" selected="0">
            <x v="9"/>
          </reference>
          <reference field="12" count="1">
            <x v="11"/>
          </reference>
        </references>
      </pivotArea>
    </format>
    <format dxfId="6883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9"/>
          </reference>
          <reference field="12" count="1">
            <x v="16"/>
          </reference>
        </references>
      </pivotArea>
    </format>
    <format dxfId="6882">
      <pivotArea dataOnly="0" labelOnly="1" outline="0" fieldPosition="0">
        <references count="3">
          <reference field="6" count="1" selected="0">
            <x v="63"/>
          </reference>
          <reference field="7" count="1" selected="0">
            <x v="91"/>
          </reference>
          <reference field="12" count="1">
            <x v="102"/>
          </reference>
        </references>
      </pivotArea>
    </format>
    <format dxfId="6881">
      <pivotArea dataOnly="0" labelOnly="1" outline="0" fieldPosition="0">
        <references count="3">
          <reference field="6" count="1" selected="0">
            <x v="75"/>
          </reference>
          <reference field="7" count="1" selected="0">
            <x v="9"/>
          </reference>
          <reference field="12" count="1">
            <x v="3"/>
          </reference>
        </references>
      </pivotArea>
    </format>
    <format dxfId="6880">
      <pivotArea dataOnly="0" labelOnly="1" outline="0" fieldPosition="0">
        <references count="3">
          <reference field="6" count="1" selected="0">
            <x v="78"/>
          </reference>
          <reference field="7" count="1" selected="0">
            <x v="9"/>
          </reference>
          <reference field="12" count="1">
            <x v="14"/>
          </reference>
        </references>
      </pivotArea>
    </format>
    <format dxfId="6879">
      <pivotArea dataOnly="0" labelOnly="1" outline="0" fieldPosition="0">
        <references count="3">
          <reference field="6" count="1" selected="0">
            <x v="79"/>
          </reference>
          <reference field="7" count="1" selected="0">
            <x v="9"/>
          </reference>
          <reference field="12" count="1">
            <x v="4"/>
          </reference>
        </references>
      </pivotArea>
    </format>
    <format dxfId="6878">
      <pivotArea dataOnly="0" labelOnly="1" outline="0" fieldPosition="0">
        <references count="3">
          <reference field="6" count="1" selected="0">
            <x v="84"/>
          </reference>
          <reference field="7" count="1" selected="0">
            <x v="9"/>
          </reference>
          <reference field="12" count="1">
            <x v="5"/>
          </reference>
        </references>
      </pivotArea>
    </format>
    <format dxfId="6877">
      <pivotArea dataOnly="0" labelOnly="1" outline="0" fieldPosition="0">
        <references count="3">
          <reference field="6" count="1" selected="0">
            <x v="85"/>
          </reference>
          <reference field="7" count="1" selected="0">
            <x v="9"/>
          </reference>
          <reference field="12" count="1">
            <x v="16"/>
          </reference>
        </references>
      </pivotArea>
    </format>
    <format dxfId="6876">
      <pivotArea dataOnly="0" labelOnly="1" outline="0" fieldPosition="0">
        <references count="3">
          <reference field="6" count="1" selected="0">
            <x v="86"/>
          </reference>
          <reference field="7" count="1" selected="0">
            <x v="9"/>
          </reference>
          <reference field="12" count="1">
            <x v="4"/>
          </reference>
        </references>
      </pivotArea>
    </format>
    <format dxfId="6875">
      <pivotArea dataOnly="0" labelOnly="1" outline="0" fieldPosition="0">
        <references count="3">
          <reference field="6" count="1" selected="0">
            <x v="87"/>
          </reference>
          <reference field="7" count="1" selected="0">
            <x v="9"/>
          </reference>
          <reference field="12" count="1">
            <x v="15"/>
          </reference>
        </references>
      </pivotArea>
    </format>
    <format dxfId="6874">
      <pivotArea dataOnly="0" labelOnly="1" outline="0" fieldPosition="0">
        <references count="3">
          <reference field="6" count="1" selected="0">
            <x v="88"/>
          </reference>
          <reference field="7" count="1" selected="0">
            <x v="9"/>
          </reference>
          <reference field="12" count="1">
            <x v="14"/>
          </reference>
        </references>
      </pivotArea>
    </format>
    <format dxfId="6873">
      <pivotArea dataOnly="0" labelOnly="1" outline="0" fieldPosition="0">
        <references count="3">
          <reference field="6" count="1" selected="0">
            <x v="89"/>
          </reference>
          <reference field="7" count="1" selected="0">
            <x v="9"/>
          </reference>
          <reference field="12" count="1">
            <x v="10"/>
          </reference>
        </references>
      </pivotArea>
    </format>
    <format dxfId="6872">
      <pivotArea dataOnly="0" labelOnly="1" outline="0" fieldPosition="0">
        <references count="4">
          <reference field="6" count="1" selected="0">
            <x v="0"/>
          </reference>
          <reference field="7" count="1" selected="0">
            <x v="9"/>
          </reference>
          <reference field="12" count="1" selected="0">
            <x v="3"/>
          </reference>
          <reference field="17" count="1">
            <x v="0"/>
          </reference>
        </references>
      </pivotArea>
    </format>
    <format dxfId="6871">
      <pivotArea dataOnly="0" labelOnly="1" outline="0" fieldPosition="0">
        <references count="4">
          <reference field="6" count="1" selected="0">
            <x v="5"/>
          </reference>
          <reference field="7" count="1" selected="0">
            <x v="9"/>
          </reference>
          <reference field="12" count="1" selected="0">
            <x v="19"/>
          </reference>
          <reference field="17" count="1">
            <x v="0"/>
          </reference>
        </references>
      </pivotArea>
    </format>
    <format dxfId="6870">
      <pivotArea dataOnly="0" labelOnly="1" outline="0" fieldPosition="0">
        <references count="4">
          <reference field="6" count="1" selected="0">
            <x v="28"/>
          </reference>
          <reference field="7" count="1" selected="0">
            <x v="9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6869">
      <pivotArea dataOnly="0" labelOnly="1" outline="0" fieldPosition="0">
        <references count="4">
          <reference field="6" count="1" selected="0">
            <x v="37"/>
          </reference>
          <reference field="7" count="1" selected="0">
            <x v="9"/>
          </reference>
          <reference field="12" count="1" selected="0">
            <x v="4"/>
          </reference>
          <reference field="17" count="1">
            <x v="0"/>
          </reference>
        </references>
      </pivotArea>
    </format>
    <format dxfId="6868">
      <pivotArea dataOnly="0" labelOnly="1" outline="0" fieldPosition="0">
        <references count="5">
          <reference field="6" count="1" selected="0">
            <x v="0"/>
          </reference>
          <reference field="7" count="1" selected="0">
            <x v="9"/>
          </reference>
          <reference field="11" count="1">
            <x v="2"/>
          </reference>
          <reference field="12" count="1" selected="0">
            <x v="3"/>
          </reference>
          <reference field="17" count="1" selected="0">
            <x v="0"/>
          </reference>
        </references>
      </pivotArea>
    </format>
    <format dxfId="6867">
      <pivotArea dataOnly="0" labelOnly="1" outline="0" fieldPosition="0">
        <references count="5">
          <reference field="6" count="1" selected="0">
            <x v="5"/>
          </reference>
          <reference field="7" count="1" selected="0">
            <x v="9"/>
          </reference>
          <reference field="11" count="1">
            <x v="3"/>
          </reference>
          <reference field="12" count="1" selected="0">
            <x v="19"/>
          </reference>
          <reference field="17" count="1" selected="0">
            <x v="0"/>
          </reference>
        </references>
      </pivotArea>
    </format>
    <format dxfId="6866">
      <pivotArea dataOnly="0" labelOnly="1" outline="0" fieldPosition="0">
        <references count="5">
          <reference field="6" count="1" selected="0">
            <x v="10"/>
          </reference>
          <reference field="7" count="1" selected="0">
            <x v="9"/>
          </reference>
          <reference field="11" count="1">
            <x v="2"/>
          </reference>
          <reference field="12" count="1" selected="0">
            <x v="6"/>
          </reference>
          <reference field="17" count="1" selected="0">
            <x v="0"/>
          </reference>
        </references>
      </pivotArea>
    </format>
    <format dxfId="6865">
      <pivotArea dataOnly="0" labelOnly="1" outline="0" fieldPosition="0">
        <references count="5">
          <reference field="6" count="1" selected="0">
            <x v="11"/>
          </reference>
          <reference field="7" count="1" selected="0">
            <x v="9"/>
          </reference>
          <reference field="11" count="1">
            <x v="3"/>
          </reference>
          <reference field="12" count="1" selected="0">
            <x v="7"/>
          </reference>
          <reference field="17" count="1" selected="0">
            <x v="0"/>
          </reference>
        </references>
      </pivotArea>
    </format>
    <format dxfId="6864">
      <pivotArea dataOnly="0" labelOnly="1" outline="0" fieldPosition="0">
        <references count="5">
          <reference field="6" count="1" selected="0">
            <x v="17"/>
          </reference>
          <reference field="7" count="1" selected="0">
            <x v="9"/>
          </reference>
          <reference field="11" count="1">
            <x v="3"/>
          </reference>
          <reference field="12" count="1" selected="0">
            <x v="7"/>
          </reference>
          <reference field="17" count="1" selected="0">
            <x v="0"/>
          </reference>
        </references>
      </pivotArea>
    </format>
    <format dxfId="6863">
      <pivotArea dataOnly="0" labelOnly="1" outline="0" fieldPosition="0">
        <references count="5">
          <reference field="6" count="1" selected="0">
            <x v="18"/>
          </reference>
          <reference field="7" count="1" selected="0">
            <x v="91"/>
          </reference>
          <reference field="11" count="1">
            <x v="7"/>
          </reference>
          <reference field="12" count="1" selected="0">
            <x v="103"/>
          </reference>
          <reference field="17" count="1" selected="0">
            <x v="0"/>
          </reference>
        </references>
      </pivotArea>
    </format>
    <format dxfId="6862">
      <pivotArea dataOnly="0" labelOnly="1" outline="0" fieldPosition="0">
        <references count="5">
          <reference field="6" count="1" selected="0">
            <x v="24"/>
          </reference>
          <reference field="7" count="1" selected="0">
            <x v="9"/>
          </reference>
          <reference field="11" count="1">
            <x v="3"/>
          </reference>
          <reference field="12" count="1" selected="0">
            <x v="7"/>
          </reference>
          <reference field="17" count="1" selected="0">
            <x v="0"/>
          </reference>
        </references>
      </pivotArea>
    </format>
    <format dxfId="6861">
      <pivotArea dataOnly="0" labelOnly="1" outline="0" fieldPosition="0">
        <references count="5">
          <reference field="6" count="1" selected="0">
            <x v="28"/>
          </reference>
          <reference field="7" count="1" selected="0">
            <x v="9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6860">
      <pivotArea dataOnly="0" labelOnly="1" outline="0" fieldPosition="0">
        <references count="5">
          <reference field="6" count="1" selected="0">
            <x v="37"/>
          </reference>
          <reference field="7" count="1" selected="0">
            <x v="9"/>
          </reference>
          <reference field="11" count="1">
            <x v="2"/>
          </reference>
          <reference field="12" count="1" selected="0">
            <x v="4"/>
          </reference>
          <reference field="17" count="1" selected="0">
            <x v="0"/>
          </reference>
        </references>
      </pivotArea>
    </format>
    <format dxfId="6859">
      <pivotArea dataOnly="0" labelOnly="1" outline="0" fieldPosition="0">
        <references count="5">
          <reference field="6" count="1" selected="0">
            <x v="62"/>
          </reference>
          <reference field="7" count="1" selected="0">
            <x v="9"/>
          </reference>
          <reference field="11" count="1">
            <x v="3"/>
          </reference>
          <reference field="12" count="1" selected="0">
            <x v="16"/>
          </reference>
          <reference field="17" count="1" selected="0">
            <x v="0"/>
          </reference>
        </references>
      </pivotArea>
    </format>
    <format dxfId="6858">
      <pivotArea dataOnly="0" labelOnly="1" outline="0" fieldPosition="0">
        <references count="5">
          <reference field="6" count="1" selected="0">
            <x v="63"/>
          </reference>
          <reference field="7" count="1" selected="0">
            <x v="91"/>
          </reference>
          <reference field="11" count="1">
            <x v="8"/>
          </reference>
          <reference field="12" count="1" selected="0">
            <x v="102"/>
          </reference>
          <reference field="17" count="1" selected="0">
            <x v="0"/>
          </reference>
        </references>
      </pivotArea>
    </format>
    <format dxfId="6857">
      <pivotArea dataOnly="0" labelOnly="1" outline="0" fieldPosition="0">
        <references count="5">
          <reference field="6" count="1" selected="0">
            <x v="75"/>
          </reference>
          <reference field="7" count="1" selected="0">
            <x v="9"/>
          </reference>
          <reference field="11" count="1">
            <x v="2"/>
          </reference>
          <reference field="12" count="1" selected="0">
            <x v="3"/>
          </reference>
          <reference field="17" count="1" selected="0">
            <x v="0"/>
          </reference>
        </references>
      </pivotArea>
    </format>
    <format dxfId="6856">
      <pivotArea dataOnly="0" labelOnly="1" outline="0" fieldPosition="0">
        <references count="5">
          <reference field="6" count="1" selected="0">
            <x v="84"/>
          </reference>
          <reference field="7" count="1" selected="0">
            <x v="9"/>
          </reference>
          <reference field="11" count="1">
            <x v="3"/>
          </reference>
          <reference field="12" count="1" selected="0">
            <x v="5"/>
          </reference>
          <reference field="17" count="1" selected="0">
            <x v="0"/>
          </reference>
        </references>
      </pivotArea>
    </format>
    <format dxfId="6855">
      <pivotArea dataOnly="0" labelOnly="1" outline="0" fieldPosition="0">
        <references count="5">
          <reference field="6" count="1" selected="0">
            <x v="86"/>
          </reference>
          <reference field="7" count="1" selected="0">
            <x v="9"/>
          </reference>
          <reference field="11" count="1">
            <x v="2"/>
          </reference>
          <reference field="12" count="1" selected="0">
            <x v="4"/>
          </reference>
          <reference field="17" count="1" selected="0">
            <x v="0"/>
          </reference>
        </references>
      </pivotArea>
    </format>
    <format dxfId="6854">
      <pivotArea dataOnly="0" labelOnly="1" outline="0" fieldPosition="0">
        <references count="5">
          <reference field="6" count="1" selected="0">
            <x v="87"/>
          </reference>
          <reference field="7" count="1" selected="0">
            <x v="9"/>
          </reference>
          <reference field="11" count="1">
            <x v="3"/>
          </reference>
          <reference field="12" count="1" selected="0">
            <x v="15"/>
          </reference>
          <reference field="17" count="1" selected="0">
            <x v="0"/>
          </reference>
        </references>
      </pivotArea>
    </format>
    <format dxfId="6853">
      <pivotArea dataOnly="0" labelOnly="1" outline="0" fieldPosition="0">
        <references count="5">
          <reference field="6" count="1" selected="0">
            <x v="88"/>
          </reference>
          <reference field="7" count="1" selected="0">
            <x v="9"/>
          </reference>
          <reference field="11" count="1">
            <x v="2"/>
          </reference>
          <reference field="12" count="1" selected="0">
            <x v="14"/>
          </reference>
          <reference field="17" count="1" selected="0">
            <x v="0"/>
          </reference>
        </references>
      </pivotArea>
    </format>
    <format dxfId="6852">
      <pivotArea dataOnly="0" labelOnly="1" outline="0" fieldPosition="0">
        <references count="6">
          <reference field="6" count="1" selected="0">
            <x v="0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851">
      <pivotArea dataOnly="0" labelOnly="1" outline="0" fieldPosition="0">
        <references count="6">
          <reference field="6" count="1" selected="0">
            <x v="5"/>
          </reference>
          <reference field="7" count="1" selected="0">
            <x v="9"/>
          </reference>
          <reference field="11" count="1" selected="0">
            <x v="3"/>
          </reference>
          <reference field="12" count="1" selected="0">
            <x v="19"/>
          </reference>
          <reference field="15" count="1">
            <x v="20"/>
          </reference>
          <reference field="17" count="1" selected="0">
            <x v="0"/>
          </reference>
        </references>
      </pivotArea>
    </format>
    <format dxfId="6850">
      <pivotArea dataOnly="0" labelOnly="1" outline="0" fieldPosition="0">
        <references count="6">
          <reference field="6" count="1" selected="0">
            <x v="10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0"/>
          </reference>
        </references>
      </pivotArea>
    </format>
    <format dxfId="6849">
      <pivotArea dataOnly="0" labelOnly="1" outline="0" fieldPosition="0">
        <references count="6">
          <reference field="6" count="1" selected="0">
            <x v="11"/>
          </reference>
          <reference field="7" count="1" selected="0">
            <x v="9"/>
          </reference>
          <reference field="11" count="1" selected="0">
            <x v="3"/>
          </reference>
          <reference field="12" count="1" selected="0">
            <x v="7"/>
          </reference>
          <reference field="15" count="1">
            <x v="18"/>
          </reference>
          <reference field="17" count="1" selected="0">
            <x v="0"/>
          </reference>
        </references>
      </pivotArea>
    </format>
    <format dxfId="6848">
      <pivotArea dataOnly="0" labelOnly="1" outline="0" fieldPosition="0">
        <references count="6">
          <reference field="6" count="1" selected="0">
            <x v="13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847">
      <pivotArea dataOnly="0" labelOnly="1" outline="0" fieldPosition="0">
        <references count="6">
          <reference field="6" count="1" selected="0">
            <x v="16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9"/>
          </reference>
          <reference field="15" count="1">
            <x v="6"/>
          </reference>
          <reference field="17" count="1" selected="0">
            <x v="0"/>
          </reference>
        </references>
      </pivotArea>
    </format>
    <format dxfId="6846">
      <pivotArea dataOnly="0" labelOnly="1" outline="0" fieldPosition="0">
        <references count="6">
          <reference field="6" count="1" selected="0">
            <x v="17"/>
          </reference>
          <reference field="7" count="1" selected="0">
            <x v="9"/>
          </reference>
          <reference field="11" count="1" selected="0">
            <x v="3"/>
          </reference>
          <reference field="12" count="1" selected="0">
            <x v="7"/>
          </reference>
          <reference field="15" count="1">
            <x v="18"/>
          </reference>
          <reference field="17" count="1" selected="0">
            <x v="0"/>
          </reference>
        </references>
      </pivotArea>
    </format>
    <format dxfId="6845">
      <pivotArea dataOnly="0" labelOnly="1" outline="0" fieldPosition="0">
        <references count="6">
          <reference field="6" count="1" selected="0">
            <x v="21"/>
          </reference>
          <reference field="7" count="1" selected="0">
            <x v="59"/>
          </reference>
          <reference field="11" count="1" selected="0">
            <x v="6"/>
          </reference>
          <reference field="12" count="1" selected="0">
            <x v="78"/>
          </reference>
          <reference field="15" count="1">
            <x v="27"/>
          </reference>
          <reference field="17" count="1" selected="0">
            <x v="0"/>
          </reference>
        </references>
      </pivotArea>
    </format>
    <format dxfId="6844">
      <pivotArea dataOnly="0" labelOnly="1" outline="0" fieldPosition="0">
        <references count="6">
          <reference field="6" count="1" selected="0">
            <x v="23"/>
          </reference>
          <reference field="7" count="1" selected="0">
            <x v="59"/>
          </reference>
          <reference field="11" count="1" selected="0">
            <x v="6"/>
          </reference>
          <reference field="12" count="1" selected="0">
            <x v="77"/>
          </reference>
          <reference field="15" count="1">
            <x v="26"/>
          </reference>
          <reference field="17" count="1" selected="0">
            <x v="0"/>
          </reference>
        </references>
      </pivotArea>
    </format>
    <format dxfId="6843">
      <pivotArea dataOnly="0" labelOnly="1" outline="0" fieldPosition="0">
        <references count="6">
          <reference field="6" count="1" selected="0">
            <x v="24"/>
          </reference>
          <reference field="7" count="1" selected="0">
            <x v="9"/>
          </reference>
          <reference field="11" count="1" selected="0">
            <x v="3"/>
          </reference>
          <reference field="12" count="1" selected="0">
            <x v="7"/>
          </reference>
          <reference field="15" count="1">
            <x v="18"/>
          </reference>
          <reference field="17" count="1" selected="0">
            <x v="0"/>
          </reference>
        </references>
      </pivotArea>
    </format>
    <format dxfId="6842">
      <pivotArea dataOnly="0" labelOnly="1" outline="0" fieldPosition="0">
        <references count="6">
          <reference field="6" count="1" selected="0">
            <x v="28"/>
          </reference>
          <reference field="7" count="1" selected="0">
            <x v="9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6841">
      <pivotArea dataOnly="0" labelOnly="1" outline="0" fieldPosition="0">
        <references count="6">
          <reference field="6" count="1" selected="0">
            <x v="37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4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6840">
      <pivotArea dataOnly="0" labelOnly="1" outline="0" fieldPosition="0">
        <references count="6">
          <reference field="6" count="1" selected="0">
            <x v="39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839">
      <pivotArea dataOnly="0" labelOnly="1" outline="0" fieldPosition="0">
        <references count="6">
          <reference field="6" count="1" selected="0">
            <x v="46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0"/>
          </reference>
        </references>
      </pivotArea>
    </format>
    <format dxfId="6838">
      <pivotArea dataOnly="0" labelOnly="1" outline="0" fieldPosition="0">
        <references count="6">
          <reference field="6" count="1" selected="0">
            <x v="49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18"/>
          </reference>
          <reference field="15" count="1">
            <x v="17"/>
          </reference>
          <reference field="17" count="1" selected="0">
            <x v="0"/>
          </reference>
        </references>
      </pivotArea>
    </format>
    <format dxfId="6837">
      <pivotArea dataOnly="0" labelOnly="1" outline="0" fieldPosition="0">
        <references count="6">
          <reference field="6" count="1" selected="0">
            <x v="51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836">
      <pivotArea dataOnly="0" labelOnly="1" outline="0" fieldPosition="0">
        <references count="6">
          <reference field="6" count="1" selected="0">
            <x v="59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12"/>
          </reference>
          <reference field="15" count="1">
            <x v="13"/>
          </reference>
          <reference field="17" count="1" selected="0">
            <x v="0"/>
          </reference>
        </references>
      </pivotArea>
    </format>
    <format dxfId="6835">
      <pivotArea dataOnly="0" labelOnly="1" outline="0" fieldPosition="0">
        <references count="6">
          <reference field="6" count="1" selected="0">
            <x v="60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11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6834">
      <pivotArea dataOnly="0" labelOnly="1" outline="0" fieldPosition="0">
        <references count="6">
          <reference field="6" count="1" selected="0">
            <x v="62"/>
          </reference>
          <reference field="7" count="1" selected="0">
            <x v="9"/>
          </reference>
          <reference field="11" count="1" selected="0">
            <x v="3"/>
          </reference>
          <reference field="12" count="1" selected="0">
            <x v="16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833">
      <pivotArea dataOnly="0" labelOnly="1" outline="0" fieldPosition="0">
        <references count="6">
          <reference field="6" count="1" selected="0">
            <x v="63"/>
          </reference>
          <reference field="7" count="1" selected="0">
            <x v="91"/>
          </reference>
          <reference field="11" count="1" selected="0">
            <x v="8"/>
          </reference>
          <reference field="12" count="1" selected="0">
            <x v="102"/>
          </reference>
          <reference field="15" count="1">
            <x v="38"/>
          </reference>
          <reference field="17" count="1" selected="0">
            <x v="0"/>
          </reference>
        </references>
      </pivotArea>
    </format>
    <format dxfId="6832">
      <pivotArea dataOnly="0" labelOnly="1" outline="0" fieldPosition="0">
        <references count="6">
          <reference field="6" count="1" selected="0">
            <x v="79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4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6831">
      <pivotArea dataOnly="0" labelOnly="1" outline="0" fieldPosition="0">
        <references count="6">
          <reference field="6" count="1" selected="0">
            <x v="84"/>
          </reference>
          <reference field="7" count="1" selected="0">
            <x v="9"/>
          </reference>
          <reference field="11" count="1" selected="0">
            <x v="3"/>
          </reference>
          <reference field="12" count="1" selected="0">
            <x v="5"/>
          </reference>
          <reference field="15" count="1">
            <x v="16"/>
          </reference>
          <reference field="17" count="1" selected="0">
            <x v="0"/>
          </reference>
        </references>
      </pivotArea>
    </format>
    <format dxfId="6830">
      <pivotArea dataOnly="0" labelOnly="1" outline="0" fieldPosition="0">
        <references count="6">
          <reference field="6" count="1" selected="0">
            <x v="85"/>
          </reference>
          <reference field="7" count="1" selected="0">
            <x v="9"/>
          </reference>
          <reference field="11" count="1" selected="0">
            <x v="3"/>
          </reference>
          <reference field="12" count="1" selected="0">
            <x v="16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829">
      <pivotArea dataOnly="0" labelOnly="1" outline="0" fieldPosition="0">
        <references count="6">
          <reference field="6" count="1" selected="0">
            <x v="86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4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6828">
      <pivotArea dataOnly="0" labelOnly="1" outline="0" fieldPosition="0">
        <references count="6">
          <reference field="6" count="1" selected="0">
            <x v="87"/>
          </reference>
          <reference field="7" count="1" selected="0">
            <x v="9"/>
          </reference>
          <reference field="11" count="1" selected="0">
            <x v="3"/>
          </reference>
          <reference field="12" count="1" selected="0">
            <x v="15"/>
          </reference>
          <reference field="15" count="1">
            <x v="8"/>
          </reference>
          <reference field="17" count="1" selected="0">
            <x v="0"/>
          </reference>
        </references>
      </pivotArea>
    </format>
    <format dxfId="6827">
      <pivotArea dataOnly="0" labelOnly="1" outline="0" fieldPosition="0">
        <references count="6">
          <reference field="6" count="1" selected="0">
            <x v="88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14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826">
      <pivotArea dataOnly="0" labelOnly="1" outline="0" fieldPosition="0">
        <references count="6">
          <reference field="6" count="1" selected="0">
            <x v="89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10"/>
          </reference>
          <reference field="15" count="1">
            <x v="7"/>
          </reference>
          <reference field="17" count="1" selected="0">
            <x v="0"/>
          </reference>
        </references>
      </pivotArea>
    </format>
    <format dxfId="6825">
      <pivotArea dataOnly="0" labelOnly="1" outline="0" fieldPosition="0">
        <references count="7">
          <reference field="6" count="1" selected="0">
            <x v="0"/>
          </reference>
          <reference field="7" count="1" selected="0">
            <x v="9"/>
          </reference>
          <reference field="8" count="1">
            <x v="3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824">
      <pivotArea dataOnly="0" labelOnly="1" outline="0" fieldPosition="0">
        <references count="7">
          <reference field="6" count="1" selected="0">
            <x v="5"/>
          </reference>
          <reference field="7" count="1" selected="0">
            <x v="9"/>
          </reference>
          <reference field="8" count="1">
            <x v="24"/>
          </reference>
          <reference field="11" count="1" selected="0">
            <x v="3"/>
          </reference>
          <reference field="12" count="1" selected="0">
            <x v="19"/>
          </reference>
          <reference field="15" count="1" selected="0">
            <x v="20"/>
          </reference>
          <reference field="17" count="1" selected="0">
            <x v="0"/>
          </reference>
        </references>
      </pivotArea>
    </format>
    <format dxfId="6823">
      <pivotArea dataOnly="0" labelOnly="1" outline="0" fieldPosition="0">
        <references count="7">
          <reference field="6" count="1" selected="0">
            <x v="10"/>
          </reference>
          <reference field="7" count="1" selected="0">
            <x v="9"/>
          </reference>
          <reference field="8" count="1">
            <x v="23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6822">
      <pivotArea dataOnly="0" labelOnly="1" outline="0" fieldPosition="0">
        <references count="7">
          <reference field="6" count="1" selected="0">
            <x v="13"/>
          </reference>
          <reference field="7" count="1" selected="0">
            <x v="9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821">
      <pivotArea dataOnly="0" labelOnly="1" outline="0" fieldPosition="0">
        <references count="7">
          <reference field="6" count="1" selected="0">
            <x v="18"/>
          </reference>
          <reference field="7" count="1" selected="0">
            <x v="91"/>
          </reference>
          <reference field="8" count="1">
            <x v="4"/>
          </reference>
          <reference field="11" count="1" selected="0">
            <x v="7"/>
          </reference>
          <reference field="12" count="1" selected="0">
            <x v="103"/>
          </reference>
          <reference field="15" count="1" selected="0">
            <x v="39"/>
          </reference>
          <reference field="17" count="1" selected="0">
            <x v="0"/>
          </reference>
        </references>
      </pivotArea>
    </format>
    <format dxfId="6820">
      <pivotArea dataOnly="0" labelOnly="1" outline="0" fieldPosition="0">
        <references count="7">
          <reference field="6" count="1" selected="0">
            <x v="21"/>
          </reference>
          <reference field="7" count="1" selected="0">
            <x v="59"/>
          </reference>
          <reference field="8" count="1">
            <x v="0"/>
          </reference>
          <reference field="11" count="1" selected="0">
            <x v="6"/>
          </reference>
          <reference field="12" count="1" selected="0">
            <x v="78"/>
          </reference>
          <reference field="15" count="1" selected="0">
            <x v="27"/>
          </reference>
          <reference field="17" count="1" selected="0">
            <x v="0"/>
          </reference>
        </references>
      </pivotArea>
    </format>
    <format dxfId="6819">
      <pivotArea dataOnly="0" labelOnly="1" outline="0" fieldPosition="0">
        <references count="7">
          <reference field="6" count="1" selected="0">
            <x v="23"/>
          </reference>
          <reference field="7" count="1" selected="0">
            <x v="59"/>
          </reference>
          <reference field="8" count="1">
            <x v="9"/>
          </reference>
          <reference field="11" count="1" selected="0">
            <x v="6"/>
          </reference>
          <reference field="12" count="1" selected="0">
            <x v="77"/>
          </reference>
          <reference field="15" count="1" selected="0">
            <x v="26"/>
          </reference>
          <reference field="17" count="1" selected="0">
            <x v="0"/>
          </reference>
        </references>
      </pivotArea>
    </format>
    <format dxfId="6818">
      <pivotArea dataOnly="0" labelOnly="1" outline="0" fieldPosition="0">
        <references count="7">
          <reference field="6" count="1" selected="0">
            <x v="24"/>
          </reference>
          <reference field="7" count="1" selected="0">
            <x v="9"/>
          </reference>
          <reference field="8" count="1">
            <x v="24"/>
          </reference>
          <reference field="11" count="1" selected="0">
            <x v="3"/>
          </reference>
          <reference field="12" count="1" selected="0">
            <x v="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6817">
      <pivotArea dataOnly="0" labelOnly="1" outline="0" fieldPosition="0">
        <references count="7">
          <reference field="6" count="1" selected="0">
            <x v="37"/>
          </reference>
          <reference field="7" count="1" selected="0">
            <x v="9"/>
          </reference>
          <reference field="8" count="1">
            <x v="4"/>
          </reference>
          <reference field="11" count="1" selected="0">
            <x v="2"/>
          </reference>
          <reference field="12" count="1" selected="0">
            <x v="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816">
      <pivotArea dataOnly="0" labelOnly="1" outline="0" fieldPosition="0">
        <references count="7">
          <reference field="6" count="1" selected="0">
            <x v="39"/>
          </reference>
          <reference field="7" count="1" selected="0">
            <x v="9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815">
      <pivotArea dataOnly="0" labelOnly="1" outline="0" fieldPosition="0">
        <references count="7">
          <reference field="6" count="1" selected="0">
            <x v="46"/>
          </reference>
          <reference field="7" count="1" selected="0">
            <x v="9"/>
          </reference>
          <reference field="8" count="1">
            <x v="3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6814">
      <pivotArea dataOnly="0" labelOnly="1" outline="0" fieldPosition="0">
        <references count="7">
          <reference field="6" count="1" selected="0">
            <x v="49"/>
          </reference>
          <reference field="7" count="1" selected="0">
            <x v="9"/>
          </reference>
          <reference field="8" count="1">
            <x v="4"/>
          </reference>
          <reference field="11" count="1" selected="0">
            <x v="2"/>
          </reference>
          <reference field="12" count="1" selected="0">
            <x v="18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6813">
      <pivotArea dataOnly="0" labelOnly="1" outline="0" fieldPosition="0">
        <references count="7">
          <reference field="6" count="1" selected="0">
            <x v="51"/>
          </reference>
          <reference field="7" count="1" selected="0">
            <x v="9"/>
          </reference>
          <reference field="8" count="1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812">
      <pivotArea dataOnly="0" labelOnly="1" outline="0" fieldPosition="0">
        <references count="7">
          <reference field="6" count="1" selected="0">
            <x v="59"/>
          </reference>
          <reference field="7" count="1" selected="0">
            <x v="9"/>
          </reference>
          <reference field="8" count="1">
            <x v="0"/>
          </reference>
          <reference field="11" count="1" selected="0">
            <x v="2"/>
          </reference>
          <reference field="12" count="1" selected="0">
            <x v="12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6811">
      <pivotArea dataOnly="0" labelOnly="1" outline="0" fieldPosition="0">
        <references count="7">
          <reference field="6" count="1" selected="0">
            <x v="60"/>
          </reference>
          <reference field="7" count="1" selected="0">
            <x v="9"/>
          </reference>
          <reference field="8" count="1">
            <x v="24"/>
          </reference>
          <reference field="11" count="1" selected="0">
            <x v="2"/>
          </reference>
          <reference field="12" count="1" selected="0">
            <x v="11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6810">
      <pivotArea dataOnly="0" labelOnly="1" outline="0" fieldPosition="0">
        <references count="7">
          <reference field="6" count="1" selected="0">
            <x v="62"/>
          </reference>
          <reference field="7" count="1" selected="0">
            <x v="9"/>
          </reference>
          <reference field="8" count="1">
            <x v="9"/>
          </reference>
          <reference field="11" count="1" selected="0">
            <x v="3"/>
          </reference>
          <reference field="12" count="1" selected="0">
            <x v="1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809">
      <pivotArea dataOnly="0" labelOnly="1" outline="0" fieldPosition="0">
        <references count="7">
          <reference field="6" count="1" selected="0">
            <x v="63"/>
          </reference>
          <reference field="7" count="1" selected="0">
            <x v="91"/>
          </reference>
          <reference field="8" count="1">
            <x v="1"/>
          </reference>
          <reference field="11" count="1" selected="0">
            <x v="8"/>
          </reference>
          <reference field="12" count="1" selected="0">
            <x v="102"/>
          </reference>
          <reference field="15" count="1" selected="0">
            <x v="38"/>
          </reference>
          <reference field="17" count="1" selected="0">
            <x v="0"/>
          </reference>
        </references>
      </pivotArea>
    </format>
    <format dxfId="6808">
      <pivotArea dataOnly="0" labelOnly="1" outline="0" fieldPosition="0">
        <references count="7">
          <reference field="6" count="1" selected="0">
            <x v="75"/>
          </reference>
          <reference field="7" count="1" selected="0">
            <x v="9"/>
          </reference>
          <reference field="8" count="1">
            <x v="3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807">
      <pivotArea dataOnly="0" labelOnly="1" outline="0" fieldPosition="0">
        <references count="7">
          <reference field="6" count="1" selected="0">
            <x v="78"/>
          </reference>
          <reference field="7" count="1" selected="0">
            <x v="9"/>
          </reference>
          <reference field="8" count="1">
            <x v="19"/>
          </reference>
          <reference field="11" count="1" selected="0">
            <x v="2"/>
          </reference>
          <reference field="12" count="1" selected="0">
            <x v="1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806">
      <pivotArea dataOnly="0" labelOnly="1" outline="0" fieldPosition="0">
        <references count="7">
          <reference field="6" count="1" selected="0">
            <x v="79"/>
          </reference>
          <reference field="7" count="1" selected="0">
            <x v="9"/>
          </reference>
          <reference field="8" count="1">
            <x v="3"/>
          </reference>
          <reference field="11" count="1" selected="0">
            <x v="2"/>
          </reference>
          <reference field="12" count="1" selected="0">
            <x v="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805">
      <pivotArea dataOnly="0" labelOnly="1" outline="0" fieldPosition="0">
        <references count="7">
          <reference field="6" count="1" selected="0">
            <x v="85"/>
          </reference>
          <reference field="7" count="1" selected="0">
            <x v="9"/>
          </reference>
          <reference field="8" count="1">
            <x v="23"/>
          </reference>
          <reference field="11" count="1" selected="0">
            <x v="3"/>
          </reference>
          <reference field="12" count="1" selected="0">
            <x v="16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804">
      <pivotArea dataOnly="0" labelOnly="1" outline="0" fieldPosition="0">
        <references count="7">
          <reference field="6" count="1" selected="0">
            <x v="86"/>
          </reference>
          <reference field="7" count="1" selected="0">
            <x v="9"/>
          </reference>
          <reference field="8" count="1">
            <x v="3"/>
          </reference>
          <reference field="11" count="1" selected="0">
            <x v="2"/>
          </reference>
          <reference field="12" count="1" selected="0">
            <x v="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803">
      <pivotArea dataOnly="0" labelOnly="1" outline="0" fieldPosition="0">
        <references count="7">
          <reference field="6" count="1" selected="0">
            <x v="87"/>
          </reference>
          <reference field="7" count="1" selected="0">
            <x v="9"/>
          </reference>
          <reference field="8" count="1">
            <x v="0"/>
          </reference>
          <reference field="11" count="1" selected="0">
            <x v="3"/>
          </reference>
          <reference field="12" count="1" selected="0">
            <x v="15"/>
          </reference>
          <reference field="15" count="1" selected="0">
            <x v="8"/>
          </reference>
          <reference field="17" count="1" selected="0">
            <x v="0"/>
          </reference>
        </references>
      </pivotArea>
    </format>
    <format dxfId="6802">
      <pivotArea dataOnly="0" labelOnly="1" outline="0" fieldPosition="0">
        <references count="7">
          <reference field="6" count="1" selected="0">
            <x v="88"/>
          </reference>
          <reference field="7" count="1" selected="0">
            <x v="9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1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801">
      <pivotArea dataOnly="0" labelOnly="1" outline="0" fieldPosition="0">
        <references count="8">
          <reference field="6" count="1" selected="0">
            <x v="0"/>
          </reference>
          <reference field="7" count="1" selected="0">
            <x v="9"/>
          </reference>
          <reference field="8" count="1" selected="0">
            <x v="3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800">
      <pivotArea dataOnly="0" labelOnly="1" outline="0" fieldPosition="0">
        <references count="8">
          <reference field="6" count="1" selected="0">
            <x v="5"/>
          </reference>
          <reference field="7" count="1" selected="0">
            <x v="9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9"/>
          </reference>
          <reference field="13" count="1">
            <x v="17"/>
          </reference>
          <reference field="15" count="1" selected="0">
            <x v="20"/>
          </reference>
          <reference field="17" count="1" selected="0">
            <x v="0"/>
          </reference>
        </references>
      </pivotArea>
    </format>
    <format dxfId="6799">
      <pivotArea dataOnly="0" labelOnly="1" outline="0" fieldPosition="0">
        <references count="8">
          <reference field="6" count="1" selected="0">
            <x v="10"/>
          </reference>
          <reference field="7" count="1" selected="0">
            <x v="9"/>
          </reference>
          <reference field="8" count="1" selected="0">
            <x v="23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27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6798">
      <pivotArea dataOnly="0" labelOnly="1" outline="0" fieldPosition="0">
        <references count="8">
          <reference field="6" count="1" selected="0">
            <x v="11"/>
          </reference>
          <reference field="7" count="1" selected="0">
            <x v="9"/>
          </reference>
          <reference field="8" count="1" selected="0">
            <x v="23"/>
          </reference>
          <reference field="11" count="1" selected="0">
            <x v="3"/>
          </reference>
          <reference field="12" count="1" selected="0">
            <x v="7"/>
          </reference>
          <reference field="13" count="1">
            <x v="2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6797">
      <pivotArea dataOnly="0" labelOnly="1" outline="0" fieldPosition="0">
        <references count="8">
          <reference field="6" count="1" selected="0">
            <x v="12"/>
          </reference>
          <reference field="7" count="1" selected="0">
            <x v="9"/>
          </reference>
          <reference field="8" count="1" selected="0">
            <x v="23"/>
          </reference>
          <reference field="11" count="1" selected="0">
            <x v="3"/>
          </reference>
          <reference field="12" count="1" selected="0">
            <x v="7"/>
          </reference>
          <reference field="13" count="1">
            <x v="2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6796">
      <pivotArea dataOnly="0" labelOnly="1" outline="0" fieldPosition="0">
        <references count="8">
          <reference field="6" count="1" selected="0">
            <x v="13"/>
          </reference>
          <reference field="7" count="1" selected="0">
            <x v="9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795">
      <pivotArea dataOnly="0" labelOnly="1" outline="0" fieldPosition="0">
        <references count="8">
          <reference field="6" count="1" selected="0">
            <x v="16"/>
          </reference>
          <reference field="7" count="1" selected="0">
            <x v="9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9"/>
          </reference>
          <reference field="13" count="1">
            <x v="9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6794">
      <pivotArea dataOnly="0" labelOnly="1" outline="0" fieldPosition="0">
        <references count="8">
          <reference field="6" count="1" selected="0">
            <x v="17"/>
          </reference>
          <reference field="7" count="1" selected="0">
            <x v="9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7"/>
          </reference>
          <reference field="13" count="1">
            <x v="9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6793">
      <pivotArea dataOnly="0" labelOnly="1" outline="0" fieldPosition="0">
        <references count="8">
          <reference field="6" count="1" selected="0">
            <x v="18"/>
          </reference>
          <reference field="7" count="1" selected="0">
            <x v="91"/>
          </reference>
          <reference field="8" count="1" selected="0">
            <x v="4"/>
          </reference>
          <reference field="11" count="1" selected="0">
            <x v="7"/>
          </reference>
          <reference field="12" count="1" selected="0">
            <x v="103"/>
          </reference>
          <reference field="13" count="1">
            <x v="4"/>
          </reference>
          <reference field="15" count="1" selected="0">
            <x v="39"/>
          </reference>
          <reference field="17" count="1" selected="0">
            <x v="0"/>
          </reference>
        </references>
      </pivotArea>
    </format>
    <format dxfId="6792">
      <pivotArea dataOnly="0" labelOnly="1" outline="0" fieldPosition="0">
        <references count="8">
          <reference field="6" count="1" selected="0">
            <x v="19"/>
          </reference>
          <reference field="7" count="1" selected="0">
            <x v="91"/>
          </reference>
          <reference field="8" count="1" selected="0">
            <x v="4"/>
          </reference>
          <reference field="11" count="1" selected="0">
            <x v="7"/>
          </reference>
          <reference field="12" count="1" selected="0">
            <x v="103"/>
          </reference>
          <reference field="13" count="1">
            <x v="4"/>
          </reference>
          <reference field="15" count="1" selected="0">
            <x v="39"/>
          </reference>
          <reference field="17" count="1" selected="0">
            <x v="0"/>
          </reference>
        </references>
      </pivotArea>
    </format>
    <format dxfId="6791">
      <pivotArea dataOnly="0" labelOnly="1" outline="0" fieldPosition="0">
        <references count="8">
          <reference field="6" count="1" selected="0">
            <x v="21"/>
          </reference>
          <reference field="7" count="1" selected="0">
            <x v="59"/>
          </reference>
          <reference field="8" count="1" selected="0">
            <x v="0"/>
          </reference>
          <reference field="11" count="1" selected="0">
            <x v="6"/>
          </reference>
          <reference field="12" count="1" selected="0">
            <x v="78"/>
          </reference>
          <reference field="13" count="1">
            <x v="0"/>
          </reference>
          <reference field="15" count="1" selected="0">
            <x v="27"/>
          </reference>
          <reference field="17" count="1" selected="0">
            <x v="0"/>
          </reference>
        </references>
      </pivotArea>
    </format>
    <format dxfId="6790">
      <pivotArea dataOnly="0" labelOnly="1" outline="0" fieldPosition="0">
        <references count="8">
          <reference field="6" count="1" selected="0">
            <x v="23"/>
          </reference>
          <reference field="7" count="1" selected="0">
            <x v="59"/>
          </reference>
          <reference field="8" count="1" selected="0">
            <x v="9"/>
          </reference>
          <reference field="11" count="1" selected="0">
            <x v="6"/>
          </reference>
          <reference field="12" count="1" selected="0">
            <x v="77"/>
          </reference>
          <reference field="13" count="1">
            <x v="9"/>
          </reference>
          <reference field="15" count="1" selected="0">
            <x v="26"/>
          </reference>
          <reference field="17" count="1" selected="0">
            <x v="0"/>
          </reference>
        </references>
      </pivotArea>
    </format>
    <format dxfId="6789">
      <pivotArea dataOnly="0" labelOnly="1" outline="0" fieldPosition="0">
        <references count="8">
          <reference field="6" count="1" selected="0">
            <x v="24"/>
          </reference>
          <reference field="7" count="1" selected="0">
            <x v="9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7"/>
          </reference>
          <reference field="13" count="1">
            <x v="1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6788">
      <pivotArea dataOnly="0" labelOnly="1" outline="0" fieldPosition="0">
        <references count="8">
          <reference field="6" count="1" selected="0">
            <x v="28"/>
          </reference>
          <reference field="7" count="1" selected="0">
            <x v="9"/>
          </reference>
          <reference field="8" count="1" selected="0">
            <x v="2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6787">
      <pivotArea dataOnly="0" labelOnly="1" outline="0" fieldPosition="0">
        <references count="8">
          <reference field="6" count="1" selected="0">
            <x v="37"/>
          </reference>
          <reference field="7" count="1" selected="0">
            <x v="9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4"/>
          </reference>
          <reference field="13" count="1">
            <x v="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786">
      <pivotArea dataOnly="0" labelOnly="1" outline="0" fieldPosition="0">
        <references count="8">
          <reference field="6" count="1" selected="0">
            <x v="39"/>
          </reference>
          <reference field="7" count="1" selected="0">
            <x v="9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785">
      <pivotArea dataOnly="0" labelOnly="1" outline="0" fieldPosition="0">
        <references count="8">
          <reference field="6" count="1" selected="0">
            <x v="46"/>
          </reference>
          <reference field="7" count="1" selected="0">
            <x v="9"/>
          </reference>
          <reference field="8" count="1" selected="0">
            <x v="3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3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6784">
      <pivotArea dataOnly="0" labelOnly="1" outline="0" fieldPosition="0">
        <references count="8">
          <reference field="6" count="1" selected="0">
            <x v="49"/>
          </reference>
          <reference field="7" count="1" selected="0">
            <x v="9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18"/>
          </reference>
          <reference field="13" count="1">
            <x v="4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6783">
      <pivotArea dataOnly="0" labelOnly="1" outline="0" fieldPosition="0">
        <references count="8">
          <reference field="6" count="1" selected="0">
            <x v="51"/>
          </reference>
          <reference field="7" count="1" selected="0">
            <x v="9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782">
      <pivotArea dataOnly="0" labelOnly="1" outline="0" fieldPosition="0">
        <references count="8">
          <reference field="6" count="1" selected="0">
            <x v="59"/>
          </reference>
          <reference field="7" count="1" selected="0">
            <x v="9"/>
          </reference>
          <reference field="8" count="1" selected="0">
            <x v="0"/>
          </reference>
          <reference field="11" count="1" selected="0">
            <x v="2"/>
          </reference>
          <reference field="12" count="1" selected="0">
            <x v="12"/>
          </reference>
          <reference field="13" count="1">
            <x v="0"/>
          </reference>
          <reference field="15" count="1" selected="0">
            <x v="13"/>
          </reference>
          <reference field="17" count="1" selected="0">
            <x v="0"/>
          </reference>
        </references>
      </pivotArea>
    </format>
    <format dxfId="6781">
      <pivotArea dataOnly="0" labelOnly="1" outline="0" fieldPosition="0">
        <references count="8">
          <reference field="6" count="1" selected="0">
            <x v="60"/>
          </reference>
          <reference field="7" count="1" selected="0">
            <x v="9"/>
          </reference>
          <reference field="8" count="1" selected="0">
            <x v="24"/>
          </reference>
          <reference field="11" count="1" selected="0">
            <x v="2"/>
          </reference>
          <reference field="12" count="1" selected="0">
            <x v="11"/>
          </reference>
          <reference field="13" count="1">
            <x v="17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6780">
      <pivotArea dataOnly="0" labelOnly="1" outline="0" fieldPosition="0">
        <references count="8">
          <reference field="6" count="1" selected="0">
            <x v="62"/>
          </reference>
          <reference field="7" count="1" selected="0">
            <x v="9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16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779">
      <pivotArea dataOnly="0" labelOnly="1" outline="0" fieldPosition="0">
        <references count="8">
          <reference field="6" count="1" selected="0">
            <x v="63"/>
          </reference>
          <reference field="7" count="1" selected="0">
            <x v="91"/>
          </reference>
          <reference field="8" count="1" selected="0">
            <x v="1"/>
          </reference>
          <reference field="11" count="1" selected="0">
            <x v="8"/>
          </reference>
          <reference field="12" count="1" selected="0">
            <x v="102"/>
          </reference>
          <reference field="13" count="1">
            <x v="1"/>
          </reference>
          <reference field="15" count="1" selected="0">
            <x v="38"/>
          </reference>
          <reference field="17" count="1" selected="0">
            <x v="0"/>
          </reference>
        </references>
      </pivotArea>
    </format>
    <format dxfId="6778">
      <pivotArea dataOnly="0" labelOnly="1" outline="0" fieldPosition="0">
        <references count="8">
          <reference field="6" count="1" selected="0">
            <x v="75"/>
          </reference>
          <reference field="7" count="1" selected="0">
            <x v="9"/>
          </reference>
          <reference field="8" count="1" selected="0">
            <x v="3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777">
      <pivotArea dataOnly="0" labelOnly="1" outline="0" fieldPosition="0">
        <references count="8">
          <reference field="6" count="1" selected="0">
            <x v="78"/>
          </reference>
          <reference field="7" count="1" selected="0">
            <x v="9"/>
          </reference>
          <reference field="8" count="1" selected="0">
            <x v="19"/>
          </reference>
          <reference field="11" count="1" selected="0">
            <x v="2"/>
          </reference>
          <reference field="12" count="1" selected="0">
            <x v="14"/>
          </reference>
          <reference field="13" count="1">
            <x v="22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776">
      <pivotArea dataOnly="0" labelOnly="1" outline="0" fieldPosition="0">
        <references count="8">
          <reference field="6" count="1" selected="0">
            <x v="79"/>
          </reference>
          <reference field="7" count="1" selected="0">
            <x v="9"/>
          </reference>
          <reference field="8" count="1" selected="0">
            <x v="3"/>
          </reference>
          <reference field="11" count="1" selected="0">
            <x v="2"/>
          </reference>
          <reference field="12" count="1" selected="0">
            <x v="4"/>
          </reference>
          <reference field="13" count="1">
            <x v="3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775">
      <pivotArea dataOnly="0" labelOnly="1" outline="0" fieldPosition="0">
        <references count="8">
          <reference field="6" count="1" selected="0">
            <x v="84"/>
          </reference>
          <reference field="7" count="1" selected="0">
            <x v="9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5"/>
          </reference>
          <reference field="13" count="1">
            <x v="3"/>
          </reference>
          <reference field="15" count="1" selected="0">
            <x v="16"/>
          </reference>
          <reference field="17" count="1" selected="0">
            <x v="0"/>
          </reference>
        </references>
      </pivotArea>
    </format>
    <format dxfId="6774">
      <pivotArea dataOnly="0" labelOnly="1" outline="0" fieldPosition="0">
        <references count="8">
          <reference field="6" count="1" selected="0">
            <x v="85"/>
          </reference>
          <reference field="7" count="1" selected="0">
            <x v="9"/>
          </reference>
          <reference field="8" count="1" selected="0">
            <x v="23"/>
          </reference>
          <reference field="11" count="1" selected="0">
            <x v="3"/>
          </reference>
          <reference field="12" count="1" selected="0">
            <x v="16"/>
          </reference>
          <reference field="13" count="1">
            <x v="2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773">
      <pivotArea dataOnly="0" labelOnly="1" outline="0" fieldPosition="0">
        <references count="8">
          <reference field="6" count="1" selected="0">
            <x v="86"/>
          </reference>
          <reference field="7" count="1" selected="0">
            <x v="9"/>
          </reference>
          <reference field="8" count="1" selected="0">
            <x v="3"/>
          </reference>
          <reference field="11" count="1" selected="0">
            <x v="2"/>
          </reference>
          <reference field="12" count="1" selected="0">
            <x v="4"/>
          </reference>
          <reference field="13" count="1">
            <x v="3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772">
      <pivotArea dataOnly="0" labelOnly="1" outline="0" fieldPosition="0">
        <references count="8">
          <reference field="6" count="1" selected="0">
            <x v="87"/>
          </reference>
          <reference field="7" count="1" selected="0">
            <x v="9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15"/>
          </reference>
          <reference field="13" count="1">
            <x v="0"/>
          </reference>
          <reference field="15" count="1" selected="0">
            <x v="8"/>
          </reference>
          <reference field="17" count="1" selected="0">
            <x v="0"/>
          </reference>
        </references>
      </pivotArea>
    </format>
    <format dxfId="6771">
      <pivotArea dataOnly="0" labelOnly="1" outline="0" fieldPosition="0">
        <references count="8">
          <reference field="6" count="1" selected="0">
            <x v="88"/>
          </reference>
          <reference field="7" count="1" selected="0">
            <x v="9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4"/>
          </reference>
          <reference field="13" count="1">
            <x v="9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770">
      <pivotArea dataOnly="0" labelOnly="1" outline="0" fieldPosition="0">
        <references count="8">
          <reference field="6" count="1" selected="0">
            <x v="89"/>
          </reference>
          <reference field="7" count="1" selected="0">
            <x v="9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10"/>
          </reference>
          <reference field="13" count="1">
            <x v="9"/>
          </reference>
          <reference field="15" count="1" selected="0">
            <x v="7"/>
          </reference>
          <reference field="17" count="1" selected="0">
            <x v="0"/>
          </reference>
        </references>
      </pivotArea>
    </format>
    <format dxfId="6769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9"/>
          </reference>
          <reference field="12" count="1">
            <x v="7"/>
          </reference>
        </references>
      </pivotArea>
    </format>
    <format dxfId="6768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9"/>
          </reference>
          <reference field="12" count="1">
            <x v="7"/>
          </reference>
        </references>
      </pivotArea>
    </format>
    <format dxfId="6767">
      <pivotArea dataOnly="0" labelOnly="1" outline="0" fieldPosition="0">
        <references count="6">
          <reference field="6" count="1" selected="0">
            <x v="18"/>
          </reference>
          <reference field="7" count="1" selected="0">
            <x v="91"/>
          </reference>
          <reference field="11" count="1" selected="0">
            <x v="7"/>
          </reference>
          <reference field="12" count="1" selected="0">
            <x v="103"/>
          </reference>
          <reference field="15" count="1">
            <x v="39"/>
          </reference>
          <reference field="17" count="1" selected="0">
            <x v="0"/>
          </reference>
        </references>
      </pivotArea>
    </format>
    <format dxfId="6766">
      <pivotArea dataOnly="0" labelOnly="1" outline="0" fieldPosition="0">
        <references count="6">
          <reference field="6" count="1" selected="0">
            <x v="18"/>
          </reference>
          <reference field="7" count="1" selected="0">
            <x v="91"/>
          </reference>
          <reference field="11" count="1" selected="0">
            <x v="7"/>
          </reference>
          <reference field="12" count="1" selected="0">
            <x v="103"/>
          </reference>
          <reference field="15" count="1">
            <x v="39"/>
          </reference>
          <reference field="17" count="1" selected="0">
            <x v="0"/>
          </reference>
        </references>
      </pivotArea>
    </format>
    <format dxfId="6765">
      <pivotArea dataOnly="0" labelOnly="1" outline="0" fieldPosition="0">
        <references count="5">
          <reference field="6" count="1" selected="0">
            <x v="21"/>
          </reference>
          <reference field="7" count="1" selected="0">
            <x v="59"/>
          </reference>
          <reference field="11" count="1">
            <x v="6"/>
          </reference>
          <reference field="12" count="1" selected="0">
            <x v="78"/>
          </reference>
          <reference field="17" count="1" selected="0">
            <x v="0"/>
          </reference>
        </references>
      </pivotArea>
    </format>
    <format dxfId="6764">
      <pivotArea dataOnly="0" labelOnly="1" outline="0" fieldPosition="0">
        <references count="5">
          <reference field="6" count="1" selected="0">
            <x v="21"/>
          </reference>
          <reference field="7" count="1" selected="0">
            <x v="59"/>
          </reference>
          <reference field="11" count="1">
            <x v="6"/>
          </reference>
          <reference field="12" count="1" selected="0">
            <x v="78"/>
          </reference>
          <reference field="17" count="1" selected="0">
            <x v="0"/>
          </reference>
        </references>
      </pivotArea>
    </format>
    <format dxfId="6763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91"/>
          </reference>
          <reference field="12" count="1">
            <x v="103"/>
          </reference>
        </references>
      </pivotArea>
    </format>
    <format dxfId="6762">
      <pivotArea dataOnly="0" labelOnly="1" outline="0" fieldPosition="0">
        <references count="3">
          <reference field="6" count="1" selected="0">
            <x v="18"/>
          </reference>
          <reference field="7" count="1" selected="0">
            <x v="91"/>
          </reference>
          <reference field="12" count="1">
            <x v="103"/>
          </reference>
        </references>
      </pivotArea>
    </format>
    <format dxfId="6761">
      <pivotArea dataOnly="0" labelOnly="1" outline="0" fieldPosition="0">
        <references count="5">
          <reference field="6" count="1" selected="0">
            <x v="13"/>
          </reference>
          <reference field="7" count="1" selected="0">
            <x v="9"/>
          </reference>
          <reference field="11" count="1">
            <x v="2"/>
          </reference>
          <reference field="12" count="1" selected="0">
            <x v="3"/>
          </reference>
          <reference field="17" count="1" selected="0">
            <x v="0"/>
          </reference>
        </references>
      </pivotArea>
    </format>
    <format dxfId="6760">
      <pivotArea dataOnly="0" labelOnly="1" outline="0" fieldPosition="0">
        <references count="5">
          <reference field="6" count="1" selected="0">
            <x v="13"/>
          </reference>
          <reference field="7" count="1" selected="0">
            <x v="9"/>
          </reference>
          <reference field="11" count="1">
            <x v="2"/>
          </reference>
          <reference field="12" count="1" selected="0">
            <x v="3"/>
          </reference>
          <reference field="17" count="1" selected="0">
            <x v="0"/>
          </reference>
        </references>
      </pivotArea>
    </format>
    <format dxfId="6759">
      <pivotArea dataOnly="0" labelOnly="1" outline="0" fieldPosition="0">
        <references count="6">
          <reference field="6" count="1" selected="0">
            <x v="75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758">
      <pivotArea dataOnly="0" labelOnly="1" outline="0" fieldPosition="0">
        <references count="6">
          <reference field="6" count="1" selected="0">
            <x v="75"/>
          </reference>
          <reference field="7" count="1" selected="0">
            <x v="9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showMissing="0" updatedVersion="5" minRefreshableVersion="3" showDrill="0" rowGrandTotals="0" colGrandTotals="0" itemPrintTitles="1" createdVersion="5" indent="0" compact="0" compactData="0" multipleFieldFilters="0">
  <location ref="A4:I38" firstHeaderRow="1" firstDataRow="1" firstDataCol="8" rowPageCount="1" colPageCount="1"/>
  <pivotFields count="18"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0">
        <item x="2"/>
        <item x="1"/>
        <item x="6"/>
        <item x="7"/>
        <item x="8"/>
        <item x="9"/>
        <item x="10"/>
        <item x="11"/>
        <item x="12"/>
        <item x="13"/>
        <item x="16"/>
        <item x="17"/>
        <item x="20"/>
        <item x="21"/>
        <item x="25"/>
        <item x="27"/>
        <item x="28"/>
        <item x="29"/>
        <item x="31"/>
        <item x="32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0"/>
        <item x="26"/>
        <item x="23"/>
        <item x="30"/>
        <item x="24"/>
        <item x="38"/>
        <item x="33"/>
        <item x="22"/>
        <item x="14"/>
        <item x="15"/>
        <item x="3"/>
        <item x="19"/>
        <item x="34"/>
        <item x="18"/>
        <item x="47"/>
        <item x="5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1">
        <item x="67"/>
        <item x="0"/>
        <item x="1"/>
        <item x="2"/>
        <item x="3"/>
        <item x="4"/>
        <item x="28"/>
        <item x="29"/>
        <item x="30"/>
        <item x="72"/>
        <item x="5"/>
        <item x="6"/>
        <item x="40"/>
        <item x="15"/>
        <item x="75"/>
        <item x="76"/>
        <item x="77"/>
        <item x="42"/>
        <item x="43"/>
        <item x="44"/>
        <item x="47"/>
        <item x="18"/>
        <item x="19"/>
        <item x="20"/>
        <item x="21"/>
        <item x="54"/>
        <item x="117"/>
        <item x="57"/>
        <item x="24"/>
        <item x="60"/>
        <item x="123"/>
        <item x="128"/>
        <item x="125"/>
        <item x="95"/>
        <item x="105"/>
        <item x="25"/>
        <item x="26"/>
        <item x="66"/>
        <item x="34"/>
        <item x="35"/>
        <item x="39"/>
        <item x="9"/>
        <item x="49"/>
        <item x="51"/>
        <item x="23"/>
        <item x="104"/>
        <item x="27"/>
        <item x="41"/>
        <item x="78"/>
        <item x="52"/>
        <item x="86"/>
        <item x="103"/>
        <item x="7"/>
        <item x="8"/>
        <item x="10"/>
        <item x="11"/>
        <item x="12"/>
        <item x="13"/>
        <item x="14"/>
        <item x="16"/>
        <item x="17"/>
        <item x="22"/>
        <item x="32"/>
        <item x="33"/>
        <item x="36"/>
        <item x="118"/>
        <item x="110"/>
        <item x="111"/>
        <item x="112"/>
        <item x="113"/>
        <item x="114"/>
        <item x="120"/>
        <item x="121"/>
        <item x="122"/>
        <item x="124"/>
        <item x="96"/>
        <item x="71"/>
        <item x="65"/>
        <item x="38"/>
        <item x="45"/>
        <item x="93"/>
        <item x="50"/>
        <item x="94"/>
        <item x="56"/>
        <item x="31"/>
        <item x="74"/>
        <item x="100"/>
        <item x="101"/>
        <item x="85"/>
        <item x="102"/>
        <item x="48"/>
        <item x="81"/>
        <item x="58"/>
        <item x="64"/>
        <item x="37"/>
        <item x="79"/>
        <item x="80"/>
        <item x="98"/>
        <item x="55"/>
        <item x="63"/>
        <item x="99"/>
        <item x="91"/>
        <item x="92"/>
        <item x="46"/>
        <item x="61"/>
        <item x="68"/>
        <item x="89"/>
        <item x="90"/>
        <item x="69"/>
        <item x="97"/>
        <item x="70"/>
        <item x="106"/>
        <item x="107"/>
        <item x="108"/>
        <item x="109"/>
        <item x="53"/>
        <item x="115"/>
        <item x="127"/>
        <item x="116"/>
        <item x="84"/>
        <item x="73"/>
        <item x="87"/>
        <item x="83"/>
        <item x="59"/>
        <item x="62"/>
        <item x="126"/>
        <item x="88"/>
        <item x="82"/>
        <item x="129"/>
        <item x="130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38"/>
        <item x="9"/>
        <item x="37"/>
        <item x="10"/>
        <item x="1"/>
        <item x="39"/>
        <item x="22"/>
        <item x="12"/>
        <item x="7"/>
        <item x="8"/>
        <item x="6"/>
        <item x="36"/>
        <item x="11"/>
        <item x="27"/>
        <item x="16"/>
        <item x="30"/>
        <item x="48"/>
        <item x="2"/>
        <item x="46"/>
        <item x="20"/>
        <item x="35"/>
        <item x="26"/>
        <item x="21"/>
        <item x="50"/>
        <item x="33"/>
        <item x="53"/>
        <item x="29"/>
        <item x="47"/>
        <item x="15"/>
        <item x="51"/>
        <item x="32"/>
        <item x="28"/>
        <item x="23"/>
        <item x="52"/>
        <item x="40"/>
        <item x="42"/>
        <item x="34"/>
        <item x="24"/>
        <item x="31"/>
        <item x="25"/>
        <item x="43"/>
        <item x="41"/>
        <item x="45"/>
        <item x="13"/>
        <item x="18"/>
        <item x="17"/>
        <item x="44"/>
        <item x="5"/>
        <item x="19"/>
        <item x="49"/>
        <item x="14"/>
        <item x="4"/>
        <item x="68"/>
        <item x="3"/>
        <item x="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compact="0" outline="0" showAll="0" defaultSubtotal="0">
      <items count="69">
        <item x="11"/>
        <item x="25"/>
        <item x="10"/>
        <item x="18"/>
        <item x="15"/>
        <item x="12"/>
        <item x="31"/>
        <item x="19"/>
        <item x="44"/>
        <item x="14"/>
        <item x="26"/>
        <item x="51"/>
        <item x="50"/>
        <item x="16"/>
        <item x="46"/>
        <item x="6"/>
        <item x="28"/>
        <item x="13"/>
        <item x="32"/>
        <item x="7"/>
        <item x="9"/>
        <item x="23"/>
        <item x="41"/>
        <item x="33"/>
        <item x="8"/>
        <item x="20"/>
        <item x="24"/>
        <item x="36"/>
        <item x="27"/>
        <item x="5"/>
        <item x="0"/>
        <item x="1"/>
        <item x="2"/>
        <item x="3"/>
        <item x="4"/>
        <item x="30"/>
        <item x="34"/>
        <item x="29"/>
        <item x="42"/>
        <item x="43"/>
        <item x="40"/>
        <item x="52"/>
        <item x="21"/>
        <item x="45"/>
        <item x="49"/>
        <item x="38"/>
        <item x="39"/>
        <item x="47"/>
        <item x="48"/>
        <item x="17"/>
        <item x="35"/>
        <item x="37"/>
        <item x="2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130">
        <item x="0"/>
        <item x="1"/>
        <item x="2"/>
        <item x="5"/>
        <item x="6"/>
        <item x="15"/>
        <item x="3"/>
        <item x="4"/>
        <item x="8"/>
        <item x="16"/>
        <item x="17"/>
        <item x="10"/>
        <item x="9"/>
        <item x="11"/>
        <item x="18"/>
        <item x="22"/>
        <item x="7"/>
        <item x="14"/>
        <item x="20"/>
        <item x="13"/>
        <item x="59"/>
        <item x="19"/>
        <item x="24"/>
        <item x="23"/>
        <item x="21"/>
        <item x="40"/>
        <item x="41"/>
        <item x="48"/>
        <item x="56"/>
        <item x="44"/>
        <item x="54"/>
        <item x="46"/>
        <item x="45"/>
        <item x="50"/>
        <item x="51"/>
        <item x="43"/>
        <item x="53"/>
        <item x="47"/>
        <item x="49"/>
        <item x="57"/>
        <item x="1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52"/>
        <item x="55"/>
        <item x="58"/>
        <item x="60"/>
        <item x="61"/>
        <item x="62"/>
        <item x="63"/>
        <item x="65"/>
        <item x="66"/>
        <item x="67"/>
        <item x="68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name="QUANT. EMPENHADA" axis="axisRow" compact="0" outline="0" showAll="0" defaultSubtotal="0">
      <items count="88">
        <item x="13"/>
        <item x="26"/>
        <item x="12"/>
        <item x="20"/>
        <item x="18"/>
        <item x="14"/>
        <item x="35"/>
        <item x="21"/>
        <item x="58"/>
        <item x="16"/>
        <item x="55"/>
        <item x="27"/>
        <item x="63"/>
        <item x="54"/>
        <item x="19"/>
        <item x="60"/>
        <item x="62"/>
        <item x="7"/>
        <item x="31"/>
        <item x="15"/>
        <item x="36"/>
        <item x="8"/>
        <item x="11"/>
        <item x="24"/>
        <item x="34"/>
        <item x="37"/>
        <item x="10"/>
        <item x="9"/>
        <item x="41"/>
        <item x="25"/>
        <item x="51"/>
        <item x="6"/>
        <item x="0"/>
        <item x="1"/>
        <item x="2"/>
        <item x="3"/>
        <item x="4"/>
        <item x="46"/>
        <item x="5"/>
        <item x="39"/>
        <item x="40"/>
        <item x="38"/>
        <item x="22"/>
        <item x="42"/>
        <item x="43"/>
        <item x="32"/>
        <item x="52"/>
        <item x="56"/>
        <item x="57"/>
        <item x="23"/>
        <item x="64"/>
        <item x="65"/>
        <item x="59"/>
        <item x="53"/>
        <item x="61"/>
        <item x="44"/>
        <item x="47"/>
        <item x="48"/>
        <item x="49"/>
        <item x="50"/>
        <item x="33"/>
        <item x="29"/>
        <item x="30"/>
        <item x="28"/>
        <item x="45"/>
        <item x="1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</items>
    </pivotField>
    <pivotField dataField="1" compact="0" outline="0" showAll="0" defaultSubtotal="0"/>
    <pivotField axis="axisRow" compact="0" outline="0" showAll="0" defaultSubtotal="0">
      <items count="51">
        <item x="0"/>
        <item x="1"/>
        <item x="2"/>
        <item x="10"/>
        <item x="23"/>
        <item x="12"/>
        <item x="14"/>
        <item x="15"/>
        <item x="19"/>
        <item x="20"/>
        <item x="3"/>
        <item x="5"/>
        <item x="6"/>
        <item x="7"/>
        <item x="8"/>
        <item x="21"/>
        <item x="13"/>
        <item x="17"/>
        <item x="4"/>
        <item x="16"/>
        <item x="11"/>
        <item x="22"/>
        <item x="24"/>
        <item x="25"/>
        <item x="26"/>
        <item x="28"/>
        <item x="29"/>
        <item x="30"/>
        <item x="31"/>
        <item x="32"/>
        <item x="33"/>
        <item x="34"/>
        <item x="47"/>
        <item x="38"/>
        <item x="39"/>
        <item x="36"/>
        <item x="40"/>
        <item x="41"/>
        <item x="42"/>
        <item x="43"/>
        <item x="44"/>
        <item x="46"/>
        <item x="48"/>
        <item x="49"/>
        <item x="9"/>
        <item x="27"/>
        <item x="35"/>
        <item x="45"/>
        <item x="50"/>
        <item x="18"/>
        <item x="37"/>
      </items>
    </pivotField>
    <pivotField compact="0" outline="0" showAll="0" defaultSubtotal="0"/>
    <pivotField axis="axisRow" compact="0" outline="0" showAll="0" defaultSubtotal="0">
      <items count="15">
        <item x="0"/>
        <item x="2"/>
        <item x="6"/>
        <item x="7"/>
        <item x="1"/>
        <item x="11"/>
        <item x="12"/>
        <item x="3"/>
        <item x="4"/>
        <item x="5"/>
        <item x="8"/>
        <item x="9"/>
        <item x="10"/>
        <item x="13"/>
        <item x="14"/>
      </items>
    </pivotField>
  </pivotFields>
  <rowFields count="8">
    <field x="6"/>
    <field x="7"/>
    <field x="12"/>
    <field x="17"/>
    <field x="11"/>
    <field x="15"/>
    <field x="8"/>
    <field x="13"/>
  </rowFields>
  <rowItems count="34">
    <i>
      <x/>
      <x v="54"/>
      <x v="115"/>
      <x v="14"/>
      <x v="7"/>
      <x v="50"/>
      <x v="3"/>
      <x v="3"/>
    </i>
    <i>
      <x v="4"/>
      <x v="1"/>
      <x v="3"/>
      <x/>
      <x v="2"/>
      <x v="11"/>
      <x v="16"/>
      <x v="18"/>
    </i>
    <i>
      <x v="7"/>
      <x v="54"/>
      <x v="110"/>
      <x/>
      <x v="8"/>
      <x v="33"/>
      <x/>
      <x/>
    </i>
    <i>
      <x v="10"/>
      <x v="3"/>
      <x v="6"/>
      <x/>
      <x v="2"/>
      <x v="10"/>
      <x v="26"/>
      <x v="29"/>
    </i>
    <i>
      <x v="11"/>
      <x v="60"/>
      <x v="73"/>
      <x/>
      <x v="6"/>
      <x v="45"/>
      <x v="24"/>
      <x v="27"/>
    </i>
    <i>
      <x v="15"/>
      <x v="60"/>
      <x v="71"/>
      <x/>
      <x v="6"/>
      <x v="24"/>
      <x v="1"/>
      <x v="1"/>
    </i>
    <i>
      <x v="16"/>
      <x v="3"/>
      <x v="9"/>
      <x/>
      <x v="2"/>
      <x v="6"/>
      <x v="9"/>
      <x v="9"/>
    </i>
    <i>
      <x v="21"/>
      <x v="1"/>
      <x v="11"/>
      <x/>
      <x v="2"/>
      <x v="14"/>
      <x v="3"/>
      <x v="3"/>
    </i>
    <i>
      <x v="23"/>
      <x v="54"/>
      <x v="114"/>
      <x/>
      <x v="7"/>
      <x v="34"/>
      <x v="15"/>
      <x v="17"/>
    </i>
    <i>
      <x v="24"/>
      <x v="60"/>
      <x v="73"/>
      <x/>
      <x v="6"/>
      <x v="45"/>
      <x v="17"/>
      <x v="19"/>
    </i>
    <i>
      <x v="32"/>
      <x v="86"/>
      <x v="72"/>
      <x/>
      <x v="6"/>
      <x v="21"/>
      <x v="60"/>
      <x v="80"/>
    </i>
    <i r="1">
      <x v="92"/>
      <x v="109"/>
      <x/>
      <x v="8"/>
      <x v="42"/>
      <x v="62"/>
      <x v="82"/>
    </i>
    <i>
      <x v="35"/>
      <x v="1"/>
      <x v="17"/>
      <x/>
      <x v="3"/>
      <x v="5"/>
      <x v="9"/>
      <x v="9"/>
    </i>
    <i>
      <x v="36"/>
      <x v="1"/>
      <x v="17"/>
      <x/>
      <x v="3"/>
      <x v="5"/>
      <x v="9"/>
      <x v="9"/>
    </i>
    <i>
      <x v="37"/>
      <x v="1"/>
      <x v="4"/>
      <x/>
      <x v="2"/>
      <x v="12"/>
      <x v="3"/>
      <x v="3"/>
    </i>
    <i>
      <x v="38"/>
      <x v="1"/>
      <x v="4"/>
      <x/>
      <x v="2"/>
      <x v="12"/>
      <x v="15"/>
      <x v="17"/>
    </i>
    <i>
      <x v="39"/>
      <x v="1"/>
      <x v="3"/>
      <x/>
      <x v="2"/>
      <x v="11"/>
      <x v="15"/>
      <x v="17"/>
    </i>
    <i>
      <x v="40"/>
      <x v="1"/>
      <x v="14"/>
      <x/>
      <x v="2"/>
      <x v="11"/>
      <x v="21"/>
      <x v="23"/>
    </i>
    <i>
      <x v="41"/>
      <x v="1"/>
      <x v="3"/>
      <x/>
      <x v="2"/>
      <x v="11"/>
      <x v="21"/>
      <x v="23"/>
    </i>
    <i>
      <x v="42"/>
      <x v="1"/>
      <x v="3"/>
      <x/>
      <x v="2"/>
      <x v="11"/>
      <x v="15"/>
      <x v="17"/>
    </i>
    <i>
      <x v="43"/>
      <x v="1"/>
      <x v="18"/>
      <x/>
      <x v="2"/>
      <x v="17"/>
      <x v="26"/>
      <x v="29"/>
    </i>
    <i>
      <x v="44"/>
      <x v="1"/>
      <x v="40"/>
      <x v="1"/>
      <x v="4"/>
      <x v="3"/>
      <x v="4"/>
      <x v="65"/>
    </i>
    <i>
      <x v="45"/>
      <x v="1"/>
      <x v="7"/>
      <x/>
      <x v="3"/>
      <x v="18"/>
      <x v="9"/>
      <x v="9"/>
    </i>
    <i>
      <x v="46"/>
      <x v="1"/>
      <x v="6"/>
      <x/>
      <x v="2"/>
      <x v="10"/>
      <x v="5"/>
      <x v="5"/>
    </i>
    <i>
      <x v="47"/>
      <x v="60"/>
      <x v="73"/>
      <x/>
      <x v="6"/>
      <x v="45"/>
      <x v="15"/>
      <x v="17"/>
    </i>
    <i>
      <x v="56"/>
      <x v="60"/>
      <x v="70"/>
      <x/>
      <x v="6"/>
      <x v="23"/>
      <x v="20"/>
      <x v="22"/>
    </i>
    <i>
      <x v="61"/>
      <x v="54"/>
      <x v="40"/>
      <x v="1"/>
      <x v="4"/>
      <x v="3"/>
      <x v="9"/>
      <x v="65"/>
    </i>
    <i>
      <x v="62"/>
      <x v="54"/>
      <x v="111"/>
      <x/>
      <x v="7"/>
      <x v="46"/>
      <x v="17"/>
      <x v="19"/>
    </i>
    <i r="1">
      <x v="60"/>
      <x v="74"/>
      <x/>
      <x v="6"/>
      <x v="20"/>
      <x v="19"/>
      <x v="21"/>
    </i>
    <i>
      <x v="77"/>
      <x v="60"/>
      <x v="73"/>
      <x/>
      <x v="6"/>
      <x v="45"/>
      <x v="16"/>
      <x v="18"/>
    </i>
    <i>
      <x v="81"/>
      <x v="54"/>
      <x v="113"/>
      <x/>
      <x v="7"/>
      <x v="43"/>
      <x v="2"/>
      <x v="2"/>
    </i>
    <i>
      <x v="93"/>
      <x v="60"/>
      <x v="82"/>
      <x/>
      <x v="6"/>
      <x v="29"/>
      <x v="19"/>
      <x v="21"/>
    </i>
    <i>
      <x v="94"/>
      <x v="54"/>
      <x v="112"/>
      <x/>
      <x v="7"/>
      <x v="40"/>
      <x v="17"/>
      <x v="19"/>
    </i>
    <i>
      <x v="129"/>
      <x v="92"/>
      <x v="109"/>
      <x/>
      <x v="8"/>
      <x v="42"/>
      <x v="63"/>
      <x v="83"/>
    </i>
  </rowItems>
  <colItems count="1">
    <i/>
  </colItems>
  <pageFields count="1">
    <pageField fld="3" item="5" hier="-1"/>
  </pageFields>
  <dataFields count="1">
    <dataField name="VALOR" fld="14" baseField="13" baseItem="23" numFmtId="44"/>
  </dataFields>
  <formats count="349">
    <format dxfId="6757">
      <pivotArea type="all" dataOnly="0" outline="0" fieldPosition="0"/>
    </format>
    <format dxfId="6756">
      <pivotArea field="11" type="button" dataOnly="0" labelOnly="1" outline="0" axis="axisRow" fieldPosition="4"/>
    </format>
    <format dxfId="6755">
      <pivotArea field="8" type="button" dataOnly="0" labelOnly="1" outline="0" axis="axisRow" fieldPosition="6"/>
    </format>
    <format dxfId="6754">
      <pivotArea field="15" type="button" dataOnly="0" labelOnly="1" outline="0" axis="axisRow" fieldPosition="5"/>
    </format>
    <format dxfId="6753">
      <pivotArea field="15" type="button" dataOnly="0" labelOnly="1" outline="0" axis="axisRow" fieldPosition="5"/>
    </format>
    <format dxfId="6752">
      <pivotArea field="17" type="button" dataOnly="0" labelOnly="1" outline="0" axis="axisRow" fieldPosition="3"/>
    </format>
    <format dxfId="6751">
      <pivotArea field="17" type="button" dataOnly="0" labelOnly="1" outline="0" axis="axisRow" fieldPosition="3"/>
    </format>
    <format dxfId="6750">
      <pivotArea dataOnly="0" labelOnly="1" outline="0" fieldPosition="0">
        <references count="1">
          <reference field="3" count="1">
            <x v="0"/>
          </reference>
        </references>
      </pivotArea>
    </format>
    <format dxfId="6749">
      <pivotArea field="12" type="button" dataOnly="0" labelOnly="1" outline="0" axis="axisRow" fieldPosition="2"/>
    </format>
    <format dxfId="6748">
      <pivotArea field="12" type="button" dataOnly="0" labelOnly="1" outline="0" axis="axisRow" fieldPosition="2"/>
    </format>
    <format dxfId="6747">
      <pivotArea dataOnly="0" labelOnly="1" outline="0" fieldPosition="0">
        <references count="1">
          <reference field="6" count="0"/>
        </references>
      </pivotArea>
    </format>
    <format dxfId="6746">
      <pivotArea dataOnly="0" labelOnly="1" outline="0" fieldPosition="0">
        <references count="1">
          <reference field="3" count="1">
            <x v="0"/>
          </reference>
        </references>
      </pivotArea>
    </format>
    <format dxfId="6745">
      <pivotArea field="7" type="button" dataOnly="0" labelOnly="1" outline="0" axis="axisRow" fieldPosition="1"/>
    </format>
    <format dxfId="6744">
      <pivotArea dataOnly="0" labelOnly="1" outline="0" fieldPosition="0">
        <references count="1">
          <reference field="6" count="1">
            <x v="5"/>
          </reference>
        </references>
      </pivotArea>
    </format>
    <format dxfId="6743">
      <pivotArea dataOnly="0" labelOnly="1" outline="0" fieldPosition="0">
        <references count="1">
          <reference field="6" count="23">
            <x v="10"/>
            <x v="11"/>
            <x v="13"/>
            <x v="21"/>
            <x v="22"/>
            <x v="23"/>
            <x v="24"/>
            <x v="28"/>
            <x v="35"/>
            <x v="36"/>
            <x v="41"/>
            <x v="44"/>
            <x v="46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6742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6741">
      <pivotArea dataOnly="0" labelOnly="1" outline="0" fieldPosition="0">
        <references count="2">
          <reference field="6" count="1" selected="0">
            <x v="5"/>
          </reference>
          <reference field="7" count="1">
            <x v="4"/>
          </reference>
        </references>
      </pivotArea>
    </format>
    <format dxfId="6740">
      <pivotArea dataOnly="0" labelOnly="1" outline="0" fieldPosition="0">
        <references count="1">
          <reference field="3" count="1">
            <x v="1"/>
          </reference>
        </references>
      </pivotArea>
    </format>
    <format dxfId="6739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6738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6737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6736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6735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6734">
      <pivotArea dataOnly="0" labelOnly="1" outline="0" fieldPosition="0">
        <references count="1">
          <reference field="3" count="1">
            <x v="1"/>
          </reference>
        </references>
      </pivotArea>
    </format>
    <format dxfId="6733">
      <pivotArea dataOnly="0" labelOnly="1" outline="0" fieldPosition="0">
        <references count="2">
          <reference field="6" count="1" selected="0">
            <x v="4"/>
          </reference>
          <reference field="7" count="2">
            <x v="47"/>
            <x v="52"/>
          </reference>
        </references>
      </pivotArea>
    </format>
    <format dxfId="6732">
      <pivotArea dataOnly="0" labelOnly="1" outline="0" fieldPosition="0">
        <references count="2">
          <reference field="6" count="1" selected="0">
            <x v="5"/>
          </reference>
          <reference field="7" count="2">
            <x v="47"/>
            <x v="52"/>
          </reference>
        </references>
      </pivotArea>
    </format>
    <format dxfId="6731">
      <pivotArea dataOnly="0" labelOnly="1" outline="0" fieldPosition="0">
        <references count="2">
          <reference field="6" count="1" selected="0">
            <x v="10"/>
          </reference>
          <reference field="7" count="1">
            <x v="47"/>
          </reference>
        </references>
      </pivotArea>
    </format>
    <format dxfId="6730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52"/>
          </reference>
          <reference field="12" count="1">
            <x v="1"/>
          </reference>
        </references>
      </pivotArea>
    </format>
    <format dxfId="6729">
      <pivotArea dataOnly="0" labelOnly="1" outline="0" fieldPosition="0">
        <references count="3">
          <reference field="6" count="1" selected="0">
            <x v="5"/>
          </reference>
          <reference field="7" count="1" selected="0">
            <x v="52"/>
          </reference>
          <reference field="12" count="1">
            <x v="2"/>
          </reference>
        </references>
      </pivotArea>
    </format>
    <format dxfId="6728">
      <pivotArea dataOnly="0" labelOnly="1" outline="0" fieldPosition="0">
        <references count="1">
          <reference field="3" count="1">
            <x v="2"/>
          </reference>
        </references>
      </pivotArea>
    </format>
    <format dxfId="6727">
      <pivotArea field="7" type="button" dataOnly="0" labelOnly="1" outline="0" axis="axisRow" fieldPosition="1"/>
    </format>
    <format dxfId="6726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6725">
      <pivotArea dataOnly="0" labelOnly="1" outline="0" fieldPosition="0">
        <references count="1">
          <reference field="3" count="1">
            <x v="2"/>
          </reference>
        </references>
      </pivotArea>
    </format>
    <format dxfId="6724">
      <pivotArea field="7" type="button" dataOnly="0" labelOnly="1" outline="0" axis="axisRow" fieldPosition="1"/>
    </format>
    <format dxfId="6723">
      <pivotArea dataOnly="0" labelOnly="1" outline="0" fieldPosition="0">
        <references count="2">
          <reference field="6" count="1" selected="0">
            <x v="4"/>
          </reference>
          <reference field="7" count="1">
            <x v="10"/>
          </reference>
        </references>
      </pivotArea>
    </format>
    <format dxfId="6722">
      <pivotArea field="6" type="button" dataOnly="0" labelOnly="1" outline="0" axis="axisRow" fieldPosition="0"/>
    </format>
    <format dxfId="6721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6720">
      <pivotArea dataOnly="0" labelOnly="1" outline="0" fieldPosition="0">
        <references count="2">
          <reference field="6" count="1" selected="0">
            <x v="20"/>
          </reference>
          <reference field="7" count="1">
            <x v="8"/>
          </reference>
        </references>
      </pivotArea>
    </format>
    <format dxfId="6719">
      <pivotArea dataOnly="0" labelOnly="1" outline="0" fieldPosition="0">
        <references count="1">
          <reference field="3" count="1">
            <x v="4"/>
          </reference>
        </references>
      </pivotArea>
    </format>
    <format dxfId="6718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6717">
      <pivotArea dataOnly="0" labelOnly="1" outline="0" fieldPosition="0">
        <references count="1">
          <reference field="3" count="1">
            <x v="4"/>
          </reference>
        </references>
      </pivotArea>
    </format>
    <format dxfId="6716">
      <pivotArea dataOnly="0" labelOnly="1" outline="0" fieldPosition="0">
        <references count="2">
          <reference field="6" count="1" selected="0">
            <x v="0"/>
          </reference>
          <reference field="7" count="1">
            <x v="9"/>
          </reference>
        </references>
      </pivotArea>
    </format>
    <format dxfId="6715">
      <pivotArea dataOnly="0" labelOnly="1" outline="0" fieldPosition="0">
        <references count="1">
          <reference field="3" count="1">
            <x v="5"/>
          </reference>
        </references>
      </pivotArea>
    </format>
    <format dxfId="6714">
      <pivotArea dataOnly="0" labelOnly="1" outline="0" fieldPosition="0">
        <references count="1">
          <reference field="3" count="1">
            <x v="5"/>
          </reference>
        </references>
      </pivotArea>
    </format>
    <format dxfId="6713">
      <pivotArea outline="0" collapsedLevelsAreSubtotals="1" fieldPosition="0"/>
    </format>
    <format dxfId="6712">
      <pivotArea outline="0" collapsedLevelsAreSubtotals="1" fieldPosition="0"/>
    </format>
    <format dxfId="6711">
      <pivotArea outline="0" collapsedLevelsAreSubtotals="1" fieldPosition="0"/>
    </format>
    <format dxfId="6710">
      <pivotArea type="all" dataOnly="0" outline="0" fieldPosition="0"/>
    </format>
    <format dxfId="6709">
      <pivotArea outline="0" collapsedLevelsAreSubtotals="1" fieldPosition="0"/>
    </format>
    <format dxfId="6708">
      <pivotArea dataOnly="0" labelOnly="1" outline="0" axis="axisValues" fieldPosition="0"/>
    </format>
    <format dxfId="6707">
      <pivotArea dataOnly="0" labelOnly="1" outline="0" fieldPosition="0">
        <references count="1">
          <reference field="6" count="32">
            <x v="0"/>
            <x v="4"/>
            <x v="7"/>
            <x v="10"/>
            <x v="11"/>
            <x v="15"/>
            <x v="16"/>
            <x v="21"/>
            <x v="23"/>
            <x v="24"/>
            <x v="32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56"/>
            <x v="61"/>
            <x v="62"/>
            <x v="77"/>
            <x v="81"/>
            <x v="93"/>
            <x v="94"/>
            <x v="129"/>
          </reference>
        </references>
      </pivotArea>
    </format>
    <format dxfId="6706">
      <pivotArea dataOnly="0" labelOnly="1" outline="0" fieldPosition="0">
        <references count="2">
          <reference field="6" count="1" selected="0">
            <x v="0"/>
          </reference>
          <reference field="7" count="1">
            <x v="54"/>
          </reference>
        </references>
      </pivotArea>
    </format>
    <format dxfId="6705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6704">
      <pivotArea dataOnly="0" labelOnly="1" outline="0" fieldPosition="0">
        <references count="2">
          <reference field="6" count="1" selected="0">
            <x v="7"/>
          </reference>
          <reference field="7" count="1">
            <x v="54"/>
          </reference>
        </references>
      </pivotArea>
    </format>
    <format dxfId="6703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6702">
      <pivotArea dataOnly="0" labelOnly="1" outline="0" fieldPosition="0">
        <references count="2">
          <reference field="6" count="1" selected="0">
            <x v="11"/>
          </reference>
          <reference field="7" count="1">
            <x v="60"/>
          </reference>
        </references>
      </pivotArea>
    </format>
    <format dxfId="6701">
      <pivotArea dataOnly="0" labelOnly="1" outline="0" fieldPosition="0">
        <references count="2">
          <reference field="6" count="1" selected="0">
            <x v="16"/>
          </reference>
          <reference field="7" count="1">
            <x v="3"/>
          </reference>
        </references>
      </pivotArea>
    </format>
    <format dxfId="6700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6699">
      <pivotArea dataOnly="0" labelOnly="1" outline="0" fieldPosition="0">
        <references count="2">
          <reference field="6" count="1" selected="0">
            <x v="23"/>
          </reference>
          <reference field="7" count="1">
            <x v="54"/>
          </reference>
        </references>
      </pivotArea>
    </format>
    <format dxfId="6698">
      <pivotArea dataOnly="0" labelOnly="1" outline="0" fieldPosition="0">
        <references count="2">
          <reference field="6" count="1" selected="0">
            <x v="24"/>
          </reference>
          <reference field="7" count="1">
            <x v="60"/>
          </reference>
        </references>
      </pivotArea>
    </format>
    <format dxfId="6697">
      <pivotArea dataOnly="0" labelOnly="1" outline="0" fieldPosition="0">
        <references count="2">
          <reference field="6" count="1" selected="0">
            <x v="32"/>
          </reference>
          <reference field="7" count="2">
            <x v="86"/>
            <x v="92"/>
          </reference>
        </references>
      </pivotArea>
    </format>
    <format dxfId="6696">
      <pivotArea dataOnly="0" labelOnly="1" outline="0" fieldPosition="0">
        <references count="2">
          <reference field="6" count="1" selected="0">
            <x v="35"/>
          </reference>
          <reference field="7" count="1">
            <x v="1"/>
          </reference>
        </references>
      </pivotArea>
    </format>
    <format dxfId="6695">
      <pivotArea dataOnly="0" labelOnly="1" outline="0" fieldPosition="0">
        <references count="2">
          <reference field="6" count="1" selected="0">
            <x v="47"/>
          </reference>
          <reference field="7" count="1">
            <x v="60"/>
          </reference>
        </references>
      </pivotArea>
    </format>
    <format dxfId="6694">
      <pivotArea dataOnly="0" labelOnly="1" outline="0" fieldPosition="0">
        <references count="2">
          <reference field="6" count="1" selected="0">
            <x v="61"/>
          </reference>
          <reference field="7" count="2">
            <x v="54"/>
            <x v="60"/>
          </reference>
        </references>
      </pivotArea>
    </format>
    <format dxfId="6693">
      <pivotArea dataOnly="0" labelOnly="1" outline="0" fieldPosition="0">
        <references count="2">
          <reference field="6" count="1" selected="0">
            <x v="81"/>
          </reference>
          <reference field="7" count="1">
            <x v="54"/>
          </reference>
        </references>
      </pivotArea>
    </format>
    <format dxfId="6692">
      <pivotArea dataOnly="0" labelOnly="1" outline="0" fieldPosition="0">
        <references count="2">
          <reference field="6" count="1" selected="0">
            <x v="93"/>
          </reference>
          <reference field="7" count="1">
            <x v="60"/>
          </reference>
        </references>
      </pivotArea>
    </format>
    <format dxfId="6691">
      <pivotArea dataOnly="0" labelOnly="1" outline="0" fieldPosition="0">
        <references count="2">
          <reference field="6" count="1" selected="0">
            <x v="94"/>
          </reference>
          <reference field="7" count="1">
            <x v="54"/>
          </reference>
        </references>
      </pivotArea>
    </format>
    <format dxfId="6690">
      <pivotArea dataOnly="0" labelOnly="1" outline="0" fieldPosition="0">
        <references count="2">
          <reference field="6" count="1" selected="0">
            <x v="129"/>
          </reference>
          <reference field="7" count="1">
            <x v="92"/>
          </reference>
        </references>
      </pivotArea>
    </format>
    <format dxfId="6689">
      <pivotArea dataOnly="0" labelOnly="1" outline="0" fieldPosition="0">
        <references count="3">
          <reference field="6" count="1" selected="0">
            <x v="0"/>
          </reference>
          <reference field="7" count="1" selected="0">
            <x v="54"/>
          </reference>
          <reference field="12" count="1">
            <x v="115"/>
          </reference>
        </references>
      </pivotArea>
    </format>
    <format dxfId="6688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1"/>
          </reference>
          <reference field="12" count="1">
            <x v="3"/>
          </reference>
        </references>
      </pivotArea>
    </format>
    <format dxfId="6687">
      <pivotArea dataOnly="0" labelOnly="1" outline="0" fieldPosition="0">
        <references count="3">
          <reference field="6" count="1" selected="0">
            <x v="7"/>
          </reference>
          <reference field="7" count="1" selected="0">
            <x v="54"/>
          </reference>
          <reference field="12" count="1">
            <x v="110"/>
          </reference>
        </references>
      </pivotArea>
    </format>
    <format dxfId="6686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3"/>
          </reference>
          <reference field="12" count="1">
            <x v="6"/>
          </reference>
        </references>
      </pivotArea>
    </format>
    <format dxfId="6685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60"/>
          </reference>
          <reference field="12" count="1">
            <x v="73"/>
          </reference>
        </references>
      </pivotArea>
    </format>
    <format dxfId="6684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60"/>
          </reference>
          <reference field="12" count="1">
            <x v="71"/>
          </reference>
        </references>
      </pivotArea>
    </format>
    <format dxfId="6683">
      <pivotArea dataOnly="0" labelOnly="1" outline="0" fieldPosition="0">
        <references count="3">
          <reference field="6" count="1" selected="0">
            <x v="16"/>
          </reference>
          <reference field="7" count="1" selected="0">
            <x v="3"/>
          </reference>
          <reference field="12" count="1">
            <x v="9"/>
          </reference>
        </references>
      </pivotArea>
    </format>
    <format dxfId="6682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1"/>
          </reference>
          <reference field="12" count="1">
            <x v="11"/>
          </reference>
        </references>
      </pivotArea>
    </format>
    <format dxfId="6681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54"/>
          </reference>
          <reference field="12" count="1">
            <x v="114"/>
          </reference>
        </references>
      </pivotArea>
    </format>
    <format dxfId="6680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60"/>
          </reference>
          <reference field="12" count="1">
            <x v="73"/>
          </reference>
        </references>
      </pivotArea>
    </format>
    <format dxfId="6679">
      <pivotArea dataOnly="0" labelOnly="1" outline="0" fieldPosition="0">
        <references count="3">
          <reference field="6" count="1" selected="0">
            <x v="32"/>
          </reference>
          <reference field="7" count="1" selected="0">
            <x v="86"/>
          </reference>
          <reference field="12" count="1">
            <x v="72"/>
          </reference>
        </references>
      </pivotArea>
    </format>
    <format dxfId="6678">
      <pivotArea dataOnly="0" labelOnly="1" outline="0" fieldPosition="0">
        <references count="3">
          <reference field="6" count="1" selected="0">
            <x v="32"/>
          </reference>
          <reference field="7" count="1" selected="0">
            <x v="92"/>
          </reference>
          <reference field="12" count="1">
            <x v="109"/>
          </reference>
        </references>
      </pivotArea>
    </format>
    <format dxfId="6677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1"/>
          </reference>
          <reference field="12" count="1">
            <x v="17"/>
          </reference>
        </references>
      </pivotArea>
    </format>
    <format dxfId="6676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1"/>
          </reference>
          <reference field="12" count="1">
            <x v="4"/>
          </reference>
        </references>
      </pivotArea>
    </format>
    <format dxfId="6675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1"/>
          </reference>
          <reference field="12" count="1">
            <x v="3"/>
          </reference>
        </references>
      </pivotArea>
    </format>
    <format dxfId="6674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1"/>
          </reference>
          <reference field="12" count="1">
            <x v="14"/>
          </reference>
        </references>
      </pivotArea>
    </format>
    <format dxfId="6673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1"/>
          </reference>
          <reference field="12" count="1">
            <x v="3"/>
          </reference>
        </references>
      </pivotArea>
    </format>
    <format dxfId="6672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1"/>
          </reference>
          <reference field="12" count="1">
            <x v="18"/>
          </reference>
        </references>
      </pivotArea>
    </format>
    <format dxfId="6671">
      <pivotArea dataOnly="0" labelOnly="1" outline="0" fieldPosition="0">
        <references count="3">
          <reference field="6" count="1" selected="0">
            <x v="44"/>
          </reference>
          <reference field="7" count="1" selected="0">
            <x v="1"/>
          </reference>
          <reference field="12" count="1">
            <x v="40"/>
          </reference>
        </references>
      </pivotArea>
    </format>
    <format dxfId="6670">
      <pivotArea dataOnly="0" labelOnly="1" outline="0" fieldPosition="0">
        <references count="3">
          <reference field="6" count="1" selected="0">
            <x v="45"/>
          </reference>
          <reference field="7" count="1" selected="0">
            <x v="1"/>
          </reference>
          <reference field="12" count="1">
            <x v="7"/>
          </reference>
        </references>
      </pivotArea>
    </format>
    <format dxfId="6669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1"/>
          </reference>
          <reference field="12" count="1">
            <x v="6"/>
          </reference>
        </references>
      </pivotArea>
    </format>
    <format dxfId="6668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60"/>
          </reference>
          <reference field="12" count="1">
            <x v="73"/>
          </reference>
        </references>
      </pivotArea>
    </format>
    <format dxfId="6667">
      <pivotArea dataOnly="0" labelOnly="1" outline="0" fieldPosition="0">
        <references count="3">
          <reference field="6" count="1" selected="0">
            <x v="56"/>
          </reference>
          <reference field="7" count="1" selected="0">
            <x v="60"/>
          </reference>
          <reference field="12" count="1">
            <x v="70"/>
          </reference>
        </references>
      </pivotArea>
    </format>
    <format dxfId="6666">
      <pivotArea dataOnly="0" labelOnly="1" outline="0" fieldPosition="0">
        <references count="3">
          <reference field="6" count="1" selected="0">
            <x v="61"/>
          </reference>
          <reference field="7" count="1" selected="0">
            <x v="54"/>
          </reference>
          <reference field="12" count="1">
            <x v="40"/>
          </reference>
        </references>
      </pivotArea>
    </format>
    <format dxfId="6665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54"/>
          </reference>
          <reference field="12" count="1">
            <x v="111"/>
          </reference>
        </references>
      </pivotArea>
    </format>
    <format dxfId="6664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60"/>
          </reference>
          <reference field="12" count="1">
            <x v="74"/>
          </reference>
        </references>
      </pivotArea>
    </format>
    <format dxfId="6663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60"/>
          </reference>
          <reference field="12" count="1">
            <x v="73"/>
          </reference>
        </references>
      </pivotArea>
    </format>
    <format dxfId="6662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54"/>
          </reference>
          <reference field="12" count="1">
            <x v="113"/>
          </reference>
        </references>
      </pivotArea>
    </format>
    <format dxfId="6661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60"/>
          </reference>
          <reference field="12" count="1">
            <x v="82"/>
          </reference>
        </references>
      </pivotArea>
    </format>
    <format dxfId="6660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54"/>
          </reference>
          <reference field="12" count="1">
            <x v="112"/>
          </reference>
        </references>
      </pivotArea>
    </format>
    <format dxfId="6659">
      <pivotArea dataOnly="0" labelOnly="1" outline="0" fieldPosition="0">
        <references count="3">
          <reference field="6" count="1" selected="0">
            <x v="129"/>
          </reference>
          <reference field="7" count="1" selected="0">
            <x v="92"/>
          </reference>
          <reference field="12" count="1">
            <x v="109"/>
          </reference>
        </references>
      </pivotArea>
    </format>
    <format dxfId="6658">
      <pivotArea dataOnly="0" labelOnly="1" outline="0" fieldPosition="0">
        <references count="4">
          <reference field="6" count="1" selected="0">
            <x v="4"/>
          </reference>
          <reference field="7" count="1" selected="0">
            <x v="1"/>
          </reference>
          <reference field="12" count="1" selected="0">
            <x v="3"/>
          </reference>
          <reference field="17" count="1">
            <x v="0"/>
          </reference>
        </references>
      </pivotArea>
    </format>
    <format dxfId="6657">
      <pivotArea dataOnly="0" labelOnly="1" outline="0" fieldPosition="0">
        <references count="4">
          <reference field="6" count="1" selected="0">
            <x v="15"/>
          </reference>
          <reference field="7" count="1" selected="0">
            <x v="60"/>
          </reference>
          <reference field="12" count="1" selected="0">
            <x v="71"/>
          </reference>
          <reference field="17" count="1">
            <x v="0"/>
          </reference>
        </references>
      </pivotArea>
    </format>
    <format dxfId="6656">
      <pivotArea dataOnly="0" labelOnly="1" outline="0" fieldPosition="0">
        <references count="4">
          <reference field="6" count="1" selected="0">
            <x v="32"/>
          </reference>
          <reference field="7" count="1" selected="0">
            <x v="86"/>
          </reference>
          <reference field="12" count="1" selected="0">
            <x v="72"/>
          </reference>
          <reference field="17" count="1">
            <x v="0"/>
          </reference>
        </references>
      </pivotArea>
    </format>
    <format dxfId="6655">
      <pivotArea dataOnly="0" labelOnly="1" outline="0" fieldPosition="0">
        <references count="4">
          <reference field="6" count="1" selected="0">
            <x v="44"/>
          </reference>
          <reference field="7" count="1" selected="0">
            <x v="1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6654">
      <pivotArea dataOnly="0" labelOnly="1" outline="0" fieldPosition="0">
        <references count="4">
          <reference field="6" count="1" selected="0">
            <x v="45"/>
          </reference>
          <reference field="7" count="1" selected="0">
            <x v="1"/>
          </reference>
          <reference field="12" count="1" selected="0">
            <x v="7"/>
          </reference>
          <reference field="17" count="1">
            <x v="0"/>
          </reference>
        </references>
      </pivotArea>
    </format>
    <format dxfId="6653">
      <pivotArea dataOnly="0" labelOnly="1" outline="0" fieldPosition="0">
        <references count="4">
          <reference field="6" count="1" selected="0">
            <x v="56"/>
          </reference>
          <reference field="7" count="1" selected="0">
            <x v="60"/>
          </reference>
          <reference field="12" count="1" selected="0">
            <x v="70"/>
          </reference>
          <reference field="17" count="1">
            <x v="0"/>
          </reference>
        </references>
      </pivotArea>
    </format>
    <format dxfId="6652">
      <pivotArea dataOnly="0" labelOnly="1" outline="0" fieldPosition="0">
        <references count="4">
          <reference field="6" count="1" selected="0">
            <x v="61"/>
          </reference>
          <reference field="7" count="1" selected="0">
            <x v="5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6651">
      <pivotArea dataOnly="0" labelOnly="1" outline="0" fieldPosition="0">
        <references count="4">
          <reference field="6" count="1" selected="0">
            <x v="62"/>
          </reference>
          <reference field="7" count="1" selected="0">
            <x v="60"/>
          </reference>
          <reference field="12" count="1" selected="0">
            <x v="74"/>
          </reference>
          <reference field="17" count="1">
            <x v="0"/>
          </reference>
        </references>
      </pivotArea>
    </format>
    <format dxfId="6650">
      <pivotArea dataOnly="0" labelOnly="1" outline="0" fieldPosition="0">
        <references count="4">
          <reference field="6" count="1" selected="0">
            <x v="81"/>
          </reference>
          <reference field="7" count="1" selected="0">
            <x v="54"/>
          </reference>
          <reference field="12" count="1" selected="0">
            <x v="113"/>
          </reference>
          <reference field="17" count="1">
            <x v="0"/>
          </reference>
        </references>
      </pivotArea>
    </format>
    <format dxfId="6649">
      <pivotArea dataOnly="0" labelOnly="1" outline="0" fieldPosition="0">
        <references count="5">
          <reference field="6" count="1" selected="0">
            <x v="4"/>
          </reference>
          <reference field="7" count="1" selected="0">
            <x v="1"/>
          </reference>
          <reference field="11" count="1">
            <x v="2"/>
          </reference>
          <reference field="12" count="1" selected="0">
            <x v="3"/>
          </reference>
          <reference field="17" count="1" selected="0">
            <x v="0"/>
          </reference>
        </references>
      </pivotArea>
    </format>
    <format dxfId="6648">
      <pivotArea dataOnly="0" labelOnly="1" outline="0" fieldPosition="0">
        <references count="5">
          <reference field="6" count="1" selected="0">
            <x v="7"/>
          </reference>
          <reference field="7" count="1" selected="0">
            <x v="54"/>
          </reference>
          <reference field="11" count="1">
            <x v="8"/>
          </reference>
          <reference field="12" count="1" selected="0">
            <x v="110"/>
          </reference>
          <reference field="17" count="1" selected="0">
            <x v="0"/>
          </reference>
        </references>
      </pivotArea>
    </format>
    <format dxfId="6647">
      <pivotArea dataOnly="0" labelOnly="1" outline="0" fieldPosition="0">
        <references count="5">
          <reference field="6" count="1" selected="0">
            <x v="10"/>
          </reference>
          <reference field="7" count="1" selected="0">
            <x v="3"/>
          </reference>
          <reference field="11" count="1">
            <x v="2"/>
          </reference>
          <reference field="12" count="1" selected="0">
            <x v="6"/>
          </reference>
          <reference field="17" count="1" selected="0">
            <x v="0"/>
          </reference>
        </references>
      </pivotArea>
    </format>
    <format dxfId="6646">
      <pivotArea dataOnly="0" labelOnly="1" outline="0" fieldPosition="0">
        <references count="5">
          <reference field="6" count="1" selected="0">
            <x v="16"/>
          </reference>
          <reference field="7" count="1" selected="0">
            <x v="3"/>
          </reference>
          <reference field="11" count="1">
            <x v="2"/>
          </reference>
          <reference field="12" count="1" selected="0">
            <x v="9"/>
          </reference>
          <reference field="17" count="1" selected="0">
            <x v="0"/>
          </reference>
        </references>
      </pivotArea>
    </format>
    <format dxfId="6645">
      <pivotArea dataOnly="0" labelOnly="1" outline="0" fieldPosition="0">
        <references count="5">
          <reference field="6" count="1" selected="0">
            <x v="23"/>
          </reference>
          <reference field="7" count="1" selected="0">
            <x v="54"/>
          </reference>
          <reference field="11" count="1">
            <x v="7"/>
          </reference>
          <reference field="12" count="1" selected="0">
            <x v="114"/>
          </reference>
          <reference field="17" count="1" selected="0">
            <x v="0"/>
          </reference>
        </references>
      </pivotArea>
    </format>
    <format dxfId="6644">
      <pivotArea dataOnly="0" labelOnly="1" outline="0" fieldPosition="0">
        <references count="5">
          <reference field="6" count="1" selected="0">
            <x v="32"/>
          </reference>
          <reference field="7" count="1" selected="0">
            <x v="92"/>
          </reference>
          <reference field="11" count="1">
            <x v="8"/>
          </reference>
          <reference field="12" count="1" selected="0">
            <x v="109"/>
          </reference>
          <reference field="17" count="1" selected="0">
            <x v="0"/>
          </reference>
        </references>
      </pivotArea>
    </format>
    <format dxfId="6643">
      <pivotArea dataOnly="0" labelOnly="1" outline="0" fieldPosition="0">
        <references count="5">
          <reference field="6" count="1" selected="0">
            <x v="35"/>
          </reference>
          <reference field="7" count="1" selected="0">
            <x v="1"/>
          </reference>
          <reference field="11" count="1">
            <x v="3"/>
          </reference>
          <reference field="12" count="1" selected="0">
            <x v="17"/>
          </reference>
          <reference field="17" count="1" selected="0">
            <x v="0"/>
          </reference>
        </references>
      </pivotArea>
    </format>
    <format dxfId="6642">
      <pivotArea dataOnly="0" labelOnly="1" outline="0" fieldPosition="0">
        <references count="5">
          <reference field="6" count="1" selected="0">
            <x v="37"/>
          </reference>
          <reference field="7" count="1" selected="0">
            <x v="1"/>
          </reference>
          <reference field="11" count="1">
            <x v="2"/>
          </reference>
          <reference field="12" count="1" selected="0">
            <x v="4"/>
          </reference>
          <reference field="17" count="1" selected="0">
            <x v="0"/>
          </reference>
        </references>
      </pivotArea>
    </format>
    <format dxfId="6641">
      <pivotArea dataOnly="0" labelOnly="1" outline="0" fieldPosition="0">
        <references count="5">
          <reference field="6" count="1" selected="0">
            <x v="44"/>
          </reference>
          <reference field="7" count="1" selected="0">
            <x v="1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6640">
      <pivotArea dataOnly="0" labelOnly="1" outline="0" fieldPosition="0">
        <references count="5">
          <reference field="6" count="1" selected="0">
            <x v="45"/>
          </reference>
          <reference field="7" count="1" selected="0">
            <x v="1"/>
          </reference>
          <reference field="11" count="1">
            <x v="3"/>
          </reference>
          <reference field="12" count="1" selected="0">
            <x v="7"/>
          </reference>
          <reference field="17" count="1" selected="0">
            <x v="0"/>
          </reference>
        </references>
      </pivotArea>
    </format>
    <format dxfId="6639">
      <pivotArea dataOnly="0" labelOnly="1" outline="0" fieldPosition="0">
        <references count="5">
          <reference field="6" count="1" selected="0">
            <x v="46"/>
          </reference>
          <reference field="7" count="1" selected="0">
            <x v="1"/>
          </reference>
          <reference field="11" count="1">
            <x v="2"/>
          </reference>
          <reference field="12" count="1" selected="0">
            <x v="6"/>
          </reference>
          <reference field="17" count="1" selected="0">
            <x v="0"/>
          </reference>
        </references>
      </pivotArea>
    </format>
    <format dxfId="6638">
      <pivotArea dataOnly="0" labelOnly="1" outline="0" fieldPosition="0">
        <references count="5">
          <reference field="6" count="1" selected="0">
            <x v="61"/>
          </reference>
          <reference field="7" count="1" selected="0">
            <x v="5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6637">
      <pivotArea dataOnly="0" labelOnly="1" outline="0" fieldPosition="0">
        <references count="5">
          <reference field="6" count="1" selected="0">
            <x v="62"/>
          </reference>
          <reference field="7" count="1" selected="0">
            <x v="60"/>
          </reference>
          <reference field="11" count="1">
            <x v="6"/>
          </reference>
          <reference field="12" count="1" selected="0">
            <x v="74"/>
          </reference>
          <reference field="17" count="1" selected="0">
            <x v="0"/>
          </reference>
        </references>
      </pivotArea>
    </format>
    <format dxfId="6636">
      <pivotArea dataOnly="0" labelOnly="1" outline="0" fieldPosition="0">
        <references count="5">
          <reference field="6" count="1" selected="0">
            <x v="81"/>
          </reference>
          <reference field="7" count="1" selected="0">
            <x v="54"/>
          </reference>
          <reference field="11" count="1">
            <x v="7"/>
          </reference>
          <reference field="12" count="1" selected="0">
            <x v="113"/>
          </reference>
          <reference field="17" count="1" selected="0">
            <x v="0"/>
          </reference>
        </references>
      </pivotArea>
    </format>
    <format dxfId="6635">
      <pivotArea dataOnly="0" labelOnly="1" outline="0" fieldPosition="0">
        <references count="5">
          <reference field="6" count="1" selected="0">
            <x v="93"/>
          </reference>
          <reference field="7" count="1" selected="0">
            <x v="60"/>
          </reference>
          <reference field="11" count="1">
            <x v="6"/>
          </reference>
          <reference field="12" count="1" selected="0">
            <x v="82"/>
          </reference>
          <reference field="17" count="1" selected="0">
            <x v="0"/>
          </reference>
        </references>
      </pivotArea>
    </format>
    <format dxfId="6634">
      <pivotArea dataOnly="0" labelOnly="1" outline="0" fieldPosition="0">
        <references count="5">
          <reference field="6" count="1" selected="0">
            <x v="94"/>
          </reference>
          <reference field="7" count="1" selected="0">
            <x v="54"/>
          </reference>
          <reference field="11" count="1">
            <x v="7"/>
          </reference>
          <reference field="12" count="1" selected="0">
            <x v="112"/>
          </reference>
          <reference field="17" count="1" selected="0">
            <x v="0"/>
          </reference>
        </references>
      </pivotArea>
    </format>
    <format dxfId="6633">
      <pivotArea dataOnly="0" labelOnly="1" outline="0" fieldPosition="0">
        <references count="5">
          <reference field="6" count="1" selected="0">
            <x v="129"/>
          </reference>
          <reference field="7" count="1" selected="0">
            <x v="92"/>
          </reference>
          <reference field="11" count="1">
            <x v="8"/>
          </reference>
          <reference field="12" count="1" selected="0">
            <x v="109"/>
          </reference>
          <reference field="17" count="1" selected="0">
            <x v="0"/>
          </reference>
        </references>
      </pivotArea>
    </format>
    <format dxfId="6632">
      <pivotArea dataOnly="0" labelOnly="1" outline="0" fieldPosition="0">
        <references count="6">
          <reference field="6" count="1" selected="0">
            <x v="4"/>
          </reference>
          <reference field="7" count="1" selected="0">
            <x v="1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631">
      <pivotArea dataOnly="0" labelOnly="1" outline="0" fieldPosition="0">
        <references count="6">
          <reference field="6" count="1" selected="0">
            <x v="7"/>
          </reference>
          <reference field="7" count="1" selected="0">
            <x v="54"/>
          </reference>
          <reference field="11" count="1" selected="0">
            <x v="8"/>
          </reference>
          <reference field="12" count="1" selected="0">
            <x v="110"/>
          </reference>
          <reference field="15" count="1">
            <x v="33"/>
          </reference>
          <reference field="17" count="1" selected="0">
            <x v="0"/>
          </reference>
        </references>
      </pivotArea>
    </format>
    <format dxfId="6630">
      <pivotArea dataOnly="0" labelOnly="1" outline="0" fieldPosition="0">
        <references count="6">
          <reference field="6" count="1" selected="0">
            <x v="10"/>
          </reference>
          <reference field="7" count="1" selected="0">
            <x v="3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0"/>
          </reference>
        </references>
      </pivotArea>
    </format>
    <format dxfId="6629">
      <pivotArea dataOnly="0" labelOnly="1" outline="0" fieldPosition="0">
        <references count="6">
          <reference field="6" count="1" selected="0">
            <x v="15"/>
          </reference>
          <reference field="7" count="1" selected="0">
            <x v="60"/>
          </reference>
          <reference field="11" count="1" selected="0">
            <x v="6"/>
          </reference>
          <reference field="12" count="1" selected="0">
            <x v="71"/>
          </reference>
          <reference field="15" count="1">
            <x v="24"/>
          </reference>
          <reference field="17" count="1" selected="0">
            <x v="0"/>
          </reference>
        </references>
      </pivotArea>
    </format>
    <format dxfId="6628">
      <pivotArea dataOnly="0" labelOnly="1" outline="0" fieldPosition="0">
        <references count="6">
          <reference field="6" count="1" selected="0">
            <x v="16"/>
          </reference>
          <reference field="7" count="1" selected="0">
            <x v="3"/>
          </reference>
          <reference field="11" count="1" selected="0">
            <x v="2"/>
          </reference>
          <reference field="12" count="1" selected="0">
            <x v="9"/>
          </reference>
          <reference field="15" count="1">
            <x v="6"/>
          </reference>
          <reference field="17" count="1" selected="0">
            <x v="0"/>
          </reference>
        </references>
      </pivotArea>
    </format>
    <format dxfId="6627">
      <pivotArea dataOnly="0" labelOnly="1" outline="0" fieldPosition="0">
        <references count="6">
          <reference field="6" count="1" selected="0">
            <x v="21"/>
          </reference>
          <reference field="7" count="1" selected="0">
            <x v="1"/>
          </reference>
          <reference field="11" count="1" selected="0">
            <x v="2"/>
          </reference>
          <reference field="12" count="1" selected="0">
            <x v="11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6626">
      <pivotArea dataOnly="0" labelOnly="1" outline="0" fieldPosition="0">
        <references count="6">
          <reference field="6" count="1" selected="0">
            <x v="23"/>
          </reference>
          <reference field="7" count="1" selected="0">
            <x v="54"/>
          </reference>
          <reference field="11" count="1" selected="0">
            <x v="7"/>
          </reference>
          <reference field="12" count="1" selected="0">
            <x v="114"/>
          </reference>
          <reference field="15" count="1">
            <x v="34"/>
          </reference>
          <reference field="17" count="1" selected="0">
            <x v="0"/>
          </reference>
        </references>
      </pivotArea>
    </format>
    <format dxfId="6625">
      <pivotArea dataOnly="0" labelOnly="1" outline="0" fieldPosition="0">
        <references count="6">
          <reference field="6" count="1" selected="0">
            <x v="32"/>
          </reference>
          <reference field="7" count="1" selected="0">
            <x v="86"/>
          </reference>
          <reference field="11" count="1" selected="0">
            <x v="6"/>
          </reference>
          <reference field="12" count="1" selected="0">
            <x v="72"/>
          </reference>
          <reference field="15" count="1">
            <x v="21"/>
          </reference>
          <reference field="17" count="1" selected="0">
            <x v="0"/>
          </reference>
        </references>
      </pivotArea>
    </format>
    <format dxfId="6624">
      <pivotArea dataOnly="0" labelOnly="1" outline="0" fieldPosition="0">
        <references count="6">
          <reference field="6" count="1" selected="0">
            <x v="32"/>
          </reference>
          <reference field="7" count="1" selected="0">
            <x v="92"/>
          </reference>
          <reference field="11" count="1" selected="0">
            <x v="8"/>
          </reference>
          <reference field="12" count="1" selected="0">
            <x v="109"/>
          </reference>
          <reference field="15" count="1">
            <x v="42"/>
          </reference>
          <reference field="17" count="1" selected="0">
            <x v="0"/>
          </reference>
        </references>
      </pivotArea>
    </format>
    <format dxfId="6623">
      <pivotArea dataOnly="0" labelOnly="1" outline="0" fieldPosition="0">
        <references count="6">
          <reference field="6" count="1" selected="0">
            <x v="35"/>
          </reference>
          <reference field="7" count="1" selected="0">
            <x v="1"/>
          </reference>
          <reference field="11" count="1" selected="0">
            <x v="3"/>
          </reference>
          <reference field="12" count="1" selected="0">
            <x v="17"/>
          </reference>
          <reference field="15" count="1">
            <x v="5"/>
          </reference>
          <reference field="17" count="1" selected="0">
            <x v="0"/>
          </reference>
        </references>
      </pivotArea>
    </format>
    <format dxfId="6622">
      <pivotArea dataOnly="0" labelOnly="1" outline="0" fieldPosition="0">
        <references count="6">
          <reference field="6" count="1" selected="0">
            <x v="37"/>
          </reference>
          <reference field="7" count="1" selected="0">
            <x v="1"/>
          </reference>
          <reference field="11" count="1" selected="0">
            <x v="2"/>
          </reference>
          <reference field="12" count="1" selected="0">
            <x v="4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6621">
      <pivotArea dataOnly="0" labelOnly="1" outline="0" fieldPosition="0">
        <references count="6">
          <reference field="6" count="1" selected="0">
            <x v="39"/>
          </reference>
          <reference field="7" count="1" selected="0">
            <x v="1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620">
      <pivotArea dataOnly="0" labelOnly="1" outline="0" fieldPosition="0">
        <references count="6">
          <reference field="6" count="1" selected="0">
            <x v="43"/>
          </reference>
          <reference field="7" count="1" selected="0">
            <x v="1"/>
          </reference>
          <reference field="11" count="1" selected="0">
            <x v="2"/>
          </reference>
          <reference field="12" count="1" selected="0">
            <x v="18"/>
          </reference>
          <reference field="15" count="1">
            <x v="17"/>
          </reference>
          <reference field="17" count="1" selected="0">
            <x v="0"/>
          </reference>
        </references>
      </pivotArea>
    </format>
    <format dxfId="6619">
      <pivotArea dataOnly="0" labelOnly="1" outline="0" fieldPosition="0">
        <references count="6">
          <reference field="6" count="1" selected="0">
            <x v="44"/>
          </reference>
          <reference field="7" count="1" selected="0">
            <x v="1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6618">
      <pivotArea dataOnly="0" labelOnly="1" outline="0" fieldPosition="0">
        <references count="6">
          <reference field="6" count="1" selected="0">
            <x v="45"/>
          </reference>
          <reference field="7" count="1" selected="0">
            <x v="1"/>
          </reference>
          <reference field="11" count="1" selected="0">
            <x v="3"/>
          </reference>
          <reference field="12" count="1" selected="0">
            <x v="7"/>
          </reference>
          <reference field="15" count="1">
            <x v="18"/>
          </reference>
          <reference field="17" count="1" selected="0">
            <x v="0"/>
          </reference>
        </references>
      </pivotArea>
    </format>
    <format dxfId="6617">
      <pivotArea dataOnly="0" labelOnly="1" outline="0" fieldPosition="0">
        <references count="6">
          <reference field="6" count="1" selected="0">
            <x v="46"/>
          </reference>
          <reference field="7" count="1" selected="0">
            <x v="1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0"/>
          </reference>
        </references>
      </pivotArea>
    </format>
    <format dxfId="6616">
      <pivotArea dataOnly="0" labelOnly="1" outline="0" fieldPosition="0">
        <references count="6">
          <reference field="6" count="1" selected="0">
            <x v="56"/>
          </reference>
          <reference field="7" count="1" selected="0">
            <x v="60"/>
          </reference>
          <reference field="11" count="1" selected="0">
            <x v="6"/>
          </reference>
          <reference field="12" count="1" selected="0">
            <x v="70"/>
          </reference>
          <reference field="15" count="1">
            <x v="23"/>
          </reference>
          <reference field="17" count="1" selected="0">
            <x v="0"/>
          </reference>
        </references>
      </pivotArea>
    </format>
    <format dxfId="6615">
      <pivotArea dataOnly="0" labelOnly="1" outline="0" fieldPosition="0">
        <references count="6">
          <reference field="6" count="1" selected="0">
            <x v="62"/>
          </reference>
          <reference field="7" count="1" selected="0">
            <x v="60"/>
          </reference>
          <reference field="11" count="1" selected="0">
            <x v="6"/>
          </reference>
          <reference field="12" count="1" selected="0">
            <x v="74"/>
          </reference>
          <reference field="15" count="1">
            <x v="20"/>
          </reference>
          <reference field="17" count="1" selected="0">
            <x v="0"/>
          </reference>
        </references>
      </pivotArea>
    </format>
    <format dxfId="6614">
      <pivotArea dataOnly="0" labelOnly="1" outline="0" fieldPosition="0">
        <references count="6">
          <reference field="6" count="1" selected="0">
            <x v="81"/>
          </reference>
          <reference field="7" count="1" selected="0">
            <x v="54"/>
          </reference>
          <reference field="11" count="1" selected="0">
            <x v="7"/>
          </reference>
          <reference field="12" count="1" selected="0">
            <x v="113"/>
          </reference>
          <reference field="15" count="1">
            <x v="43"/>
          </reference>
          <reference field="17" count="1" selected="0">
            <x v="0"/>
          </reference>
        </references>
      </pivotArea>
    </format>
    <format dxfId="6613">
      <pivotArea dataOnly="0" labelOnly="1" outline="0" fieldPosition="0">
        <references count="6">
          <reference field="6" count="1" selected="0">
            <x v="93"/>
          </reference>
          <reference field="7" count="1" selected="0">
            <x v="60"/>
          </reference>
          <reference field="11" count="1" selected="0">
            <x v="6"/>
          </reference>
          <reference field="12" count="1" selected="0">
            <x v="82"/>
          </reference>
          <reference field="15" count="1">
            <x v="29"/>
          </reference>
          <reference field="17" count="1" selected="0">
            <x v="0"/>
          </reference>
        </references>
      </pivotArea>
    </format>
    <format dxfId="6612">
      <pivotArea dataOnly="0" labelOnly="1" outline="0" fieldPosition="0">
        <references count="6">
          <reference field="6" count="1" selected="0">
            <x v="94"/>
          </reference>
          <reference field="7" count="1" selected="0">
            <x v="54"/>
          </reference>
          <reference field="11" count="1" selected="0">
            <x v="7"/>
          </reference>
          <reference field="12" count="1" selected="0">
            <x v="112"/>
          </reference>
          <reference field="15" count="1">
            <x v="40"/>
          </reference>
          <reference field="17" count="1" selected="0">
            <x v="0"/>
          </reference>
        </references>
      </pivotArea>
    </format>
    <format dxfId="6611">
      <pivotArea dataOnly="0" labelOnly="1" outline="0" fieldPosition="0">
        <references count="6">
          <reference field="6" count="1" selected="0">
            <x v="129"/>
          </reference>
          <reference field="7" count="1" selected="0">
            <x v="92"/>
          </reference>
          <reference field="11" count="1" selected="0">
            <x v="8"/>
          </reference>
          <reference field="12" count="1" selected="0">
            <x v="109"/>
          </reference>
          <reference field="15" count="1">
            <x v="42"/>
          </reference>
          <reference field="17" count="1" selected="0">
            <x v="0"/>
          </reference>
        </references>
      </pivotArea>
    </format>
    <format dxfId="6610">
      <pivotArea dataOnly="0" labelOnly="1" outline="0" fieldPosition="0">
        <references count="7">
          <reference field="6" count="1" selected="0">
            <x v="4"/>
          </reference>
          <reference field="7" count="1" selected="0">
            <x v="1"/>
          </reference>
          <reference field="8" count="1">
            <x v="16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609">
      <pivotArea dataOnly="0" labelOnly="1" outline="0" fieldPosition="0">
        <references count="7">
          <reference field="6" count="1" selected="0">
            <x v="7"/>
          </reference>
          <reference field="7" count="1" selected="0">
            <x v="54"/>
          </reference>
          <reference field="8" count="1">
            <x v="0"/>
          </reference>
          <reference field="11" count="1" selected="0">
            <x v="8"/>
          </reference>
          <reference field="12" count="1" selected="0">
            <x v="110"/>
          </reference>
          <reference field="15" count="1" selected="0">
            <x v="33"/>
          </reference>
          <reference field="17" count="1" selected="0">
            <x v="0"/>
          </reference>
        </references>
      </pivotArea>
    </format>
    <format dxfId="6608">
      <pivotArea dataOnly="0" labelOnly="1" outline="0" fieldPosition="0">
        <references count="7">
          <reference field="6" count="1" selected="0">
            <x v="10"/>
          </reference>
          <reference field="7" count="1" selected="0">
            <x v="3"/>
          </reference>
          <reference field="8" count="1">
            <x v="26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6607">
      <pivotArea dataOnly="0" labelOnly="1" outline="0" fieldPosition="0">
        <references count="7">
          <reference field="6" count="1" selected="0">
            <x v="15"/>
          </reference>
          <reference field="7" count="1" selected="0">
            <x v="60"/>
          </reference>
          <reference field="8" count="1">
            <x v="1"/>
          </reference>
          <reference field="11" count="1" selected="0">
            <x v="6"/>
          </reference>
          <reference field="12" count="1" selected="0">
            <x v="71"/>
          </reference>
          <reference field="15" count="1" selected="0">
            <x v="24"/>
          </reference>
          <reference field="17" count="1" selected="0">
            <x v="0"/>
          </reference>
        </references>
      </pivotArea>
    </format>
    <format dxfId="6606">
      <pivotArea dataOnly="0" labelOnly="1" outline="0" fieldPosition="0">
        <references count="7">
          <reference field="6" count="1" selected="0">
            <x v="16"/>
          </reference>
          <reference field="7" count="1" selected="0">
            <x v="3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9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6605">
      <pivotArea dataOnly="0" labelOnly="1" outline="0" fieldPosition="0">
        <references count="7">
          <reference field="6" count="1" selected="0">
            <x v="21"/>
          </reference>
          <reference field="7" count="1" selected="0">
            <x v="1"/>
          </reference>
          <reference field="8" count="1">
            <x v="3"/>
          </reference>
          <reference field="11" count="1" selected="0">
            <x v="2"/>
          </reference>
          <reference field="12" count="1" selected="0">
            <x v="11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6604">
      <pivotArea dataOnly="0" labelOnly="1" outline="0" fieldPosition="0">
        <references count="7">
          <reference field="6" count="1" selected="0">
            <x v="23"/>
          </reference>
          <reference field="7" count="1" selected="0">
            <x v="54"/>
          </reference>
          <reference field="8" count="1">
            <x v="15"/>
          </reference>
          <reference field="11" count="1" selected="0">
            <x v="7"/>
          </reference>
          <reference field="12" count="1" selected="0">
            <x v="114"/>
          </reference>
          <reference field="15" count="1" selected="0">
            <x v="34"/>
          </reference>
          <reference field="17" count="1" selected="0">
            <x v="0"/>
          </reference>
        </references>
      </pivotArea>
    </format>
    <format dxfId="6603">
      <pivotArea dataOnly="0" labelOnly="1" outline="0" fieldPosition="0">
        <references count="7">
          <reference field="6" count="1" selected="0">
            <x v="32"/>
          </reference>
          <reference field="7" count="1" selected="0">
            <x v="86"/>
          </reference>
          <reference field="8" count="1">
            <x v="60"/>
          </reference>
          <reference field="11" count="1" selected="0">
            <x v="6"/>
          </reference>
          <reference field="12" count="1" selected="0">
            <x v="72"/>
          </reference>
          <reference field="15" count="1" selected="0">
            <x v="21"/>
          </reference>
          <reference field="17" count="1" selected="0">
            <x v="0"/>
          </reference>
        </references>
      </pivotArea>
    </format>
    <format dxfId="6602">
      <pivotArea dataOnly="0" labelOnly="1" outline="0" fieldPosition="0">
        <references count="7">
          <reference field="6" count="1" selected="0">
            <x v="32"/>
          </reference>
          <reference field="7" count="1" selected="0">
            <x v="92"/>
          </reference>
          <reference field="8" count="1">
            <x v="62"/>
          </reference>
          <reference field="11" count="1" selected="0">
            <x v="8"/>
          </reference>
          <reference field="12" count="1" selected="0">
            <x v="109"/>
          </reference>
          <reference field="15" count="1" selected="0">
            <x v="42"/>
          </reference>
          <reference field="17" count="1" selected="0">
            <x v="0"/>
          </reference>
        </references>
      </pivotArea>
    </format>
    <format dxfId="6601">
      <pivotArea dataOnly="0" labelOnly="1" outline="0" fieldPosition="0">
        <references count="7">
          <reference field="6" count="1" selected="0">
            <x v="35"/>
          </reference>
          <reference field="7" count="1" selected="0">
            <x v="1"/>
          </reference>
          <reference field="8" count="1">
            <x v="9"/>
          </reference>
          <reference field="11" count="1" selected="0">
            <x v="3"/>
          </reference>
          <reference field="12" count="1" selected="0">
            <x v="17"/>
          </reference>
          <reference field="15" count="1" selected="0">
            <x v="5"/>
          </reference>
          <reference field="17" count="1" selected="0">
            <x v="0"/>
          </reference>
        </references>
      </pivotArea>
    </format>
    <format dxfId="6600">
      <pivotArea dataOnly="0" labelOnly="1" outline="0" fieldPosition="0">
        <references count="7">
          <reference field="6" count="1" selected="0">
            <x v="37"/>
          </reference>
          <reference field="7" count="1" selected="0">
            <x v="1"/>
          </reference>
          <reference field="8" count="1">
            <x v="3"/>
          </reference>
          <reference field="11" count="1" selected="0">
            <x v="2"/>
          </reference>
          <reference field="12" count="1" selected="0">
            <x v="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599">
      <pivotArea dataOnly="0" labelOnly="1" outline="0" fieldPosition="0">
        <references count="7">
          <reference field="6" count="1" selected="0">
            <x v="38"/>
          </reference>
          <reference field="7" count="1" selected="0">
            <x v="1"/>
          </reference>
          <reference field="8" count="1">
            <x v="15"/>
          </reference>
          <reference field="11" count="1" selected="0">
            <x v="2"/>
          </reference>
          <reference field="12" count="1" selected="0">
            <x v="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598">
      <pivotArea dataOnly="0" labelOnly="1" outline="0" fieldPosition="0">
        <references count="7">
          <reference field="6" count="1" selected="0">
            <x v="40"/>
          </reference>
          <reference field="7" count="1" selected="0">
            <x v="1"/>
          </reference>
          <reference field="8" count="1">
            <x v="21"/>
          </reference>
          <reference field="11" count="1" selected="0">
            <x v="2"/>
          </reference>
          <reference field="12" count="1" selected="0">
            <x v="1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597">
      <pivotArea dataOnly="0" labelOnly="1" outline="0" fieldPosition="0">
        <references count="7">
          <reference field="6" count="1" selected="0">
            <x v="42"/>
          </reference>
          <reference field="7" count="1" selected="0">
            <x v="1"/>
          </reference>
          <reference field="8" count="1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596">
      <pivotArea dataOnly="0" labelOnly="1" outline="0" fieldPosition="0">
        <references count="7">
          <reference field="6" count="1" selected="0">
            <x v="43"/>
          </reference>
          <reference field="7" count="1" selected="0">
            <x v="1"/>
          </reference>
          <reference field="8" count="1">
            <x v="26"/>
          </reference>
          <reference field="11" count="1" selected="0">
            <x v="2"/>
          </reference>
          <reference field="12" count="1" selected="0">
            <x v="18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6595">
      <pivotArea dataOnly="0" labelOnly="1" outline="0" fieldPosition="0">
        <references count="7">
          <reference field="6" count="1" selected="0">
            <x v="44"/>
          </reference>
          <reference field="7" count="1" selected="0">
            <x v="1"/>
          </reference>
          <reference field="8" count="1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6594">
      <pivotArea dataOnly="0" labelOnly="1" outline="0" fieldPosition="0">
        <references count="7">
          <reference field="6" count="1" selected="0">
            <x v="45"/>
          </reference>
          <reference field="7" count="1" selected="0">
            <x v="1"/>
          </reference>
          <reference field="8" count="1">
            <x v="9"/>
          </reference>
          <reference field="11" count="1" selected="0">
            <x v="3"/>
          </reference>
          <reference field="12" count="1" selected="0">
            <x v="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6593">
      <pivotArea dataOnly="0" labelOnly="1" outline="0" fieldPosition="0">
        <references count="7">
          <reference field="6" count="1" selected="0">
            <x v="46"/>
          </reference>
          <reference field="7" count="1" selected="0">
            <x v="1"/>
          </reference>
          <reference field="8" count="1">
            <x v="5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6592">
      <pivotArea dataOnly="0" labelOnly="1" outline="0" fieldPosition="0">
        <references count="7">
          <reference field="6" count="1" selected="0">
            <x v="56"/>
          </reference>
          <reference field="7" count="1" selected="0">
            <x v="60"/>
          </reference>
          <reference field="8" count="1">
            <x v="20"/>
          </reference>
          <reference field="11" count="1" selected="0">
            <x v="6"/>
          </reference>
          <reference field="12" count="1" selected="0">
            <x v="70"/>
          </reference>
          <reference field="15" count="1" selected="0">
            <x v="23"/>
          </reference>
          <reference field="17" count="1" selected="0">
            <x v="0"/>
          </reference>
        </references>
      </pivotArea>
    </format>
    <format dxfId="6591">
      <pivotArea dataOnly="0" labelOnly="1" outline="0" fieldPosition="0">
        <references count="7">
          <reference field="6" count="1" selected="0">
            <x v="62"/>
          </reference>
          <reference field="7" count="1" selected="0">
            <x v="60"/>
          </reference>
          <reference field="8" count="1">
            <x v="19"/>
          </reference>
          <reference field="11" count="1" selected="0">
            <x v="6"/>
          </reference>
          <reference field="12" count="1" selected="0">
            <x v="74"/>
          </reference>
          <reference field="15" count="1" selected="0">
            <x v="20"/>
          </reference>
          <reference field="17" count="1" selected="0">
            <x v="0"/>
          </reference>
        </references>
      </pivotArea>
    </format>
    <format dxfId="6590">
      <pivotArea dataOnly="0" labelOnly="1" outline="0" fieldPosition="0">
        <references count="7">
          <reference field="6" count="1" selected="0">
            <x v="81"/>
          </reference>
          <reference field="7" count="1" selected="0">
            <x v="54"/>
          </reference>
          <reference field="8" count="1">
            <x v="2"/>
          </reference>
          <reference field="11" count="1" selected="0">
            <x v="7"/>
          </reference>
          <reference field="12" count="1" selected="0">
            <x v="113"/>
          </reference>
          <reference field="15" count="1" selected="0">
            <x v="43"/>
          </reference>
          <reference field="17" count="1" selected="0">
            <x v="0"/>
          </reference>
        </references>
      </pivotArea>
    </format>
    <format dxfId="6589">
      <pivotArea dataOnly="0" labelOnly="1" outline="0" fieldPosition="0">
        <references count="7">
          <reference field="6" count="1" selected="0">
            <x v="93"/>
          </reference>
          <reference field="7" count="1" selected="0">
            <x v="60"/>
          </reference>
          <reference field="8" count="1">
            <x v="19"/>
          </reference>
          <reference field="11" count="1" selected="0">
            <x v="6"/>
          </reference>
          <reference field="12" count="1" selected="0">
            <x v="82"/>
          </reference>
          <reference field="15" count="1" selected="0">
            <x v="29"/>
          </reference>
          <reference field="17" count="1" selected="0">
            <x v="0"/>
          </reference>
        </references>
      </pivotArea>
    </format>
    <format dxfId="6588">
      <pivotArea dataOnly="0" labelOnly="1" outline="0" fieldPosition="0">
        <references count="7">
          <reference field="6" count="1" selected="0">
            <x v="94"/>
          </reference>
          <reference field="7" count="1" selected="0">
            <x v="54"/>
          </reference>
          <reference field="8" count="1">
            <x v="17"/>
          </reference>
          <reference field="11" count="1" selected="0">
            <x v="7"/>
          </reference>
          <reference field="12" count="1" selected="0">
            <x v="112"/>
          </reference>
          <reference field="15" count="1" selected="0">
            <x v="40"/>
          </reference>
          <reference field="17" count="1" selected="0">
            <x v="0"/>
          </reference>
        </references>
      </pivotArea>
    </format>
    <format dxfId="6587">
      <pivotArea dataOnly="0" labelOnly="1" outline="0" fieldPosition="0">
        <references count="7">
          <reference field="6" count="1" selected="0">
            <x v="129"/>
          </reference>
          <reference field="7" count="1" selected="0">
            <x v="92"/>
          </reference>
          <reference field="8" count="1">
            <x v="63"/>
          </reference>
          <reference field="11" count="1" selected="0">
            <x v="8"/>
          </reference>
          <reference field="12" count="1" selected="0">
            <x v="109"/>
          </reference>
          <reference field="15" count="1" selected="0">
            <x v="42"/>
          </reference>
          <reference field="17" count="1" selected="0">
            <x v="0"/>
          </reference>
        </references>
      </pivotArea>
    </format>
    <format dxfId="6586">
      <pivotArea dataOnly="0" labelOnly="1" outline="0" fieldPosition="0">
        <references count="8">
          <reference field="6" count="1" selected="0">
            <x v="4"/>
          </reference>
          <reference field="7" count="1" selected="0">
            <x v="1"/>
          </reference>
          <reference field="8" count="1" selected="0">
            <x v="16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1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585">
      <pivotArea dataOnly="0" labelOnly="1" outline="0" fieldPosition="0">
        <references count="8">
          <reference field="6" count="1" selected="0">
            <x v="7"/>
          </reference>
          <reference field="7" count="1" selected="0">
            <x v="54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110"/>
          </reference>
          <reference field="13" count="1">
            <x v="0"/>
          </reference>
          <reference field="15" count="1" selected="0">
            <x v="33"/>
          </reference>
          <reference field="17" count="1" selected="0">
            <x v="0"/>
          </reference>
        </references>
      </pivotArea>
    </format>
    <format dxfId="6584">
      <pivotArea dataOnly="0" labelOnly="1" outline="0" fieldPosition="0">
        <references count="8">
          <reference field="6" count="1" selected="0">
            <x v="10"/>
          </reference>
          <reference field="7" count="1" selected="0">
            <x v="3"/>
          </reference>
          <reference field="8" count="1" selected="0">
            <x v="26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29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6583">
      <pivotArea dataOnly="0" labelOnly="1" outline="0" fieldPosition="0">
        <references count="8">
          <reference field="6" count="1" selected="0">
            <x v="15"/>
          </reference>
          <reference field="7" count="1" selected="0">
            <x v="60"/>
          </reference>
          <reference field="8" count="1" selected="0">
            <x v="1"/>
          </reference>
          <reference field="11" count="1" selected="0">
            <x v="6"/>
          </reference>
          <reference field="12" count="1" selected="0">
            <x v="71"/>
          </reference>
          <reference field="13" count="1">
            <x v="1"/>
          </reference>
          <reference field="15" count="1" selected="0">
            <x v="24"/>
          </reference>
          <reference field="17" count="1" selected="0">
            <x v="0"/>
          </reference>
        </references>
      </pivotArea>
    </format>
    <format dxfId="6582">
      <pivotArea dataOnly="0" labelOnly="1" outline="0" fieldPosition="0">
        <references count="8">
          <reference field="6" count="1" selected="0">
            <x v="16"/>
          </reference>
          <reference field="7" count="1" selected="0">
            <x v="3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9"/>
          </reference>
          <reference field="13" count="1">
            <x v="9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6581">
      <pivotArea dataOnly="0" labelOnly="1" outline="0" fieldPosition="0">
        <references count="8">
          <reference field="6" count="1" selected="0">
            <x v="21"/>
          </reference>
          <reference field="7" count="1" selected="0">
            <x v="1"/>
          </reference>
          <reference field="8" count="1" selected="0">
            <x v="3"/>
          </reference>
          <reference field="11" count="1" selected="0">
            <x v="2"/>
          </reference>
          <reference field="12" count="1" selected="0">
            <x v="11"/>
          </reference>
          <reference field="13" count="1">
            <x v="3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6580">
      <pivotArea dataOnly="0" labelOnly="1" outline="0" fieldPosition="0">
        <references count="8">
          <reference field="6" count="1" selected="0">
            <x v="23"/>
          </reference>
          <reference field="7" count="1" selected="0">
            <x v="54"/>
          </reference>
          <reference field="8" count="1" selected="0">
            <x v="15"/>
          </reference>
          <reference field="11" count="1" selected="0">
            <x v="7"/>
          </reference>
          <reference field="12" count="1" selected="0">
            <x v="114"/>
          </reference>
          <reference field="13" count="1">
            <x v="17"/>
          </reference>
          <reference field="15" count="1" selected="0">
            <x v="34"/>
          </reference>
          <reference field="17" count="1" selected="0">
            <x v="0"/>
          </reference>
        </references>
      </pivotArea>
    </format>
    <format dxfId="6579">
      <pivotArea dataOnly="0" labelOnly="1" outline="0" fieldPosition="0">
        <references count="8">
          <reference field="6" count="1" selected="0">
            <x v="32"/>
          </reference>
          <reference field="7" count="1" selected="0">
            <x v="86"/>
          </reference>
          <reference field="8" count="1" selected="0">
            <x v="60"/>
          </reference>
          <reference field="11" count="1" selected="0">
            <x v="6"/>
          </reference>
          <reference field="12" count="1" selected="0">
            <x v="72"/>
          </reference>
          <reference field="13" count="1">
            <x v="80"/>
          </reference>
          <reference field="15" count="1" selected="0">
            <x v="21"/>
          </reference>
          <reference field="17" count="1" selected="0">
            <x v="0"/>
          </reference>
        </references>
      </pivotArea>
    </format>
    <format dxfId="6578">
      <pivotArea dataOnly="0" labelOnly="1" outline="0" fieldPosition="0">
        <references count="8">
          <reference field="6" count="1" selected="0">
            <x v="32"/>
          </reference>
          <reference field="7" count="1" selected="0">
            <x v="92"/>
          </reference>
          <reference field="8" count="1" selected="0">
            <x v="62"/>
          </reference>
          <reference field="11" count="1" selected="0">
            <x v="8"/>
          </reference>
          <reference field="12" count="1" selected="0">
            <x v="109"/>
          </reference>
          <reference field="13" count="1">
            <x v="82"/>
          </reference>
          <reference field="15" count="1" selected="0">
            <x v="42"/>
          </reference>
          <reference field="17" count="1" selected="0">
            <x v="0"/>
          </reference>
        </references>
      </pivotArea>
    </format>
    <format dxfId="6577">
      <pivotArea dataOnly="0" labelOnly="1" outline="0" fieldPosition="0">
        <references count="8">
          <reference field="6" count="1" selected="0">
            <x v="35"/>
          </reference>
          <reference field="7" count="1" selected="0">
            <x v="1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17"/>
          </reference>
          <reference field="13" count="1">
            <x v="9"/>
          </reference>
          <reference field="15" count="1" selected="0">
            <x v="5"/>
          </reference>
          <reference field="17" count="1" selected="0">
            <x v="0"/>
          </reference>
        </references>
      </pivotArea>
    </format>
    <format dxfId="6576">
      <pivotArea dataOnly="0" labelOnly="1" outline="0" fieldPosition="0">
        <references count="8">
          <reference field="6" count="1" selected="0">
            <x v="36"/>
          </reference>
          <reference field="7" count="1" selected="0">
            <x v="1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17"/>
          </reference>
          <reference field="13" count="1">
            <x v="9"/>
          </reference>
          <reference field="15" count="1" selected="0">
            <x v="5"/>
          </reference>
          <reference field="17" count="1" selected="0">
            <x v="0"/>
          </reference>
        </references>
      </pivotArea>
    </format>
    <format dxfId="6575">
      <pivotArea dataOnly="0" labelOnly="1" outline="0" fieldPosition="0">
        <references count="8">
          <reference field="6" count="1" selected="0">
            <x v="37"/>
          </reference>
          <reference field="7" count="1" selected="0">
            <x v="1"/>
          </reference>
          <reference field="8" count="1" selected="0">
            <x v="3"/>
          </reference>
          <reference field="11" count="1" selected="0">
            <x v="2"/>
          </reference>
          <reference field="12" count="1" selected="0">
            <x v="4"/>
          </reference>
          <reference field="13" count="1">
            <x v="3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574">
      <pivotArea dataOnly="0" labelOnly="1" outline="0" fieldPosition="0">
        <references count="8">
          <reference field="6" count="1" selected="0">
            <x v="38"/>
          </reference>
          <reference field="7" count="1" selected="0">
            <x v="1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4"/>
          </reference>
          <reference field="13" count="1">
            <x v="17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573">
      <pivotArea dataOnly="0" labelOnly="1" outline="0" fieldPosition="0">
        <references count="8">
          <reference field="6" count="1" selected="0">
            <x v="39"/>
          </reference>
          <reference field="7" count="1" selected="0">
            <x v="1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1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572">
      <pivotArea dataOnly="0" labelOnly="1" outline="0" fieldPosition="0">
        <references count="8">
          <reference field="6" count="1" selected="0">
            <x v="40"/>
          </reference>
          <reference field="7" count="1" selected="0">
            <x v="1"/>
          </reference>
          <reference field="8" count="1" selected="0">
            <x v="21"/>
          </reference>
          <reference field="11" count="1" selected="0">
            <x v="2"/>
          </reference>
          <reference field="12" count="1" selected="0">
            <x v="14"/>
          </reference>
          <reference field="13" count="1">
            <x v="2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571">
      <pivotArea dataOnly="0" labelOnly="1" outline="0" fieldPosition="0">
        <references count="8">
          <reference field="6" count="1" selected="0">
            <x v="41"/>
          </reference>
          <reference field="7" count="1" selected="0">
            <x v="1"/>
          </reference>
          <reference field="8" count="1" selected="0">
            <x v="21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570">
      <pivotArea dataOnly="0" labelOnly="1" outline="0" fieldPosition="0">
        <references count="8">
          <reference field="6" count="1" selected="0">
            <x v="42"/>
          </reference>
          <reference field="7" count="1" selected="0">
            <x v="1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1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569">
      <pivotArea dataOnly="0" labelOnly="1" outline="0" fieldPosition="0">
        <references count="8">
          <reference field="6" count="1" selected="0">
            <x v="43"/>
          </reference>
          <reference field="7" count="1" selected="0">
            <x v="1"/>
          </reference>
          <reference field="8" count="1" selected="0">
            <x v="26"/>
          </reference>
          <reference field="11" count="1" selected="0">
            <x v="2"/>
          </reference>
          <reference field="12" count="1" selected="0">
            <x v="18"/>
          </reference>
          <reference field="13" count="1">
            <x v="29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6568">
      <pivotArea dataOnly="0" labelOnly="1" outline="0" fieldPosition="0">
        <references count="8">
          <reference field="6" count="1" selected="0">
            <x v="44"/>
          </reference>
          <reference field="7" count="1" selected="0">
            <x v="1"/>
          </reference>
          <reference field="8" count="1" selected="0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6567">
      <pivotArea dataOnly="0" labelOnly="1" outline="0" fieldPosition="0">
        <references count="8">
          <reference field="6" count="1" selected="0">
            <x v="45"/>
          </reference>
          <reference field="7" count="1" selected="0">
            <x v="1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7"/>
          </reference>
          <reference field="13" count="1">
            <x v="9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6566">
      <pivotArea dataOnly="0" labelOnly="1" outline="0" fieldPosition="0">
        <references count="8">
          <reference field="6" count="1" selected="0">
            <x v="46"/>
          </reference>
          <reference field="7" count="1" selected="0">
            <x v="1"/>
          </reference>
          <reference field="8" count="1" selected="0">
            <x v="5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5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6565">
      <pivotArea dataOnly="0" labelOnly="1" outline="0" fieldPosition="0">
        <references count="8">
          <reference field="6" count="1" selected="0">
            <x v="56"/>
          </reference>
          <reference field="7" count="1" selected="0">
            <x v="60"/>
          </reference>
          <reference field="8" count="1" selected="0">
            <x v="20"/>
          </reference>
          <reference field="11" count="1" selected="0">
            <x v="6"/>
          </reference>
          <reference field="12" count="1" selected="0">
            <x v="70"/>
          </reference>
          <reference field="13" count="1">
            <x v="22"/>
          </reference>
          <reference field="15" count="1" selected="0">
            <x v="23"/>
          </reference>
          <reference field="17" count="1" selected="0">
            <x v="0"/>
          </reference>
        </references>
      </pivotArea>
    </format>
    <format dxfId="6564">
      <pivotArea dataOnly="0" labelOnly="1" outline="0" fieldPosition="0">
        <references count="8">
          <reference field="6" count="1" selected="0">
            <x v="62"/>
          </reference>
          <reference field="7" count="1" selected="0">
            <x v="60"/>
          </reference>
          <reference field="8" count="1" selected="0">
            <x v="19"/>
          </reference>
          <reference field="11" count="1" selected="0">
            <x v="6"/>
          </reference>
          <reference field="12" count="1" selected="0">
            <x v="74"/>
          </reference>
          <reference field="13" count="1">
            <x v="21"/>
          </reference>
          <reference field="15" count="1" selected="0">
            <x v="20"/>
          </reference>
          <reference field="17" count="1" selected="0">
            <x v="0"/>
          </reference>
        </references>
      </pivotArea>
    </format>
    <format dxfId="6563">
      <pivotArea dataOnly="0" labelOnly="1" outline="0" fieldPosition="0">
        <references count="8">
          <reference field="6" count="1" selected="0">
            <x v="81"/>
          </reference>
          <reference field="7" count="1" selected="0">
            <x v="54"/>
          </reference>
          <reference field="8" count="1" selected="0">
            <x v="2"/>
          </reference>
          <reference field="11" count="1" selected="0">
            <x v="7"/>
          </reference>
          <reference field="12" count="1" selected="0">
            <x v="113"/>
          </reference>
          <reference field="13" count="1">
            <x v="2"/>
          </reference>
          <reference field="15" count="1" selected="0">
            <x v="43"/>
          </reference>
          <reference field="17" count="1" selected="0">
            <x v="0"/>
          </reference>
        </references>
      </pivotArea>
    </format>
    <format dxfId="6562">
      <pivotArea dataOnly="0" labelOnly="1" outline="0" fieldPosition="0">
        <references count="8">
          <reference field="6" count="1" selected="0">
            <x v="93"/>
          </reference>
          <reference field="7" count="1" selected="0">
            <x v="60"/>
          </reference>
          <reference field="8" count="1" selected="0">
            <x v="19"/>
          </reference>
          <reference field="11" count="1" selected="0">
            <x v="6"/>
          </reference>
          <reference field="12" count="1" selected="0">
            <x v="82"/>
          </reference>
          <reference field="13" count="1">
            <x v="21"/>
          </reference>
          <reference field="15" count="1" selected="0">
            <x v="29"/>
          </reference>
          <reference field="17" count="1" selected="0">
            <x v="0"/>
          </reference>
        </references>
      </pivotArea>
    </format>
    <format dxfId="6561">
      <pivotArea dataOnly="0" labelOnly="1" outline="0" fieldPosition="0">
        <references count="8">
          <reference field="6" count="1" selected="0">
            <x v="94"/>
          </reference>
          <reference field="7" count="1" selected="0">
            <x v="54"/>
          </reference>
          <reference field="8" count="1" selected="0">
            <x v="17"/>
          </reference>
          <reference field="11" count="1" selected="0">
            <x v="7"/>
          </reference>
          <reference field="12" count="1" selected="0">
            <x v="112"/>
          </reference>
          <reference field="13" count="1">
            <x v="19"/>
          </reference>
          <reference field="15" count="1" selected="0">
            <x v="40"/>
          </reference>
          <reference field="17" count="1" selected="0">
            <x v="0"/>
          </reference>
        </references>
      </pivotArea>
    </format>
    <format dxfId="6560">
      <pivotArea dataOnly="0" labelOnly="1" outline="0" fieldPosition="0">
        <references count="8">
          <reference field="6" count="1" selected="0">
            <x v="129"/>
          </reference>
          <reference field="7" count="1" selected="0">
            <x v="92"/>
          </reference>
          <reference field="8" count="1" selected="0">
            <x v="63"/>
          </reference>
          <reference field="11" count="1" selected="0">
            <x v="8"/>
          </reference>
          <reference field="12" count="1" selected="0">
            <x v="109"/>
          </reference>
          <reference field="13" count="1">
            <x v="83"/>
          </reference>
          <reference field="15" count="1" selected="0">
            <x v="42"/>
          </reference>
          <reference field="17" count="1" selected="0">
            <x v="0"/>
          </reference>
        </references>
      </pivotArea>
    </format>
    <format dxfId="6559">
      <pivotArea type="all" dataOnly="0" outline="0" fieldPosition="0"/>
    </format>
    <format dxfId="6558">
      <pivotArea outline="0" collapsedLevelsAreSubtotals="1" fieldPosition="0"/>
    </format>
    <format dxfId="6557">
      <pivotArea dataOnly="0" labelOnly="1" outline="0" axis="axisValues" fieldPosition="0"/>
    </format>
    <format dxfId="6556">
      <pivotArea dataOnly="0" labelOnly="1" outline="0" fieldPosition="0">
        <references count="1">
          <reference field="6" count="32">
            <x v="0"/>
            <x v="4"/>
            <x v="7"/>
            <x v="10"/>
            <x v="11"/>
            <x v="15"/>
            <x v="16"/>
            <x v="21"/>
            <x v="23"/>
            <x v="24"/>
            <x v="32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56"/>
            <x v="61"/>
            <x v="62"/>
            <x v="77"/>
            <x v="81"/>
            <x v="93"/>
            <x v="94"/>
            <x v="129"/>
          </reference>
        </references>
      </pivotArea>
    </format>
    <format dxfId="6555">
      <pivotArea dataOnly="0" labelOnly="1" outline="0" fieldPosition="0">
        <references count="2">
          <reference field="6" count="1" selected="0">
            <x v="0"/>
          </reference>
          <reference field="7" count="1">
            <x v="54"/>
          </reference>
        </references>
      </pivotArea>
    </format>
    <format dxfId="6554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6553">
      <pivotArea dataOnly="0" labelOnly="1" outline="0" fieldPosition="0">
        <references count="2">
          <reference field="6" count="1" selected="0">
            <x v="7"/>
          </reference>
          <reference field="7" count="1">
            <x v="54"/>
          </reference>
        </references>
      </pivotArea>
    </format>
    <format dxfId="6552">
      <pivotArea dataOnly="0" labelOnly="1" outline="0" fieldPosition="0">
        <references count="2">
          <reference field="6" count="1" selected="0">
            <x v="10"/>
          </reference>
          <reference field="7" count="1">
            <x v="3"/>
          </reference>
        </references>
      </pivotArea>
    </format>
    <format dxfId="6551">
      <pivotArea dataOnly="0" labelOnly="1" outline="0" fieldPosition="0">
        <references count="2">
          <reference field="6" count="1" selected="0">
            <x v="11"/>
          </reference>
          <reference field="7" count="1">
            <x v="60"/>
          </reference>
        </references>
      </pivotArea>
    </format>
    <format dxfId="6550">
      <pivotArea dataOnly="0" labelOnly="1" outline="0" fieldPosition="0">
        <references count="2">
          <reference field="6" count="1" selected="0">
            <x v="16"/>
          </reference>
          <reference field="7" count="1">
            <x v="3"/>
          </reference>
        </references>
      </pivotArea>
    </format>
    <format dxfId="6549">
      <pivotArea dataOnly="0" labelOnly="1" outline="0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6548">
      <pivotArea dataOnly="0" labelOnly="1" outline="0" fieldPosition="0">
        <references count="2">
          <reference field="6" count="1" selected="0">
            <x v="23"/>
          </reference>
          <reference field="7" count="1">
            <x v="54"/>
          </reference>
        </references>
      </pivotArea>
    </format>
    <format dxfId="6547">
      <pivotArea dataOnly="0" labelOnly="1" outline="0" fieldPosition="0">
        <references count="2">
          <reference field="6" count="1" selected="0">
            <x v="24"/>
          </reference>
          <reference field="7" count="1">
            <x v="60"/>
          </reference>
        </references>
      </pivotArea>
    </format>
    <format dxfId="6546">
      <pivotArea dataOnly="0" labelOnly="1" outline="0" fieldPosition="0">
        <references count="2">
          <reference field="6" count="1" selected="0">
            <x v="32"/>
          </reference>
          <reference field="7" count="2">
            <x v="86"/>
            <x v="92"/>
          </reference>
        </references>
      </pivotArea>
    </format>
    <format dxfId="6545">
      <pivotArea dataOnly="0" labelOnly="1" outline="0" fieldPosition="0">
        <references count="2">
          <reference field="6" count="1" selected="0">
            <x v="35"/>
          </reference>
          <reference field="7" count="1">
            <x v="1"/>
          </reference>
        </references>
      </pivotArea>
    </format>
    <format dxfId="6544">
      <pivotArea dataOnly="0" labelOnly="1" outline="0" fieldPosition="0">
        <references count="2">
          <reference field="6" count="1" selected="0">
            <x v="47"/>
          </reference>
          <reference field="7" count="1">
            <x v="60"/>
          </reference>
        </references>
      </pivotArea>
    </format>
    <format dxfId="6543">
      <pivotArea dataOnly="0" labelOnly="1" outline="0" fieldPosition="0">
        <references count="2">
          <reference field="6" count="1" selected="0">
            <x v="61"/>
          </reference>
          <reference field="7" count="2">
            <x v="54"/>
            <x v="60"/>
          </reference>
        </references>
      </pivotArea>
    </format>
    <format dxfId="6542">
      <pivotArea dataOnly="0" labelOnly="1" outline="0" fieldPosition="0">
        <references count="2">
          <reference field="6" count="1" selected="0">
            <x v="81"/>
          </reference>
          <reference field="7" count="1">
            <x v="54"/>
          </reference>
        </references>
      </pivotArea>
    </format>
    <format dxfId="6541">
      <pivotArea dataOnly="0" labelOnly="1" outline="0" fieldPosition="0">
        <references count="2">
          <reference field="6" count="1" selected="0">
            <x v="93"/>
          </reference>
          <reference field="7" count="1">
            <x v="60"/>
          </reference>
        </references>
      </pivotArea>
    </format>
    <format dxfId="6540">
      <pivotArea dataOnly="0" labelOnly="1" outline="0" fieldPosition="0">
        <references count="2">
          <reference field="6" count="1" selected="0">
            <x v="94"/>
          </reference>
          <reference field="7" count="1">
            <x v="54"/>
          </reference>
        </references>
      </pivotArea>
    </format>
    <format dxfId="6539">
      <pivotArea dataOnly="0" labelOnly="1" outline="0" fieldPosition="0">
        <references count="2">
          <reference field="6" count="1" selected="0">
            <x v="129"/>
          </reference>
          <reference field="7" count="1">
            <x v="92"/>
          </reference>
        </references>
      </pivotArea>
    </format>
    <format dxfId="6538">
      <pivotArea dataOnly="0" labelOnly="1" outline="0" fieldPosition="0">
        <references count="3">
          <reference field="6" count="1" selected="0">
            <x v="0"/>
          </reference>
          <reference field="7" count="1" selected="0">
            <x v="54"/>
          </reference>
          <reference field="12" count="1">
            <x v="115"/>
          </reference>
        </references>
      </pivotArea>
    </format>
    <format dxfId="6537">
      <pivotArea dataOnly="0" labelOnly="1" outline="0" fieldPosition="0">
        <references count="3">
          <reference field="6" count="1" selected="0">
            <x v="4"/>
          </reference>
          <reference field="7" count="1" selected="0">
            <x v="1"/>
          </reference>
          <reference field="12" count="1">
            <x v="3"/>
          </reference>
        </references>
      </pivotArea>
    </format>
    <format dxfId="6536">
      <pivotArea dataOnly="0" labelOnly="1" outline="0" fieldPosition="0">
        <references count="3">
          <reference field="6" count="1" selected="0">
            <x v="7"/>
          </reference>
          <reference field="7" count="1" selected="0">
            <x v="54"/>
          </reference>
          <reference field="12" count="1">
            <x v="110"/>
          </reference>
        </references>
      </pivotArea>
    </format>
    <format dxfId="6535">
      <pivotArea dataOnly="0" labelOnly="1" outline="0" fieldPosition="0">
        <references count="3">
          <reference field="6" count="1" selected="0">
            <x v="10"/>
          </reference>
          <reference field="7" count="1" selected="0">
            <x v="3"/>
          </reference>
          <reference field="12" count="1">
            <x v="6"/>
          </reference>
        </references>
      </pivotArea>
    </format>
    <format dxfId="6534">
      <pivotArea dataOnly="0" labelOnly="1" outline="0" fieldPosition="0">
        <references count="3">
          <reference field="6" count="1" selected="0">
            <x v="11"/>
          </reference>
          <reference field="7" count="1" selected="0">
            <x v="60"/>
          </reference>
          <reference field="12" count="1">
            <x v="73"/>
          </reference>
        </references>
      </pivotArea>
    </format>
    <format dxfId="6533">
      <pivotArea dataOnly="0" labelOnly="1" outline="0" fieldPosition="0">
        <references count="3">
          <reference field="6" count="1" selected="0">
            <x v="15"/>
          </reference>
          <reference field="7" count="1" selected="0">
            <x v="60"/>
          </reference>
          <reference field="12" count="1">
            <x v="71"/>
          </reference>
        </references>
      </pivotArea>
    </format>
    <format dxfId="6532">
      <pivotArea dataOnly="0" labelOnly="1" outline="0" fieldPosition="0">
        <references count="3">
          <reference field="6" count="1" selected="0">
            <x v="16"/>
          </reference>
          <reference field="7" count="1" selected="0">
            <x v="3"/>
          </reference>
          <reference field="12" count="1">
            <x v="9"/>
          </reference>
        </references>
      </pivotArea>
    </format>
    <format dxfId="6531">
      <pivotArea dataOnly="0" labelOnly="1" outline="0" fieldPosition="0">
        <references count="3">
          <reference field="6" count="1" selected="0">
            <x v="21"/>
          </reference>
          <reference field="7" count="1" selected="0">
            <x v="1"/>
          </reference>
          <reference field="12" count="1">
            <x v="11"/>
          </reference>
        </references>
      </pivotArea>
    </format>
    <format dxfId="6530">
      <pivotArea dataOnly="0" labelOnly="1" outline="0" fieldPosition="0">
        <references count="3">
          <reference field="6" count="1" selected="0">
            <x v="23"/>
          </reference>
          <reference field="7" count="1" selected="0">
            <x v="54"/>
          </reference>
          <reference field="12" count="1">
            <x v="114"/>
          </reference>
        </references>
      </pivotArea>
    </format>
    <format dxfId="6529">
      <pivotArea dataOnly="0" labelOnly="1" outline="0" fieldPosition="0">
        <references count="3">
          <reference field="6" count="1" selected="0">
            <x v="24"/>
          </reference>
          <reference field="7" count="1" selected="0">
            <x v="60"/>
          </reference>
          <reference field="12" count="1">
            <x v="73"/>
          </reference>
        </references>
      </pivotArea>
    </format>
    <format dxfId="6528">
      <pivotArea dataOnly="0" labelOnly="1" outline="0" fieldPosition="0">
        <references count="3">
          <reference field="6" count="1" selected="0">
            <x v="32"/>
          </reference>
          <reference field="7" count="1" selected="0">
            <x v="86"/>
          </reference>
          <reference field="12" count="1">
            <x v="72"/>
          </reference>
        </references>
      </pivotArea>
    </format>
    <format dxfId="6527">
      <pivotArea dataOnly="0" labelOnly="1" outline="0" fieldPosition="0">
        <references count="3">
          <reference field="6" count="1" selected="0">
            <x v="32"/>
          </reference>
          <reference field="7" count="1" selected="0">
            <x v="92"/>
          </reference>
          <reference field="12" count="1">
            <x v="109"/>
          </reference>
        </references>
      </pivotArea>
    </format>
    <format dxfId="6526">
      <pivotArea dataOnly="0" labelOnly="1" outline="0" fieldPosition="0">
        <references count="3">
          <reference field="6" count="1" selected="0">
            <x v="35"/>
          </reference>
          <reference field="7" count="1" selected="0">
            <x v="1"/>
          </reference>
          <reference field="12" count="1">
            <x v="17"/>
          </reference>
        </references>
      </pivotArea>
    </format>
    <format dxfId="6525">
      <pivotArea dataOnly="0" labelOnly="1" outline="0" fieldPosition="0">
        <references count="3">
          <reference field="6" count="1" selected="0">
            <x v="37"/>
          </reference>
          <reference field="7" count="1" selected="0">
            <x v="1"/>
          </reference>
          <reference field="12" count="1">
            <x v="4"/>
          </reference>
        </references>
      </pivotArea>
    </format>
    <format dxfId="6524">
      <pivotArea dataOnly="0" labelOnly="1" outline="0" fieldPosition="0">
        <references count="3">
          <reference field="6" count="1" selected="0">
            <x v="39"/>
          </reference>
          <reference field="7" count="1" selected="0">
            <x v="1"/>
          </reference>
          <reference field="12" count="1">
            <x v="3"/>
          </reference>
        </references>
      </pivotArea>
    </format>
    <format dxfId="6523">
      <pivotArea dataOnly="0" labelOnly="1" outline="0" fieldPosition="0">
        <references count="3">
          <reference field="6" count="1" selected="0">
            <x v="40"/>
          </reference>
          <reference field="7" count="1" selected="0">
            <x v="1"/>
          </reference>
          <reference field="12" count="1">
            <x v="14"/>
          </reference>
        </references>
      </pivotArea>
    </format>
    <format dxfId="6522">
      <pivotArea dataOnly="0" labelOnly="1" outline="0" fieldPosition="0">
        <references count="3">
          <reference field="6" count="1" selected="0">
            <x v="41"/>
          </reference>
          <reference field="7" count="1" selected="0">
            <x v="1"/>
          </reference>
          <reference field="12" count="1">
            <x v="3"/>
          </reference>
        </references>
      </pivotArea>
    </format>
    <format dxfId="6521">
      <pivotArea dataOnly="0" labelOnly="1" outline="0" fieldPosition="0">
        <references count="3">
          <reference field="6" count="1" selected="0">
            <x v="43"/>
          </reference>
          <reference field="7" count="1" selected="0">
            <x v="1"/>
          </reference>
          <reference field="12" count="1">
            <x v="18"/>
          </reference>
        </references>
      </pivotArea>
    </format>
    <format dxfId="6520">
      <pivotArea dataOnly="0" labelOnly="1" outline="0" fieldPosition="0">
        <references count="3">
          <reference field="6" count="1" selected="0">
            <x v="44"/>
          </reference>
          <reference field="7" count="1" selected="0">
            <x v="1"/>
          </reference>
          <reference field="12" count="1">
            <x v="40"/>
          </reference>
        </references>
      </pivotArea>
    </format>
    <format dxfId="6519">
      <pivotArea dataOnly="0" labelOnly="1" outline="0" fieldPosition="0">
        <references count="3">
          <reference field="6" count="1" selected="0">
            <x v="45"/>
          </reference>
          <reference field="7" count="1" selected="0">
            <x v="1"/>
          </reference>
          <reference field="12" count="1">
            <x v="7"/>
          </reference>
        </references>
      </pivotArea>
    </format>
    <format dxfId="6518">
      <pivotArea dataOnly="0" labelOnly="1" outline="0" fieldPosition="0">
        <references count="3">
          <reference field="6" count="1" selected="0">
            <x v="46"/>
          </reference>
          <reference field="7" count="1" selected="0">
            <x v="1"/>
          </reference>
          <reference field="12" count="1">
            <x v="6"/>
          </reference>
        </references>
      </pivotArea>
    </format>
    <format dxfId="6517">
      <pivotArea dataOnly="0" labelOnly="1" outline="0" fieldPosition="0">
        <references count="3">
          <reference field="6" count="1" selected="0">
            <x v="47"/>
          </reference>
          <reference field="7" count="1" selected="0">
            <x v="60"/>
          </reference>
          <reference field="12" count="1">
            <x v="73"/>
          </reference>
        </references>
      </pivotArea>
    </format>
    <format dxfId="6516">
      <pivotArea dataOnly="0" labelOnly="1" outline="0" fieldPosition="0">
        <references count="3">
          <reference field="6" count="1" selected="0">
            <x v="56"/>
          </reference>
          <reference field="7" count="1" selected="0">
            <x v="60"/>
          </reference>
          <reference field="12" count="1">
            <x v="70"/>
          </reference>
        </references>
      </pivotArea>
    </format>
    <format dxfId="6515">
      <pivotArea dataOnly="0" labelOnly="1" outline="0" fieldPosition="0">
        <references count="3">
          <reference field="6" count="1" selected="0">
            <x v="61"/>
          </reference>
          <reference field="7" count="1" selected="0">
            <x v="54"/>
          </reference>
          <reference field="12" count="1">
            <x v="40"/>
          </reference>
        </references>
      </pivotArea>
    </format>
    <format dxfId="6514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54"/>
          </reference>
          <reference field="12" count="1">
            <x v="111"/>
          </reference>
        </references>
      </pivotArea>
    </format>
    <format dxfId="6513">
      <pivotArea dataOnly="0" labelOnly="1" outline="0" fieldPosition="0">
        <references count="3">
          <reference field="6" count="1" selected="0">
            <x v="62"/>
          </reference>
          <reference field="7" count="1" selected="0">
            <x v="60"/>
          </reference>
          <reference field="12" count="1">
            <x v="74"/>
          </reference>
        </references>
      </pivotArea>
    </format>
    <format dxfId="6512">
      <pivotArea dataOnly="0" labelOnly="1" outline="0" fieldPosition="0">
        <references count="3">
          <reference field="6" count="1" selected="0">
            <x v="77"/>
          </reference>
          <reference field="7" count="1" selected="0">
            <x v="60"/>
          </reference>
          <reference field="12" count="1">
            <x v="73"/>
          </reference>
        </references>
      </pivotArea>
    </format>
    <format dxfId="6511">
      <pivotArea dataOnly="0" labelOnly="1" outline="0" fieldPosition="0">
        <references count="3">
          <reference field="6" count="1" selected="0">
            <x v="81"/>
          </reference>
          <reference field="7" count="1" selected="0">
            <x v="54"/>
          </reference>
          <reference field="12" count="1">
            <x v="113"/>
          </reference>
        </references>
      </pivotArea>
    </format>
    <format dxfId="6510">
      <pivotArea dataOnly="0" labelOnly="1" outline="0" fieldPosition="0">
        <references count="3">
          <reference field="6" count="1" selected="0">
            <x v="93"/>
          </reference>
          <reference field="7" count="1" selected="0">
            <x v="60"/>
          </reference>
          <reference field="12" count="1">
            <x v="82"/>
          </reference>
        </references>
      </pivotArea>
    </format>
    <format dxfId="6509">
      <pivotArea dataOnly="0" labelOnly="1" outline="0" fieldPosition="0">
        <references count="3">
          <reference field="6" count="1" selected="0">
            <x v="94"/>
          </reference>
          <reference field="7" count="1" selected="0">
            <x v="54"/>
          </reference>
          <reference field="12" count="1">
            <x v="112"/>
          </reference>
        </references>
      </pivotArea>
    </format>
    <format dxfId="6508">
      <pivotArea dataOnly="0" labelOnly="1" outline="0" fieldPosition="0">
        <references count="3">
          <reference field="6" count="1" selected="0">
            <x v="129"/>
          </reference>
          <reference field="7" count="1" selected="0">
            <x v="92"/>
          </reference>
          <reference field="12" count="1">
            <x v="109"/>
          </reference>
        </references>
      </pivotArea>
    </format>
    <format dxfId="6507">
      <pivotArea dataOnly="0" labelOnly="1" outline="0" fieldPosition="0">
        <references count="4">
          <reference field="6" count="1" selected="0">
            <x v="4"/>
          </reference>
          <reference field="7" count="1" selected="0">
            <x v="1"/>
          </reference>
          <reference field="12" count="1" selected="0">
            <x v="3"/>
          </reference>
          <reference field="17" count="1">
            <x v="0"/>
          </reference>
        </references>
      </pivotArea>
    </format>
    <format dxfId="6506">
      <pivotArea dataOnly="0" labelOnly="1" outline="0" fieldPosition="0">
        <references count="4">
          <reference field="6" count="1" selected="0">
            <x v="15"/>
          </reference>
          <reference field="7" count="1" selected="0">
            <x v="60"/>
          </reference>
          <reference field="12" count="1" selected="0">
            <x v="71"/>
          </reference>
          <reference field="17" count="1">
            <x v="0"/>
          </reference>
        </references>
      </pivotArea>
    </format>
    <format dxfId="6505">
      <pivotArea dataOnly="0" labelOnly="1" outline="0" fieldPosition="0">
        <references count="4">
          <reference field="6" count="1" selected="0">
            <x v="32"/>
          </reference>
          <reference field="7" count="1" selected="0">
            <x v="86"/>
          </reference>
          <reference field="12" count="1" selected="0">
            <x v="72"/>
          </reference>
          <reference field="17" count="1">
            <x v="0"/>
          </reference>
        </references>
      </pivotArea>
    </format>
    <format dxfId="6504">
      <pivotArea dataOnly="0" labelOnly="1" outline="0" fieldPosition="0">
        <references count="4">
          <reference field="6" count="1" selected="0">
            <x v="44"/>
          </reference>
          <reference field="7" count="1" selected="0">
            <x v="1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6503">
      <pivotArea dataOnly="0" labelOnly="1" outline="0" fieldPosition="0">
        <references count="4">
          <reference field="6" count="1" selected="0">
            <x v="45"/>
          </reference>
          <reference field="7" count="1" selected="0">
            <x v="1"/>
          </reference>
          <reference field="12" count="1" selected="0">
            <x v="7"/>
          </reference>
          <reference field="17" count="1">
            <x v="0"/>
          </reference>
        </references>
      </pivotArea>
    </format>
    <format dxfId="6502">
      <pivotArea dataOnly="0" labelOnly="1" outline="0" fieldPosition="0">
        <references count="4">
          <reference field="6" count="1" selected="0">
            <x v="56"/>
          </reference>
          <reference field="7" count="1" selected="0">
            <x v="60"/>
          </reference>
          <reference field="12" count="1" selected="0">
            <x v="70"/>
          </reference>
          <reference field="17" count="1">
            <x v="0"/>
          </reference>
        </references>
      </pivotArea>
    </format>
    <format dxfId="6501">
      <pivotArea dataOnly="0" labelOnly="1" outline="0" fieldPosition="0">
        <references count="4">
          <reference field="6" count="1" selected="0">
            <x v="61"/>
          </reference>
          <reference field="7" count="1" selected="0">
            <x v="54"/>
          </reference>
          <reference field="12" count="1" selected="0">
            <x v="40"/>
          </reference>
          <reference field="17" count="1">
            <x v="1"/>
          </reference>
        </references>
      </pivotArea>
    </format>
    <format dxfId="6500">
      <pivotArea dataOnly="0" labelOnly="1" outline="0" fieldPosition="0">
        <references count="4">
          <reference field="6" count="1" selected="0">
            <x v="62"/>
          </reference>
          <reference field="7" count="1" selected="0">
            <x v="60"/>
          </reference>
          <reference field="12" count="1" selected="0">
            <x v="74"/>
          </reference>
          <reference field="17" count="1">
            <x v="0"/>
          </reference>
        </references>
      </pivotArea>
    </format>
    <format dxfId="6499">
      <pivotArea dataOnly="0" labelOnly="1" outline="0" fieldPosition="0">
        <references count="4">
          <reference field="6" count="1" selected="0">
            <x v="81"/>
          </reference>
          <reference field="7" count="1" selected="0">
            <x v="54"/>
          </reference>
          <reference field="12" count="1" selected="0">
            <x v="113"/>
          </reference>
          <reference field="17" count="1">
            <x v="0"/>
          </reference>
        </references>
      </pivotArea>
    </format>
    <format dxfId="6498">
      <pivotArea dataOnly="0" labelOnly="1" outline="0" fieldPosition="0">
        <references count="5">
          <reference field="6" count="1" selected="0">
            <x v="4"/>
          </reference>
          <reference field="7" count="1" selected="0">
            <x v="1"/>
          </reference>
          <reference field="11" count="1">
            <x v="2"/>
          </reference>
          <reference field="12" count="1" selected="0">
            <x v="3"/>
          </reference>
          <reference field="17" count="1" selected="0">
            <x v="0"/>
          </reference>
        </references>
      </pivotArea>
    </format>
    <format dxfId="6497">
      <pivotArea dataOnly="0" labelOnly="1" outline="0" fieldPosition="0">
        <references count="5">
          <reference field="6" count="1" selected="0">
            <x v="7"/>
          </reference>
          <reference field="7" count="1" selected="0">
            <x v="54"/>
          </reference>
          <reference field="11" count="1">
            <x v="8"/>
          </reference>
          <reference field="12" count="1" selected="0">
            <x v="110"/>
          </reference>
          <reference field="17" count="1" selected="0">
            <x v="0"/>
          </reference>
        </references>
      </pivotArea>
    </format>
    <format dxfId="6496">
      <pivotArea dataOnly="0" labelOnly="1" outline="0" fieldPosition="0">
        <references count="5">
          <reference field="6" count="1" selected="0">
            <x v="10"/>
          </reference>
          <reference field="7" count="1" selected="0">
            <x v="3"/>
          </reference>
          <reference field="11" count="1">
            <x v="2"/>
          </reference>
          <reference field="12" count="1" selected="0">
            <x v="6"/>
          </reference>
          <reference field="17" count="1" selected="0">
            <x v="0"/>
          </reference>
        </references>
      </pivotArea>
    </format>
    <format dxfId="6495">
      <pivotArea dataOnly="0" labelOnly="1" outline="0" fieldPosition="0">
        <references count="5">
          <reference field="6" count="1" selected="0">
            <x v="16"/>
          </reference>
          <reference field="7" count="1" selected="0">
            <x v="3"/>
          </reference>
          <reference field="11" count="1">
            <x v="2"/>
          </reference>
          <reference field="12" count="1" selected="0">
            <x v="9"/>
          </reference>
          <reference field="17" count="1" selected="0">
            <x v="0"/>
          </reference>
        </references>
      </pivotArea>
    </format>
    <format dxfId="6494">
      <pivotArea dataOnly="0" labelOnly="1" outline="0" fieldPosition="0">
        <references count="5">
          <reference field="6" count="1" selected="0">
            <x v="23"/>
          </reference>
          <reference field="7" count="1" selected="0">
            <x v="54"/>
          </reference>
          <reference field="11" count="1">
            <x v="7"/>
          </reference>
          <reference field="12" count="1" selected="0">
            <x v="114"/>
          </reference>
          <reference field="17" count="1" selected="0">
            <x v="0"/>
          </reference>
        </references>
      </pivotArea>
    </format>
    <format dxfId="6493">
      <pivotArea dataOnly="0" labelOnly="1" outline="0" fieldPosition="0">
        <references count="5">
          <reference field="6" count="1" selected="0">
            <x v="32"/>
          </reference>
          <reference field="7" count="1" selected="0">
            <x v="92"/>
          </reference>
          <reference field="11" count="1">
            <x v="8"/>
          </reference>
          <reference field="12" count="1" selected="0">
            <x v="109"/>
          </reference>
          <reference field="17" count="1" selected="0">
            <x v="0"/>
          </reference>
        </references>
      </pivotArea>
    </format>
    <format dxfId="6492">
      <pivotArea dataOnly="0" labelOnly="1" outline="0" fieldPosition="0">
        <references count="5">
          <reference field="6" count="1" selected="0">
            <x v="35"/>
          </reference>
          <reference field="7" count="1" selected="0">
            <x v="1"/>
          </reference>
          <reference field="11" count="1">
            <x v="3"/>
          </reference>
          <reference field="12" count="1" selected="0">
            <x v="17"/>
          </reference>
          <reference field="17" count="1" selected="0">
            <x v="0"/>
          </reference>
        </references>
      </pivotArea>
    </format>
    <format dxfId="6491">
      <pivotArea dataOnly="0" labelOnly="1" outline="0" fieldPosition="0">
        <references count="5">
          <reference field="6" count="1" selected="0">
            <x v="37"/>
          </reference>
          <reference field="7" count="1" selected="0">
            <x v="1"/>
          </reference>
          <reference field="11" count="1">
            <x v="2"/>
          </reference>
          <reference field="12" count="1" selected="0">
            <x v="4"/>
          </reference>
          <reference field="17" count="1" selected="0">
            <x v="0"/>
          </reference>
        </references>
      </pivotArea>
    </format>
    <format dxfId="6490">
      <pivotArea dataOnly="0" labelOnly="1" outline="0" fieldPosition="0">
        <references count="5">
          <reference field="6" count="1" selected="0">
            <x v="44"/>
          </reference>
          <reference field="7" count="1" selected="0">
            <x v="1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6489">
      <pivotArea dataOnly="0" labelOnly="1" outline="0" fieldPosition="0">
        <references count="5">
          <reference field="6" count="1" selected="0">
            <x v="45"/>
          </reference>
          <reference field="7" count="1" selected="0">
            <x v="1"/>
          </reference>
          <reference field="11" count="1">
            <x v="3"/>
          </reference>
          <reference field="12" count="1" selected="0">
            <x v="7"/>
          </reference>
          <reference field="17" count="1" selected="0">
            <x v="0"/>
          </reference>
        </references>
      </pivotArea>
    </format>
    <format dxfId="6488">
      <pivotArea dataOnly="0" labelOnly="1" outline="0" fieldPosition="0">
        <references count="5">
          <reference field="6" count="1" selected="0">
            <x v="46"/>
          </reference>
          <reference field="7" count="1" selected="0">
            <x v="1"/>
          </reference>
          <reference field="11" count="1">
            <x v="2"/>
          </reference>
          <reference field="12" count="1" selected="0">
            <x v="6"/>
          </reference>
          <reference field="17" count="1" selected="0">
            <x v="0"/>
          </reference>
        </references>
      </pivotArea>
    </format>
    <format dxfId="6487">
      <pivotArea dataOnly="0" labelOnly="1" outline="0" fieldPosition="0">
        <references count="5">
          <reference field="6" count="1" selected="0">
            <x v="61"/>
          </reference>
          <reference field="7" count="1" selected="0">
            <x v="54"/>
          </reference>
          <reference field="11" count="1">
            <x v="4"/>
          </reference>
          <reference field="12" count="1" selected="0">
            <x v="40"/>
          </reference>
          <reference field="17" count="1" selected="0">
            <x v="1"/>
          </reference>
        </references>
      </pivotArea>
    </format>
    <format dxfId="6486">
      <pivotArea dataOnly="0" labelOnly="1" outline="0" fieldPosition="0">
        <references count="5">
          <reference field="6" count="1" selected="0">
            <x v="62"/>
          </reference>
          <reference field="7" count="1" selected="0">
            <x v="60"/>
          </reference>
          <reference field="11" count="1">
            <x v="6"/>
          </reference>
          <reference field="12" count="1" selected="0">
            <x v="74"/>
          </reference>
          <reference field="17" count="1" selected="0">
            <x v="0"/>
          </reference>
        </references>
      </pivotArea>
    </format>
    <format dxfId="6485">
      <pivotArea dataOnly="0" labelOnly="1" outline="0" fieldPosition="0">
        <references count="5">
          <reference field="6" count="1" selected="0">
            <x v="81"/>
          </reference>
          <reference field="7" count="1" selected="0">
            <x v="54"/>
          </reference>
          <reference field="11" count="1">
            <x v="7"/>
          </reference>
          <reference field="12" count="1" selected="0">
            <x v="113"/>
          </reference>
          <reference field="17" count="1" selected="0">
            <x v="0"/>
          </reference>
        </references>
      </pivotArea>
    </format>
    <format dxfId="6484">
      <pivotArea dataOnly="0" labelOnly="1" outline="0" fieldPosition="0">
        <references count="5">
          <reference field="6" count="1" selected="0">
            <x v="93"/>
          </reference>
          <reference field="7" count="1" selected="0">
            <x v="60"/>
          </reference>
          <reference field="11" count="1">
            <x v="6"/>
          </reference>
          <reference field="12" count="1" selected="0">
            <x v="82"/>
          </reference>
          <reference field="17" count="1" selected="0">
            <x v="0"/>
          </reference>
        </references>
      </pivotArea>
    </format>
    <format dxfId="6483">
      <pivotArea dataOnly="0" labelOnly="1" outline="0" fieldPosition="0">
        <references count="5">
          <reference field="6" count="1" selected="0">
            <x v="94"/>
          </reference>
          <reference field="7" count="1" selected="0">
            <x v="54"/>
          </reference>
          <reference field="11" count="1">
            <x v="7"/>
          </reference>
          <reference field="12" count="1" selected="0">
            <x v="112"/>
          </reference>
          <reference field="17" count="1" selected="0">
            <x v="0"/>
          </reference>
        </references>
      </pivotArea>
    </format>
    <format dxfId="6482">
      <pivotArea dataOnly="0" labelOnly="1" outline="0" fieldPosition="0">
        <references count="5">
          <reference field="6" count="1" selected="0">
            <x v="129"/>
          </reference>
          <reference field="7" count="1" selected="0">
            <x v="92"/>
          </reference>
          <reference field="11" count="1">
            <x v="8"/>
          </reference>
          <reference field="12" count="1" selected="0">
            <x v="109"/>
          </reference>
          <reference field="17" count="1" selected="0">
            <x v="0"/>
          </reference>
        </references>
      </pivotArea>
    </format>
    <format dxfId="6481">
      <pivotArea dataOnly="0" labelOnly="1" outline="0" fieldPosition="0">
        <references count="6">
          <reference field="6" count="1" selected="0">
            <x v="4"/>
          </reference>
          <reference field="7" count="1" selected="0">
            <x v="1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480">
      <pivotArea dataOnly="0" labelOnly="1" outline="0" fieldPosition="0">
        <references count="6">
          <reference field="6" count="1" selected="0">
            <x v="7"/>
          </reference>
          <reference field="7" count="1" selected="0">
            <x v="54"/>
          </reference>
          <reference field="11" count="1" selected="0">
            <x v="8"/>
          </reference>
          <reference field="12" count="1" selected="0">
            <x v="110"/>
          </reference>
          <reference field="15" count="1">
            <x v="33"/>
          </reference>
          <reference field="17" count="1" selected="0">
            <x v="0"/>
          </reference>
        </references>
      </pivotArea>
    </format>
    <format dxfId="6479">
      <pivotArea dataOnly="0" labelOnly="1" outline="0" fieldPosition="0">
        <references count="6">
          <reference field="6" count="1" selected="0">
            <x v="10"/>
          </reference>
          <reference field="7" count="1" selected="0">
            <x v="3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0"/>
          </reference>
        </references>
      </pivotArea>
    </format>
    <format dxfId="6478">
      <pivotArea dataOnly="0" labelOnly="1" outline="0" fieldPosition="0">
        <references count="6">
          <reference field="6" count="1" selected="0">
            <x v="15"/>
          </reference>
          <reference field="7" count="1" selected="0">
            <x v="60"/>
          </reference>
          <reference field="11" count="1" selected="0">
            <x v="6"/>
          </reference>
          <reference field="12" count="1" selected="0">
            <x v="71"/>
          </reference>
          <reference field="15" count="1">
            <x v="24"/>
          </reference>
          <reference field="17" count="1" selected="0">
            <x v="0"/>
          </reference>
        </references>
      </pivotArea>
    </format>
    <format dxfId="6477">
      <pivotArea dataOnly="0" labelOnly="1" outline="0" fieldPosition="0">
        <references count="6">
          <reference field="6" count="1" selected="0">
            <x v="16"/>
          </reference>
          <reference field="7" count="1" selected="0">
            <x v="3"/>
          </reference>
          <reference field="11" count="1" selected="0">
            <x v="2"/>
          </reference>
          <reference field="12" count="1" selected="0">
            <x v="9"/>
          </reference>
          <reference field="15" count="1">
            <x v="6"/>
          </reference>
          <reference field="17" count="1" selected="0">
            <x v="0"/>
          </reference>
        </references>
      </pivotArea>
    </format>
    <format dxfId="6476">
      <pivotArea dataOnly="0" labelOnly="1" outline="0" fieldPosition="0">
        <references count="6">
          <reference field="6" count="1" selected="0">
            <x v="21"/>
          </reference>
          <reference field="7" count="1" selected="0">
            <x v="1"/>
          </reference>
          <reference field="11" count="1" selected="0">
            <x v="2"/>
          </reference>
          <reference field="12" count="1" selected="0">
            <x v="11"/>
          </reference>
          <reference field="15" count="1">
            <x v="14"/>
          </reference>
          <reference field="17" count="1" selected="0">
            <x v="0"/>
          </reference>
        </references>
      </pivotArea>
    </format>
    <format dxfId="6475">
      <pivotArea dataOnly="0" labelOnly="1" outline="0" fieldPosition="0">
        <references count="6">
          <reference field="6" count="1" selected="0">
            <x v="23"/>
          </reference>
          <reference field="7" count="1" selected="0">
            <x v="54"/>
          </reference>
          <reference field="11" count="1" selected="0">
            <x v="7"/>
          </reference>
          <reference field="12" count="1" selected="0">
            <x v="114"/>
          </reference>
          <reference field="15" count="1">
            <x v="34"/>
          </reference>
          <reference field="17" count="1" selected="0">
            <x v="0"/>
          </reference>
        </references>
      </pivotArea>
    </format>
    <format dxfId="6474">
      <pivotArea dataOnly="0" labelOnly="1" outline="0" fieldPosition="0">
        <references count="6">
          <reference field="6" count="1" selected="0">
            <x v="32"/>
          </reference>
          <reference field="7" count="1" selected="0">
            <x v="86"/>
          </reference>
          <reference field="11" count="1" selected="0">
            <x v="6"/>
          </reference>
          <reference field="12" count="1" selected="0">
            <x v="72"/>
          </reference>
          <reference field="15" count="1">
            <x v="21"/>
          </reference>
          <reference field="17" count="1" selected="0">
            <x v="0"/>
          </reference>
        </references>
      </pivotArea>
    </format>
    <format dxfId="6473">
      <pivotArea dataOnly="0" labelOnly="1" outline="0" fieldPosition="0">
        <references count="6">
          <reference field="6" count="1" selected="0">
            <x v="32"/>
          </reference>
          <reference field="7" count="1" selected="0">
            <x v="92"/>
          </reference>
          <reference field="11" count="1" selected="0">
            <x v="8"/>
          </reference>
          <reference field="12" count="1" selected="0">
            <x v="109"/>
          </reference>
          <reference field="15" count="1">
            <x v="42"/>
          </reference>
          <reference field="17" count="1" selected="0">
            <x v="0"/>
          </reference>
        </references>
      </pivotArea>
    </format>
    <format dxfId="6472">
      <pivotArea dataOnly="0" labelOnly="1" outline="0" fieldPosition="0">
        <references count="6">
          <reference field="6" count="1" selected="0">
            <x v="35"/>
          </reference>
          <reference field="7" count="1" selected="0">
            <x v="1"/>
          </reference>
          <reference field="11" count="1" selected="0">
            <x v="3"/>
          </reference>
          <reference field="12" count="1" selected="0">
            <x v="17"/>
          </reference>
          <reference field="15" count="1">
            <x v="5"/>
          </reference>
          <reference field="17" count="1" selected="0">
            <x v="0"/>
          </reference>
        </references>
      </pivotArea>
    </format>
    <format dxfId="6471">
      <pivotArea dataOnly="0" labelOnly="1" outline="0" fieldPosition="0">
        <references count="6">
          <reference field="6" count="1" selected="0">
            <x v="37"/>
          </reference>
          <reference field="7" count="1" selected="0">
            <x v="1"/>
          </reference>
          <reference field="11" count="1" selected="0">
            <x v="2"/>
          </reference>
          <reference field="12" count="1" selected="0">
            <x v="4"/>
          </reference>
          <reference field="15" count="1">
            <x v="12"/>
          </reference>
          <reference field="17" count="1" selected="0">
            <x v="0"/>
          </reference>
        </references>
      </pivotArea>
    </format>
    <format dxfId="6470">
      <pivotArea dataOnly="0" labelOnly="1" outline="0" fieldPosition="0">
        <references count="6">
          <reference field="6" count="1" selected="0">
            <x v="39"/>
          </reference>
          <reference field="7" count="1" selected="0">
            <x v="1"/>
          </reference>
          <reference field="11" count="1" selected="0">
            <x v="2"/>
          </reference>
          <reference field="12" count="1" selected="0">
            <x v="3"/>
          </reference>
          <reference field="15" count="1">
            <x v="11"/>
          </reference>
          <reference field="17" count="1" selected="0">
            <x v="0"/>
          </reference>
        </references>
      </pivotArea>
    </format>
    <format dxfId="6469">
      <pivotArea dataOnly="0" labelOnly="1" outline="0" fieldPosition="0">
        <references count="6">
          <reference field="6" count="1" selected="0">
            <x v="43"/>
          </reference>
          <reference field="7" count="1" selected="0">
            <x v="1"/>
          </reference>
          <reference field="11" count="1" selected="0">
            <x v="2"/>
          </reference>
          <reference field="12" count="1" selected="0">
            <x v="18"/>
          </reference>
          <reference field="15" count="1">
            <x v="17"/>
          </reference>
          <reference field="17" count="1" selected="0">
            <x v="0"/>
          </reference>
        </references>
      </pivotArea>
    </format>
    <format dxfId="6468">
      <pivotArea dataOnly="0" labelOnly="1" outline="0" fieldPosition="0">
        <references count="6">
          <reference field="6" count="1" selected="0">
            <x v="44"/>
          </reference>
          <reference field="7" count="1" selected="0">
            <x v="1"/>
          </reference>
          <reference field="11" count="1" selected="0">
            <x v="4"/>
          </reference>
          <reference field="12" count="1" selected="0">
            <x v="40"/>
          </reference>
          <reference field="15" count="1">
            <x v="3"/>
          </reference>
          <reference field="17" count="1" selected="0">
            <x v="1"/>
          </reference>
        </references>
      </pivotArea>
    </format>
    <format dxfId="6467">
      <pivotArea dataOnly="0" labelOnly="1" outline="0" fieldPosition="0">
        <references count="6">
          <reference field="6" count="1" selected="0">
            <x v="45"/>
          </reference>
          <reference field="7" count="1" selected="0">
            <x v="1"/>
          </reference>
          <reference field="11" count="1" selected="0">
            <x v="3"/>
          </reference>
          <reference field="12" count="1" selected="0">
            <x v="7"/>
          </reference>
          <reference field="15" count="1">
            <x v="18"/>
          </reference>
          <reference field="17" count="1" selected="0">
            <x v="0"/>
          </reference>
        </references>
      </pivotArea>
    </format>
    <format dxfId="6466">
      <pivotArea dataOnly="0" labelOnly="1" outline="0" fieldPosition="0">
        <references count="6">
          <reference field="6" count="1" selected="0">
            <x v="46"/>
          </reference>
          <reference field="7" count="1" selected="0">
            <x v="1"/>
          </reference>
          <reference field="11" count="1" selected="0">
            <x v="2"/>
          </reference>
          <reference field="12" count="1" selected="0">
            <x v="6"/>
          </reference>
          <reference field="15" count="1">
            <x v="10"/>
          </reference>
          <reference field="17" count="1" selected="0">
            <x v="0"/>
          </reference>
        </references>
      </pivotArea>
    </format>
    <format dxfId="6465">
      <pivotArea dataOnly="0" labelOnly="1" outline="0" fieldPosition="0">
        <references count="6">
          <reference field="6" count="1" selected="0">
            <x v="56"/>
          </reference>
          <reference field="7" count="1" selected="0">
            <x v="60"/>
          </reference>
          <reference field="11" count="1" selected="0">
            <x v="6"/>
          </reference>
          <reference field="12" count="1" selected="0">
            <x v="70"/>
          </reference>
          <reference field="15" count="1">
            <x v="23"/>
          </reference>
          <reference field="17" count="1" selected="0">
            <x v="0"/>
          </reference>
        </references>
      </pivotArea>
    </format>
    <format dxfId="6464">
      <pivotArea dataOnly="0" labelOnly="1" outline="0" fieldPosition="0">
        <references count="6">
          <reference field="6" count="1" selected="0">
            <x v="62"/>
          </reference>
          <reference field="7" count="1" selected="0">
            <x v="60"/>
          </reference>
          <reference field="11" count="1" selected="0">
            <x v="6"/>
          </reference>
          <reference field="12" count="1" selected="0">
            <x v="74"/>
          </reference>
          <reference field="15" count="1">
            <x v="20"/>
          </reference>
          <reference field="17" count="1" selected="0">
            <x v="0"/>
          </reference>
        </references>
      </pivotArea>
    </format>
    <format dxfId="6463">
      <pivotArea dataOnly="0" labelOnly="1" outline="0" fieldPosition="0">
        <references count="6">
          <reference field="6" count="1" selected="0">
            <x v="81"/>
          </reference>
          <reference field="7" count="1" selected="0">
            <x v="54"/>
          </reference>
          <reference field="11" count="1" selected="0">
            <x v="7"/>
          </reference>
          <reference field="12" count="1" selected="0">
            <x v="113"/>
          </reference>
          <reference field="15" count="1">
            <x v="43"/>
          </reference>
          <reference field="17" count="1" selected="0">
            <x v="0"/>
          </reference>
        </references>
      </pivotArea>
    </format>
    <format dxfId="6462">
      <pivotArea dataOnly="0" labelOnly="1" outline="0" fieldPosition="0">
        <references count="6">
          <reference field="6" count="1" selected="0">
            <x v="93"/>
          </reference>
          <reference field="7" count="1" selected="0">
            <x v="60"/>
          </reference>
          <reference field="11" count="1" selected="0">
            <x v="6"/>
          </reference>
          <reference field="12" count="1" selected="0">
            <x v="82"/>
          </reference>
          <reference field="15" count="1">
            <x v="29"/>
          </reference>
          <reference field="17" count="1" selected="0">
            <x v="0"/>
          </reference>
        </references>
      </pivotArea>
    </format>
    <format dxfId="6461">
      <pivotArea dataOnly="0" labelOnly="1" outline="0" fieldPosition="0">
        <references count="6">
          <reference field="6" count="1" selected="0">
            <x v="94"/>
          </reference>
          <reference field="7" count="1" selected="0">
            <x v="54"/>
          </reference>
          <reference field="11" count="1" selected="0">
            <x v="7"/>
          </reference>
          <reference field="12" count="1" selected="0">
            <x v="112"/>
          </reference>
          <reference field="15" count="1">
            <x v="40"/>
          </reference>
          <reference field="17" count="1" selected="0">
            <x v="0"/>
          </reference>
        </references>
      </pivotArea>
    </format>
    <format dxfId="6460">
      <pivotArea dataOnly="0" labelOnly="1" outline="0" fieldPosition="0">
        <references count="6">
          <reference field="6" count="1" selected="0">
            <x v="129"/>
          </reference>
          <reference field="7" count="1" selected="0">
            <x v="92"/>
          </reference>
          <reference field="11" count="1" selected="0">
            <x v="8"/>
          </reference>
          <reference field="12" count="1" selected="0">
            <x v="109"/>
          </reference>
          <reference field="15" count="1">
            <x v="42"/>
          </reference>
          <reference field="17" count="1" selected="0">
            <x v="0"/>
          </reference>
        </references>
      </pivotArea>
    </format>
    <format dxfId="6459">
      <pivotArea dataOnly="0" labelOnly="1" outline="0" fieldPosition="0">
        <references count="7">
          <reference field="6" count="1" selected="0">
            <x v="4"/>
          </reference>
          <reference field="7" count="1" selected="0">
            <x v="1"/>
          </reference>
          <reference field="8" count="1">
            <x v="16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458">
      <pivotArea dataOnly="0" labelOnly="1" outline="0" fieldPosition="0">
        <references count="7">
          <reference field="6" count="1" selected="0">
            <x v="7"/>
          </reference>
          <reference field="7" count="1" selected="0">
            <x v="54"/>
          </reference>
          <reference field="8" count="1">
            <x v="0"/>
          </reference>
          <reference field="11" count="1" selected="0">
            <x v="8"/>
          </reference>
          <reference field="12" count="1" selected="0">
            <x v="110"/>
          </reference>
          <reference field="15" count="1" selected="0">
            <x v="33"/>
          </reference>
          <reference field="17" count="1" selected="0">
            <x v="0"/>
          </reference>
        </references>
      </pivotArea>
    </format>
    <format dxfId="6457">
      <pivotArea dataOnly="0" labelOnly="1" outline="0" fieldPosition="0">
        <references count="7">
          <reference field="6" count="1" selected="0">
            <x v="10"/>
          </reference>
          <reference field="7" count="1" selected="0">
            <x v="3"/>
          </reference>
          <reference field="8" count="1">
            <x v="26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6456">
      <pivotArea dataOnly="0" labelOnly="1" outline="0" fieldPosition="0">
        <references count="7">
          <reference field="6" count="1" selected="0">
            <x v="15"/>
          </reference>
          <reference field="7" count="1" selected="0">
            <x v="60"/>
          </reference>
          <reference field="8" count="1">
            <x v="1"/>
          </reference>
          <reference field="11" count="1" selected="0">
            <x v="6"/>
          </reference>
          <reference field="12" count="1" selected="0">
            <x v="71"/>
          </reference>
          <reference field="15" count="1" selected="0">
            <x v="24"/>
          </reference>
          <reference field="17" count="1" selected="0">
            <x v="0"/>
          </reference>
        </references>
      </pivotArea>
    </format>
    <format dxfId="6455">
      <pivotArea dataOnly="0" labelOnly="1" outline="0" fieldPosition="0">
        <references count="7">
          <reference field="6" count="1" selected="0">
            <x v="16"/>
          </reference>
          <reference field="7" count="1" selected="0">
            <x v="3"/>
          </reference>
          <reference field="8" count="1">
            <x v="9"/>
          </reference>
          <reference field="11" count="1" selected="0">
            <x v="2"/>
          </reference>
          <reference field="12" count="1" selected="0">
            <x v="9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6454">
      <pivotArea dataOnly="0" labelOnly="1" outline="0" fieldPosition="0">
        <references count="7">
          <reference field="6" count="1" selected="0">
            <x v="21"/>
          </reference>
          <reference field="7" count="1" selected="0">
            <x v="1"/>
          </reference>
          <reference field="8" count="1">
            <x v="3"/>
          </reference>
          <reference field="11" count="1" selected="0">
            <x v="2"/>
          </reference>
          <reference field="12" count="1" selected="0">
            <x v="11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6453">
      <pivotArea dataOnly="0" labelOnly="1" outline="0" fieldPosition="0">
        <references count="7">
          <reference field="6" count="1" selected="0">
            <x v="23"/>
          </reference>
          <reference field="7" count="1" selected="0">
            <x v="54"/>
          </reference>
          <reference field="8" count="1">
            <x v="15"/>
          </reference>
          <reference field="11" count="1" selected="0">
            <x v="7"/>
          </reference>
          <reference field="12" count="1" selected="0">
            <x v="114"/>
          </reference>
          <reference field="15" count="1" selected="0">
            <x v="34"/>
          </reference>
          <reference field="17" count="1" selected="0">
            <x v="0"/>
          </reference>
        </references>
      </pivotArea>
    </format>
    <format dxfId="6452">
      <pivotArea dataOnly="0" labelOnly="1" outline="0" fieldPosition="0">
        <references count="7">
          <reference field="6" count="1" selected="0">
            <x v="32"/>
          </reference>
          <reference field="7" count="1" selected="0">
            <x v="86"/>
          </reference>
          <reference field="8" count="1">
            <x v="60"/>
          </reference>
          <reference field="11" count="1" selected="0">
            <x v="6"/>
          </reference>
          <reference field="12" count="1" selected="0">
            <x v="72"/>
          </reference>
          <reference field="15" count="1" selected="0">
            <x v="21"/>
          </reference>
          <reference field="17" count="1" selected="0">
            <x v="0"/>
          </reference>
        </references>
      </pivotArea>
    </format>
    <format dxfId="6451">
      <pivotArea dataOnly="0" labelOnly="1" outline="0" fieldPosition="0">
        <references count="7">
          <reference field="6" count="1" selected="0">
            <x v="32"/>
          </reference>
          <reference field="7" count="1" selected="0">
            <x v="92"/>
          </reference>
          <reference field="8" count="1">
            <x v="62"/>
          </reference>
          <reference field="11" count="1" selected="0">
            <x v="8"/>
          </reference>
          <reference field="12" count="1" selected="0">
            <x v="109"/>
          </reference>
          <reference field="15" count="1" selected="0">
            <x v="42"/>
          </reference>
          <reference field="17" count="1" selected="0">
            <x v="0"/>
          </reference>
        </references>
      </pivotArea>
    </format>
    <format dxfId="6450">
      <pivotArea dataOnly="0" labelOnly="1" outline="0" fieldPosition="0">
        <references count="7">
          <reference field="6" count="1" selected="0">
            <x v="35"/>
          </reference>
          <reference field="7" count="1" selected="0">
            <x v="1"/>
          </reference>
          <reference field="8" count="1">
            <x v="9"/>
          </reference>
          <reference field="11" count="1" selected="0">
            <x v="3"/>
          </reference>
          <reference field="12" count="1" selected="0">
            <x v="17"/>
          </reference>
          <reference field="15" count="1" selected="0">
            <x v="5"/>
          </reference>
          <reference field="17" count="1" selected="0">
            <x v="0"/>
          </reference>
        </references>
      </pivotArea>
    </format>
    <format dxfId="6449">
      <pivotArea dataOnly="0" labelOnly="1" outline="0" fieldPosition="0">
        <references count="7">
          <reference field="6" count="1" selected="0">
            <x v="37"/>
          </reference>
          <reference field="7" count="1" selected="0">
            <x v="1"/>
          </reference>
          <reference field="8" count="1">
            <x v="3"/>
          </reference>
          <reference field="11" count="1" selected="0">
            <x v="2"/>
          </reference>
          <reference field="12" count="1" selected="0">
            <x v="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448">
      <pivotArea dataOnly="0" labelOnly="1" outline="0" fieldPosition="0">
        <references count="7">
          <reference field="6" count="1" selected="0">
            <x v="38"/>
          </reference>
          <reference field="7" count="1" selected="0">
            <x v="1"/>
          </reference>
          <reference field="8" count="1">
            <x v="15"/>
          </reference>
          <reference field="11" count="1" selected="0">
            <x v="2"/>
          </reference>
          <reference field="12" count="1" selected="0">
            <x v="4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447">
      <pivotArea dataOnly="0" labelOnly="1" outline="0" fieldPosition="0">
        <references count="7">
          <reference field="6" count="1" selected="0">
            <x v="40"/>
          </reference>
          <reference field="7" count="1" selected="0">
            <x v="1"/>
          </reference>
          <reference field="8" count="1">
            <x v="21"/>
          </reference>
          <reference field="11" count="1" selected="0">
            <x v="2"/>
          </reference>
          <reference field="12" count="1" selected="0">
            <x v="14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446">
      <pivotArea dataOnly="0" labelOnly="1" outline="0" fieldPosition="0">
        <references count="7">
          <reference field="6" count="1" selected="0">
            <x v="42"/>
          </reference>
          <reference field="7" count="1" selected="0">
            <x v="1"/>
          </reference>
          <reference field="8" count="1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445">
      <pivotArea dataOnly="0" labelOnly="1" outline="0" fieldPosition="0">
        <references count="7">
          <reference field="6" count="1" selected="0">
            <x v="43"/>
          </reference>
          <reference field="7" count="1" selected="0">
            <x v="1"/>
          </reference>
          <reference field="8" count="1">
            <x v="26"/>
          </reference>
          <reference field="11" count="1" selected="0">
            <x v="2"/>
          </reference>
          <reference field="12" count="1" selected="0">
            <x v="18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6444">
      <pivotArea dataOnly="0" labelOnly="1" outline="0" fieldPosition="0">
        <references count="7">
          <reference field="6" count="1" selected="0">
            <x v="44"/>
          </reference>
          <reference field="7" count="1" selected="0">
            <x v="1"/>
          </reference>
          <reference field="8" count="1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6443">
      <pivotArea dataOnly="0" labelOnly="1" outline="0" fieldPosition="0">
        <references count="7">
          <reference field="6" count="1" selected="0">
            <x v="45"/>
          </reference>
          <reference field="7" count="1" selected="0">
            <x v="1"/>
          </reference>
          <reference field="8" count="1">
            <x v="9"/>
          </reference>
          <reference field="11" count="1" selected="0">
            <x v="3"/>
          </reference>
          <reference field="12" count="1" selected="0">
            <x v="7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6442">
      <pivotArea dataOnly="0" labelOnly="1" outline="0" fieldPosition="0">
        <references count="7">
          <reference field="6" count="1" selected="0">
            <x v="46"/>
          </reference>
          <reference field="7" count="1" selected="0">
            <x v="1"/>
          </reference>
          <reference field="8" count="1">
            <x v="5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6441">
      <pivotArea dataOnly="0" labelOnly="1" outline="0" fieldPosition="0">
        <references count="7">
          <reference field="6" count="1" selected="0">
            <x v="56"/>
          </reference>
          <reference field="7" count="1" selected="0">
            <x v="60"/>
          </reference>
          <reference field="8" count="1">
            <x v="20"/>
          </reference>
          <reference field="11" count="1" selected="0">
            <x v="6"/>
          </reference>
          <reference field="12" count="1" selected="0">
            <x v="70"/>
          </reference>
          <reference field="15" count="1" selected="0">
            <x v="23"/>
          </reference>
          <reference field="17" count="1" selected="0">
            <x v="0"/>
          </reference>
        </references>
      </pivotArea>
    </format>
    <format dxfId="6440">
      <pivotArea dataOnly="0" labelOnly="1" outline="0" fieldPosition="0">
        <references count="7">
          <reference field="6" count="1" selected="0">
            <x v="62"/>
          </reference>
          <reference field="7" count="1" selected="0">
            <x v="60"/>
          </reference>
          <reference field="8" count="1">
            <x v="19"/>
          </reference>
          <reference field="11" count="1" selected="0">
            <x v="6"/>
          </reference>
          <reference field="12" count="1" selected="0">
            <x v="74"/>
          </reference>
          <reference field="15" count="1" selected="0">
            <x v="20"/>
          </reference>
          <reference field="17" count="1" selected="0">
            <x v="0"/>
          </reference>
        </references>
      </pivotArea>
    </format>
    <format dxfId="6439">
      <pivotArea dataOnly="0" labelOnly="1" outline="0" fieldPosition="0">
        <references count="7">
          <reference field="6" count="1" selected="0">
            <x v="81"/>
          </reference>
          <reference field="7" count="1" selected="0">
            <x v="54"/>
          </reference>
          <reference field="8" count="1">
            <x v="2"/>
          </reference>
          <reference field="11" count="1" selected="0">
            <x v="7"/>
          </reference>
          <reference field="12" count="1" selected="0">
            <x v="113"/>
          </reference>
          <reference field="15" count="1" selected="0">
            <x v="43"/>
          </reference>
          <reference field="17" count="1" selected="0">
            <x v="0"/>
          </reference>
        </references>
      </pivotArea>
    </format>
    <format dxfId="6438">
      <pivotArea dataOnly="0" labelOnly="1" outline="0" fieldPosition="0">
        <references count="7">
          <reference field="6" count="1" selected="0">
            <x v="93"/>
          </reference>
          <reference field="7" count="1" selected="0">
            <x v="60"/>
          </reference>
          <reference field="8" count="1">
            <x v="19"/>
          </reference>
          <reference field="11" count="1" selected="0">
            <x v="6"/>
          </reference>
          <reference field="12" count="1" selected="0">
            <x v="82"/>
          </reference>
          <reference field="15" count="1" selected="0">
            <x v="29"/>
          </reference>
          <reference field="17" count="1" selected="0">
            <x v="0"/>
          </reference>
        </references>
      </pivotArea>
    </format>
    <format dxfId="6437">
      <pivotArea dataOnly="0" labelOnly="1" outline="0" fieldPosition="0">
        <references count="7">
          <reference field="6" count="1" selected="0">
            <x v="94"/>
          </reference>
          <reference field="7" count="1" selected="0">
            <x v="54"/>
          </reference>
          <reference field="8" count="1">
            <x v="17"/>
          </reference>
          <reference field="11" count="1" selected="0">
            <x v="7"/>
          </reference>
          <reference field="12" count="1" selected="0">
            <x v="112"/>
          </reference>
          <reference field="15" count="1" selected="0">
            <x v="40"/>
          </reference>
          <reference field="17" count="1" selected="0">
            <x v="0"/>
          </reference>
        </references>
      </pivotArea>
    </format>
    <format dxfId="6436">
      <pivotArea dataOnly="0" labelOnly="1" outline="0" fieldPosition="0">
        <references count="7">
          <reference field="6" count="1" selected="0">
            <x v="129"/>
          </reference>
          <reference field="7" count="1" selected="0">
            <x v="92"/>
          </reference>
          <reference field="8" count="1">
            <x v="63"/>
          </reference>
          <reference field="11" count="1" selected="0">
            <x v="8"/>
          </reference>
          <reference field="12" count="1" selected="0">
            <x v="109"/>
          </reference>
          <reference field="15" count="1" selected="0">
            <x v="42"/>
          </reference>
          <reference field="17" count="1" selected="0">
            <x v="0"/>
          </reference>
        </references>
      </pivotArea>
    </format>
    <format dxfId="6435">
      <pivotArea dataOnly="0" labelOnly="1" outline="0" fieldPosition="0">
        <references count="8">
          <reference field="6" count="1" selected="0">
            <x v="4"/>
          </reference>
          <reference field="7" count="1" selected="0">
            <x v="1"/>
          </reference>
          <reference field="8" count="1" selected="0">
            <x v="16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18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434">
      <pivotArea dataOnly="0" labelOnly="1" outline="0" fieldPosition="0">
        <references count="8">
          <reference field="6" count="1" selected="0">
            <x v="7"/>
          </reference>
          <reference field="7" count="1" selected="0">
            <x v="54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110"/>
          </reference>
          <reference field="13" count="1">
            <x v="0"/>
          </reference>
          <reference field="15" count="1" selected="0">
            <x v="33"/>
          </reference>
          <reference field="17" count="1" selected="0">
            <x v="0"/>
          </reference>
        </references>
      </pivotArea>
    </format>
    <format dxfId="6433">
      <pivotArea dataOnly="0" labelOnly="1" outline="0" fieldPosition="0">
        <references count="8">
          <reference field="6" count="1" selected="0">
            <x v="10"/>
          </reference>
          <reference field="7" count="1" selected="0">
            <x v="3"/>
          </reference>
          <reference field="8" count="1" selected="0">
            <x v="26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29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6432">
      <pivotArea dataOnly="0" labelOnly="1" outline="0" fieldPosition="0">
        <references count="8">
          <reference field="6" count="1" selected="0">
            <x v="15"/>
          </reference>
          <reference field="7" count="1" selected="0">
            <x v="60"/>
          </reference>
          <reference field="8" count="1" selected="0">
            <x v="1"/>
          </reference>
          <reference field="11" count="1" selected="0">
            <x v="6"/>
          </reference>
          <reference field="12" count="1" selected="0">
            <x v="71"/>
          </reference>
          <reference field="13" count="1">
            <x v="1"/>
          </reference>
          <reference field="15" count="1" selected="0">
            <x v="24"/>
          </reference>
          <reference field="17" count="1" selected="0">
            <x v="0"/>
          </reference>
        </references>
      </pivotArea>
    </format>
    <format dxfId="6431">
      <pivotArea dataOnly="0" labelOnly="1" outline="0" fieldPosition="0">
        <references count="8">
          <reference field="6" count="1" selected="0">
            <x v="16"/>
          </reference>
          <reference field="7" count="1" selected="0">
            <x v="3"/>
          </reference>
          <reference field="8" count="1" selected="0">
            <x v="9"/>
          </reference>
          <reference field="11" count="1" selected="0">
            <x v="2"/>
          </reference>
          <reference field="12" count="1" selected="0">
            <x v="9"/>
          </reference>
          <reference field="13" count="1">
            <x v="9"/>
          </reference>
          <reference field="15" count="1" selected="0">
            <x v="6"/>
          </reference>
          <reference field="17" count="1" selected="0">
            <x v="0"/>
          </reference>
        </references>
      </pivotArea>
    </format>
    <format dxfId="6430">
      <pivotArea dataOnly="0" labelOnly="1" outline="0" fieldPosition="0">
        <references count="8">
          <reference field="6" count="1" selected="0">
            <x v="21"/>
          </reference>
          <reference field="7" count="1" selected="0">
            <x v="1"/>
          </reference>
          <reference field="8" count="1" selected="0">
            <x v="3"/>
          </reference>
          <reference field="11" count="1" selected="0">
            <x v="2"/>
          </reference>
          <reference field="12" count="1" selected="0">
            <x v="11"/>
          </reference>
          <reference field="13" count="1">
            <x v="3"/>
          </reference>
          <reference field="15" count="1" selected="0">
            <x v="14"/>
          </reference>
          <reference field="17" count="1" selected="0">
            <x v="0"/>
          </reference>
        </references>
      </pivotArea>
    </format>
    <format dxfId="6429">
      <pivotArea dataOnly="0" labelOnly="1" outline="0" fieldPosition="0">
        <references count="8">
          <reference field="6" count="1" selected="0">
            <x v="23"/>
          </reference>
          <reference field="7" count="1" selected="0">
            <x v="54"/>
          </reference>
          <reference field="8" count="1" selected="0">
            <x v="15"/>
          </reference>
          <reference field="11" count="1" selected="0">
            <x v="7"/>
          </reference>
          <reference field="12" count="1" selected="0">
            <x v="114"/>
          </reference>
          <reference field="13" count="1">
            <x v="17"/>
          </reference>
          <reference field="15" count="1" selected="0">
            <x v="34"/>
          </reference>
          <reference field="17" count="1" selected="0">
            <x v="0"/>
          </reference>
        </references>
      </pivotArea>
    </format>
    <format dxfId="6428">
      <pivotArea dataOnly="0" labelOnly="1" outline="0" fieldPosition="0">
        <references count="8">
          <reference field="6" count="1" selected="0">
            <x v="32"/>
          </reference>
          <reference field="7" count="1" selected="0">
            <x v="86"/>
          </reference>
          <reference field="8" count="1" selected="0">
            <x v="60"/>
          </reference>
          <reference field="11" count="1" selected="0">
            <x v="6"/>
          </reference>
          <reference field="12" count="1" selected="0">
            <x v="72"/>
          </reference>
          <reference field="13" count="1">
            <x v="80"/>
          </reference>
          <reference field="15" count="1" selected="0">
            <x v="21"/>
          </reference>
          <reference field="17" count="1" selected="0">
            <x v="0"/>
          </reference>
        </references>
      </pivotArea>
    </format>
    <format dxfId="6427">
      <pivotArea dataOnly="0" labelOnly="1" outline="0" fieldPosition="0">
        <references count="8">
          <reference field="6" count="1" selected="0">
            <x v="32"/>
          </reference>
          <reference field="7" count="1" selected="0">
            <x v="92"/>
          </reference>
          <reference field="8" count="1" selected="0">
            <x v="62"/>
          </reference>
          <reference field="11" count="1" selected="0">
            <x v="8"/>
          </reference>
          <reference field="12" count="1" selected="0">
            <x v="109"/>
          </reference>
          <reference field="13" count="1">
            <x v="82"/>
          </reference>
          <reference field="15" count="1" selected="0">
            <x v="42"/>
          </reference>
          <reference field="17" count="1" selected="0">
            <x v="0"/>
          </reference>
        </references>
      </pivotArea>
    </format>
    <format dxfId="6426">
      <pivotArea dataOnly="0" labelOnly="1" outline="0" fieldPosition="0">
        <references count="8">
          <reference field="6" count="1" selected="0">
            <x v="35"/>
          </reference>
          <reference field="7" count="1" selected="0">
            <x v="1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17"/>
          </reference>
          <reference field="13" count="1">
            <x v="9"/>
          </reference>
          <reference field="15" count="1" selected="0">
            <x v="5"/>
          </reference>
          <reference field="17" count="1" selected="0">
            <x v="0"/>
          </reference>
        </references>
      </pivotArea>
    </format>
    <format dxfId="6425">
      <pivotArea dataOnly="0" labelOnly="1" outline="0" fieldPosition="0">
        <references count="8">
          <reference field="6" count="1" selected="0">
            <x v="36"/>
          </reference>
          <reference field="7" count="1" selected="0">
            <x v="1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17"/>
          </reference>
          <reference field="13" count="1">
            <x v="9"/>
          </reference>
          <reference field="15" count="1" selected="0">
            <x v="5"/>
          </reference>
          <reference field="17" count="1" selected="0">
            <x v="0"/>
          </reference>
        </references>
      </pivotArea>
    </format>
    <format dxfId="6424">
      <pivotArea dataOnly="0" labelOnly="1" outline="0" fieldPosition="0">
        <references count="8">
          <reference field="6" count="1" selected="0">
            <x v="37"/>
          </reference>
          <reference field="7" count="1" selected="0">
            <x v="1"/>
          </reference>
          <reference field="8" count="1" selected="0">
            <x v="3"/>
          </reference>
          <reference field="11" count="1" selected="0">
            <x v="2"/>
          </reference>
          <reference field="12" count="1" selected="0">
            <x v="4"/>
          </reference>
          <reference field="13" count="1">
            <x v="3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423">
      <pivotArea dataOnly="0" labelOnly="1" outline="0" fieldPosition="0">
        <references count="8">
          <reference field="6" count="1" selected="0">
            <x v="38"/>
          </reference>
          <reference field="7" count="1" selected="0">
            <x v="1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4"/>
          </reference>
          <reference field="13" count="1">
            <x v="17"/>
          </reference>
          <reference field="15" count="1" selected="0">
            <x v="12"/>
          </reference>
          <reference field="17" count="1" selected="0">
            <x v="0"/>
          </reference>
        </references>
      </pivotArea>
    </format>
    <format dxfId="6422">
      <pivotArea dataOnly="0" labelOnly="1" outline="0" fieldPosition="0">
        <references count="8">
          <reference field="6" count="1" selected="0">
            <x v="39"/>
          </reference>
          <reference field="7" count="1" selected="0">
            <x v="1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1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421">
      <pivotArea dataOnly="0" labelOnly="1" outline="0" fieldPosition="0">
        <references count="8">
          <reference field="6" count="1" selected="0">
            <x v="40"/>
          </reference>
          <reference field="7" count="1" selected="0">
            <x v="1"/>
          </reference>
          <reference field="8" count="1" selected="0">
            <x v="21"/>
          </reference>
          <reference field="11" count="1" selected="0">
            <x v="2"/>
          </reference>
          <reference field="12" count="1" selected="0">
            <x v="14"/>
          </reference>
          <reference field="13" count="1">
            <x v="2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420">
      <pivotArea dataOnly="0" labelOnly="1" outline="0" fieldPosition="0">
        <references count="8">
          <reference field="6" count="1" selected="0">
            <x v="41"/>
          </reference>
          <reference field="7" count="1" selected="0">
            <x v="1"/>
          </reference>
          <reference field="8" count="1" selected="0">
            <x v="21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23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419">
      <pivotArea dataOnly="0" labelOnly="1" outline="0" fieldPosition="0">
        <references count="8">
          <reference field="6" count="1" selected="0">
            <x v="42"/>
          </reference>
          <reference field="7" count="1" selected="0">
            <x v="1"/>
          </reference>
          <reference field="8" count="1" selected="0">
            <x v="15"/>
          </reference>
          <reference field="11" count="1" selected="0">
            <x v="2"/>
          </reference>
          <reference field="12" count="1" selected="0">
            <x v="3"/>
          </reference>
          <reference field="13" count="1">
            <x v="17"/>
          </reference>
          <reference field="15" count="1" selected="0">
            <x v="11"/>
          </reference>
          <reference field="17" count="1" selected="0">
            <x v="0"/>
          </reference>
        </references>
      </pivotArea>
    </format>
    <format dxfId="6418">
      <pivotArea dataOnly="0" labelOnly="1" outline="0" fieldPosition="0">
        <references count="8">
          <reference field="6" count="1" selected="0">
            <x v="43"/>
          </reference>
          <reference field="7" count="1" selected="0">
            <x v="1"/>
          </reference>
          <reference field="8" count="1" selected="0">
            <x v="26"/>
          </reference>
          <reference field="11" count="1" selected="0">
            <x v="2"/>
          </reference>
          <reference field="12" count="1" selected="0">
            <x v="18"/>
          </reference>
          <reference field="13" count="1">
            <x v="29"/>
          </reference>
          <reference field="15" count="1" selected="0">
            <x v="17"/>
          </reference>
          <reference field="17" count="1" selected="0">
            <x v="0"/>
          </reference>
        </references>
      </pivotArea>
    </format>
    <format dxfId="6417">
      <pivotArea dataOnly="0" labelOnly="1" outline="0" fieldPosition="0">
        <references count="8">
          <reference field="6" count="1" selected="0">
            <x v="44"/>
          </reference>
          <reference field="7" count="1" selected="0">
            <x v="1"/>
          </reference>
          <reference field="8" count="1" selected="0">
            <x v="4"/>
          </reference>
          <reference field="11" count="1" selected="0">
            <x v="4"/>
          </reference>
          <reference field="12" count="1" selected="0">
            <x v="40"/>
          </reference>
          <reference field="13" count="1">
            <x v="65"/>
          </reference>
          <reference field="15" count="1" selected="0">
            <x v="3"/>
          </reference>
          <reference field="17" count="1" selected="0">
            <x v="1"/>
          </reference>
        </references>
      </pivotArea>
    </format>
    <format dxfId="6416">
      <pivotArea dataOnly="0" labelOnly="1" outline="0" fieldPosition="0">
        <references count="8">
          <reference field="6" count="1" selected="0">
            <x v="45"/>
          </reference>
          <reference field="7" count="1" selected="0">
            <x v="1"/>
          </reference>
          <reference field="8" count="1" selected="0">
            <x v="9"/>
          </reference>
          <reference field="11" count="1" selected="0">
            <x v="3"/>
          </reference>
          <reference field="12" count="1" selected="0">
            <x v="7"/>
          </reference>
          <reference field="13" count="1">
            <x v="9"/>
          </reference>
          <reference field="15" count="1" selected="0">
            <x v="18"/>
          </reference>
          <reference field="17" count="1" selected="0">
            <x v="0"/>
          </reference>
        </references>
      </pivotArea>
    </format>
    <format dxfId="6415">
      <pivotArea dataOnly="0" labelOnly="1" outline="0" fieldPosition="0">
        <references count="8">
          <reference field="6" count="1" selected="0">
            <x v="46"/>
          </reference>
          <reference field="7" count="1" selected="0">
            <x v="1"/>
          </reference>
          <reference field="8" count="1" selected="0">
            <x v="5"/>
          </reference>
          <reference field="11" count="1" selected="0">
            <x v="2"/>
          </reference>
          <reference field="12" count="1" selected="0">
            <x v="6"/>
          </reference>
          <reference field="13" count="1">
            <x v="5"/>
          </reference>
          <reference field="15" count="1" selected="0">
            <x v="10"/>
          </reference>
          <reference field="17" count="1" selected="0">
            <x v="0"/>
          </reference>
        </references>
      </pivotArea>
    </format>
    <format dxfId="6414">
      <pivotArea dataOnly="0" labelOnly="1" outline="0" fieldPosition="0">
        <references count="8">
          <reference field="6" count="1" selected="0">
            <x v="56"/>
          </reference>
          <reference field="7" count="1" selected="0">
            <x v="60"/>
          </reference>
          <reference field="8" count="1" selected="0">
            <x v="20"/>
          </reference>
          <reference field="11" count="1" selected="0">
            <x v="6"/>
          </reference>
          <reference field="12" count="1" selected="0">
            <x v="70"/>
          </reference>
          <reference field="13" count="1">
            <x v="22"/>
          </reference>
          <reference field="15" count="1" selected="0">
            <x v="23"/>
          </reference>
          <reference field="17" count="1" selected="0">
            <x v="0"/>
          </reference>
        </references>
      </pivotArea>
    </format>
    <format dxfId="6413">
      <pivotArea dataOnly="0" labelOnly="1" outline="0" fieldPosition="0">
        <references count="8">
          <reference field="6" count="1" selected="0">
            <x v="62"/>
          </reference>
          <reference field="7" count="1" selected="0">
            <x v="60"/>
          </reference>
          <reference field="8" count="1" selected="0">
            <x v="19"/>
          </reference>
          <reference field="11" count="1" selected="0">
            <x v="6"/>
          </reference>
          <reference field="12" count="1" selected="0">
            <x v="74"/>
          </reference>
          <reference field="13" count="1">
            <x v="21"/>
          </reference>
          <reference field="15" count="1" selected="0">
            <x v="20"/>
          </reference>
          <reference field="17" count="1" selected="0">
            <x v="0"/>
          </reference>
        </references>
      </pivotArea>
    </format>
    <format dxfId="6412">
      <pivotArea dataOnly="0" labelOnly="1" outline="0" fieldPosition="0">
        <references count="8">
          <reference field="6" count="1" selected="0">
            <x v="81"/>
          </reference>
          <reference field="7" count="1" selected="0">
            <x v="54"/>
          </reference>
          <reference field="8" count="1" selected="0">
            <x v="2"/>
          </reference>
          <reference field="11" count="1" selected="0">
            <x v="7"/>
          </reference>
          <reference field="12" count="1" selected="0">
            <x v="113"/>
          </reference>
          <reference field="13" count="1">
            <x v="2"/>
          </reference>
          <reference field="15" count="1" selected="0">
            <x v="43"/>
          </reference>
          <reference field="17" count="1" selected="0">
            <x v="0"/>
          </reference>
        </references>
      </pivotArea>
    </format>
    <format dxfId="6411">
      <pivotArea dataOnly="0" labelOnly="1" outline="0" fieldPosition="0">
        <references count="8">
          <reference field="6" count="1" selected="0">
            <x v="93"/>
          </reference>
          <reference field="7" count="1" selected="0">
            <x v="60"/>
          </reference>
          <reference field="8" count="1" selected="0">
            <x v="19"/>
          </reference>
          <reference field="11" count="1" selected="0">
            <x v="6"/>
          </reference>
          <reference field="12" count="1" selected="0">
            <x v="82"/>
          </reference>
          <reference field="13" count="1">
            <x v="21"/>
          </reference>
          <reference field="15" count="1" selected="0">
            <x v="29"/>
          </reference>
          <reference field="17" count="1" selected="0">
            <x v="0"/>
          </reference>
        </references>
      </pivotArea>
    </format>
    <format dxfId="6410">
      <pivotArea dataOnly="0" labelOnly="1" outline="0" fieldPosition="0">
        <references count="8">
          <reference field="6" count="1" selected="0">
            <x v="94"/>
          </reference>
          <reference field="7" count="1" selected="0">
            <x v="54"/>
          </reference>
          <reference field="8" count="1" selected="0">
            <x v="17"/>
          </reference>
          <reference field="11" count="1" selected="0">
            <x v="7"/>
          </reference>
          <reference field="12" count="1" selected="0">
            <x v="112"/>
          </reference>
          <reference field="13" count="1">
            <x v="19"/>
          </reference>
          <reference field="15" count="1" selected="0">
            <x v="40"/>
          </reference>
          <reference field="17" count="1" selected="0">
            <x v="0"/>
          </reference>
        </references>
      </pivotArea>
    </format>
    <format dxfId="6409">
      <pivotArea dataOnly="0" labelOnly="1" outline="0" fieldPosition="0">
        <references count="8">
          <reference field="6" count="1" selected="0">
            <x v="129"/>
          </reference>
          <reference field="7" count="1" selected="0">
            <x v="92"/>
          </reference>
          <reference field="8" count="1" selected="0">
            <x v="63"/>
          </reference>
          <reference field="11" count="1" selected="0">
            <x v="8"/>
          </reference>
          <reference field="12" count="1" selected="0">
            <x v="109"/>
          </reference>
          <reference field="13" count="1">
            <x v="83"/>
          </reference>
          <reference field="15" count="1" selected="0">
            <x v="42"/>
          </reference>
          <reference field="17" count="1" selected="0">
            <x v="0"/>
          </reference>
        </references>
      </pivotArea>
    </format>
  </formats>
  <pivotTableStyleInfo name="Estilo de Tabela Dinâmica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17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18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19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2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21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3.bin"/><Relationship Id="rId1" Type="http://schemas.openxmlformats.org/officeDocument/2006/relationships/pivotTable" Target="../pivotTables/pivotTable22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pivotTable" Target="../pivotTables/pivotTable2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pivotTable" Target="../pivotTables/pivotTable24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pivotTable" Target="../pivotTables/pivotTable25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1" Type="http://schemas.openxmlformats.org/officeDocument/2006/relationships/pivotTable" Target="../pivotTables/pivotTable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1" Type="http://schemas.openxmlformats.org/officeDocument/2006/relationships/pivotTable" Target="../pivotTables/pivotTable27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1" Type="http://schemas.openxmlformats.org/officeDocument/2006/relationships/pivotTable" Target="../pivotTables/pivotTable28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1" Type="http://schemas.openxmlformats.org/officeDocument/2006/relationships/pivotTable" Target="../pivotTables/pivotTable29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1.bin"/><Relationship Id="rId1" Type="http://schemas.openxmlformats.org/officeDocument/2006/relationships/pivotTable" Target="../pivotTables/pivotTable30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ivotTable" Target="../pivotTables/pivotTable31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2.bin"/><Relationship Id="rId1" Type="http://schemas.openxmlformats.org/officeDocument/2006/relationships/pivotTable" Target="../pivotTables/pivotTable32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3.bin"/><Relationship Id="rId1" Type="http://schemas.openxmlformats.org/officeDocument/2006/relationships/pivotTable" Target="../pivotTables/pivotTable33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4.bin"/><Relationship Id="rId1" Type="http://schemas.openxmlformats.org/officeDocument/2006/relationships/pivotTable" Target="../pivotTables/pivotTable34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5.bin"/><Relationship Id="rId1" Type="http://schemas.openxmlformats.org/officeDocument/2006/relationships/pivotTable" Target="../pivotTables/pivotTable35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36.bin"/><Relationship Id="rId1" Type="http://schemas.openxmlformats.org/officeDocument/2006/relationships/pivotTable" Target="../pivotTables/pivotTable3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37.bin"/><Relationship Id="rId1" Type="http://schemas.openxmlformats.org/officeDocument/2006/relationships/pivotTable" Target="../pivotTables/pivotTable37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38.bin"/><Relationship Id="rId1" Type="http://schemas.openxmlformats.org/officeDocument/2006/relationships/pivotTable" Target="../pivotTables/pivotTable38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39.bin"/><Relationship Id="rId1" Type="http://schemas.openxmlformats.org/officeDocument/2006/relationships/pivotTable" Target="../pivotTables/pivotTable39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40.bin"/><Relationship Id="rId1" Type="http://schemas.openxmlformats.org/officeDocument/2006/relationships/pivotTable" Target="../pivotTables/pivotTable40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41.bin"/><Relationship Id="rId1" Type="http://schemas.openxmlformats.org/officeDocument/2006/relationships/pivotTable" Target="../pivotTables/pivotTable41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42.bin"/><Relationship Id="rId1" Type="http://schemas.openxmlformats.org/officeDocument/2006/relationships/pivotTable" Target="../pivotTables/pivotTable42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43.bin"/><Relationship Id="rId1" Type="http://schemas.openxmlformats.org/officeDocument/2006/relationships/pivotTable" Target="../pivotTables/pivotTable43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44.bin"/><Relationship Id="rId1" Type="http://schemas.openxmlformats.org/officeDocument/2006/relationships/pivotTable" Target="../pivotTables/pivotTable44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5.bin"/><Relationship Id="rId1" Type="http://schemas.openxmlformats.org/officeDocument/2006/relationships/pivotTable" Target="../pivotTables/pivotTable45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46.bin"/><Relationship Id="rId1" Type="http://schemas.openxmlformats.org/officeDocument/2006/relationships/pivotTable" Target="../pivotTables/pivotTable4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47.bin"/><Relationship Id="rId1" Type="http://schemas.openxmlformats.org/officeDocument/2006/relationships/pivotTable" Target="../pivotTables/pivotTable47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48.bin"/><Relationship Id="rId1" Type="http://schemas.openxmlformats.org/officeDocument/2006/relationships/pivotTable" Target="../pivotTables/pivotTable48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49.bin"/><Relationship Id="rId1" Type="http://schemas.openxmlformats.org/officeDocument/2006/relationships/pivotTable" Target="../pivotTables/pivotTable49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50.bin"/><Relationship Id="rId1" Type="http://schemas.openxmlformats.org/officeDocument/2006/relationships/pivotTable" Target="../pivotTables/pivotTable50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51.bin"/><Relationship Id="rId1" Type="http://schemas.openxmlformats.org/officeDocument/2006/relationships/pivotTable" Target="../pivotTables/pivotTable51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52.bin"/><Relationship Id="rId1" Type="http://schemas.openxmlformats.org/officeDocument/2006/relationships/pivotTable" Target="../pivotTables/pivotTable52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53.bin"/><Relationship Id="rId1" Type="http://schemas.openxmlformats.org/officeDocument/2006/relationships/pivotTable" Target="../pivotTables/pivotTable53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54.bin"/><Relationship Id="rId1" Type="http://schemas.openxmlformats.org/officeDocument/2006/relationships/pivotTable" Target="../pivotTables/pivotTable54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55.bin"/><Relationship Id="rId1" Type="http://schemas.openxmlformats.org/officeDocument/2006/relationships/pivotTable" Target="../pivotTables/pivotTable55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56.bin"/><Relationship Id="rId1" Type="http://schemas.openxmlformats.org/officeDocument/2006/relationships/pivotTable" Target="../pivotTables/pivotTable5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printerSettings" Target="../printerSettings/printerSettings57.bin"/><Relationship Id="rId1" Type="http://schemas.openxmlformats.org/officeDocument/2006/relationships/pivotTable" Target="../pivotTables/pivotTable57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9.xml"/><Relationship Id="rId2" Type="http://schemas.openxmlformats.org/officeDocument/2006/relationships/printerSettings" Target="../printerSettings/printerSettings58.bin"/><Relationship Id="rId1" Type="http://schemas.openxmlformats.org/officeDocument/2006/relationships/pivotTable" Target="../pivotTables/pivotTable58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0.xml"/><Relationship Id="rId2" Type="http://schemas.openxmlformats.org/officeDocument/2006/relationships/printerSettings" Target="../printerSettings/printerSettings59.bin"/><Relationship Id="rId1" Type="http://schemas.openxmlformats.org/officeDocument/2006/relationships/pivotTable" Target="../pivotTables/pivotTable59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1.xml"/><Relationship Id="rId2" Type="http://schemas.openxmlformats.org/officeDocument/2006/relationships/printerSettings" Target="../printerSettings/printerSettings60.bin"/><Relationship Id="rId1" Type="http://schemas.openxmlformats.org/officeDocument/2006/relationships/pivotTable" Target="../pivotTables/pivotTable60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2.xml"/><Relationship Id="rId2" Type="http://schemas.openxmlformats.org/officeDocument/2006/relationships/printerSettings" Target="../printerSettings/printerSettings61.bin"/><Relationship Id="rId1" Type="http://schemas.openxmlformats.org/officeDocument/2006/relationships/pivotTable" Target="../pivotTables/pivotTable61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printerSettings" Target="../printerSettings/printerSettings62.bin"/><Relationship Id="rId1" Type="http://schemas.openxmlformats.org/officeDocument/2006/relationships/pivotTable" Target="../pivotTables/pivotTable62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printerSettings" Target="../printerSettings/printerSettings63.bin"/><Relationship Id="rId1" Type="http://schemas.openxmlformats.org/officeDocument/2006/relationships/pivotTable" Target="../pivotTables/pivotTable63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5.xml"/><Relationship Id="rId2" Type="http://schemas.openxmlformats.org/officeDocument/2006/relationships/printerSettings" Target="../printerSettings/printerSettings64.bin"/><Relationship Id="rId1" Type="http://schemas.openxmlformats.org/officeDocument/2006/relationships/pivotTable" Target="../pivotTables/pivotTable64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6.xml"/><Relationship Id="rId2" Type="http://schemas.openxmlformats.org/officeDocument/2006/relationships/printerSettings" Target="../printerSettings/printerSettings65.bin"/><Relationship Id="rId1" Type="http://schemas.openxmlformats.org/officeDocument/2006/relationships/pivotTable" Target="../pivotTables/pivotTable65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7.xml"/><Relationship Id="rId2" Type="http://schemas.openxmlformats.org/officeDocument/2006/relationships/printerSettings" Target="../printerSettings/printerSettings66.bin"/><Relationship Id="rId1" Type="http://schemas.openxmlformats.org/officeDocument/2006/relationships/pivotTable" Target="../pivotTables/pivotTable6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8.xml"/><Relationship Id="rId2" Type="http://schemas.openxmlformats.org/officeDocument/2006/relationships/printerSettings" Target="../printerSettings/printerSettings67.bin"/><Relationship Id="rId1" Type="http://schemas.openxmlformats.org/officeDocument/2006/relationships/pivotTable" Target="../pivotTables/pivotTable67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68.bin"/><Relationship Id="rId1" Type="http://schemas.openxmlformats.org/officeDocument/2006/relationships/pivotTable" Target="../pivotTables/pivotTable68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0.xml"/><Relationship Id="rId2" Type="http://schemas.openxmlformats.org/officeDocument/2006/relationships/printerSettings" Target="../printerSettings/printerSettings69.bin"/><Relationship Id="rId1" Type="http://schemas.openxmlformats.org/officeDocument/2006/relationships/pivotTable" Target="../pivotTables/pivotTable69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1.xml"/><Relationship Id="rId2" Type="http://schemas.openxmlformats.org/officeDocument/2006/relationships/printerSettings" Target="../printerSettings/printerSettings70.bin"/><Relationship Id="rId1" Type="http://schemas.openxmlformats.org/officeDocument/2006/relationships/pivotTable" Target="../pivotTables/pivotTable70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2.xml"/><Relationship Id="rId2" Type="http://schemas.openxmlformats.org/officeDocument/2006/relationships/printerSettings" Target="../printerSettings/printerSettings71.bin"/><Relationship Id="rId1" Type="http://schemas.openxmlformats.org/officeDocument/2006/relationships/pivotTable" Target="../pivotTables/pivotTable71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3.xml"/><Relationship Id="rId2" Type="http://schemas.openxmlformats.org/officeDocument/2006/relationships/printerSettings" Target="../printerSettings/printerSettings72.bin"/><Relationship Id="rId1" Type="http://schemas.openxmlformats.org/officeDocument/2006/relationships/pivotTable" Target="../pivotTables/pivotTable7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H225"/>
  <sheetViews>
    <sheetView topLeftCell="A2" workbookViewId="0">
      <selection activeCell="H12" sqref="H12"/>
    </sheetView>
  </sheetViews>
  <sheetFormatPr defaultColWidth="9.140625" defaultRowHeight="15" x14ac:dyDescent="0.25"/>
  <cols>
    <col min="1" max="1" width="12.28515625" style="17" customWidth="1"/>
    <col min="2" max="2" width="14.140625" style="17" customWidth="1"/>
    <col min="3" max="3" width="34.42578125" style="18" customWidth="1"/>
    <col min="4" max="4" width="15" style="17" customWidth="1"/>
    <col min="5" max="5" width="18.7109375" style="17" customWidth="1"/>
    <col min="6" max="6" width="11.7109375" style="17" customWidth="1"/>
    <col min="7" max="7" width="18.42578125" style="19" customWidth="1"/>
    <col min="8" max="8" width="16.85546875" style="20" customWidth="1"/>
    <col min="9" max="16384" width="9.140625" style="17"/>
  </cols>
  <sheetData>
    <row r="1" spans="1:8" s="1" customFormat="1" ht="87" hidden="1" customHeight="1" x14ac:dyDescent="0.25">
      <c r="A1" s="194" t="s">
        <v>21</v>
      </c>
      <c r="B1" s="195"/>
      <c r="C1" s="195"/>
      <c r="D1" s="195"/>
      <c r="E1" s="195"/>
      <c r="F1" s="195"/>
      <c r="G1" s="195"/>
      <c r="H1" s="196"/>
    </row>
    <row r="2" spans="1:8" s="2" customFormat="1" ht="18.75" x14ac:dyDescent="0.3">
      <c r="A2" s="197" t="s">
        <v>22</v>
      </c>
      <c r="B2" s="198"/>
      <c r="C2" s="198"/>
      <c r="D2" s="198"/>
      <c r="E2" s="198"/>
      <c r="F2" s="198"/>
      <c r="G2" s="198"/>
      <c r="H2" s="198"/>
    </row>
    <row r="3" spans="1:8" s="2" customFormat="1" ht="19.5" thickBot="1" x14ac:dyDescent="0.35">
      <c r="A3" s="3" t="s">
        <v>23</v>
      </c>
      <c r="B3" s="199" t="s">
        <v>17</v>
      </c>
      <c r="C3" s="199"/>
      <c r="D3" s="199"/>
      <c r="E3" s="4"/>
      <c r="F3" s="4"/>
      <c r="G3" s="5"/>
      <c r="H3" s="6"/>
    </row>
    <row r="4" spans="1:8" s="2" customFormat="1" ht="20.25" thickTop="1" thickBot="1" x14ac:dyDescent="0.35">
      <c r="A4" s="3" t="s">
        <v>24</v>
      </c>
      <c r="B4" s="200" t="s">
        <v>25</v>
      </c>
      <c r="C4" s="200"/>
      <c r="D4" s="3" t="s">
        <v>26</v>
      </c>
      <c r="E4" s="7">
        <v>42664</v>
      </c>
      <c r="F4" s="201" t="s">
        <v>27</v>
      </c>
      <c r="G4" s="203">
        <f ca="1">E4-E5</f>
        <v>-616</v>
      </c>
      <c r="H4" s="6"/>
    </row>
    <row r="5" spans="1:8" s="2" customFormat="1" ht="19.5" thickBot="1" x14ac:dyDescent="0.35">
      <c r="A5" s="3" t="s">
        <v>28</v>
      </c>
      <c r="B5" s="200">
        <v>153115</v>
      </c>
      <c r="C5" s="200"/>
      <c r="D5" s="3" t="s">
        <v>29</v>
      </c>
      <c r="E5" s="8">
        <f ca="1">TODAY()</f>
        <v>43280</v>
      </c>
      <c r="F5" s="202"/>
      <c r="G5" s="204"/>
      <c r="H5" s="6"/>
    </row>
    <row r="6" spans="1:8" s="2" customFormat="1" ht="10.5" customHeight="1" thickTop="1" x14ac:dyDescent="0.3">
      <c r="A6" s="3"/>
      <c r="C6" s="9"/>
      <c r="D6" s="3"/>
      <c r="E6" s="8"/>
      <c r="F6" s="10"/>
      <c r="G6" s="11"/>
      <c r="H6" s="6"/>
    </row>
    <row r="7" spans="1:8" s="2" customFormat="1" ht="19.5" thickBot="1" x14ac:dyDescent="0.35">
      <c r="A7" s="3"/>
      <c r="B7" s="12"/>
      <c r="C7" s="13"/>
      <c r="D7" s="3"/>
      <c r="E7" s="14"/>
      <c r="F7" s="15"/>
      <c r="G7" s="5"/>
      <c r="H7" s="6"/>
    </row>
    <row r="8" spans="1:8" s="2" customFormat="1" ht="22.5" customHeight="1" thickTop="1" x14ac:dyDescent="0.3">
      <c r="A8" s="16" t="s">
        <v>30</v>
      </c>
      <c r="B8" s="183" t="s">
        <v>31</v>
      </c>
      <c r="C8" s="184"/>
      <c r="D8" s="184"/>
      <c r="E8" s="184"/>
      <c r="F8" s="184"/>
      <c r="G8" s="184"/>
      <c r="H8" s="184"/>
    </row>
    <row r="9" spans="1:8" s="2" customFormat="1" ht="16.5" customHeight="1" thickBot="1" x14ac:dyDescent="0.35">
      <c r="A9" s="16"/>
      <c r="B9" s="185" t="s">
        <v>32</v>
      </c>
      <c r="C9" s="186"/>
      <c r="D9" s="186"/>
      <c r="E9" s="186"/>
      <c r="F9" s="186"/>
      <c r="G9" s="186"/>
      <c r="H9" s="186"/>
    </row>
    <row r="10" spans="1:8" ht="18" customHeight="1" thickTop="1" thickBot="1" x14ac:dyDescent="0.3"/>
    <row r="11" spans="1:8" s="26" customFormat="1" ht="31.5" x14ac:dyDescent="0.25">
      <c r="A11" s="21" t="s">
        <v>33</v>
      </c>
      <c r="B11" s="22" t="s">
        <v>34</v>
      </c>
      <c r="C11" s="23" t="s">
        <v>35</v>
      </c>
      <c r="D11" s="23" t="s">
        <v>36</v>
      </c>
      <c r="E11" s="23" t="s">
        <v>37</v>
      </c>
      <c r="F11" s="23" t="s">
        <v>38</v>
      </c>
      <c r="G11" s="24" t="s">
        <v>39</v>
      </c>
      <c r="H11" s="25" t="s">
        <v>40</v>
      </c>
    </row>
    <row r="12" spans="1:8" s="93" customFormat="1" ht="63.75" x14ac:dyDescent="0.2">
      <c r="A12" s="27">
        <v>2</v>
      </c>
      <c r="B12" s="28" t="s">
        <v>41</v>
      </c>
      <c r="C12" s="29" t="s">
        <v>42</v>
      </c>
      <c r="D12" s="30">
        <v>600</v>
      </c>
      <c r="E12" s="28">
        <f>0</f>
        <v>0</v>
      </c>
      <c r="F12" s="28">
        <f>D12-E12</f>
        <v>600</v>
      </c>
      <c r="G12" s="31"/>
      <c r="H12" s="32">
        <v>0</v>
      </c>
    </row>
    <row r="13" spans="1:8" s="40" customFormat="1" ht="89.25" x14ac:dyDescent="0.2">
      <c r="A13" s="34">
        <v>3</v>
      </c>
      <c r="B13" s="35">
        <v>14</v>
      </c>
      <c r="C13" s="36" t="s">
        <v>43</v>
      </c>
      <c r="D13" s="37">
        <v>240</v>
      </c>
      <c r="E13" s="35">
        <f>0</f>
        <v>0</v>
      </c>
      <c r="F13" s="35">
        <f t="shared" ref="F13:F76" si="0">D13-E13</f>
        <v>240</v>
      </c>
      <c r="G13" s="38"/>
      <c r="H13" s="39">
        <v>3</v>
      </c>
    </row>
    <row r="14" spans="1:8" s="40" customFormat="1" ht="89.25" x14ac:dyDescent="0.2">
      <c r="A14" s="34">
        <v>4</v>
      </c>
      <c r="B14" s="35">
        <v>13</v>
      </c>
      <c r="C14" s="36" t="s">
        <v>44</v>
      </c>
      <c r="D14" s="37">
        <v>240</v>
      </c>
      <c r="E14" s="35">
        <f>0</f>
        <v>0</v>
      </c>
      <c r="F14" s="35">
        <f t="shared" si="0"/>
        <v>240</v>
      </c>
      <c r="G14" s="38"/>
      <c r="H14" s="39">
        <v>3.5</v>
      </c>
    </row>
    <row r="15" spans="1:8" s="40" customFormat="1" ht="89.25" x14ac:dyDescent="0.2">
      <c r="A15" s="34">
        <v>5</v>
      </c>
      <c r="B15" s="35">
        <v>14</v>
      </c>
      <c r="C15" s="36" t="s">
        <v>45</v>
      </c>
      <c r="D15" s="37">
        <v>240</v>
      </c>
      <c r="E15" s="35">
        <f>0</f>
        <v>0</v>
      </c>
      <c r="F15" s="35">
        <f t="shared" si="0"/>
        <v>240</v>
      </c>
      <c r="G15" s="38"/>
      <c r="H15" s="39">
        <v>2.95</v>
      </c>
    </row>
    <row r="16" spans="1:8" s="40" customFormat="1" ht="89.25" x14ac:dyDescent="0.2">
      <c r="A16" s="34">
        <v>6</v>
      </c>
      <c r="B16" s="35">
        <v>27</v>
      </c>
      <c r="C16" s="36" t="s">
        <v>46</v>
      </c>
      <c r="D16" s="37">
        <v>300</v>
      </c>
      <c r="E16" s="35">
        <f>0</f>
        <v>0</v>
      </c>
      <c r="F16" s="35">
        <f t="shared" si="0"/>
        <v>300</v>
      </c>
      <c r="G16" s="38"/>
      <c r="H16" s="39">
        <v>1.95</v>
      </c>
    </row>
    <row r="17" spans="1:8" s="40" customFormat="1" ht="76.5" x14ac:dyDescent="0.2">
      <c r="A17" s="34">
        <v>7</v>
      </c>
      <c r="B17" s="35">
        <v>27</v>
      </c>
      <c r="C17" s="36" t="s">
        <v>47</v>
      </c>
      <c r="D17" s="37">
        <v>2400</v>
      </c>
      <c r="E17" s="35">
        <f>0</f>
        <v>0</v>
      </c>
      <c r="F17" s="35">
        <f t="shared" si="0"/>
        <v>2400</v>
      </c>
      <c r="G17" s="38"/>
      <c r="H17" s="39">
        <v>2.5</v>
      </c>
    </row>
    <row r="18" spans="1:8" s="44" customFormat="1" ht="76.5" x14ac:dyDescent="0.2">
      <c r="A18" s="41">
        <v>8</v>
      </c>
      <c r="B18" s="35">
        <v>15</v>
      </c>
      <c r="C18" s="36" t="s">
        <v>48</v>
      </c>
      <c r="D18" s="42">
        <v>1200</v>
      </c>
      <c r="E18" s="35">
        <f>0</f>
        <v>0</v>
      </c>
      <c r="F18" s="35">
        <f t="shared" si="0"/>
        <v>1200</v>
      </c>
      <c r="G18" s="38"/>
      <c r="H18" s="43">
        <v>0.4</v>
      </c>
    </row>
    <row r="19" spans="1:8" s="40" customFormat="1" ht="38.25" x14ac:dyDescent="0.2">
      <c r="A19" s="34">
        <v>9</v>
      </c>
      <c r="B19" s="35">
        <v>3</v>
      </c>
      <c r="C19" s="36" t="s">
        <v>49</v>
      </c>
      <c r="D19" s="37">
        <v>600</v>
      </c>
      <c r="E19" s="35">
        <f>0</f>
        <v>0</v>
      </c>
      <c r="F19" s="35">
        <f t="shared" si="0"/>
        <v>600</v>
      </c>
      <c r="G19" s="38"/>
      <c r="H19" s="39">
        <v>3.49</v>
      </c>
    </row>
    <row r="20" spans="1:8" s="40" customFormat="1" ht="63.75" x14ac:dyDescent="0.2">
      <c r="A20" s="34">
        <v>10</v>
      </c>
      <c r="B20" s="35">
        <v>13</v>
      </c>
      <c r="C20" s="36" t="s">
        <v>50</v>
      </c>
      <c r="D20" s="37">
        <v>480</v>
      </c>
      <c r="E20" s="35">
        <f>0</f>
        <v>0</v>
      </c>
      <c r="F20" s="35">
        <f t="shared" si="0"/>
        <v>480</v>
      </c>
      <c r="G20" s="38"/>
      <c r="H20" s="39">
        <v>19.899999999999999</v>
      </c>
    </row>
    <row r="21" spans="1:8" s="40" customFormat="1" ht="63.75" x14ac:dyDescent="0.2">
      <c r="A21" s="34">
        <v>11</v>
      </c>
      <c r="B21" s="35">
        <v>13</v>
      </c>
      <c r="C21" s="36" t="s">
        <v>51</v>
      </c>
      <c r="D21" s="37">
        <v>180</v>
      </c>
      <c r="E21" s="35">
        <f>0</f>
        <v>0</v>
      </c>
      <c r="F21" s="35">
        <f t="shared" si="0"/>
        <v>180</v>
      </c>
      <c r="G21" s="38"/>
      <c r="H21" s="39">
        <v>0.85</v>
      </c>
    </row>
    <row r="22" spans="1:8" s="40" customFormat="1" ht="63.75" x14ac:dyDescent="0.2">
      <c r="A22" s="34">
        <v>12</v>
      </c>
      <c r="B22" s="35">
        <v>14</v>
      </c>
      <c r="C22" s="36" t="s">
        <v>52</v>
      </c>
      <c r="D22" s="37">
        <v>1920</v>
      </c>
      <c r="E22" s="35">
        <f>0</f>
        <v>0</v>
      </c>
      <c r="F22" s="35">
        <f t="shared" si="0"/>
        <v>1920</v>
      </c>
      <c r="G22" s="38"/>
      <c r="H22" s="39">
        <v>0.56999999999999995</v>
      </c>
    </row>
    <row r="23" spans="1:8" s="33" customFormat="1" ht="63.75" x14ac:dyDescent="0.2">
      <c r="A23" s="27">
        <v>13</v>
      </c>
      <c r="B23" s="28" t="s">
        <v>41</v>
      </c>
      <c r="C23" s="29" t="s">
        <v>53</v>
      </c>
      <c r="D23" s="30">
        <v>2400</v>
      </c>
      <c r="E23" s="28">
        <f>0</f>
        <v>0</v>
      </c>
      <c r="F23" s="28">
        <f t="shared" si="0"/>
        <v>2400</v>
      </c>
      <c r="G23" s="31"/>
      <c r="H23" s="32">
        <v>0</v>
      </c>
    </row>
    <row r="24" spans="1:8" s="40" customFormat="1" ht="51" x14ac:dyDescent="0.2">
      <c r="A24" s="34">
        <v>14</v>
      </c>
      <c r="B24" s="35">
        <v>21</v>
      </c>
      <c r="C24" s="36" t="s">
        <v>54</v>
      </c>
      <c r="D24" s="37">
        <v>3600</v>
      </c>
      <c r="E24" s="35">
        <f>0</f>
        <v>0</v>
      </c>
      <c r="F24" s="35">
        <f t="shared" si="0"/>
        <v>3600</v>
      </c>
      <c r="G24" s="38"/>
      <c r="H24" s="39">
        <v>0.25</v>
      </c>
    </row>
    <row r="25" spans="1:8" s="40" customFormat="1" ht="63.75" x14ac:dyDescent="0.2">
      <c r="A25" s="34">
        <v>15</v>
      </c>
      <c r="B25" s="35">
        <v>7</v>
      </c>
      <c r="C25" s="36" t="s">
        <v>55</v>
      </c>
      <c r="D25" s="37">
        <v>3600</v>
      </c>
      <c r="E25" s="35">
        <f>0</f>
        <v>0</v>
      </c>
      <c r="F25" s="35">
        <f t="shared" si="0"/>
        <v>3600</v>
      </c>
      <c r="G25" s="38"/>
      <c r="H25" s="39">
        <v>0.6</v>
      </c>
    </row>
    <row r="26" spans="1:8" s="40" customFormat="1" ht="51" x14ac:dyDescent="0.2">
      <c r="A26" s="45">
        <v>16</v>
      </c>
      <c r="B26" s="46">
        <v>8</v>
      </c>
      <c r="C26" s="47" t="s">
        <v>56</v>
      </c>
      <c r="D26" s="48">
        <v>840</v>
      </c>
      <c r="E26" s="46">
        <f>0</f>
        <v>0</v>
      </c>
      <c r="F26" s="46">
        <f t="shared" si="0"/>
        <v>840</v>
      </c>
      <c r="G26" s="49"/>
      <c r="H26" s="50">
        <v>2.52</v>
      </c>
    </row>
    <row r="27" spans="1:8" s="40" customFormat="1" ht="38.25" x14ac:dyDescent="0.2">
      <c r="A27" s="45">
        <v>17</v>
      </c>
      <c r="B27" s="46">
        <v>8</v>
      </c>
      <c r="C27" s="47" t="s">
        <v>57</v>
      </c>
      <c r="D27" s="48">
        <v>840</v>
      </c>
      <c r="E27" s="46">
        <f>0</f>
        <v>0</v>
      </c>
      <c r="F27" s="46">
        <f t="shared" si="0"/>
        <v>840</v>
      </c>
      <c r="G27" s="49"/>
      <c r="H27" s="50">
        <v>2.5499999999999998</v>
      </c>
    </row>
    <row r="28" spans="1:8" s="40" customFormat="1" ht="102" x14ac:dyDescent="0.2">
      <c r="A28" s="34">
        <v>18</v>
      </c>
      <c r="B28" s="35">
        <v>6</v>
      </c>
      <c r="C28" s="36" t="s">
        <v>58</v>
      </c>
      <c r="D28" s="51">
        <v>3000</v>
      </c>
      <c r="E28" s="35">
        <f>0</f>
        <v>0</v>
      </c>
      <c r="F28" s="35">
        <f t="shared" si="0"/>
        <v>3000</v>
      </c>
      <c r="G28" s="38"/>
      <c r="H28" s="39">
        <v>0.5</v>
      </c>
    </row>
    <row r="29" spans="1:8" s="44" customFormat="1" ht="102" x14ac:dyDescent="0.2">
      <c r="A29" s="41">
        <v>19</v>
      </c>
      <c r="B29" s="35">
        <v>24</v>
      </c>
      <c r="C29" s="36" t="s">
        <v>59</v>
      </c>
      <c r="D29" s="42">
        <v>6000</v>
      </c>
      <c r="E29" s="35">
        <f>0</f>
        <v>0</v>
      </c>
      <c r="F29" s="35">
        <f t="shared" si="0"/>
        <v>6000</v>
      </c>
      <c r="G29" s="38"/>
      <c r="H29" s="43">
        <v>0.32</v>
      </c>
    </row>
    <row r="30" spans="1:8" s="44" customFormat="1" ht="102" x14ac:dyDescent="0.2">
      <c r="A30" s="41">
        <v>20</v>
      </c>
      <c r="B30" s="35">
        <v>24</v>
      </c>
      <c r="C30" s="36" t="s">
        <v>60</v>
      </c>
      <c r="D30" s="42">
        <v>3600</v>
      </c>
      <c r="E30" s="35">
        <f>0</f>
        <v>0</v>
      </c>
      <c r="F30" s="35">
        <f t="shared" si="0"/>
        <v>3600</v>
      </c>
      <c r="G30" s="38"/>
      <c r="H30" s="43">
        <v>0.32</v>
      </c>
    </row>
    <row r="31" spans="1:8" s="44" customFormat="1" ht="114.75" x14ac:dyDescent="0.2">
      <c r="A31" s="41">
        <v>21</v>
      </c>
      <c r="B31" s="35">
        <v>24</v>
      </c>
      <c r="C31" s="36" t="s">
        <v>61</v>
      </c>
      <c r="D31" s="42">
        <v>2400</v>
      </c>
      <c r="E31" s="35">
        <f>0</f>
        <v>0</v>
      </c>
      <c r="F31" s="35">
        <f t="shared" si="0"/>
        <v>2400</v>
      </c>
      <c r="G31" s="38"/>
      <c r="H31" s="43">
        <v>0.32</v>
      </c>
    </row>
    <row r="32" spans="1:8" s="40" customFormat="1" ht="38.25" x14ac:dyDescent="0.2">
      <c r="A32" s="34">
        <v>22</v>
      </c>
      <c r="B32" s="35">
        <v>14</v>
      </c>
      <c r="C32" s="36" t="s">
        <v>62</v>
      </c>
      <c r="D32" s="37">
        <v>240</v>
      </c>
      <c r="E32" s="35">
        <f>0</f>
        <v>0</v>
      </c>
      <c r="F32" s="35">
        <f t="shared" si="0"/>
        <v>240</v>
      </c>
      <c r="G32" s="38"/>
      <c r="H32" s="39">
        <v>1.3</v>
      </c>
    </row>
    <row r="33" spans="1:8" s="40" customFormat="1" ht="38.25" x14ac:dyDescent="0.2">
      <c r="A33" s="34">
        <v>23</v>
      </c>
      <c r="B33" s="35">
        <v>14</v>
      </c>
      <c r="C33" s="36" t="s">
        <v>63</v>
      </c>
      <c r="D33" s="37">
        <v>240</v>
      </c>
      <c r="E33" s="35">
        <f>0</f>
        <v>0</v>
      </c>
      <c r="F33" s="35">
        <f t="shared" si="0"/>
        <v>240</v>
      </c>
      <c r="G33" s="38"/>
      <c r="H33" s="39">
        <v>1.3</v>
      </c>
    </row>
    <row r="34" spans="1:8" s="40" customFormat="1" ht="38.25" x14ac:dyDescent="0.2">
      <c r="A34" s="34">
        <v>24</v>
      </c>
      <c r="B34" s="35">
        <v>14</v>
      </c>
      <c r="C34" s="36" t="s">
        <v>64</v>
      </c>
      <c r="D34" s="37">
        <v>240</v>
      </c>
      <c r="E34" s="35">
        <f>0</f>
        <v>0</v>
      </c>
      <c r="F34" s="35">
        <f t="shared" si="0"/>
        <v>240</v>
      </c>
      <c r="G34" s="38"/>
      <c r="H34" s="39">
        <v>1.5</v>
      </c>
    </row>
    <row r="35" spans="1:8" s="40" customFormat="1" ht="38.25" x14ac:dyDescent="0.2">
      <c r="A35" s="34">
        <v>25</v>
      </c>
      <c r="B35" s="35">
        <v>14</v>
      </c>
      <c r="C35" s="36" t="s">
        <v>65</v>
      </c>
      <c r="D35" s="37">
        <v>240</v>
      </c>
      <c r="E35" s="35">
        <f>0</f>
        <v>0</v>
      </c>
      <c r="F35" s="35">
        <f t="shared" si="0"/>
        <v>240</v>
      </c>
      <c r="G35" s="38"/>
      <c r="H35" s="39">
        <v>1.3</v>
      </c>
    </row>
    <row r="36" spans="1:8" s="40" customFormat="1" ht="51" x14ac:dyDescent="0.2">
      <c r="A36" s="34">
        <v>26</v>
      </c>
      <c r="B36" s="35">
        <v>14</v>
      </c>
      <c r="C36" s="36" t="s">
        <v>66</v>
      </c>
      <c r="D36" s="37">
        <v>5400</v>
      </c>
      <c r="E36" s="35">
        <f>0</f>
        <v>0</v>
      </c>
      <c r="F36" s="35">
        <f t="shared" si="0"/>
        <v>5400</v>
      </c>
      <c r="G36" s="38"/>
      <c r="H36" s="39">
        <v>0.85</v>
      </c>
    </row>
    <row r="37" spans="1:8" s="40" customFormat="1" ht="51" x14ac:dyDescent="0.2">
      <c r="A37" s="34">
        <v>27</v>
      </c>
      <c r="B37" s="35">
        <v>13</v>
      </c>
      <c r="C37" s="36" t="s">
        <v>67</v>
      </c>
      <c r="D37" s="37">
        <v>5400</v>
      </c>
      <c r="E37" s="35">
        <f>0</f>
        <v>0</v>
      </c>
      <c r="F37" s="35">
        <f t="shared" si="0"/>
        <v>5400</v>
      </c>
      <c r="G37" s="38"/>
      <c r="H37" s="39">
        <v>0.85</v>
      </c>
    </row>
    <row r="38" spans="1:8" s="40" customFormat="1" ht="51" x14ac:dyDescent="0.2">
      <c r="A38" s="34">
        <v>28</v>
      </c>
      <c r="B38" s="35">
        <v>14</v>
      </c>
      <c r="C38" s="36" t="s">
        <v>68</v>
      </c>
      <c r="D38" s="37">
        <v>5400</v>
      </c>
      <c r="E38" s="35">
        <f>0</f>
        <v>0</v>
      </c>
      <c r="F38" s="35">
        <f t="shared" si="0"/>
        <v>5400</v>
      </c>
      <c r="G38" s="38"/>
      <c r="H38" s="39">
        <v>0.85</v>
      </c>
    </row>
    <row r="39" spans="1:8" s="40" customFormat="1" ht="76.5" x14ac:dyDescent="0.2">
      <c r="A39" s="34">
        <v>29</v>
      </c>
      <c r="B39" s="35">
        <v>14</v>
      </c>
      <c r="C39" s="36" t="s">
        <v>69</v>
      </c>
      <c r="D39" s="37">
        <v>5400</v>
      </c>
      <c r="E39" s="35">
        <f>0</f>
        <v>0</v>
      </c>
      <c r="F39" s="35">
        <f t="shared" si="0"/>
        <v>5400</v>
      </c>
      <c r="G39" s="38"/>
      <c r="H39" s="39">
        <v>0.85</v>
      </c>
    </row>
    <row r="40" spans="1:8" s="44" customFormat="1" ht="76.5" x14ac:dyDescent="0.2">
      <c r="A40" s="41">
        <v>30</v>
      </c>
      <c r="B40" s="35">
        <v>15</v>
      </c>
      <c r="C40" s="36" t="s">
        <v>70</v>
      </c>
      <c r="D40" s="42">
        <v>240</v>
      </c>
      <c r="E40" s="35">
        <f>0</f>
        <v>0</v>
      </c>
      <c r="F40" s="35">
        <f t="shared" si="0"/>
        <v>240</v>
      </c>
      <c r="G40" s="38"/>
      <c r="H40" s="43">
        <v>0.2</v>
      </c>
    </row>
    <row r="41" spans="1:8" s="40" customFormat="1" ht="76.5" x14ac:dyDescent="0.2">
      <c r="A41" s="34">
        <v>31</v>
      </c>
      <c r="B41" s="35">
        <v>7</v>
      </c>
      <c r="C41" s="36" t="s">
        <v>71</v>
      </c>
      <c r="D41" s="37">
        <v>240</v>
      </c>
      <c r="E41" s="35">
        <f>0</f>
        <v>0</v>
      </c>
      <c r="F41" s="35">
        <f t="shared" si="0"/>
        <v>240</v>
      </c>
      <c r="G41" s="38"/>
      <c r="H41" s="39">
        <v>0.17</v>
      </c>
    </row>
    <row r="42" spans="1:8" s="40" customFormat="1" ht="76.5" x14ac:dyDescent="0.2">
      <c r="A42" s="34">
        <v>33</v>
      </c>
      <c r="B42" s="35">
        <v>18</v>
      </c>
      <c r="C42" s="36" t="s">
        <v>72</v>
      </c>
      <c r="D42" s="37">
        <v>240</v>
      </c>
      <c r="E42" s="35">
        <f>0</f>
        <v>0</v>
      </c>
      <c r="F42" s="35">
        <f t="shared" si="0"/>
        <v>240</v>
      </c>
      <c r="G42" s="38"/>
      <c r="H42" s="39">
        <v>0.22</v>
      </c>
    </row>
    <row r="43" spans="1:8" s="44" customFormat="1" ht="51" x14ac:dyDescent="0.2">
      <c r="A43" s="41">
        <v>35</v>
      </c>
      <c r="B43" s="35">
        <v>15</v>
      </c>
      <c r="C43" s="36" t="s">
        <v>73</v>
      </c>
      <c r="D43" s="42">
        <v>240</v>
      </c>
      <c r="E43" s="35">
        <f>0</f>
        <v>0</v>
      </c>
      <c r="F43" s="35">
        <f t="shared" si="0"/>
        <v>240</v>
      </c>
      <c r="G43" s="38"/>
      <c r="H43" s="43">
        <v>0.2</v>
      </c>
    </row>
    <row r="44" spans="1:8" s="40" customFormat="1" ht="51" x14ac:dyDescent="0.2">
      <c r="A44" s="34">
        <v>36</v>
      </c>
      <c r="B44" s="35">
        <v>1</v>
      </c>
      <c r="C44" s="36" t="s">
        <v>74</v>
      </c>
      <c r="D44" s="37">
        <v>240</v>
      </c>
      <c r="E44" s="35">
        <f>0</f>
        <v>0</v>
      </c>
      <c r="F44" s="35">
        <f t="shared" si="0"/>
        <v>240</v>
      </c>
      <c r="G44" s="38"/>
      <c r="H44" s="39">
        <v>0.22</v>
      </c>
    </row>
    <row r="45" spans="1:8" s="44" customFormat="1" ht="51" x14ac:dyDescent="0.2">
      <c r="A45" s="41">
        <v>37</v>
      </c>
      <c r="B45" s="35">
        <v>15</v>
      </c>
      <c r="C45" s="36" t="s">
        <v>75</v>
      </c>
      <c r="D45" s="42">
        <v>3600</v>
      </c>
      <c r="E45" s="35">
        <f>0</f>
        <v>0</v>
      </c>
      <c r="F45" s="35">
        <f t="shared" si="0"/>
        <v>3600</v>
      </c>
      <c r="G45" s="38"/>
      <c r="H45" s="43">
        <v>0.38</v>
      </c>
    </row>
    <row r="46" spans="1:8" s="33" customFormat="1" ht="25.5" x14ac:dyDescent="0.2">
      <c r="A46" s="27">
        <v>38</v>
      </c>
      <c r="B46" s="28" t="s">
        <v>41</v>
      </c>
      <c r="C46" s="29" t="s">
        <v>76</v>
      </c>
      <c r="D46" s="30">
        <v>600</v>
      </c>
      <c r="E46" s="28">
        <f>0</f>
        <v>0</v>
      </c>
      <c r="F46" s="28">
        <f t="shared" si="0"/>
        <v>600</v>
      </c>
      <c r="G46" s="31"/>
      <c r="H46" s="32">
        <v>0</v>
      </c>
    </row>
    <row r="47" spans="1:8" s="40" customFormat="1" ht="38.25" x14ac:dyDescent="0.2">
      <c r="A47" s="34">
        <v>39</v>
      </c>
      <c r="B47" s="35">
        <v>3</v>
      </c>
      <c r="C47" s="36" t="s">
        <v>77</v>
      </c>
      <c r="D47" s="51">
        <v>3000</v>
      </c>
      <c r="E47" s="35">
        <f>0</f>
        <v>0</v>
      </c>
      <c r="F47" s="35">
        <f t="shared" si="0"/>
        <v>3000</v>
      </c>
      <c r="G47" s="38"/>
      <c r="H47" s="39">
        <v>0.95</v>
      </c>
    </row>
    <row r="48" spans="1:8" s="40" customFormat="1" ht="38.25" x14ac:dyDescent="0.2">
      <c r="A48" s="34">
        <v>40</v>
      </c>
      <c r="B48" s="35">
        <v>3</v>
      </c>
      <c r="C48" s="36" t="s">
        <v>78</v>
      </c>
      <c r="D48" s="51">
        <v>2400</v>
      </c>
      <c r="E48" s="35">
        <f>0</f>
        <v>0</v>
      </c>
      <c r="F48" s="35">
        <f t="shared" si="0"/>
        <v>2400</v>
      </c>
      <c r="G48" s="38"/>
      <c r="H48" s="39">
        <v>0.99</v>
      </c>
    </row>
    <row r="49" spans="1:8" s="44" customFormat="1" ht="38.25" x14ac:dyDescent="0.2">
      <c r="A49" s="41">
        <v>41</v>
      </c>
      <c r="B49" s="35">
        <v>24</v>
      </c>
      <c r="C49" s="36" t="s">
        <v>79</v>
      </c>
      <c r="D49" s="42">
        <v>1200</v>
      </c>
      <c r="E49" s="35">
        <f>0</f>
        <v>0</v>
      </c>
      <c r="F49" s="35">
        <f t="shared" si="0"/>
        <v>1200</v>
      </c>
      <c r="G49" s="38"/>
      <c r="H49" s="43">
        <v>1.29</v>
      </c>
    </row>
    <row r="50" spans="1:8" s="40" customFormat="1" ht="63.75" x14ac:dyDescent="0.2">
      <c r="A50" s="34">
        <v>42</v>
      </c>
      <c r="B50" s="35">
        <v>14</v>
      </c>
      <c r="C50" s="36" t="s">
        <v>80</v>
      </c>
      <c r="D50" s="37">
        <v>1200</v>
      </c>
      <c r="E50" s="35">
        <f>0</f>
        <v>0</v>
      </c>
      <c r="F50" s="35">
        <f t="shared" si="0"/>
        <v>1200</v>
      </c>
      <c r="G50" s="38"/>
      <c r="H50" s="39">
        <v>1.2</v>
      </c>
    </row>
    <row r="51" spans="1:8" s="40" customFormat="1" ht="63.75" x14ac:dyDescent="0.2">
      <c r="A51" s="34">
        <v>43</v>
      </c>
      <c r="B51" s="35">
        <v>1</v>
      </c>
      <c r="C51" s="36" t="s">
        <v>81</v>
      </c>
      <c r="D51" s="51">
        <v>1800</v>
      </c>
      <c r="E51" s="35">
        <f>0</f>
        <v>0</v>
      </c>
      <c r="F51" s="52">
        <f>D51-E51</f>
        <v>1800</v>
      </c>
      <c r="G51" s="38"/>
      <c r="H51" s="39">
        <v>1.7</v>
      </c>
    </row>
    <row r="52" spans="1:8" s="40" customFormat="1" ht="63.75" x14ac:dyDescent="0.2">
      <c r="A52" s="34">
        <v>46</v>
      </c>
      <c r="B52" s="35">
        <v>7</v>
      </c>
      <c r="C52" s="36" t="s">
        <v>82</v>
      </c>
      <c r="D52" s="37">
        <v>1200</v>
      </c>
      <c r="E52" s="35">
        <f>0</f>
        <v>0</v>
      </c>
      <c r="F52" s="35">
        <f t="shared" si="0"/>
        <v>1200</v>
      </c>
      <c r="G52" s="38"/>
      <c r="H52" s="39">
        <v>3.23</v>
      </c>
    </row>
    <row r="53" spans="1:8" s="40" customFormat="1" ht="89.25" x14ac:dyDescent="0.2">
      <c r="A53" s="34">
        <v>47</v>
      </c>
      <c r="B53" s="35">
        <v>14</v>
      </c>
      <c r="C53" s="36" t="s">
        <v>83</v>
      </c>
      <c r="D53" s="37">
        <v>4200</v>
      </c>
      <c r="E53" s="35">
        <f>0</f>
        <v>0</v>
      </c>
      <c r="F53" s="35">
        <f t="shared" si="0"/>
        <v>4200</v>
      </c>
      <c r="G53" s="38" t="s">
        <v>84</v>
      </c>
      <c r="H53" s="39">
        <v>0.49</v>
      </c>
    </row>
    <row r="54" spans="1:8" s="40" customFormat="1" ht="51" x14ac:dyDescent="0.2">
      <c r="A54" s="34">
        <v>48</v>
      </c>
      <c r="B54" s="35">
        <v>7</v>
      </c>
      <c r="C54" s="36" t="s">
        <v>85</v>
      </c>
      <c r="D54" s="37">
        <v>1440</v>
      </c>
      <c r="E54" s="35">
        <f>0</f>
        <v>0</v>
      </c>
      <c r="F54" s="35">
        <f t="shared" si="0"/>
        <v>1440</v>
      </c>
      <c r="G54" s="38"/>
      <c r="H54" s="39">
        <v>0.94</v>
      </c>
    </row>
    <row r="55" spans="1:8" s="40" customFormat="1" ht="51" x14ac:dyDescent="0.2">
      <c r="A55" s="34">
        <v>49</v>
      </c>
      <c r="B55" s="35">
        <v>13</v>
      </c>
      <c r="C55" s="36" t="s">
        <v>86</v>
      </c>
      <c r="D55" s="37">
        <v>240</v>
      </c>
      <c r="E55" s="35">
        <f>0</f>
        <v>0</v>
      </c>
      <c r="F55" s="35">
        <f t="shared" si="0"/>
        <v>240</v>
      </c>
      <c r="G55" s="38"/>
      <c r="H55" s="39">
        <v>2.65</v>
      </c>
    </row>
    <row r="56" spans="1:8" s="40" customFormat="1" ht="63.75" x14ac:dyDescent="0.2">
      <c r="A56" s="34">
        <v>50</v>
      </c>
      <c r="B56" s="35">
        <v>13</v>
      </c>
      <c r="C56" s="36" t="s">
        <v>87</v>
      </c>
      <c r="D56" s="37">
        <v>300</v>
      </c>
      <c r="E56" s="35">
        <f>0</f>
        <v>0</v>
      </c>
      <c r="F56" s="35">
        <f t="shared" si="0"/>
        <v>300</v>
      </c>
      <c r="G56" s="38"/>
      <c r="H56" s="39">
        <v>3.15</v>
      </c>
    </row>
    <row r="57" spans="1:8" s="40" customFormat="1" ht="63.75" x14ac:dyDescent="0.2">
      <c r="A57" s="34">
        <v>51</v>
      </c>
      <c r="B57" s="35">
        <v>2</v>
      </c>
      <c r="C57" s="36" t="s">
        <v>88</v>
      </c>
      <c r="D57" s="37">
        <v>480</v>
      </c>
      <c r="E57" s="35">
        <f>0</f>
        <v>0</v>
      </c>
      <c r="F57" s="35">
        <f t="shared" si="0"/>
        <v>480</v>
      </c>
      <c r="G57" s="38"/>
      <c r="H57" s="39">
        <v>4.5999999999999996</v>
      </c>
    </row>
    <row r="58" spans="1:8" s="40" customFormat="1" ht="51" x14ac:dyDescent="0.2">
      <c r="A58" s="34">
        <v>52</v>
      </c>
      <c r="B58" s="35">
        <v>13</v>
      </c>
      <c r="C58" s="36" t="s">
        <v>89</v>
      </c>
      <c r="D58" s="37">
        <v>600</v>
      </c>
      <c r="E58" s="35">
        <f>0</f>
        <v>0</v>
      </c>
      <c r="F58" s="35">
        <f t="shared" si="0"/>
        <v>600</v>
      </c>
      <c r="G58" s="38"/>
      <c r="H58" s="39">
        <v>6.8</v>
      </c>
    </row>
    <row r="59" spans="1:8" s="40" customFormat="1" ht="89.25" x14ac:dyDescent="0.2">
      <c r="A59" s="53">
        <v>54</v>
      </c>
      <c r="B59" s="54">
        <v>8</v>
      </c>
      <c r="C59" s="55" t="s">
        <v>90</v>
      </c>
      <c r="D59" s="56">
        <v>6000</v>
      </c>
      <c r="E59" s="54">
        <v>6000</v>
      </c>
      <c r="F59" s="54">
        <f t="shared" si="0"/>
        <v>0</v>
      </c>
      <c r="G59" s="57">
        <f>6000-6000</f>
        <v>0</v>
      </c>
      <c r="H59" s="58">
        <v>3.4</v>
      </c>
    </row>
    <row r="60" spans="1:8" s="40" customFormat="1" ht="89.25" x14ac:dyDescent="0.2">
      <c r="A60" s="53">
        <v>56</v>
      </c>
      <c r="B60" s="54">
        <v>8</v>
      </c>
      <c r="C60" s="55" t="s">
        <v>91</v>
      </c>
      <c r="D60" s="56">
        <v>3600</v>
      </c>
      <c r="E60" s="54">
        <v>3600</v>
      </c>
      <c r="F60" s="54">
        <f t="shared" si="0"/>
        <v>0</v>
      </c>
      <c r="G60" s="57">
        <f>3600-3600</f>
        <v>0</v>
      </c>
      <c r="H60" s="58">
        <v>1.05</v>
      </c>
    </row>
    <row r="61" spans="1:8" s="44" customFormat="1" ht="63.75" x14ac:dyDescent="0.2">
      <c r="A61" s="41">
        <v>57</v>
      </c>
      <c r="B61" s="35">
        <v>24</v>
      </c>
      <c r="C61" s="36" t="s">
        <v>92</v>
      </c>
      <c r="D61" s="42">
        <v>600</v>
      </c>
      <c r="E61" s="35">
        <f>0</f>
        <v>0</v>
      </c>
      <c r="F61" s="35">
        <f t="shared" si="0"/>
        <v>600</v>
      </c>
      <c r="G61" s="38"/>
      <c r="H61" s="43">
        <v>0.99</v>
      </c>
    </row>
    <row r="62" spans="1:8" s="33" customFormat="1" ht="102" x14ac:dyDescent="0.2">
      <c r="A62" s="27">
        <v>58</v>
      </c>
      <c r="B62" s="28" t="s">
        <v>41</v>
      </c>
      <c r="C62" s="29" t="s">
        <v>93</v>
      </c>
      <c r="D62" s="30">
        <v>4200</v>
      </c>
      <c r="E62" s="28">
        <f>0</f>
        <v>0</v>
      </c>
      <c r="F62" s="28">
        <f t="shared" si="0"/>
        <v>4200</v>
      </c>
      <c r="G62" s="31"/>
      <c r="H62" s="32"/>
    </row>
    <row r="63" spans="1:8" s="40" customFormat="1" ht="51" x14ac:dyDescent="0.2">
      <c r="A63" s="45">
        <v>65</v>
      </c>
      <c r="B63" s="46">
        <v>8</v>
      </c>
      <c r="C63" s="47" t="s">
        <v>94</v>
      </c>
      <c r="D63" s="48">
        <v>3000</v>
      </c>
      <c r="E63" s="46">
        <f>0</f>
        <v>0</v>
      </c>
      <c r="F63" s="46">
        <f t="shared" si="0"/>
        <v>3000</v>
      </c>
      <c r="G63" s="49"/>
      <c r="H63" s="50">
        <v>0.11</v>
      </c>
    </row>
    <row r="64" spans="1:8" s="40" customFormat="1" ht="51" x14ac:dyDescent="0.2">
      <c r="A64" s="45">
        <v>66</v>
      </c>
      <c r="B64" s="46">
        <v>8</v>
      </c>
      <c r="C64" s="47" t="s">
        <v>95</v>
      </c>
      <c r="D64" s="48">
        <v>3000</v>
      </c>
      <c r="E64" s="46">
        <f>0</f>
        <v>0</v>
      </c>
      <c r="F64" s="46">
        <f t="shared" si="0"/>
        <v>3000</v>
      </c>
      <c r="G64" s="49"/>
      <c r="H64" s="50">
        <v>0.12</v>
      </c>
    </row>
    <row r="65" spans="1:8" s="40" customFormat="1" ht="51" x14ac:dyDescent="0.2">
      <c r="A65" s="45">
        <v>67</v>
      </c>
      <c r="B65" s="46">
        <v>8</v>
      </c>
      <c r="C65" s="47" t="s">
        <v>96</v>
      </c>
      <c r="D65" s="48">
        <v>2400</v>
      </c>
      <c r="E65" s="46">
        <f>0</f>
        <v>0</v>
      </c>
      <c r="F65" s="46">
        <f t="shared" si="0"/>
        <v>2400</v>
      </c>
      <c r="G65" s="49"/>
      <c r="H65" s="50">
        <v>0.1</v>
      </c>
    </row>
    <row r="66" spans="1:8" s="40" customFormat="1" ht="63.75" x14ac:dyDescent="0.2">
      <c r="A66" s="45">
        <v>68</v>
      </c>
      <c r="B66" s="46">
        <v>8</v>
      </c>
      <c r="C66" s="47" t="s">
        <v>97</v>
      </c>
      <c r="D66" s="48">
        <v>3000</v>
      </c>
      <c r="E66" s="46">
        <f>0</f>
        <v>0</v>
      </c>
      <c r="F66" s="46">
        <f t="shared" si="0"/>
        <v>3000</v>
      </c>
      <c r="G66" s="49"/>
      <c r="H66" s="50">
        <v>7.0000000000000007E-2</v>
      </c>
    </row>
    <row r="67" spans="1:8" s="40" customFormat="1" ht="51" x14ac:dyDescent="0.2">
      <c r="A67" s="34">
        <v>69</v>
      </c>
      <c r="B67" s="35">
        <v>3</v>
      </c>
      <c r="C67" s="36" t="s">
        <v>98</v>
      </c>
      <c r="D67" s="37">
        <v>300</v>
      </c>
      <c r="E67" s="35">
        <f>0</f>
        <v>0</v>
      </c>
      <c r="F67" s="35">
        <f t="shared" si="0"/>
        <v>300</v>
      </c>
      <c r="G67" s="38"/>
      <c r="H67" s="39">
        <v>0.08</v>
      </c>
    </row>
    <row r="68" spans="1:8" s="44" customFormat="1" ht="51" x14ac:dyDescent="0.2">
      <c r="A68" s="41">
        <v>71</v>
      </c>
      <c r="B68" s="35">
        <v>15</v>
      </c>
      <c r="C68" s="36" t="s">
        <v>99</v>
      </c>
      <c r="D68" s="42">
        <v>300</v>
      </c>
      <c r="E68" s="35">
        <f>0</f>
        <v>0</v>
      </c>
      <c r="F68" s="35">
        <f t="shared" si="0"/>
        <v>300</v>
      </c>
      <c r="G68" s="38"/>
      <c r="H68" s="43">
        <v>0.11</v>
      </c>
    </row>
    <row r="69" spans="1:8" s="40" customFormat="1" ht="51" x14ac:dyDescent="0.2">
      <c r="A69" s="34">
        <v>73</v>
      </c>
      <c r="B69" s="35">
        <v>3</v>
      </c>
      <c r="C69" s="36" t="s">
        <v>100</v>
      </c>
      <c r="D69" s="37">
        <v>300</v>
      </c>
      <c r="E69" s="35">
        <f>0</f>
        <v>0</v>
      </c>
      <c r="F69" s="35">
        <f t="shared" si="0"/>
        <v>300</v>
      </c>
      <c r="G69" s="38"/>
      <c r="H69" s="39">
        <v>0.16</v>
      </c>
    </row>
    <row r="70" spans="1:8" s="44" customFormat="1" ht="51" x14ac:dyDescent="0.2">
      <c r="A70" s="41">
        <v>75</v>
      </c>
      <c r="B70" s="35">
        <v>15</v>
      </c>
      <c r="C70" s="36" t="s">
        <v>101</v>
      </c>
      <c r="D70" s="42">
        <v>300</v>
      </c>
      <c r="E70" s="35">
        <f>0</f>
        <v>0</v>
      </c>
      <c r="F70" s="35">
        <f t="shared" si="0"/>
        <v>300</v>
      </c>
      <c r="G70" s="38"/>
      <c r="H70" s="43">
        <v>0.26</v>
      </c>
    </row>
    <row r="71" spans="1:8" s="44" customFormat="1" ht="63.75" x14ac:dyDescent="0.2">
      <c r="A71" s="41">
        <v>76</v>
      </c>
      <c r="B71" s="35">
        <v>15</v>
      </c>
      <c r="C71" s="36" t="s">
        <v>102</v>
      </c>
      <c r="D71" s="42">
        <v>300</v>
      </c>
      <c r="E71" s="35">
        <f>0</f>
        <v>0</v>
      </c>
      <c r="F71" s="35">
        <f t="shared" si="0"/>
        <v>300</v>
      </c>
      <c r="G71" s="38"/>
      <c r="H71" s="43">
        <v>0.33</v>
      </c>
    </row>
    <row r="72" spans="1:8" s="40" customFormat="1" ht="63.75" x14ac:dyDescent="0.2">
      <c r="A72" s="34">
        <v>77</v>
      </c>
      <c r="B72" s="35">
        <v>3</v>
      </c>
      <c r="C72" s="36" t="s">
        <v>103</v>
      </c>
      <c r="D72" s="37">
        <v>120</v>
      </c>
      <c r="E72" s="35">
        <f>0</f>
        <v>0</v>
      </c>
      <c r="F72" s="35">
        <f t="shared" si="0"/>
        <v>120</v>
      </c>
      <c r="G72" s="38"/>
      <c r="H72" s="39">
        <v>0.57999999999999996</v>
      </c>
    </row>
    <row r="73" spans="1:8" s="40" customFormat="1" ht="51" x14ac:dyDescent="0.2">
      <c r="A73" s="34">
        <v>79</v>
      </c>
      <c r="B73" s="35">
        <v>3</v>
      </c>
      <c r="C73" s="36" t="s">
        <v>104</v>
      </c>
      <c r="D73" s="37">
        <v>200</v>
      </c>
      <c r="E73" s="35">
        <f>0</f>
        <v>0</v>
      </c>
      <c r="F73" s="35">
        <f t="shared" si="0"/>
        <v>200</v>
      </c>
      <c r="G73" s="38"/>
      <c r="H73" s="39">
        <v>0.05</v>
      </c>
    </row>
    <row r="74" spans="1:8" s="40" customFormat="1" ht="63.75" x14ac:dyDescent="0.2">
      <c r="A74" s="34">
        <v>82</v>
      </c>
      <c r="B74" s="35">
        <v>14</v>
      </c>
      <c r="C74" s="36" t="s">
        <v>105</v>
      </c>
      <c r="D74" s="37">
        <v>600</v>
      </c>
      <c r="E74" s="35">
        <f>0</f>
        <v>0</v>
      </c>
      <c r="F74" s="35">
        <f t="shared" si="0"/>
        <v>600</v>
      </c>
      <c r="G74" s="38"/>
      <c r="H74" s="39">
        <v>1</v>
      </c>
    </row>
    <row r="75" spans="1:8" s="40" customFormat="1" ht="89.25" x14ac:dyDescent="0.2">
      <c r="A75" s="45">
        <v>83</v>
      </c>
      <c r="B75" s="46">
        <v>16</v>
      </c>
      <c r="C75" s="47" t="s">
        <v>106</v>
      </c>
      <c r="D75" s="48">
        <v>120</v>
      </c>
      <c r="E75" s="46">
        <f>0</f>
        <v>0</v>
      </c>
      <c r="F75" s="46">
        <f t="shared" si="0"/>
        <v>120</v>
      </c>
      <c r="G75" s="49"/>
      <c r="H75" s="50">
        <v>22.44</v>
      </c>
    </row>
    <row r="76" spans="1:8" s="40" customFormat="1" ht="127.5" x14ac:dyDescent="0.2">
      <c r="A76" s="34">
        <v>84</v>
      </c>
      <c r="B76" s="35">
        <v>5</v>
      </c>
      <c r="C76" s="36" t="s">
        <v>107</v>
      </c>
      <c r="D76" s="37">
        <v>60</v>
      </c>
      <c r="E76" s="35">
        <f>0</f>
        <v>0</v>
      </c>
      <c r="F76" s="35">
        <f t="shared" si="0"/>
        <v>60</v>
      </c>
      <c r="G76" s="38"/>
      <c r="H76" s="39">
        <v>74.849999999999994</v>
      </c>
    </row>
    <row r="77" spans="1:8" s="40" customFormat="1" ht="51" x14ac:dyDescent="0.2">
      <c r="A77" s="34">
        <v>85</v>
      </c>
      <c r="B77" s="35">
        <v>14</v>
      </c>
      <c r="C77" s="36" t="s">
        <v>108</v>
      </c>
      <c r="D77" s="37">
        <v>2400</v>
      </c>
      <c r="E77" s="35">
        <f>0</f>
        <v>0</v>
      </c>
      <c r="F77" s="35">
        <f t="shared" ref="F77:F140" si="1">D77-E77</f>
        <v>2400</v>
      </c>
      <c r="G77" s="38"/>
      <c r="H77" s="39">
        <v>0.88</v>
      </c>
    </row>
    <row r="78" spans="1:8" s="40" customFormat="1" ht="76.5" x14ac:dyDescent="0.2">
      <c r="A78" s="45">
        <v>86</v>
      </c>
      <c r="B78" s="46">
        <v>4</v>
      </c>
      <c r="C78" s="47" t="s">
        <v>109</v>
      </c>
      <c r="D78" s="59">
        <v>1800</v>
      </c>
      <c r="E78" s="46">
        <f>0</f>
        <v>0</v>
      </c>
      <c r="F78" s="46">
        <f t="shared" si="1"/>
        <v>1800</v>
      </c>
      <c r="G78" s="49"/>
      <c r="H78" s="50">
        <v>1.75</v>
      </c>
    </row>
    <row r="79" spans="1:8" s="40" customFormat="1" ht="63.75" x14ac:dyDescent="0.2">
      <c r="A79" s="34">
        <v>87</v>
      </c>
      <c r="B79" s="35">
        <v>2</v>
      </c>
      <c r="C79" s="36" t="s">
        <v>110</v>
      </c>
      <c r="D79" s="51">
        <v>3000</v>
      </c>
      <c r="E79" s="35">
        <f>0</f>
        <v>0</v>
      </c>
      <c r="F79" s="52">
        <f>D79-E79</f>
        <v>3000</v>
      </c>
      <c r="G79" s="38"/>
      <c r="H79" s="39">
        <v>0.97</v>
      </c>
    </row>
    <row r="80" spans="1:8" s="40" customFormat="1" ht="63.75" x14ac:dyDescent="0.2">
      <c r="A80" s="45">
        <v>88</v>
      </c>
      <c r="B80" s="46">
        <v>4</v>
      </c>
      <c r="C80" s="47" t="s">
        <v>111</v>
      </c>
      <c r="D80" s="48">
        <v>60</v>
      </c>
      <c r="E80" s="46">
        <f>0</f>
        <v>0</v>
      </c>
      <c r="F80" s="46">
        <f t="shared" si="1"/>
        <v>60</v>
      </c>
      <c r="G80" s="49"/>
      <c r="H80" s="50">
        <v>1.5</v>
      </c>
    </row>
    <row r="81" spans="1:8" s="40" customFormat="1" ht="63.75" x14ac:dyDescent="0.2">
      <c r="A81" s="45">
        <v>89</v>
      </c>
      <c r="B81" s="46">
        <v>4</v>
      </c>
      <c r="C81" s="47" t="s">
        <v>112</v>
      </c>
      <c r="D81" s="48">
        <v>60</v>
      </c>
      <c r="E81" s="46">
        <f>0</f>
        <v>0</v>
      </c>
      <c r="F81" s="46">
        <f t="shared" si="1"/>
        <v>60</v>
      </c>
      <c r="G81" s="49"/>
      <c r="H81" s="50">
        <v>2.4</v>
      </c>
    </row>
    <row r="82" spans="1:8" s="40" customFormat="1" ht="63.75" x14ac:dyDescent="0.2">
      <c r="A82" s="45">
        <v>90</v>
      </c>
      <c r="B82" s="46">
        <v>4</v>
      </c>
      <c r="C82" s="47" t="s">
        <v>113</v>
      </c>
      <c r="D82" s="48">
        <v>60</v>
      </c>
      <c r="E82" s="46">
        <f>0</f>
        <v>0</v>
      </c>
      <c r="F82" s="46">
        <f t="shared" si="1"/>
        <v>60</v>
      </c>
      <c r="G82" s="49"/>
      <c r="H82" s="50">
        <v>5</v>
      </c>
    </row>
    <row r="83" spans="1:8" s="40" customFormat="1" ht="76.5" x14ac:dyDescent="0.2">
      <c r="A83" s="34">
        <v>91</v>
      </c>
      <c r="B83" s="35">
        <v>19</v>
      </c>
      <c r="C83" s="36" t="s">
        <v>114</v>
      </c>
      <c r="D83" s="37">
        <v>1200</v>
      </c>
      <c r="E83" s="35">
        <f>0</f>
        <v>0</v>
      </c>
      <c r="F83" s="35">
        <f t="shared" si="1"/>
        <v>1200</v>
      </c>
      <c r="G83" s="38"/>
      <c r="H83" s="39">
        <v>1.03</v>
      </c>
    </row>
    <row r="84" spans="1:8" s="40" customFormat="1" ht="76.5" x14ac:dyDescent="0.2">
      <c r="A84" s="45">
        <v>92</v>
      </c>
      <c r="B84" s="46">
        <v>4</v>
      </c>
      <c r="C84" s="47" t="s">
        <v>115</v>
      </c>
      <c r="D84" s="59">
        <v>1200</v>
      </c>
      <c r="E84" s="46">
        <f>0</f>
        <v>0</v>
      </c>
      <c r="F84" s="46">
        <f t="shared" si="1"/>
        <v>1200</v>
      </c>
      <c r="G84" s="49"/>
      <c r="H84" s="50">
        <v>1.8</v>
      </c>
    </row>
    <row r="85" spans="1:8" s="40" customFormat="1" ht="38.25" x14ac:dyDescent="0.2">
      <c r="A85" s="34">
        <v>94</v>
      </c>
      <c r="B85" s="35">
        <v>11</v>
      </c>
      <c r="C85" s="36" t="s">
        <v>116</v>
      </c>
      <c r="D85" s="37">
        <v>600</v>
      </c>
      <c r="E85" s="35">
        <f>0</f>
        <v>0</v>
      </c>
      <c r="F85" s="35">
        <f t="shared" si="1"/>
        <v>600</v>
      </c>
      <c r="G85" s="38"/>
      <c r="H85" s="39">
        <v>1.22</v>
      </c>
    </row>
    <row r="86" spans="1:8" s="40" customFormat="1" ht="25.5" x14ac:dyDescent="0.2">
      <c r="A86" s="60">
        <v>95</v>
      </c>
      <c r="B86" s="61">
        <v>10</v>
      </c>
      <c r="C86" s="62" t="s">
        <v>117</v>
      </c>
      <c r="D86" s="63">
        <v>120</v>
      </c>
      <c r="E86" s="61">
        <f>0</f>
        <v>0</v>
      </c>
      <c r="F86" s="61">
        <f t="shared" si="1"/>
        <v>120</v>
      </c>
      <c r="G86" s="64"/>
      <c r="H86" s="65">
        <v>95</v>
      </c>
    </row>
    <row r="87" spans="1:8" s="40" customFormat="1" ht="114.75" x14ac:dyDescent="0.2">
      <c r="A87" s="45">
        <v>96</v>
      </c>
      <c r="B87" s="46">
        <v>8</v>
      </c>
      <c r="C87" s="47" t="s">
        <v>118</v>
      </c>
      <c r="D87" s="48">
        <v>60</v>
      </c>
      <c r="E87" s="46">
        <f>0</f>
        <v>0</v>
      </c>
      <c r="F87" s="46">
        <f t="shared" si="1"/>
        <v>60</v>
      </c>
      <c r="G87" s="49"/>
      <c r="H87" s="50">
        <v>95.72</v>
      </c>
    </row>
    <row r="88" spans="1:8" s="40" customFormat="1" ht="140.25" x14ac:dyDescent="0.2">
      <c r="A88" s="60">
        <v>97</v>
      </c>
      <c r="B88" s="61">
        <v>10</v>
      </c>
      <c r="C88" s="62" t="s">
        <v>119</v>
      </c>
      <c r="D88" s="63">
        <v>60</v>
      </c>
      <c r="E88" s="61">
        <f>0</f>
        <v>0</v>
      </c>
      <c r="F88" s="61">
        <f t="shared" si="1"/>
        <v>60</v>
      </c>
      <c r="G88" s="64"/>
      <c r="H88" s="65">
        <v>57</v>
      </c>
    </row>
    <row r="89" spans="1:8" s="40" customFormat="1" ht="89.25" x14ac:dyDescent="0.2">
      <c r="A89" s="60">
        <v>98</v>
      </c>
      <c r="B89" s="61">
        <v>10</v>
      </c>
      <c r="C89" s="62" t="s">
        <v>120</v>
      </c>
      <c r="D89" s="63">
        <v>60</v>
      </c>
      <c r="E89" s="61">
        <f>0</f>
        <v>0</v>
      </c>
      <c r="F89" s="61">
        <f t="shared" si="1"/>
        <v>60</v>
      </c>
      <c r="G89" s="64"/>
      <c r="H89" s="65">
        <v>128.81</v>
      </c>
    </row>
    <row r="90" spans="1:8" s="40" customFormat="1" ht="76.5" x14ac:dyDescent="0.2">
      <c r="A90" s="34">
        <v>99</v>
      </c>
      <c r="B90" s="35">
        <v>11</v>
      </c>
      <c r="C90" s="36" t="s">
        <v>121</v>
      </c>
      <c r="D90" s="37">
        <v>360</v>
      </c>
      <c r="E90" s="35">
        <f>0</f>
        <v>0</v>
      </c>
      <c r="F90" s="35">
        <f t="shared" si="1"/>
        <v>360</v>
      </c>
      <c r="G90" s="38"/>
      <c r="H90" s="39">
        <v>19.989999999999998</v>
      </c>
    </row>
    <row r="91" spans="1:8" s="40" customFormat="1" ht="63.75" x14ac:dyDescent="0.2">
      <c r="A91" s="34">
        <v>100</v>
      </c>
      <c r="B91" s="35">
        <v>5</v>
      </c>
      <c r="C91" s="36" t="s">
        <v>122</v>
      </c>
      <c r="D91" s="37">
        <v>600</v>
      </c>
      <c r="E91" s="35">
        <f>0</f>
        <v>0</v>
      </c>
      <c r="F91" s="35">
        <f t="shared" si="1"/>
        <v>600</v>
      </c>
      <c r="G91" s="38"/>
      <c r="H91" s="39">
        <v>33.200000000000003</v>
      </c>
    </row>
    <row r="92" spans="1:8" s="44" customFormat="1" ht="63.75" x14ac:dyDescent="0.2">
      <c r="A92" s="41">
        <v>101</v>
      </c>
      <c r="B92" s="35">
        <v>24</v>
      </c>
      <c r="C92" s="36" t="s">
        <v>123</v>
      </c>
      <c r="D92" s="42">
        <v>1200</v>
      </c>
      <c r="E92" s="35">
        <f>0</f>
        <v>0</v>
      </c>
      <c r="F92" s="35">
        <f t="shared" si="1"/>
        <v>1200</v>
      </c>
      <c r="G92" s="38"/>
      <c r="H92" s="43">
        <v>5.84</v>
      </c>
    </row>
    <row r="93" spans="1:8" s="40" customFormat="1" ht="51" x14ac:dyDescent="0.2">
      <c r="A93" s="34">
        <v>102</v>
      </c>
      <c r="B93" s="35">
        <v>6</v>
      </c>
      <c r="C93" s="36" t="s">
        <v>124</v>
      </c>
      <c r="D93" s="37">
        <v>840</v>
      </c>
      <c r="E93" s="35">
        <f>0</f>
        <v>0</v>
      </c>
      <c r="F93" s="35">
        <f t="shared" si="1"/>
        <v>840</v>
      </c>
      <c r="G93" s="38"/>
      <c r="H93" s="39">
        <v>17.489999999999998</v>
      </c>
    </row>
    <row r="94" spans="1:8" s="40" customFormat="1" ht="63.75" x14ac:dyDescent="0.2">
      <c r="A94" s="34">
        <v>103</v>
      </c>
      <c r="B94" s="35">
        <v>9</v>
      </c>
      <c r="C94" s="36" t="s">
        <v>125</v>
      </c>
      <c r="D94" s="37">
        <v>1800</v>
      </c>
      <c r="E94" s="35">
        <f>0</f>
        <v>0</v>
      </c>
      <c r="F94" s="35">
        <f t="shared" si="1"/>
        <v>1800</v>
      </c>
      <c r="G94" s="38"/>
      <c r="H94" s="39">
        <v>7.75</v>
      </c>
    </row>
    <row r="95" spans="1:8" s="40" customFormat="1" ht="51" x14ac:dyDescent="0.2">
      <c r="A95" s="34">
        <v>104</v>
      </c>
      <c r="B95" s="35">
        <v>18</v>
      </c>
      <c r="C95" s="36" t="s">
        <v>126</v>
      </c>
      <c r="D95" s="37">
        <v>3000</v>
      </c>
      <c r="E95" s="35">
        <f>0</f>
        <v>0</v>
      </c>
      <c r="F95" s="35">
        <f t="shared" si="1"/>
        <v>3000</v>
      </c>
      <c r="G95" s="38" t="s">
        <v>127</v>
      </c>
      <c r="H95" s="39">
        <v>2</v>
      </c>
    </row>
    <row r="96" spans="1:8" s="40" customFormat="1" ht="51" x14ac:dyDescent="0.2">
      <c r="A96" s="34">
        <v>105</v>
      </c>
      <c r="B96" s="35">
        <v>21</v>
      </c>
      <c r="C96" s="36" t="s">
        <v>128</v>
      </c>
      <c r="D96" s="37">
        <v>1800</v>
      </c>
      <c r="E96" s="35">
        <f>0</f>
        <v>0</v>
      </c>
      <c r="F96" s="35">
        <f t="shared" si="1"/>
        <v>1800</v>
      </c>
      <c r="G96" s="38"/>
      <c r="H96" s="39">
        <v>7.9</v>
      </c>
    </row>
    <row r="97" spans="1:8" s="40" customFormat="1" ht="76.5" x14ac:dyDescent="0.2">
      <c r="A97" s="56">
        <v>106</v>
      </c>
      <c r="B97" s="54">
        <v>8</v>
      </c>
      <c r="C97" s="55" t="s">
        <v>129</v>
      </c>
      <c r="D97" s="56">
        <v>480</v>
      </c>
      <c r="E97" s="54">
        <v>480</v>
      </c>
      <c r="F97" s="54">
        <f t="shared" si="1"/>
        <v>0</v>
      </c>
      <c r="G97" s="57">
        <f>480-480</f>
        <v>0</v>
      </c>
      <c r="H97" s="58">
        <v>1.18</v>
      </c>
    </row>
    <row r="98" spans="1:8" s="40" customFormat="1" ht="51" x14ac:dyDescent="0.2">
      <c r="A98" s="34">
        <v>107</v>
      </c>
      <c r="B98" s="35">
        <v>23</v>
      </c>
      <c r="C98" s="36" t="s">
        <v>130</v>
      </c>
      <c r="D98" s="37">
        <v>720</v>
      </c>
      <c r="E98" s="35">
        <f>0</f>
        <v>0</v>
      </c>
      <c r="F98" s="35">
        <f t="shared" si="1"/>
        <v>720</v>
      </c>
      <c r="G98" s="38"/>
      <c r="H98" s="39">
        <v>0.2</v>
      </c>
    </row>
    <row r="99" spans="1:8" s="40" customFormat="1" ht="89.25" x14ac:dyDescent="0.2">
      <c r="A99" s="34">
        <v>108</v>
      </c>
      <c r="B99" s="35">
        <v>21</v>
      </c>
      <c r="C99" s="36" t="s">
        <v>131</v>
      </c>
      <c r="D99" s="37">
        <v>3000</v>
      </c>
      <c r="E99" s="35">
        <f>0</f>
        <v>0</v>
      </c>
      <c r="F99" s="35">
        <f t="shared" si="1"/>
        <v>3000</v>
      </c>
      <c r="G99" s="38"/>
      <c r="H99" s="39">
        <v>0.16</v>
      </c>
    </row>
    <row r="100" spans="1:8" s="40" customFormat="1" ht="51" x14ac:dyDescent="0.2">
      <c r="A100" s="34">
        <v>109</v>
      </c>
      <c r="B100" s="35">
        <v>13</v>
      </c>
      <c r="C100" s="36" t="s">
        <v>132</v>
      </c>
      <c r="D100" s="37">
        <v>1800</v>
      </c>
      <c r="E100" s="35">
        <f>0</f>
        <v>0</v>
      </c>
      <c r="F100" s="35">
        <f t="shared" si="1"/>
        <v>1800</v>
      </c>
      <c r="G100" s="38"/>
      <c r="H100" s="39">
        <v>2</v>
      </c>
    </row>
    <row r="101" spans="1:8" s="40" customFormat="1" ht="76.5" x14ac:dyDescent="0.2">
      <c r="A101" s="34">
        <v>110</v>
      </c>
      <c r="B101" s="35">
        <v>17</v>
      </c>
      <c r="C101" s="36" t="s">
        <v>133</v>
      </c>
      <c r="D101" s="37">
        <v>300</v>
      </c>
      <c r="E101" s="35">
        <f>0</f>
        <v>0</v>
      </c>
      <c r="F101" s="35">
        <f t="shared" si="1"/>
        <v>300</v>
      </c>
      <c r="G101" s="38"/>
      <c r="H101" s="39">
        <v>3.65</v>
      </c>
    </row>
    <row r="102" spans="1:8" s="40" customFormat="1" ht="63.75" x14ac:dyDescent="0.2">
      <c r="A102" s="34">
        <v>111</v>
      </c>
      <c r="B102" s="35">
        <v>22</v>
      </c>
      <c r="C102" s="36" t="s">
        <v>134</v>
      </c>
      <c r="D102" s="37">
        <v>300</v>
      </c>
      <c r="E102" s="35">
        <f>0</f>
        <v>0</v>
      </c>
      <c r="F102" s="35">
        <f t="shared" si="1"/>
        <v>300</v>
      </c>
      <c r="G102" s="38"/>
      <c r="H102" s="39">
        <v>10.49</v>
      </c>
    </row>
    <row r="103" spans="1:8" s="40" customFormat="1" ht="114.75" x14ac:dyDescent="0.2">
      <c r="A103" s="34">
        <v>112</v>
      </c>
      <c r="B103" s="35">
        <v>17</v>
      </c>
      <c r="C103" s="36" t="s">
        <v>135</v>
      </c>
      <c r="D103" s="37">
        <v>300</v>
      </c>
      <c r="E103" s="35">
        <f>0</f>
        <v>0</v>
      </c>
      <c r="F103" s="35">
        <f t="shared" si="1"/>
        <v>300</v>
      </c>
      <c r="G103" s="38"/>
      <c r="H103" s="39">
        <v>3.75</v>
      </c>
    </row>
    <row r="104" spans="1:8" s="40" customFormat="1" ht="153" x14ac:dyDescent="0.2">
      <c r="A104" s="45">
        <v>113</v>
      </c>
      <c r="B104" s="46">
        <v>8</v>
      </c>
      <c r="C104" s="47" t="s">
        <v>136</v>
      </c>
      <c r="D104" s="48">
        <v>360</v>
      </c>
      <c r="E104" s="46">
        <f>0</f>
        <v>0</v>
      </c>
      <c r="F104" s="46">
        <f t="shared" si="1"/>
        <v>360</v>
      </c>
      <c r="G104" s="49"/>
      <c r="H104" s="50">
        <v>12.72</v>
      </c>
    </row>
    <row r="105" spans="1:8" s="40" customFormat="1" ht="165.75" x14ac:dyDescent="0.2">
      <c r="A105" s="45">
        <v>114</v>
      </c>
      <c r="B105" s="46">
        <v>8</v>
      </c>
      <c r="C105" s="47" t="s">
        <v>137</v>
      </c>
      <c r="D105" s="48">
        <v>360</v>
      </c>
      <c r="E105" s="46">
        <f>0</f>
        <v>0</v>
      </c>
      <c r="F105" s="46">
        <f t="shared" si="1"/>
        <v>360</v>
      </c>
      <c r="G105" s="49"/>
      <c r="H105" s="50">
        <v>11.42</v>
      </c>
    </row>
    <row r="106" spans="1:8" s="40" customFormat="1" ht="153" x14ac:dyDescent="0.2">
      <c r="A106" s="34">
        <v>115</v>
      </c>
      <c r="B106" s="35">
        <v>9</v>
      </c>
      <c r="C106" s="36" t="s">
        <v>138</v>
      </c>
      <c r="D106" s="37">
        <v>360</v>
      </c>
      <c r="E106" s="35">
        <f>0</f>
        <v>0</v>
      </c>
      <c r="F106" s="35">
        <f t="shared" si="1"/>
        <v>360</v>
      </c>
      <c r="G106" s="38"/>
      <c r="H106" s="39">
        <v>14.1</v>
      </c>
    </row>
    <row r="107" spans="1:8" s="40" customFormat="1" ht="63.75" x14ac:dyDescent="0.2">
      <c r="A107" s="34">
        <v>116</v>
      </c>
      <c r="B107" s="35">
        <v>22</v>
      </c>
      <c r="C107" s="36" t="s">
        <v>139</v>
      </c>
      <c r="D107" s="37">
        <v>1200</v>
      </c>
      <c r="E107" s="35">
        <f>0</f>
        <v>0</v>
      </c>
      <c r="F107" s="35">
        <f t="shared" si="1"/>
        <v>1200</v>
      </c>
      <c r="G107" s="38"/>
      <c r="H107" s="39">
        <v>0.12</v>
      </c>
    </row>
    <row r="108" spans="1:8" s="40" customFormat="1" ht="38.25" x14ac:dyDescent="0.2">
      <c r="A108" s="34">
        <v>117</v>
      </c>
      <c r="B108" s="35">
        <v>21</v>
      </c>
      <c r="C108" s="36" t="s">
        <v>140</v>
      </c>
      <c r="D108" s="37">
        <v>3600</v>
      </c>
      <c r="E108" s="35">
        <f>0</f>
        <v>0</v>
      </c>
      <c r="F108" s="35">
        <f t="shared" si="1"/>
        <v>3600</v>
      </c>
      <c r="G108" s="38"/>
      <c r="H108" s="39">
        <v>0.39</v>
      </c>
    </row>
    <row r="109" spans="1:8" s="40" customFormat="1" ht="102" x14ac:dyDescent="0.2">
      <c r="A109" s="34">
        <v>118</v>
      </c>
      <c r="B109" s="35">
        <v>21</v>
      </c>
      <c r="C109" s="36" t="s">
        <v>141</v>
      </c>
      <c r="D109" s="37">
        <v>600</v>
      </c>
      <c r="E109" s="35">
        <f>0</f>
        <v>0</v>
      </c>
      <c r="F109" s="35">
        <f t="shared" si="1"/>
        <v>600</v>
      </c>
      <c r="G109" s="38"/>
      <c r="H109" s="39">
        <v>1.75</v>
      </c>
    </row>
    <row r="110" spans="1:8" s="40" customFormat="1" ht="51" x14ac:dyDescent="0.2">
      <c r="A110" s="45">
        <v>122</v>
      </c>
      <c r="B110" s="46">
        <v>8</v>
      </c>
      <c r="C110" s="47" t="s">
        <v>142</v>
      </c>
      <c r="D110" s="48">
        <v>600</v>
      </c>
      <c r="E110" s="46">
        <f>0</f>
        <v>0</v>
      </c>
      <c r="F110" s="46">
        <f t="shared" si="1"/>
        <v>600</v>
      </c>
      <c r="G110" s="49"/>
      <c r="H110" s="50">
        <v>17.3</v>
      </c>
    </row>
    <row r="111" spans="1:8" s="40" customFormat="1" ht="38.25" x14ac:dyDescent="0.2">
      <c r="A111" s="45">
        <v>123</v>
      </c>
      <c r="B111" s="46">
        <v>8</v>
      </c>
      <c r="C111" s="47" t="s">
        <v>143</v>
      </c>
      <c r="D111" s="48">
        <v>18000</v>
      </c>
      <c r="E111" s="66">
        <v>6000</v>
      </c>
      <c r="F111" s="46">
        <f t="shared" si="1"/>
        <v>12000</v>
      </c>
      <c r="G111" s="49"/>
      <c r="H111" s="50">
        <v>9.09</v>
      </c>
    </row>
    <row r="112" spans="1:8" s="40" customFormat="1" ht="38.25" x14ac:dyDescent="0.2">
      <c r="A112" s="45">
        <v>124</v>
      </c>
      <c r="B112" s="46">
        <v>8</v>
      </c>
      <c r="C112" s="47" t="s">
        <v>144</v>
      </c>
      <c r="D112" s="48">
        <v>1200</v>
      </c>
      <c r="E112" s="46">
        <f>0</f>
        <v>0</v>
      </c>
      <c r="F112" s="46">
        <f t="shared" si="1"/>
        <v>1200</v>
      </c>
      <c r="G112" s="49"/>
      <c r="H112" s="50">
        <v>10.7</v>
      </c>
    </row>
    <row r="113" spans="1:8" s="40" customFormat="1" ht="38.25" x14ac:dyDescent="0.2">
      <c r="A113" s="45">
        <v>125</v>
      </c>
      <c r="B113" s="46">
        <v>8</v>
      </c>
      <c r="C113" s="47" t="s">
        <v>145</v>
      </c>
      <c r="D113" s="48">
        <v>12000</v>
      </c>
      <c r="E113" s="46">
        <f>0</f>
        <v>0</v>
      </c>
      <c r="F113" s="46">
        <f t="shared" si="1"/>
        <v>12000</v>
      </c>
      <c r="G113" s="49"/>
      <c r="H113" s="50">
        <v>9.5</v>
      </c>
    </row>
    <row r="114" spans="1:8" s="40" customFormat="1" ht="63.75" x14ac:dyDescent="0.2">
      <c r="A114" s="34">
        <v>126</v>
      </c>
      <c r="B114" s="35">
        <v>14</v>
      </c>
      <c r="C114" s="36" t="s">
        <v>146</v>
      </c>
      <c r="D114" s="37">
        <v>4800</v>
      </c>
      <c r="E114" s="35">
        <f>0</f>
        <v>0</v>
      </c>
      <c r="F114" s="35">
        <f t="shared" si="1"/>
        <v>4800</v>
      </c>
      <c r="G114" s="38"/>
      <c r="H114" s="39">
        <v>0.35</v>
      </c>
    </row>
    <row r="115" spans="1:8" s="40" customFormat="1" ht="63.75" x14ac:dyDescent="0.2">
      <c r="A115" s="45">
        <v>133</v>
      </c>
      <c r="B115" s="46">
        <v>8</v>
      </c>
      <c r="C115" s="47" t="s">
        <v>147</v>
      </c>
      <c r="D115" s="48">
        <v>360</v>
      </c>
      <c r="E115" s="46">
        <f>0</f>
        <v>0</v>
      </c>
      <c r="F115" s="46">
        <f t="shared" si="1"/>
        <v>360</v>
      </c>
      <c r="G115" s="49"/>
      <c r="H115" s="50">
        <v>0.26</v>
      </c>
    </row>
    <row r="116" spans="1:8" s="40" customFormat="1" ht="51" x14ac:dyDescent="0.2">
      <c r="A116" s="45">
        <v>134</v>
      </c>
      <c r="B116" s="46">
        <v>8</v>
      </c>
      <c r="C116" s="47" t="s">
        <v>148</v>
      </c>
      <c r="D116" s="48">
        <v>240</v>
      </c>
      <c r="E116" s="46">
        <f>0</f>
        <v>0</v>
      </c>
      <c r="F116" s="46">
        <f t="shared" si="1"/>
        <v>240</v>
      </c>
      <c r="G116" s="49"/>
      <c r="H116" s="50">
        <v>12.97</v>
      </c>
    </row>
    <row r="117" spans="1:8" s="40" customFormat="1" ht="114.75" x14ac:dyDescent="0.2">
      <c r="A117" s="45">
        <v>135</v>
      </c>
      <c r="B117" s="46">
        <v>8</v>
      </c>
      <c r="C117" s="47" t="s">
        <v>149</v>
      </c>
      <c r="D117" s="48">
        <v>720</v>
      </c>
      <c r="E117" s="46">
        <f>0</f>
        <v>0</v>
      </c>
      <c r="F117" s="46">
        <f t="shared" si="1"/>
        <v>720</v>
      </c>
      <c r="G117" s="49"/>
      <c r="H117" s="50">
        <v>0.6</v>
      </c>
    </row>
    <row r="118" spans="1:8" s="40" customFormat="1" ht="114.75" x14ac:dyDescent="0.2">
      <c r="A118" s="45">
        <v>136</v>
      </c>
      <c r="B118" s="46">
        <v>8</v>
      </c>
      <c r="C118" s="47" t="s">
        <v>150</v>
      </c>
      <c r="D118" s="48">
        <v>600</v>
      </c>
      <c r="E118" s="46">
        <f>0</f>
        <v>0</v>
      </c>
      <c r="F118" s="46">
        <f t="shared" si="1"/>
        <v>600</v>
      </c>
      <c r="G118" s="49"/>
      <c r="H118" s="50">
        <v>6.34</v>
      </c>
    </row>
    <row r="119" spans="1:8" s="44" customFormat="1" ht="76.5" x14ac:dyDescent="0.2">
      <c r="A119" s="41">
        <v>137</v>
      </c>
      <c r="B119" s="35">
        <v>24</v>
      </c>
      <c r="C119" s="36" t="s">
        <v>151</v>
      </c>
      <c r="D119" s="42">
        <v>480</v>
      </c>
      <c r="E119" s="35">
        <f>0</f>
        <v>0</v>
      </c>
      <c r="F119" s="35">
        <f t="shared" si="1"/>
        <v>480</v>
      </c>
      <c r="G119" s="38"/>
      <c r="H119" s="43">
        <v>1.25</v>
      </c>
    </row>
    <row r="120" spans="1:8" s="40" customFormat="1" ht="76.5" x14ac:dyDescent="0.2">
      <c r="A120" s="45">
        <v>138</v>
      </c>
      <c r="B120" s="46">
        <v>8</v>
      </c>
      <c r="C120" s="47" t="s">
        <v>152</v>
      </c>
      <c r="D120" s="48">
        <v>480</v>
      </c>
      <c r="E120" s="46">
        <f>0</f>
        <v>0</v>
      </c>
      <c r="F120" s="46">
        <f t="shared" si="1"/>
        <v>480</v>
      </c>
      <c r="G120" s="49"/>
      <c r="H120" s="50">
        <v>0.85</v>
      </c>
    </row>
    <row r="121" spans="1:8" s="40" customFormat="1" ht="76.5" x14ac:dyDescent="0.2">
      <c r="A121" s="34">
        <v>139</v>
      </c>
      <c r="B121" s="35">
        <v>14</v>
      </c>
      <c r="C121" s="36" t="s">
        <v>153</v>
      </c>
      <c r="D121" s="37">
        <v>360</v>
      </c>
      <c r="E121" s="35">
        <f>0</f>
        <v>0</v>
      </c>
      <c r="F121" s="35">
        <f t="shared" si="1"/>
        <v>360</v>
      </c>
      <c r="G121" s="38"/>
      <c r="H121" s="39">
        <v>1.73</v>
      </c>
    </row>
    <row r="122" spans="1:8" s="44" customFormat="1" ht="76.5" x14ac:dyDescent="0.2">
      <c r="A122" s="41">
        <v>140</v>
      </c>
      <c r="B122" s="35">
        <v>15</v>
      </c>
      <c r="C122" s="36" t="s">
        <v>154</v>
      </c>
      <c r="D122" s="42">
        <v>360</v>
      </c>
      <c r="E122" s="35">
        <f>0</f>
        <v>0</v>
      </c>
      <c r="F122" s="35">
        <f t="shared" si="1"/>
        <v>360</v>
      </c>
      <c r="G122" s="38"/>
      <c r="H122" s="43">
        <v>2.02</v>
      </c>
    </row>
    <row r="123" spans="1:8" s="40" customFormat="1" ht="76.5" x14ac:dyDescent="0.2">
      <c r="A123" s="34">
        <v>141</v>
      </c>
      <c r="B123" s="35">
        <v>14</v>
      </c>
      <c r="C123" s="36" t="s">
        <v>155</v>
      </c>
      <c r="D123" s="37">
        <v>360</v>
      </c>
      <c r="E123" s="35">
        <f>0</f>
        <v>0</v>
      </c>
      <c r="F123" s="35">
        <f t="shared" si="1"/>
        <v>360</v>
      </c>
      <c r="G123" s="38"/>
      <c r="H123" s="39">
        <v>1.73</v>
      </c>
    </row>
    <row r="124" spans="1:8" s="44" customFormat="1" ht="76.5" x14ac:dyDescent="0.2">
      <c r="A124" s="41">
        <v>142</v>
      </c>
      <c r="B124" s="35">
        <v>15</v>
      </c>
      <c r="C124" s="36" t="s">
        <v>156</v>
      </c>
      <c r="D124" s="42">
        <v>360</v>
      </c>
      <c r="E124" s="35">
        <f>0</f>
        <v>0</v>
      </c>
      <c r="F124" s="35">
        <f t="shared" si="1"/>
        <v>360</v>
      </c>
      <c r="G124" s="38"/>
      <c r="H124" s="43">
        <v>1.89</v>
      </c>
    </row>
    <row r="125" spans="1:8" s="40" customFormat="1" ht="76.5" x14ac:dyDescent="0.2">
      <c r="A125" s="34">
        <v>143</v>
      </c>
      <c r="B125" s="35">
        <v>14</v>
      </c>
      <c r="C125" s="36" t="s">
        <v>157</v>
      </c>
      <c r="D125" s="37">
        <v>360</v>
      </c>
      <c r="E125" s="35">
        <f>0</f>
        <v>0</v>
      </c>
      <c r="F125" s="35">
        <f t="shared" si="1"/>
        <v>360</v>
      </c>
      <c r="G125" s="38"/>
      <c r="H125" s="39">
        <v>1.85</v>
      </c>
    </row>
    <row r="126" spans="1:8" s="44" customFormat="1" ht="76.5" x14ac:dyDescent="0.2">
      <c r="A126" s="41">
        <v>144</v>
      </c>
      <c r="B126" s="35">
        <v>15</v>
      </c>
      <c r="C126" s="36" t="s">
        <v>158</v>
      </c>
      <c r="D126" s="42">
        <v>360</v>
      </c>
      <c r="E126" s="35">
        <f>0</f>
        <v>0</v>
      </c>
      <c r="F126" s="35">
        <f t="shared" si="1"/>
        <v>360</v>
      </c>
      <c r="G126" s="38"/>
      <c r="H126" s="43">
        <v>2.02</v>
      </c>
    </row>
    <row r="127" spans="1:8" s="44" customFormat="1" ht="51" x14ac:dyDescent="0.2">
      <c r="A127" s="41">
        <v>145</v>
      </c>
      <c r="B127" s="35">
        <v>15</v>
      </c>
      <c r="C127" s="36" t="s">
        <v>159</v>
      </c>
      <c r="D127" s="42">
        <v>240</v>
      </c>
      <c r="E127" s="35">
        <f>0</f>
        <v>0</v>
      </c>
      <c r="F127" s="35">
        <f t="shared" si="1"/>
        <v>240</v>
      </c>
      <c r="G127" s="38"/>
      <c r="H127" s="43">
        <v>1.08</v>
      </c>
    </row>
    <row r="128" spans="1:8" s="40" customFormat="1" ht="102" x14ac:dyDescent="0.2">
      <c r="A128" s="45">
        <v>146</v>
      </c>
      <c r="B128" s="46">
        <v>8</v>
      </c>
      <c r="C128" s="47" t="s">
        <v>160</v>
      </c>
      <c r="D128" s="48">
        <v>300</v>
      </c>
      <c r="E128" s="46">
        <f>0</f>
        <v>0</v>
      </c>
      <c r="F128" s="46">
        <f t="shared" si="1"/>
        <v>300</v>
      </c>
      <c r="G128" s="49"/>
      <c r="H128" s="50">
        <v>64.5</v>
      </c>
    </row>
    <row r="129" spans="1:8" s="40" customFormat="1" ht="63.75" x14ac:dyDescent="0.2">
      <c r="A129" s="34">
        <v>147</v>
      </c>
      <c r="B129" s="35">
        <v>25</v>
      </c>
      <c r="C129" s="36" t="s">
        <v>161</v>
      </c>
      <c r="D129" s="37">
        <v>180</v>
      </c>
      <c r="E129" s="35">
        <f>0</f>
        <v>0</v>
      </c>
      <c r="F129" s="35">
        <f t="shared" si="1"/>
        <v>180</v>
      </c>
      <c r="G129" s="38"/>
      <c r="H129" s="39">
        <v>1.51</v>
      </c>
    </row>
    <row r="130" spans="1:8" s="40" customFormat="1" ht="76.5" x14ac:dyDescent="0.2">
      <c r="A130" s="34">
        <v>148</v>
      </c>
      <c r="B130" s="35">
        <v>25</v>
      </c>
      <c r="C130" s="36" t="s">
        <v>162</v>
      </c>
      <c r="D130" s="37">
        <v>180</v>
      </c>
      <c r="E130" s="35">
        <f>0</f>
        <v>0</v>
      </c>
      <c r="F130" s="35">
        <f t="shared" si="1"/>
        <v>180</v>
      </c>
      <c r="G130" s="38"/>
      <c r="H130" s="39">
        <v>1.49</v>
      </c>
    </row>
    <row r="131" spans="1:8" s="40" customFormat="1" ht="51" x14ac:dyDescent="0.2">
      <c r="A131" s="34">
        <v>149</v>
      </c>
      <c r="B131" s="35">
        <v>14</v>
      </c>
      <c r="C131" s="36" t="s">
        <v>163</v>
      </c>
      <c r="D131" s="37">
        <v>300</v>
      </c>
      <c r="E131" s="35">
        <f>0</f>
        <v>0</v>
      </c>
      <c r="F131" s="35">
        <f t="shared" si="1"/>
        <v>300</v>
      </c>
      <c r="G131" s="38"/>
      <c r="H131" s="39">
        <v>1.05</v>
      </c>
    </row>
    <row r="132" spans="1:8" s="40" customFormat="1" ht="51" x14ac:dyDescent="0.2">
      <c r="A132" s="34">
        <v>150</v>
      </c>
      <c r="B132" s="35">
        <v>14</v>
      </c>
      <c r="C132" s="36" t="s">
        <v>164</v>
      </c>
      <c r="D132" s="37">
        <v>300</v>
      </c>
      <c r="E132" s="35">
        <f>0</f>
        <v>0</v>
      </c>
      <c r="F132" s="35">
        <f t="shared" si="1"/>
        <v>300</v>
      </c>
      <c r="G132" s="38"/>
      <c r="H132" s="39">
        <v>1.05</v>
      </c>
    </row>
    <row r="133" spans="1:8" s="40" customFormat="1" ht="51" x14ac:dyDescent="0.2">
      <c r="A133" s="34">
        <v>151</v>
      </c>
      <c r="B133" s="35">
        <v>14</v>
      </c>
      <c r="C133" s="36" t="s">
        <v>165</v>
      </c>
      <c r="D133" s="37">
        <v>300</v>
      </c>
      <c r="E133" s="35">
        <f>0</f>
        <v>0</v>
      </c>
      <c r="F133" s="35">
        <f t="shared" si="1"/>
        <v>300</v>
      </c>
      <c r="G133" s="38"/>
      <c r="H133" s="39">
        <v>1.05</v>
      </c>
    </row>
    <row r="134" spans="1:8" s="44" customFormat="1" ht="51" x14ac:dyDescent="0.2">
      <c r="A134" s="41">
        <v>152</v>
      </c>
      <c r="B134" s="35">
        <v>15</v>
      </c>
      <c r="C134" s="36" t="s">
        <v>166</v>
      </c>
      <c r="D134" s="42">
        <v>300</v>
      </c>
      <c r="E134" s="35">
        <f>0</f>
        <v>0</v>
      </c>
      <c r="F134" s="35">
        <f t="shared" si="1"/>
        <v>300</v>
      </c>
      <c r="G134" s="38"/>
      <c r="H134" s="43">
        <v>0.94</v>
      </c>
    </row>
    <row r="135" spans="1:8" s="44" customFormat="1" ht="38.25" x14ac:dyDescent="0.2">
      <c r="A135" s="41">
        <v>153</v>
      </c>
      <c r="B135" s="35">
        <v>15</v>
      </c>
      <c r="C135" s="36" t="s">
        <v>167</v>
      </c>
      <c r="D135" s="42">
        <v>180</v>
      </c>
      <c r="E135" s="35">
        <f>0</f>
        <v>0</v>
      </c>
      <c r="F135" s="35">
        <f t="shared" si="1"/>
        <v>180</v>
      </c>
      <c r="G135" s="38"/>
      <c r="H135" s="43">
        <v>0.94</v>
      </c>
    </row>
    <row r="136" spans="1:8" s="44" customFormat="1" ht="38.25" x14ac:dyDescent="0.2">
      <c r="A136" s="41">
        <v>154</v>
      </c>
      <c r="B136" s="35">
        <v>24</v>
      </c>
      <c r="C136" s="36" t="s">
        <v>168</v>
      </c>
      <c r="D136" s="42">
        <v>180</v>
      </c>
      <c r="E136" s="35">
        <f>0</f>
        <v>0</v>
      </c>
      <c r="F136" s="35">
        <f t="shared" si="1"/>
        <v>180</v>
      </c>
      <c r="G136" s="38"/>
      <c r="H136" s="43">
        <v>1.21</v>
      </c>
    </row>
    <row r="137" spans="1:8" s="40" customFormat="1" ht="51" x14ac:dyDescent="0.2">
      <c r="A137" s="34">
        <v>155</v>
      </c>
      <c r="B137" s="35">
        <v>14</v>
      </c>
      <c r="C137" s="36" t="s">
        <v>169</v>
      </c>
      <c r="D137" s="37">
        <v>180</v>
      </c>
      <c r="E137" s="35">
        <f>0</f>
        <v>0</v>
      </c>
      <c r="F137" s="35">
        <f t="shared" si="1"/>
        <v>180</v>
      </c>
      <c r="G137" s="38"/>
      <c r="H137" s="39">
        <v>1.18</v>
      </c>
    </row>
    <row r="138" spans="1:8" s="40" customFormat="1" ht="51" x14ac:dyDescent="0.2">
      <c r="A138" s="34">
        <v>156</v>
      </c>
      <c r="B138" s="35">
        <v>13</v>
      </c>
      <c r="C138" s="36" t="s">
        <v>170</v>
      </c>
      <c r="D138" s="37">
        <v>6000</v>
      </c>
      <c r="E138" s="35">
        <f>0</f>
        <v>0</v>
      </c>
      <c r="F138" s="35">
        <f t="shared" si="1"/>
        <v>6000</v>
      </c>
      <c r="G138" s="38"/>
      <c r="H138" s="39">
        <v>1.3</v>
      </c>
    </row>
    <row r="139" spans="1:8" s="40" customFormat="1" ht="51" x14ac:dyDescent="0.2">
      <c r="A139" s="34">
        <v>157</v>
      </c>
      <c r="B139" s="35">
        <v>13</v>
      </c>
      <c r="C139" s="36" t="s">
        <v>171</v>
      </c>
      <c r="D139" s="37">
        <v>600</v>
      </c>
      <c r="E139" s="35">
        <f>0</f>
        <v>0</v>
      </c>
      <c r="F139" s="35">
        <f t="shared" si="1"/>
        <v>600</v>
      </c>
      <c r="G139" s="38"/>
      <c r="H139" s="39">
        <v>1.3</v>
      </c>
    </row>
    <row r="140" spans="1:8" s="40" customFormat="1" ht="51" x14ac:dyDescent="0.2">
      <c r="A140" s="34">
        <v>158</v>
      </c>
      <c r="B140" s="35">
        <v>14</v>
      </c>
      <c r="C140" s="36" t="s">
        <v>172</v>
      </c>
      <c r="D140" s="37">
        <v>3000</v>
      </c>
      <c r="E140" s="35">
        <f>0</f>
        <v>0</v>
      </c>
      <c r="F140" s="35">
        <f t="shared" si="1"/>
        <v>3000</v>
      </c>
      <c r="G140" s="38"/>
      <c r="H140" s="39">
        <v>1.27</v>
      </c>
    </row>
    <row r="141" spans="1:8" s="40" customFormat="1" ht="63.75" x14ac:dyDescent="0.2">
      <c r="A141" s="34">
        <v>159</v>
      </c>
      <c r="B141" s="35">
        <v>14</v>
      </c>
      <c r="C141" s="36" t="s">
        <v>173</v>
      </c>
      <c r="D141" s="37">
        <v>3000</v>
      </c>
      <c r="E141" s="35">
        <f>0</f>
        <v>0</v>
      </c>
      <c r="F141" s="35">
        <f t="shared" ref="F141:F148" si="2">D141-E141</f>
        <v>3000</v>
      </c>
      <c r="G141" s="38"/>
      <c r="H141" s="39">
        <v>1.28</v>
      </c>
    </row>
    <row r="142" spans="1:8" s="40" customFormat="1" ht="76.5" x14ac:dyDescent="0.2">
      <c r="A142" s="34">
        <v>160</v>
      </c>
      <c r="B142" s="35">
        <v>6</v>
      </c>
      <c r="C142" s="36" t="s">
        <v>174</v>
      </c>
      <c r="D142" s="37">
        <v>480</v>
      </c>
      <c r="E142" s="35">
        <f>0</f>
        <v>0</v>
      </c>
      <c r="F142" s="35">
        <f t="shared" si="2"/>
        <v>480</v>
      </c>
      <c r="G142" s="38"/>
      <c r="H142" s="39">
        <v>7.54</v>
      </c>
    </row>
    <row r="143" spans="1:8" s="40" customFormat="1" ht="51" x14ac:dyDescent="0.2">
      <c r="A143" s="34">
        <v>163</v>
      </c>
      <c r="B143" s="35">
        <v>7</v>
      </c>
      <c r="C143" s="36" t="s">
        <v>175</v>
      </c>
      <c r="D143" s="37">
        <v>1800</v>
      </c>
      <c r="E143" s="35">
        <f>0</f>
        <v>0</v>
      </c>
      <c r="F143" s="35">
        <f t="shared" si="2"/>
        <v>1800</v>
      </c>
      <c r="G143" s="38"/>
      <c r="H143" s="39">
        <v>0.49</v>
      </c>
    </row>
    <row r="144" spans="1:8" s="40" customFormat="1" ht="51" x14ac:dyDescent="0.2">
      <c r="A144" s="34">
        <v>164</v>
      </c>
      <c r="B144" s="35">
        <v>26</v>
      </c>
      <c r="C144" s="36" t="s">
        <v>176</v>
      </c>
      <c r="D144" s="37">
        <v>600</v>
      </c>
      <c r="E144" s="35">
        <f>0</f>
        <v>0</v>
      </c>
      <c r="F144" s="35">
        <f t="shared" si="2"/>
        <v>600</v>
      </c>
      <c r="G144" s="38"/>
      <c r="H144" s="39">
        <v>1.88</v>
      </c>
    </row>
    <row r="145" spans="1:8" s="40" customFormat="1" ht="63.75" x14ac:dyDescent="0.2">
      <c r="A145" s="34">
        <v>168</v>
      </c>
      <c r="B145" s="35">
        <v>14</v>
      </c>
      <c r="C145" s="36" t="s">
        <v>177</v>
      </c>
      <c r="D145" s="37">
        <v>1200</v>
      </c>
      <c r="E145" s="35">
        <f>0</f>
        <v>0</v>
      </c>
      <c r="F145" s="35">
        <f t="shared" si="2"/>
        <v>1200</v>
      </c>
      <c r="G145" s="38"/>
      <c r="H145" s="39">
        <v>0.15</v>
      </c>
    </row>
    <row r="146" spans="1:8" s="44" customFormat="1" ht="38.25" x14ac:dyDescent="0.2">
      <c r="A146" s="41">
        <v>173</v>
      </c>
      <c r="B146" s="35">
        <v>24</v>
      </c>
      <c r="C146" s="36" t="s">
        <v>178</v>
      </c>
      <c r="D146" s="42">
        <v>1800</v>
      </c>
      <c r="E146" s="35">
        <f>0</f>
        <v>0</v>
      </c>
      <c r="F146" s="35">
        <f t="shared" si="2"/>
        <v>1800</v>
      </c>
      <c r="G146" s="38"/>
      <c r="H146" s="43">
        <v>2.69</v>
      </c>
    </row>
    <row r="147" spans="1:8" s="40" customFormat="1" ht="51" x14ac:dyDescent="0.2">
      <c r="A147" s="34">
        <v>174</v>
      </c>
      <c r="B147" s="35">
        <v>13</v>
      </c>
      <c r="C147" s="36" t="s">
        <v>179</v>
      </c>
      <c r="D147" s="37">
        <v>1200</v>
      </c>
      <c r="E147" s="35">
        <f>0</f>
        <v>0</v>
      </c>
      <c r="F147" s="35">
        <f t="shared" si="2"/>
        <v>1200</v>
      </c>
      <c r="G147" s="38"/>
      <c r="H147" s="39">
        <v>2.8</v>
      </c>
    </row>
    <row r="148" spans="1:8" s="40" customFormat="1" ht="63.75" x14ac:dyDescent="0.2">
      <c r="A148" s="34">
        <v>175</v>
      </c>
      <c r="B148" s="35">
        <v>14</v>
      </c>
      <c r="C148" s="36" t="s">
        <v>180</v>
      </c>
      <c r="D148" s="37">
        <v>300</v>
      </c>
      <c r="E148" s="35">
        <f>0</f>
        <v>0</v>
      </c>
      <c r="F148" s="35">
        <f t="shared" si="2"/>
        <v>300</v>
      </c>
      <c r="G148" s="38"/>
      <c r="H148" s="39">
        <v>1.6</v>
      </c>
    </row>
    <row r="149" spans="1:8" x14ac:dyDescent="0.25">
      <c r="A149" s="67"/>
      <c r="B149" s="67"/>
      <c r="C149" s="68"/>
      <c r="D149" s="69" t="s">
        <v>181</v>
      </c>
      <c r="E149" s="70"/>
      <c r="F149" s="70"/>
      <c r="G149" s="71"/>
    </row>
    <row r="150" spans="1:8" x14ac:dyDescent="0.25">
      <c r="C150" s="42" t="s">
        <v>182</v>
      </c>
      <c r="D150" s="69"/>
      <c r="E150" s="69"/>
      <c r="F150" s="70"/>
      <c r="G150" s="71"/>
    </row>
    <row r="151" spans="1:8" x14ac:dyDescent="0.25">
      <c r="C151" s="72" t="s">
        <v>183</v>
      </c>
      <c r="D151" s="73"/>
      <c r="E151" s="69"/>
      <c r="F151" s="70"/>
      <c r="G151" s="71"/>
    </row>
    <row r="152" spans="1:8" x14ac:dyDescent="0.25">
      <c r="C152" s="74" t="s">
        <v>184</v>
      </c>
      <c r="D152" s="73"/>
      <c r="E152" s="69"/>
      <c r="F152" s="70"/>
      <c r="G152" s="71"/>
    </row>
    <row r="153" spans="1:8" ht="25.5" x14ac:dyDescent="0.25">
      <c r="C153" s="75" t="s">
        <v>185</v>
      </c>
      <c r="D153" s="73"/>
      <c r="E153" s="69"/>
      <c r="F153" s="70"/>
      <c r="G153" s="71"/>
    </row>
    <row r="154" spans="1:8" x14ac:dyDescent="0.25">
      <c r="A154" s="73"/>
      <c r="B154" s="73"/>
      <c r="C154" s="76"/>
      <c r="D154" s="73" t="s">
        <v>186</v>
      </c>
      <c r="E154" s="69"/>
      <c r="F154" s="70"/>
      <c r="G154" s="71"/>
    </row>
    <row r="155" spans="1:8" x14ac:dyDescent="0.25">
      <c r="A155" s="187" t="s">
        <v>187</v>
      </c>
      <c r="B155" s="187"/>
      <c r="C155" s="187"/>
      <c r="D155" s="187"/>
      <c r="E155" s="187"/>
      <c r="F155" s="70"/>
      <c r="G155" s="71"/>
    </row>
    <row r="156" spans="1:8" x14ac:dyDescent="0.25">
      <c r="A156" s="188" t="s">
        <v>188</v>
      </c>
      <c r="B156" s="188"/>
      <c r="C156" s="188"/>
      <c r="D156" s="188"/>
      <c r="E156" s="188"/>
      <c r="F156" s="70"/>
      <c r="G156" s="71"/>
    </row>
    <row r="157" spans="1:8" x14ac:dyDescent="0.25">
      <c r="A157" s="69"/>
      <c r="B157" s="69"/>
      <c r="C157" s="76"/>
      <c r="D157" s="73"/>
      <c r="E157" s="73"/>
      <c r="F157" s="69"/>
      <c r="G157" s="77"/>
    </row>
    <row r="158" spans="1:8" x14ac:dyDescent="0.25">
      <c r="A158" s="78" t="s">
        <v>189</v>
      </c>
      <c r="B158" s="189" t="s">
        <v>190</v>
      </c>
      <c r="C158" s="190"/>
      <c r="D158" s="190"/>
      <c r="E158" s="191"/>
      <c r="F158" s="192" t="s">
        <v>191</v>
      </c>
      <c r="G158" s="193"/>
      <c r="H158" s="79" t="s">
        <v>192</v>
      </c>
    </row>
    <row r="159" spans="1:8" x14ac:dyDescent="0.25">
      <c r="A159" s="80">
        <v>1</v>
      </c>
      <c r="B159" s="156" t="s">
        <v>193</v>
      </c>
      <c r="C159" s="157"/>
      <c r="D159" s="157"/>
      <c r="E159" s="158"/>
      <c r="F159" s="159" t="s">
        <v>194</v>
      </c>
      <c r="G159" s="160"/>
      <c r="H159" s="81" t="s">
        <v>195</v>
      </c>
    </row>
    <row r="160" spans="1:8" x14ac:dyDescent="0.25">
      <c r="A160" s="80">
        <v>2</v>
      </c>
      <c r="B160" s="156" t="s">
        <v>196</v>
      </c>
      <c r="C160" s="157"/>
      <c r="D160" s="157"/>
      <c r="E160" s="158"/>
      <c r="F160" s="159" t="s">
        <v>197</v>
      </c>
      <c r="G160" s="160"/>
      <c r="H160" s="81" t="s">
        <v>195</v>
      </c>
    </row>
    <row r="161" spans="1:8" x14ac:dyDescent="0.25">
      <c r="A161" s="80">
        <v>3</v>
      </c>
      <c r="B161" s="156" t="s">
        <v>198</v>
      </c>
      <c r="C161" s="157"/>
      <c r="D161" s="157"/>
      <c r="E161" s="158"/>
      <c r="F161" s="159" t="s">
        <v>199</v>
      </c>
      <c r="G161" s="160"/>
      <c r="H161" s="82" t="s">
        <v>195</v>
      </c>
    </row>
    <row r="162" spans="1:8" s="85" customFormat="1" x14ac:dyDescent="0.25">
      <c r="A162" s="83">
        <v>4</v>
      </c>
      <c r="B162" s="175" t="s">
        <v>200</v>
      </c>
      <c r="C162" s="176"/>
      <c r="D162" s="176"/>
      <c r="E162" s="177"/>
      <c r="F162" s="178" t="s">
        <v>201</v>
      </c>
      <c r="G162" s="179"/>
      <c r="H162" s="84" t="s">
        <v>195</v>
      </c>
    </row>
    <row r="163" spans="1:8" s="85" customFormat="1" x14ac:dyDescent="0.25">
      <c r="A163" s="80">
        <v>5</v>
      </c>
      <c r="B163" s="156" t="s">
        <v>202</v>
      </c>
      <c r="C163" s="157"/>
      <c r="D163" s="157"/>
      <c r="E163" s="158"/>
      <c r="F163" s="159" t="s">
        <v>203</v>
      </c>
      <c r="G163" s="160"/>
      <c r="H163" s="82" t="s">
        <v>195</v>
      </c>
    </row>
    <row r="164" spans="1:8" s="85" customFormat="1" x14ac:dyDescent="0.25">
      <c r="A164" s="80">
        <v>6</v>
      </c>
      <c r="B164" s="156" t="s">
        <v>204</v>
      </c>
      <c r="C164" s="157"/>
      <c r="D164" s="157"/>
      <c r="E164" s="158"/>
      <c r="F164" s="159" t="s">
        <v>205</v>
      </c>
      <c r="G164" s="160"/>
      <c r="H164" s="82" t="s">
        <v>195</v>
      </c>
    </row>
    <row r="165" spans="1:8" s="85" customFormat="1" x14ac:dyDescent="0.25">
      <c r="A165" s="80">
        <v>7</v>
      </c>
      <c r="B165" s="156" t="s">
        <v>206</v>
      </c>
      <c r="C165" s="157"/>
      <c r="D165" s="157"/>
      <c r="E165" s="158"/>
      <c r="F165" s="159" t="s">
        <v>207</v>
      </c>
      <c r="G165" s="160"/>
      <c r="H165" s="82" t="s">
        <v>195</v>
      </c>
    </row>
    <row r="166" spans="1:8" s="85" customFormat="1" x14ac:dyDescent="0.25">
      <c r="A166" s="83">
        <v>8</v>
      </c>
      <c r="B166" s="175" t="s">
        <v>208</v>
      </c>
      <c r="C166" s="176"/>
      <c r="D166" s="176"/>
      <c r="E166" s="177"/>
      <c r="F166" s="178" t="s">
        <v>209</v>
      </c>
      <c r="G166" s="179"/>
      <c r="H166" s="84" t="s">
        <v>195</v>
      </c>
    </row>
    <row r="167" spans="1:8" s="85" customFormat="1" x14ac:dyDescent="0.25">
      <c r="A167" s="80">
        <v>9</v>
      </c>
      <c r="B167" s="156" t="s">
        <v>210</v>
      </c>
      <c r="C167" s="157"/>
      <c r="D167" s="157"/>
      <c r="E167" s="158"/>
      <c r="F167" s="159" t="s">
        <v>211</v>
      </c>
      <c r="G167" s="160"/>
      <c r="H167" s="82" t="s">
        <v>195</v>
      </c>
    </row>
    <row r="168" spans="1:8" s="85" customFormat="1" x14ac:dyDescent="0.25">
      <c r="A168" s="86">
        <v>10</v>
      </c>
      <c r="B168" s="180" t="s">
        <v>212</v>
      </c>
      <c r="C168" s="181"/>
      <c r="D168" s="181"/>
      <c r="E168" s="182"/>
      <c r="F168" s="180" t="s">
        <v>213</v>
      </c>
      <c r="G168" s="181"/>
      <c r="H168" s="87" t="s">
        <v>214</v>
      </c>
    </row>
    <row r="169" spans="1:8" s="85" customFormat="1" x14ac:dyDescent="0.25">
      <c r="A169" s="80">
        <v>11</v>
      </c>
      <c r="B169" s="156" t="s">
        <v>215</v>
      </c>
      <c r="C169" s="157"/>
      <c r="D169" s="157"/>
      <c r="E169" s="158"/>
      <c r="F169" s="159" t="s">
        <v>216</v>
      </c>
      <c r="G169" s="160"/>
      <c r="H169" s="82" t="s">
        <v>195</v>
      </c>
    </row>
    <row r="170" spans="1:8" s="85" customFormat="1" x14ac:dyDescent="0.25">
      <c r="A170" s="80">
        <v>13</v>
      </c>
      <c r="B170" s="156" t="s">
        <v>217</v>
      </c>
      <c r="C170" s="157"/>
      <c r="D170" s="157"/>
      <c r="E170" s="158"/>
      <c r="F170" s="159" t="s">
        <v>218</v>
      </c>
      <c r="G170" s="160"/>
      <c r="H170" s="82" t="s">
        <v>195</v>
      </c>
    </row>
    <row r="171" spans="1:8" s="85" customFormat="1" x14ac:dyDescent="0.25">
      <c r="A171" s="80">
        <v>14</v>
      </c>
      <c r="B171" s="156" t="s">
        <v>219</v>
      </c>
      <c r="C171" s="157"/>
      <c r="D171" s="157"/>
      <c r="E171" s="158"/>
      <c r="F171" s="159" t="s">
        <v>220</v>
      </c>
      <c r="G171" s="160"/>
      <c r="H171" s="82" t="s">
        <v>195</v>
      </c>
    </row>
    <row r="172" spans="1:8" s="88" customFormat="1" ht="14.25" x14ac:dyDescent="0.25">
      <c r="A172" s="42">
        <v>15</v>
      </c>
      <c r="B172" s="170" t="s">
        <v>221</v>
      </c>
      <c r="C172" s="171"/>
      <c r="D172" s="171"/>
      <c r="E172" s="172"/>
      <c r="F172" s="173" t="s">
        <v>222</v>
      </c>
      <c r="G172" s="174"/>
      <c r="H172" s="42" t="s">
        <v>195</v>
      </c>
    </row>
    <row r="173" spans="1:8" s="85" customFormat="1" x14ac:dyDescent="0.25">
      <c r="A173" s="83">
        <v>16</v>
      </c>
      <c r="B173" s="175" t="s">
        <v>223</v>
      </c>
      <c r="C173" s="176"/>
      <c r="D173" s="176"/>
      <c r="E173" s="177"/>
      <c r="F173" s="178" t="s">
        <v>224</v>
      </c>
      <c r="G173" s="179"/>
      <c r="H173" s="84" t="s">
        <v>195</v>
      </c>
    </row>
    <row r="174" spans="1:8" s="85" customFormat="1" x14ac:dyDescent="0.25">
      <c r="A174" s="80">
        <v>17</v>
      </c>
      <c r="B174" s="156" t="s">
        <v>225</v>
      </c>
      <c r="C174" s="157"/>
      <c r="D174" s="157"/>
      <c r="E174" s="158"/>
      <c r="F174" s="159" t="s">
        <v>226</v>
      </c>
      <c r="G174" s="160"/>
      <c r="H174" s="82" t="s">
        <v>195</v>
      </c>
    </row>
    <row r="175" spans="1:8" s="85" customFormat="1" x14ac:dyDescent="0.25">
      <c r="A175" s="80">
        <v>18</v>
      </c>
      <c r="B175" s="156" t="s">
        <v>227</v>
      </c>
      <c r="C175" s="157"/>
      <c r="D175" s="157"/>
      <c r="E175" s="158"/>
      <c r="F175" s="159" t="s">
        <v>228</v>
      </c>
      <c r="G175" s="160"/>
      <c r="H175" s="82" t="s">
        <v>195</v>
      </c>
    </row>
    <row r="176" spans="1:8" s="85" customFormat="1" x14ac:dyDescent="0.25">
      <c r="A176" s="80">
        <v>19</v>
      </c>
      <c r="B176" s="156" t="s">
        <v>229</v>
      </c>
      <c r="C176" s="157"/>
      <c r="D176" s="157"/>
      <c r="E176" s="158"/>
      <c r="F176" s="159" t="s">
        <v>230</v>
      </c>
      <c r="G176" s="160"/>
      <c r="H176" s="82" t="s">
        <v>195</v>
      </c>
    </row>
    <row r="177" spans="1:8" s="85" customFormat="1" ht="15.75" x14ac:dyDescent="0.25">
      <c r="A177" s="89">
        <v>21</v>
      </c>
      <c r="B177" s="156" t="s">
        <v>231</v>
      </c>
      <c r="C177" s="157"/>
      <c r="D177" s="157"/>
      <c r="E177" s="158"/>
      <c r="F177" s="159" t="s">
        <v>232</v>
      </c>
      <c r="G177" s="160"/>
      <c r="H177" s="82" t="s">
        <v>195</v>
      </c>
    </row>
    <row r="178" spans="1:8" s="85" customFormat="1" ht="15.75" x14ac:dyDescent="0.25">
      <c r="A178" s="89">
        <v>22</v>
      </c>
      <c r="B178" s="156" t="s">
        <v>233</v>
      </c>
      <c r="C178" s="157"/>
      <c r="D178" s="157"/>
      <c r="E178" s="158"/>
      <c r="F178" s="159" t="s">
        <v>234</v>
      </c>
      <c r="G178" s="160"/>
      <c r="H178" s="82" t="s">
        <v>195</v>
      </c>
    </row>
    <row r="179" spans="1:8" s="85" customFormat="1" ht="15.75" x14ac:dyDescent="0.25">
      <c r="A179" s="89">
        <v>23</v>
      </c>
      <c r="B179" s="156" t="s">
        <v>235</v>
      </c>
      <c r="C179" s="157"/>
      <c r="D179" s="157"/>
      <c r="E179" s="158"/>
      <c r="F179" s="159" t="s">
        <v>236</v>
      </c>
      <c r="G179" s="160"/>
      <c r="H179" s="82" t="s">
        <v>195</v>
      </c>
    </row>
    <row r="180" spans="1:8" s="85" customFormat="1" x14ac:dyDescent="0.25">
      <c r="A180" s="89">
        <v>24</v>
      </c>
      <c r="B180" s="170" t="s">
        <v>237</v>
      </c>
      <c r="C180" s="171"/>
      <c r="D180" s="171"/>
      <c r="E180" s="172"/>
      <c r="F180" s="173" t="s">
        <v>238</v>
      </c>
      <c r="G180" s="174"/>
      <c r="H180" s="42" t="s">
        <v>195</v>
      </c>
    </row>
    <row r="181" spans="1:8" s="85" customFormat="1" ht="15" customHeight="1" x14ac:dyDescent="0.25">
      <c r="A181" s="89">
        <v>25</v>
      </c>
      <c r="B181" s="156" t="s">
        <v>239</v>
      </c>
      <c r="C181" s="157"/>
      <c r="D181" s="157"/>
      <c r="E181" s="158"/>
      <c r="F181" s="159" t="s">
        <v>240</v>
      </c>
      <c r="G181" s="160"/>
      <c r="H181" s="82" t="s">
        <v>195</v>
      </c>
    </row>
    <row r="182" spans="1:8" s="85" customFormat="1" ht="15.75" x14ac:dyDescent="0.25">
      <c r="A182" s="89">
        <v>26</v>
      </c>
      <c r="B182" s="156" t="s">
        <v>241</v>
      </c>
      <c r="C182" s="157"/>
      <c r="D182" s="157"/>
      <c r="E182" s="158"/>
      <c r="F182" s="159" t="s">
        <v>242</v>
      </c>
      <c r="G182" s="160"/>
      <c r="H182" s="82" t="s">
        <v>195</v>
      </c>
    </row>
    <row r="183" spans="1:8" s="85" customFormat="1" ht="15.75" x14ac:dyDescent="0.25">
      <c r="A183" s="89">
        <v>27</v>
      </c>
      <c r="B183" s="156" t="s">
        <v>243</v>
      </c>
      <c r="C183" s="157"/>
      <c r="D183" s="157"/>
      <c r="E183" s="158"/>
      <c r="F183" s="159" t="s">
        <v>244</v>
      </c>
      <c r="G183" s="160"/>
      <c r="H183" s="82" t="s">
        <v>195</v>
      </c>
    </row>
    <row r="184" spans="1:8" ht="16.5" customHeight="1" thickBot="1" x14ac:dyDescent="0.3">
      <c r="A184" s="69"/>
      <c r="B184" s="69"/>
      <c r="C184" s="76"/>
      <c r="D184" s="73"/>
      <c r="E184" s="73"/>
      <c r="F184" s="69"/>
      <c r="G184" s="77"/>
    </row>
    <row r="185" spans="1:8" ht="15.75" customHeight="1" thickTop="1" x14ac:dyDescent="0.25">
      <c r="A185" s="161" t="s">
        <v>245</v>
      </c>
      <c r="B185" s="161"/>
      <c r="C185" s="162"/>
      <c r="D185" s="163" t="s">
        <v>246</v>
      </c>
      <c r="E185" s="164"/>
      <c r="F185" s="70"/>
      <c r="G185" s="70"/>
      <c r="H185" s="90"/>
    </row>
    <row r="186" spans="1:8" x14ac:dyDescent="0.25">
      <c r="A186" s="169" t="s">
        <v>247</v>
      </c>
      <c r="B186" s="169"/>
      <c r="C186" s="91"/>
      <c r="D186" s="165"/>
      <c r="E186" s="166"/>
      <c r="F186" s="70"/>
      <c r="G186" s="71"/>
    </row>
    <row r="187" spans="1:8" x14ac:dyDescent="0.25">
      <c r="A187" s="169" t="s">
        <v>248</v>
      </c>
      <c r="B187" s="169"/>
      <c r="C187" s="91"/>
      <c r="D187" s="165"/>
      <c r="E187" s="166"/>
      <c r="F187" s="70"/>
      <c r="G187" s="71"/>
    </row>
    <row r="188" spans="1:8" ht="15.75" thickBot="1" x14ac:dyDescent="0.3">
      <c r="A188" s="169" t="s">
        <v>249</v>
      </c>
      <c r="B188" s="169"/>
      <c r="C188" s="91"/>
      <c r="D188" s="167"/>
      <c r="E188" s="168"/>
      <c r="F188" s="70"/>
      <c r="G188" s="71"/>
    </row>
    <row r="189" spans="1:8" ht="15.75" thickTop="1" x14ac:dyDescent="0.25">
      <c r="A189" s="67"/>
      <c r="B189" s="67"/>
      <c r="C189" s="68"/>
      <c r="D189" s="92"/>
      <c r="E189" s="70"/>
      <c r="F189" s="70"/>
      <c r="G189" s="71"/>
    </row>
    <row r="192" spans="1:8" ht="16.5" customHeight="1" x14ac:dyDescent="0.25"/>
    <row r="225" ht="16.5" customHeight="1" x14ac:dyDescent="0.25"/>
  </sheetData>
  <sheetProtection algorithmName="SHA-512" hashValue="QUc9I0sUc5SgVD9F55r14qJPG1z1l0zXvREvRc2cfPCWQisS3x37asyZGrviCT5gSlIcyGBOpy17382ESb1JJA==" saltValue="GUV7IYKxn9+irJ3jAPJWZw==" spinCount="100000" sheet="1" objects="1" scenarios="1"/>
  <mergeCells count="68">
    <mergeCell ref="A1:H1"/>
    <mergeCell ref="A2:H2"/>
    <mergeCell ref="B3:D3"/>
    <mergeCell ref="B4:C4"/>
    <mergeCell ref="F4:F5"/>
    <mergeCell ref="G4:G5"/>
    <mergeCell ref="B5:C5"/>
    <mergeCell ref="B8:H8"/>
    <mergeCell ref="B9:H9"/>
    <mergeCell ref="A155:E155"/>
    <mergeCell ref="A156:E156"/>
    <mergeCell ref="B158:E158"/>
    <mergeCell ref="F158:G158"/>
    <mergeCell ref="B159:E159"/>
    <mergeCell ref="F159:G159"/>
    <mergeCell ref="B160:E160"/>
    <mergeCell ref="F160:G160"/>
    <mergeCell ref="B161:E161"/>
    <mergeCell ref="F161:G161"/>
    <mergeCell ref="B162:E162"/>
    <mergeCell ref="F162:G162"/>
    <mergeCell ref="B163:E163"/>
    <mergeCell ref="F163:G163"/>
    <mergeCell ref="B164:E164"/>
    <mergeCell ref="F164:G164"/>
    <mergeCell ref="B165:E165"/>
    <mergeCell ref="F165:G165"/>
    <mergeCell ref="B166:E166"/>
    <mergeCell ref="F166:G166"/>
    <mergeCell ref="B167:E167"/>
    <mergeCell ref="F167:G167"/>
    <mergeCell ref="B168:E168"/>
    <mergeCell ref="F168:G168"/>
    <mergeCell ref="B169:E169"/>
    <mergeCell ref="F169:G169"/>
    <mergeCell ref="B170:E170"/>
    <mergeCell ref="F170:G170"/>
    <mergeCell ref="B171:E171"/>
    <mergeCell ref="F171:G171"/>
    <mergeCell ref="B172:E172"/>
    <mergeCell ref="F172:G172"/>
    <mergeCell ref="B173:E173"/>
    <mergeCell ref="F173:G173"/>
    <mergeCell ref="B174:E174"/>
    <mergeCell ref="F174:G174"/>
    <mergeCell ref="B175:E175"/>
    <mergeCell ref="F175:G175"/>
    <mergeCell ref="B176:E176"/>
    <mergeCell ref="F176:G176"/>
    <mergeCell ref="B177:E177"/>
    <mergeCell ref="F177:G177"/>
    <mergeCell ref="B178:E178"/>
    <mergeCell ref="F178:G178"/>
    <mergeCell ref="B179:E179"/>
    <mergeCell ref="F179:G179"/>
    <mergeCell ref="B180:E180"/>
    <mergeCell ref="F180:G180"/>
    <mergeCell ref="B181:E181"/>
    <mergeCell ref="F181:G181"/>
    <mergeCell ref="B182:E182"/>
    <mergeCell ref="F182:G182"/>
    <mergeCell ref="B183:E183"/>
    <mergeCell ref="F183:G183"/>
    <mergeCell ref="A185:C185"/>
    <mergeCell ref="D185:E188"/>
    <mergeCell ref="A186:B186"/>
    <mergeCell ref="A187:B187"/>
    <mergeCell ref="A188:B188"/>
  </mergeCell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I305"/>
  <sheetViews>
    <sheetView showGridLines="0" workbookViewId="0">
      <selection activeCell="C8" sqref="C8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6384" width="9.140625" style="97"/>
  </cols>
  <sheetData>
    <row r="1" spans="1:9" ht="23.25" customHeight="1" x14ac:dyDescent="0.25">
      <c r="A1" s="94" t="s">
        <v>665</v>
      </c>
      <c r="B1" s="95"/>
    </row>
    <row r="2" spans="1:9" x14ac:dyDescent="0.25">
      <c r="A2" s="103" t="s">
        <v>3</v>
      </c>
      <c r="B2" s="145">
        <v>120000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3" t="s">
        <v>10</v>
      </c>
      <c r="F4" s="102" t="s">
        <v>14</v>
      </c>
      <c r="G4" s="103" t="s">
        <v>7</v>
      </c>
      <c r="H4" s="103" t="s">
        <v>360</v>
      </c>
      <c r="I4" s="96" t="s">
        <v>364</v>
      </c>
    </row>
    <row r="5" spans="1:9" ht="45" x14ac:dyDescent="0.25">
      <c r="A5" s="96" t="s">
        <v>92</v>
      </c>
      <c r="B5" s="96" t="s">
        <v>267</v>
      </c>
      <c r="C5" s="96" t="s">
        <v>431</v>
      </c>
      <c r="D5" s="96" t="s">
        <v>611</v>
      </c>
      <c r="E5" s="98">
        <v>42527</v>
      </c>
      <c r="F5" s="98">
        <v>42613</v>
      </c>
      <c r="G5" s="96">
        <v>5</v>
      </c>
      <c r="H5" s="96">
        <v>5</v>
      </c>
      <c r="I5" s="115">
        <v>4.95</v>
      </c>
    </row>
    <row r="6" spans="1:9" ht="45" x14ac:dyDescent="0.25">
      <c r="A6" s="96" t="s">
        <v>121</v>
      </c>
      <c r="B6" s="145" t="s">
        <v>267</v>
      </c>
      <c r="C6" s="96" t="s">
        <v>422</v>
      </c>
      <c r="D6" s="96" t="s">
        <v>611</v>
      </c>
      <c r="E6" s="98">
        <v>42524</v>
      </c>
      <c r="F6" s="98">
        <v>42590</v>
      </c>
      <c r="G6" s="96">
        <v>1</v>
      </c>
      <c r="H6" s="96">
        <v>1</v>
      </c>
      <c r="I6" s="115">
        <v>19.989999999999998</v>
      </c>
    </row>
    <row r="7" spans="1:9" ht="45" x14ac:dyDescent="0.25">
      <c r="A7" s="96" t="s">
        <v>121</v>
      </c>
      <c r="B7" s="145" t="s">
        <v>565</v>
      </c>
      <c r="C7" s="96" t="s">
        <v>641</v>
      </c>
      <c r="D7" s="145" t="s">
        <v>611</v>
      </c>
      <c r="E7" s="98">
        <v>42663</v>
      </c>
      <c r="F7" s="98">
        <v>42724</v>
      </c>
      <c r="G7" s="145">
        <v>1</v>
      </c>
      <c r="H7" s="96">
        <v>1</v>
      </c>
      <c r="I7" s="115">
        <v>19.989999999999998</v>
      </c>
    </row>
    <row r="8" spans="1:9" ht="45" x14ac:dyDescent="0.25">
      <c r="A8" s="96" t="s">
        <v>51</v>
      </c>
      <c r="B8" s="96" t="s">
        <v>267</v>
      </c>
      <c r="C8" s="96" t="s">
        <v>423</v>
      </c>
      <c r="D8" s="145" t="s">
        <v>611</v>
      </c>
      <c r="E8" s="98">
        <v>42524</v>
      </c>
      <c r="F8" s="98">
        <v>42576</v>
      </c>
      <c r="G8" s="96">
        <v>2</v>
      </c>
      <c r="H8" s="96">
        <v>2</v>
      </c>
      <c r="I8" s="115">
        <v>1.7</v>
      </c>
    </row>
    <row r="9" spans="1:9" ht="45" x14ac:dyDescent="0.25">
      <c r="A9" s="96" t="s">
        <v>52</v>
      </c>
      <c r="B9" s="145" t="s">
        <v>267</v>
      </c>
      <c r="C9" s="96" t="s">
        <v>424</v>
      </c>
      <c r="D9" s="145" t="s">
        <v>611</v>
      </c>
      <c r="E9" s="155">
        <v>42524</v>
      </c>
      <c r="F9" s="98">
        <v>42579</v>
      </c>
      <c r="G9" s="96">
        <v>10</v>
      </c>
      <c r="H9" s="96">
        <v>10</v>
      </c>
      <c r="I9" s="115">
        <v>5.6999999999999993</v>
      </c>
    </row>
    <row r="10" spans="1:9" ht="45" x14ac:dyDescent="0.25">
      <c r="A10" s="96" t="s">
        <v>68</v>
      </c>
      <c r="B10" s="145" t="s">
        <v>267</v>
      </c>
      <c r="C10" s="145" t="s">
        <v>424</v>
      </c>
      <c r="D10" s="145" t="s">
        <v>611</v>
      </c>
      <c r="E10" s="155">
        <v>42524</v>
      </c>
      <c r="F10" s="155">
        <v>42579</v>
      </c>
      <c r="G10" s="96">
        <v>3</v>
      </c>
      <c r="H10" s="96">
        <v>3</v>
      </c>
      <c r="I10" s="115">
        <v>2.5499999999999998</v>
      </c>
    </row>
    <row r="11" spans="1:9" ht="60.75" thickBot="1" x14ac:dyDescent="0.3">
      <c r="A11" s="96" t="s">
        <v>69</v>
      </c>
      <c r="B11" s="145" t="s">
        <v>267</v>
      </c>
      <c r="C11" s="145" t="s">
        <v>424</v>
      </c>
      <c r="D11" s="145" t="s">
        <v>611</v>
      </c>
      <c r="E11" s="155">
        <v>42524</v>
      </c>
      <c r="F11" s="155">
        <v>42579</v>
      </c>
      <c r="G11" s="96">
        <v>1</v>
      </c>
      <c r="H11" s="96">
        <v>1</v>
      </c>
      <c r="I11" s="115">
        <v>0.85</v>
      </c>
    </row>
    <row r="12" spans="1:9" ht="30.75" thickBot="1" x14ac:dyDescent="0.3">
      <c r="A12" s="96" t="s">
        <v>116</v>
      </c>
      <c r="B12" s="145" t="s">
        <v>267</v>
      </c>
      <c r="C12" s="96" t="s">
        <v>422</v>
      </c>
      <c r="D12" s="145" t="s">
        <v>611</v>
      </c>
      <c r="E12" s="155">
        <v>42524</v>
      </c>
      <c r="F12" s="98">
        <v>42590</v>
      </c>
      <c r="G12" s="145">
        <v>1</v>
      </c>
      <c r="H12" s="96">
        <v>1</v>
      </c>
      <c r="I12" s="115">
        <v>1.22</v>
      </c>
    </row>
    <row r="13" spans="1:9" s="96" customFormat="1" ht="16.5" thickTop="1" thickBot="1" x14ac:dyDescent="0.3">
      <c r="A13" s="104" t="s">
        <v>357</v>
      </c>
      <c r="B13" s="105"/>
      <c r="C13" s="106"/>
      <c r="D13" s="106"/>
      <c r="E13" s="106"/>
      <c r="F13" s="106"/>
      <c r="G13" s="107">
        <f>SUM(G5:G12)</f>
        <v>24</v>
      </c>
      <c r="H13" s="107">
        <f>SUM(H5:H12)</f>
        <v>24</v>
      </c>
      <c r="I13" s="108">
        <f>SUM(I5:I12)</f>
        <v>56.949999999999996</v>
      </c>
    </row>
    <row r="14" spans="1:9" ht="15.75" thickTop="1" x14ac:dyDescent="0.25">
      <c r="A14"/>
      <c r="B14" s="99"/>
      <c r="C14" s="99"/>
      <c r="D14" s="99"/>
      <c r="E14" s="99"/>
      <c r="F14" s="99"/>
      <c r="G14" s="99"/>
    </row>
    <row r="15" spans="1:9" ht="27.75" customHeight="1" x14ac:dyDescent="0.25">
      <c r="A15" s="100" t="s">
        <v>359</v>
      </c>
      <c r="B15" s="99"/>
      <c r="C15" s="99"/>
      <c r="D15" s="99"/>
      <c r="E15" s="99"/>
      <c r="F15" s="99"/>
      <c r="G15" s="99"/>
    </row>
    <row r="16" spans="1:9" x14ac:dyDescent="0.25">
      <c r="A16"/>
      <c r="B16" s="99"/>
      <c r="C16" s="99"/>
      <c r="D16" s="99"/>
      <c r="E16" s="99"/>
      <c r="F16" s="99"/>
      <c r="G16" s="99"/>
    </row>
    <row r="17" spans="1:9" x14ac:dyDescent="0.25">
      <c r="A17"/>
      <c r="B17" s="99"/>
      <c r="C17" s="99"/>
      <c r="D17" s="99"/>
      <c r="E17" s="99"/>
      <c r="F17" s="99"/>
      <c r="G17" s="99"/>
    </row>
    <row r="18" spans="1:9" x14ac:dyDescent="0.25">
      <c r="A18"/>
      <c r="B18" s="99"/>
      <c r="C18" s="99"/>
      <c r="D18" s="99"/>
      <c r="E18" s="99"/>
      <c r="F18" s="99"/>
      <c r="G18" s="99"/>
    </row>
    <row r="19" spans="1:9" x14ac:dyDescent="0.25">
      <c r="A19"/>
      <c r="B19" s="99"/>
      <c r="C19" s="99"/>
      <c r="D19" s="99"/>
      <c r="E19" s="99"/>
      <c r="F19" s="99"/>
      <c r="G19" s="99"/>
    </row>
    <row r="20" spans="1:9" x14ac:dyDescent="0.25">
      <c r="A20"/>
      <c r="B20" s="99"/>
      <c r="C20" s="99"/>
      <c r="D20" s="99"/>
      <c r="E20" s="99"/>
      <c r="F20" s="99"/>
      <c r="G20" s="99"/>
    </row>
    <row r="21" spans="1:9" x14ac:dyDescent="0.25">
      <c r="A21"/>
      <c r="B21" s="99"/>
      <c r="C21" s="99"/>
      <c r="D21" s="99"/>
      <c r="E21" s="99"/>
      <c r="F21" s="99"/>
      <c r="G21" s="99"/>
    </row>
    <row r="22" spans="1:9" x14ac:dyDescent="0.25">
      <c r="A22"/>
      <c r="B22" s="99"/>
      <c r="C22" s="99"/>
      <c r="D22" s="99"/>
      <c r="E22" s="99"/>
      <c r="F22" s="99"/>
      <c r="G22" s="99"/>
    </row>
    <row r="23" spans="1:9" x14ac:dyDescent="0.25">
      <c r="A23"/>
      <c r="B23" s="99"/>
      <c r="C23" s="99"/>
      <c r="D23" s="99"/>
      <c r="E23" s="99"/>
      <c r="F23" s="99"/>
      <c r="G23" s="99"/>
    </row>
    <row r="24" spans="1:9" s="96" customFormat="1" x14ac:dyDescent="0.25">
      <c r="A24"/>
      <c r="B24" s="99"/>
      <c r="C24" s="99"/>
      <c r="D24" s="99"/>
      <c r="E24" s="99"/>
      <c r="F24" s="99"/>
      <c r="G24" s="99"/>
      <c r="I24" s="109"/>
    </row>
    <row r="25" spans="1:9" s="96" customFormat="1" x14ac:dyDescent="0.25">
      <c r="A25"/>
      <c r="B25" s="99"/>
      <c r="C25" s="99"/>
      <c r="D25" s="99"/>
      <c r="E25" s="99"/>
      <c r="F25" s="99"/>
      <c r="G25" s="99"/>
      <c r="I25" s="109"/>
    </row>
    <row r="26" spans="1:9" s="96" customFormat="1" x14ac:dyDescent="0.25">
      <c r="A26"/>
      <c r="B26" s="99"/>
      <c r="C26" s="99"/>
      <c r="D26" s="99"/>
      <c r="E26" s="99"/>
      <c r="F26" s="99"/>
      <c r="G26" s="99"/>
      <c r="I26" s="109"/>
    </row>
    <row r="27" spans="1:9" s="96" customFormat="1" x14ac:dyDescent="0.25">
      <c r="A27"/>
      <c r="B27" s="99"/>
      <c r="C27" s="99"/>
      <c r="D27" s="99"/>
      <c r="E27" s="99"/>
      <c r="F27" s="99"/>
      <c r="G27" s="99"/>
      <c r="I27" s="109"/>
    </row>
    <row r="28" spans="1:9" s="96" customFormat="1" x14ac:dyDescent="0.25">
      <c r="A28"/>
      <c r="B28" s="99"/>
      <c r="C28" s="99"/>
      <c r="D28" s="99"/>
      <c r="E28" s="99"/>
      <c r="F28" s="99"/>
      <c r="G28" s="99"/>
      <c r="I28" s="109"/>
    </row>
    <row r="29" spans="1:9" s="96" customFormat="1" x14ac:dyDescent="0.25">
      <c r="A29"/>
      <c r="B29" s="99"/>
      <c r="C29" s="99"/>
      <c r="D29" s="99"/>
      <c r="E29" s="99"/>
      <c r="F29" s="99"/>
      <c r="G29" s="99"/>
      <c r="I29" s="109"/>
    </row>
    <row r="30" spans="1:9" s="96" customFormat="1" x14ac:dyDescent="0.25">
      <c r="A30"/>
      <c r="B30" s="99"/>
      <c r="C30" s="99"/>
      <c r="D30" s="99"/>
      <c r="E30" s="99"/>
      <c r="F30" s="99"/>
      <c r="G30" s="99"/>
      <c r="I30" s="109"/>
    </row>
    <row r="31" spans="1:9" s="96" customFormat="1" x14ac:dyDescent="0.25">
      <c r="A31"/>
      <c r="B31" s="99"/>
      <c r="C31" s="99"/>
      <c r="D31" s="99"/>
      <c r="E31" s="99"/>
      <c r="F31" s="99"/>
      <c r="G31" s="99"/>
      <c r="I31" s="109"/>
    </row>
    <row r="32" spans="1:9" s="96" customFormat="1" x14ac:dyDescent="0.25">
      <c r="A32"/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  <row r="266" spans="1:9" s="96" customFormat="1" x14ac:dyDescent="0.25">
      <c r="A266"/>
      <c r="B266" s="99"/>
      <c r="C266" s="99"/>
      <c r="D266" s="99"/>
      <c r="E266" s="99"/>
      <c r="F266" s="99"/>
      <c r="G266" s="99"/>
      <c r="I266" s="109"/>
    </row>
    <row r="267" spans="1:9" s="96" customFormat="1" x14ac:dyDescent="0.25">
      <c r="A267"/>
      <c r="B267" s="99"/>
      <c r="C267" s="99"/>
      <c r="D267" s="99"/>
      <c r="E267" s="99"/>
      <c r="F267" s="99"/>
      <c r="G267" s="99"/>
      <c r="I267" s="109"/>
    </row>
    <row r="268" spans="1:9" s="96" customFormat="1" x14ac:dyDescent="0.25">
      <c r="A268"/>
      <c r="B268" s="99"/>
      <c r="C268" s="99"/>
      <c r="D268" s="99"/>
      <c r="E268" s="99"/>
      <c r="F268" s="99"/>
      <c r="G268" s="99"/>
      <c r="I268" s="109"/>
    </row>
    <row r="269" spans="1:9" s="96" customFormat="1" x14ac:dyDescent="0.25">
      <c r="A269"/>
      <c r="B269" s="99"/>
      <c r="C269" s="99"/>
      <c r="D269" s="99"/>
      <c r="E269" s="99"/>
      <c r="F269" s="99"/>
      <c r="G269" s="99"/>
      <c r="I269" s="109"/>
    </row>
    <row r="270" spans="1:9" s="96" customFormat="1" x14ac:dyDescent="0.25">
      <c r="A270"/>
      <c r="B270" s="99"/>
      <c r="C270" s="99"/>
      <c r="D270" s="99"/>
      <c r="E270" s="99"/>
      <c r="F270" s="99"/>
      <c r="G270" s="99"/>
      <c r="I270" s="109"/>
    </row>
    <row r="271" spans="1:9" s="96" customFormat="1" x14ac:dyDescent="0.25">
      <c r="A271"/>
      <c r="B271" s="99"/>
      <c r="C271" s="99"/>
      <c r="D271" s="99"/>
      <c r="E271" s="99"/>
      <c r="F271" s="99"/>
      <c r="G271" s="99"/>
      <c r="I271" s="109"/>
    </row>
    <row r="272" spans="1:9" s="96" customFormat="1" x14ac:dyDescent="0.25">
      <c r="A272"/>
      <c r="B272" s="99"/>
      <c r="C272" s="99"/>
      <c r="D272" s="99"/>
      <c r="E272" s="99"/>
      <c r="F272" s="99"/>
      <c r="G272" s="99"/>
      <c r="I272" s="109"/>
    </row>
    <row r="273" spans="1:9" s="96" customFormat="1" x14ac:dyDescent="0.25">
      <c r="A273"/>
      <c r="B273" s="99"/>
      <c r="C273" s="99"/>
      <c r="D273" s="99"/>
      <c r="E273" s="99"/>
      <c r="F273" s="99"/>
      <c r="G273" s="99"/>
      <c r="I273" s="109"/>
    </row>
    <row r="274" spans="1:9" s="96" customFormat="1" x14ac:dyDescent="0.25">
      <c r="A274"/>
      <c r="B274" s="99"/>
      <c r="C274" s="99"/>
      <c r="D274" s="99"/>
      <c r="E274" s="99"/>
      <c r="F274" s="99"/>
      <c r="G274" s="99"/>
      <c r="I274" s="109"/>
    </row>
    <row r="275" spans="1:9" s="96" customFormat="1" x14ac:dyDescent="0.25">
      <c r="A275"/>
      <c r="B275" s="99"/>
      <c r="C275" s="99"/>
      <c r="D275" s="99"/>
      <c r="E275" s="99"/>
      <c r="F275" s="99"/>
      <c r="G275" s="99"/>
      <c r="I275" s="109"/>
    </row>
    <row r="276" spans="1:9" s="96" customFormat="1" x14ac:dyDescent="0.25">
      <c r="A276"/>
      <c r="B276" s="99"/>
      <c r="C276" s="99"/>
      <c r="D276" s="99"/>
      <c r="E276" s="99"/>
      <c r="F276" s="99"/>
      <c r="G276" s="99"/>
      <c r="I276" s="109"/>
    </row>
    <row r="277" spans="1:9" s="96" customFormat="1" x14ac:dyDescent="0.25">
      <c r="A277"/>
      <c r="B277" s="99"/>
      <c r="C277" s="99"/>
      <c r="D277" s="99"/>
      <c r="E277" s="99"/>
      <c r="F277" s="99"/>
      <c r="G277" s="99"/>
      <c r="I277" s="109"/>
    </row>
    <row r="278" spans="1:9" s="96" customFormat="1" x14ac:dyDescent="0.25">
      <c r="A278"/>
      <c r="B278" s="99"/>
      <c r="C278" s="99"/>
      <c r="D278" s="99"/>
      <c r="E278" s="99"/>
      <c r="F278" s="99"/>
      <c r="G278" s="99"/>
      <c r="I278" s="109"/>
    </row>
    <row r="279" spans="1:9" s="96" customFormat="1" x14ac:dyDescent="0.25">
      <c r="A279"/>
      <c r="B279" s="99"/>
      <c r="C279" s="99"/>
      <c r="D279" s="99"/>
      <c r="E279" s="99"/>
      <c r="F279" s="99"/>
      <c r="G279" s="99"/>
      <c r="I279" s="109"/>
    </row>
    <row r="280" spans="1:9" s="96" customFormat="1" x14ac:dyDescent="0.25">
      <c r="A280"/>
      <c r="B280" s="99"/>
      <c r="C280" s="99"/>
      <c r="D280" s="99"/>
      <c r="E280" s="99"/>
      <c r="F280" s="99"/>
      <c r="G280" s="99"/>
      <c r="I280" s="109"/>
    </row>
    <row r="281" spans="1:9" s="96" customFormat="1" x14ac:dyDescent="0.25">
      <c r="A281"/>
      <c r="B281" s="99"/>
      <c r="C281" s="99"/>
      <c r="D281" s="99"/>
      <c r="E281" s="99"/>
      <c r="F281" s="99"/>
      <c r="G281" s="99"/>
      <c r="I281" s="109"/>
    </row>
    <row r="282" spans="1:9" s="96" customFormat="1" x14ac:dyDescent="0.25">
      <c r="A282"/>
      <c r="B282" s="99"/>
      <c r="C282" s="99"/>
      <c r="D282" s="99"/>
      <c r="E282" s="99"/>
      <c r="F282" s="99"/>
      <c r="G282" s="99"/>
      <c r="I282" s="109"/>
    </row>
    <row r="283" spans="1:9" s="96" customFormat="1" x14ac:dyDescent="0.25">
      <c r="A283"/>
      <c r="B283" s="99"/>
      <c r="C283" s="99"/>
      <c r="D283" s="99"/>
      <c r="E283" s="99"/>
      <c r="F283" s="99"/>
      <c r="G283" s="99"/>
      <c r="I283" s="109"/>
    </row>
    <row r="284" spans="1:9" s="96" customFormat="1" x14ac:dyDescent="0.25">
      <c r="A284"/>
      <c r="B284" s="99"/>
      <c r="C284" s="99"/>
      <c r="D284" s="99"/>
      <c r="E284" s="99"/>
      <c r="F284" s="99"/>
      <c r="G284" s="99"/>
      <c r="I284" s="109"/>
    </row>
    <row r="285" spans="1:9" s="96" customFormat="1" x14ac:dyDescent="0.25">
      <c r="A285"/>
      <c r="B285" s="99"/>
      <c r="C285" s="99"/>
      <c r="D285" s="99"/>
      <c r="E285" s="99"/>
      <c r="F285" s="99"/>
      <c r="G285" s="99"/>
      <c r="I285" s="109"/>
    </row>
    <row r="286" spans="1:9" s="96" customFormat="1" x14ac:dyDescent="0.25">
      <c r="A286"/>
      <c r="B286" s="99"/>
      <c r="C286" s="99"/>
      <c r="D286" s="99"/>
      <c r="E286" s="99"/>
      <c r="F286" s="99"/>
      <c r="G286" s="99"/>
      <c r="I286" s="109"/>
    </row>
    <row r="287" spans="1:9" s="96" customFormat="1" x14ac:dyDescent="0.25">
      <c r="A287"/>
      <c r="B287" s="99"/>
      <c r="C287" s="99"/>
      <c r="D287" s="99"/>
      <c r="E287" s="99"/>
      <c r="F287" s="99"/>
      <c r="G287" s="99"/>
      <c r="I287" s="109"/>
    </row>
    <row r="288" spans="1:9" s="96" customFormat="1" x14ac:dyDescent="0.25">
      <c r="A288"/>
      <c r="B288" s="99"/>
      <c r="C288" s="99"/>
      <c r="D288" s="99"/>
      <c r="E288" s="99"/>
      <c r="F288" s="99"/>
      <c r="G288" s="99"/>
      <c r="I288" s="109"/>
    </row>
    <row r="289" spans="1:9" s="96" customFormat="1" x14ac:dyDescent="0.25">
      <c r="A289"/>
      <c r="B289" s="99"/>
      <c r="C289" s="99"/>
      <c r="D289" s="99"/>
      <c r="E289" s="99"/>
      <c r="F289" s="99"/>
      <c r="G289" s="99"/>
      <c r="I289" s="109"/>
    </row>
    <row r="290" spans="1:9" s="96" customFormat="1" x14ac:dyDescent="0.25">
      <c r="A290"/>
      <c r="B290" s="99"/>
      <c r="C290" s="99"/>
      <c r="D290" s="99"/>
      <c r="E290" s="99"/>
      <c r="F290" s="99"/>
      <c r="G290" s="99"/>
      <c r="I290" s="109"/>
    </row>
    <row r="291" spans="1:9" s="96" customFormat="1" x14ac:dyDescent="0.25">
      <c r="A291"/>
      <c r="B291" s="99"/>
      <c r="C291" s="99"/>
      <c r="D291" s="99"/>
      <c r="E291" s="99"/>
      <c r="F291" s="99"/>
      <c r="G291" s="99"/>
      <c r="I291" s="109"/>
    </row>
    <row r="292" spans="1:9" s="96" customFormat="1" x14ac:dyDescent="0.25">
      <c r="A292"/>
      <c r="B292" s="99"/>
      <c r="C292" s="99"/>
      <c r="D292" s="99"/>
      <c r="E292" s="99"/>
      <c r="F292" s="99"/>
      <c r="G292" s="99"/>
      <c r="I292" s="109"/>
    </row>
    <row r="293" spans="1:9" s="96" customFormat="1" x14ac:dyDescent="0.25">
      <c r="A293"/>
      <c r="B293" s="99"/>
      <c r="C293" s="99"/>
      <c r="D293" s="99"/>
      <c r="E293" s="99"/>
      <c r="F293" s="99"/>
      <c r="G293" s="99"/>
      <c r="I293" s="109"/>
    </row>
    <row r="294" spans="1:9" s="96" customFormat="1" x14ac:dyDescent="0.25">
      <c r="A294"/>
      <c r="B294" s="99"/>
      <c r="C294" s="99"/>
      <c r="D294" s="99"/>
      <c r="E294" s="99"/>
      <c r="F294" s="99"/>
      <c r="G294" s="99"/>
      <c r="I294" s="109"/>
    </row>
    <row r="295" spans="1:9" s="96" customFormat="1" x14ac:dyDescent="0.25">
      <c r="A295"/>
      <c r="B295" s="99"/>
      <c r="C295" s="99"/>
      <c r="D295" s="99"/>
      <c r="E295" s="99"/>
      <c r="F295" s="99"/>
      <c r="G295" s="99"/>
      <c r="I295" s="109"/>
    </row>
    <row r="296" spans="1:9" s="96" customFormat="1" x14ac:dyDescent="0.25">
      <c r="A296"/>
      <c r="B296" s="99"/>
      <c r="C296" s="99"/>
      <c r="D296" s="99"/>
      <c r="E296" s="99"/>
      <c r="F296" s="99"/>
      <c r="G296" s="99"/>
      <c r="I296" s="109"/>
    </row>
    <row r="297" spans="1:9" s="96" customFormat="1" x14ac:dyDescent="0.25">
      <c r="A297"/>
      <c r="B297" s="99"/>
      <c r="C297" s="99"/>
      <c r="D297" s="99"/>
      <c r="E297" s="99"/>
      <c r="F297" s="99"/>
      <c r="G297" s="99"/>
      <c r="I297" s="109"/>
    </row>
    <row r="298" spans="1:9" s="96" customFormat="1" x14ac:dyDescent="0.25">
      <c r="A298"/>
      <c r="B298" s="99"/>
      <c r="C298" s="99"/>
      <c r="D298" s="99"/>
      <c r="E298" s="99"/>
      <c r="F298" s="99"/>
      <c r="G298" s="99"/>
      <c r="I298" s="109"/>
    </row>
    <row r="299" spans="1:9" s="96" customFormat="1" x14ac:dyDescent="0.25">
      <c r="A299"/>
      <c r="B299" s="99"/>
      <c r="C299" s="99"/>
      <c r="D299" s="99"/>
      <c r="E299" s="99"/>
      <c r="F299" s="99"/>
      <c r="G299" s="99"/>
      <c r="I299" s="109"/>
    </row>
    <row r="300" spans="1:9" s="96" customFormat="1" x14ac:dyDescent="0.25">
      <c r="A300"/>
      <c r="B300" s="99"/>
      <c r="C300" s="99"/>
      <c r="D300" s="99"/>
      <c r="E300" s="99"/>
      <c r="F300" s="99"/>
      <c r="G300" s="99"/>
      <c r="I300" s="109"/>
    </row>
    <row r="301" spans="1:9" s="96" customFormat="1" x14ac:dyDescent="0.25">
      <c r="A301"/>
      <c r="B301" s="99"/>
      <c r="C301" s="99"/>
      <c r="D301" s="99"/>
      <c r="E301" s="99"/>
      <c r="F301" s="99"/>
      <c r="G301" s="99"/>
      <c r="I301" s="109"/>
    </row>
    <row r="302" spans="1:9" s="96" customFormat="1" x14ac:dyDescent="0.25">
      <c r="A302"/>
      <c r="B302" s="99"/>
      <c r="C302" s="99"/>
      <c r="D302" s="99"/>
      <c r="E302" s="99"/>
      <c r="F302" s="99"/>
      <c r="G302" s="99"/>
      <c r="I302" s="109"/>
    </row>
    <row r="303" spans="1:9" s="96" customFormat="1" x14ac:dyDescent="0.25">
      <c r="A303"/>
      <c r="B303" s="99"/>
      <c r="C303" s="99"/>
      <c r="D303" s="99"/>
      <c r="E303" s="99"/>
      <c r="F303" s="99"/>
      <c r="G303" s="99"/>
      <c r="I303" s="109"/>
    </row>
    <row r="304" spans="1:9" s="96" customFormat="1" x14ac:dyDescent="0.25">
      <c r="A304"/>
      <c r="B304" s="99"/>
      <c r="C304" s="99"/>
      <c r="D304" s="99"/>
      <c r="E304" s="99"/>
      <c r="F304" s="99"/>
      <c r="G304" s="99"/>
      <c r="I304" s="109"/>
    </row>
    <row r="305" spans="1:9" s="96" customFormat="1" x14ac:dyDescent="0.25">
      <c r="A305"/>
      <c r="B305" s="99"/>
      <c r="C305" s="99"/>
      <c r="D305" s="99"/>
      <c r="E305" s="99"/>
      <c r="F305" s="99"/>
      <c r="G305" s="99"/>
      <c r="I305" s="109"/>
    </row>
  </sheetData>
  <sheetProtection algorithmName="SHA-512" hashValue="iyaeC+A4xopwceXEIROkOm/o361RirM4lrcE6jTHfeDWtWLwZz6Vnt2jOz7hBHCnB5bYr/Fu4XPmG9zuYxodjA==" saltValue="FM7kTS1/Kr9PEHnVCNGSe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I307"/>
  <sheetViews>
    <sheetView showGridLines="0" workbookViewId="0">
      <selection activeCell="D23" sqref="D23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6384" width="9.140625" style="97"/>
  </cols>
  <sheetData>
    <row r="1" spans="1:9" ht="23.25" customHeight="1" x14ac:dyDescent="0.25">
      <c r="A1" s="94" t="s">
        <v>363</v>
      </c>
      <c r="B1" s="95"/>
    </row>
    <row r="2" spans="1:9" x14ac:dyDescent="0.25">
      <c r="A2" s="101" t="s">
        <v>3</v>
      </c>
      <c r="B2" s="96">
        <v>120100</v>
      </c>
    </row>
    <row r="3" spans="1:9" ht="16.5" customHeight="1" x14ac:dyDescent="0.25"/>
    <row r="4" spans="1:9" s="96" customFormat="1" ht="30" x14ac:dyDescent="0.25">
      <c r="A4" s="148" t="s">
        <v>6</v>
      </c>
      <c r="B4" s="102" t="s">
        <v>253</v>
      </c>
      <c r="C4" s="102" t="s">
        <v>11</v>
      </c>
      <c r="D4" s="102" t="s">
        <v>16</v>
      </c>
      <c r="E4" s="103" t="s">
        <v>10</v>
      </c>
      <c r="F4" s="102" t="s">
        <v>14</v>
      </c>
      <c r="G4" s="103" t="s">
        <v>7</v>
      </c>
      <c r="H4" s="102" t="s">
        <v>360</v>
      </c>
      <c r="I4" s="96" t="s">
        <v>364</v>
      </c>
    </row>
    <row r="5" spans="1:9" ht="45" x14ac:dyDescent="0.25">
      <c r="A5" s="96" t="s">
        <v>180</v>
      </c>
      <c r="B5" s="96" t="s">
        <v>269</v>
      </c>
      <c r="C5" s="96" t="s">
        <v>424</v>
      </c>
      <c r="D5" s="96" t="s">
        <v>611</v>
      </c>
      <c r="E5" s="98">
        <v>42524</v>
      </c>
      <c r="F5" s="98">
        <v>42579</v>
      </c>
      <c r="G5" s="96">
        <v>4</v>
      </c>
      <c r="H5" s="96">
        <v>4</v>
      </c>
      <c r="I5" s="115">
        <v>6.4</v>
      </c>
    </row>
    <row r="6" spans="1:9" ht="60" x14ac:dyDescent="0.25">
      <c r="A6" s="96" t="s">
        <v>83</v>
      </c>
      <c r="B6" s="96" t="s">
        <v>566</v>
      </c>
      <c r="C6" s="96" t="s">
        <v>618</v>
      </c>
      <c r="D6" s="96" t="s">
        <v>611</v>
      </c>
      <c r="E6" s="98">
        <v>42653</v>
      </c>
      <c r="F6" s="98">
        <v>43055</v>
      </c>
      <c r="G6" s="96">
        <v>5</v>
      </c>
      <c r="H6" s="96">
        <v>5</v>
      </c>
      <c r="I6" s="115">
        <v>2.4500000000000002</v>
      </c>
    </row>
    <row r="7" spans="1:9" ht="45" x14ac:dyDescent="0.25">
      <c r="A7" s="96" t="s">
        <v>126</v>
      </c>
      <c r="B7" s="96" t="s">
        <v>269</v>
      </c>
      <c r="C7" s="96" t="s">
        <v>428</v>
      </c>
      <c r="D7" s="96" t="s">
        <v>611</v>
      </c>
      <c r="E7" s="98">
        <v>42527</v>
      </c>
      <c r="F7" s="98">
        <v>42639</v>
      </c>
      <c r="G7" s="96">
        <v>20</v>
      </c>
      <c r="H7" s="96">
        <v>20</v>
      </c>
      <c r="I7" s="115">
        <v>40</v>
      </c>
    </row>
    <row r="8" spans="1:9" ht="75" x14ac:dyDescent="0.25">
      <c r="A8" s="96" t="s">
        <v>58</v>
      </c>
      <c r="B8" s="97" t="s">
        <v>269</v>
      </c>
      <c r="C8" s="96" t="s">
        <v>418</v>
      </c>
      <c r="D8" s="96" t="s">
        <v>611</v>
      </c>
      <c r="E8" s="98">
        <v>42524</v>
      </c>
      <c r="F8" s="98">
        <v>42583</v>
      </c>
      <c r="G8" s="96">
        <v>100</v>
      </c>
      <c r="H8" s="96">
        <v>100</v>
      </c>
      <c r="I8" s="115">
        <v>50</v>
      </c>
    </row>
    <row r="9" spans="1:9" ht="75" x14ac:dyDescent="0.25">
      <c r="A9" s="96" t="s">
        <v>59</v>
      </c>
      <c r="B9" s="97" t="s">
        <v>269</v>
      </c>
      <c r="C9" s="96" t="s">
        <v>431</v>
      </c>
      <c r="D9" s="96" t="s">
        <v>611</v>
      </c>
      <c r="E9" s="98">
        <v>42527</v>
      </c>
      <c r="F9" s="98">
        <v>42613</v>
      </c>
      <c r="G9" s="96">
        <v>100</v>
      </c>
      <c r="H9" s="96">
        <v>100</v>
      </c>
      <c r="I9" s="115">
        <v>32</v>
      </c>
    </row>
    <row r="10" spans="1:9" ht="75" x14ac:dyDescent="0.25">
      <c r="A10" s="96" t="s">
        <v>60</v>
      </c>
      <c r="B10" s="97" t="s">
        <v>269</v>
      </c>
      <c r="C10" s="96" t="s">
        <v>431</v>
      </c>
      <c r="D10" s="96" t="s">
        <v>611</v>
      </c>
      <c r="E10" s="98">
        <v>42527</v>
      </c>
      <c r="F10" s="98">
        <v>42613</v>
      </c>
      <c r="G10" s="96">
        <v>100</v>
      </c>
      <c r="H10" s="96">
        <v>100</v>
      </c>
      <c r="I10" s="115">
        <v>32</v>
      </c>
    </row>
    <row r="11" spans="1:9" ht="45.75" thickBot="1" x14ac:dyDescent="0.3">
      <c r="A11" s="96" t="s">
        <v>80</v>
      </c>
      <c r="B11" s="97" t="s">
        <v>269</v>
      </c>
      <c r="C11" s="96" t="s">
        <v>424</v>
      </c>
      <c r="D11" s="96" t="s">
        <v>611</v>
      </c>
      <c r="E11" s="98">
        <v>42524</v>
      </c>
      <c r="F11" s="98">
        <v>42579</v>
      </c>
      <c r="G11" s="96">
        <v>10</v>
      </c>
      <c r="H11" s="96">
        <v>10</v>
      </c>
      <c r="I11" s="115">
        <v>12</v>
      </c>
    </row>
    <row r="12" spans="1:9" ht="31.5" thickTop="1" thickBot="1" x14ac:dyDescent="0.3">
      <c r="A12" s="96" t="s">
        <v>78</v>
      </c>
      <c r="B12" s="97" t="s">
        <v>269</v>
      </c>
      <c r="C12" s="96" t="s">
        <v>415</v>
      </c>
      <c r="D12" s="96" t="s">
        <v>611</v>
      </c>
      <c r="E12" s="98">
        <v>42524</v>
      </c>
      <c r="F12" s="98">
        <v>42564</v>
      </c>
      <c r="G12" s="97">
        <v>10</v>
      </c>
      <c r="H12" s="96">
        <v>10</v>
      </c>
      <c r="I12" s="115">
        <v>9.9</v>
      </c>
    </row>
    <row r="13" spans="1:9" ht="30.75" thickTop="1" x14ac:dyDescent="0.25">
      <c r="A13" s="96" t="s">
        <v>79</v>
      </c>
      <c r="B13" s="97" t="s">
        <v>269</v>
      </c>
      <c r="C13" s="96" t="s">
        <v>431</v>
      </c>
      <c r="D13" s="96" t="s">
        <v>611</v>
      </c>
      <c r="E13" s="98">
        <v>42527</v>
      </c>
      <c r="F13" s="98">
        <v>42613</v>
      </c>
      <c r="G13" s="97">
        <v>10</v>
      </c>
      <c r="H13" s="96">
        <v>10</v>
      </c>
      <c r="I13" s="115">
        <v>12.9</v>
      </c>
    </row>
    <row r="14" spans="1:9" ht="45" x14ac:dyDescent="0.25">
      <c r="A14" s="96" t="s">
        <v>82</v>
      </c>
      <c r="B14" s="96" t="s">
        <v>566</v>
      </c>
      <c r="C14" s="96" t="s">
        <v>617</v>
      </c>
      <c r="D14" s="96" t="s">
        <v>611</v>
      </c>
      <c r="E14" s="98">
        <v>42653</v>
      </c>
      <c r="F14" s="98">
        <v>42747</v>
      </c>
      <c r="G14" s="96">
        <v>5</v>
      </c>
      <c r="H14" s="96">
        <v>5</v>
      </c>
      <c r="I14" s="115">
        <v>16.149999999999999</v>
      </c>
    </row>
    <row r="15" spans="1:9" ht="30" x14ac:dyDescent="0.25">
      <c r="A15" s="96" t="s">
        <v>85</v>
      </c>
      <c r="B15" s="97" t="s">
        <v>566</v>
      </c>
      <c r="C15" s="96" t="s">
        <v>617</v>
      </c>
      <c r="D15" s="96" t="s">
        <v>611</v>
      </c>
      <c r="E15" s="154">
        <v>42653</v>
      </c>
      <c r="F15" s="98">
        <v>42747</v>
      </c>
      <c r="G15" s="97">
        <v>5</v>
      </c>
      <c r="H15" s="96">
        <v>5</v>
      </c>
      <c r="I15" s="115">
        <v>4.6999999999999993</v>
      </c>
    </row>
    <row r="16" spans="1:9" ht="45" x14ac:dyDescent="0.25">
      <c r="A16" s="96" t="s">
        <v>121</v>
      </c>
      <c r="B16" s="96" t="s">
        <v>499</v>
      </c>
      <c r="C16" s="96" t="s">
        <v>541</v>
      </c>
      <c r="D16" s="96" t="s">
        <v>611</v>
      </c>
      <c r="E16" s="98">
        <v>42591</v>
      </c>
      <c r="F16" s="98">
        <v>42641</v>
      </c>
      <c r="G16" s="96">
        <v>1</v>
      </c>
      <c r="H16" s="96">
        <v>1</v>
      </c>
      <c r="I16" s="115">
        <v>19.989999999999998</v>
      </c>
    </row>
    <row r="17" spans="1:9" ht="45" x14ac:dyDescent="0.25">
      <c r="A17" s="96" t="s">
        <v>122</v>
      </c>
      <c r="B17" s="97" t="s">
        <v>499</v>
      </c>
      <c r="C17" s="96" t="s">
        <v>537</v>
      </c>
      <c r="D17" s="96" t="s">
        <v>611</v>
      </c>
      <c r="E17" s="98">
        <v>42591</v>
      </c>
      <c r="F17" s="98">
        <v>42647</v>
      </c>
      <c r="G17" s="96">
        <v>10</v>
      </c>
      <c r="H17" s="96">
        <v>10</v>
      </c>
      <c r="I17" s="115">
        <v>332</v>
      </c>
    </row>
    <row r="18" spans="1:9" ht="45" x14ac:dyDescent="0.25">
      <c r="A18" s="96" t="s">
        <v>123</v>
      </c>
      <c r="B18" s="96" t="s">
        <v>269</v>
      </c>
      <c r="C18" s="96" t="s">
        <v>431</v>
      </c>
      <c r="D18" s="96" t="s">
        <v>611</v>
      </c>
      <c r="E18" s="98">
        <v>42527</v>
      </c>
      <c r="F18" s="98">
        <v>42613</v>
      </c>
      <c r="G18" s="96">
        <v>20</v>
      </c>
      <c r="H18" s="96">
        <v>20</v>
      </c>
      <c r="I18" s="115">
        <v>116.8</v>
      </c>
    </row>
    <row r="19" spans="1:9" ht="75" x14ac:dyDescent="0.25">
      <c r="A19" s="96" t="s">
        <v>141</v>
      </c>
      <c r="B19" s="97" t="s">
        <v>269</v>
      </c>
      <c r="C19" s="96" t="s">
        <v>477</v>
      </c>
      <c r="D19" s="96" t="s">
        <v>478</v>
      </c>
      <c r="E19" s="96" t="s">
        <v>477</v>
      </c>
      <c r="F19" s="96" t="s">
        <v>477</v>
      </c>
      <c r="G19" s="97">
        <v>20</v>
      </c>
      <c r="H19" s="96" t="s">
        <v>477</v>
      </c>
      <c r="I19" s="115">
        <v>0</v>
      </c>
    </row>
    <row r="20" spans="1:9" ht="30" x14ac:dyDescent="0.25">
      <c r="A20" s="96" t="s">
        <v>179</v>
      </c>
      <c r="B20" s="97" t="s">
        <v>269</v>
      </c>
      <c r="C20" s="96" t="s">
        <v>423</v>
      </c>
      <c r="D20" s="96" t="s">
        <v>611</v>
      </c>
      <c r="E20" s="98">
        <v>42524</v>
      </c>
      <c r="F20" s="98">
        <v>42576</v>
      </c>
      <c r="G20" s="96">
        <v>5</v>
      </c>
      <c r="H20" s="96">
        <v>5</v>
      </c>
      <c r="I20" s="115">
        <v>14</v>
      </c>
    </row>
    <row r="21" spans="1:9" ht="45" x14ac:dyDescent="0.25">
      <c r="A21" s="96" t="s">
        <v>52</v>
      </c>
      <c r="B21" s="97" t="s">
        <v>269</v>
      </c>
      <c r="C21" s="96" t="s">
        <v>424</v>
      </c>
      <c r="D21" s="96" t="s">
        <v>611</v>
      </c>
      <c r="E21" s="98">
        <v>42524</v>
      </c>
      <c r="F21" s="98">
        <v>42579</v>
      </c>
      <c r="G21" s="96">
        <v>10</v>
      </c>
      <c r="H21" s="96">
        <v>10</v>
      </c>
      <c r="I21" s="115">
        <v>5.6999999999999993</v>
      </c>
    </row>
    <row r="22" spans="1:9" ht="45" x14ac:dyDescent="0.25">
      <c r="A22" s="96" t="s">
        <v>174</v>
      </c>
      <c r="B22" s="97" t="s">
        <v>269</v>
      </c>
      <c r="C22" s="96" t="s">
        <v>418</v>
      </c>
      <c r="D22" s="96" t="s">
        <v>611</v>
      </c>
      <c r="E22" s="98">
        <v>42524</v>
      </c>
      <c r="F22" s="98">
        <v>42583</v>
      </c>
      <c r="G22" s="96">
        <v>4</v>
      </c>
      <c r="H22" s="96">
        <v>4</v>
      </c>
      <c r="I22" s="115">
        <v>30.16</v>
      </c>
    </row>
    <row r="23" spans="1:9" s="96" customFormat="1" ht="45" x14ac:dyDescent="0.25">
      <c r="A23" s="96" t="s">
        <v>113</v>
      </c>
      <c r="B23" s="97" t="s">
        <v>269</v>
      </c>
      <c r="C23" s="96" t="s">
        <v>416</v>
      </c>
      <c r="D23" s="96" t="s">
        <v>611</v>
      </c>
      <c r="E23" s="98">
        <v>42524</v>
      </c>
      <c r="F23" s="98">
        <v>42597</v>
      </c>
      <c r="G23" s="96">
        <v>5</v>
      </c>
      <c r="H23" s="96">
        <v>5</v>
      </c>
      <c r="I23" s="115">
        <v>25</v>
      </c>
    </row>
    <row r="24" spans="1:9" s="96" customFormat="1" ht="45" x14ac:dyDescent="0.25">
      <c r="A24" s="96" t="s">
        <v>177</v>
      </c>
      <c r="B24" s="97" t="s">
        <v>269</v>
      </c>
      <c r="C24" s="96" t="s">
        <v>424</v>
      </c>
      <c r="D24" s="96" t="s">
        <v>611</v>
      </c>
      <c r="E24" s="98">
        <v>42524</v>
      </c>
      <c r="F24" s="98">
        <v>42579</v>
      </c>
      <c r="G24" s="96">
        <v>50</v>
      </c>
      <c r="H24" s="96">
        <v>50</v>
      </c>
      <c r="I24" s="115">
        <v>7.5</v>
      </c>
    </row>
    <row r="25" spans="1:9" s="96" customFormat="1" ht="75" x14ac:dyDescent="0.25">
      <c r="A25" s="96" t="s">
        <v>107</v>
      </c>
      <c r="B25" s="97" t="s">
        <v>269</v>
      </c>
      <c r="C25" s="96" t="s">
        <v>417</v>
      </c>
      <c r="D25" s="96" t="s">
        <v>611</v>
      </c>
      <c r="E25" s="98">
        <v>42524</v>
      </c>
      <c r="F25" s="98">
        <v>42577</v>
      </c>
      <c r="G25" s="96">
        <v>1</v>
      </c>
      <c r="H25" s="96">
        <v>1</v>
      </c>
      <c r="I25" s="115">
        <v>74.849999999999994</v>
      </c>
    </row>
    <row r="26" spans="1:9" s="96" customFormat="1" ht="30" x14ac:dyDescent="0.25">
      <c r="A26" s="96" t="s">
        <v>116</v>
      </c>
      <c r="B26" s="97" t="s">
        <v>269</v>
      </c>
      <c r="C26" s="96" t="s">
        <v>422</v>
      </c>
      <c r="D26" s="96" t="s">
        <v>611</v>
      </c>
      <c r="E26" s="98">
        <v>42524</v>
      </c>
      <c r="F26" s="98">
        <v>42590</v>
      </c>
      <c r="G26" s="96">
        <v>20</v>
      </c>
      <c r="H26" s="96">
        <v>20</v>
      </c>
      <c r="I26" s="115">
        <v>24.4</v>
      </c>
    </row>
    <row r="27" spans="1:9" s="96" customFormat="1" ht="45" x14ac:dyDescent="0.25">
      <c r="A27" s="96" t="s">
        <v>48</v>
      </c>
      <c r="B27" s="97" t="s">
        <v>269</v>
      </c>
      <c r="C27" s="96" t="s">
        <v>425</v>
      </c>
      <c r="D27" s="96" t="s">
        <v>611</v>
      </c>
      <c r="E27" s="98">
        <v>42527</v>
      </c>
      <c r="F27" s="98">
        <v>42579</v>
      </c>
      <c r="G27" s="96">
        <v>10</v>
      </c>
      <c r="H27" s="96">
        <v>10</v>
      </c>
      <c r="I27" s="115">
        <v>4</v>
      </c>
    </row>
    <row r="28" spans="1:9" s="96" customFormat="1" ht="30" x14ac:dyDescent="0.25">
      <c r="A28" s="96" t="s">
        <v>49</v>
      </c>
      <c r="B28" s="96" t="s">
        <v>566</v>
      </c>
      <c r="C28" s="96" t="s">
        <v>639</v>
      </c>
      <c r="D28" s="96" t="s">
        <v>611</v>
      </c>
      <c r="E28" s="98">
        <v>42663</v>
      </c>
      <c r="F28" s="98">
        <v>42678</v>
      </c>
      <c r="G28" s="96">
        <v>2</v>
      </c>
      <c r="H28" s="96">
        <v>2</v>
      </c>
      <c r="I28" s="115">
        <v>6.98</v>
      </c>
    </row>
    <row r="29" spans="1:9" s="96" customFormat="1" ht="30" x14ac:dyDescent="0.25">
      <c r="A29" s="96" t="s">
        <v>163</v>
      </c>
      <c r="B29" s="96" t="s">
        <v>269</v>
      </c>
      <c r="C29" s="96" t="s">
        <v>424</v>
      </c>
      <c r="D29" s="96" t="s">
        <v>611</v>
      </c>
      <c r="E29" s="98">
        <v>42524</v>
      </c>
      <c r="F29" s="98">
        <v>42579</v>
      </c>
      <c r="G29" s="96">
        <v>4</v>
      </c>
      <c r="H29" s="96">
        <v>4</v>
      </c>
      <c r="I29" s="115">
        <v>4.2</v>
      </c>
    </row>
    <row r="30" spans="1:9" s="96" customFormat="1" ht="30" x14ac:dyDescent="0.25">
      <c r="A30" s="96" t="s">
        <v>57</v>
      </c>
      <c r="B30" s="97" t="s">
        <v>269</v>
      </c>
      <c r="C30" s="96" t="s">
        <v>420</v>
      </c>
      <c r="D30" s="96" t="s">
        <v>611</v>
      </c>
      <c r="E30" s="98">
        <v>42524</v>
      </c>
      <c r="F30" s="98">
        <v>42579</v>
      </c>
      <c r="G30" s="96">
        <v>50</v>
      </c>
      <c r="H30" s="96">
        <v>50</v>
      </c>
      <c r="I30" s="115">
        <v>127.49999999999999</v>
      </c>
    </row>
    <row r="31" spans="1:9" s="96" customFormat="1" ht="30.75" thickBot="1" x14ac:dyDescent="0.3">
      <c r="A31" s="96" t="s">
        <v>86</v>
      </c>
      <c r="B31" s="97" t="s">
        <v>269</v>
      </c>
      <c r="C31" s="96" t="s">
        <v>423</v>
      </c>
      <c r="D31" s="96" t="s">
        <v>611</v>
      </c>
      <c r="E31" s="154">
        <v>42524</v>
      </c>
      <c r="F31" s="98">
        <v>42576</v>
      </c>
      <c r="G31" s="96">
        <v>4</v>
      </c>
      <c r="H31" s="96">
        <v>4</v>
      </c>
      <c r="I31" s="115">
        <v>10.6</v>
      </c>
    </row>
    <row r="32" spans="1:9" s="96" customFormat="1" ht="61.5" thickTop="1" thickBot="1" x14ac:dyDescent="0.3">
      <c r="A32" s="96" t="s">
        <v>46</v>
      </c>
      <c r="B32" s="97" t="s">
        <v>269</v>
      </c>
      <c r="C32" s="96" t="s">
        <v>434</v>
      </c>
      <c r="D32" s="96" t="s">
        <v>611</v>
      </c>
      <c r="E32" s="98">
        <v>42527</v>
      </c>
      <c r="F32" s="98">
        <v>42592</v>
      </c>
      <c r="G32" s="97">
        <v>4</v>
      </c>
      <c r="H32" s="96">
        <v>4</v>
      </c>
      <c r="I32" s="115">
        <v>7.8</v>
      </c>
    </row>
    <row r="33" spans="1:9" s="96" customFormat="1" ht="30.75" thickTop="1" x14ac:dyDescent="0.25">
      <c r="A33" s="96" t="s">
        <v>75</v>
      </c>
      <c r="B33" s="97" t="s">
        <v>269</v>
      </c>
      <c r="C33" s="96" t="s">
        <v>425</v>
      </c>
      <c r="D33" s="96" t="s">
        <v>611</v>
      </c>
      <c r="E33" s="154">
        <v>42527</v>
      </c>
      <c r="F33" s="98">
        <v>42579</v>
      </c>
      <c r="G33" s="96">
        <v>100</v>
      </c>
      <c r="H33" s="96">
        <v>100</v>
      </c>
      <c r="I33" s="115">
        <v>38</v>
      </c>
    </row>
    <row r="34" spans="1:9" s="96" customFormat="1" ht="45" x14ac:dyDescent="0.25">
      <c r="A34" s="96" t="s">
        <v>89</v>
      </c>
      <c r="B34" s="97" t="s">
        <v>269</v>
      </c>
      <c r="C34" s="96" t="s">
        <v>423</v>
      </c>
      <c r="D34" s="96" t="s">
        <v>611</v>
      </c>
      <c r="E34" s="98">
        <v>42524</v>
      </c>
      <c r="F34" s="98">
        <v>42576</v>
      </c>
      <c r="G34" s="96">
        <v>4</v>
      </c>
      <c r="H34" s="96">
        <v>4</v>
      </c>
      <c r="I34" s="115">
        <v>27.2</v>
      </c>
    </row>
    <row r="35" spans="1:9" s="96" customFormat="1" ht="45" x14ac:dyDescent="0.25">
      <c r="A35" s="96" t="s">
        <v>134</v>
      </c>
      <c r="B35" s="97" t="s">
        <v>269</v>
      </c>
      <c r="C35" s="96" t="s">
        <v>430</v>
      </c>
      <c r="D35" s="96" t="s">
        <v>611</v>
      </c>
      <c r="E35" s="98">
        <v>42527</v>
      </c>
      <c r="F35" s="98">
        <v>42570</v>
      </c>
      <c r="G35" s="96">
        <v>1</v>
      </c>
      <c r="H35" s="96">
        <v>1</v>
      </c>
      <c r="I35" s="115">
        <v>10.49</v>
      </c>
    </row>
    <row r="36" spans="1:9" s="96" customFormat="1" ht="45" x14ac:dyDescent="0.25">
      <c r="A36" s="96" t="s">
        <v>152</v>
      </c>
      <c r="B36" s="97" t="s">
        <v>269</v>
      </c>
      <c r="C36" s="96" t="s">
        <v>420</v>
      </c>
      <c r="D36" s="96" t="s">
        <v>611</v>
      </c>
      <c r="E36" s="98">
        <v>42524</v>
      </c>
      <c r="F36" s="98">
        <v>42579</v>
      </c>
      <c r="G36" s="96">
        <v>10</v>
      </c>
      <c r="H36" s="96">
        <v>10</v>
      </c>
      <c r="I36" s="115">
        <v>8.5</v>
      </c>
    </row>
    <row r="37" spans="1:9" s="96" customFormat="1" ht="30.75" thickBot="1" x14ac:dyDescent="0.3">
      <c r="A37" s="96" t="s">
        <v>175</v>
      </c>
      <c r="B37" s="97" t="s">
        <v>269</v>
      </c>
      <c r="C37" s="96" t="s">
        <v>419</v>
      </c>
      <c r="D37" s="96" t="s">
        <v>611</v>
      </c>
      <c r="E37" s="154">
        <v>42524</v>
      </c>
      <c r="F37" s="98">
        <v>42563</v>
      </c>
      <c r="G37" s="97">
        <v>10</v>
      </c>
      <c r="H37" s="96">
        <v>10</v>
      </c>
      <c r="I37" s="115">
        <v>4.9000000000000004</v>
      </c>
    </row>
    <row r="38" spans="1:9" s="96" customFormat="1" ht="16.5" thickTop="1" thickBot="1" x14ac:dyDescent="0.3">
      <c r="A38" s="104" t="s">
        <v>357</v>
      </c>
      <c r="B38" s="105"/>
      <c r="C38" s="106"/>
      <c r="D38" s="106"/>
      <c r="E38" s="106"/>
      <c r="F38" s="106"/>
      <c r="G38" s="107">
        <f>SUM(G5:G37)</f>
        <v>714</v>
      </c>
      <c r="H38" s="107">
        <f>SUM(H5:H37)</f>
        <v>694</v>
      </c>
      <c r="I38" s="108">
        <f>SUM(I5:I37)</f>
        <v>1119.0700000000002</v>
      </c>
    </row>
    <row r="39" spans="1:9" s="96" customFormat="1" ht="15.75" thickTop="1" x14ac:dyDescent="0.25">
      <c r="E39" s="98"/>
      <c r="F39" s="98"/>
      <c r="I39" s="115"/>
    </row>
    <row r="40" spans="1:9" s="96" customFormat="1" ht="30" customHeight="1" x14ac:dyDescent="0.25">
      <c r="A40" s="100" t="s">
        <v>359</v>
      </c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  <row r="266" spans="1:9" s="96" customFormat="1" x14ac:dyDescent="0.25">
      <c r="A266"/>
      <c r="B266" s="99"/>
      <c r="C266" s="99"/>
      <c r="D266" s="99"/>
      <c r="E266" s="99"/>
      <c r="F266" s="99"/>
      <c r="G266" s="99"/>
      <c r="I266" s="109"/>
    </row>
    <row r="267" spans="1:9" s="96" customFormat="1" x14ac:dyDescent="0.25">
      <c r="A267"/>
      <c r="B267" s="99"/>
      <c r="C267" s="99"/>
      <c r="D267" s="99"/>
      <c r="E267" s="99"/>
      <c r="F267" s="99"/>
      <c r="G267" s="99"/>
      <c r="I267" s="109"/>
    </row>
    <row r="268" spans="1:9" s="96" customFormat="1" x14ac:dyDescent="0.25">
      <c r="A268"/>
      <c r="B268" s="99"/>
      <c r="C268" s="99"/>
      <c r="D268" s="99"/>
      <c r="E268" s="99"/>
      <c r="F268" s="99"/>
      <c r="G268" s="99"/>
      <c r="I268" s="109"/>
    </row>
    <row r="269" spans="1:9" s="96" customFormat="1" x14ac:dyDescent="0.25">
      <c r="A269"/>
      <c r="B269" s="99"/>
      <c r="C269" s="99"/>
      <c r="D269" s="99"/>
      <c r="E269" s="99"/>
      <c r="F269" s="99"/>
      <c r="G269" s="99"/>
      <c r="I269" s="109"/>
    </row>
    <row r="270" spans="1:9" s="96" customFormat="1" x14ac:dyDescent="0.25">
      <c r="A270"/>
      <c r="B270" s="99"/>
      <c r="C270" s="99"/>
      <c r="D270" s="99"/>
      <c r="E270" s="99"/>
      <c r="F270" s="99"/>
      <c r="G270" s="99"/>
      <c r="I270" s="109"/>
    </row>
    <row r="271" spans="1:9" s="96" customFormat="1" x14ac:dyDescent="0.25">
      <c r="A271"/>
      <c r="B271" s="99"/>
      <c r="C271" s="99"/>
      <c r="D271" s="99"/>
      <c r="E271" s="99"/>
      <c r="F271" s="99"/>
      <c r="G271" s="99"/>
      <c r="I271" s="109"/>
    </row>
    <row r="272" spans="1:9" s="96" customFormat="1" x14ac:dyDescent="0.25">
      <c r="A272"/>
      <c r="B272" s="99"/>
      <c r="C272" s="99"/>
      <c r="D272" s="99"/>
      <c r="E272" s="99"/>
      <c r="F272" s="99"/>
      <c r="G272" s="99"/>
      <c r="I272" s="109"/>
    </row>
    <row r="273" spans="1:9" s="96" customFormat="1" x14ac:dyDescent="0.25">
      <c r="A273"/>
      <c r="B273" s="99"/>
      <c r="C273" s="99"/>
      <c r="D273" s="99"/>
      <c r="E273" s="99"/>
      <c r="F273" s="99"/>
      <c r="G273" s="99"/>
      <c r="I273" s="109"/>
    </row>
    <row r="274" spans="1:9" s="96" customFormat="1" x14ac:dyDescent="0.25">
      <c r="A274"/>
      <c r="B274" s="99"/>
      <c r="C274" s="99"/>
      <c r="D274" s="99"/>
      <c r="E274" s="99"/>
      <c r="F274" s="99"/>
      <c r="G274" s="99"/>
      <c r="I274" s="109"/>
    </row>
    <row r="275" spans="1:9" s="96" customFormat="1" x14ac:dyDescent="0.25">
      <c r="A275"/>
      <c r="B275" s="99"/>
      <c r="C275" s="99"/>
      <c r="D275" s="99"/>
      <c r="E275" s="99"/>
      <c r="F275" s="99"/>
      <c r="G275" s="99"/>
      <c r="I275" s="109"/>
    </row>
    <row r="276" spans="1:9" s="96" customFormat="1" x14ac:dyDescent="0.25">
      <c r="A276"/>
      <c r="B276" s="99"/>
      <c r="C276" s="99"/>
      <c r="D276" s="99"/>
      <c r="E276" s="99"/>
      <c r="F276" s="99"/>
      <c r="G276" s="99"/>
      <c r="I276" s="109"/>
    </row>
    <row r="277" spans="1:9" s="96" customFormat="1" x14ac:dyDescent="0.25">
      <c r="A277"/>
      <c r="B277" s="99"/>
      <c r="C277" s="99"/>
      <c r="D277" s="99"/>
      <c r="E277" s="99"/>
      <c r="F277" s="99"/>
      <c r="G277" s="99"/>
      <c r="I277" s="109"/>
    </row>
    <row r="278" spans="1:9" s="96" customFormat="1" x14ac:dyDescent="0.25">
      <c r="A278"/>
      <c r="B278" s="99"/>
      <c r="C278" s="99"/>
      <c r="D278" s="99"/>
      <c r="E278" s="99"/>
      <c r="F278" s="99"/>
      <c r="G278" s="99"/>
      <c r="I278" s="109"/>
    </row>
    <row r="279" spans="1:9" s="96" customFormat="1" x14ac:dyDescent="0.25">
      <c r="A279"/>
      <c r="B279" s="99"/>
      <c r="C279" s="99"/>
      <c r="D279" s="99"/>
      <c r="E279" s="99"/>
      <c r="F279" s="99"/>
      <c r="G279" s="99"/>
      <c r="I279" s="109"/>
    </row>
    <row r="280" spans="1:9" s="96" customFormat="1" x14ac:dyDescent="0.25">
      <c r="A280"/>
      <c r="B280" s="99"/>
      <c r="C280" s="99"/>
      <c r="D280" s="99"/>
      <c r="E280" s="99"/>
      <c r="F280" s="99"/>
      <c r="G280" s="99"/>
      <c r="I280" s="109"/>
    </row>
    <row r="281" spans="1:9" s="96" customFormat="1" x14ac:dyDescent="0.25">
      <c r="A281"/>
      <c r="B281" s="99"/>
      <c r="C281" s="99"/>
      <c r="D281" s="99"/>
      <c r="E281" s="99"/>
      <c r="F281" s="99"/>
      <c r="G281" s="99"/>
      <c r="I281" s="109"/>
    </row>
    <row r="282" spans="1:9" s="96" customFormat="1" x14ac:dyDescent="0.25">
      <c r="A282"/>
      <c r="B282" s="99"/>
      <c r="C282" s="99"/>
      <c r="D282" s="99"/>
      <c r="E282" s="99"/>
      <c r="F282" s="99"/>
      <c r="G282" s="99"/>
      <c r="I282" s="109"/>
    </row>
    <row r="283" spans="1:9" s="96" customFormat="1" x14ac:dyDescent="0.25">
      <c r="A283"/>
      <c r="B283" s="99"/>
      <c r="C283" s="99"/>
      <c r="D283" s="99"/>
      <c r="E283" s="99"/>
      <c r="F283" s="99"/>
      <c r="G283" s="99"/>
      <c r="I283" s="109"/>
    </row>
    <row r="284" spans="1:9" s="96" customFormat="1" x14ac:dyDescent="0.25">
      <c r="A284"/>
      <c r="B284" s="99"/>
      <c r="C284" s="99"/>
      <c r="D284" s="99"/>
      <c r="E284" s="99"/>
      <c r="F284" s="99"/>
      <c r="G284" s="99"/>
      <c r="I284" s="109"/>
    </row>
    <row r="285" spans="1:9" s="96" customFormat="1" x14ac:dyDescent="0.25">
      <c r="A285"/>
      <c r="B285" s="99"/>
      <c r="C285" s="99"/>
      <c r="D285" s="99"/>
      <c r="E285" s="99"/>
      <c r="F285" s="99"/>
      <c r="G285" s="99"/>
      <c r="I285" s="109"/>
    </row>
    <row r="286" spans="1:9" s="96" customFormat="1" x14ac:dyDescent="0.25">
      <c r="A286"/>
      <c r="B286" s="99"/>
      <c r="C286" s="99"/>
      <c r="D286" s="99"/>
      <c r="E286" s="99"/>
      <c r="F286" s="99"/>
      <c r="G286" s="99"/>
      <c r="I286" s="109"/>
    </row>
    <row r="287" spans="1:9" s="96" customFormat="1" x14ac:dyDescent="0.25">
      <c r="A287"/>
      <c r="B287" s="99"/>
      <c r="C287" s="99"/>
      <c r="D287" s="99"/>
      <c r="E287" s="99"/>
      <c r="F287" s="99"/>
      <c r="G287" s="99"/>
      <c r="I287" s="109"/>
    </row>
    <row r="288" spans="1:9" s="96" customFormat="1" x14ac:dyDescent="0.25">
      <c r="A288"/>
      <c r="B288" s="99"/>
      <c r="C288" s="99"/>
      <c r="D288" s="99"/>
      <c r="E288" s="99"/>
      <c r="F288" s="99"/>
      <c r="G288" s="99"/>
      <c r="I288" s="109"/>
    </row>
    <row r="289" spans="1:9" s="96" customFormat="1" x14ac:dyDescent="0.25">
      <c r="A289"/>
      <c r="B289" s="99"/>
      <c r="C289" s="99"/>
      <c r="D289" s="99"/>
      <c r="E289" s="99"/>
      <c r="F289" s="99"/>
      <c r="G289" s="99"/>
      <c r="I289" s="109"/>
    </row>
    <row r="290" spans="1:9" s="96" customFormat="1" x14ac:dyDescent="0.25">
      <c r="A290"/>
      <c r="B290" s="99"/>
      <c r="C290" s="99"/>
      <c r="D290" s="99"/>
      <c r="E290" s="99"/>
      <c r="F290" s="99"/>
      <c r="G290" s="99"/>
      <c r="I290" s="109"/>
    </row>
    <row r="291" spans="1:9" s="96" customFormat="1" x14ac:dyDescent="0.25">
      <c r="A291"/>
      <c r="B291" s="99"/>
      <c r="C291" s="99"/>
      <c r="D291" s="99"/>
      <c r="E291" s="99"/>
      <c r="F291" s="99"/>
      <c r="G291" s="99"/>
      <c r="I291" s="109"/>
    </row>
    <row r="292" spans="1:9" s="96" customFormat="1" x14ac:dyDescent="0.25">
      <c r="A292"/>
      <c r="B292" s="99"/>
      <c r="C292" s="99"/>
      <c r="D292" s="99"/>
      <c r="E292" s="99"/>
      <c r="F292" s="99"/>
      <c r="G292" s="99"/>
      <c r="I292" s="109"/>
    </row>
    <row r="293" spans="1:9" s="96" customFormat="1" x14ac:dyDescent="0.25">
      <c r="A293"/>
      <c r="B293" s="99"/>
      <c r="C293" s="99"/>
      <c r="D293" s="99"/>
      <c r="E293" s="99"/>
      <c r="F293" s="99"/>
      <c r="G293" s="99"/>
      <c r="I293" s="109"/>
    </row>
    <row r="294" spans="1:9" s="96" customFormat="1" x14ac:dyDescent="0.25">
      <c r="A294"/>
      <c r="B294" s="99"/>
      <c r="C294" s="99"/>
      <c r="D294" s="99"/>
      <c r="E294" s="99"/>
      <c r="F294" s="99"/>
      <c r="G294" s="99"/>
      <c r="I294" s="109"/>
    </row>
    <row r="295" spans="1:9" s="96" customFormat="1" x14ac:dyDescent="0.25">
      <c r="A295"/>
      <c r="B295" s="99"/>
      <c r="C295" s="99"/>
      <c r="D295" s="99"/>
      <c r="E295" s="99"/>
      <c r="F295" s="99"/>
      <c r="G295" s="99"/>
      <c r="I295" s="109"/>
    </row>
    <row r="296" spans="1:9" s="96" customFormat="1" x14ac:dyDescent="0.25">
      <c r="A296"/>
      <c r="B296" s="99"/>
      <c r="C296" s="99"/>
      <c r="D296" s="99"/>
      <c r="E296" s="99"/>
      <c r="F296" s="99"/>
      <c r="G296" s="99"/>
      <c r="I296" s="109"/>
    </row>
    <row r="297" spans="1:9" s="96" customFormat="1" x14ac:dyDescent="0.25">
      <c r="A297"/>
      <c r="B297" s="99"/>
      <c r="C297" s="99"/>
      <c r="D297" s="99"/>
      <c r="E297" s="99"/>
      <c r="F297" s="99"/>
      <c r="G297" s="99"/>
      <c r="I297" s="109"/>
    </row>
    <row r="298" spans="1:9" s="96" customFormat="1" x14ac:dyDescent="0.25">
      <c r="A298"/>
      <c r="B298" s="99"/>
      <c r="C298" s="99"/>
      <c r="D298" s="99"/>
      <c r="E298" s="99"/>
      <c r="F298" s="99"/>
      <c r="G298" s="99"/>
      <c r="I298" s="109"/>
    </row>
    <row r="299" spans="1:9" s="96" customFormat="1" x14ac:dyDescent="0.25">
      <c r="A299"/>
      <c r="B299" s="99"/>
      <c r="C299" s="99"/>
      <c r="D299" s="99"/>
      <c r="E299" s="99"/>
      <c r="F299" s="99"/>
      <c r="G299" s="99"/>
      <c r="I299" s="109"/>
    </row>
    <row r="300" spans="1:9" s="96" customFormat="1" x14ac:dyDescent="0.25">
      <c r="A300"/>
      <c r="B300" s="99"/>
      <c r="C300" s="99"/>
      <c r="D300" s="99"/>
      <c r="E300" s="99"/>
      <c r="F300" s="99"/>
      <c r="G300" s="99"/>
      <c r="I300" s="109"/>
    </row>
    <row r="301" spans="1:9" s="96" customFormat="1" x14ac:dyDescent="0.25">
      <c r="A301"/>
      <c r="B301" s="99"/>
      <c r="C301" s="99"/>
      <c r="D301" s="99"/>
      <c r="E301" s="99"/>
      <c r="F301" s="99"/>
      <c r="G301" s="99"/>
      <c r="I301" s="109"/>
    </row>
    <row r="302" spans="1:9" s="96" customFormat="1" x14ac:dyDescent="0.25">
      <c r="A302"/>
      <c r="B302" s="99"/>
      <c r="C302" s="99"/>
      <c r="D302" s="99"/>
      <c r="E302" s="99"/>
      <c r="F302" s="99"/>
      <c r="G302" s="99"/>
      <c r="I302" s="109"/>
    </row>
    <row r="303" spans="1:9" s="96" customFormat="1" x14ac:dyDescent="0.25">
      <c r="A303"/>
      <c r="B303" s="99"/>
      <c r="C303" s="99"/>
      <c r="D303" s="99"/>
      <c r="E303" s="99"/>
      <c r="F303" s="99"/>
      <c r="G303" s="99"/>
      <c r="I303" s="109"/>
    </row>
    <row r="304" spans="1:9" s="96" customFormat="1" x14ac:dyDescent="0.25">
      <c r="A304"/>
      <c r="B304" s="99"/>
      <c r="C304" s="99"/>
      <c r="D304" s="99"/>
      <c r="E304" s="99"/>
      <c r="F304" s="99"/>
      <c r="G304" s="99"/>
      <c r="I304" s="109"/>
    </row>
    <row r="305" spans="1:9" s="96" customFormat="1" x14ac:dyDescent="0.25">
      <c r="A305"/>
      <c r="B305" s="99"/>
      <c r="C305" s="99"/>
      <c r="D305" s="99"/>
      <c r="E305" s="99"/>
      <c r="F305" s="99"/>
      <c r="G305" s="99"/>
      <c r="I305" s="109"/>
    </row>
    <row r="306" spans="1:9" s="96" customFormat="1" x14ac:dyDescent="0.25">
      <c r="A306"/>
      <c r="B306" s="99"/>
      <c r="C306" s="99"/>
      <c r="D306" s="99"/>
      <c r="E306" s="99"/>
      <c r="F306" s="99"/>
      <c r="G306" s="99"/>
      <c r="I306" s="109"/>
    </row>
    <row r="307" spans="1:9" s="96" customFormat="1" x14ac:dyDescent="0.25">
      <c r="A307"/>
      <c r="B307" s="99"/>
      <c r="C307" s="99"/>
      <c r="D307" s="99"/>
      <c r="E307" s="99"/>
      <c r="F307" s="99"/>
      <c r="G307" s="99"/>
      <c r="I307" s="109"/>
    </row>
  </sheetData>
  <sheetProtection algorithmName="SHA-512" hashValue="Ak/df2QBJI7AvY86WZa+Xtq/NkyamN4d2ELNwu5laVf5JM8acjLpXHAh7TwyRwd3mjNJcV0+8fscYVo48XpdKw==" saltValue="AF4TAorwxIAon2SDIT27ag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J296"/>
  <sheetViews>
    <sheetView showGridLines="0" workbookViewId="0">
      <selection activeCell="C46" sqref="C46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366</v>
      </c>
      <c r="B1" s="95"/>
    </row>
    <row r="2" spans="1:9" x14ac:dyDescent="0.25">
      <c r="A2" s="102" t="s">
        <v>3</v>
      </c>
      <c r="B2" s="96">
        <v>120200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45" x14ac:dyDescent="0.25">
      <c r="A5" s="96" t="s">
        <v>180</v>
      </c>
      <c r="B5" s="96" t="s">
        <v>477</v>
      </c>
      <c r="C5" s="96" t="s">
        <v>633</v>
      </c>
      <c r="D5" s="96" t="s">
        <v>704</v>
      </c>
      <c r="E5" s="98">
        <v>42653</v>
      </c>
      <c r="F5" s="98">
        <v>43055</v>
      </c>
      <c r="G5" s="96">
        <v>4</v>
      </c>
      <c r="H5" s="96">
        <v>4</v>
      </c>
      <c r="I5" s="115">
        <v>6.4</v>
      </c>
    </row>
    <row r="6" spans="1:9" ht="60" x14ac:dyDescent="0.25">
      <c r="A6" s="96" t="s">
        <v>83</v>
      </c>
      <c r="B6" s="96" t="s">
        <v>257</v>
      </c>
      <c r="C6" s="96" t="s">
        <v>424</v>
      </c>
      <c r="D6" s="96" t="s">
        <v>611</v>
      </c>
      <c r="E6" s="98">
        <v>42524</v>
      </c>
      <c r="F6" s="98">
        <v>42579</v>
      </c>
      <c r="G6" s="96">
        <v>25</v>
      </c>
      <c r="H6" s="96">
        <v>25</v>
      </c>
      <c r="I6" s="115">
        <v>12.25</v>
      </c>
    </row>
    <row r="7" spans="1:9" ht="60" x14ac:dyDescent="0.25">
      <c r="A7" s="96" t="s">
        <v>44</v>
      </c>
      <c r="B7" s="96" t="s">
        <v>477</v>
      </c>
      <c r="C7" s="96" t="s">
        <v>647</v>
      </c>
      <c r="D7" s="96" t="s">
        <v>611</v>
      </c>
      <c r="E7" s="98">
        <v>42663</v>
      </c>
      <c r="F7" s="98">
        <v>42703</v>
      </c>
      <c r="G7" s="96">
        <v>1</v>
      </c>
      <c r="H7" s="96">
        <v>1</v>
      </c>
      <c r="I7" s="115">
        <v>3.5</v>
      </c>
    </row>
    <row r="8" spans="1:9" ht="75" x14ac:dyDescent="0.25">
      <c r="A8" s="96" t="s">
        <v>58</v>
      </c>
      <c r="B8" s="96" t="s">
        <v>258</v>
      </c>
      <c r="C8" s="96" t="s">
        <v>418</v>
      </c>
      <c r="D8" s="96" t="s">
        <v>611</v>
      </c>
      <c r="E8" s="98">
        <v>42524</v>
      </c>
      <c r="F8" s="98">
        <v>42583</v>
      </c>
      <c r="G8" s="96">
        <v>200</v>
      </c>
      <c r="H8" s="96">
        <v>200</v>
      </c>
      <c r="I8" s="115">
        <v>100</v>
      </c>
    </row>
    <row r="9" spans="1:9" ht="75" x14ac:dyDescent="0.25">
      <c r="A9" s="96" t="s">
        <v>59</v>
      </c>
      <c r="B9" s="96" t="s">
        <v>533</v>
      </c>
      <c r="C9" s="96" t="s">
        <v>548</v>
      </c>
      <c r="D9" s="96" t="s">
        <v>611</v>
      </c>
      <c r="E9" s="98">
        <v>42591</v>
      </c>
      <c r="F9" s="98">
        <v>42772</v>
      </c>
      <c r="G9" s="96">
        <v>100</v>
      </c>
      <c r="H9" s="96">
        <v>100</v>
      </c>
      <c r="I9" s="115">
        <v>32</v>
      </c>
    </row>
    <row r="10" spans="1:9" ht="30" x14ac:dyDescent="0.25">
      <c r="A10" s="96" t="s">
        <v>77</v>
      </c>
      <c r="B10" s="96" t="s">
        <v>533</v>
      </c>
      <c r="C10" s="96" t="s">
        <v>536</v>
      </c>
      <c r="D10" s="96" t="s">
        <v>611</v>
      </c>
      <c r="E10" s="98">
        <v>42591</v>
      </c>
      <c r="F10" s="98">
        <v>42667</v>
      </c>
      <c r="G10" s="96">
        <v>2</v>
      </c>
      <c r="H10" s="96">
        <v>2</v>
      </c>
      <c r="I10" s="115">
        <v>1.9</v>
      </c>
    </row>
    <row r="11" spans="1:9" ht="30" x14ac:dyDescent="0.25">
      <c r="A11" s="96" t="s">
        <v>78</v>
      </c>
      <c r="B11" s="96" t="s">
        <v>258</v>
      </c>
      <c r="C11" s="96" t="s">
        <v>415</v>
      </c>
      <c r="D11" s="96" t="s">
        <v>611</v>
      </c>
      <c r="E11" s="98">
        <v>42524</v>
      </c>
      <c r="F11" s="98">
        <v>42564</v>
      </c>
      <c r="G11" s="96">
        <v>10</v>
      </c>
      <c r="H11" s="96">
        <v>10</v>
      </c>
      <c r="I11" s="115">
        <v>9.9</v>
      </c>
    </row>
    <row r="12" spans="1:9" ht="45" x14ac:dyDescent="0.25">
      <c r="A12" s="96" t="s">
        <v>121</v>
      </c>
      <c r="B12" s="96" t="s">
        <v>257</v>
      </c>
      <c r="C12" s="96" t="s">
        <v>422</v>
      </c>
      <c r="D12" s="96" t="s">
        <v>611</v>
      </c>
      <c r="E12" s="98">
        <v>42524</v>
      </c>
      <c r="F12" s="98">
        <v>42590</v>
      </c>
      <c r="G12" s="96">
        <v>4</v>
      </c>
      <c r="H12" s="96">
        <v>4</v>
      </c>
      <c r="I12" s="115">
        <v>79.959999999999994</v>
      </c>
    </row>
    <row r="13" spans="1:9" ht="45" x14ac:dyDescent="0.25">
      <c r="A13" s="96" t="s">
        <v>122</v>
      </c>
      <c r="B13" s="96" t="s">
        <v>477</v>
      </c>
      <c r="C13" s="96" t="s">
        <v>631</v>
      </c>
      <c r="D13" s="96" t="s">
        <v>611</v>
      </c>
      <c r="E13" s="98">
        <v>42653</v>
      </c>
      <c r="F13" s="98">
        <v>42718</v>
      </c>
      <c r="G13" s="96">
        <v>20</v>
      </c>
      <c r="H13" s="96">
        <v>20</v>
      </c>
      <c r="I13" s="115">
        <v>664</v>
      </c>
    </row>
    <row r="14" spans="1:9" ht="45" x14ac:dyDescent="0.25">
      <c r="A14" s="96" t="s">
        <v>123</v>
      </c>
      <c r="B14" s="96" t="s">
        <v>533</v>
      </c>
      <c r="C14" s="96" t="s">
        <v>548</v>
      </c>
      <c r="D14" s="96" t="s">
        <v>611</v>
      </c>
      <c r="E14" s="98">
        <v>42591</v>
      </c>
      <c r="F14" s="98">
        <v>42772</v>
      </c>
      <c r="G14" s="96">
        <v>30</v>
      </c>
      <c r="H14" s="96">
        <v>30</v>
      </c>
      <c r="I14" s="115">
        <v>175.2</v>
      </c>
    </row>
    <row r="15" spans="1:9" ht="30" x14ac:dyDescent="0.25">
      <c r="A15" s="96" t="s">
        <v>143</v>
      </c>
      <c r="B15" s="96" t="s">
        <v>534</v>
      </c>
      <c r="C15" s="96" t="s">
        <v>539</v>
      </c>
      <c r="D15" s="96" t="s">
        <v>611</v>
      </c>
      <c r="E15" s="98">
        <v>42591</v>
      </c>
      <c r="F15" s="98">
        <v>42633</v>
      </c>
      <c r="G15" s="96">
        <v>6200</v>
      </c>
      <c r="H15" s="96">
        <v>6200</v>
      </c>
      <c r="I15" s="115">
        <v>56358</v>
      </c>
    </row>
    <row r="16" spans="1:9" ht="30" x14ac:dyDescent="0.25">
      <c r="A16" s="96" t="s">
        <v>143</v>
      </c>
      <c r="B16" s="96" t="s">
        <v>567</v>
      </c>
      <c r="C16" s="96" t="s">
        <v>646</v>
      </c>
      <c r="D16" s="96" t="s">
        <v>611</v>
      </c>
      <c r="E16" s="98">
        <v>42663</v>
      </c>
      <c r="F16" s="98">
        <v>42754</v>
      </c>
      <c r="G16" s="96">
        <v>5800</v>
      </c>
      <c r="H16" s="96">
        <v>5800</v>
      </c>
      <c r="I16" s="115">
        <v>52722</v>
      </c>
    </row>
    <row r="17" spans="1:9" ht="45" x14ac:dyDescent="0.25">
      <c r="A17" s="96" t="s">
        <v>161</v>
      </c>
      <c r="B17" s="96" t="s">
        <v>257</v>
      </c>
      <c r="C17" s="96" t="s">
        <v>432</v>
      </c>
      <c r="D17" s="96" t="s">
        <v>611</v>
      </c>
      <c r="E17" s="98">
        <v>42527</v>
      </c>
      <c r="F17" s="98">
        <v>42562</v>
      </c>
      <c r="G17" s="96">
        <v>10</v>
      </c>
      <c r="H17" s="96">
        <v>10</v>
      </c>
      <c r="I17" s="115">
        <v>15.1</v>
      </c>
    </row>
    <row r="18" spans="1:9" ht="60" x14ac:dyDescent="0.25">
      <c r="A18" s="96" t="s">
        <v>162</v>
      </c>
      <c r="B18" s="96" t="s">
        <v>257</v>
      </c>
      <c r="C18" s="96" t="s">
        <v>432</v>
      </c>
      <c r="D18" s="96" t="s">
        <v>611</v>
      </c>
      <c r="E18" s="98">
        <v>42527</v>
      </c>
      <c r="F18" s="98">
        <v>42562</v>
      </c>
      <c r="G18" s="96">
        <v>10</v>
      </c>
      <c r="H18" s="96">
        <v>10</v>
      </c>
      <c r="I18" s="115">
        <v>14.9</v>
      </c>
    </row>
    <row r="19" spans="1:9" ht="30" x14ac:dyDescent="0.25">
      <c r="A19" s="96" t="s">
        <v>179</v>
      </c>
      <c r="B19" s="96" t="s">
        <v>257</v>
      </c>
      <c r="C19" s="96" t="s">
        <v>423</v>
      </c>
      <c r="D19" s="96" t="s">
        <v>611</v>
      </c>
      <c r="E19" s="98">
        <v>42524</v>
      </c>
      <c r="F19" s="98">
        <v>42576</v>
      </c>
      <c r="G19" s="96">
        <v>4</v>
      </c>
      <c r="H19" s="96">
        <v>4</v>
      </c>
      <c r="I19" s="115">
        <v>11.2</v>
      </c>
    </row>
    <row r="20" spans="1:9" ht="45.75" thickBot="1" x14ac:dyDescent="0.3">
      <c r="A20" s="96" t="s">
        <v>51</v>
      </c>
      <c r="B20" s="96" t="s">
        <v>257</v>
      </c>
      <c r="C20" s="96" t="s">
        <v>423</v>
      </c>
      <c r="D20" s="96" t="s">
        <v>611</v>
      </c>
      <c r="E20" s="98">
        <v>42524</v>
      </c>
      <c r="F20" s="98">
        <v>42576</v>
      </c>
      <c r="G20" s="96">
        <v>20</v>
      </c>
      <c r="H20" s="96">
        <v>20</v>
      </c>
      <c r="I20" s="115">
        <v>17</v>
      </c>
    </row>
    <row r="21" spans="1:9" s="96" customFormat="1" ht="46.5" thickTop="1" thickBot="1" x14ac:dyDescent="0.3">
      <c r="A21" s="96" t="s">
        <v>52</v>
      </c>
      <c r="B21" s="96" t="s">
        <v>257</v>
      </c>
      <c r="C21" s="96" t="s">
        <v>424</v>
      </c>
      <c r="D21" s="96" t="s">
        <v>611</v>
      </c>
      <c r="E21" s="98">
        <v>42524</v>
      </c>
      <c r="F21" s="98">
        <v>42579</v>
      </c>
      <c r="G21" s="96">
        <v>20</v>
      </c>
      <c r="H21" s="96">
        <v>20</v>
      </c>
      <c r="I21" s="115">
        <v>11.399999999999999</v>
      </c>
    </row>
    <row r="22" spans="1:9" s="96" customFormat="1" ht="30.75" thickTop="1" x14ac:dyDescent="0.25">
      <c r="A22" s="96" t="s">
        <v>56</v>
      </c>
      <c r="B22" s="96" t="s">
        <v>257</v>
      </c>
      <c r="C22" s="96" t="s">
        <v>420</v>
      </c>
      <c r="D22" s="96" t="s">
        <v>611</v>
      </c>
      <c r="E22" s="98">
        <v>42524</v>
      </c>
      <c r="F22" s="98">
        <v>42579</v>
      </c>
      <c r="G22" s="96">
        <v>60</v>
      </c>
      <c r="H22" s="96">
        <v>60</v>
      </c>
      <c r="I22" s="115">
        <v>151.19999999999999</v>
      </c>
    </row>
    <row r="23" spans="1:9" s="96" customFormat="1" ht="45" x14ac:dyDescent="0.25">
      <c r="A23" s="96" t="s">
        <v>68</v>
      </c>
      <c r="B23" s="96" t="s">
        <v>257</v>
      </c>
      <c r="C23" s="96" t="s">
        <v>424</v>
      </c>
      <c r="D23" s="96" t="s">
        <v>611</v>
      </c>
      <c r="E23" s="98">
        <v>42524</v>
      </c>
      <c r="F23" s="98">
        <v>42579</v>
      </c>
      <c r="G23" s="96">
        <v>60</v>
      </c>
      <c r="H23" s="96">
        <v>60</v>
      </c>
      <c r="I23" s="115">
        <v>51</v>
      </c>
    </row>
    <row r="24" spans="1:9" s="96" customFormat="1" ht="45" x14ac:dyDescent="0.25">
      <c r="A24" s="96" t="s">
        <v>105</v>
      </c>
      <c r="B24" s="96" t="s">
        <v>257</v>
      </c>
      <c r="C24" s="96" t="s">
        <v>424</v>
      </c>
      <c r="D24" s="96" t="s">
        <v>611</v>
      </c>
      <c r="E24" s="98">
        <v>42524</v>
      </c>
      <c r="F24" s="98">
        <v>42579</v>
      </c>
      <c r="G24" s="96">
        <v>20</v>
      </c>
      <c r="H24" s="96">
        <v>20</v>
      </c>
      <c r="I24" s="115">
        <v>20</v>
      </c>
    </row>
    <row r="25" spans="1:9" s="96" customFormat="1" ht="60" x14ac:dyDescent="0.25">
      <c r="A25" s="96" t="s">
        <v>109</v>
      </c>
      <c r="B25" s="96" t="s">
        <v>257</v>
      </c>
      <c r="C25" s="96" t="s">
        <v>416</v>
      </c>
      <c r="D25" s="96" t="s">
        <v>611</v>
      </c>
      <c r="E25" s="98">
        <v>42524</v>
      </c>
      <c r="F25" s="98">
        <v>42597</v>
      </c>
      <c r="G25" s="96">
        <v>200</v>
      </c>
      <c r="H25" s="96">
        <v>200</v>
      </c>
      <c r="I25" s="115">
        <v>350</v>
      </c>
    </row>
    <row r="26" spans="1:9" s="96" customFormat="1" ht="45" x14ac:dyDescent="0.25">
      <c r="A26" s="96" t="s">
        <v>128</v>
      </c>
      <c r="B26" s="96" t="s">
        <v>257</v>
      </c>
      <c r="C26" s="96" t="s">
        <v>477</v>
      </c>
      <c r="D26" s="96" t="s">
        <v>478</v>
      </c>
      <c r="E26" s="96" t="s">
        <v>477</v>
      </c>
      <c r="F26" s="96" t="s">
        <v>477</v>
      </c>
      <c r="G26" s="96">
        <v>5</v>
      </c>
      <c r="H26" s="96" t="s">
        <v>477</v>
      </c>
      <c r="I26" s="115">
        <v>0</v>
      </c>
    </row>
    <row r="27" spans="1:9" s="96" customFormat="1" ht="30" x14ac:dyDescent="0.25">
      <c r="A27" s="96" t="s">
        <v>168</v>
      </c>
      <c r="B27" s="96" t="s">
        <v>257</v>
      </c>
      <c r="C27" s="96" t="s">
        <v>431</v>
      </c>
      <c r="D27" s="96" t="s">
        <v>611</v>
      </c>
      <c r="E27" s="98">
        <v>42527</v>
      </c>
      <c r="F27" s="98">
        <v>42613</v>
      </c>
      <c r="G27" s="96">
        <v>10</v>
      </c>
      <c r="H27" s="96">
        <v>10</v>
      </c>
      <c r="I27" s="115">
        <v>12.1</v>
      </c>
    </row>
    <row r="28" spans="1:9" s="96" customFormat="1" ht="45" x14ac:dyDescent="0.25">
      <c r="A28" s="96" t="s">
        <v>174</v>
      </c>
      <c r="B28" s="96" t="s">
        <v>257</v>
      </c>
      <c r="C28" s="96" t="s">
        <v>418</v>
      </c>
      <c r="D28" s="96" t="s">
        <v>611</v>
      </c>
      <c r="E28" s="98">
        <v>42524</v>
      </c>
      <c r="F28" s="98">
        <v>42583</v>
      </c>
      <c r="G28" s="96">
        <v>6</v>
      </c>
      <c r="H28" s="96">
        <v>6</v>
      </c>
      <c r="I28" s="115">
        <v>45.24</v>
      </c>
    </row>
    <row r="29" spans="1:9" s="96" customFormat="1" ht="75" x14ac:dyDescent="0.25">
      <c r="A29" s="96" t="s">
        <v>61</v>
      </c>
      <c r="B29" s="96" t="s">
        <v>533</v>
      </c>
      <c r="C29" s="96" t="s">
        <v>548</v>
      </c>
      <c r="D29" s="96" t="s">
        <v>611</v>
      </c>
      <c r="E29" s="98">
        <v>42591</v>
      </c>
      <c r="F29" s="98">
        <v>42772</v>
      </c>
      <c r="G29" s="96">
        <v>20</v>
      </c>
      <c r="H29" s="96">
        <v>20</v>
      </c>
      <c r="I29" s="115">
        <v>6.4</v>
      </c>
    </row>
    <row r="30" spans="1:9" s="96" customFormat="1" ht="30" x14ac:dyDescent="0.25">
      <c r="A30" s="96" t="s">
        <v>67</v>
      </c>
      <c r="B30" s="96" t="s">
        <v>533</v>
      </c>
      <c r="C30" s="96" t="s">
        <v>542</v>
      </c>
      <c r="D30" s="96" t="s">
        <v>611</v>
      </c>
      <c r="E30" s="98">
        <v>42591</v>
      </c>
      <c r="F30" s="98">
        <v>42660</v>
      </c>
      <c r="G30" s="96">
        <v>50</v>
      </c>
      <c r="H30" s="96">
        <v>50</v>
      </c>
      <c r="I30" s="115">
        <v>42.5</v>
      </c>
    </row>
    <row r="31" spans="1:9" s="96" customFormat="1" ht="45" x14ac:dyDescent="0.25">
      <c r="A31" s="96" t="s">
        <v>125</v>
      </c>
      <c r="B31" s="96" t="s">
        <v>477</v>
      </c>
      <c r="C31" s="96" t="s">
        <v>477</v>
      </c>
      <c r="D31" s="96" t="s">
        <v>478</v>
      </c>
      <c r="E31" s="96" t="s">
        <v>477</v>
      </c>
      <c r="F31" s="96" t="s">
        <v>477</v>
      </c>
      <c r="G31" s="96">
        <v>10</v>
      </c>
      <c r="H31" s="96" t="s">
        <v>477</v>
      </c>
      <c r="I31" s="115">
        <v>0</v>
      </c>
    </row>
    <row r="32" spans="1:9" s="96" customFormat="1" ht="45" x14ac:dyDescent="0.25">
      <c r="A32" s="96" t="s">
        <v>48</v>
      </c>
      <c r="B32" s="96" t="s">
        <v>477</v>
      </c>
      <c r="C32" s="96" t="s">
        <v>634</v>
      </c>
      <c r="D32" s="96" t="s">
        <v>611</v>
      </c>
      <c r="E32" s="98">
        <v>42653</v>
      </c>
      <c r="F32" s="98">
        <v>42769</v>
      </c>
      <c r="G32" s="96">
        <v>30</v>
      </c>
      <c r="H32" s="96">
        <v>30</v>
      </c>
      <c r="I32" s="115">
        <v>12</v>
      </c>
    </row>
    <row r="33" spans="1:9" s="96" customFormat="1" ht="45" x14ac:dyDescent="0.25">
      <c r="A33" s="96" t="s">
        <v>48</v>
      </c>
      <c r="B33" s="96" t="s">
        <v>533</v>
      </c>
      <c r="C33" s="96" t="s">
        <v>543</v>
      </c>
      <c r="D33" s="96" t="s">
        <v>611</v>
      </c>
      <c r="E33" s="98">
        <v>42591</v>
      </c>
      <c r="F33" s="98">
        <v>42639</v>
      </c>
      <c r="G33" s="96">
        <v>40</v>
      </c>
      <c r="H33" s="96">
        <v>40</v>
      </c>
      <c r="I33" s="115">
        <v>16</v>
      </c>
    </row>
    <row r="34" spans="1:9" s="96" customFormat="1" ht="30" x14ac:dyDescent="0.25">
      <c r="A34" s="96" t="s">
        <v>178</v>
      </c>
      <c r="B34" s="96" t="s">
        <v>533</v>
      </c>
      <c r="C34" s="96" t="s">
        <v>548</v>
      </c>
      <c r="D34" s="96" t="s">
        <v>611</v>
      </c>
      <c r="E34" s="98">
        <v>42591</v>
      </c>
      <c r="F34" s="98">
        <v>42772</v>
      </c>
      <c r="G34" s="96">
        <v>25</v>
      </c>
      <c r="H34" s="96">
        <v>25</v>
      </c>
      <c r="I34" s="115">
        <v>67.25</v>
      </c>
    </row>
    <row r="35" spans="1:9" s="96" customFormat="1" ht="45" x14ac:dyDescent="0.25">
      <c r="A35" s="96" t="s">
        <v>110</v>
      </c>
      <c r="B35" s="96" t="s">
        <v>477</v>
      </c>
      <c r="C35" s="96" t="s">
        <v>630</v>
      </c>
      <c r="D35" s="96" t="s">
        <v>611</v>
      </c>
      <c r="E35" s="98">
        <v>42653</v>
      </c>
      <c r="F35" s="98">
        <v>42745</v>
      </c>
      <c r="G35" s="96">
        <v>3</v>
      </c>
      <c r="H35" s="96">
        <v>3</v>
      </c>
      <c r="I35" s="115">
        <v>2.91</v>
      </c>
    </row>
    <row r="36" spans="1:9" s="96" customFormat="1" ht="30" x14ac:dyDescent="0.25">
      <c r="A36" s="96" t="s">
        <v>176</v>
      </c>
      <c r="B36" s="96" t="s">
        <v>533</v>
      </c>
      <c r="C36" s="96" t="s">
        <v>549</v>
      </c>
      <c r="D36" s="96" t="s">
        <v>611</v>
      </c>
      <c r="E36" s="98">
        <v>42591</v>
      </c>
      <c r="F36" s="98">
        <v>42717</v>
      </c>
      <c r="G36" s="96">
        <v>40</v>
      </c>
      <c r="H36" s="96">
        <v>40</v>
      </c>
      <c r="I36" s="115">
        <v>75.199999999999989</v>
      </c>
    </row>
    <row r="37" spans="1:9" s="96" customFormat="1" ht="45" x14ac:dyDescent="0.25">
      <c r="A37" s="96" t="s">
        <v>55</v>
      </c>
      <c r="B37" s="96" t="s">
        <v>477</v>
      </c>
      <c r="C37" s="96" t="s">
        <v>632</v>
      </c>
      <c r="D37" s="96" t="s">
        <v>611</v>
      </c>
      <c r="E37" s="98">
        <v>42653</v>
      </c>
      <c r="F37" s="98">
        <v>42759</v>
      </c>
      <c r="G37" s="96">
        <v>30</v>
      </c>
      <c r="H37" s="96">
        <v>30</v>
      </c>
      <c r="I37" s="115">
        <v>18</v>
      </c>
    </row>
    <row r="38" spans="1:9" s="96" customFormat="1" ht="30.75" thickBot="1" x14ac:dyDescent="0.3">
      <c r="A38" s="96" t="s">
        <v>145</v>
      </c>
      <c r="B38" s="96" t="s">
        <v>567</v>
      </c>
      <c r="C38" s="96" t="s">
        <v>646</v>
      </c>
      <c r="D38" s="96" t="s">
        <v>611</v>
      </c>
      <c r="E38" s="98">
        <v>42663</v>
      </c>
      <c r="F38" s="98">
        <v>42754</v>
      </c>
      <c r="G38" s="96">
        <v>1200</v>
      </c>
      <c r="H38" s="96">
        <v>1200</v>
      </c>
      <c r="I38" s="115">
        <v>11400</v>
      </c>
    </row>
    <row r="39" spans="1:9" s="96" customFormat="1" ht="16.5" thickTop="1" thickBot="1" x14ac:dyDescent="0.3">
      <c r="A39" s="104" t="s">
        <v>357</v>
      </c>
      <c r="B39" s="105"/>
      <c r="C39" s="106"/>
      <c r="D39" s="106"/>
      <c r="E39" s="106"/>
      <c r="F39" s="106"/>
      <c r="G39" s="107">
        <f>SUM(G5:G38)</f>
        <v>14269</v>
      </c>
      <c r="H39" s="107">
        <f>SUM(H5:H38)</f>
        <v>14254</v>
      </c>
      <c r="I39" s="108">
        <f>SUM(I5:I38)</f>
        <v>122504.51</v>
      </c>
    </row>
    <row r="40" spans="1:9" s="96" customFormat="1" ht="15.75" thickTop="1" x14ac:dyDescent="0.25">
      <c r="E40" s="98"/>
      <c r="F40" s="98"/>
      <c r="I40" s="115"/>
    </row>
    <row r="41" spans="1:9" s="96" customFormat="1" ht="30" customHeight="1" x14ac:dyDescent="0.25">
      <c r="A41" s="100" t="s">
        <v>359</v>
      </c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  <row r="266" spans="1:9" s="96" customFormat="1" x14ac:dyDescent="0.25">
      <c r="A266"/>
      <c r="B266" s="99"/>
      <c r="C266" s="99"/>
      <c r="D266" s="99"/>
      <c r="E266" s="99"/>
      <c r="F266" s="99"/>
      <c r="G266" s="99"/>
      <c r="I266" s="109"/>
    </row>
    <row r="267" spans="1:9" s="96" customFormat="1" x14ac:dyDescent="0.25">
      <c r="A267"/>
      <c r="B267" s="99"/>
      <c r="C267" s="99"/>
      <c r="D267" s="99"/>
      <c r="E267" s="99"/>
      <c r="F267" s="99"/>
      <c r="G267" s="99"/>
      <c r="I267" s="109"/>
    </row>
    <row r="268" spans="1:9" s="96" customFormat="1" x14ac:dyDescent="0.25">
      <c r="A268"/>
      <c r="B268" s="99"/>
      <c r="C268" s="99"/>
      <c r="D268" s="99"/>
      <c r="E268" s="99"/>
      <c r="F268" s="99"/>
      <c r="G268" s="99"/>
      <c r="I268" s="109"/>
    </row>
    <row r="269" spans="1:9" s="96" customFormat="1" x14ac:dyDescent="0.25">
      <c r="A269"/>
      <c r="B269" s="99"/>
      <c r="C269" s="99"/>
      <c r="D269" s="99"/>
      <c r="E269" s="99"/>
      <c r="F269" s="99"/>
      <c r="G269" s="99"/>
      <c r="I269" s="109"/>
    </row>
    <row r="270" spans="1:9" s="96" customFormat="1" x14ac:dyDescent="0.25">
      <c r="A270"/>
      <c r="B270" s="99"/>
      <c r="C270" s="99"/>
      <c r="D270" s="99"/>
      <c r="E270" s="99"/>
      <c r="F270" s="99"/>
      <c r="G270" s="99"/>
      <c r="I270" s="109"/>
    </row>
    <row r="271" spans="1:9" s="96" customFormat="1" x14ac:dyDescent="0.25">
      <c r="A271"/>
      <c r="B271" s="99"/>
      <c r="C271" s="99"/>
      <c r="D271" s="99"/>
      <c r="E271" s="99"/>
      <c r="F271" s="99"/>
      <c r="G271" s="99"/>
      <c r="I271" s="109"/>
    </row>
    <row r="272" spans="1:9" s="96" customFormat="1" x14ac:dyDescent="0.25">
      <c r="A272"/>
      <c r="B272" s="99"/>
      <c r="C272" s="99"/>
      <c r="D272" s="99"/>
      <c r="E272" s="99"/>
      <c r="F272" s="99"/>
      <c r="G272" s="99"/>
      <c r="I272" s="109"/>
    </row>
    <row r="273" spans="1:9" s="96" customFormat="1" x14ac:dyDescent="0.25">
      <c r="A273"/>
      <c r="B273" s="99"/>
      <c r="C273" s="99"/>
      <c r="D273" s="99"/>
      <c r="E273" s="99"/>
      <c r="F273" s="99"/>
      <c r="G273" s="99"/>
      <c r="I273" s="109"/>
    </row>
    <row r="274" spans="1:9" s="96" customFormat="1" x14ac:dyDescent="0.25">
      <c r="A274"/>
      <c r="B274" s="99"/>
      <c r="C274" s="99"/>
      <c r="D274" s="99"/>
      <c r="E274" s="99"/>
      <c r="F274" s="99"/>
      <c r="G274" s="99"/>
      <c r="I274" s="109"/>
    </row>
    <row r="275" spans="1:9" s="96" customFormat="1" x14ac:dyDescent="0.25">
      <c r="A275"/>
      <c r="B275" s="99"/>
      <c r="C275" s="99"/>
      <c r="D275" s="99"/>
      <c r="E275" s="99"/>
      <c r="F275" s="99"/>
      <c r="G275" s="99"/>
      <c r="I275" s="109"/>
    </row>
    <row r="276" spans="1:9" s="96" customFormat="1" x14ac:dyDescent="0.25">
      <c r="A276"/>
      <c r="B276" s="99"/>
      <c r="C276" s="99"/>
      <c r="D276" s="99"/>
      <c r="E276" s="99"/>
      <c r="F276" s="99"/>
      <c r="G276" s="99"/>
      <c r="I276" s="109"/>
    </row>
    <row r="277" spans="1:9" s="96" customFormat="1" x14ac:dyDescent="0.25">
      <c r="A277"/>
      <c r="B277" s="99"/>
      <c r="C277" s="99"/>
      <c r="D277" s="99"/>
      <c r="E277" s="99"/>
      <c r="F277" s="99"/>
      <c r="G277" s="99"/>
      <c r="I277" s="109"/>
    </row>
    <row r="278" spans="1:9" s="96" customFormat="1" x14ac:dyDescent="0.25">
      <c r="A278"/>
      <c r="B278" s="99"/>
      <c r="C278" s="99"/>
      <c r="D278" s="99"/>
      <c r="E278" s="99"/>
      <c r="F278" s="99"/>
      <c r="G278" s="99"/>
      <c r="I278" s="109"/>
    </row>
    <row r="279" spans="1:9" s="96" customFormat="1" x14ac:dyDescent="0.25">
      <c r="A279"/>
      <c r="B279" s="99"/>
      <c r="C279" s="99"/>
      <c r="D279" s="99"/>
      <c r="E279" s="99"/>
      <c r="F279" s="99"/>
      <c r="G279" s="99"/>
      <c r="I279" s="109"/>
    </row>
    <row r="280" spans="1:9" s="96" customFormat="1" x14ac:dyDescent="0.25">
      <c r="A280"/>
      <c r="B280" s="99"/>
      <c r="C280" s="99"/>
      <c r="D280" s="99"/>
      <c r="E280" s="99"/>
      <c r="F280" s="99"/>
      <c r="G280" s="99"/>
      <c r="I280" s="109"/>
    </row>
    <row r="281" spans="1:9" s="96" customFormat="1" x14ac:dyDescent="0.25">
      <c r="A281"/>
      <c r="B281" s="99"/>
      <c r="C281" s="99"/>
      <c r="D281" s="99"/>
      <c r="E281" s="99"/>
      <c r="F281" s="99"/>
      <c r="G281" s="99"/>
      <c r="I281" s="109"/>
    </row>
    <row r="282" spans="1:9" s="96" customFormat="1" x14ac:dyDescent="0.25">
      <c r="A282"/>
      <c r="B282" s="99"/>
      <c r="C282" s="99"/>
      <c r="D282" s="99"/>
      <c r="E282" s="99"/>
      <c r="F282" s="99"/>
      <c r="G282" s="99"/>
      <c r="I282" s="109"/>
    </row>
    <row r="283" spans="1:9" s="96" customFormat="1" x14ac:dyDescent="0.25">
      <c r="A283"/>
      <c r="B283" s="99"/>
      <c r="C283" s="99"/>
      <c r="D283" s="99"/>
      <c r="E283" s="99"/>
      <c r="F283" s="99"/>
      <c r="G283" s="99"/>
      <c r="I283" s="109"/>
    </row>
    <row r="284" spans="1:9" s="96" customFormat="1" x14ac:dyDescent="0.25">
      <c r="A284"/>
      <c r="B284" s="99"/>
      <c r="C284" s="99"/>
      <c r="D284" s="99"/>
      <c r="E284" s="99"/>
      <c r="F284" s="99"/>
      <c r="G284" s="99"/>
      <c r="I284" s="109"/>
    </row>
    <row r="285" spans="1:9" s="96" customFormat="1" x14ac:dyDescent="0.25">
      <c r="A285"/>
      <c r="B285" s="99"/>
      <c r="C285" s="99"/>
      <c r="D285" s="99"/>
      <c r="E285" s="99"/>
      <c r="F285" s="99"/>
      <c r="G285" s="99"/>
      <c r="I285" s="109"/>
    </row>
    <row r="286" spans="1:9" s="96" customFormat="1" x14ac:dyDescent="0.25">
      <c r="A286"/>
      <c r="B286" s="99"/>
      <c r="C286" s="99"/>
      <c r="D286" s="99"/>
      <c r="E286" s="99"/>
      <c r="F286" s="99"/>
      <c r="G286" s="99"/>
      <c r="I286" s="109"/>
    </row>
    <row r="287" spans="1:9" s="96" customFormat="1" x14ac:dyDescent="0.25">
      <c r="A287"/>
      <c r="B287" s="99"/>
      <c r="C287" s="99"/>
      <c r="D287" s="99"/>
      <c r="E287" s="99"/>
      <c r="F287" s="99"/>
      <c r="G287" s="99"/>
      <c r="I287" s="109"/>
    </row>
    <row r="288" spans="1:9" s="96" customFormat="1" x14ac:dyDescent="0.25">
      <c r="A288"/>
      <c r="B288" s="99"/>
      <c r="C288" s="99"/>
      <c r="D288" s="99"/>
      <c r="E288" s="99"/>
      <c r="F288" s="99"/>
      <c r="G288" s="99"/>
      <c r="I288" s="109"/>
    </row>
    <row r="289" spans="1:9" s="96" customFormat="1" x14ac:dyDescent="0.25">
      <c r="A289"/>
      <c r="B289" s="99"/>
      <c r="C289" s="99"/>
      <c r="D289" s="99"/>
      <c r="E289" s="99"/>
      <c r="F289" s="99"/>
      <c r="G289" s="99"/>
      <c r="I289" s="109"/>
    </row>
    <row r="290" spans="1:9" s="96" customFormat="1" x14ac:dyDescent="0.25">
      <c r="A290"/>
      <c r="B290" s="99"/>
      <c r="C290" s="99"/>
      <c r="D290" s="99"/>
      <c r="E290" s="99"/>
      <c r="F290" s="99"/>
      <c r="G290" s="99"/>
      <c r="I290" s="109"/>
    </row>
    <row r="291" spans="1:9" s="96" customFormat="1" x14ac:dyDescent="0.25">
      <c r="A291"/>
      <c r="B291" s="99"/>
      <c r="C291" s="99"/>
      <c r="D291" s="99"/>
      <c r="E291" s="99"/>
      <c r="F291" s="99"/>
      <c r="G291" s="99"/>
      <c r="I291" s="109"/>
    </row>
    <row r="292" spans="1:9" s="96" customFormat="1" x14ac:dyDescent="0.25">
      <c r="A292"/>
      <c r="B292" s="99"/>
      <c r="C292" s="99"/>
      <c r="D292" s="99"/>
      <c r="E292" s="99"/>
      <c r="F292" s="99"/>
      <c r="G292" s="99"/>
      <c r="I292" s="109"/>
    </row>
    <row r="293" spans="1:9" s="96" customFormat="1" x14ac:dyDescent="0.25">
      <c r="A293"/>
      <c r="B293" s="99"/>
      <c r="C293" s="99"/>
      <c r="D293" s="99"/>
      <c r="E293" s="99"/>
      <c r="F293" s="99"/>
      <c r="G293" s="99"/>
      <c r="I293" s="109"/>
    </row>
    <row r="294" spans="1:9" s="96" customFormat="1" x14ac:dyDescent="0.25">
      <c r="A294"/>
      <c r="B294" s="99"/>
      <c r="C294" s="99"/>
      <c r="D294" s="99"/>
      <c r="E294" s="99"/>
      <c r="F294" s="99"/>
      <c r="G294" s="99"/>
      <c r="I294" s="109"/>
    </row>
    <row r="295" spans="1:9" s="96" customFormat="1" x14ac:dyDescent="0.25">
      <c r="A295"/>
      <c r="B295" s="99"/>
      <c r="C295" s="99"/>
      <c r="D295" s="99"/>
      <c r="E295" s="99"/>
      <c r="F295" s="99"/>
      <c r="G295" s="99"/>
      <c r="I295" s="109"/>
    </row>
    <row r="296" spans="1:9" s="96" customFormat="1" x14ac:dyDescent="0.25">
      <c r="A296"/>
      <c r="B296" s="99"/>
      <c r="C296" s="99"/>
      <c r="D296" s="99"/>
      <c r="E296" s="99"/>
      <c r="F296" s="99"/>
      <c r="G296" s="99"/>
      <c r="I296" s="109"/>
    </row>
  </sheetData>
  <sheetProtection algorithmName="SHA-512" hashValue="O9/WMLtPV0a8mKFc31UqyK+frsZz0MfjdWfaZ/oGBdhR54xb4AicBriv9MMLP9BsPui9u/u/Zf45/OO47n1WTw==" saltValue="wmb5ttQp5dCksUtiwPPzL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J294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367</v>
      </c>
      <c r="B1" s="95"/>
    </row>
    <row r="2" spans="1:9" x14ac:dyDescent="0.25">
      <c r="A2" s="102" t="s">
        <v>3</v>
      </c>
      <c r="B2" s="96">
        <v>130000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45" x14ac:dyDescent="0.25">
      <c r="A5" s="96" t="s">
        <v>126</v>
      </c>
      <c r="B5" s="96" t="s">
        <v>273</v>
      </c>
      <c r="C5" s="96" t="s">
        <v>464</v>
      </c>
      <c r="D5" s="96" t="s">
        <v>611</v>
      </c>
      <c r="E5" s="98">
        <v>42527</v>
      </c>
      <c r="F5" s="98">
        <v>42639</v>
      </c>
      <c r="G5" s="96">
        <v>10</v>
      </c>
      <c r="H5" s="96">
        <v>10</v>
      </c>
      <c r="I5" s="115">
        <v>20</v>
      </c>
    </row>
    <row r="6" spans="1:9" ht="75" x14ac:dyDescent="0.25">
      <c r="A6" s="96" t="s">
        <v>58</v>
      </c>
      <c r="B6" s="96" t="s">
        <v>273</v>
      </c>
      <c r="C6" s="96" t="s">
        <v>457</v>
      </c>
      <c r="D6" s="96" t="s">
        <v>611</v>
      </c>
      <c r="E6" s="98">
        <v>42527</v>
      </c>
      <c r="F6" s="98">
        <v>42585</v>
      </c>
      <c r="G6" s="96">
        <v>100</v>
      </c>
      <c r="H6" s="96">
        <v>100</v>
      </c>
      <c r="I6" s="115">
        <v>50</v>
      </c>
    </row>
    <row r="7" spans="1:9" ht="75" x14ac:dyDescent="0.25">
      <c r="A7" s="96" t="s">
        <v>59</v>
      </c>
      <c r="B7" s="96" t="s">
        <v>273</v>
      </c>
      <c r="C7" s="96" t="s">
        <v>466</v>
      </c>
      <c r="D7" s="96" t="s">
        <v>611</v>
      </c>
      <c r="E7" s="98">
        <v>42527</v>
      </c>
      <c r="F7" s="98">
        <v>42613</v>
      </c>
      <c r="G7" s="96">
        <v>100</v>
      </c>
      <c r="H7" s="96">
        <v>100</v>
      </c>
      <c r="I7" s="115">
        <v>32</v>
      </c>
    </row>
    <row r="8" spans="1:9" ht="75" x14ac:dyDescent="0.25">
      <c r="A8" s="96" t="s">
        <v>60</v>
      </c>
      <c r="B8" s="96" t="s">
        <v>273</v>
      </c>
      <c r="C8" s="96" t="s">
        <v>466</v>
      </c>
      <c r="D8" s="96" t="s">
        <v>611</v>
      </c>
      <c r="E8" s="98">
        <v>42527</v>
      </c>
      <c r="F8" s="98">
        <v>42613</v>
      </c>
      <c r="G8" s="96">
        <v>100</v>
      </c>
      <c r="H8" s="96">
        <v>100</v>
      </c>
      <c r="I8" s="115">
        <v>32</v>
      </c>
    </row>
    <row r="9" spans="1:9" ht="45" x14ac:dyDescent="0.25">
      <c r="A9" s="96" t="s">
        <v>92</v>
      </c>
      <c r="B9" s="96" t="s">
        <v>273</v>
      </c>
      <c r="C9" s="96" t="s">
        <v>466</v>
      </c>
      <c r="D9" s="96" t="s">
        <v>611</v>
      </c>
      <c r="E9" s="98">
        <v>42527</v>
      </c>
      <c r="F9" s="98">
        <v>42613</v>
      </c>
      <c r="G9" s="96">
        <v>10</v>
      </c>
      <c r="H9" s="96">
        <v>10</v>
      </c>
      <c r="I9" s="115">
        <v>9.9</v>
      </c>
    </row>
    <row r="10" spans="1:9" ht="45" x14ac:dyDescent="0.25">
      <c r="A10" s="96" t="s">
        <v>121</v>
      </c>
      <c r="B10" s="96" t="s">
        <v>273</v>
      </c>
      <c r="C10" s="96" t="s">
        <v>460</v>
      </c>
      <c r="D10" s="96" t="s">
        <v>611</v>
      </c>
      <c r="E10" s="98">
        <v>42527</v>
      </c>
      <c r="F10" s="98">
        <v>42590</v>
      </c>
      <c r="G10" s="96">
        <v>3</v>
      </c>
      <c r="H10" s="96">
        <v>3</v>
      </c>
      <c r="I10" s="115">
        <v>59.97</v>
      </c>
    </row>
    <row r="11" spans="1:9" ht="45" x14ac:dyDescent="0.25">
      <c r="A11" s="96" t="s">
        <v>124</v>
      </c>
      <c r="B11" s="96" t="s">
        <v>273</v>
      </c>
      <c r="C11" s="96" t="s">
        <v>457</v>
      </c>
      <c r="D11" s="96" t="s">
        <v>611</v>
      </c>
      <c r="E11" s="98">
        <v>42527</v>
      </c>
      <c r="F11" s="98">
        <v>42585</v>
      </c>
      <c r="G11" s="96">
        <v>4</v>
      </c>
      <c r="H11" s="96">
        <v>4</v>
      </c>
      <c r="I11" s="115">
        <v>69.959999999999994</v>
      </c>
    </row>
    <row r="12" spans="1:9" ht="105" x14ac:dyDescent="0.25">
      <c r="A12" s="96" t="s">
        <v>137</v>
      </c>
      <c r="B12" s="96" t="s">
        <v>273</v>
      </c>
      <c r="C12" s="96" t="s">
        <v>459</v>
      </c>
      <c r="D12" s="96" t="s">
        <v>611</v>
      </c>
      <c r="E12" s="98">
        <v>42527</v>
      </c>
      <c r="F12" s="98">
        <v>42579</v>
      </c>
      <c r="G12" s="96">
        <v>2</v>
      </c>
      <c r="H12" s="96">
        <v>2</v>
      </c>
      <c r="I12" s="115">
        <v>22.84</v>
      </c>
    </row>
    <row r="13" spans="1:9" ht="75" x14ac:dyDescent="0.25">
      <c r="A13" s="96" t="s">
        <v>141</v>
      </c>
      <c r="B13" s="96" t="s">
        <v>273</v>
      </c>
      <c r="C13" s="96" t="s">
        <v>477</v>
      </c>
      <c r="D13" s="96" t="s">
        <v>478</v>
      </c>
      <c r="E13" s="96" t="s">
        <v>477</v>
      </c>
      <c r="F13" s="96" t="s">
        <v>477</v>
      </c>
      <c r="G13" s="96">
        <v>4</v>
      </c>
      <c r="H13" s="96" t="s">
        <v>477</v>
      </c>
      <c r="I13" s="115">
        <v>0</v>
      </c>
    </row>
    <row r="14" spans="1:9" ht="45" x14ac:dyDescent="0.25">
      <c r="A14" s="96" t="s">
        <v>139</v>
      </c>
      <c r="B14" s="96" t="s">
        <v>273</v>
      </c>
      <c r="C14" s="96" t="s">
        <v>465</v>
      </c>
      <c r="D14" s="96" t="s">
        <v>611</v>
      </c>
      <c r="E14" s="98">
        <v>42527</v>
      </c>
      <c r="F14" s="98">
        <v>42570</v>
      </c>
      <c r="G14" s="96">
        <v>50</v>
      </c>
      <c r="H14" s="96">
        <v>50</v>
      </c>
      <c r="I14" s="115">
        <v>6</v>
      </c>
    </row>
    <row r="15" spans="1:9" ht="30" x14ac:dyDescent="0.25">
      <c r="A15" s="96" t="s">
        <v>159</v>
      </c>
      <c r="B15" s="96" t="s">
        <v>273</v>
      </c>
      <c r="C15" s="96" t="s">
        <v>463</v>
      </c>
      <c r="D15" s="96" t="s">
        <v>611</v>
      </c>
      <c r="E15" s="98">
        <v>42527</v>
      </c>
      <c r="F15" s="98">
        <v>42579</v>
      </c>
      <c r="G15" s="96">
        <v>5</v>
      </c>
      <c r="H15" s="96">
        <v>5</v>
      </c>
      <c r="I15" s="115">
        <v>5.4</v>
      </c>
    </row>
    <row r="16" spans="1:9" ht="45" x14ac:dyDescent="0.25">
      <c r="A16" s="96" t="s">
        <v>161</v>
      </c>
      <c r="B16" s="96" t="s">
        <v>273</v>
      </c>
      <c r="C16" s="96" t="s">
        <v>467</v>
      </c>
      <c r="D16" s="96" t="s">
        <v>611</v>
      </c>
      <c r="E16" s="98">
        <v>42527</v>
      </c>
      <c r="F16" s="98">
        <v>42562</v>
      </c>
      <c r="G16" s="96">
        <v>8</v>
      </c>
      <c r="H16" s="96">
        <v>8</v>
      </c>
      <c r="I16" s="115">
        <v>12.08</v>
      </c>
    </row>
    <row r="17" spans="1:9" ht="30" x14ac:dyDescent="0.25">
      <c r="A17" s="96" t="s">
        <v>179</v>
      </c>
      <c r="B17" s="96" t="s">
        <v>273</v>
      </c>
      <c r="C17" s="96" t="s">
        <v>461</v>
      </c>
      <c r="D17" s="96" t="s">
        <v>611</v>
      </c>
      <c r="E17" s="98">
        <v>42527</v>
      </c>
      <c r="F17" s="98">
        <v>42576</v>
      </c>
      <c r="G17" s="96">
        <v>5</v>
      </c>
      <c r="H17" s="96">
        <v>5</v>
      </c>
      <c r="I17" s="115">
        <v>14</v>
      </c>
    </row>
    <row r="18" spans="1:9" ht="45" x14ac:dyDescent="0.25">
      <c r="A18" s="96" t="s">
        <v>51</v>
      </c>
      <c r="B18" s="96" t="s">
        <v>273</v>
      </c>
      <c r="C18" s="96" t="s">
        <v>461</v>
      </c>
      <c r="D18" s="96" t="s">
        <v>611</v>
      </c>
      <c r="E18" s="98">
        <v>42527</v>
      </c>
      <c r="F18" s="98">
        <v>42576</v>
      </c>
      <c r="G18" s="96">
        <v>50</v>
      </c>
      <c r="H18" s="96">
        <v>50</v>
      </c>
      <c r="I18" s="115">
        <v>42.5</v>
      </c>
    </row>
    <row r="19" spans="1:9" ht="45" x14ac:dyDescent="0.25">
      <c r="A19" s="96" t="s">
        <v>68</v>
      </c>
      <c r="B19" s="96" t="s">
        <v>273</v>
      </c>
      <c r="C19" s="96" t="s">
        <v>462</v>
      </c>
      <c r="D19" s="96" t="s">
        <v>611</v>
      </c>
      <c r="E19" s="98">
        <v>42527</v>
      </c>
      <c r="F19" s="98">
        <v>42579</v>
      </c>
      <c r="G19" s="96">
        <v>10</v>
      </c>
      <c r="H19" s="96">
        <v>10</v>
      </c>
      <c r="I19" s="115">
        <v>8.5</v>
      </c>
    </row>
    <row r="20" spans="1:9" ht="45.75" thickBot="1" x14ac:dyDescent="0.3">
      <c r="A20" s="96" t="s">
        <v>174</v>
      </c>
      <c r="B20" s="96" t="s">
        <v>273</v>
      </c>
      <c r="C20" s="96" t="s">
        <v>457</v>
      </c>
      <c r="D20" s="96" t="s">
        <v>611</v>
      </c>
      <c r="E20" s="98">
        <v>42527</v>
      </c>
      <c r="F20" s="98">
        <v>42585</v>
      </c>
      <c r="G20" s="96">
        <v>10</v>
      </c>
      <c r="H20" s="96">
        <v>10</v>
      </c>
      <c r="I20" s="115">
        <v>75.400000000000006</v>
      </c>
    </row>
    <row r="21" spans="1:9" s="96" customFormat="1" ht="76.5" thickTop="1" thickBot="1" x14ac:dyDescent="0.3">
      <c r="A21" s="96" t="s">
        <v>61</v>
      </c>
      <c r="B21" s="96" t="s">
        <v>273</v>
      </c>
      <c r="C21" s="96" t="s">
        <v>466</v>
      </c>
      <c r="D21" s="96" t="s">
        <v>611</v>
      </c>
      <c r="E21" s="98">
        <v>42527</v>
      </c>
      <c r="F21" s="98">
        <v>42613</v>
      </c>
      <c r="G21" s="96">
        <v>100</v>
      </c>
      <c r="H21" s="96">
        <v>100</v>
      </c>
      <c r="I21" s="115">
        <v>32</v>
      </c>
    </row>
    <row r="22" spans="1:9" s="96" customFormat="1" ht="45.75" thickTop="1" x14ac:dyDescent="0.25">
      <c r="A22" s="96" t="s">
        <v>95</v>
      </c>
      <c r="B22" s="96" t="s">
        <v>273</v>
      </c>
      <c r="C22" s="96" t="s">
        <v>459</v>
      </c>
      <c r="D22" s="96" t="s">
        <v>611</v>
      </c>
      <c r="E22" s="98">
        <v>42527</v>
      </c>
      <c r="F22" s="98">
        <v>42579</v>
      </c>
      <c r="G22" s="96">
        <v>100</v>
      </c>
      <c r="H22" s="96">
        <v>100</v>
      </c>
      <c r="I22" s="115">
        <v>12</v>
      </c>
    </row>
    <row r="23" spans="1:9" s="96" customFormat="1" ht="45" x14ac:dyDescent="0.25">
      <c r="A23" s="96" t="s">
        <v>177</v>
      </c>
      <c r="B23" s="96" t="s">
        <v>273</v>
      </c>
      <c r="C23" s="96" t="s">
        <v>462</v>
      </c>
      <c r="D23" s="96" t="s">
        <v>611</v>
      </c>
      <c r="E23" s="98">
        <v>42527</v>
      </c>
      <c r="F23" s="98">
        <v>42579</v>
      </c>
      <c r="G23" s="96">
        <v>100</v>
      </c>
      <c r="H23" s="96">
        <v>100</v>
      </c>
      <c r="I23" s="115">
        <v>15</v>
      </c>
    </row>
    <row r="24" spans="1:9" s="96" customFormat="1" ht="30" x14ac:dyDescent="0.25">
      <c r="A24" s="96" t="s">
        <v>65</v>
      </c>
      <c r="B24" s="96" t="s">
        <v>273</v>
      </c>
      <c r="C24" s="96" t="s">
        <v>462</v>
      </c>
      <c r="D24" s="96" t="s">
        <v>611</v>
      </c>
      <c r="E24" s="98">
        <v>42527</v>
      </c>
      <c r="F24" s="98">
        <v>42579</v>
      </c>
      <c r="G24" s="96">
        <v>10</v>
      </c>
      <c r="H24" s="96">
        <v>10</v>
      </c>
      <c r="I24" s="115">
        <v>13</v>
      </c>
    </row>
    <row r="25" spans="1:9" s="96" customFormat="1" ht="30" x14ac:dyDescent="0.25">
      <c r="A25" s="96" t="s">
        <v>116</v>
      </c>
      <c r="B25" s="96" t="s">
        <v>273</v>
      </c>
      <c r="C25" s="96" t="s">
        <v>460</v>
      </c>
      <c r="D25" s="96" t="s">
        <v>611</v>
      </c>
      <c r="E25" s="98">
        <v>42527</v>
      </c>
      <c r="F25" s="98">
        <v>42590</v>
      </c>
      <c r="G25" s="96">
        <v>10</v>
      </c>
      <c r="H25" s="96">
        <v>10</v>
      </c>
      <c r="I25" s="115">
        <v>12.2</v>
      </c>
    </row>
    <row r="26" spans="1:9" s="96" customFormat="1" ht="30" x14ac:dyDescent="0.25">
      <c r="A26" s="96" t="s">
        <v>49</v>
      </c>
      <c r="B26" s="96" t="s">
        <v>273</v>
      </c>
      <c r="C26" s="96" t="s">
        <v>455</v>
      </c>
      <c r="D26" s="96" t="s">
        <v>611</v>
      </c>
      <c r="E26" s="98">
        <v>42527</v>
      </c>
      <c r="F26" s="98">
        <v>42564</v>
      </c>
      <c r="G26" s="96">
        <v>10</v>
      </c>
      <c r="H26" s="96">
        <v>10</v>
      </c>
      <c r="I26" s="115">
        <v>34.900000000000006</v>
      </c>
    </row>
    <row r="27" spans="1:9" s="96" customFormat="1" ht="30" x14ac:dyDescent="0.25">
      <c r="A27" s="96" t="s">
        <v>163</v>
      </c>
      <c r="B27" s="96" t="s">
        <v>273</v>
      </c>
      <c r="C27" s="96" t="s">
        <v>462</v>
      </c>
      <c r="D27" s="96" t="s">
        <v>611</v>
      </c>
      <c r="E27" s="98">
        <v>42527</v>
      </c>
      <c r="F27" s="98">
        <v>42579</v>
      </c>
      <c r="G27" s="96">
        <v>5</v>
      </c>
      <c r="H27" s="96">
        <v>5</v>
      </c>
      <c r="I27" s="115">
        <v>5.25</v>
      </c>
    </row>
    <row r="28" spans="1:9" s="96" customFormat="1" ht="30" x14ac:dyDescent="0.25">
      <c r="A28" s="96" t="s">
        <v>166</v>
      </c>
      <c r="B28" s="96" t="s">
        <v>273</v>
      </c>
      <c r="C28" s="96" t="s">
        <v>463</v>
      </c>
      <c r="D28" s="96" t="s">
        <v>611</v>
      </c>
      <c r="E28" s="98">
        <v>42527</v>
      </c>
      <c r="F28" s="98">
        <v>42579</v>
      </c>
      <c r="G28" s="96">
        <v>5</v>
      </c>
      <c r="H28" s="96">
        <v>5</v>
      </c>
      <c r="I28" s="115">
        <v>4.6999999999999993</v>
      </c>
    </row>
    <row r="29" spans="1:9" s="96" customFormat="1" ht="45" x14ac:dyDescent="0.25">
      <c r="A29" s="96" t="s">
        <v>112</v>
      </c>
      <c r="B29" s="96" t="s">
        <v>273</v>
      </c>
      <c r="C29" s="96" t="s">
        <v>456</v>
      </c>
      <c r="D29" s="96" t="s">
        <v>611</v>
      </c>
      <c r="E29" s="98">
        <v>42527</v>
      </c>
      <c r="F29" s="98">
        <v>42597</v>
      </c>
      <c r="G29" s="96">
        <v>10</v>
      </c>
      <c r="H29" s="96">
        <v>5</v>
      </c>
      <c r="I29" s="115">
        <v>12</v>
      </c>
    </row>
    <row r="30" spans="1:9" s="96" customFormat="1" ht="45" x14ac:dyDescent="0.25">
      <c r="A30" s="96" t="s">
        <v>131</v>
      </c>
      <c r="B30" s="96" t="s">
        <v>273</v>
      </c>
      <c r="C30" s="96" t="s">
        <v>477</v>
      </c>
      <c r="D30" s="96" t="s">
        <v>478</v>
      </c>
      <c r="E30" s="96" t="s">
        <v>477</v>
      </c>
      <c r="F30" s="96" t="s">
        <v>477</v>
      </c>
      <c r="G30" s="96">
        <v>144</v>
      </c>
      <c r="H30" s="96" t="s">
        <v>477</v>
      </c>
      <c r="I30" s="115">
        <v>0</v>
      </c>
    </row>
    <row r="31" spans="1:9" s="96" customFormat="1" ht="60" x14ac:dyDescent="0.25">
      <c r="A31" s="96" t="s">
        <v>46</v>
      </c>
      <c r="B31" s="96" t="s">
        <v>273</v>
      </c>
      <c r="C31" s="96" t="s">
        <v>468</v>
      </c>
      <c r="D31" s="96" t="s">
        <v>611</v>
      </c>
      <c r="E31" s="98">
        <v>42527</v>
      </c>
      <c r="F31" s="98">
        <v>42592</v>
      </c>
      <c r="G31" s="96">
        <v>10</v>
      </c>
      <c r="H31" s="96">
        <v>10</v>
      </c>
      <c r="I31" s="115">
        <v>19.5</v>
      </c>
    </row>
    <row r="32" spans="1:9" s="96" customFormat="1" ht="45" x14ac:dyDescent="0.25">
      <c r="A32" s="96" t="s">
        <v>89</v>
      </c>
      <c r="B32" s="96" t="s">
        <v>273</v>
      </c>
      <c r="C32" s="96" t="s">
        <v>461</v>
      </c>
      <c r="D32" s="96" t="s">
        <v>611</v>
      </c>
      <c r="E32" s="98">
        <v>42527</v>
      </c>
      <c r="F32" s="98">
        <v>42576</v>
      </c>
      <c r="G32" s="96">
        <v>2</v>
      </c>
      <c r="H32" s="96">
        <v>2</v>
      </c>
      <c r="I32" s="115">
        <v>13.6</v>
      </c>
    </row>
    <row r="33" spans="1:9" s="96" customFormat="1" ht="45" x14ac:dyDescent="0.25">
      <c r="A33" s="96" t="s">
        <v>152</v>
      </c>
      <c r="B33" s="96" t="s">
        <v>273</v>
      </c>
      <c r="C33" s="96" t="s">
        <v>459</v>
      </c>
      <c r="D33" s="96" t="s">
        <v>611</v>
      </c>
      <c r="E33" s="98">
        <v>42527</v>
      </c>
      <c r="F33" s="98">
        <v>42579</v>
      </c>
      <c r="G33" s="96">
        <v>10</v>
      </c>
      <c r="H33" s="96">
        <v>10</v>
      </c>
      <c r="I33" s="115">
        <v>8.5</v>
      </c>
    </row>
    <row r="34" spans="1:9" s="96" customFormat="1" ht="30" x14ac:dyDescent="0.25">
      <c r="A34" s="96" t="s">
        <v>175</v>
      </c>
      <c r="B34" s="96" t="s">
        <v>273</v>
      </c>
      <c r="C34" s="96" t="s">
        <v>458</v>
      </c>
      <c r="D34" s="96" t="s">
        <v>611</v>
      </c>
      <c r="E34" s="98">
        <v>42527</v>
      </c>
      <c r="F34" s="98">
        <v>42563</v>
      </c>
      <c r="G34" s="96">
        <v>10</v>
      </c>
      <c r="H34" s="96">
        <v>10</v>
      </c>
      <c r="I34" s="115">
        <v>4.9000000000000004</v>
      </c>
    </row>
    <row r="35" spans="1:9" s="96" customFormat="1" ht="45" x14ac:dyDescent="0.25">
      <c r="A35" s="96" t="s">
        <v>94</v>
      </c>
      <c r="B35" s="96" t="s">
        <v>273</v>
      </c>
      <c r="C35" s="96" t="s">
        <v>459</v>
      </c>
      <c r="D35" s="96" t="s">
        <v>611</v>
      </c>
      <c r="E35" s="98">
        <v>42527</v>
      </c>
      <c r="F35" s="98">
        <v>42579</v>
      </c>
      <c r="G35" s="96">
        <v>100</v>
      </c>
      <c r="H35" s="96">
        <v>100</v>
      </c>
      <c r="I35" s="115">
        <v>11</v>
      </c>
    </row>
    <row r="36" spans="1:9" s="96" customFormat="1" ht="45" x14ac:dyDescent="0.25">
      <c r="A36" s="96" t="s">
        <v>97</v>
      </c>
      <c r="B36" s="96" t="s">
        <v>273</v>
      </c>
      <c r="C36" s="96" t="s">
        <v>459</v>
      </c>
      <c r="D36" s="96" t="s">
        <v>611</v>
      </c>
      <c r="E36" s="98">
        <v>42527</v>
      </c>
      <c r="F36" s="98">
        <v>42579</v>
      </c>
      <c r="G36" s="96">
        <v>100</v>
      </c>
      <c r="H36" s="96">
        <v>100</v>
      </c>
      <c r="I36" s="115">
        <v>7.0000000000000009</v>
      </c>
    </row>
    <row r="37" spans="1:9" s="96" customFormat="1" ht="45" x14ac:dyDescent="0.25">
      <c r="A37" s="96" t="s">
        <v>108</v>
      </c>
      <c r="B37" s="96" t="s">
        <v>273</v>
      </c>
      <c r="C37" s="96" t="s">
        <v>462</v>
      </c>
      <c r="D37" s="96" t="s">
        <v>611</v>
      </c>
      <c r="E37" s="98">
        <v>42527</v>
      </c>
      <c r="F37" s="98">
        <v>42579</v>
      </c>
      <c r="G37" s="96">
        <v>10</v>
      </c>
      <c r="H37" s="96">
        <v>10</v>
      </c>
      <c r="I37" s="115">
        <v>8.8000000000000007</v>
      </c>
    </row>
    <row r="38" spans="1:9" s="96" customFormat="1" ht="30" x14ac:dyDescent="0.25">
      <c r="A38" s="96" t="s">
        <v>63</v>
      </c>
      <c r="B38" s="96" t="s">
        <v>273</v>
      </c>
      <c r="C38" s="96" t="s">
        <v>462</v>
      </c>
      <c r="D38" s="96" t="s">
        <v>611</v>
      </c>
      <c r="E38" s="98">
        <v>42527</v>
      </c>
      <c r="F38" s="98">
        <v>42579</v>
      </c>
      <c r="G38" s="96">
        <v>10</v>
      </c>
      <c r="H38" s="96">
        <v>10</v>
      </c>
      <c r="I38" s="115">
        <v>13</v>
      </c>
    </row>
    <row r="39" spans="1:9" s="96" customFormat="1" ht="30" x14ac:dyDescent="0.25">
      <c r="A39" s="96" t="s">
        <v>64</v>
      </c>
      <c r="B39" s="96" t="s">
        <v>273</v>
      </c>
      <c r="C39" s="96" t="s">
        <v>462</v>
      </c>
      <c r="D39" s="96" t="s">
        <v>611</v>
      </c>
      <c r="E39" s="98">
        <v>42527</v>
      </c>
      <c r="F39" s="98">
        <v>42579</v>
      </c>
      <c r="G39" s="96">
        <v>10</v>
      </c>
      <c r="H39" s="96">
        <v>10</v>
      </c>
      <c r="I39" s="115">
        <v>15</v>
      </c>
    </row>
    <row r="40" spans="1:9" s="96" customFormat="1" ht="45" x14ac:dyDescent="0.25">
      <c r="A40" s="96" t="s">
        <v>88</v>
      </c>
      <c r="B40" s="96" t="s">
        <v>273</v>
      </c>
      <c r="C40" s="96" t="s">
        <v>454</v>
      </c>
      <c r="D40" s="96" t="s">
        <v>611</v>
      </c>
      <c r="E40" s="98">
        <v>42527</v>
      </c>
      <c r="F40" s="98">
        <v>42612</v>
      </c>
      <c r="G40" s="96">
        <v>2</v>
      </c>
      <c r="H40" s="96">
        <v>2</v>
      </c>
      <c r="I40" s="115">
        <v>9.1999999999999993</v>
      </c>
    </row>
    <row r="41" spans="1:9" s="96" customFormat="1" ht="45" x14ac:dyDescent="0.25">
      <c r="A41" s="96" t="s">
        <v>146</v>
      </c>
      <c r="B41" s="96" t="s">
        <v>273</v>
      </c>
      <c r="C41" s="96" t="s">
        <v>462</v>
      </c>
      <c r="D41" s="96" t="s">
        <v>611</v>
      </c>
      <c r="E41" s="98">
        <v>42527</v>
      </c>
      <c r="F41" s="98">
        <v>42579</v>
      </c>
      <c r="G41" s="96">
        <v>100</v>
      </c>
      <c r="H41" s="96">
        <v>100</v>
      </c>
      <c r="I41" s="115">
        <v>35</v>
      </c>
    </row>
    <row r="42" spans="1:9" s="96" customFormat="1" ht="60" x14ac:dyDescent="0.25">
      <c r="A42" s="96" t="s">
        <v>156</v>
      </c>
      <c r="B42" s="96" t="s">
        <v>273</v>
      </c>
      <c r="C42" s="96" t="s">
        <v>463</v>
      </c>
      <c r="D42" s="96" t="s">
        <v>611</v>
      </c>
      <c r="E42" s="98">
        <v>42527</v>
      </c>
      <c r="F42" s="98">
        <v>42579</v>
      </c>
      <c r="G42" s="96">
        <v>10</v>
      </c>
      <c r="H42" s="96">
        <v>10</v>
      </c>
      <c r="I42" s="115">
        <v>18.899999999999999</v>
      </c>
    </row>
    <row r="43" spans="1:9" s="96" customFormat="1" ht="45" x14ac:dyDescent="0.25">
      <c r="A43" s="96" t="s">
        <v>158</v>
      </c>
      <c r="B43" s="96" t="s">
        <v>273</v>
      </c>
      <c r="C43" s="96" t="s">
        <v>463</v>
      </c>
      <c r="D43" s="96" t="s">
        <v>611</v>
      </c>
      <c r="E43" s="98">
        <v>42527</v>
      </c>
      <c r="F43" s="98">
        <v>42579</v>
      </c>
      <c r="G43" s="96">
        <v>10</v>
      </c>
      <c r="H43" s="96">
        <v>10</v>
      </c>
      <c r="I43" s="115">
        <v>20.2</v>
      </c>
    </row>
    <row r="44" spans="1:9" s="96" customFormat="1" ht="60" x14ac:dyDescent="0.25">
      <c r="A44" s="96" t="s">
        <v>154</v>
      </c>
      <c r="B44" s="96" t="s">
        <v>273</v>
      </c>
      <c r="C44" s="96" t="s">
        <v>463</v>
      </c>
      <c r="D44" s="96" t="s">
        <v>611</v>
      </c>
      <c r="E44" s="98">
        <v>42527</v>
      </c>
      <c r="F44" s="98">
        <v>42579</v>
      </c>
      <c r="G44" s="96">
        <v>10</v>
      </c>
      <c r="H44" s="96">
        <v>10</v>
      </c>
      <c r="I44" s="115">
        <v>20.2</v>
      </c>
    </row>
    <row r="45" spans="1:9" s="96" customFormat="1" ht="60" x14ac:dyDescent="0.25">
      <c r="A45" s="96" t="s">
        <v>157</v>
      </c>
      <c r="B45" s="96" t="s">
        <v>273</v>
      </c>
      <c r="C45" s="96" t="s">
        <v>462</v>
      </c>
      <c r="D45" s="96" t="s">
        <v>611</v>
      </c>
      <c r="E45" s="98">
        <v>42527</v>
      </c>
      <c r="F45" s="98">
        <v>42579</v>
      </c>
      <c r="G45" s="96">
        <v>10</v>
      </c>
      <c r="H45" s="96">
        <v>10</v>
      </c>
      <c r="I45" s="115">
        <v>18.5</v>
      </c>
    </row>
    <row r="46" spans="1:9" s="96" customFormat="1" ht="30" x14ac:dyDescent="0.25">
      <c r="A46" s="96" t="s">
        <v>164</v>
      </c>
      <c r="B46" s="96" t="s">
        <v>273</v>
      </c>
      <c r="C46" s="96" t="s">
        <v>462</v>
      </c>
      <c r="D46" s="96" t="s">
        <v>611</v>
      </c>
      <c r="E46" s="98">
        <v>42527</v>
      </c>
      <c r="F46" s="98">
        <v>42579</v>
      </c>
      <c r="G46" s="96">
        <v>5</v>
      </c>
      <c r="H46" s="96">
        <v>5</v>
      </c>
      <c r="I46" s="115">
        <v>5.25</v>
      </c>
    </row>
    <row r="47" spans="1:9" s="96" customFormat="1" ht="30" x14ac:dyDescent="0.25">
      <c r="A47" s="96" t="s">
        <v>165</v>
      </c>
      <c r="B47" s="96" t="s">
        <v>273</v>
      </c>
      <c r="C47" s="96" t="s">
        <v>462</v>
      </c>
      <c r="D47" s="96" t="s">
        <v>611</v>
      </c>
      <c r="E47" s="98">
        <v>42527</v>
      </c>
      <c r="F47" s="98">
        <v>42579</v>
      </c>
      <c r="G47" s="96">
        <v>5</v>
      </c>
      <c r="H47" s="96">
        <v>5</v>
      </c>
      <c r="I47" s="115">
        <v>5.25</v>
      </c>
    </row>
    <row r="48" spans="1:9" s="96" customFormat="1" ht="45" x14ac:dyDescent="0.25">
      <c r="A48" s="96" t="s">
        <v>170</v>
      </c>
      <c r="B48" s="96" t="s">
        <v>273</v>
      </c>
      <c r="C48" s="96" t="s">
        <v>461</v>
      </c>
      <c r="D48" s="96" t="s">
        <v>611</v>
      </c>
      <c r="E48" s="98">
        <v>42527</v>
      </c>
      <c r="F48" s="98">
        <v>42576</v>
      </c>
      <c r="G48" s="96">
        <v>5</v>
      </c>
      <c r="H48" s="96">
        <v>5</v>
      </c>
      <c r="I48" s="115">
        <v>6.5</v>
      </c>
    </row>
    <row r="49" spans="1:9" s="96" customFormat="1" ht="45" x14ac:dyDescent="0.25">
      <c r="A49" s="96" t="s">
        <v>171</v>
      </c>
      <c r="B49" s="96" t="s">
        <v>273</v>
      </c>
      <c r="C49" s="96" t="s">
        <v>461</v>
      </c>
      <c r="D49" s="96" t="s">
        <v>611</v>
      </c>
      <c r="E49" s="98">
        <v>42527</v>
      </c>
      <c r="F49" s="98">
        <v>42576</v>
      </c>
      <c r="G49" s="96">
        <v>5</v>
      </c>
      <c r="H49" s="96">
        <v>5</v>
      </c>
      <c r="I49" s="115">
        <v>6.5</v>
      </c>
    </row>
    <row r="50" spans="1:9" s="96" customFormat="1" ht="45" x14ac:dyDescent="0.25">
      <c r="A50" s="96" t="s">
        <v>172</v>
      </c>
      <c r="B50" s="96" t="s">
        <v>273</v>
      </c>
      <c r="C50" s="96" t="s">
        <v>462</v>
      </c>
      <c r="D50" s="96" t="s">
        <v>611</v>
      </c>
      <c r="E50" s="98">
        <v>42527</v>
      </c>
      <c r="F50" s="98">
        <v>42579</v>
      </c>
      <c r="G50" s="96">
        <v>5</v>
      </c>
      <c r="H50" s="96">
        <v>5</v>
      </c>
      <c r="I50" s="115">
        <v>6.35</v>
      </c>
    </row>
    <row r="51" spans="1:9" s="96" customFormat="1" ht="45.75" thickBot="1" x14ac:dyDescent="0.3">
      <c r="A51" s="96" t="s">
        <v>173</v>
      </c>
      <c r="B51" s="96" t="s">
        <v>273</v>
      </c>
      <c r="C51" s="96" t="s">
        <v>462</v>
      </c>
      <c r="D51" s="96" t="s">
        <v>611</v>
      </c>
      <c r="E51" s="98">
        <v>42527</v>
      </c>
      <c r="F51" s="98">
        <v>42579</v>
      </c>
      <c r="G51" s="96">
        <v>5</v>
      </c>
      <c r="H51" s="96">
        <v>5</v>
      </c>
      <c r="I51" s="115">
        <v>6.4</v>
      </c>
    </row>
    <row r="52" spans="1:9" s="96" customFormat="1" ht="16.5" thickTop="1" thickBot="1" x14ac:dyDescent="0.3">
      <c r="A52" s="104" t="s">
        <v>357</v>
      </c>
      <c r="B52" s="105"/>
      <c r="C52" s="106"/>
      <c r="D52" s="106"/>
      <c r="E52" s="106"/>
      <c r="F52" s="106"/>
      <c r="G52" s="107">
        <f>SUM(G5:G51)</f>
        <v>1399</v>
      </c>
      <c r="H52" s="107">
        <f>SUM(H5:H51)</f>
        <v>1246</v>
      </c>
      <c r="I52" s="108">
        <f>SUM(I5:I51)</f>
        <v>861.15000000000009</v>
      </c>
    </row>
    <row r="53" spans="1:9" s="96" customFormat="1" ht="15.75" thickTop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ht="30" customHeight="1" x14ac:dyDescent="0.25">
      <c r="A54" s="100" t="s">
        <v>359</v>
      </c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  <row r="266" spans="1:9" s="96" customFormat="1" x14ac:dyDescent="0.25">
      <c r="A266"/>
      <c r="B266" s="99"/>
      <c r="C266" s="99"/>
      <c r="D266" s="99"/>
      <c r="E266" s="99"/>
      <c r="F266" s="99"/>
      <c r="G266" s="99"/>
      <c r="I266" s="109"/>
    </row>
    <row r="267" spans="1:9" s="96" customFormat="1" x14ac:dyDescent="0.25">
      <c r="A267"/>
      <c r="B267" s="99"/>
      <c r="C267" s="99"/>
      <c r="D267" s="99"/>
      <c r="E267" s="99"/>
      <c r="F267" s="99"/>
      <c r="G267" s="99"/>
      <c r="I267" s="109"/>
    </row>
    <row r="268" spans="1:9" s="96" customFormat="1" x14ac:dyDescent="0.25">
      <c r="A268"/>
      <c r="B268" s="99"/>
      <c r="C268" s="99"/>
      <c r="D268" s="99"/>
      <c r="E268" s="99"/>
      <c r="F268" s="99"/>
      <c r="G268" s="99"/>
      <c r="I268" s="109"/>
    </row>
    <row r="269" spans="1:9" s="96" customFormat="1" x14ac:dyDescent="0.25">
      <c r="A269"/>
      <c r="B269" s="99"/>
      <c r="C269" s="99"/>
      <c r="D269" s="99"/>
      <c r="E269" s="99"/>
      <c r="F269" s="99"/>
      <c r="G269" s="99"/>
      <c r="I269" s="109"/>
    </row>
    <row r="270" spans="1:9" s="96" customFormat="1" x14ac:dyDescent="0.25">
      <c r="A270"/>
      <c r="B270" s="99"/>
      <c r="C270" s="99"/>
      <c r="D270" s="99"/>
      <c r="E270" s="99"/>
      <c r="F270" s="99"/>
      <c r="G270" s="99"/>
      <c r="I270" s="109"/>
    </row>
    <row r="271" spans="1:9" s="96" customFormat="1" x14ac:dyDescent="0.25">
      <c r="A271"/>
      <c r="B271" s="99"/>
      <c r="C271" s="99"/>
      <c r="D271" s="99"/>
      <c r="E271" s="99"/>
      <c r="F271" s="99"/>
      <c r="G271" s="99"/>
      <c r="I271" s="109"/>
    </row>
    <row r="272" spans="1:9" s="96" customFormat="1" x14ac:dyDescent="0.25">
      <c r="A272"/>
      <c r="B272" s="99"/>
      <c r="C272" s="99"/>
      <c r="D272" s="99"/>
      <c r="E272" s="99"/>
      <c r="F272" s="99"/>
      <c r="G272" s="99"/>
      <c r="I272" s="109"/>
    </row>
    <row r="273" spans="1:9" s="96" customFormat="1" x14ac:dyDescent="0.25">
      <c r="A273"/>
      <c r="B273" s="99"/>
      <c r="C273" s="99"/>
      <c r="D273" s="99"/>
      <c r="E273" s="99"/>
      <c r="F273" s="99"/>
      <c r="G273" s="99"/>
      <c r="I273" s="109"/>
    </row>
    <row r="274" spans="1:9" s="96" customFormat="1" x14ac:dyDescent="0.25">
      <c r="A274"/>
      <c r="B274" s="99"/>
      <c r="C274" s="99"/>
      <c r="D274" s="99"/>
      <c r="E274" s="99"/>
      <c r="F274" s="99"/>
      <c r="G274" s="99"/>
      <c r="I274" s="109"/>
    </row>
    <row r="275" spans="1:9" s="96" customFormat="1" x14ac:dyDescent="0.25">
      <c r="A275"/>
      <c r="B275" s="99"/>
      <c r="C275" s="99"/>
      <c r="D275" s="99"/>
      <c r="E275" s="99"/>
      <c r="F275" s="99"/>
      <c r="G275" s="99"/>
      <c r="I275" s="109"/>
    </row>
    <row r="276" spans="1:9" s="96" customFormat="1" x14ac:dyDescent="0.25">
      <c r="A276"/>
      <c r="B276" s="99"/>
      <c r="C276" s="99"/>
      <c r="D276" s="99"/>
      <c r="E276" s="99"/>
      <c r="F276" s="99"/>
      <c r="G276" s="99"/>
      <c r="I276" s="109"/>
    </row>
    <row r="277" spans="1:9" s="96" customFormat="1" x14ac:dyDescent="0.25">
      <c r="A277"/>
      <c r="B277" s="99"/>
      <c r="C277" s="99"/>
      <c r="D277" s="99"/>
      <c r="E277" s="99"/>
      <c r="F277" s="99"/>
      <c r="G277" s="99"/>
      <c r="I277" s="109"/>
    </row>
    <row r="278" spans="1:9" s="96" customFormat="1" x14ac:dyDescent="0.25">
      <c r="A278"/>
      <c r="B278" s="99"/>
      <c r="C278" s="99"/>
      <c r="D278" s="99"/>
      <c r="E278" s="99"/>
      <c r="F278" s="99"/>
      <c r="G278" s="99"/>
      <c r="I278" s="109"/>
    </row>
    <row r="279" spans="1:9" s="96" customFormat="1" x14ac:dyDescent="0.25">
      <c r="A279"/>
      <c r="B279" s="99"/>
      <c r="C279" s="99"/>
      <c r="D279" s="99"/>
      <c r="E279" s="99"/>
      <c r="F279" s="99"/>
      <c r="G279" s="99"/>
      <c r="I279" s="109"/>
    </row>
    <row r="280" spans="1:9" s="96" customFormat="1" x14ac:dyDescent="0.25">
      <c r="A280"/>
      <c r="B280" s="99"/>
      <c r="C280" s="99"/>
      <c r="D280" s="99"/>
      <c r="E280" s="99"/>
      <c r="F280" s="99"/>
      <c r="G280" s="99"/>
      <c r="I280" s="109"/>
    </row>
    <row r="281" spans="1:9" s="96" customFormat="1" x14ac:dyDescent="0.25">
      <c r="A281"/>
      <c r="B281" s="99"/>
      <c r="C281" s="99"/>
      <c r="D281" s="99"/>
      <c r="E281" s="99"/>
      <c r="F281" s="99"/>
      <c r="G281" s="99"/>
      <c r="I281" s="109"/>
    </row>
    <row r="282" spans="1:9" s="96" customFormat="1" x14ac:dyDescent="0.25">
      <c r="A282"/>
      <c r="B282" s="99"/>
      <c r="C282" s="99"/>
      <c r="D282" s="99"/>
      <c r="E282" s="99"/>
      <c r="F282" s="99"/>
      <c r="G282" s="99"/>
      <c r="I282" s="109"/>
    </row>
    <row r="283" spans="1:9" s="96" customFormat="1" x14ac:dyDescent="0.25">
      <c r="A283"/>
      <c r="B283" s="99"/>
      <c r="C283" s="99"/>
      <c r="D283" s="99"/>
      <c r="E283" s="99"/>
      <c r="F283" s="99"/>
      <c r="G283" s="99"/>
      <c r="I283" s="109"/>
    </row>
    <row r="284" spans="1:9" s="96" customFormat="1" x14ac:dyDescent="0.25">
      <c r="A284"/>
      <c r="B284" s="99"/>
      <c r="C284" s="99"/>
      <c r="D284" s="99"/>
      <c r="E284" s="99"/>
      <c r="F284" s="99"/>
      <c r="G284" s="99"/>
      <c r="I284" s="109"/>
    </row>
    <row r="285" spans="1:9" s="96" customFormat="1" x14ac:dyDescent="0.25">
      <c r="A285"/>
      <c r="B285" s="99"/>
      <c r="C285" s="99"/>
      <c r="D285" s="99"/>
      <c r="E285" s="99"/>
      <c r="F285" s="99"/>
      <c r="G285" s="99"/>
      <c r="I285" s="109"/>
    </row>
    <row r="286" spans="1:9" s="96" customFormat="1" x14ac:dyDescent="0.25">
      <c r="A286"/>
      <c r="B286" s="99"/>
      <c r="C286" s="99"/>
      <c r="D286" s="99"/>
      <c r="E286" s="99"/>
      <c r="F286" s="99"/>
      <c r="G286" s="99"/>
      <c r="I286" s="109"/>
    </row>
    <row r="287" spans="1:9" s="96" customFormat="1" x14ac:dyDescent="0.25">
      <c r="A287"/>
      <c r="B287" s="99"/>
      <c r="C287" s="99"/>
      <c r="D287" s="99"/>
      <c r="E287" s="99"/>
      <c r="F287" s="99"/>
      <c r="G287" s="99"/>
      <c r="I287" s="109"/>
    </row>
    <row r="288" spans="1:9" s="96" customFormat="1" x14ac:dyDescent="0.25">
      <c r="A288"/>
      <c r="B288" s="99"/>
      <c r="C288" s="99"/>
      <c r="D288" s="99"/>
      <c r="E288" s="99"/>
      <c r="F288" s="99"/>
      <c r="G288" s="99"/>
      <c r="I288" s="109"/>
    </row>
    <row r="289" spans="1:9" s="96" customFormat="1" x14ac:dyDescent="0.25">
      <c r="A289"/>
      <c r="B289" s="99"/>
      <c r="C289" s="99"/>
      <c r="D289" s="99"/>
      <c r="E289" s="99"/>
      <c r="F289" s="99"/>
      <c r="G289" s="99"/>
      <c r="I289" s="109"/>
    </row>
    <row r="290" spans="1:9" s="96" customFormat="1" x14ac:dyDescent="0.25">
      <c r="A290"/>
      <c r="B290" s="99"/>
      <c r="C290" s="99"/>
      <c r="D290" s="99"/>
      <c r="E290" s="99"/>
      <c r="F290" s="99"/>
      <c r="G290" s="99"/>
      <c r="I290" s="109"/>
    </row>
    <row r="291" spans="1:9" s="96" customFormat="1" x14ac:dyDescent="0.25">
      <c r="A291"/>
      <c r="B291" s="99"/>
      <c r="C291" s="99"/>
      <c r="D291" s="99"/>
      <c r="E291" s="99"/>
      <c r="F291" s="99"/>
      <c r="G291" s="99"/>
      <c r="I291" s="109"/>
    </row>
    <row r="292" spans="1:9" s="96" customFormat="1" x14ac:dyDescent="0.25">
      <c r="A292"/>
      <c r="B292" s="99"/>
      <c r="C292" s="99"/>
      <c r="D292" s="99"/>
      <c r="E292" s="99"/>
      <c r="F292" s="99"/>
      <c r="G292" s="99"/>
      <c r="I292" s="109"/>
    </row>
    <row r="293" spans="1:9" s="96" customFormat="1" x14ac:dyDescent="0.25">
      <c r="A293"/>
      <c r="B293" s="99"/>
      <c r="C293" s="99"/>
      <c r="D293" s="99"/>
      <c r="E293" s="99"/>
      <c r="F293" s="99"/>
      <c r="G293" s="99"/>
      <c r="I293" s="109"/>
    </row>
    <row r="294" spans="1:9" s="96" customFormat="1" x14ac:dyDescent="0.25">
      <c r="A294"/>
      <c r="B294" s="99"/>
      <c r="C294" s="99"/>
      <c r="D294" s="99"/>
      <c r="E294" s="99"/>
      <c r="F294" s="99"/>
      <c r="G294" s="99"/>
      <c r="I294" s="109"/>
    </row>
  </sheetData>
  <sheetProtection algorithmName="SHA-512" hashValue="eMRixIQGlUud9G8IxnyV27miAnTgoLdXuMTo+C0A1BJUfAA0nnGLBqQLy30rhvFg8knXAlC4qv1KBxBGJc2ngQ==" saltValue="7c0SCKJmL4VsPJOQ94K7i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J294"/>
  <sheetViews>
    <sheetView showGridLines="0" workbookViewId="0">
      <selection activeCell="D1" sqref="D1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706</v>
      </c>
      <c r="B1" s="95"/>
    </row>
    <row r="2" spans="1:9" x14ac:dyDescent="0.25">
      <c r="A2" s="102" t="s">
        <v>3</v>
      </c>
      <c r="B2" s="96">
        <v>130100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60" x14ac:dyDescent="0.25">
      <c r="A5" s="96" t="s">
        <v>90</v>
      </c>
      <c r="B5" s="96" t="s">
        <v>477</v>
      </c>
      <c r="C5" s="96" t="s">
        <v>20</v>
      </c>
      <c r="D5" s="96" t="s">
        <v>611</v>
      </c>
      <c r="E5" s="98">
        <v>42431</v>
      </c>
      <c r="F5" s="96" t="s">
        <v>480</v>
      </c>
      <c r="G5" s="96">
        <v>6000</v>
      </c>
      <c r="H5" s="96">
        <v>6000</v>
      </c>
      <c r="I5" s="115">
        <v>20400</v>
      </c>
    </row>
    <row r="6" spans="1:9" ht="60" x14ac:dyDescent="0.25">
      <c r="A6" s="96" t="s">
        <v>91</v>
      </c>
      <c r="B6" s="96" t="s">
        <v>477</v>
      </c>
      <c r="C6" s="96" t="s">
        <v>20</v>
      </c>
      <c r="D6" s="96" t="s">
        <v>611</v>
      </c>
      <c r="E6" s="98">
        <v>42431</v>
      </c>
      <c r="F6" s="96" t="s">
        <v>480</v>
      </c>
      <c r="G6" s="96">
        <v>3600</v>
      </c>
      <c r="H6" s="96">
        <v>3600</v>
      </c>
      <c r="I6" s="115">
        <v>3780</v>
      </c>
    </row>
    <row r="7" spans="1:9" ht="60.75" thickBot="1" x14ac:dyDescent="0.3">
      <c r="A7" s="96" t="s">
        <v>129</v>
      </c>
      <c r="B7" s="96" t="s">
        <v>477</v>
      </c>
      <c r="C7" s="96" t="s">
        <v>20</v>
      </c>
      <c r="D7" s="96" t="s">
        <v>611</v>
      </c>
      <c r="E7" s="98">
        <v>42431</v>
      </c>
      <c r="F7" s="96" t="s">
        <v>480</v>
      </c>
      <c r="G7" s="96">
        <v>480</v>
      </c>
      <c r="H7" s="96">
        <v>480</v>
      </c>
      <c r="I7" s="115">
        <v>566.4</v>
      </c>
    </row>
    <row r="8" spans="1:9" s="96" customFormat="1" ht="16.5" thickTop="1" thickBot="1" x14ac:dyDescent="0.3">
      <c r="A8" s="104" t="s">
        <v>357</v>
      </c>
      <c r="B8" s="105"/>
      <c r="C8" s="106"/>
      <c r="D8" s="106"/>
      <c r="E8" s="106"/>
      <c r="F8" s="106"/>
      <c r="G8" s="107">
        <f>SUM(G5:G7)</f>
        <v>10080</v>
      </c>
      <c r="H8" s="107">
        <f>SUM(H5:H7)</f>
        <v>10080</v>
      </c>
      <c r="I8" s="108">
        <f>SUM(I5:I7)</f>
        <v>24746.400000000001</v>
      </c>
    </row>
    <row r="9" spans="1:9" s="96" customFormat="1" ht="15.75" thickTop="1" x14ac:dyDescent="0.25">
      <c r="A9"/>
      <c r="B9" s="99"/>
      <c r="C9" s="99"/>
      <c r="D9" s="99"/>
      <c r="E9" s="99"/>
      <c r="F9" s="99"/>
      <c r="G9" s="99"/>
      <c r="I9" s="109"/>
    </row>
    <row r="10" spans="1:9" s="96" customFormat="1" ht="29.25" customHeight="1" x14ac:dyDescent="0.25">
      <c r="A10" s="100" t="s">
        <v>359</v>
      </c>
      <c r="B10" s="99"/>
      <c r="C10" s="99"/>
      <c r="D10" s="99"/>
      <c r="E10" s="99"/>
      <c r="F10" s="99"/>
      <c r="G10" s="99"/>
      <c r="I10" s="109"/>
    </row>
    <row r="11" spans="1:9" s="96" customFormat="1" x14ac:dyDescent="0.25">
      <c r="A11"/>
      <c r="B11" s="99"/>
      <c r="C11" s="99"/>
      <c r="D11" s="99"/>
      <c r="E11" s="99"/>
      <c r="F11" s="99"/>
      <c r="G11" s="99"/>
      <c r="I11" s="109"/>
    </row>
    <row r="12" spans="1:9" s="96" customFormat="1" x14ac:dyDescent="0.25">
      <c r="A12"/>
      <c r="B12" s="99"/>
      <c r="C12" s="99"/>
      <c r="D12" s="99"/>
      <c r="E12" s="99"/>
      <c r="F12" s="99"/>
      <c r="G12" s="99"/>
      <c r="I12" s="109"/>
    </row>
    <row r="13" spans="1:9" s="96" customFormat="1" x14ac:dyDescent="0.25">
      <c r="A13"/>
      <c r="B13" s="99"/>
      <c r="C13" s="99"/>
      <c r="D13" s="99"/>
      <c r="E13" s="99"/>
      <c r="F13" s="99"/>
      <c r="G13" s="99"/>
      <c r="I13" s="109"/>
    </row>
    <row r="14" spans="1:9" s="96" customFormat="1" x14ac:dyDescent="0.25">
      <c r="A14"/>
      <c r="B14" s="99"/>
      <c r="C14" s="99"/>
      <c r="D14" s="99"/>
      <c r="E14" s="99"/>
      <c r="F14" s="99"/>
      <c r="G14" s="99"/>
      <c r="I14" s="109"/>
    </row>
    <row r="15" spans="1:9" x14ac:dyDescent="0.25">
      <c r="A15"/>
      <c r="B15" s="99"/>
      <c r="C15" s="99"/>
      <c r="D15" s="99"/>
      <c r="E15" s="99"/>
      <c r="F15" s="99"/>
      <c r="G15" s="99"/>
      <c r="H15" s="99"/>
      <c r="I15" s="110"/>
    </row>
    <row r="16" spans="1:9" x14ac:dyDescent="0.25">
      <c r="A16"/>
      <c r="B16" s="99"/>
      <c r="C16" s="99"/>
      <c r="D16" s="99"/>
      <c r="E16" s="99"/>
      <c r="F16" s="99"/>
      <c r="G16" s="99"/>
      <c r="H16" s="99"/>
      <c r="I16" s="110"/>
    </row>
    <row r="17" spans="1:9" x14ac:dyDescent="0.25">
      <c r="A17"/>
      <c r="B17" s="99"/>
      <c r="C17" s="99"/>
      <c r="D17" s="99"/>
      <c r="E17" s="99"/>
      <c r="F17" s="99"/>
      <c r="G17" s="99"/>
      <c r="H17" s="99"/>
      <c r="I17" s="110"/>
    </row>
    <row r="18" spans="1:9" x14ac:dyDescent="0.25">
      <c r="A18"/>
      <c r="B18" s="99"/>
      <c r="C18" s="99"/>
      <c r="D18" s="99"/>
      <c r="E18" s="99"/>
      <c r="F18" s="99"/>
      <c r="G18" s="99"/>
      <c r="H18" s="99"/>
      <c r="I18" s="110"/>
    </row>
    <row r="19" spans="1:9" x14ac:dyDescent="0.25">
      <c r="A19"/>
      <c r="B19" s="99"/>
      <c r="C19" s="99"/>
      <c r="D19" s="99"/>
      <c r="E19" s="99"/>
      <c r="F19" s="99"/>
      <c r="G19" s="99"/>
      <c r="H19" s="99"/>
      <c r="I19" s="110"/>
    </row>
    <row r="20" spans="1:9" x14ac:dyDescent="0.25">
      <c r="A20"/>
      <c r="B20" s="99"/>
      <c r="C20" s="99"/>
      <c r="D20" s="99"/>
      <c r="E20" s="99"/>
      <c r="F20" s="99"/>
      <c r="G20" s="99"/>
      <c r="H20" s="99"/>
      <c r="I20" s="110"/>
    </row>
    <row r="21" spans="1:9" s="96" customFormat="1" x14ac:dyDescent="0.25">
      <c r="A21"/>
      <c r="B21" s="99"/>
      <c r="C21" s="99"/>
      <c r="D21" s="99"/>
      <c r="E21" s="99"/>
      <c r="F21" s="99"/>
      <c r="G21" s="99"/>
      <c r="H21" s="99"/>
      <c r="I21" s="110"/>
    </row>
    <row r="22" spans="1:9" s="96" customFormat="1" x14ac:dyDescent="0.25">
      <c r="A22"/>
      <c r="B22" s="99"/>
      <c r="C22" s="99"/>
      <c r="D22" s="99"/>
      <c r="E22" s="99"/>
      <c r="F22" s="99"/>
      <c r="G22" s="99"/>
      <c r="H22" s="99"/>
      <c r="I22" s="110"/>
    </row>
    <row r="23" spans="1:9" s="96" customFormat="1" x14ac:dyDescent="0.25">
      <c r="A23"/>
      <c r="B23" s="99"/>
      <c r="C23" s="99"/>
      <c r="D23" s="99"/>
      <c r="E23" s="99"/>
      <c r="F23" s="99"/>
      <c r="G23" s="99"/>
      <c r="H23" s="99"/>
      <c r="I23" s="110"/>
    </row>
    <row r="24" spans="1:9" s="96" customFormat="1" x14ac:dyDescent="0.25">
      <c r="A24"/>
      <c r="B24" s="99"/>
      <c r="C24" s="99"/>
      <c r="D24" s="99"/>
      <c r="E24" s="99"/>
      <c r="F24" s="99"/>
      <c r="G24" s="99"/>
      <c r="H24" s="99"/>
      <c r="I24" s="110"/>
    </row>
    <row r="25" spans="1:9" s="96" customFormat="1" x14ac:dyDescent="0.25">
      <c r="A25"/>
      <c r="B25" s="99"/>
      <c r="C25" s="99"/>
      <c r="D25" s="99"/>
      <c r="E25" s="99"/>
      <c r="F25" s="99"/>
      <c r="G25" s="99"/>
      <c r="H25" s="99"/>
      <c r="I25" s="110"/>
    </row>
    <row r="26" spans="1:9" s="96" customFormat="1" x14ac:dyDescent="0.25">
      <c r="A26"/>
      <c r="B26" s="99"/>
      <c r="C26" s="99"/>
      <c r="D26" s="99"/>
      <c r="E26" s="99"/>
      <c r="F26" s="99"/>
      <c r="G26" s="99"/>
      <c r="H26" s="99"/>
      <c r="I26" s="110"/>
    </row>
    <row r="27" spans="1:9" s="96" customFormat="1" x14ac:dyDescent="0.25">
      <c r="A27"/>
      <c r="B27" s="99"/>
      <c r="C27" s="99"/>
      <c r="D27" s="99"/>
      <c r="E27" s="99"/>
      <c r="F27" s="99"/>
      <c r="G27" s="99"/>
      <c r="H27" s="99"/>
      <c r="I27" s="110"/>
    </row>
    <row r="28" spans="1:9" s="96" customFormat="1" x14ac:dyDescent="0.25">
      <c r="A28"/>
      <c r="B28" s="99"/>
      <c r="C28" s="99"/>
      <c r="D28" s="99"/>
      <c r="E28" s="99"/>
      <c r="F28" s="99"/>
      <c r="G28" s="99"/>
      <c r="H28" s="99"/>
      <c r="I28" s="110"/>
    </row>
    <row r="29" spans="1:9" s="96" customFormat="1" x14ac:dyDescent="0.25">
      <c r="A29"/>
      <c r="B29" s="99"/>
      <c r="C29" s="99"/>
      <c r="D29" s="99"/>
      <c r="E29" s="99"/>
      <c r="F29" s="99"/>
      <c r="G29" s="99"/>
      <c r="H29" s="99"/>
      <c r="I29" s="110"/>
    </row>
    <row r="30" spans="1:9" s="96" customFormat="1" x14ac:dyDescent="0.25">
      <c r="A30"/>
      <c r="B30" s="99"/>
      <c r="C30" s="99"/>
      <c r="D30" s="99"/>
      <c r="E30" s="99"/>
      <c r="F30" s="99"/>
      <c r="G30" s="99"/>
      <c r="H30" s="99"/>
      <c r="I30" s="110"/>
    </row>
    <row r="31" spans="1:9" s="96" customFormat="1" x14ac:dyDescent="0.25">
      <c r="A31"/>
      <c r="B31" s="99"/>
      <c r="C31" s="99"/>
      <c r="D31" s="99"/>
      <c r="E31" s="99"/>
      <c r="F31" s="99"/>
      <c r="G31" s="99"/>
      <c r="H31" s="99"/>
      <c r="I31" s="110"/>
    </row>
    <row r="32" spans="1:9" s="96" customFormat="1" x14ac:dyDescent="0.25">
      <c r="A32"/>
      <c r="B32" s="99"/>
      <c r="C32" s="99"/>
      <c r="D32" s="99"/>
      <c r="E32" s="99"/>
      <c r="F32" s="99"/>
      <c r="G32" s="99"/>
      <c r="H32" s="99"/>
      <c r="I32" s="110"/>
    </row>
    <row r="33" spans="1:9" s="96" customFormat="1" x14ac:dyDescent="0.25">
      <c r="A33"/>
      <c r="B33" s="99"/>
      <c r="C33" s="99"/>
      <c r="D33" s="99"/>
      <c r="E33" s="99"/>
      <c r="F33" s="99"/>
      <c r="G33" s="99"/>
      <c r="H33" s="99"/>
      <c r="I33" s="110"/>
    </row>
    <row r="34" spans="1:9" s="96" customFormat="1" x14ac:dyDescent="0.25">
      <c r="A34"/>
      <c r="B34" s="99"/>
      <c r="C34" s="99"/>
      <c r="D34" s="99"/>
      <c r="E34" s="99"/>
      <c r="F34" s="99"/>
      <c r="G34" s="99"/>
      <c r="H34" s="99"/>
      <c r="I34" s="110"/>
    </row>
    <row r="35" spans="1:9" s="96" customFormat="1" x14ac:dyDescent="0.25">
      <c r="A35"/>
      <c r="B35" s="99"/>
      <c r="C35" s="99"/>
      <c r="D35" s="99"/>
      <c r="E35" s="99"/>
      <c r="F35" s="99"/>
      <c r="G35" s="99"/>
      <c r="H35" s="99"/>
      <c r="I35" s="110"/>
    </row>
    <row r="36" spans="1:9" s="96" customFormat="1" x14ac:dyDescent="0.25">
      <c r="A36"/>
      <c r="B36" s="99"/>
      <c r="C36" s="99"/>
      <c r="D36" s="99"/>
      <c r="E36" s="99"/>
      <c r="F36" s="99"/>
      <c r="G36" s="99"/>
      <c r="H36" s="99"/>
      <c r="I36" s="110"/>
    </row>
    <row r="37" spans="1:9" s="96" customFormat="1" x14ac:dyDescent="0.25">
      <c r="A37"/>
      <c r="B37" s="99"/>
      <c r="C37" s="99"/>
      <c r="D37" s="99"/>
      <c r="E37" s="99"/>
      <c r="F37" s="99"/>
      <c r="G37" s="99"/>
      <c r="H37" s="99"/>
      <c r="I37" s="110"/>
    </row>
    <row r="38" spans="1:9" s="96" customFormat="1" x14ac:dyDescent="0.25">
      <c r="A38"/>
      <c r="B38" s="99"/>
      <c r="C38" s="99"/>
      <c r="D38" s="99"/>
      <c r="E38" s="99"/>
      <c r="F38" s="99"/>
      <c r="G38" s="99"/>
      <c r="H38" s="99"/>
      <c r="I38" s="110"/>
    </row>
    <row r="39" spans="1:9" s="96" customFormat="1" x14ac:dyDescent="0.25">
      <c r="A39"/>
      <c r="B39" s="99"/>
      <c r="C39" s="99"/>
      <c r="D39" s="99"/>
      <c r="E39" s="99"/>
      <c r="F39" s="99"/>
      <c r="G39" s="99"/>
      <c r="H39" s="99"/>
      <c r="I39" s="110"/>
    </row>
    <row r="40" spans="1:9" s="96" customFormat="1" x14ac:dyDescent="0.25">
      <c r="A40"/>
      <c r="B40" s="99"/>
      <c r="C40" s="99"/>
      <c r="D40" s="99"/>
      <c r="E40" s="99"/>
      <c r="F40" s="99"/>
      <c r="G40" s="99"/>
      <c r="H40" s="99"/>
      <c r="I40" s="110"/>
    </row>
    <row r="41" spans="1:9" s="96" customFormat="1" x14ac:dyDescent="0.25">
      <c r="A41"/>
      <c r="B41" s="99"/>
      <c r="C41" s="99"/>
      <c r="D41" s="99"/>
      <c r="E41" s="99"/>
      <c r="F41" s="99"/>
      <c r="G41" s="99"/>
      <c r="H41" s="99"/>
      <c r="I41" s="110"/>
    </row>
    <row r="42" spans="1:9" s="96" customFormat="1" x14ac:dyDescent="0.25">
      <c r="A42"/>
      <c r="B42" s="99"/>
      <c r="C42" s="99"/>
      <c r="D42" s="99"/>
      <c r="E42" s="99"/>
      <c r="F42" s="99"/>
      <c r="G42" s="99"/>
      <c r="H42" s="99"/>
      <c r="I42" s="110"/>
    </row>
    <row r="43" spans="1:9" s="96" customFormat="1" x14ac:dyDescent="0.25">
      <c r="A43"/>
      <c r="B43" s="99"/>
      <c r="C43" s="99"/>
      <c r="D43" s="99"/>
      <c r="E43" s="99"/>
      <c r="F43" s="99"/>
      <c r="G43" s="99"/>
      <c r="H43" s="99"/>
      <c r="I43" s="110"/>
    </row>
    <row r="44" spans="1:9" s="96" customFormat="1" x14ac:dyDescent="0.25">
      <c r="A44"/>
      <c r="B44" s="99"/>
      <c r="C44" s="99"/>
      <c r="D44" s="99"/>
      <c r="E44" s="99"/>
      <c r="F44" s="99"/>
      <c r="G44" s="99"/>
      <c r="H44" s="99"/>
      <c r="I44" s="110"/>
    </row>
    <row r="45" spans="1:9" s="96" customFormat="1" x14ac:dyDescent="0.25">
      <c r="A45"/>
      <c r="B45" s="99"/>
      <c r="C45" s="99"/>
      <c r="D45" s="99"/>
      <c r="E45" s="99"/>
      <c r="F45" s="99"/>
      <c r="G45" s="99"/>
      <c r="H45" s="99"/>
      <c r="I45" s="110"/>
    </row>
    <row r="46" spans="1:9" s="96" customFormat="1" x14ac:dyDescent="0.25">
      <c r="A46"/>
      <c r="B46" s="99"/>
      <c r="C46" s="99"/>
      <c r="D46" s="99"/>
      <c r="E46" s="99"/>
      <c r="F46" s="99"/>
      <c r="G46" s="99"/>
      <c r="H46" s="99"/>
      <c r="I46" s="110"/>
    </row>
    <row r="47" spans="1:9" s="96" customFormat="1" x14ac:dyDescent="0.25">
      <c r="A47"/>
      <c r="B47" s="99"/>
      <c r="C47" s="99"/>
      <c r="D47" s="99"/>
      <c r="E47" s="99"/>
      <c r="F47" s="99"/>
      <c r="G47" s="99"/>
      <c r="H47" s="99"/>
      <c r="I47" s="110"/>
    </row>
    <row r="48" spans="1:9" s="96" customFormat="1" x14ac:dyDescent="0.25">
      <c r="A48"/>
      <c r="B48" s="99"/>
      <c r="C48" s="99"/>
      <c r="D48" s="99"/>
      <c r="E48" s="99"/>
      <c r="F48" s="99"/>
      <c r="G48" s="99"/>
      <c r="H48" s="99"/>
      <c r="I48" s="110"/>
    </row>
    <row r="49" spans="1:9" s="96" customFormat="1" x14ac:dyDescent="0.25">
      <c r="A49"/>
      <c r="B49" s="99"/>
      <c r="C49" s="99"/>
      <c r="D49" s="99"/>
      <c r="E49" s="99"/>
      <c r="F49" s="99"/>
      <c r="G49" s="99"/>
      <c r="H49" s="99"/>
      <c r="I49" s="110"/>
    </row>
    <row r="50" spans="1:9" s="96" customFormat="1" x14ac:dyDescent="0.25">
      <c r="A50"/>
      <c r="B50" s="99"/>
      <c r="C50" s="99"/>
      <c r="D50" s="99"/>
      <c r="E50" s="99"/>
      <c r="F50" s="99"/>
      <c r="G50" s="99"/>
      <c r="H50" s="99"/>
      <c r="I50" s="110"/>
    </row>
    <row r="51" spans="1:9" s="96" customFormat="1" ht="15.75" thickBot="1" x14ac:dyDescent="0.3">
      <c r="A51"/>
      <c r="B51" s="99"/>
      <c r="C51" s="99"/>
      <c r="D51" s="99"/>
      <c r="E51" s="99"/>
      <c r="F51" s="99"/>
      <c r="G51" s="99"/>
      <c r="H51" s="99"/>
      <c r="I51" s="110"/>
    </row>
    <row r="52" spans="1:9" s="96" customFormat="1" ht="16.5" thickTop="1" thickBot="1" x14ac:dyDescent="0.3">
      <c r="A52" s="104" t="s">
        <v>357</v>
      </c>
      <c r="B52" s="105"/>
      <c r="C52" s="106"/>
      <c r="D52" s="106"/>
      <c r="E52" s="106"/>
      <c r="F52" s="106"/>
      <c r="G52" s="107">
        <f>SUM(G5:G51)</f>
        <v>20160</v>
      </c>
      <c r="H52" s="107">
        <f>SUM(H5:H51)</f>
        <v>20160</v>
      </c>
      <c r="I52" s="108">
        <f>SUM(I5:I51)</f>
        <v>49492.800000000003</v>
      </c>
    </row>
    <row r="53" spans="1:9" s="96" customFormat="1" ht="15.75" thickTop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ht="29.25" customHeight="1" x14ac:dyDescent="0.25">
      <c r="A54" s="100" t="s">
        <v>359</v>
      </c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  <row r="266" spans="1:9" s="96" customFormat="1" x14ac:dyDescent="0.25">
      <c r="A266"/>
      <c r="B266" s="99"/>
      <c r="C266" s="99"/>
      <c r="D266" s="99"/>
      <c r="E266" s="99"/>
      <c r="F266" s="99"/>
      <c r="G266" s="99"/>
      <c r="I266" s="109"/>
    </row>
    <row r="267" spans="1:9" s="96" customFormat="1" x14ac:dyDescent="0.25">
      <c r="A267"/>
      <c r="B267" s="99"/>
      <c r="C267" s="99"/>
      <c r="D267" s="99"/>
      <c r="E267" s="99"/>
      <c r="F267" s="99"/>
      <c r="G267" s="99"/>
      <c r="I267" s="109"/>
    </row>
    <row r="268" spans="1:9" s="96" customFormat="1" x14ac:dyDescent="0.25">
      <c r="A268"/>
      <c r="B268" s="99"/>
      <c r="C268" s="99"/>
      <c r="D268" s="99"/>
      <c r="E268" s="99"/>
      <c r="F268" s="99"/>
      <c r="G268" s="99"/>
      <c r="I268" s="109"/>
    </row>
    <row r="269" spans="1:9" s="96" customFormat="1" x14ac:dyDescent="0.25">
      <c r="A269"/>
      <c r="B269" s="99"/>
      <c r="C269" s="99"/>
      <c r="D269" s="99"/>
      <c r="E269" s="99"/>
      <c r="F269" s="99"/>
      <c r="G269" s="99"/>
      <c r="I269" s="109"/>
    </row>
    <row r="270" spans="1:9" s="96" customFormat="1" x14ac:dyDescent="0.25">
      <c r="A270"/>
      <c r="B270" s="99"/>
      <c r="C270" s="99"/>
      <c r="D270" s="99"/>
      <c r="E270" s="99"/>
      <c r="F270" s="99"/>
      <c r="G270" s="99"/>
      <c r="I270" s="109"/>
    </row>
    <row r="271" spans="1:9" s="96" customFormat="1" x14ac:dyDescent="0.25">
      <c r="A271"/>
      <c r="B271" s="99"/>
      <c r="C271" s="99"/>
      <c r="D271" s="99"/>
      <c r="E271" s="99"/>
      <c r="F271" s="99"/>
      <c r="G271" s="99"/>
      <c r="I271" s="109"/>
    </row>
    <row r="272" spans="1:9" s="96" customFormat="1" x14ac:dyDescent="0.25">
      <c r="A272"/>
      <c r="B272" s="99"/>
      <c r="C272" s="99"/>
      <c r="D272" s="99"/>
      <c r="E272" s="99"/>
      <c r="F272" s="99"/>
      <c r="G272" s="99"/>
      <c r="I272" s="109"/>
    </row>
    <row r="273" spans="1:9" s="96" customFormat="1" x14ac:dyDescent="0.25">
      <c r="A273"/>
      <c r="B273" s="99"/>
      <c r="C273" s="99"/>
      <c r="D273" s="99"/>
      <c r="E273" s="99"/>
      <c r="F273" s="99"/>
      <c r="G273" s="99"/>
      <c r="I273" s="109"/>
    </row>
    <row r="274" spans="1:9" s="96" customFormat="1" x14ac:dyDescent="0.25">
      <c r="A274"/>
      <c r="B274" s="99"/>
      <c r="C274" s="99"/>
      <c r="D274" s="99"/>
      <c r="E274" s="99"/>
      <c r="F274" s="99"/>
      <c r="G274" s="99"/>
      <c r="I274" s="109"/>
    </row>
    <row r="275" spans="1:9" s="96" customFormat="1" x14ac:dyDescent="0.25">
      <c r="A275"/>
      <c r="B275" s="99"/>
      <c r="C275" s="99"/>
      <c r="D275" s="99"/>
      <c r="E275" s="99"/>
      <c r="F275" s="99"/>
      <c r="G275" s="99"/>
      <c r="I275" s="109"/>
    </row>
    <row r="276" spans="1:9" s="96" customFormat="1" x14ac:dyDescent="0.25">
      <c r="A276"/>
      <c r="B276" s="99"/>
      <c r="C276" s="99"/>
      <c r="D276" s="99"/>
      <c r="E276" s="99"/>
      <c r="F276" s="99"/>
      <c r="G276" s="99"/>
      <c r="I276" s="109"/>
    </row>
    <row r="277" spans="1:9" s="96" customFormat="1" x14ac:dyDescent="0.25">
      <c r="A277"/>
      <c r="B277" s="99"/>
      <c r="C277" s="99"/>
      <c r="D277" s="99"/>
      <c r="E277" s="99"/>
      <c r="F277" s="99"/>
      <c r="G277" s="99"/>
      <c r="I277" s="109"/>
    </row>
    <row r="278" spans="1:9" s="96" customFormat="1" x14ac:dyDescent="0.25">
      <c r="A278"/>
      <c r="B278" s="99"/>
      <c r="C278" s="99"/>
      <c r="D278" s="99"/>
      <c r="E278" s="99"/>
      <c r="F278" s="99"/>
      <c r="G278" s="99"/>
      <c r="I278" s="109"/>
    </row>
    <row r="279" spans="1:9" s="96" customFormat="1" x14ac:dyDescent="0.25">
      <c r="A279"/>
      <c r="B279" s="99"/>
      <c r="C279" s="99"/>
      <c r="D279" s="99"/>
      <c r="E279" s="99"/>
      <c r="F279" s="99"/>
      <c r="G279" s="99"/>
      <c r="I279" s="109"/>
    </row>
    <row r="280" spans="1:9" s="96" customFormat="1" x14ac:dyDescent="0.25">
      <c r="A280"/>
      <c r="B280" s="99"/>
      <c r="C280" s="99"/>
      <c r="D280" s="99"/>
      <c r="E280" s="99"/>
      <c r="F280" s="99"/>
      <c r="G280" s="99"/>
      <c r="I280" s="109"/>
    </row>
    <row r="281" spans="1:9" s="96" customFormat="1" x14ac:dyDescent="0.25">
      <c r="A281"/>
      <c r="B281" s="99"/>
      <c r="C281" s="99"/>
      <c r="D281" s="99"/>
      <c r="E281" s="99"/>
      <c r="F281" s="99"/>
      <c r="G281" s="99"/>
      <c r="I281" s="109"/>
    </row>
    <row r="282" spans="1:9" s="96" customFormat="1" x14ac:dyDescent="0.25">
      <c r="A282"/>
      <c r="B282" s="99"/>
      <c r="C282" s="99"/>
      <c r="D282" s="99"/>
      <c r="E282" s="99"/>
      <c r="F282" s="99"/>
      <c r="G282" s="99"/>
      <c r="I282" s="109"/>
    </row>
    <row r="283" spans="1:9" s="96" customFormat="1" x14ac:dyDescent="0.25">
      <c r="A283"/>
      <c r="B283" s="99"/>
      <c r="C283" s="99"/>
      <c r="D283" s="99"/>
      <c r="E283" s="99"/>
      <c r="F283" s="99"/>
      <c r="G283" s="99"/>
      <c r="I283" s="109"/>
    </row>
    <row r="284" spans="1:9" s="96" customFormat="1" x14ac:dyDescent="0.25">
      <c r="A284"/>
      <c r="B284" s="99"/>
      <c r="C284" s="99"/>
      <c r="D284" s="99"/>
      <c r="E284" s="99"/>
      <c r="F284" s="99"/>
      <c r="G284" s="99"/>
      <c r="I284" s="109"/>
    </row>
    <row r="285" spans="1:9" s="96" customFormat="1" x14ac:dyDescent="0.25">
      <c r="A285"/>
      <c r="B285" s="99"/>
      <c r="C285" s="99"/>
      <c r="D285" s="99"/>
      <c r="E285" s="99"/>
      <c r="F285" s="99"/>
      <c r="G285" s="99"/>
      <c r="I285" s="109"/>
    </row>
    <row r="286" spans="1:9" s="96" customFormat="1" x14ac:dyDescent="0.25">
      <c r="A286"/>
      <c r="B286" s="99"/>
      <c r="C286" s="99"/>
      <c r="D286" s="99"/>
      <c r="E286" s="99"/>
      <c r="F286" s="99"/>
      <c r="G286" s="99"/>
      <c r="I286" s="109"/>
    </row>
    <row r="287" spans="1:9" s="96" customFormat="1" x14ac:dyDescent="0.25">
      <c r="A287"/>
      <c r="B287" s="99"/>
      <c r="C287" s="99"/>
      <c r="D287" s="99"/>
      <c r="E287" s="99"/>
      <c r="F287" s="99"/>
      <c r="G287" s="99"/>
      <c r="I287" s="109"/>
    </row>
    <row r="288" spans="1:9" s="96" customFormat="1" x14ac:dyDescent="0.25">
      <c r="A288"/>
      <c r="B288" s="99"/>
      <c r="C288" s="99"/>
      <c r="D288" s="99"/>
      <c r="E288" s="99"/>
      <c r="F288" s="99"/>
      <c r="G288" s="99"/>
      <c r="I288" s="109"/>
    </row>
    <row r="289" spans="1:9" s="96" customFormat="1" x14ac:dyDescent="0.25">
      <c r="A289"/>
      <c r="B289" s="99"/>
      <c r="C289" s="99"/>
      <c r="D289" s="99"/>
      <c r="E289" s="99"/>
      <c r="F289" s="99"/>
      <c r="G289" s="99"/>
      <c r="I289" s="109"/>
    </row>
    <row r="290" spans="1:9" s="96" customFormat="1" x14ac:dyDescent="0.25">
      <c r="A290"/>
      <c r="B290" s="99"/>
      <c r="C290" s="99"/>
      <c r="D290" s="99"/>
      <c r="E290" s="99"/>
      <c r="F290" s="99"/>
      <c r="G290" s="99"/>
      <c r="I290" s="109"/>
    </row>
    <row r="291" spans="1:9" s="96" customFormat="1" x14ac:dyDescent="0.25">
      <c r="A291"/>
      <c r="B291" s="99"/>
      <c r="C291" s="99"/>
      <c r="D291" s="99"/>
      <c r="E291" s="99"/>
      <c r="F291" s="99"/>
      <c r="G291" s="99"/>
      <c r="I291" s="109"/>
    </row>
    <row r="292" spans="1:9" s="96" customFormat="1" x14ac:dyDescent="0.25">
      <c r="A292"/>
      <c r="B292" s="99"/>
      <c r="C292" s="99"/>
      <c r="D292" s="99"/>
      <c r="E292" s="99"/>
      <c r="F292" s="99"/>
      <c r="G292" s="99"/>
      <c r="I292" s="109"/>
    </row>
    <row r="293" spans="1:9" s="96" customFormat="1" x14ac:dyDescent="0.25">
      <c r="A293"/>
      <c r="B293" s="99"/>
      <c r="C293" s="99"/>
      <c r="D293" s="99"/>
      <c r="E293" s="99"/>
      <c r="F293" s="99"/>
      <c r="G293" s="99"/>
      <c r="I293" s="109"/>
    </row>
    <row r="294" spans="1:9" s="96" customFormat="1" x14ac:dyDescent="0.25">
      <c r="A294"/>
      <c r="B294" s="99"/>
      <c r="C294" s="99"/>
      <c r="D294" s="99"/>
      <c r="E294" s="99"/>
      <c r="F294" s="99"/>
      <c r="G294" s="99"/>
      <c r="I294" s="109"/>
    </row>
  </sheetData>
  <sheetProtection algorithmName="SHA-512" hashValue="+4YENxsLwtJ6wE22q40Pnh9mqBMeMpkRTyt59ZcF5QQs//b/vh0fZsxr7ALy8tQAacsIgWCSvv4qG2H3EQaNZg==" saltValue="ZPOy4O7Pcb66Uh1U+K9IH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J285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368</v>
      </c>
      <c r="B1" s="95"/>
    </row>
    <row r="2" spans="1:9" x14ac:dyDescent="0.25">
      <c r="A2" s="102" t="s">
        <v>3</v>
      </c>
      <c r="B2" s="96">
        <v>140000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45" x14ac:dyDescent="0.25">
      <c r="A5" s="96" t="s">
        <v>180</v>
      </c>
      <c r="B5" s="96" t="s">
        <v>266</v>
      </c>
      <c r="C5" s="96" t="s">
        <v>424</v>
      </c>
      <c r="D5" s="96" t="s">
        <v>611</v>
      </c>
      <c r="E5" s="98">
        <v>42524</v>
      </c>
      <c r="F5" s="98">
        <v>42579</v>
      </c>
      <c r="G5" s="96">
        <v>20</v>
      </c>
      <c r="H5" s="96">
        <v>20</v>
      </c>
      <c r="I5" s="115">
        <v>32</v>
      </c>
    </row>
    <row r="6" spans="1:9" ht="60" x14ac:dyDescent="0.25">
      <c r="A6" s="96" t="s">
        <v>83</v>
      </c>
      <c r="B6" s="96" t="s">
        <v>266</v>
      </c>
      <c r="C6" s="96" t="s">
        <v>424</v>
      </c>
      <c r="D6" s="96" t="s">
        <v>611</v>
      </c>
      <c r="E6" s="98">
        <v>42524</v>
      </c>
      <c r="F6" s="98">
        <v>42579</v>
      </c>
      <c r="G6" s="96">
        <v>20</v>
      </c>
      <c r="H6" s="96">
        <v>20</v>
      </c>
      <c r="I6" s="115">
        <v>9.8000000000000007</v>
      </c>
    </row>
    <row r="7" spans="1:9" ht="45.75" thickBot="1" x14ac:dyDescent="0.3">
      <c r="A7" s="96" t="s">
        <v>126</v>
      </c>
      <c r="B7" s="96" t="s">
        <v>266</v>
      </c>
      <c r="C7" s="96" t="s">
        <v>428</v>
      </c>
      <c r="D7" s="96" t="s">
        <v>611</v>
      </c>
      <c r="E7" s="98">
        <v>42527</v>
      </c>
      <c r="F7" s="98">
        <v>42639</v>
      </c>
      <c r="G7" s="96">
        <v>30</v>
      </c>
      <c r="H7" s="96">
        <v>30</v>
      </c>
      <c r="I7" s="115">
        <v>60</v>
      </c>
    </row>
    <row r="8" spans="1:9" s="96" customFormat="1" ht="46.5" thickTop="1" thickBot="1" x14ac:dyDescent="0.3">
      <c r="A8" s="96" t="s">
        <v>126</v>
      </c>
      <c r="B8" s="96" t="s">
        <v>568</v>
      </c>
      <c r="C8" s="96" t="s">
        <v>643</v>
      </c>
      <c r="D8" s="96" t="s">
        <v>611</v>
      </c>
      <c r="E8" s="98">
        <v>42663</v>
      </c>
      <c r="F8" s="98">
        <v>42668</v>
      </c>
      <c r="G8" s="96">
        <v>20</v>
      </c>
      <c r="H8" s="96">
        <v>20</v>
      </c>
      <c r="I8" s="115">
        <v>40</v>
      </c>
    </row>
    <row r="9" spans="1:9" s="96" customFormat="1" ht="60.75" thickTop="1" x14ac:dyDescent="0.25">
      <c r="A9" s="96" t="s">
        <v>45</v>
      </c>
      <c r="B9" s="96" t="s">
        <v>266</v>
      </c>
      <c r="C9" s="96" t="s">
        <v>424</v>
      </c>
      <c r="D9" s="96" t="s">
        <v>611</v>
      </c>
      <c r="E9" s="98">
        <v>42524</v>
      </c>
      <c r="F9" s="98">
        <v>42579</v>
      </c>
      <c r="G9" s="96">
        <v>15</v>
      </c>
      <c r="H9" s="96">
        <v>15</v>
      </c>
      <c r="I9" s="115">
        <v>44.25</v>
      </c>
    </row>
    <row r="10" spans="1:9" s="96" customFormat="1" ht="45" x14ac:dyDescent="0.25">
      <c r="A10" s="96" t="s">
        <v>47</v>
      </c>
      <c r="B10" s="96" t="s">
        <v>266</v>
      </c>
      <c r="C10" s="96" t="s">
        <v>434</v>
      </c>
      <c r="D10" s="96" t="s">
        <v>611</v>
      </c>
      <c r="E10" s="98">
        <v>42527</v>
      </c>
      <c r="F10" s="98">
        <v>42592</v>
      </c>
      <c r="G10" s="96">
        <v>20</v>
      </c>
      <c r="H10" s="96">
        <v>20</v>
      </c>
      <c r="I10" s="115">
        <v>50</v>
      </c>
    </row>
    <row r="11" spans="1:9" s="96" customFormat="1" ht="45" x14ac:dyDescent="0.25">
      <c r="A11" s="96" t="s">
        <v>80</v>
      </c>
      <c r="B11" s="96" t="s">
        <v>266</v>
      </c>
      <c r="C11" s="96" t="s">
        <v>424</v>
      </c>
      <c r="D11" s="96" t="s">
        <v>611</v>
      </c>
      <c r="E11" s="98">
        <v>42524</v>
      </c>
      <c r="F11" s="98">
        <v>42579</v>
      </c>
      <c r="G11" s="96">
        <v>50</v>
      </c>
      <c r="H11" s="96">
        <v>50</v>
      </c>
      <c r="I11" s="115">
        <v>60</v>
      </c>
    </row>
    <row r="12" spans="1:9" s="96" customFormat="1" ht="45" x14ac:dyDescent="0.25">
      <c r="A12" s="96" t="s">
        <v>81</v>
      </c>
      <c r="B12" s="96" t="s">
        <v>266</v>
      </c>
      <c r="C12" s="96" t="s">
        <v>413</v>
      </c>
      <c r="D12" s="96" t="s">
        <v>611</v>
      </c>
      <c r="E12" s="98">
        <v>42524</v>
      </c>
      <c r="F12" s="98">
        <v>42579</v>
      </c>
      <c r="G12" s="96">
        <v>50</v>
      </c>
      <c r="H12" s="96">
        <v>50</v>
      </c>
      <c r="I12" s="115">
        <v>85</v>
      </c>
    </row>
    <row r="13" spans="1:9" s="96" customFormat="1" ht="30" x14ac:dyDescent="0.25">
      <c r="A13" s="96" t="s">
        <v>79</v>
      </c>
      <c r="B13" s="96" t="s">
        <v>266</v>
      </c>
      <c r="C13" s="96" t="s">
        <v>431</v>
      </c>
      <c r="D13" s="96" t="s">
        <v>611</v>
      </c>
      <c r="E13" s="98">
        <v>42527</v>
      </c>
      <c r="F13" s="98">
        <v>42613</v>
      </c>
      <c r="G13" s="96">
        <v>20</v>
      </c>
      <c r="H13" s="96">
        <v>20</v>
      </c>
      <c r="I13" s="115">
        <v>25.8</v>
      </c>
    </row>
    <row r="14" spans="1:9" s="96" customFormat="1" ht="45" x14ac:dyDescent="0.25">
      <c r="A14" s="96" t="s">
        <v>82</v>
      </c>
      <c r="B14" s="96" t="s">
        <v>266</v>
      </c>
      <c r="C14" s="96" t="s">
        <v>419</v>
      </c>
      <c r="D14" s="96" t="s">
        <v>611</v>
      </c>
      <c r="E14" s="98">
        <v>42524</v>
      </c>
      <c r="F14" s="98">
        <v>42563</v>
      </c>
      <c r="G14" s="96">
        <v>20</v>
      </c>
      <c r="H14" s="96">
        <v>20</v>
      </c>
      <c r="I14" s="115">
        <v>64.599999999999994</v>
      </c>
    </row>
    <row r="15" spans="1:9" ht="30" x14ac:dyDescent="0.25">
      <c r="A15" s="96" t="s">
        <v>85</v>
      </c>
      <c r="B15" s="96" t="s">
        <v>266</v>
      </c>
      <c r="C15" s="96" t="s">
        <v>419</v>
      </c>
      <c r="D15" s="96" t="s">
        <v>611</v>
      </c>
      <c r="E15" s="98">
        <v>42524</v>
      </c>
      <c r="F15" s="98">
        <v>42563</v>
      </c>
      <c r="G15" s="96">
        <v>20</v>
      </c>
      <c r="H15" s="96">
        <v>20</v>
      </c>
      <c r="I15" s="115">
        <v>18.799999999999997</v>
      </c>
    </row>
    <row r="16" spans="1:9" ht="30" x14ac:dyDescent="0.25">
      <c r="A16" s="96" t="s">
        <v>85</v>
      </c>
      <c r="B16" s="96" t="s">
        <v>568</v>
      </c>
      <c r="C16" s="96" t="s">
        <v>617</v>
      </c>
      <c r="D16" s="96" t="s">
        <v>611</v>
      </c>
      <c r="E16" s="98">
        <v>42653</v>
      </c>
      <c r="F16" s="98">
        <v>42747</v>
      </c>
      <c r="G16" s="96">
        <v>50</v>
      </c>
      <c r="H16" s="96">
        <v>50</v>
      </c>
      <c r="I16" s="115">
        <v>47</v>
      </c>
    </row>
    <row r="17" spans="1:9" ht="60" x14ac:dyDescent="0.25">
      <c r="A17" s="96" t="s">
        <v>92</v>
      </c>
      <c r="B17" s="96" t="s">
        <v>266</v>
      </c>
      <c r="C17" s="96" t="s">
        <v>431</v>
      </c>
      <c r="D17" s="96" t="s">
        <v>692</v>
      </c>
      <c r="E17" s="98">
        <v>42527</v>
      </c>
      <c r="F17" s="98">
        <v>42613</v>
      </c>
      <c r="G17" s="96">
        <v>100</v>
      </c>
      <c r="H17" s="96">
        <v>88</v>
      </c>
      <c r="I17" s="115">
        <v>87.12</v>
      </c>
    </row>
    <row r="18" spans="1:9" ht="45" x14ac:dyDescent="0.25">
      <c r="A18" s="96" t="s">
        <v>121</v>
      </c>
      <c r="B18" s="96" t="s">
        <v>266</v>
      </c>
      <c r="C18" s="96" t="s">
        <v>422</v>
      </c>
      <c r="D18" s="96" t="s">
        <v>611</v>
      </c>
      <c r="E18" s="98">
        <v>42524</v>
      </c>
      <c r="F18" s="98">
        <v>42590</v>
      </c>
      <c r="G18" s="96">
        <v>2</v>
      </c>
      <c r="H18" s="96">
        <v>2</v>
      </c>
      <c r="I18" s="115">
        <v>39.979999999999997</v>
      </c>
    </row>
    <row r="19" spans="1:9" ht="45" x14ac:dyDescent="0.25">
      <c r="A19" s="96" t="s">
        <v>121</v>
      </c>
      <c r="B19" s="96" t="s">
        <v>491</v>
      </c>
      <c r="C19" s="96" t="s">
        <v>541</v>
      </c>
      <c r="D19" s="96" t="s">
        <v>611</v>
      </c>
      <c r="E19" s="98">
        <v>42591</v>
      </c>
      <c r="F19" s="98">
        <v>42641</v>
      </c>
      <c r="G19" s="96">
        <v>5</v>
      </c>
      <c r="H19" s="96">
        <v>5</v>
      </c>
      <c r="I19" s="115">
        <v>99.949999999999989</v>
      </c>
    </row>
    <row r="20" spans="1:9" ht="45" x14ac:dyDescent="0.25">
      <c r="A20" s="96" t="s">
        <v>121</v>
      </c>
      <c r="B20" s="96" t="s">
        <v>568</v>
      </c>
      <c r="C20" s="96" t="s">
        <v>641</v>
      </c>
      <c r="D20" s="96" t="s">
        <v>611</v>
      </c>
      <c r="E20" s="98">
        <v>42663</v>
      </c>
      <c r="F20" s="98">
        <v>42724</v>
      </c>
      <c r="G20" s="96">
        <v>2</v>
      </c>
      <c r="H20" s="96">
        <v>2</v>
      </c>
      <c r="I20" s="115">
        <v>39.979999999999997</v>
      </c>
    </row>
    <row r="21" spans="1:9" s="96" customFormat="1" ht="45" x14ac:dyDescent="0.25">
      <c r="A21" s="96" t="s">
        <v>124</v>
      </c>
      <c r="B21" s="96" t="s">
        <v>266</v>
      </c>
      <c r="C21" s="96" t="s">
        <v>418</v>
      </c>
      <c r="D21" s="96" t="s">
        <v>611</v>
      </c>
      <c r="E21" s="98">
        <v>42524</v>
      </c>
      <c r="F21" s="98">
        <v>42583</v>
      </c>
      <c r="G21" s="96">
        <v>10</v>
      </c>
      <c r="H21" s="96">
        <v>10</v>
      </c>
      <c r="I21" s="115">
        <v>174.89999999999998</v>
      </c>
    </row>
    <row r="22" spans="1:9" s="96" customFormat="1" ht="45" x14ac:dyDescent="0.25">
      <c r="A22" s="96" t="s">
        <v>122</v>
      </c>
      <c r="B22" s="96" t="s">
        <v>266</v>
      </c>
      <c r="C22" s="96" t="s">
        <v>417</v>
      </c>
      <c r="D22" s="96" t="s">
        <v>611</v>
      </c>
      <c r="E22" s="98">
        <v>42524</v>
      </c>
      <c r="F22" s="98">
        <v>42577</v>
      </c>
      <c r="G22" s="96">
        <v>5</v>
      </c>
      <c r="H22" s="96">
        <v>5</v>
      </c>
      <c r="I22" s="115">
        <v>166</v>
      </c>
    </row>
    <row r="23" spans="1:9" s="96" customFormat="1" ht="45" x14ac:dyDescent="0.25">
      <c r="A23" s="96" t="s">
        <v>123</v>
      </c>
      <c r="B23" s="96" t="s">
        <v>266</v>
      </c>
      <c r="C23" s="96" t="s">
        <v>431</v>
      </c>
      <c r="D23" s="96" t="s">
        <v>611</v>
      </c>
      <c r="E23" s="98">
        <v>42527</v>
      </c>
      <c r="F23" s="98">
        <v>42613</v>
      </c>
      <c r="G23" s="96">
        <v>50</v>
      </c>
      <c r="H23" s="96">
        <v>50</v>
      </c>
      <c r="I23" s="115">
        <v>292</v>
      </c>
    </row>
    <row r="24" spans="1:9" s="96" customFormat="1" ht="105" x14ac:dyDescent="0.25">
      <c r="A24" s="96" t="s">
        <v>137</v>
      </c>
      <c r="B24" s="96" t="s">
        <v>568</v>
      </c>
      <c r="C24" s="96" t="s">
        <v>640</v>
      </c>
      <c r="D24" s="96" t="s">
        <v>611</v>
      </c>
      <c r="E24" s="98">
        <v>42663</v>
      </c>
      <c r="F24" s="98">
        <v>42759</v>
      </c>
      <c r="G24" s="96">
        <v>2</v>
      </c>
      <c r="H24" s="96">
        <v>2</v>
      </c>
      <c r="I24" s="115">
        <v>22.84</v>
      </c>
    </row>
    <row r="25" spans="1:9" s="96" customFormat="1" ht="75" x14ac:dyDescent="0.25">
      <c r="A25" s="96" t="s">
        <v>141</v>
      </c>
      <c r="B25" s="96" t="s">
        <v>266</v>
      </c>
      <c r="C25" s="96" t="s">
        <v>477</v>
      </c>
      <c r="D25" s="96" t="s">
        <v>478</v>
      </c>
      <c r="E25" s="96" t="s">
        <v>477</v>
      </c>
      <c r="F25" s="96" t="s">
        <v>477</v>
      </c>
      <c r="G25" s="96">
        <v>10</v>
      </c>
      <c r="H25" s="96" t="s">
        <v>477</v>
      </c>
      <c r="I25" s="115">
        <v>0</v>
      </c>
    </row>
    <row r="26" spans="1:9" s="96" customFormat="1" ht="60" x14ac:dyDescent="0.25">
      <c r="A26" s="96" t="s">
        <v>161</v>
      </c>
      <c r="B26" s="96" t="s">
        <v>266</v>
      </c>
      <c r="C26" s="96" t="s">
        <v>432</v>
      </c>
      <c r="D26" s="96" t="s">
        <v>692</v>
      </c>
      <c r="E26" s="98">
        <v>42527</v>
      </c>
      <c r="F26" s="98">
        <v>42562</v>
      </c>
      <c r="G26" s="96">
        <v>30</v>
      </c>
      <c r="H26" s="96">
        <v>10</v>
      </c>
      <c r="I26" s="115">
        <v>15.1</v>
      </c>
    </row>
    <row r="27" spans="1:9" s="96" customFormat="1" ht="60" x14ac:dyDescent="0.25">
      <c r="A27" s="96" t="s">
        <v>162</v>
      </c>
      <c r="B27" s="96" t="s">
        <v>266</v>
      </c>
      <c r="C27" s="96" t="s">
        <v>432</v>
      </c>
      <c r="D27" s="96" t="s">
        <v>692</v>
      </c>
      <c r="E27" s="98">
        <v>42527</v>
      </c>
      <c r="F27" s="98">
        <v>42562</v>
      </c>
      <c r="G27" s="96">
        <v>30</v>
      </c>
      <c r="H27" s="96">
        <v>10</v>
      </c>
      <c r="I27" s="115">
        <v>14.9</v>
      </c>
    </row>
    <row r="28" spans="1:9" s="96" customFormat="1" ht="45" x14ac:dyDescent="0.25">
      <c r="A28" s="96" t="s">
        <v>52</v>
      </c>
      <c r="B28" s="96" t="s">
        <v>266</v>
      </c>
      <c r="C28" s="96" t="s">
        <v>424</v>
      </c>
      <c r="D28" s="96" t="s">
        <v>611</v>
      </c>
      <c r="E28" s="98">
        <v>42524</v>
      </c>
      <c r="F28" s="98">
        <v>42579</v>
      </c>
      <c r="G28" s="96">
        <v>50</v>
      </c>
      <c r="H28" s="96">
        <v>50</v>
      </c>
      <c r="I28" s="115">
        <v>28.499999999999996</v>
      </c>
    </row>
    <row r="29" spans="1:9" s="96" customFormat="1" ht="30" x14ac:dyDescent="0.25">
      <c r="A29" s="96" t="s">
        <v>56</v>
      </c>
      <c r="B29" s="96" t="s">
        <v>266</v>
      </c>
      <c r="C29" s="96" t="s">
        <v>420</v>
      </c>
      <c r="D29" s="96" t="s">
        <v>611</v>
      </c>
      <c r="E29" s="98">
        <v>42524</v>
      </c>
      <c r="F29" s="98">
        <v>42579</v>
      </c>
      <c r="G29" s="96">
        <v>100</v>
      </c>
      <c r="H29" s="96">
        <v>100</v>
      </c>
      <c r="I29" s="115">
        <v>252</v>
      </c>
    </row>
    <row r="30" spans="1:9" s="96" customFormat="1" ht="30" x14ac:dyDescent="0.25">
      <c r="A30" s="96" t="s">
        <v>56</v>
      </c>
      <c r="B30" s="96" t="s">
        <v>491</v>
      </c>
      <c r="C30" s="96" t="s">
        <v>539</v>
      </c>
      <c r="D30" s="96" t="s">
        <v>611</v>
      </c>
      <c r="E30" s="98">
        <v>42591</v>
      </c>
      <c r="F30" s="98">
        <v>42633</v>
      </c>
      <c r="G30" s="96">
        <v>100</v>
      </c>
      <c r="H30" s="96">
        <v>100</v>
      </c>
      <c r="I30" s="115">
        <v>252</v>
      </c>
    </row>
    <row r="31" spans="1:9" s="96" customFormat="1" ht="30" x14ac:dyDescent="0.25">
      <c r="A31" s="96" t="s">
        <v>56</v>
      </c>
      <c r="B31" s="96" t="s">
        <v>568</v>
      </c>
      <c r="C31" s="96" t="s">
        <v>640</v>
      </c>
      <c r="D31" s="96" t="s">
        <v>611</v>
      </c>
      <c r="E31" s="98">
        <v>42663</v>
      </c>
      <c r="F31" s="98">
        <v>42759</v>
      </c>
      <c r="G31" s="96">
        <v>100</v>
      </c>
      <c r="H31" s="96">
        <v>100</v>
      </c>
      <c r="I31" s="115">
        <v>252</v>
      </c>
    </row>
    <row r="32" spans="1:9" s="96" customFormat="1" ht="45" x14ac:dyDescent="0.25">
      <c r="A32" s="96" t="s">
        <v>105</v>
      </c>
      <c r="B32" s="96" t="s">
        <v>568</v>
      </c>
      <c r="C32" s="96" t="s">
        <v>618</v>
      </c>
      <c r="D32" s="96" t="s">
        <v>611</v>
      </c>
      <c r="E32" s="98">
        <v>42653</v>
      </c>
      <c r="F32" s="98">
        <v>43055</v>
      </c>
      <c r="G32" s="96">
        <v>10</v>
      </c>
      <c r="H32" s="96">
        <v>10</v>
      </c>
      <c r="I32" s="115">
        <v>10</v>
      </c>
    </row>
    <row r="33" spans="1:9" s="96" customFormat="1" ht="60" x14ac:dyDescent="0.25">
      <c r="A33" s="96" t="s">
        <v>109</v>
      </c>
      <c r="B33" s="96" t="s">
        <v>266</v>
      </c>
      <c r="C33" s="96" t="s">
        <v>416</v>
      </c>
      <c r="D33" s="96" t="s">
        <v>611</v>
      </c>
      <c r="E33" s="98">
        <v>42524</v>
      </c>
      <c r="F33" s="98">
        <v>42597</v>
      </c>
      <c r="G33" s="96">
        <v>10</v>
      </c>
      <c r="H33" s="96">
        <v>10</v>
      </c>
      <c r="I33" s="115">
        <v>17.5</v>
      </c>
    </row>
    <row r="34" spans="1:9" s="96" customFormat="1" ht="45" x14ac:dyDescent="0.25">
      <c r="A34" s="96" t="s">
        <v>128</v>
      </c>
      <c r="B34" s="96" t="s">
        <v>266</v>
      </c>
      <c r="C34" s="96" t="s">
        <v>477</v>
      </c>
      <c r="D34" s="96" t="s">
        <v>478</v>
      </c>
      <c r="E34" s="96" t="s">
        <v>477</v>
      </c>
      <c r="F34" s="96" t="s">
        <v>477</v>
      </c>
      <c r="G34" s="96">
        <v>20</v>
      </c>
      <c r="H34" s="96" t="s">
        <v>477</v>
      </c>
      <c r="I34" s="115">
        <v>0</v>
      </c>
    </row>
    <row r="35" spans="1:9" s="96" customFormat="1" ht="45" x14ac:dyDescent="0.25">
      <c r="A35" s="96" t="s">
        <v>174</v>
      </c>
      <c r="B35" s="96" t="s">
        <v>266</v>
      </c>
      <c r="C35" s="96" t="s">
        <v>418</v>
      </c>
      <c r="D35" s="96" t="s">
        <v>611</v>
      </c>
      <c r="E35" s="98">
        <v>42524</v>
      </c>
      <c r="F35" s="98">
        <v>42583</v>
      </c>
      <c r="G35" s="96">
        <v>10</v>
      </c>
      <c r="H35" s="96">
        <v>10</v>
      </c>
      <c r="I35" s="115">
        <v>75.400000000000006</v>
      </c>
    </row>
    <row r="36" spans="1:9" s="96" customFormat="1" ht="75" x14ac:dyDescent="0.25">
      <c r="A36" s="96" t="s">
        <v>61</v>
      </c>
      <c r="B36" s="96" t="s">
        <v>568</v>
      </c>
      <c r="C36" s="96" t="s">
        <v>622</v>
      </c>
      <c r="D36" s="96" t="s">
        <v>692</v>
      </c>
      <c r="E36" s="98">
        <v>42653</v>
      </c>
      <c r="F36" s="98">
        <v>42758</v>
      </c>
      <c r="G36" s="96">
        <v>500</v>
      </c>
      <c r="H36" s="96">
        <v>162</v>
      </c>
      <c r="I36" s="115">
        <v>51.84</v>
      </c>
    </row>
    <row r="37" spans="1:9" s="96" customFormat="1" ht="30" x14ac:dyDescent="0.25">
      <c r="A37" s="96" t="s">
        <v>62</v>
      </c>
      <c r="B37" s="96" t="s">
        <v>568</v>
      </c>
      <c r="C37" s="96" t="s">
        <v>618</v>
      </c>
      <c r="D37" s="96" t="s">
        <v>611</v>
      </c>
      <c r="E37" s="98">
        <v>42653</v>
      </c>
      <c r="F37" s="98">
        <v>43055</v>
      </c>
      <c r="G37" s="96">
        <v>200</v>
      </c>
      <c r="H37" s="96">
        <v>47</v>
      </c>
      <c r="I37" s="115">
        <v>61.1</v>
      </c>
    </row>
    <row r="38" spans="1:9" s="96" customFormat="1" ht="30" x14ac:dyDescent="0.25">
      <c r="A38" s="96" t="s">
        <v>66</v>
      </c>
      <c r="B38" s="96" t="s">
        <v>568</v>
      </c>
      <c r="C38" s="96" t="s">
        <v>618</v>
      </c>
      <c r="D38" s="96" t="s">
        <v>611</v>
      </c>
      <c r="E38" s="98">
        <v>42653</v>
      </c>
      <c r="F38" s="98">
        <v>43055</v>
      </c>
      <c r="G38" s="96">
        <v>100</v>
      </c>
      <c r="H38" s="96">
        <v>100</v>
      </c>
      <c r="I38" s="115">
        <v>85</v>
      </c>
    </row>
    <row r="39" spans="1:9" s="96" customFormat="1" ht="75" x14ac:dyDescent="0.25">
      <c r="A39" s="96" t="s">
        <v>107</v>
      </c>
      <c r="B39" s="96" t="s">
        <v>568</v>
      </c>
      <c r="C39" s="96" t="s">
        <v>615</v>
      </c>
      <c r="D39" s="96" t="s">
        <v>611</v>
      </c>
      <c r="E39" s="98">
        <v>42653</v>
      </c>
      <c r="F39" s="98">
        <v>42718</v>
      </c>
      <c r="G39" s="96">
        <v>1</v>
      </c>
      <c r="H39" s="96">
        <v>1</v>
      </c>
      <c r="I39" s="115">
        <v>74.849999999999994</v>
      </c>
    </row>
    <row r="40" spans="1:9" s="96" customFormat="1" ht="30.75" thickBot="1" x14ac:dyDescent="0.3">
      <c r="A40" s="96" t="s">
        <v>116</v>
      </c>
      <c r="B40" s="96" t="s">
        <v>266</v>
      </c>
      <c r="C40" s="96" t="s">
        <v>422</v>
      </c>
      <c r="D40" s="96" t="s">
        <v>611</v>
      </c>
      <c r="E40" s="98">
        <v>42524</v>
      </c>
      <c r="F40" s="98">
        <v>42590</v>
      </c>
      <c r="G40" s="96">
        <v>10</v>
      </c>
      <c r="H40" s="96">
        <v>10</v>
      </c>
      <c r="I40" s="115">
        <v>12.2</v>
      </c>
    </row>
    <row r="41" spans="1:9" s="96" customFormat="1" ht="46.5" thickTop="1" thickBot="1" x14ac:dyDescent="0.3">
      <c r="A41" s="96" t="s">
        <v>125</v>
      </c>
      <c r="B41" s="96" t="s">
        <v>568</v>
      </c>
      <c r="C41" s="96" t="s">
        <v>477</v>
      </c>
      <c r="D41" s="96" t="s">
        <v>478</v>
      </c>
      <c r="E41" s="96" t="s">
        <v>477</v>
      </c>
      <c r="F41" s="96" t="s">
        <v>477</v>
      </c>
      <c r="G41" s="96">
        <v>10</v>
      </c>
      <c r="H41" s="96" t="s">
        <v>477</v>
      </c>
      <c r="I41" s="115">
        <v>0</v>
      </c>
    </row>
    <row r="42" spans="1:9" s="96" customFormat="1" ht="45.75" thickTop="1" x14ac:dyDescent="0.25">
      <c r="A42" s="96" t="s">
        <v>48</v>
      </c>
      <c r="B42" s="96" t="s">
        <v>266</v>
      </c>
      <c r="C42" s="96" t="s">
        <v>425</v>
      </c>
      <c r="D42" s="96" t="s">
        <v>611</v>
      </c>
      <c r="E42" s="98">
        <v>42527</v>
      </c>
      <c r="F42" s="98">
        <v>42579</v>
      </c>
      <c r="G42" s="96">
        <v>2</v>
      </c>
      <c r="H42" s="96">
        <v>2</v>
      </c>
      <c r="I42" s="115">
        <v>0.8</v>
      </c>
    </row>
    <row r="43" spans="1:9" s="96" customFormat="1" ht="45" x14ac:dyDescent="0.25">
      <c r="A43" s="96" t="s">
        <v>48</v>
      </c>
      <c r="B43" s="96" t="s">
        <v>491</v>
      </c>
      <c r="C43" s="96" t="s">
        <v>543</v>
      </c>
      <c r="D43" s="96" t="s">
        <v>611</v>
      </c>
      <c r="E43" s="98">
        <v>42591</v>
      </c>
      <c r="F43" s="98">
        <v>42639</v>
      </c>
      <c r="G43" s="96">
        <v>50</v>
      </c>
      <c r="H43" s="96">
        <v>50</v>
      </c>
      <c r="I43" s="115">
        <v>20</v>
      </c>
    </row>
    <row r="44" spans="1:9" s="96" customFormat="1" ht="30" x14ac:dyDescent="0.25">
      <c r="A44" s="96" t="s">
        <v>98</v>
      </c>
      <c r="B44" s="96" t="s">
        <v>266</v>
      </c>
      <c r="C44" s="96" t="s">
        <v>415</v>
      </c>
      <c r="D44" s="96" t="s">
        <v>611</v>
      </c>
      <c r="E44" s="98">
        <v>42524</v>
      </c>
      <c r="F44" s="98">
        <v>42564</v>
      </c>
      <c r="G44" s="96">
        <v>50</v>
      </c>
      <c r="H44" s="96">
        <v>50</v>
      </c>
      <c r="I44" s="115">
        <v>4</v>
      </c>
    </row>
    <row r="45" spans="1:9" s="96" customFormat="1" ht="30" x14ac:dyDescent="0.25">
      <c r="A45" s="96" t="s">
        <v>99</v>
      </c>
      <c r="B45" s="96" t="s">
        <v>266</v>
      </c>
      <c r="C45" s="96" t="s">
        <v>425</v>
      </c>
      <c r="D45" s="96" t="s">
        <v>611</v>
      </c>
      <c r="E45" s="98">
        <v>42527</v>
      </c>
      <c r="F45" s="98">
        <v>42579</v>
      </c>
      <c r="G45" s="96">
        <v>50</v>
      </c>
      <c r="H45" s="96">
        <v>50</v>
      </c>
      <c r="I45" s="115">
        <v>5.5</v>
      </c>
    </row>
    <row r="46" spans="1:9" s="96" customFormat="1" ht="30" x14ac:dyDescent="0.25">
      <c r="A46" s="96" t="s">
        <v>100</v>
      </c>
      <c r="B46" s="96" t="s">
        <v>266</v>
      </c>
      <c r="C46" s="96" t="s">
        <v>415</v>
      </c>
      <c r="D46" s="96" t="s">
        <v>611</v>
      </c>
      <c r="E46" s="98">
        <v>42524</v>
      </c>
      <c r="F46" s="98">
        <v>42564</v>
      </c>
      <c r="G46" s="96">
        <v>50</v>
      </c>
      <c r="H46" s="96">
        <v>50</v>
      </c>
      <c r="I46" s="115">
        <v>8</v>
      </c>
    </row>
    <row r="47" spans="1:9" s="96" customFormat="1" ht="30" x14ac:dyDescent="0.25">
      <c r="A47" s="96" t="s">
        <v>104</v>
      </c>
      <c r="B47" s="96" t="s">
        <v>266</v>
      </c>
      <c r="C47" s="96" t="s">
        <v>415</v>
      </c>
      <c r="D47" s="96" t="s">
        <v>611</v>
      </c>
      <c r="E47" s="98">
        <v>42524</v>
      </c>
      <c r="F47" s="98">
        <v>42564</v>
      </c>
      <c r="G47" s="96">
        <v>50</v>
      </c>
      <c r="H47" s="96">
        <v>50</v>
      </c>
      <c r="I47" s="115">
        <v>2.5</v>
      </c>
    </row>
    <row r="48" spans="1:9" s="96" customFormat="1" ht="45" x14ac:dyDescent="0.25">
      <c r="A48" s="96" t="s">
        <v>101</v>
      </c>
      <c r="B48" s="96" t="s">
        <v>266</v>
      </c>
      <c r="C48" s="96" t="s">
        <v>425</v>
      </c>
      <c r="D48" s="96" t="s">
        <v>611</v>
      </c>
      <c r="E48" s="98">
        <v>42527</v>
      </c>
      <c r="F48" s="98">
        <v>42579</v>
      </c>
      <c r="G48" s="96">
        <v>50</v>
      </c>
      <c r="H48" s="96">
        <v>50</v>
      </c>
      <c r="I48" s="115">
        <v>13</v>
      </c>
    </row>
    <row r="49" spans="1:9" s="96" customFormat="1" ht="30" x14ac:dyDescent="0.25">
      <c r="A49" s="96" t="s">
        <v>57</v>
      </c>
      <c r="B49" s="96" t="s">
        <v>266</v>
      </c>
      <c r="C49" s="96" t="s">
        <v>420</v>
      </c>
      <c r="D49" s="96" t="s">
        <v>611</v>
      </c>
      <c r="E49" s="98">
        <v>42524</v>
      </c>
      <c r="F49" s="98">
        <v>42579</v>
      </c>
      <c r="G49" s="96">
        <v>100</v>
      </c>
      <c r="H49" s="96">
        <v>100</v>
      </c>
      <c r="I49" s="115">
        <v>254.99999999999997</v>
      </c>
    </row>
    <row r="50" spans="1:9" s="96" customFormat="1" ht="30" x14ac:dyDescent="0.25">
      <c r="A50" s="96" t="s">
        <v>57</v>
      </c>
      <c r="B50" s="96" t="s">
        <v>491</v>
      </c>
      <c r="C50" s="96" t="s">
        <v>539</v>
      </c>
      <c r="D50" s="96" t="s">
        <v>611</v>
      </c>
      <c r="E50" s="98">
        <v>42591</v>
      </c>
      <c r="F50" s="98">
        <v>42633</v>
      </c>
      <c r="G50" s="96">
        <v>100</v>
      </c>
      <c r="H50" s="96">
        <v>100</v>
      </c>
      <c r="I50" s="115">
        <v>254.99999999999997</v>
      </c>
    </row>
    <row r="51" spans="1:9" s="96" customFormat="1" ht="30" x14ac:dyDescent="0.25">
      <c r="A51" s="96" t="s">
        <v>86</v>
      </c>
      <c r="B51" s="96" t="s">
        <v>266</v>
      </c>
      <c r="C51" s="96" t="s">
        <v>423</v>
      </c>
      <c r="D51" s="96" t="s">
        <v>611</v>
      </c>
      <c r="E51" s="98">
        <v>42524</v>
      </c>
      <c r="F51" s="98">
        <v>42576</v>
      </c>
      <c r="G51" s="96">
        <v>20</v>
      </c>
      <c r="H51" s="96">
        <v>20</v>
      </c>
      <c r="I51" s="115">
        <v>53</v>
      </c>
    </row>
    <row r="52" spans="1:9" s="96" customFormat="1" ht="45" x14ac:dyDescent="0.25">
      <c r="A52" s="96" t="s">
        <v>87</v>
      </c>
      <c r="B52" s="96" t="s">
        <v>266</v>
      </c>
      <c r="C52" s="96" t="s">
        <v>423</v>
      </c>
      <c r="D52" s="96" t="s">
        <v>611</v>
      </c>
      <c r="E52" s="98">
        <v>42524</v>
      </c>
      <c r="F52" s="98">
        <v>42576</v>
      </c>
      <c r="G52" s="96">
        <v>20</v>
      </c>
      <c r="H52" s="96">
        <v>20</v>
      </c>
      <c r="I52" s="115">
        <v>63</v>
      </c>
    </row>
    <row r="53" spans="1:9" s="96" customFormat="1" ht="45" x14ac:dyDescent="0.25">
      <c r="A53" s="96" t="s">
        <v>110</v>
      </c>
      <c r="B53" s="96" t="s">
        <v>266</v>
      </c>
      <c r="C53" s="96" t="s">
        <v>414</v>
      </c>
      <c r="D53" s="96" t="s">
        <v>611</v>
      </c>
      <c r="E53" s="98">
        <v>42524</v>
      </c>
      <c r="F53" s="98">
        <v>42612</v>
      </c>
      <c r="G53" s="96">
        <v>10</v>
      </c>
      <c r="H53" s="96">
        <v>10</v>
      </c>
      <c r="I53" s="115">
        <v>9.6999999999999993</v>
      </c>
    </row>
    <row r="54" spans="1:9" s="96" customFormat="1" ht="60" x14ac:dyDescent="0.25">
      <c r="A54" s="96" t="s">
        <v>112</v>
      </c>
      <c r="B54" s="96" t="s">
        <v>266</v>
      </c>
      <c r="C54" s="96" t="s">
        <v>416</v>
      </c>
      <c r="D54" s="96" t="s">
        <v>692</v>
      </c>
      <c r="E54" s="98">
        <v>42524</v>
      </c>
      <c r="F54" s="98">
        <v>42597</v>
      </c>
      <c r="G54" s="96">
        <v>10</v>
      </c>
      <c r="H54" s="96">
        <v>5</v>
      </c>
      <c r="I54" s="115">
        <v>12</v>
      </c>
    </row>
    <row r="55" spans="1:9" s="96" customFormat="1" ht="45" x14ac:dyDescent="0.25">
      <c r="A55" s="96" t="s">
        <v>131</v>
      </c>
      <c r="B55" s="96" t="s">
        <v>266</v>
      </c>
      <c r="C55" s="96" t="s">
        <v>477</v>
      </c>
      <c r="D55" s="96" t="s">
        <v>478</v>
      </c>
      <c r="E55" s="96" t="s">
        <v>477</v>
      </c>
      <c r="F55" s="96" t="s">
        <v>477</v>
      </c>
      <c r="G55" s="96">
        <v>1000</v>
      </c>
      <c r="H55" s="96" t="s">
        <v>477</v>
      </c>
      <c r="I55" s="115">
        <v>0</v>
      </c>
    </row>
    <row r="56" spans="1:9" s="96" customFormat="1" ht="30" x14ac:dyDescent="0.25">
      <c r="A56" s="96" t="s">
        <v>75</v>
      </c>
      <c r="B56" s="96" t="s">
        <v>568</v>
      </c>
      <c r="C56" s="96" t="s">
        <v>619</v>
      </c>
      <c r="D56" s="96" t="s">
        <v>611</v>
      </c>
      <c r="E56" s="98">
        <v>42653</v>
      </c>
      <c r="F56" s="98">
        <v>42769</v>
      </c>
      <c r="G56" s="96">
        <v>10</v>
      </c>
      <c r="H56" s="96">
        <v>10</v>
      </c>
      <c r="I56" s="115">
        <v>3.8</v>
      </c>
    </row>
    <row r="57" spans="1:9" s="96" customFormat="1" ht="45" x14ac:dyDescent="0.25">
      <c r="A57" s="96" t="s">
        <v>134</v>
      </c>
      <c r="B57" s="96" t="s">
        <v>568</v>
      </c>
      <c r="C57" s="96" t="s">
        <v>644</v>
      </c>
      <c r="D57" s="96" t="s">
        <v>611</v>
      </c>
      <c r="E57" s="98">
        <v>42663</v>
      </c>
      <c r="F57" s="98">
        <v>42725</v>
      </c>
      <c r="G57" s="96">
        <v>10</v>
      </c>
      <c r="H57" s="96">
        <v>10</v>
      </c>
      <c r="I57" s="115">
        <v>104.9</v>
      </c>
    </row>
    <row r="58" spans="1:9" s="96" customFormat="1" ht="60" x14ac:dyDescent="0.25">
      <c r="A58" s="96" t="s">
        <v>160</v>
      </c>
      <c r="B58" s="96" t="s">
        <v>491</v>
      </c>
      <c r="C58" s="96" t="s">
        <v>539</v>
      </c>
      <c r="D58" s="96" t="s">
        <v>611</v>
      </c>
      <c r="E58" s="98">
        <v>42591</v>
      </c>
      <c r="F58" s="98">
        <v>42633</v>
      </c>
      <c r="G58" s="96">
        <v>5</v>
      </c>
      <c r="H58" s="96">
        <v>5</v>
      </c>
      <c r="I58" s="115">
        <v>322.5</v>
      </c>
    </row>
    <row r="59" spans="1:9" s="96" customFormat="1" ht="45" x14ac:dyDescent="0.25">
      <c r="A59" s="96" t="s">
        <v>170</v>
      </c>
      <c r="B59" s="96" t="s">
        <v>491</v>
      </c>
      <c r="C59" s="96" t="s">
        <v>542</v>
      </c>
      <c r="D59" s="96" t="s">
        <v>611</v>
      </c>
      <c r="E59" s="98">
        <v>42591</v>
      </c>
      <c r="F59" s="98">
        <v>42660</v>
      </c>
      <c r="G59" s="96">
        <v>50</v>
      </c>
      <c r="H59" s="96">
        <v>50</v>
      </c>
      <c r="I59" s="115">
        <v>65</v>
      </c>
    </row>
    <row r="60" spans="1:9" s="96" customFormat="1" ht="45" x14ac:dyDescent="0.25">
      <c r="A60" s="96" t="s">
        <v>172</v>
      </c>
      <c r="B60" s="96" t="s">
        <v>568</v>
      </c>
      <c r="C60" s="96" t="s">
        <v>618</v>
      </c>
      <c r="D60" s="96" t="s">
        <v>611</v>
      </c>
      <c r="E60" s="98">
        <v>42653</v>
      </c>
      <c r="F60" s="98">
        <v>43055</v>
      </c>
      <c r="G60" s="96">
        <v>50</v>
      </c>
      <c r="H60" s="96">
        <v>50</v>
      </c>
      <c r="I60" s="115">
        <v>63.5</v>
      </c>
    </row>
    <row r="61" spans="1:9" s="96" customFormat="1" ht="45" x14ac:dyDescent="0.25">
      <c r="A61" s="96" t="s">
        <v>173</v>
      </c>
      <c r="B61" s="96" t="s">
        <v>568</v>
      </c>
      <c r="C61" s="96" t="s">
        <v>618</v>
      </c>
      <c r="D61" s="96" t="s">
        <v>611</v>
      </c>
      <c r="E61" s="98">
        <v>42653</v>
      </c>
      <c r="F61" s="98">
        <v>43055</v>
      </c>
      <c r="G61" s="96">
        <v>50</v>
      </c>
      <c r="H61" s="96">
        <v>50</v>
      </c>
      <c r="I61" s="115">
        <v>64</v>
      </c>
    </row>
    <row r="62" spans="1:9" s="96" customFormat="1" ht="60.75" thickBot="1" x14ac:dyDescent="0.3">
      <c r="A62" s="96" t="s">
        <v>151</v>
      </c>
      <c r="B62" s="96" t="s">
        <v>491</v>
      </c>
      <c r="C62" s="96" t="s">
        <v>548</v>
      </c>
      <c r="D62" s="96" t="s">
        <v>692</v>
      </c>
      <c r="E62" s="98">
        <v>42591</v>
      </c>
      <c r="F62" s="98">
        <v>42772</v>
      </c>
      <c r="G62" s="96">
        <v>1000</v>
      </c>
      <c r="H62" s="96">
        <v>75</v>
      </c>
      <c r="I62" s="115">
        <v>93.75</v>
      </c>
    </row>
    <row r="63" spans="1:9" s="96" customFormat="1" ht="16.5" thickTop="1" thickBot="1" x14ac:dyDescent="0.3">
      <c r="A63" s="104" t="s">
        <v>357</v>
      </c>
      <c r="B63" s="105"/>
      <c r="C63" s="106"/>
      <c r="D63" s="106"/>
      <c r="E63" s="106"/>
      <c r="F63" s="106"/>
      <c r="G63" s="107">
        <f>SUM(G5:G62)</f>
        <v>4539</v>
      </c>
      <c r="H63" s="107">
        <f>SUM(H5:H62)</f>
        <v>2026</v>
      </c>
      <c r="I63" s="108">
        <f>SUM(I5:I62)</f>
        <v>4081.3599999999997</v>
      </c>
    </row>
    <row r="64" spans="1:9" s="96" customFormat="1" ht="15.75" thickTop="1" x14ac:dyDescent="0.25">
      <c r="E64" s="98"/>
      <c r="I64" s="115"/>
    </row>
    <row r="65" spans="1:9" s="96" customFormat="1" ht="30.75" customHeight="1" x14ac:dyDescent="0.25">
      <c r="A65" s="100" t="s">
        <v>359</v>
      </c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  <row r="266" spans="1:9" s="96" customFormat="1" x14ac:dyDescent="0.25">
      <c r="A266"/>
      <c r="B266" s="99"/>
      <c r="C266" s="99"/>
      <c r="D266" s="99"/>
      <c r="E266" s="99"/>
      <c r="F266" s="99"/>
      <c r="G266" s="99"/>
      <c r="I266" s="109"/>
    </row>
    <row r="267" spans="1:9" s="96" customFormat="1" x14ac:dyDescent="0.25">
      <c r="A267"/>
      <c r="B267" s="99"/>
      <c r="C267" s="99"/>
      <c r="D267" s="99"/>
      <c r="E267" s="99"/>
      <c r="F267" s="99"/>
      <c r="G267" s="99"/>
      <c r="I267" s="109"/>
    </row>
    <row r="268" spans="1:9" s="96" customFormat="1" x14ac:dyDescent="0.25">
      <c r="A268"/>
      <c r="B268" s="99"/>
      <c r="C268" s="99"/>
      <c r="D268" s="99"/>
      <c r="E268" s="99"/>
      <c r="F268" s="99"/>
      <c r="G268" s="99"/>
      <c r="I268" s="109"/>
    </row>
    <row r="269" spans="1:9" s="96" customFormat="1" x14ac:dyDescent="0.25">
      <c r="A269"/>
      <c r="B269" s="99"/>
      <c r="C269" s="99"/>
      <c r="D269" s="99"/>
      <c r="E269" s="99"/>
      <c r="F269" s="99"/>
      <c r="G269" s="99"/>
      <c r="I269" s="109"/>
    </row>
    <row r="270" spans="1:9" s="96" customFormat="1" x14ac:dyDescent="0.25">
      <c r="A270"/>
      <c r="B270" s="99"/>
      <c r="C270" s="99"/>
      <c r="D270" s="99"/>
      <c r="E270" s="99"/>
      <c r="F270" s="99"/>
      <c r="G270" s="99"/>
      <c r="I270" s="109"/>
    </row>
    <row r="271" spans="1:9" s="96" customFormat="1" x14ac:dyDescent="0.25">
      <c r="A271"/>
      <c r="B271" s="99"/>
      <c r="C271" s="99"/>
      <c r="D271" s="99"/>
      <c r="E271" s="99"/>
      <c r="F271" s="99"/>
      <c r="G271" s="99"/>
      <c r="I271" s="109"/>
    </row>
    <row r="272" spans="1:9" s="96" customFormat="1" x14ac:dyDescent="0.25">
      <c r="A272"/>
      <c r="B272" s="99"/>
      <c r="C272" s="99"/>
      <c r="D272" s="99"/>
      <c r="E272" s="99"/>
      <c r="F272" s="99"/>
      <c r="G272" s="99"/>
      <c r="I272" s="109"/>
    </row>
    <row r="273" spans="1:9" s="96" customFormat="1" x14ac:dyDescent="0.25">
      <c r="A273"/>
      <c r="B273" s="99"/>
      <c r="C273" s="99"/>
      <c r="D273" s="99"/>
      <c r="E273" s="99"/>
      <c r="F273" s="99"/>
      <c r="G273" s="99"/>
      <c r="I273" s="109"/>
    </row>
    <row r="274" spans="1:9" s="96" customFormat="1" x14ac:dyDescent="0.25">
      <c r="A274"/>
      <c r="B274" s="99"/>
      <c r="C274" s="99"/>
      <c r="D274" s="99"/>
      <c r="E274" s="99"/>
      <c r="F274" s="99"/>
      <c r="G274" s="99"/>
      <c r="I274" s="109"/>
    </row>
    <row r="275" spans="1:9" s="96" customFormat="1" x14ac:dyDescent="0.25">
      <c r="A275"/>
      <c r="B275" s="99"/>
      <c r="C275" s="99"/>
      <c r="D275" s="99"/>
      <c r="E275" s="99"/>
      <c r="F275" s="99"/>
      <c r="G275" s="99"/>
      <c r="I275" s="109"/>
    </row>
    <row r="276" spans="1:9" s="96" customFormat="1" x14ac:dyDescent="0.25">
      <c r="A276"/>
      <c r="B276" s="99"/>
      <c r="C276" s="99"/>
      <c r="D276" s="99"/>
      <c r="E276" s="99"/>
      <c r="F276" s="99"/>
      <c r="G276" s="99"/>
      <c r="I276" s="109"/>
    </row>
    <row r="277" spans="1:9" s="96" customFormat="1" x14ac:dyDescent="0.25">
      <c r="A277"/>
      <c r="B277" s="99"/>
      <c r="C277" s="99"/>
      <c r="D277" s="99"/>
      <c r="E277" s="99"/>
      <c r="F277" s="99"/>
      <c r="G277" s="99"/>
      <c r="I277" s="109"/>
    </row>
    <row r="278" spans="1:9" s="96" customFormat="1" x14ac:dyDescent="0.25">
      <c r="A278"/>
      <c r="B278" s="99"/>
      <c r="C278" s="99"/>
      <c r="D278" s="99"/>
      <c r="E278" s="99"/>
      <c r="F278" s="99"/>
      <c r="G278" s="99"/>
      <c r="I278" s="109"/>
    </row>
    <row r="279" spans="1:9" s="96" customFormat="1" x14ac:dyDescent="0.25">
      <c r="A279"/>
      <c r="B279" s="99"/>
      <c r="C279" s="99"/>
      <c r="D279" s="99"/>
      <c r="E279" s="99"/>
      <c r="F279" s="99"/>
      <c r="G279" s="99"/>
      <c r="I279" s="109"/>
    </row>
    <row r="280" spans="1:9" s="96" customFormat="1" x14ac:dyDescent="0.25">
      <c r="A280"/>
      <c r="B280" s="99"/>
      <c r="C280" s="99"/>
      <c r="D280" s="99"/>
      <c r="E280" s="99"/>
      <c r="F280" s="99"/>
      <c r="G280" s="99"/>
      <c r="I280" s="109"/>
    </row>
    <row r="281" spans="1:9" s="96" customFormat="1" x14ac:dyDescent="0.25">
      <c r="A281"/>
      <c r="B281" s="99"/>
      <c r="C281" s="99"/>
      <c r="D281" s="99"/>
      <c r="E281" s="99"/>
      <c r="F281" s="99"/>
      <c r="G281" s="99"/>
      <c r="I281" s="109"/>
    </row>
    <row r="282" spans="1:9" s="96" customFormat="1" x14ac:dyDescent="0.25">
      <c r="A282"/>
      <c r="B282" s="99"/>
      <c r="C282" s="99"/>
      <c r="D282" s="99"/>
      <c r="E282" s="99"/>
      <c r="F282" s="99"/>
      <c r="G282" s="99"/>
      <c r="I282" s="109"/>
    </row>
    <row r="283" spans="1:9" s="96" customFormat="1" x14ac:dyDescent="0.25">
      <c r="A283"/>
      <c r="B283" s="99"/>
      <c r="C283" s="99"/>
      <c r="D283" s="99"/>
      <c r="E283" s="99"/>
      <c r="F283" s="99"/>
      <c r="G283" s="99"/>
      <c r="I283" s="109"/>
    </row>
    <row r="284" spans="1:9" s="96" customFormat="1" x14ac:dyDescent="0.25">
      <c r="A284"/>
      <c r="B284" s="99"/>
      <c r="C284" s="99"/>
      <c r="D284" s="99"/>
      <c r="E284" s="99"/>
      <c r="F284" s="99"/>
      <c r="G284" s="99"/>
      <c r="I284" s="109"/>
    </row>
    <row r="285" spans="1:9" s="96" customFormat="1" x14ac:dyDescent="0.25">
      <c r="A285"/>
      <c r="B285" s="99"/>
      <c r="C285" s="99"/>
      <c r="D285" s="99"/>
      <c r="E285" s="99"/>
      <c r="F285" s="99"/>
      <c r="G285" s="99"/>
      <c r="I285" s="109"/>
    </row>
  </sheetData>
  <sheetProtection algorithmName="SHA-512" hashValue="y+iHFtqzslCTXOIYIOt1a8xCesZqGPinV3rJW6D08tRJp1/zqFPTM6mgDhDkdLRpXYKDcFehI3AQakl/5X+W2w==" saltValue="0VdkICYDvgcekOatPOJ9wA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7"/>
  <dimension ref="A1:I2013"/>
  <sheetViews>
    <sheetView showGridLines="0" workbookViewId="0">
      <selection activeCell="I12" sqref="I12:I13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6384" width="9.140625" style="97"/>
  </cols>
  <sheetData>
    <row r="1" spans="1:9" ht="23.25" customHeight="1" x14ac:dyDescent="0.25">
      <c r="A1" s="94" t="s">
        <v>569</v>
      </c>
      <c r="B1" s="95"/>
    </row>
    <row r="2" spans="1:9" x14ac:dyDescent="0.25">
      <c r="A2" s="102" t="s">
        <v>3</v>
      </c>
      <c r="B2" s="96">
        <v>140020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102" t="s">
        <v>666</v>
      </c>
    </row>
    <row r="5" spans="1:9" ht="60" x14ac:dyDescent="0.25">
      <c r="A5" s="96" t="s">
        <v>44</v>
      </c>
      <c r="B5" s="96" t="s">
        <v>570</v>
      </c>
      <c r="C5" s="96" t="s">
        <v>649</v>
      </c>
      <c r="D5" s="96" t="s">
        <v>611</v>
      </c>
      <c r="E5" s="98">
        <v>42663</v>
      </c>
      <c r="F5" s="98">
        <v>42703</v>
      </c>
      <c r="G5" s="96">
        <v>2</v>
      </c>
      <c r="H5" s="96">
        <v>2</v>
      </c>
      <c r="I5" s="115">
        <v>7</v>
      </c>
    </row>
    <row r="6" spans="1:9" ht="45" x14ac:dyDescent="0.25">
      <c r="A6" s="96" t="s">
        <v>47</v>
      </c>
      <c r="B6" s="96" t="s">
        <v>570</v>
      </c>
      <c r="C6" s="96" t="s">
        <v>650</v>
      </c>
      <c r="D6" s="96" t="s">
        <v>611</v>
      </c>
      <c r="E6" s="98">
        <v>42663</v>
      </c>
      <c r="F6" s="98">
        <v>42766</v>
      </c>
      <c r="G6" s="96">
        <v>6</v>
      </c>
      <c r="H6" s="96">
        <v>6</v>
      </c>
      <c r="I6" s="115">
        <v>15</v>
      </c>
    </row>
    <row r="7" spans="1:9" ht="30" x14ac:dyDescent="0.25">
      <c r="A7" s="96" t="s">
        <v>77</v>
      </c>
      <c r="B7" s="96" t="s">
        <v>570</v>
      </c>
      <c r="C7" s="96" t="s">
        <v>648</v>
      </c>
      <c r="D7" s="96" t="s">
        <v>611</v>
      </c>
      <c r="E7" s="98">
        <v>42663</v>
      </c>
      <c r="F7" s="98">
        <v>42667</v>
      </c>
      <c r="G7" s="96">
        <v>4</v>
      </c>
      <c r="H7" s="96">
        <v>4</v>
      </c>
      <c r="I7" s="115">
        <v>3.8</v>
      </c>
    </row>
    <row r="8" spans="1:9" ht="30" x14ac:dyDescent="0.25">
      <c r="A8" s="96" t="s">
        <v>78</v>
      </c>
      <c r="B8" s="96" t="s">
        <v>570</v>
      </c>
      <c r="C8" s="96" t="s">
        <v>648</v>
      </c>
      <c r="D8" s="96" t="s">
        <v>611</v>
      </c>
      <c r="E8" s="98">
        <v>42663</v>
      </c>
      <c r="F8" s="98">
        <v>42667</v>
      </c>
      <c r="G8" s="96">
        <v>4</v>
      </c>
      <c r="H8" s="96">
        <v>4</v>
      </c>
      <c r="I8" s="115">
        <v>3.96</v>
      </c>
    </row>
    <row r="9" spans="1:9" ht="45" x14ac:dyDescent="0.25">
      <c r="A9" s="96" t="s">
        <v>124</v>
      </c>
      <c r="B9" s="96" t="s">
        <v>570</v>
      </c>
      <c r="C9" s="96" t="s">
        <v>625</v>
      </c>
      <c r="D9" s="96" t="s">
        <v>611</v>
      </c>
      <c r="E9" s="98">
        <v>42653</v>
      </c>
      <c r="F9" s="98">
        <v>42759</v>
      </c>
      <c r="G9" s="96">
        <v>6</v>
      </c>
      <c r="H9" s="96">
        <v>6</v>
      </c>
      <c r="I9" s="115">
        <v>104.94</v>
      </c>
    </row>
    <row r="10" spans="1:9" ht="45" x14ac:dyDescent="0.25">
      <c r="A10" s="96" t="s">
        <v>122</v>
      </c>
      <c r="B10" s="96" t="s">
        <v>570</v>
      </c>
      <c r="C10" s="96" t="s">
        <v>624</v>
      </c>
      <c r="D10" s="96" t="s">
        <v>611</v>
      </c>
      <c r="E10" s="98">
        <v>42653</v>
      </c>
      <c r="F10" s="98">
        <v>42718</v>
      </c>
      <c r="G10" s="96">
        <v>2</v>
      </c>
      <c r="H10" s="96">
        <v>2</v>
      </c>
      <c r="I10" s="115">
        <v>66.400000000000006</v>
      </c>
    </row>
    <row r="11" spans="1:9" ht="45" x14ac:dyDescent="0.25">
      <c r="A11" s="96" t="s">
        <v>132</v>
      </c>
      <c r="B11" s="96" t="s">
        <v>570</v>
      </c>
      <c r="C11" s="96" t="s">
        <v>649</v>
      </c>
      <c r="D11" s="96" t="s">
        <v>611</v>
      </c>
      <c r="E11" s="98">
        <v>42663</v>
      </c>
      <c r="F11" s="98">
        <v>42703</v>
      </c>
      <c r="G11" s="96">
        <v>10</v>
      </c>
      <c r="H11" s="96">
        <v>10</v>
      </c>
      <c r="I11" s="115">
        <v>20</v>
      </c>
    </row>
    <row r="12" spans="1:9" ht="45" x14ac:dyDescent="0.25">
      <c r="A12" s="96" t="s">
        <v>52</v>
      </c>
      <c r="B12" s="96" t="s">
        <v>570</v>
      </c>
      <c r="C12" s="96" t="s">
        <v>627</v>
      </c>
      <c r="D12" s="96" t="s">
        <v>611</v>
      </c>
      <c r="E12" s="98">
        <v>42653</v>
      </c>
      <c r="F12" s="98">
        <v>43055</v>
      </c>
      <c r="G12" s="96">
        <v>10</v>
      </c>
      <c r="H12" s="96">
        <v>10</v>
      </c>
      <c r="I12" s="115">
        <v>5.6999999999999993</v>
      </c>
    </row>
    <row r="13" spans="1:9" ht="45" x14ac:dyDescent="0.25">
      <c r="A13" s="96" t="s">
        <v>68</v>
      </c>
      <c r="B13" s="96" t="s">
        <v>570</v>
      </c>
      <c r="C13" s="96" t="s">
        <v>627</v>
      </c>
      <c r="D13" s="96" t="s">
        <v>611</v>
      </c>
      <c r="E13" s="98">
        <v>42653</v>
      </c>
      <c r="F13" s="98">
        <v>43055</v>
      </c>
      <c r="G13" s="96">
        <v>10</v>
      </c>
      <c r="H13" s="96">
        <v>10</v>
      </c>
      <c r="I13" s="115">
        <v>8.5</v>
      </c>
    </row>
    <row r="14" spans="1:9" ht="75" x14ac:dyDescent="0.25">
      <c r="A14" s="96" t="s">
        <v>61</v>
      </c>
      <c r="B14" s="96" t="s">
        <v>570</v>
      </c>
      <c r="C14" s="96" t="s">
        <v>629</v>
      </c>
      <c r="D14" s="96" t="s">
        <v>611</v>
      </c>
      <c r="E14" s="98">
        <v>42653</v>
      </c>
      <c r="F14" s="98">
        <v>42759</v>
      </c>
      <c r="G14" s="96">
        <v>12</v>
      </c>
      <c r="H14" s="96">
        <v>12</v>
      </c>
      <c r="I14" s="115">
        <v>3.84</v>
      </c>
    </row>
    <row r="15" spans="1:9" ht="30" x14ac:dyDescent="0.25">
      <c r="A15" s="96" t="s">
        <v>62</v>
      </c>
      <c r="B15" s="96" t="s">
        <v>570</v>
      </c>
      <c r="C15" s="96" t="s">
        <v>627</v>
      </c>
      <c r="D15" s="96" t="s">
        <v>611</v>
      </c>
      <c r="E15" s="98">
        <v>42653</v>
      </c>
      <c r="F15" s="98">
        <v>43055</v>
      </c>
      <c r="G15" s="96">
        <v>6</v>
      </c>
      <c r="H15" s="96">
        <v>6</v>
      </c>
      <c r="I15" s="115">
        <v>7.8000000000000007</v>
      </c>
    </row>
    <row r="16" spans="1:9" ht="30" x14ac:dyDescent="0.25">
      <c r="A16" s="96" t="s">
        <v>65</v>
      </c>
      <c r="B16" s="96" t="s">
        <v>570</v>
      </c>
      <c r="C16" s="96" t="s">
        <v>627</v>
      </c>
      <c r="D16" s="96" t="s">
        <v>611</v>
      </c>
      <c r="E16" s="98">
        <v>42653</v>
      </c>
      <c r="F16" s="98">
        <v>43055</v>
      </c>
      <c r="G16" s="96">
        <v>6</v>
      </c>
      <c r="H16" s="96">
        <v>6</v>
      </c>
      <c r="I16" s="115">
        <v>7.8000000000000007</v>
      </c>
    </row>
    <row r="17" spans="1:9" ht="60" x14ac:dyDescent="0.25">
      <c r="A17" s="96" t="s">
        <v>69</v>
      </c>
      <c r="B17" s="96" t="s">
        <v>570</v>
      </c>
      <c r="C17" s="96" t="s">
        <v>627</v>
      </c>
      <c r="D17" s="96" t="s">
        <v>611</v>
      </c>
      <c r="E17" s="98">
        <v>42653</v>
      </c>
      <c r="F17" s="98">
        <v>43055</v>
      </c>
      <c r="G17" s="96">
        <v>10</v>
      </c>
      <c r="H17" s="96">
        <v>10</v>
      </c>
      <c r="I17" s="115">
        <v>8.5</v>
      </c>
    </row>
    <row r="18" spans="1:9" ht="30" x14ac:dyDescent="0.25">
      <c r="A18" s="96" t="s">
        <v>66</v>
      </c>
      <c r="B18" s="96" t="s">
        <v>570</v>
      </c>
      <c r="C18" s="96" t="s">
        <v>627</v>
      </c>
      <c r="D18" s="96" t="s">
        <v>611</v>
      </c>
      <c r="E18" s="98">
        <v>42653</v>
      </c>
      <c r="F18" s="98">
        <v>43055</v>
      </c>
      <c r="G18" s="96">
        <v>10</v>
      </c>
      <c r="H18" s="96">
        <v>10</v>
      </c>
      <c r="I18" s="115">
        <v>8.5</v>
      </c>
    </row>
    <row r="19" spans="1:9" ht="30" x14ac:dyDescent="0.25">
      <c r="A19" s="96" t="s">
        <v>67</v>
      </c>
      <c r="B19" s="96" t="s">
        <v>570</v>
      </c>
      <c r="C19" s="96" t="s">
        <v>649</v>
      </c>
      <c r="D19" s="96" t="s">
        <v>611</v>
      </c>
      <c r="E19" s="98">
        <v>42663</v>
      </c>
      <c r="F19" s="98">
        <v>42703</v>
      </c>
      <c r="G19" s="96">
        <v>10</v>
      </c>
      <c r="H19" s="96">
        <v>10</v>
      </c>
      <c r="I19" s="115">
        <v>8.5</v>
      </c>
    </row>
    <row r="20" spans="1:9" ht="45" x14ac:dyDescent="0.25">
      <c r="A20" s="96" t="s">
        <v>125</v>
      </c>
      <c r="B20" s="96" t="s">
        <v>570</v>
      </c>
      <c r="C20" s="96" t="s">
        <v>477</v>
      </c>
      <c r="D20" s="96" t="s">
        <v>478</v>
      </c>
      <c r="E20" s="96" t="s">
        <v>477</v>
      </c>
      <c r="F20" s="96" t="s">
        <v>477</v>
      </c>
      <c r="G20" s="96">
        <v>1</v>
      </c>
      <c r="H20" s="96" t="s">
        <v>477</v>
      </c>
      <c r="I20" s="96" t="s">
        <v>477</v>
      </c>
    </row>
    <row r="21" spans="1:9" ht="45" x14ac:dyDescent="0.25">
      <c r="A21" s="96" t="s">
        <v>48</v>
      </c>
      <c r="B21" s="96" t="s">
        <v>570</v>
      </c>
      <c r="C21" s="96" t="s">
        <v>628</v>
      </c>
      <c r="D21" s="96" t="s">
        <v>611</v>
      </c>
      <c r="E21" s="98">
        <v>42653</v>
      </c>
      <c r="F21" s="98">
        <v>42769</v>
      </c>
      <c r="G21" s="96">
        <v>4</v>
      </c>
      <c r="H21" s="96">
        <v>4</v>
      </c>
      <c r="I21" s="115">
        <v>1.6</v>
      </c>
    </row>
    <row r="22" spans="1:9" ht="30" x14ac:dyDescent="0.25">
      <c r="A22" s="96" t="s">
        <v>175</v>
      </c>
      <c r="B22" s="96" t="s">
        <v>570</v>
      </c>
      <c r="C22" s="96" t="s">
        <v>626</v>
      </c>
      <c r="D22" s="96" t="s">
        <v>611</v>
      </c>
      <c r="E22" s="98">
        <v>42653</v>
      </c>
      <c r="F22" s="98">
        <v>42759</v>
      </c>
      <c r="G22" s="96">
        <v>4</v>
      </c>
      <c r="H22" s="96">
        <v>4</v>
      </c>
      <c r="I22" s="115">
        <v>1.96</v>
      </c>
    </row>
    <row r="23" spans="1:9" ht="45" x14ac:dyDescent="0.25">
      <c r="A23" s="96" t="s">
        <v>55</v>
      </c>
      <c r="B23" s="96" t="s">
        <v>570</v>
      </c>
      <c r="C23" s="96" t="s">
        <v>626</v>
      </c>
      <c r="D23" s="96" t="s">
        <v>611</v>
      </c>
      <c r="E23" s="98">
        <v>42653</v>
      </c>
      <c r="F23" s="98">
        <v>42759</v>
      </c>
      <c r="G23" s="96">
        <v>4</v>
      </c>
      <c r="H23" s="96">
        <v>4</v>
      </c>
      <c r="I23" s="115">
        <v>2.4</v>
      </c>
    </row>
    <row r="24" spans="1:9" ht="45" x14ac:dyDescent="0.25">
      <c r="A24" s="96" t="s">
        <v>108</v>
      </c>
      <c r="B24" s="96" t="s">
        <v>570</v>
      </c>
      <c r="C24" s="96" t="s">
        <v>627</v>
      </c>
      <c r="D24" s="96" t="s">
        <v>611</v>
      </c>
      <c r="E24" s="98">
        <v>42653</v>
      </c>
      <c r="F24" s="98">
        <v>43055</v>
      </c>
      <c r="G24" s="96">
        <v>8</v>
      </c>
      <c r="H24" s="96">
        <v>8</v>
      </c>
      <c r="I24" s="115">
        <v>7.04</v>
      </c>
    </row>
    <row r="25" spans="1:9" ht="30" x14ac:dyDescent="0.25">
      <c r="A25" s="96" t="s">
        <v>64</v>
      </c>
      <c r="B25" s="96" t="s">
        <v>570</v>
      </c>
      <c r="C25" s="96" t="s">
        <v>627</v>
      </c>
      <c r="D25" s="96" t="s">
        <v>611</v>
      </c>
      <c r="E25" s="98">
        <v>42653</v>
      </c>
      <c r="F25" s="98">
        <v>43055</v>
      </c>
      <c r="G25" s="96">
        <v>6</v>
      </c>
      <c r="H25" s="96">
        <v>6</v>
      </c>
      <c r="I25" s="115">
        <v>9</v>
      </c>
    </row>
    <row r="26" spans="1:9" ht="45.75" thickBot="1" x14ac:dyDescent="0.3">
      <c r="A26" s="96" t="s">
        <v>50</v>
      </c>
      <c r="B26" s="96" t="s">
        <v>570</v>
      </c>
      <c r="C26" s="96" t="s">
        <v>649</v>
      </c>
      <c r="D26" s="96" t="s">
        <v>611</v>
      </c>
      <c r="E26" s="98">
        <v>42663</v>
      </c>
      <c r="F26" s="98">
        <v>42703</v>
      </c>
      <c r="G26" s="96">
        <v>4</v>
      </c>
      <c r="H26" s="96">
        <v>4</v>
      </c>
      <c r="I26" s="115">
        <v>79.599999999999994</v>
      </c>
    </row>
    <row r="27" spans="1:9" s="96" customFormat="1" ht="16.5" thickTop="1" thickBot="1" x14ac:dyDescent="0.3">
      <c r="A27" s="104" t="s">
        <v>357</v>
      </c>
      <c r="B27" s="105"/>
      <c r="C27" s="106"/>
      <c r="D27" s="106"/>
      <c r="E27" s="106"/>
      <c r="F27" s="106"/>
      <c r="G27" s="107">
        <f>SUM(G5:G26)</f>
        <v>139</v>
      </c>
      <c r="H27" s="107">
        <f>SUM(H5:H26)</f>
        <v>138</v>
      </c>
      <c r="I27" s="108">
        <f>SUM(I5:I26)</f>
        <v>381.84000000000003</v>
      </c>
    </row>
    <row r="28" spans="1:9" s="96" customFormat="1" ht="15.75" thickTop="1" x14ac:dyDescent="0.25">
      <c r="E28" s="98"/>
      <c r="I28" s="115"/>
    </row>
    <row r="29" spans="1:9" s="96" customFormat="1" ht="30.75" customHeight="1" x14ac:dyDescent="0.25">
      <c r="A29" s="100" t="s">
        <v>359</v>
      </c>
      <c r="B29" s="99"/>
      <c r="C29" s="99"/>
      <c r="D29" s="99"/>
      <c r="E29" s="99"/>
      <c r="F29" s="99"/>
      <c r="G29" s="99"/>
      <c r="I29" s="109"/>
    </row>
    <row r="30" spans="1:9" s="96" customFormat="1" x14ac:dyDescent="0.25">
      <c r="A30"/>
      <c r="B30" s="99"/>
      <c r="C30" s="99"/>
      <c r="D30" s="99"/>
      <c r="E30" s="99"/>
      <c r="F30" s="99"/>
      <c r="G30" s="99"/>
      <c r="I30" s="109"/>
    </row>
    <row r="31" spans="1:9" s="96" customFormat="1" x14ac:dyDescent="0.25">
      <c r="A31"/>
      <c r="B31" s="99"/>
      <c r="C31" s="99"/>
      <c r="D31" s="99"/>
      <c r="E31" s="99"/>
      <c r="F31" s="99"/>
      <c r="G31" s="99"/>
      <c r="I31" s="109"/>
    </row>
    <row r="32" spans="1:9" s="96" customFormat="1" x14ac:dyDescent="0.25">
      <c r="A32"/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I34" s="109"/>
    </row>
    <row r="35" spans="1:9" x14ac:dyDescent="0.25">
      <c r="A35"/>
      <c r="B35"/>
      <c r="C35"/>
      <c r="D35"/>
      <c r="E35"/>
      <c r="F35"/>
      <c r="G35"/>
      <c r="H35"/>
      <c r="I35"/>
    </row>
    <row r="36" spans="1:9" x14ac:dyDescent="0.25">
      <c r="A36"/>
      <c r="B36"/>
      <c r="C36"/>
      <c r="D36"/>
      <c r="E36"/>
      <c r="F36"/>
      <c r="G36"/>
      <c r="H36"/>
      <c r="I36"/>
    </row>
    <row r="37" spans="1:9" x14ac:dyDescent="0.25">
      <c r="A37"/>
      <c r="B37"/>
      <c r="C37"/>
      <c r="D37"/>
      <c r="E37"/>
      <c r="F37"/>
      <c r="G37"/>
      <c r="H37"/>
      <c r="I37"/>
    </row>
    <row r="38" spans="1:9" x14ac:dyDescent="0.25">
      <c r="A38"/>
      <c r="B38"/>
      <c r="C38"/>
      <c r="D38"/>
      <c r="E38"/>
      <c r="F38"/>
      <c r="G38"/>
      <c r="H38"/>
      <c r="I38"/>
    </row>
    <row r="39" spans="1:9" x14ac:dyDescent="0.25">
      <c r="A39"/>
      <c r="B39"/>
      <c r="C39"/>
      <c r="D39"/>
      <c r="E39"/>
      <c r="F39"/>
      <c r="G39"/>
      <c r="H39"/>
      <c r="I39"/>
    </row>
    <row r="40" spans="1:9" x14ac:dyDescent="0.25">
      <c r="A40"/>
      <c r="B40"/>
      <c r="C40"/>
      <c r="D40"/>
      <c r="E40"/>
      <c r="F40"/>
      <c r="G40"/>
      <c r="H40"/>
      <c r="I40"/>
    </row>
    <row r="41" spans="1:9" x14ac:dyDescent="0.25">
      <c r="A41"/>
      <c r="B41"/>
      <c r="C41"/>
      <c r="D41"/>
      <c r="E41"/>
      <c r="F41"/>
      <c r="G41"/>
      <c r="H41"/>
      <c r="I41"/>
    </row>
    <row r="42" spans="1:9" x14ac:dyDescent="0.25">
      <c r="A42"/>
      <c r="B42"/>
      <c r="C42"/>
      <c r="D42"/>
      <c r="E42"/>
      <c r="F42"/>
      <c r="G42"/>
      <c r="H42"/>
      <c r="I42"/>
    </row>
    <row r="43" spans="1:9" x14ac:dyDescent="0.25">
      <c r="A43"/>
      <c r="B43"/>
      <c r="C43"/>
      <c r="D43"/>
      <c r="E43"/>
      <c r="F43"/>
      <c r="G43"/>
      <c r="H43"/>
      <c r="I43"/>
    </row>
    <row r="44" spans="1:9" x14ac:dyDescent="0.25">
      <c r="A44"/>
      <c r="B44"/>
      <c r="C44"/>
      <c r="D44"/>
      <c r="E44"/>
      <c r="F44"/>
      <c r="G44"/>
      <c r="H44"/>
      <c r="I44"/>
    </row>
    <row r="45" spans="1:9" x14ac:dyDescent="0.25">
      <c r="A45"/>
      <c r="B45"/>
      <c r="C45"/>
      <c r="D45"/>
      <c r="E45"/>
      <c r="F45"/>
      <c r="G45"/>
      <c r="H45"/>
      <c r="I45"/>
    </row>
    <row r="46" spans="1:9" x14ac:dyDescent="0.25">
      <c r="A46"/>
      <c r="B46"/>
      <c r="C46"/>
      <c r="D46"/>
      <c r="E46"/>
      <c r="F46"/>
      <c r="G46"/>
      <c r="H46"/>
      <c r="I46"/>
    </row>
    <row r="47" spans="1:9" x14ac:dyDescent="0.25">
      <c r="A47"/>
      <c r="B47"/>
      <c r="C47"/>
      <c r="D47"/>
      <c r="E47"/>
      <c r="F47"/>
      <c r="G47"/>
      <c r="H47"/>
      <c r="I47"/>
    </row>
    <row r="48" spans="1:9" x14ac:dyDescent="0.25">
      <c r="A48"/>
      <c r="B48"/>
      <c r="C48"/>
      <c r="D48"/>
      <c r="E48"/>
      <c r="F48"/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s="96" customFormat="1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ht="15.75" thickBot="1" x14ac:dyDescent="0.3">
      <c r="A66"/>
      <c r="B66"/>
      <c r="C66"/>
      <c r="D66"/>
      <c r="E66"/>
      <c r="F66"/>
      <c r="G66"/>
      <c r="H66"/>
      <c r="I66"/>
    </row>
    <row r="67" spans="1:9" s="96" customFormat="1" ht="16.5" thickTop="1" thickBot="1" x14ac:dyDescent="0.3">
      <c r="A67" s="104" t="s">
        <v>357</v>
      </c>
      <c r="B67" s="105"/>
      <c r="C67" s="106"/>
      <c r="D67" s="106"/>
      <c r="E67" s="106"/>
      <c r="F67" s="106"/>
      <c r="G67" s="107">
        <f>SUM(G41:G66)</f>
        <v>0</v>
      </c>
      <c r="H67" s="107">
        <f>SUM(H41:H66)</f>
        <v>0</v>
      </c>
      <c r="I67" s="108">
        <f>+SUM(I41:I66)</f>
        <v>0</v>
      </c>
    </row>
    <row r="68" spans="1:9" ht="15.75" thickTop="1" x14ac:dyDescent="0.25">
      <c r="A68"/>
      <c r="B68"/>
      <c r="C68"/>
      <c r="D68"/>
      <c r="E68"/>
      <c r="F68"/>
      <c r="G68"/>
      <c r="H68"/>
      <c r="I68"/>
    </row>
    <row r="69" spans="1:9" ht="29.25" customHeight="1" x14ac:dyDescent="0.25">
      <c r="A69" s="100" t="s">
        <v>359</v>
      </c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  <c r="H217"/>
      <c r="I217"/>
    </row>
    <row r="218" spans="1:9" x14ac:dyDescent="0.25">
      <c r="A218"/>
      <c r="B218"/>
      <c r="C218"/>
      <c r="D218"/>
      <c r="E218"/>
      <c r="F218"/>
      <c r="G218"/>
      <c r="H218"/>
      <c r="I218"/>
    </row>
    <row r="219" spans="1:9" x14ac:dyDescent="0.25">
      <c r="A219"/>
      <c r="B219"/>
      <c r="C219"/>
      <c r="D219"/>
      <c r="E219"/>
      <c r="F219"/>
      <c r="G219"/>
      <c r="H219"/>
      <c r="I219"/>
    </row>
    <row r="220" spans="1:9" x14ac:dyDescent="0.25">
      <c r="A220"/>
      <c r="B220"/>
      <c r="C220"/>
      <c r="D220"/>
      <c r="E220"/>
      <c r="F220"/>
      <c r="G220"/>
      <c r="H220"/>
      <c r="I220"/>
    </row>
    <row r="221" spans="1:9" x14ac:dyDescent="0.25">
      <c r="A221"/>
      <c r="B221"/>
      <c r="C221"/>
      <c r="D221"/>
      <c r="E221"/>
      <c r="F221"/>
      <c r="G221"/>
      <c r="H221"/>
      <c r="I221"/>
    </row>
    <row r="222" spans="1:9" x14ac:dyDescent="0.25">
      <c r="A222"/>
      <c r="B222"/>
      <c r="C222"/>
      <c r="D222"/>
      <c r="E222"/>
      <c r="F222"/>
      <c r="G222"/>
      <c r="H222"/>
      <c r="I222"/>
    </row>
    <row r="223" spans="1:9" x14ac:dyDescent="0.25">
      <c r="A223"/>
      <c r="B223"/>
      <c r="C223"/>
      <c r="D223"/>
      <c r="E223"/>
      <c r="F223"/>
      <c r="G223"/>
      <c r="H223"/>
      <c r="I223"/>
    </row>
    <row r="224" spans="1:9" x14ac:dyDescent="0.25">
      <c r="A224"/>
      <c r="B224"/>
      <c r="C224"/>
      <c r="D224"/>
      <c r="E224"/>
      <c r="F224"/>
      <c r="G224"/>
      <c r="H224"/>
      <c r="I224"/>
    </row>
    <row r="225" spans="1:9" x14ac:dyDescent="0.25">
      <c r="A225"/>
      <c r="B225"/>
      <c r="C225"/>
      <c r="D225"/>
      <c r="E225"/>
      <c r="F225"/>
      <c r="G225"/>
      <c r="H225"/>
      <c r="I225"/>
    </row>
    <row r="226" spans="1:9" x14ac:dyDescent="0.25">
      <c r="A226"/>
      <c r="B226"/>
      <c r="C226"/>
      <c r="D226"/>
      <c r="E226"/>
      <c r="F226"/>
      <c r="G226"/>
      <c r="H226"/>
      <c r="I226"/>
    </row>
    <row r="227" spans="1:9" x14ac:dyDescent="0.25">
      <c r="A227"/>
      <c r="B227"/>
      <c r="C227"/>
      <c r="D227"/>
      <c r="E227"/>
      <c r="F227"/>
      <c r="G227"/>
      <c r="H227"/>
      <c r="I227"/>
    </row>
    <row r="228" spans="1:9" x14ac:dyDescent="0.25">
      <c r="A228"/>
      <c r="B228"/>
      <c r="C228"/>
      <c r="D228"/>
      <c r="E228"/>
      <c r="F228"/>
      <c r="G228"/>
      <c r="H228"/>
      <c r="I228"/>
    </row>
    <row r="229" spans="1:9" x14ac:dyDescent="0.25">
      <c r="A229"/>
      <c r="B229"/>
      <c r="C229"/>
      <c r="D229"/>
      <c r="E229"/>
      <c r="F229"/>
      <c r="G229"/>
      <c r="H229"/>
      <c r="I229"/>
    </row>
    <row r="230" spans="1:9" x14ac:dyDescent="0.25">
      <c r="A230"/>
      <c r="B230"/>
      <c r="C230"/>
      <c r="D230"/>
      <c r="E230"/>
      <c r="F230"/>
      <c r="G230"/>
      <c r="H230"/>
      <c r="I230"/>
    </row>
    <row r="231" spans="1:9" x14ac:dyDescent="0.25">
      <c r="A231"/>
      <c r="B231"/>
      <c r="C231"/>
      <c r="D231"/>
      <c r="E231"/>
      <c r="F231"/>
      <c r="G231"/>
      <c r="H231"/>
      <c r="I231"/>
    </row>
    <row r="232" spans="1:9" x14ac:dyDescent="0.25">
      <c r="A232"/>
      <c r="B232"/>
      <c r="C232"/>
      <c r="D232"/>
      <c r="E232"/>
      <c r="F232"/>
      <c r="G232"/>
      <c r="H232"/>
      <c r="I232"/>
    </row>
    <row r="233" spans="1:9" x14ac:dyDescent="0.25">
      <c r="A233"/>
      <c r="B233"/>
      <c r="C233"/>
      <c r="D233"/>
      <c r="E233"/>
      <c r="F233"/>
      <c r="G233"/>
      <c r="H233"/>
      <c r="I233"/>
    </row>
    <row r="234" spans="1:9" x14ac:dyDescent="0.25">
      <c r="A234"/>
      <c r="B234"/>
      <c r="C234"/>
      <c r="D234"/>
      <c r="E234"/>
      <c r="F234"/>
      <c r="G234"/>
      <c r="H234"/>
      <c r="I234"/>
    </row>
    <row r="235" spans="1:9" x14ac:dyDescent="0.25">
      <c r="A235"/>
      <c r="B235"/>
      <c r="C235"/>
      <c r="D235"/>
      <c r="E235"/>
      <c r="F235"/>
      <c r="G235"/>
      <c r="H235"/>
      <c r="I235"/>
    </row>
    <row r="236" spans="1:9" x14ac:dyDescent="0.25">
      <c r="A236"/>
      <c r="B236"/>
      <c r="C236"/>
      <c r="D236"/>
      <c r="E236"/>
      <c r="F236"/>
      <c r="G236"/>
      <c r="H236"/>
      <c r="I236"/>
    </row>
    <row r="237" spans="1:9" x14ac:dyDescent="0.25">
      <c r="A237"/>
      <c r="B237"/>
      <c r="C237"/>
      <c r="D237"/>
      <c r="E237"/>
      <c r="F237"/>
      <c r="G237"/>
      <c r="H237"/>
      <c r="I237"/>
    </row>
    <row r="238" spans="1:9" x14ac:dyDescent="0.25">
      <c r="A238"/>
      <c r="B238"/>
      <c r="C238"/>
      <c r="D238"/>
      <c r="E238"/>
      <c r="F238"/>
      <c r="G238"/>
      <c r="H238"/>
      <c r="I238"/>
    </row>
    <row r="239" spans="1:9" x14ac:dyDescent="0.25">
      <c r="A239"/>
      <c r="B239"/>
      <c r="C239"/>
      <c r="D239"/>
      <c r="E239"/>
      <c r="F239"/>
      <c r="G239"/>
      <c r="H239"/>
      <c r="I239"/>
    </row>
    <row r="240" spans="1:9" x14ac:dyDescent="0.25">
      <c r="A240"/>
      <c r="B240"/>
      <c r="C240"/>
      <c r="D240"/>
      <c r="E240"/>
      <c r="F240"/>
      <c r="G240"/>
      <c r="H240"/>
      <c r="I240"/>
    </row>
    <row r="241" spans="1:9" x14ac:dyDescent="0.25">
      <c r="A241"/>
      <c r="B241"/>
      <c r="C241"/>
      <c r="D241"/>
      <c r="E241"/>
      <c r="F241"/>
      <c r="G241"/>
      <c r="H241"/>
      <c r="I241"/>
    </row>
    <row r="242" spans="1:9" x14ac:dyDescent="0.25">
      <c r="A242"/>
      <c r="B242"/>
      <c r="C242"/>
      <c r="D242"/>
      <c r="E242"/>
      <c r="F242"/>
      <c r="G242"/>
      <c r="H242"/>
      <c r="I242"/>
    </row>
    <row r="243" spans="1:9" x14ac:dyDescent="0.25">
      <c r="A243"/>
      <c r="B243"/>
      <c r="C243"/>
      <c r="D243"/>
      <c r="E243"/>
      <c r="F243"/>
      <c r="G243"/>
      <c r="H243"/>
      <c r="I243"/>
    </row>
    <row r="244" spans="1:9" x14ac:dyDescent="0.25">
      <c r="A244"/>
      <c r="B244"/>
      <c r="C244"/>
      <c r="D244"/>
      <c r="E244"/>
      <c r="F244"/>
      <c r="G244"/>
      <c r="H244"/>
      <c r="I244"/>
    </row>
    <row r="245" spans="1:9" x14ac:dyDescent="0.25">
      <c r="A245"/>
      <c r="B245"/>
      <c r="C245"/>
      <c r="D245"/>
      <c r="E245"/>
      <c r="F245"/>
      <c r="G245"/>
      <c r="H245"/>
      <c r="I245"/>
    </row>
    <row r="246" spans="1:9" x14ac:dyDescent="0.25">
      <c r="A246"/>
      <c r="B246"/>
      <c r="C246"/>
      <c r="D246"/>
      <c r="E246"/>
      <c r="F246"/>
      <c r="G246"/>
      <c r="H246"/>
      <c r="I246"/>
    </row>
    <row r="247" spans="1:9" x14ac:dyDescent="0.25">
      <c r="A247"/>
      <c r="B247"/>
      <c r="C247"/>
      <c r="D247"/>
      <c r="E247"/>
      <c r="F247"/>
      <c r="G247"/>
      <c r="H247"/>
      <c r="I247"/>
    </row>
    <row r="248" spans="1:9" x14ac:dyDescent="0.25">
      <c r="A248"/>
      <c r="B248"/>
      <c r="C248"/>
      <c r="D248"/>
      <c r="E248"/>
      <c r="F248"/>
      <c r="G248"/>
      <c r="H248"/>
      <c r="I248"/>
    </row>
    <row r="249" spans="1:9" x14ac:dyDescent="0.25">
      <c r="A249"/>
      <c r="B249"/>
      <c r="C249"/>
      <c r="D249"/>
      <c r="E249"/>
      <c r="F249"/>
      <c r="G249"/>
      <c r="H249"/>
      <c r="I249"/>
    </row>
    <row r="250" spans="1:9" x14ac:dyDescent="0.25">
      <c r="A250"/>
      <c r="B250"/>
      <c r="C250"/>
      <c r="D250"/>
      <c r="E250"/>
      <c r="F250"/>
      <c r="G250"/>
      <c r="H250"/>
      <c r="I250"/>
    </row>
    <row r="251" spans="1:9" x14ac:dyDescent="0.25">
      <c r="A251"/>
      <c r="B251"/>
      <c r="C251"/>
      <c r="D251"/>
      <c r="E251"/>
      <c r="F251"/>
      <c r="G251"/>
      <c r="H251"/>
      <c r="I251"/>
    </row>
    <row r="252" spans="1:9" x14ac:dyDescent="0.25">
      <c r="A252"/>
      <c r="B252"/>
      <c r="C252"/>
      <c r="D252"/>
      <c r="E252"/>
      <c r="F252"/>
      <c r="G252"/>
      <c r="H252"/>
      <c r="I252"/>
    </row>
    <row r="253" spans="1:9" x14ac:dyDescent="0.25">
      <c r="A253"/>
      <c r="B253"/>
      <c r="C253"/>
      <c r="D253"/>
      <c r="E253"/>
      <c r="F253"/>
      <c r="G253"/>
      <c r="H253"/>
      <c r="I253"/>
    </row>
    <row r="254" spans="1:9" x14ac:dyDescent="0.25">
      <c r="A254"/>
      <c r="B254"/>
      <c r="C254"/>
      <c r="D254"/>
      <c r="E254"/>
      <c r="F254"/>
      <c r="G254"/>
      <c r="H254"/>
      <c r="I254"/>
    </row>
    <row r="255" spans="1:9" x14ac:dyDescent="0.25">
      <c r="A255"/>
      <c r="B255"/>
      <c r="C255"/>
      <c r="D255"/>
      <c r="E255"/>
      <c r="F255"/>
      <c r="G255"/>
      <c r="H255"/>
      <c r="I255"/>
    </row>
    <row r="256" spans="1:9" x14ac:dyDescent="0.25">
      <c r="A256"/>
      <c r="B256"/>
      <c r="C256"/>
      <c r="D256"/>
      <c r="E256"/>
      <c r="F256"/>
      <c r="G256"/>
      <c r="H256"/>
      <c r="I256"/>
    </row>
    <row r="257" spans="1:9" x14ac:dyDescent="0.25">
      <c r="A257"/>
      <c r="B257"/>
      <c r="C257"/>
      <c r="D257"/>
      <c r="E257"/>
      <c r="F257"/>
      <c r="G257"/>
      <c r="H257"/>
      <c r="I257"/>
    </row>
    <row r="258" spans="1:9" x14ac:dyDescent="0.25">
      <c r="A258"/>
      <c r="B258"/>
      <c r="C258"/>
      <c r="D258"/>
      <c r="E258"/>
      <c r="F258"/>
      <c r="G258"/>
      <c r="H258"/>
      <c r="I258"/>
    </row>
    <row r="259" spans="1:9" x14ac:dyDescent="0.25">
      <c r="A259"/>
      <c r="B259"/>
      <c r="C259"/>
      <c r="D259"/>
      <c r="E259"/>
      <c r="F259"/>
      <c r="G259"/>
      <c r="H259"/>
      <c r="I259"/>
    </row>
    <row r="260" spans="1:9" x14ac:dyDescent="0.25">
      <c r="A260"/>
      <c r="B260"/>
      <c r="C260"/>
      <c r="D260"/>
      <c r="E260"/>
      <c r="F260"/>
      <c r="G260"/>
      <c r="H260"/>
      <c r="I260"/>
    </row>
    <row r="261" spans="1:9" x14ac:dyDescent="0.25">
      <c r="A261"/>
      <c r="B261"/>
      <c r="C261"/>
      <c r="D261"/>
      <c r="E261"/>
      <c r="F261"/>
      <c r="G261"/>
      <c r="H261"/>
      <c r="I261"/>
    </row>
    <row r="262" spans="1:9" x14ac:dyDescent="0.25">
      <c r="A262"/>
      <c r="B262"/>
      <c r="C262"/>
      <c r="D262"/>
      <c r="E262"/>
      <c r="F262"/>
      <c r="G262"/>
      <c r="H262"/>
      <c r="I262"/>
    </row>
    <row r="263" spans="1:9" x14ac:dyDescent="0.25">
      <c r="A263"/>
      <c r="B263"/>
      <c r="C263"/>
      <c r="D263"/>
      <c r="E263"/>
      <c r="F263"/>
      <c r="G263"/>
      <c r="H263"/>
      <c r="I263"/>
    </row>
    <row r="264" spans="1:9" x14ac:dyDescent="0.25">
      <c r="A264"/>
      <c r="B264"/>
      <c r="C264"/>
      <c r="D264"/>
      <c r="E264"/>
      <c r="F264"/>
      <c r="G264"/>
      <c r="H264"/>
      <c r="I264"/>
    </row>
    <row r="265" spans="1:9" x14ac:dyDescent="0.25">
      <c r="A265"/>
      <c r="B265"/>
      <c r="C265"/>
      <c r="D265"/>
      <c r="E265"/>
      <c r="F265"/>
      <c r="G265"/>
      <c r="H265"/>
      <c r="I265"/>
    </row>
    <row r="266" spans="1:9" x14ac:dyDescent="0.25">
      <c r="A266"/>
      <c r="B266"/>
      <c r="C266"/>
      <c r="D266"/>
      <c r="E266"/>
      <c r="F266"/>
      <c r="G266"/>
      <c r="H266"/>
      <c r="I266"/>
    </row>
    <row r="267" spans="1:9" x14ac:dyDescent="0.25">
      <c r="A267"/>
      <c r="B267"/>
      <c r="C267"/>
      <c r="D267"/>
      <c r="E267"/>
      <c r="F267"/>
      <c r="G267"/>
      <c r="H267"/>
      <c r="I267"/>
    </row>
    <row r="268" spans="1:9" x14ac:dyDescent="0.25">
      <c r="A268"/>
      <c r="B268"/>
      <c r="C268"/>
      <c r="D268"/>
      <c r="E268"/>
      <c r="F268"/>
      <c r="G268"/>
      <c r="H268"/>
      <c r="I26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  <row r="660" spans="1:9" x14ac:dyDescent="0.25">
      <c r="A660"/>
      <c r="B660"/>
      <c r="C660"/>
      <c r="D660"/>
      <c r="E660"/>
      <c r="F660"/>
      <c r="G660"/>
      <c r="H660"/>
      <c r="I660"/>
    </row>
    <row r="661" spans="1:9" x14ac:dyDescent="0.25">
      <c r="A661"/>
      <c r="B661"/>
      <c r="C661"/>
      <c r="D661"/>
      <c r="E661"/>
      <c r="F661"/>
      <c r="G661"/>
      <c r="H661"/>
      <c r="I661"/>
    </row>
    <row r="662" spans="1:9" x14ac:dyDescent="0.25">
      <c r="A662"/>
      <c r="B662"/>
      <c r="C662"/>
      <c r="D662"/>
      <c r="E662"/>
      <c r="F662"/>
      <c r="G662"/>
      <c r="H662"/>
      <c r="I662"/>
    </row>
    <row r="663" spans="1:9" x14ac:dyDescent="0.25">
      <c r="A663"/>
      <c r="B663"/>
      <c r="C663"/>
      <c r="D663"/>
      <c r="E663"/>
      <c r="F663"/>
      <c r="G663"/>
      <c r="H663"/>
      <c r="I663"/>
    </row>
    <row r="664" spans="1:9" x14ac:dyDescent="0.25">
      <c r="A664"/>
      <c r="B664"/>
      <c r="C664"/>
      <c r="D664"/>
      <c r="E664"/>
      <c r="F664"/>
      <c r="G664"/>
      <c r="H664"/>
      <c r="I664"/>
    </row>
    <row r="665" spans="1:9" x14ac:dyDescent="0.25">
      <c r="A665"/>
      <c r="B665"/>
      <c r="C665"/>
      <c r="D665"/>
      <c r="E665"/>
      <c r="F665"/>
      <c r="G665"/>
      <c r="H665"/>
      <c r="I665"/>
    </row>
    <row r="666" spans="1:9" x14ac:dyDescent="0.25">
      <c r="A666"/>
      <c r="B666"/>
      <c r="C666"/>
      <c r="D666"/>
      <c r="E666"/>
      <c r="F666"/>
      <c r="G666"/>
      <c r="H666"/>
      <c r="I666"/>
    </row>
    <row r="667" spans="1:9" x14ac:dyDescent="0.25">
      <c r="A667"/>
      <c r="B667"/>
      <c r="C667"/>
      <c r="D667"/>
      <c r="E667"/>
      <c r="F667"/>
      <c r="G667"/>
      <c r="H667"/>
      <c r="I667"/>
    </row>
    <row r="668" spans="1:9" x14ac:dyDescent="0.25">
      <c r="A668"/>
      <c r="B668"/>
      <c r="C668"/>
      <c r="D668"/>
      <c r="E668"/>
      <c r="F668"/>
      <c r="G668"/>
      <c r="H668"/>
      <c r="I668"/>
    </row>
    <row r="669" spans="1:9" x14ac:dyDescent="0.25">
      <c r="A669"/>
      <c r="B669"/>
      <c r="C669"/>
      <c r="D669"/>
      <c r="E669"/>
      <c r="F669"/>
      <c r="G669"/>
      <c r="H669"/>
      <c r="I669"/>
    </row>
    <row r="670" spans="1:9" x14ac:dyDescent="0.25">
      <c r="A670"/>
      <c r="B670"/>
      <c r="C670"/>
      <c r="D670"/>
      <c r="E670"/>
      <c r="F670"/>
      <c r="G670"/>
      <c r="H670"/>
      <c r="I670"/>
    </row>
    <row r="671" spans="1:9" x14ac:dyDescent="0.25">
      <c r="A671"/>
      <c r="B671"/>
      <c r="C671"/>
      <c r="D671"/>
      <c r="E671"/>
      <c r="F671"/>
      <c r="G671"/>
      <c r="H671"/>
      <c r="I671"/>
    </row>
    <row r="672" spans="1:9" x14ac:dyDescent="0.25">
      <c r="A672"/>
      <c r="B672"/>
      <c r="C672"/>
      <c r="D672"/>
      <c r="E672"/>
      <c r="F672"/>
      <c r="G672"/>
      <c r="H672"/>
      <c r="I672"/>
    </row>
    <row r="673" spans="1:9" x14ac:dyDescent="0.25">
      <c r="A673"/>
      <c r="B673"/>
      <c r="C673"/>
      <c r="D673"/>
      <c r="E673"/>
      <c r="F673"/>
      <c r="G673"/>
      <c r="H673"/>
      <c r="I673"/>
    </row>
    <row r="674" spans="1:9" x14ac:dyDescent="0.25">
      <c r="A674"/>
      <c r="B674"/>
      <c r="C674"/>
      <c r="D674"/>
      <c r="E674"/>
      <c r="F674"/>
      <c r="G674"/>
      <c r="H674"/>
      <c r="I674"/>
    </row>
    <row r="675" spans="1:9" x14ac:dyDescent="0.25">
      <c r="A675"/>
      <c r="B675"/>
      <c r="C675"/>
      <c r="D675"/>
      <c r="E675"/>
      <c r="F675"/>
      <c r="G675"/>
      <c r="H675"/>
      <c r="I675"/>
    </row>
    <row r="676" spans="1:9" x14ac:dyDescent="0.25">
      <c r="A676"/>
      <c r="B676"/>
      <c r="C676"/>
      <c r="D676"/>
      <c r="E676"/>
      <c r="F676"/>
      <c r="G676"/>
      <c r="H676"/>
      <c r="I676"/>
    </row>
    <row r="677" spans="1:9" x14ac:dyDescent="0.25">
      <c r="A677"/>
      <c r="B677"/>
      <c r="C677"/>
      <c r="D677"/>
      <c r="E677"/>
      <c r="F677"/>
      <c r="G677"/>
      <c r="H677"/>
      <c r="I677"/>
    </row>
    <row r="678" spans="1:9" x14ac:dyDescent="0.25">
      <c r="A678"/>
      <c r="B678"/>
      <c r="C678"/>
      <c r="D678"/>
      <c r="E678"/>
      <c r="F678"/>
      <c r="G678"/>
      <c r="H678"/>
      <c r="I678"/>
    </row>
    <row r="679" spans="1:9" x14ac:dyDescent="0.25">
      <c r="A679"/>
      <c r="B679"/>
      <c r="C679"/>
      <c r="D679"/>
      <c r="E679"/>
      <c r="F679"/>
      <c r="G679"/>
      <c r="H679"/>
      <c r="I679"/>
    </row>
    <row r="680" spans="1:9" x14ac:dyDescent="0.25">
      <c r="A680"/>
      <c r="B680"/>
      <c r="C680"/>
      <c r="D680"/>
      <c r="E680"/>
      <c r="F680"/>
      <c r="G680"/>
      <c r="H680"/>
      <c r="I680"/>
    </row>
    <row r="681" spans="1:9" x14ac:dyDescent="0.25">
      <c r="A681"/>
      <c r="B681"/>
      <c r="C681"/>
      <c r="D681"/>
      <c r="E681"/>
      <c r="F681"/>
      <c r="G681"/>
      <c r="H681"/>
      <c r="I681"/>
    </row>
    <row r="682" spans="1:9" x14ac:dyDescent="0.25">
      <c r="A682"/>
      <c r="B682"/>
      <c r="C682"/>
      <c r="D682"/>
      <c r="E682"/>
      <c r="F682"/>
      <c r="G682"/>
      <c r="H682"/>
      <c r="I682"/>
    </row>
    <row r="683" spans="1:9" x14ac:dyDescent="0.25">
      <c r="A683"/>
      <c r="B683"/>
      <c r="C683"/>
      <c r="D683"/>
      <c r="E683"/>
      <c r="F683"/>
      <c r="G683"/>
      <c r="H683"/>
      <c r="I683"/>
    </row>
    <row r="684" spans="1:9" x14ac:dyDescent="0.25">
      <c r="A684"/>
      <c r="B684"/>
      <c r="C684"/>
      <c r="D684"/>
      <c r="E684"/>
      <c r="F684"/>
      <c r="G684"/>
      <c r="H684"/>
      <c r="I684"/>
    </row>
    <row r="685" spans="1:9" x14ac:dyDescent="0.25">
      <c r="A685"/>
      <c r="B685"/>
      <c r="C685"/>
      <c r="D685"/>
      <c r="E685"/>
      <c r="F685"/>
      <c r="G685"/>
      <c r="H685"/>
      <c r="I685"/>
    </row>
    <row r="686" spans="1:9" x14ac:dyDescent="0.25">
      <c r="A686"/>
      <c r="B686"/>
      <c r="C686"/>
      <c r="D686"/>
      <c r="E686"/>
      <c r="F686"/>
      <c r="G686"/>
      <c r="H686"/>
      <c r="I686"/>
    </row>
    <row r="687" spans="1:9" x14ac:dyDescent="0.25">
      <c r="A687"/>
      <c r="B687"/>
      <c r="C687"/>
      <c r="D687"/>
      <c r="E687"/>
      <c r="F687"/>
      <c r="G687"/>
      <c r="H687"/>
      <c r="I687"/>
    </row>
    <row r="688" spans="1:9" x14ac:dyDescent="0.25">
      <c r="A688"/>
      <c r="B688"/>
      <c r="C688"/>
      <c r="D688"/>
      <c r="E688"/>
      <c r="F688"/>
      <c r="G688"/>
      <c r="H688"/>
      <c r="I688"/>
    </row>
    <row r="689" spans="1:9" x14ac:dyDescent="0.25">
      <c r="A689"/>
      <c r="B689"/>
      <c r="C689"/>
      <c r="D689"/>
      <c r="E689"/>
      <c r="F689"/>
      <c r="G689"/>
      <c r="H689"/>
      <c r="I689"/>
    </row>
    <row r="690" spans="1:9" x14ac:dyDescent="0.25">
      <c r="A690"/>
      <c r="B690"/>
      <c r="C690"/>
      <c r="D690"/>
      <c r="E690"/>
      <c r="F690"/>
      <c r="G690"/>
      <c r="H690"/>
      <c r="I690"/>
    </row>
    <row r="691" spans="1:9" x14ac:dyDescent="0.25">
      <c r="A691"/>
      <c r="B691"/>
      <c r="C691"/>
      <c r="D691"/>
      <c r="E691"/>
      <c r="F691"/>
      <c r="G691"/>
      <c r="H691"/>
      <c r="I691"/>
    </row>
    <row r="692" spans="1:9" x14ac:dyDescent="0.25">
      <c r="A692"/>
      <c r="B692"/>
      <c r="C692"/>
      <c r="D692"/>
      <c r="E692"/>
      <c r="F692"/>
      <c r="G692"/>
      <c r="H692"/>
      <c r="I692"/>
    </row>
    <row r="693" spans="1:9" x14ac:dyDescent="0.25">
      <c r="A693"/>
      <c r="B693"/>
      <c r="C693"/>
      <c r="D693"/>
      <c r="E693"/>
      <c r="F693"/>
      <c r="G693"/>
      <c r="H693"/>
      <c r="I693"/>
    </row>
    <row r="694" spans="1:9" x14ac:dyDescent="0.25">
      <c r="A694"/>
      <c r="B694"/>
      <c r="C694"/>
      <c r="D694"/>
      <c r="E694"/>
      <c r="F694"/>
      <c r="G694"/>
      <c r="H694"/>
      <c r="I694"/>
    </row>
    <row r="695" spans="1:9" x14ac:dyDescent="0.25">
      <c r="A695"/>
      <c r="B695"/>
      <c r="C695"/>
      <c r="D695"/>
      <c r="E695"/>
      <c r="F695"/>
      <c r="G695"/>
      <c r="H695"/>
      <c r="I695"/>
    </row>
    <row r="696" spans="1:9" x14ac:dyDescent="0.25">
      <c r="A696"/>
      <c r="B696"/>
      <c r="C696"/>
      <c r="D696"/>
      <c r="E696"/>
      <c r="F696"/>
      <c r="G696"/>
      <c r="H696"/>
      <c r="I696"/>
    </row>
    <row r="697" spans="1:9" x14ac:dyDescent="0.25">
      <c r="A697"/>
      <c r="B697"/>
      <c r="C697"/>
      <c r="D697"/>
      <c r="E697"/>
      <c r="F697"/>
      <c r="G697"/>
      <c r="H697"/>
      <c r="I697"/>
    </row>
    <row r="698" spans="1:9" x14ac:dyDescent="0.25">
      <c r="A698"/>
      <c r="B698"/>
      <c r="C698"/>
      <c r="D698"/>
      <c r="E698"/>
      <c r="F698"/>
      <c r="G698"/>
      <c r="H698"/>
      <c r="I698"/>
    </row>
    <row r="699" spans="1:9" x14ac:dyDescent="0.25">
      <c r="A699"/>
      <c r="B699"/>
      <c r="C699"/>
      <c r="D699"/>
      <c r="E699"/>
      <c r="F699"/>
      <c r="G699"/>
      <c r="H699"/>
      <c r="I699"/>
    </row>
    <row r="700" spans="1:9" x14ac:dyDescent="0.25">
      <c r="A700"/>
      <c r="B700"/>
      <c r="C700"/>
      <c r="D700"/>
      <c r="E700"/>
      <c r="F700"/>
      <c r="G700"/>
      <c r="H700"/>
      <c r="I700"/>
    </row>
    <row r="701" spans="1:9" x14ac:dyDescent="0.25">
      <c r="A701"/>
      <c r="B701"/>
      <c r="C701"/>
      <c r="D701"/>
      <c r="E701"/>
      <c r="F701"/>
      <c r="G701"/>
      <c r="H701"/>
      <c r="I701"/>
    </row>
    <row r="702" spans="1:9" x14ac:dyDescent="0.25">
      <c r="A702"/>
      <c r="B702"/>
      <c r="C702"/>
      <c r="D702"/>
      <c r="E702"/>
      <c r="F702"/>
      <c r="G702"/>
      <c r="H702"/>
      <c r="I702"/>
    </row>
    <row r="703" spans="1:9" x14ac:dyDescent="0.25">
      <c r="A703"/>
      <c r="B703"/>
      <c r="C703"/>
      <c r="D703"/>
      <c r="E703"/>
      <c r="F703"/>
      <c r="G703"/>
      <c r="H703"/>
      <c r="I703"/>
    </row>
    <row r="704" spans="1:9" x14ac:dyDescent="0.25">
      <c r="A704"/>
      <c r="B704"/>
      <c r="C704"/>
      <c r="D704"/>
      <c r="E704"/>
      <c r="F704"/>
      <c r="G704"/>
      <c r="H704"/>
      <c r="I704"/>
    </row>
    <row r="705" spans="1:9" x14ac:dyDescent="0.25">
      <c r="A705"/>
      <c r="B705"/>
      <c r="C705"/>
      <c r="D705"/>
      <c r="E705"/>
      <c r="F705"/>
      <c r="G705"/>
      <c r="H705"/>
      <c r="I705"/>
    </row>
    <row r="706" spans="1:9" x14ac:dyDescent="0.25">
      <c r="A706"/>
      <c r="B706"/>
      <c r="C706"/>
      <c r="D706"/>
      <c r="E706"/>
      <c r="F706"/>
      <c r="G706"/>
      <c r="H706"/>
      <c r="I706"/>
    </row>
    <row r="707" spans="1:9" x14ac:dyDescent="0.25">
      <c r="A707"/>
      <c r="B707"/>
      <c r="C707"/>
      <c r="D707"/>
      <c r="E707"/>
      <c r="F707"/>
      <c r="G707"/>
      <c r="H707"/>
      <c r="I707"/>
    </row>
    <row r="708" spans="1:9" x14ac:dyDescent="0.25">
      <c r="A708"/>
      <c r="B708"/>
      <c r="C708"/>
      <c r="D708"/>
      <c r="E708"/>
      <c r="F708"/>
      <c r="G708"/>
      <c r="H708"/>
      <c r="I708"/>
    </row>
    <row r="709" spans="1:9" x14ac:dyDescent="0.25">
      <c r="A709"/>
      <c r="B709"/>
      <c r="C709"/>
      <c r="D709"/>
      <c r="E709"/>
      <c r="F709"/>
      <c r="G709"/>
      <c r="H709"/>
      <c r="I709"/>
    </row>
    <row r="710" spans="1:9" x14ac:dyDescent="0.25">
      <c r="A710"/>
      <c r="B710"/>
      <c r="C710"/>
      <c r="D710"/>
      <c r="E710"/>
      <c r="F710"/>
      <c r="G710"/>
      <c r="H710"/>
      <c r="I710"/>
    </row>
    <row r="711" spans="1:9" x14ac:dyDescent="0.25">
      <c r="A711"/>
      <c r="B711"/>
      <c r="C711"/>
      <c r="D711"/>
      <c r="E711"/>
      <c r="F711"/>
      <c r="G711"/>
      <c r="H711"/>
      <c r="I711"/>
    </row>
    <row r="712" spans="1:9" x14ac:dyDescent="0.25">
      <c r="A712"/>
      <c r="B712"/>
      <c r="C712"/>
      <c r="D712"/>
      <c r="E712"/>
      <c r="F712"/>
      <c r="G712"/>
      <c r="H712"/>
      <c r="I712"/>
    </row>
    <row r="713" spans="1:9" x14ac:dyDescent="0.25">
      <c r="A713"/>
      <c r="B713"/>
      <c r="C713"/>
      <c r="D713"/>
      <c r="E713"/>
      <c r="F713"/>
      <c r="G713"/>
      <c r="H713"/>
      <c r="I713"/>
    </row>
    <row r="714" spans="1:9" x14ac:dyDescent="0.25">
      <c r="A714"/>
      <c r="B714"/>
      <c r="C714"/>
      <c r="D714"/>
      <c r="E714"/>
      <c r="F714"/>
      <c r="G714"/>
      <c r="H714"/>
      <c r="I714"/>
    </row>
    <row r="715" spans="1:9" x14ac:dyDescent="0.25">
      <c r="A715"/>
      <c r="B715"/>
      <c r="C715"/>
      <c r="D715"/>
      <c r="E715"/>
      <c r="F715"/>
      <c r="G715"/>
      <c r="H715"/>
      <c r="I715"/>
    </row>
    <row r="716" spans="1:9" x14ac:dyDescent="0.25">
      <c r="A716"/>
      <c r="B716"/>
      <c r="C716"/>
      <c r="D716"/>
      <c r="E716"/>
      <c r="F716"/>
      <c r="G716"/>
      <c r="H716"/>
      <c r="I716"/>
    </row>
    <row r="717" spans="1:9" x14ac:dyDescent="0.25">
      <c r="A717"/>
      <c r="B717"/>
      <c r="C717"/>
      <c r="D717"/>
      <c r="E717"/>
      <c r="F717"/>
      <c r="G717"/>
      <c r="H717"/>
      <c r="I717"/>
    </row>
    <row r="718" spans="1:9" x14ac:dyDescent="0.25">
      <c r="A718"/>
      <c r="B718"/>
      <c r="C718"/>
      <c r="D718"/>
      <c r="E718"/>
      <c r="F718"/>
      <c r="G718"/>
      <c r="H718"/>
      <c r="I718"/>
    </row>
    <row r="719" spans="1:9" x14ac:dyDescent="0.25">
      <c r="A719"/>
      <c r="B719"/>
      <c r="C719"/>
      <c r="D719"/>
      <c r="E719"/>
      <c r="F719"/>
      <c r="G719"/>
      <c r="H719"/>
      <c r="I719"/>
    </row>
    <row r="720" spans="1:9" x14ac:dyDescent="0.25">
      <c r="A720"/>
      <c r="B720"/>
      <c r="C720"/>
      <c r="D720"/>
      <c r="E720"/>
      <c r="F720"/>
      <c r="G720"/>
      <c r="H720"/>
      <c r="I720"/>
    </row>
    <row r="721" spans="1:9" x14ac:dyDescent="0.25">
      <c r="A721"/>
      <c r="B721"/>
      <c r="C721"/>
      <c r="D721"/>
      <c r="E721"/>
      <c r="F721"/>
      <c r="G721"/>
      <c r="H721"/>
      <c r="I721"/>
    </row>
    <row r="722" spans="1:9" x14ac:dyDescent="0.25">
      <c r="A722"/>
      <c r="B722"/>
      <c r="C722"/>
      <c r="D722"/>
      <c r="E722"/>
      <c r="F722"/>
      <c r="G722"/>
      <c r="H722"/>
      <c r="I722"/>
    </row>
    <row r="723" spans="1:9" x14ac:dyDescent="0.25">
      <c r="A723"/>
      <c r="B723"/>
      <c r="C723"/>
      <c r="D723"/>
      <c r="E723"/>
      <c r="F723"/>
      <c r="G723"/>
      <c r="H723"/>
      <c r="I723"/>
    </row>
    <row r="724" spans="1:9" x14ac:dyDescent="0.25">
      <c r="A724"/>
      <c r="B724"/>
      <c r="C724"/>
      <c r="D724"/>
      <c r="E724"/>
      <c r="F724"/>
      <c r="G724"/>
      <c r="H724"/>
      <c r="I724"/>
    </row>
    <row r="725" spans="1:9" x14ac:dyDescent="0.25">
      <c r="A725"/>
      <c r="B725"/>
      <c r="C725"/>
      <c r="D725"/>
      <c r="E725"/>
      <c r="F725"/>
      <c r="G725"/>
      <c r="H725"/>
      <c r="I725"/>
    </row>
    <row r="726" spans="1:9" x14ac:dyDescent="0.25">
      <c r="A726"/>
      <c r="B726"/>
      <c r="C726"/>
      <c r="D726"/>
      <c r="E726"/>
      <c r="F726"/>
      <c r="G726"/>
      <c r="H726"/>
      <c r="I726"/>
    </row>
    <row r="727" spans="1:9" x14ac:dyDescent="0.25">
      <c r="A727"/>
      <c r="B727"/>
      <c r="C727"/>
      <c r="D727"/>
      <c r="E727"/>
      <c r="F727"/>
      <c r="G727"/>
      <c r="H727"/>
      <c r="I727"/>
    </row>
    <row r="728" spans="1:9" x14ac:dyDescent="0.25">
      <c r="A728"/>
      <c r="B728"/>
      <c r="C728"/>
      <c r="D728"/>
      <c r="E728"/>
      <c r="F728"/>
      <c r="G728"/>
      <c r="H728"/>
      <c r="I728"/>
    </row>
    <row r="729" spans="1:9" x14ac:dyDescent="0.25">
      <c r="A729"/>
      <c r="B729"/>
      <c r="C729"/>
      <c r="D729"/>
      <c r="E729"/>
      <c r="F729"/>
      <c r="G729"/>
      <c r="H729"/>
      <c r="I729"/>
    </row>
    <row r="730" spans="1:9" x14ac:dyDescent="0.25">
      <c r="A730"/>
      <c r="B730"/>
      <c r="C730"/>
      <c r="D730"/>
      <c r="E730"/>
      <c r="F730"/>
      <c r="G730"/>
      <c r="H730"/>
      <c r="I730"/>
    </row>
    <row r="731" spans="1:9" x14ac:dyDescent="0.25">
      <c r="A731"/>
      <c r="B731"/>
      <c r="C731"/>
      <c r="D731"/>
      <c r="E731"/>
      <c r="F731"/>
      <c r="G731"/>
      <c r="H731"/>
      <c r="I731"/>
    </row>
    <row r="732" spans="1:9" x14ac:dyDescent="0.25">
      <c r="A732"/>
      <c r="B732"/>
      <c r="C732"/>
      <c r="D732"/>
      <c r="E732"/>
      <c r="F732"/>
      <c r="G732"/>
      <c r="H732"/>
      <c r="I732"/>
    </row>
    <row r="733" spans="1:9" x14ac:dyDescent="0.25">
      <c r="A733"/>
      <c r="B733"/>
      <c r="C733"/>
      <c r="D733"/>
      <c r="E733"/>
      <c r="F733"/>
      <c r="G733"/>
      <c r="H733"/>
      <c r="I733"/>
    </row>
    <row r="734" spans="1:9" x14ac:dyDescent="0.25">
      <c r="A734"/>
      <c r="B734"/>
      <c r="C734"/>
      <c r="D734"/>
      <c r="E734"/>
      <c r="F734"/>
      <c r="G734"/>
      <c r="H734"/>
      <c r="I734"/>
    </row>
    <row r="735" spans="1:9" x14ac:dyDescent="0.25">
      <c r="A735"/>
      <c r="B735"/>
      <c r="C735"/>
      <c r="D735"/>
      <c r="E735"/>
      <c r="F735"/>
      <c r="G735"/>
      <c r="H735"/>
      <c r="I735"/>
    </row>
    <row r="736" spans="1:9" x14ac:dyDescent="0.25">
      <c r="A736"/>
      <c r="B736"/>
      <c r="C736"/>
      <c r="D736"/>
      <c r="E736"/>
      <c r="F736"/>
      <c r="G736"/>
      <c r="H736"/>
      <c r="I736"/>
    </row>
    <row r="737" spans="1:9" x14ac:dyDescent="0.25">
      <c r="A737"/>
      <c r="B737"/>
      <c r="C737"/>
      <c r="D737"/>
      <c r="E737"/>
      <c r="F737"/>
      <c r="G737"/>
      <c r="H737"/>
      <c r="I737"/>
    </row>
    <row r="738" spans="1:9" x14ac:dyDescent="0.25">
      <c r="A738"/>
      <c r="B738"/>
      <c r="C738"/>
      <c r="D738"/>
      <c r="E738"/>
      <c r="F738"/>
      <c r="G738"/>
      <c r="H738"/>
      <c r="I738"/>
    </row>
    <row r="739" spans="1:9" x14ac:dyDescent="0.25">
      <c r="A739"/>
      <c r="B739"/>
      <c r="C739"/>
      <c r="D739"/>
      <c r="E739"/>
      <c r="F739"/>
      <c r="G739"/>
      <c r="H739"/>
      <c r="I739"/>
    </row>
    <row r="740" spans="1:9" x14ac:dyDescent="0.25">
      <c r="A740"/>
      <c r="B740"/>
      <c r="C740"/>
      <c r="D740"/>
      <c r="E740"/>
      <c r="F740"/>
      <c r="G740"/>
      <c r="H740"/>
      <c r="I740"/>
    </row>
    <row r="741" spans="1:9" x14ac:dyDescent="0.25">
      <c r="A741"/>
      <c r="B741"/>
      <c r="C741"/>
      <c r="D741"/>
      <c r="E741"/>
      <c r="F741"/>
      <c r="G741"/>
      <c r="H741"/>
      <c r="I741"/>
    </row>
    <row r="742" spans="1:9" x14ac:dyDescent="0.25">
      <c r="A742"/>
      <c r="B742"/>
      <c r="C742"/>
      <c r="D742"/>
      <c r="E742"/>
      <c r="F742"/>
      <c r="G742"/>
      <c r="H742"/>
      <c r="I742"/>
    </row>
    <row r="743" spans="1:9" x14ac:dyDescent="0.25">
      <c r="A743"/>
      <c r="B743"/>
      <c r="C743"/>
      <c r="D743"/>
      <c r="E743"/>
      <c r="F743"/>
      <c r="G743"/>
      <c r="H743"/>
      <c r="I743"/>
    </row>
    <row r="744" spans="1:9" x14ac:dyDescent="0.25">
      <c r="A744"/>
      <c r="B744"/>
      <c r="C744"/>
      <c r="D744"/>
      <c r="E744"/>
      <c r="F744"/>
      <c r="G744"/>
      <c r="H744"/>
      <c r="I744"/>
    </row>
    <row r="745" spans="1:9" x14ac:dyDescent="0.25">
      <c r="A745"/>
      <c r="B745"/>
      <c r="C745"/>
      <c r="D745"/>
      <c r="E745"/>
      <c r="F745"/>
      <c r="G745"/>
      <c r="H745"/>
      <c r="I745"/>
    </row>
    <row r="746" spans="1:9" x14ac:dyDescent="0.25">
      <c r="A746"/>
      <c r="B746"/>
      <c r="C746"/>
      <c r="D746"/>
      <c r="E746"/>
      <c r="F746"/>
      <c r="G746"/>
      <c r="H746"/>
      <c r="I746"/>
    </row>
    <row r="747" spans="1:9" x14ac:dyDescent="0.25">
      <c r="A747"/>
      <c r="B747"/>
      <c r="C747"/>
      <c r="D747"/>
      <c r="E747"/>
      <c r="F747"/>
      <c r="G747"/>
      <c r="H747"/>
      <c r="I747"/>
    </row>
    <row r="748" spans="1:9" x14ac:dyDescent="0.25">
      <c r="A748"/>
      <c r="B748"/>
      <c r="C748"/>
      <c r="D748"/>
      <c r="E748"/>
      <c r="F748"/>
      <c r="G748"/>
      <c r="H748"/>
      <c r="I748"/>
    </row>
    <row r="749" spans="1:9" x14ac:dyDescent="0.25">
      <c r="A749"/>
      <c r="B749"/>
      <c r="C749"/>
      <c r="D749"/>
      <c r="E749"/>
      <c r="F749"/>
      <c r="G749"/>
      <c r="H749"/>
      <c r="I749"/>
    </row>
    <row r="750" spans="1:9" x14ac:dyDescent="0.25">
      <c r="A750"/>
      <c r="B750"/>
      <c r="C750"/>
      <c r="D750"/>
      <c r="E750"/>
      <c r="F750"/>
      <c r="G750"/>
      <c r="H750"/>
      <c r="I750"/>
    </row>
    <row r="751" spans="1:9" x14ac:dyDescent="0.25">
      <c r="A751"/>
      <c r="B751"/>
      <c r="C751"/>
      <c r="D751"/>
      <c r="E751"/>
      <c r="F751"/>
      <c r="G751"/>
      <c r="H751"/>
      <c r="I751"/>
    </row>
    <row r="752" spans="1:9" x14ac:dyDescent="0.25">
      <c r="A752"/>
      <c r="B752"/>
      <c r="C752"/>
      <c r="D752"/>
      <c r="E752"/>
      <c r="F752"/>
      <c r="G752"/>
      <c r="H752"/>
      <c r="I752"/>
    </row>
    <row r="753" spans="1:9" x14ac:dyDescent="0.25">
      <c r="A753"/>
      <c r="B753"/>
      <c r="C753"/>
      <c r="D753"/>
      <c r="E753"/>
      <c r="F753"/>
      <c r="G753"/>
      <c r="H753"/>
      <c r="I753"/>
    </row>
    <row r="754" spans="1:9" x14ac:dyDescent="0.25">
      <c r="A754"/>
      <c r="B754"/>
      <c r="C754"/>
      <c r="D754"/>
      <c r="E754"/>
      <c r="F754"/>
      <c r="G754"/>
      <c r="H754"/>
      <c r="I754"/>
    </row>
    <row r="755" spans="1:9" x14ac:dyDescent="0.25">
      <c r="A755"/>
      <c r="B755"/>
      <c r="C755"/>
      <c r="D755"/>
      <c r="E755"/>
      <c r="F755"/>
      <c r="G755"/>
      <c r="H755"/>
      <c r="I755"/>
    </row>
    <row r="756" spans="1:9" x14ac:dyDescent="0.25">
      <c r="A756"/>
      <c r="B756"/>
      <c r="C756"/>
      <c r="D756"/>
      <c r="E756"/>
      <c r="F756"/>
      <c r="G756"/>
      <c r="H756"/>
      <c r="I756"/>
    </row>
    <row r="757" spans="1:9" x14ac:dyDescent="0.25">
      <c r="A757"/>
      <c r="B757"/>
      <c r="C757"/>
      <c r="D757"/>
      <c r="E757"/>
      <c r="F757"/>
      <c r="G757"/>
      <c r="H757"/>
      <c r="I757"/>
    </row>
    <row r="758" spans="1:9" x14ac:dyDescent="0.25">
      <c r="A758"/>
      <c r="B758"/>
      <c r="C758"/>
      <c r="D758"/>
      <c r="E758"/>
      <c r="F758"/>
      <c r="G758"/>
      <c r="H758"/>
      <c r="I758"/>
    </row>
    <row r="759" spans="1:9" x14ac:dyDescent="0.25">
      <c r="A759"/>
      <c r="B759"/>
      <c r="C759"/>
      <c r="D759"/>
      <c r="E759"/>
      <c r="F759"/>
      <c r="G759"/>
      <c r="H759"/>
      <c r="I759"/>
    </row>
    <row r="760" spans="1:9" x14ac:dyDescent="0.25">
      <c r="A760"/>
      <c r="B760"/>
      <c r="C760"/>
      <c r="D760"/>
      <c r="E760"/>
      <c r="F760"/>
      <c r="G760"/>
      <c r="H760"/>
      <c r="I760"/>
    </row>
    <row r="761" spans="1:9" x14ac:dyDescent="0.25">
      <c r="A761"/>
      <c r="B761"/>
      <c r="C761"/>
      <c r="D761"/>
      <c r="E761"/>
      <c r="F761"/>
      <c r="G761"/>
      <c r="H761"/>
      <c r="I761"/>
    </row>
    <row r="762" spans="1:9" x14ac:dyDescent="0.25">
      <c r="A762"/>
      <c r="B762"/>
      <c r="C762"/>
      <c r="D762"/>
      <c r="E762"/>
      <c r="F762"/>
      <c r="G762"/>
      <c r="H762"/>
      <c r="I762"/>
    </row>
    <row r="763" spans="1:9" x14ac:dyDescent="0.25">
      <c r="A763"/>
      <c r="B763"/>
      <c r="C763"/>
      <c r="D763"/>
      <c r="E763"/>
      <c r="F763"/>
      <c r="G763"/>
      <c r="H763"/>
      <c r="I763"/>
    </row>
    <row r="764" spans="1:9" x14ac:dyDescent="0.25">
      <c r="A764"/>
      <c r="B764"/>
      <c r="C764"/>
      <c r="D764"/>
      <c r="E764"/>
      <c r="F764"/>
      <c r="G764"/>
      <c r="H764"/>
      <c r="I764"/>
    </row>
    <row r="765" spans="1:9" x14ac:dyDescent="0.25">
      <c r="A765"/>
      <c r="B765"/>
      <c r="C765"/>
      <c r="D765"/>
      <c r="E765"/>
      <c r="F765"/>
      <c r="G765"/>
      <c r="H765"/>
      <c r="I765"/>
    </row>
    <row r="766" spans="1:9" x14ac:dyDescent="0.25">
      <c r="A766"/>
      <c r="B766"/>
      <c r="C766"/>
      <c r="D766"/>
      <c r="E766"/>
      <c r="F766"/>
      <c r="G766"/>
      <c r="H766"/>
      <c r="I766"/>
    </row>
    <row r="767" spans="1:9" x14ac:dyDescent="0.25">
      <c r="A767"/>
      <c r="B767"/>
      <c r="C767"/>
      <c r="D767"/>
      <c r="E767"/>
      <c r="F767"/>
      <c r="G767"/>
      <c r="H767"/>
      <c r="I767"/>
    </row>
    <row r="768" spans="1:9" x14ac:dyDescent="0.25">
      <c r="A768"/>
      <c r="B768"/>
      <c r="C768"/>
      <c r="D768"/>
      <c r="E768"/>
      <c r="F768"/>
      <c r="G768"/>
      <c r="H768"/>
      <c r="I768"/>
    </row>
    <row r="769" spans="1:9" x14ac:dyDescent="0.25">
      <c r="A769"/>
      <c r="B769"/>
      <c r="C769"/>
      <c r="D769"/>
      <c r="E769"/>
      <c r="F769"/>
      <c r="G769"/>
      <c r="H769"/>
      <c r="I769"/>
    </row>
    <row r="770" spans="1:9" x14ac:dyDescent="0.25">
      <c r="A770"/>
      <c r="B770"/>
      <c r="C770"/>
      <c r="D770"/>
      <c r="E770"/>
      <c r="F770"/>
      <c r="G770"/>
      <c r="H770"/>
      <c r="I770"/>
    </row>
    <row r="771" spans="1:9" x14ac:dyDescent="0.25">
      <c r="A771"/>
      <c r="B771"/>
      <c r="C771"/>
      <c r="D771"/>
      <c r="E771"/>
      <c r="F771"/>
      <c r="G771"/>
      <c r="H771"/>
      <c r="I771"/>
    </row>
    <row r="772" spans="1:9" x14ac:dyDescent="0.25">
      <c r="A772"/>
      <c r="B772"/>
      <c r="C772"/>
      <c r="D772"/>
      <c r="E772"/>
      <c r="F772"/>
      <c r="G772"/>
      <c r="H772"/>
      <c r="I772"/>
    </row>
    <row r="773" spans="1:9" x14ac:dyDescent="0.25">
      <c r="A773"/>
      <c r="B773"/>
      <c r="C773"/>
      <c r="D773"/>
      <c r="E773"/>
      <c r="F773"/>
      <c r="G773"/>
      <c r="H773"/>
      <c r="I773"/>
    </row>
    <row r="774" spans="1:9" x14ac:dyDescent="0.25">
      <c r="A774"/>
      <c r="B774"/>
      <c r="C774"/>
      <c r="D774"/>
      <c r="E774"/>
      <c r="F774"/>
      <c r="G774"/>
      <c r="H774"/>
      <c r="I774"/>
    </row>
    <row r="775" spans="1:9" x14ac:dyDescent="0.25">
      <c r="A775"/>
      <c r="B775"/>
      <c r="C775"/>
      <c r="D775"/>
      <c r="E775"/>
      <c r="F775"/>
      <c r="G775"/>
      <c r="H775"/>
      <c r="I775"/>
    </row>
    <row r="776" spans="1:9" x14ac:dyDescent="0.25">
      <c r="A776"/>
      <c r="B776"/>
      <c r="C776"/>
      <c r="D776"/>
      <c r="E776"/>
      <c r="F776"/>
      <c r="G776"/>
      <c r="H776"/>
      <c r="I776"/>
    </row>
    <row r="777" spans="1:9" x14ac:dyDescent="0.25">
      <c r="A777"/>
      <c r="B777"/>
      <c r="C777"/>
      <c r="D777"/>
      <c r="E777"/>
      <c r="F777"/>
      <c r="G777"/>
      <c r="H777"/>
      <c r="I777"/>
    </row>
    <row r="778" spans="1:9" x14ac:dyDescent="0.25">
      <c r="A778"/>
      <c r="B778"/>
      <c r="C778"/>
      <c r="D778"/>
      <c r="E778"/>
      <c r="F778"/>
      <c r="G778"/>
      <c r="H778"/>
      <c r="I778"/>
    </row>
    <row r="779" spans="1:9" x14ac:dyDescent="0.25">
      <c r="A779"/>
      <c r="B779"/>
      <c r="C779"/>
      <c r="D779"/>
      <c r="E779"/>
      <c r="F779"/>
      <c r="G779"/>
      <c r="H779"/>
      <c r="I779"/>
    </row>
    <row r="780" spans="1:9" x14ac:dyDescent="0.25">
      <c r="A780"/>
      <c r="B780"/>
      <c r="C780"/>
      <c r="D780"/>
      <c r="E780"/>
      <c r="F780"/>
      <c r="G780"/>
      <c r="H780"/>
      <c r="I780"/>
    </row>
    <row r="781" spans="1:9" x14ac:dyDescent="0.25">
      <c r="A781"/>
      <c r="B781"/>
      <c r="C781"/>
      <c r="D781"/>
      <c r="E781"/>
      <c r="F781"/>
      <c r="G781"/>
      <c r="H781"/>
      <c r="I781"/>
    </row>
    <row r="782" spans="1:9" x14ac:dyDescent="0.25">
      <c r="A782"/>
      <c r="B782"/>
      <c r="C782"/>
      <c r="D782"/>
      <c r="E782"/>
      <c r="F782"/>
      <c r="G782"/>
      <c r="H782"/>
      <c r="I782"/>
    </row>
    <row r="783" spans="1:9" x14ac:dyDescent="0.25">
      <c r="A783"/>
      <c r="B783"/>
      <c r="C783"/>
      <c r="D783"/>
      <c r="E783"/>
      <c r="F783"/>
      <c r="G783"/>
      <c r="H783"/>
      <c r="I783"/>
    </row>
    <row r="784" spans="1:9" x14ac:dyDescent="0.25">
      <c r="A784"/>
      <c r="B784"/>
      <c r="C784"/>
      <c r="D784"/>
      <c r="E784"/>
      <c r="F784"/>
      <c r="G784"/>
      <c r="H784"/>
      <c r="I784"/>
    </row>
    <row r="785" spans="1:9" x14ac:dyDescent="0.25">
      <c r="A785"/>
      <c r="B785"/>
      <c r="C785"/>
      <c r="D785"/>
      <c r="E785"/>
      <c r="F785"/>
      <c r="G785"/>
      <c r="H785"/>
      <c r="I785"/>
    </row>
    <row r="786" spans="1:9" x14ac:dyDescent="0.25">
      <c r="A786"/>
      <c r="B786"/>
      <c r="C786"/>
      <c r="D786"/>
      <c r="E786"/>
      <c r="F786"/>
      <c r="G786"/>
      <c r="H786"/>
      <c r="I786"/>
    </row>
    <row r="787" spans="1:9" x14ac:dyDescent="0.25">
      <c r="A787"/>
      <c r="B787"/>
      <c r="C787"/>
      <c r="D787"/>
      <c r="E787"/>
      <c r="F787"/>
      <c r="G787"/>
      <c r="H787"/>
      <c r="I787"/>
    </row>
    <row r="788" spans="1:9" x14ac:dyDescent="0.25">
      <c r="A788"/>
      <c r="B788"/>
      <c r="C788"/>
      <c r="D788"/>
      <c r="E788"/>
      <c r="F788"/>
      <c r="G788"/>
      <c r="H788"/>
      <c r="I788"/>
    </row>
    <row r="789" spans="1:9" x14ac:dyDescent="0.25">
      <c r="A789"/>
      <c r="B789"/>
      <c r="C789"/>
      <c r="D789"/>
      <c r="E789"/>
      <c r="F789"/>
      <c r="G789"/>
      <c r="H789"/>
      <c r="I789"/>
    </row>
    <row r="790" spans="1:9" x14ac:dyDescent="0.25">
      <c r="A790"/>
      <c r="B790"/>
      <c r="C790"/>
      <c r="D790"/>
      <c r="E790"/>
      <c r="F790"/>
      <c r="G790"/>
      <c r="H790"/>
      <c r="I790"/>
    </row>
    <row r="791" spans="1:9" x14ac:dyDescent="0.25">
      <c r="A791"/>
      <c r="B791"/>
      <c r="C791"/>
      <c r="D791"/>
      <c r="E791"/>
      <c r="F791"/>
      <c r="G791"/>
      <c r="H791"/>
      <c r="I791"/>
    </row>
    <row r="792" spans="1:9" x14ac:dyDescent="0.25">
      <c r="A792"/>
      <c r="B792"/>
      <c r="C792"/>
      <c r="D792"/>
      <c r="E792"/>
      <c r="F792"/>
      <c r="G792"/>
      <c r="H792"/>
      <c r="I792"/>
    </row>
    <row r="793" spans="1:9" x14ac:dyDescent="0.25">
      <c r="A793"/>
      <c r="B793"/>
      <c r="C793"/>
      <c r="D793"/>
      <c r="E793"/>
      <c r="F793"/>
      <c r="G793"/>
      <c r="H793"/>
      <c r="I793"/>
    </row>
    <row r="794" spans="1:9" x14ac:dyDescent="0.25">
      <c r="A794"/>
      <c r="B794"/>
      <c r="C794"/>
      <c r="D794"/>
      <c r="E794"/>
      <c r="F794"/>
      <c r="G794"/>
      <c r="H794"/>
      <c r="I794"/>
    </row>
    <row r="795" spans="1:9" x14ac:dyDescent="0.25">
      <c r="A795"/>
      <c r="B795"/>
      <c r="C795"/>
      <c r="D795"/>
      <c r="E795"/>
      <c r="F795"/>
      <c r="G795"/>
      <c r="H795"/>
      <c r="I795"/>
    </row>
    <row r="796" spans="1:9" x14ac:dyDescent="0.25">
      <c r="A796"/>
      <c r="B796"/>
      <c r="C796"/>
      <c r="D796"/>
      <c r="E796"/>
      <c r="F796"/>
      <c r="G796"/>
      <c r="H796"/>
      <c r="I796"/>
    </row>
    <row r="797" spans="1:9" x14ac:dyDescent="0.25">
      <c r="A797"/>
      <c r="B797"/>
      <c r="C797"/>
      <c r="D797"/>
      <c r="E797"/>
      <c r="F797"/>
      <c r="G797"/>
      <c r="H797"/>
      <c r="I797"/>
    </row>
    <row r="798" spans="1:9" x14ac:dyDescent="0.25">
      <c r="A798"/>
      <c r="B798"/>
      <c r="C798"/>
      <c r="D798"/>
      <c r="E798"/>
      <c r="F798"/>
      <c r="G798"/>
      <c r="H798"/>
      <c r="I798"/>
    </row>
    <row r="799" spans="1:9" x14ac:dyDescent="0.25">
      <c r="A799"/>
      <c r="B799"/>
      <c r="C799"/>
      <c r="D799"/>
      <c r="E799"/>
      <c r="F799"/>
      <c r="G799"/>
      <c r="H799"/>
      <c r="I799"/>
    </row>
    <row r="800" spans="1:9" x14ac:dyDescent="0.25">
      <c r="A800"/>
      <c r="B800"/>
      <c r="C800"/>
      <c r="D800"/>
      <c r="E800"/>
      <c r="F800"/>
      <c r="G800"/>
      <c r="H800"/>
      <c r="I800"/>
    </row>
    <row r="801" spans="1:9" x14ac:dyDescent="0.25">
      <c r="A801"/>
      <c r="B801"/>
      <c r="C801"/>
      <c r="D801"/>
      <c r="E801"/>
      <c r="F801"/>
      <c r="G801"/>
      <c r="H801"/>
      <c r="I801"/>
    </row>
    <row r="802" spans="1:9" x14ac:dyDescent="0.25">
      <c r="A802"/>
      <c r="B802"/>
      <c r="C802"/>
      <c r="D802"/>
      <c r="E802"/>
      <c r="F802"/>
      <c r="G802"/>
      <c r="H802"/>
      <c r="I802"/>
    </row>
    <row r="803" spans="1:9" x14ac:dyDescent="0.25">
      <c r="A803"/>
      <c r="B803"/>
      <c r="C803"/>
      <c r="D803"/>
      <c r="E803"/>
      <c r="F803"/>
      <c r="G803"/>
      <c r="H803"/>
      <c r="I803"/>
    </row>
    <row r="804" spans="1:9" x14ac:dyDescent="0.25">
      <c r="A804"/>
      <c r="B804"/>
      <c r="C804"/>
      <c r="D804"/>
      <c r="E804"/>
      <c r="F804"/>
      <c r="G804"/>
      <c r="H804"/>
      <c r="I804"/>
    </row>
    <row r="805" spans="1:9" x14ac:dyDescent="0.25">
      <c r="A805"/>
      <c r="B805"/>
      <c r="C805"/>
      <c r="D805"/>
      <c r="E805"/>
      <c r="F805"/>
      <c r="G805"/>
      <c r="H805"/>
      <c r="I805"/>
    </row>
    <row r="806" spans="1:9" x14ac:dyDescent="0.25">
      <c r="A806"/>
      <c r="B806"/>
      <c r="C806"/>
      <c r="D806"/>
      <c r="E806"/>
      <c r="F806"/>
      <c r="G806"/>
      <c r="H806"/>
      <c r="I806"/>
    </row>
    <row r="807" spans="1:9" x14ac:dyDescent="0.25">
      <c r="A807"/>
      <c r="B807"/>
      <c r="C807"/>
      <c r="D807"/>
      <c r="E807"/>
      <c r="F807"/>
      <c r="G807"/>
      <c r="H807"/>
      <c r="I807"/>
    </row>
    <row r="808" spans="1:9" x14ac:dyDescent="0.25">
      <c r="A808"/>
      <c r="B808"/>
      <c r="C808"/>
      <c r="D808"/>
      <c r="E808"/>
      <c r="F808"/>
      <c r="G808"/>
      <c r="H808"/>
      <c r="I808"/>
    </row>
    <row r="809" spans="1:9" x14ac:dyDescent="0.25">
      <c r="A809"/>
      <c r="B809"/>
      <c r="C809"/>
      <c r="D809"/>
      <c r="E809"/>
      <c r="F809"/>
      <c r="G809"/>
      <c r="H809"/>
      <c r="I809"/>
    </row>
    <row r="810" spans="1:9" x14ac:dyDescent="0.25">
      <c r="A810"/>
      <c r="B810"/>
      <c r="C810"/>
      <c r="D810"/>
      <c r="E810"/>
      <c r="F810"/>
      <c r="G810"/>
      <c r="H810"/>
      <c r="I810"/>
    </row>
    <row r="811" spans="1:9" x14ac:dyDescent="0.25">
      <c r="A811"/>
      <c r="B811"/>
      <c r="C811"/>
      <c r="D811"/>
      <c r="E811"/>
      <c r="F811"/>
      <c r="G811"/>
      <c r="H811"/>
      <c r="I811"/>
    </row>
    <row r="812" spans="1:9" x14ac:dyDescent="0.25">
      <c r="A812"/>
      <c r="B812"/>
      <c r="C812"/>
      <c r="D812"/>
      <c r="E812"/>
      <c r="F812"/>
      <c r="G812"/>
      <c r="H812"/>
      <c r="I812"/>
    </row>
    <row r="813" spans="1:9" x14ac:dyDescent="0.25">
      <c r="A813"/>
      <c r="B813"/>
      <c r="C813"/>
      <c r="D813"/>
      <c r="E813"/>
      <c r="F813"/>
      <c r="G813"/>
      <c r="H813"/>
      <c r="I813"/>
    </row>
    <row r="814" spans="1:9" x14ac:dyDescent="0.25">
      <c r="A814"/>
      <c r="B814"/>
      <c r="C814"/>
      <c r="D814"/>
      <c r="E814"/>
      <c r="F814"/>
      <c r="G814"/>
      <c r="H814"/>
      <c r="I814"/>
    </row>
    <row r="815" spans="1:9" x14ac:dyDescent="0.25">
      <c r="A815"/>
      <c r="B815"/>
      <c r="C815"/>
      <c r="D815"/>
      <c r="E815"/>
      <c r="F815"/>
      <c r="G815"/>
      <c r="H815"/>
      <c r="I815"/>
    </row>
    <row r="816" spans="1:9" x14ac:dyDescent="0.25">
      <c r="A816"/>
      <c r="B816"/>
      <c r="C816"/>
      <c r="D816"/>
      <c r="E816"/>
      <c r="F816"/>
      <c r="G816"/>
      <c r="H816"/>
      <c r="I816"/>
    </row>
    <row r="817" spans="1:9" x14ac:dyDescent="0.25">
      <c r="A817"/>
      <c r="B817"/>
      <c r="C817"/>
      <c r="D817"/>
      <c r="E817"/>
      <c r="F817"/>
      <c r="G817"/>
      <c r="H817"/>
      <c r="I817"/>
    </row>
    <row r="818" spans="1:9" x14ac:dyDescent="0.25">
      <c r="A818"/>
      <c r="B818"/>
      <c r="C818"/>
      <c r="D818"/>
      <c r="E818"/>
      <c r="F818"/>
      <c r="G818"/>
      <c r="H818"/>
      <c r="I818"/>
    </row>
    <row r="819" spans="1:9" x14ac:dyDescent="0.25">
      <c r="A819"/>
      <c r="B819"/>
      <c r="C819"/>
      <c r="D819"/>
      <c r="E819"/>
      <c r="F819"/>
      <c r="G819"/>
      <c r="H819"/>
      <c r="I819"/>
    </row>
    <row r="820" spans="1:9" x14ac:dyDescent="0.25">
      <c r="A820"/>
      <c r="B820"/>
      <c r="C820"/>
      <c r="D820"/>
      <c r="E820"/>
      <c r="F820"/>
      <c r="G820"/>
      <c r="H820"/>
      <c r="I820"/>
    </row>
    <row r="821" spans="1:9" x14ac:dyDescent="0.25">
      <c r="A821"/>
      <c r="B821"/>
      <c r="C821"/>
      <c r="D821"/>
      <c r="E821"/>
      <c r="F821"/>
      <c r="G821"/>
      <c r="H821"/>
      <c r="I821"/>
    </row>
    <row r="822" spans="1:9" x14ac:dyDescent="0.25">
      <c r="A822"/>
      <c r="B822"/>
      <c r="C822"/>
      <c r="D822"/>
      <c r="E822"/>
      <c r="F822"/>
      <c r="G822"/>
      <c r="H822"/>
      <c r="I822"/>
    </row>
    <row r="823" spans="1:9" x14ac:dyDescent="0.25">
      <c r="A823"/>
      <c r="B823"/>
      <c r="C823"/>
      <c r="D823"/>
      <c r="E823"/>
      <c r="F823"/>
      <c r="G823"/>
      <c r="H823"/>
      <c r="I823"/>
    </row>
    <row r="824" spans="1:9" x14ac:dyDescent="0.25">
      <c r="A824"/>
      <c r="B824"/>
      <c r="C824"/>
      <c r="D824"/>
      <c r="E824"/>
      <c r="F824"/>
      <c r="G824"/>
      <c r="H824"/>
      <c r="I824"/>
    </row>
    <row r="825" spans="1:9" x14ac:dyDescent="0.25">
      <c r="A825"/>
      <c r="B825"/>
      <c r="C825"/>
      <c r="D825"/>
      <c r="E825"/>
      <c r="F825"/>
      <c r="G825"/>
      <c r="H825"/>
      <c r="I825"/>
    </row>
    <row r="826" spans="1:9" x14ac:dyDescent="0.25">
      <c r="A826"/>
      <c r="B826"/>
      <c r="C826"/>
      <c r="D826"/>
      <c r="E826"/>
      <c r="F826"/>
      <c r="G826"/>
      <c r="H826"/>
      <c r="I826"/>
    </row>
    <row r="827" spans="1:9" x14ac:dyDescent="0.25">
      <c r="A827"/>
      <c r="B827"/>
      <c r="C827"/>
      <c r="D827"/>
      <c r="E827"/>
      <c r="F827"/>
      <c r="G827"/>
      <c r="H827"/>
      <c r="I827"/>
    </row>
    <row r="828" spans="1:9" x14ac:dyDescent="0.25">
      <c r="A828"/>
      <c r="B828"/>
      <c r="C828"/>
      <c r="D828"/>
      <c r="E828"/>
      <c r="F828"/>
      <c r="G828"/>
      <c r="H828"/>
      <c r="I828"/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B891"/>
      <c r="C891"/>
      <c r="D891"/>
      <c r="E891"/>
      <c r="F891"/>
      <c r="G891"/>
      <c r="H891"/>
      <c r="I891"/>
    </row>
    <row r="892" spans="1:9" x14ac:dyDescent="0.25">
      <c r="A892"/>
      <c r="B892"/>
      <c r="C892"/>
      <c r="D892"/>
      <c r="E892"/>
      <c r="F892"/>
      <c r="G892"/>
      <c r="H892"/>
      <c r="I892"/>
    </row>
    <row r="893" spans="1:9" x14ac:dyDescent="0.25">
      <c r="A893"/>
      <c r="B893"/>
      <c r="C893"/>
      <c r="D893"/>
      <c r="E893"/>
      <c r="F893"/>
      <c r="G893"/>
      <c r="H893"/>
      <c r="I893"/>
    </row>
    <row r="894" spans="1:9" x14ac:dyDescent="0.25">
      <c r="A894"/>
      <c r="B894"/>
      <c r="C894"/>
      <c r="D894"/>
      <c r="E894"/>
      <c r="F894"/>
      <c r="G894"/>
      <c r="H894"/>
      <c r="I894"/>
    </row>
    <row r="895" spans="1:9" x14ac:dyDescent="0.25">
      <c r="A895"/>
      <c r="B895"/>
      <c r="C895"/>
      <c r="D895"/>
      <c r="E895"/>
      <c r="F895"/>
      <c r="G895"/>
      <c r="H895"/>
      <c r="I895"/>
    </row>
    <row r="896" spans="1:9" x14ac:dyDescent="0.25">
      <c r="A896"/>
      <c r="B896"/>
      <c r="C896"/>
      <c r="D896"/>
      <c r="E896"/>
      <c r="F896"/>
      <c r="G896"/>
      <c r="H896"/>
      <c r="I896"/>
    </row>
    <row r="897" spans="1:9" x14ac:dyDescent="0.25">
      <c r="A897"/>
      <c r="B897"/>
      <c r="C897"/>
      <c r="D897"/>
      <c r="E897"/>
      <c r="F897"/>
      <c r="G897"/>
      <c r="H897"/>
      <c r="I897"/>
    </row>
    <row r="898" spans="1:9" x14ac:dyDescent="0.25">
      <c r="A898"/>
      <c r="B898"/>
      <c r="C898"/>
      <c r="D898"/>
      <c r="E898"/>
      <c r="F898"/>
      <c r="G898"/>
      <c r="H898"/>
      <c r="I898"/>
    </row>
    <row r="899" spans="1:9" x14ac:dyDescent="0.25">
      <c r="A899"/>
      <c r="B899"/>
      <c r="C899"/>
      <c r="D899"/>
      <c r="E899"/>
      <c r="F899"/>
      <c r="G899"/>
      <c r="H899"/>
      <c r="I899"/>
    </row>
    <row r="900" spans="1:9" x14ac:dyDescent="0.25">
      <c r="A900"/>
      <c r="B900"/>
      <c r="C900"/>
      <c r="D900"/>
      <c r="E900"/>
      <c r="F900"/>
      <c r="G900"/>
      <c r="H900"/>
      <c r="I900"/>
    </row>
    <row r="901" spans="1:9" x14ac:dyDescent="0.25">
      <c r="A901"/>
      <c r="B901"/>
      <c r="C901"/>
      <c r="D901"/>
      <c r="E901"/>
      <c r="F901"/>
      <c r="G901"/>
      <c r="H901"/>
      <c r="I901"/>
    </row>
    <row r="902" spans="1:9" x14ac:dyDescent="0.25">
      <c r="A902"/>
      <c r="B902"/>
      <c r="C902"/>
      <c r="D902"/>
      <c r="E902"/>
      <c r="F902"/>
      <c r="G902"/>
      <c r="H902"/>
      <c r="I902"/>
    </row>
    <row r="903" spans="1:9" x14ac:dyDescent="0.25">
      <c r="A903"/>
      <c r="B903"/>
      <c r="C903"/>
      <c r="D903"/>
      <c r="E903"/>
      <c r="F903"/>
      <c r="G903"/>
      <c r="H903"/>
      <c r="I903"/>
    </row>
    <row r="904" spans="1:9" x14ac:dyDescent="0.25">
      <c r="A904"/>
      <c r="B904"/>
      <c r="C904"/>
      <c r="D904"/>
      <c r="E904"/>
      <c r="F904"/>
      <c r="G904"/>
      <c r="H904"/>
      <c r="I904"/>
    </row>
    <row r="905" spans="1:9" x14ac:dyDescent="0.25">
      <c r="A905"/>
      <c r="B905"/>
      <c r="C905"/>
      <c r="D905"/>
      <c r="E905"/>
      <c r="F905"/>
      <c r="G905"/>
      <c r="H905"/>
      <c r="I905"/>
    </row>
    <row r="906" spans="1:9" x14ac:dyDescent="0.25">
      <c r="A906"/>
      <c r="B906"/>
      <c r="C906"/>
      <c r="D906"/>
      <c r="E906"/>
      <c r="F906"/>
      <c r="G906"/>
      <c r="H906"/>
      <c r="I906"/>
    </row>
    <row r="907" spans="1:9" x14ac:dyDescent="0.25">
      <c r="A907"/>
      <c r="B907"/>
      <c r="C907"/>
      <c r="D907"/>
      <c r="E907"/>
      <c r="F907"/>
      <c r="G907"/>
      <c r="H907"/>
      <c r="I907"/>
    </row>
    <row r="908" spans="1:9" x14ac:dyDescent="0.25">
      <c r="A908"/>
      <c r="B908"/>
      <c r="C908"/>
      <c r="D908"/>
      <c r="E908"/>
      <c r="F908"/>
      <c r="G908"/>
      <c r="H908"/>
      <c r="I908"/>
    </row>
    <row r="909" spans="1:9" x14ac:dyDescent="0.25">
      <c r="A909"/>
      <c r="B909"/>
      <c r="C909"/>
      <c r="D909"/>
      <c r="E909"/>
      <c r="F909"/>
      <c r="G909"/>
      <c r="H909"/>
      <c r="I909"/>
    </row>
    <row r="910" spans="1:9" x14ac:dyDescent="0.25">
      <c r="A910"/>
      <c r="B910"/>
      <c r="C910"/>
      <c r="D910"/>
      <c r="E910"/>
      <c r="F910"/>
      <c r="G910"/>
      <c r="H910"/>
      <c r="I910"/>
    </row>
    <row r="911" spans="1:9" x14ac:dyDescent="0.25">
      <c r="A911"/>
      <c r="B911"/>
      <c r="C911"/>
      <c r="D911"/>
      <c r="E911"/>
      <c r="F911"/>
      <c r="G911"/>
      <c r="H911"/>
      <c r="I911"/>
    </row>
    <row r="912" spans="1:9" x14ac:dyDescent="0.25">
      <c r="A912"/>
      <c r="B912"/>
      <c r="C912"/>
      <c r="D912"/>
      <c r="E912"/>
      <c r="F912"/>
      <c r="G912"/>
      <c r="H912"/>
      <c r="I912"/>
    </row>
    <row r="913" spans="1:9" x14ac:dyDescent="0.25">
      <c r="A913"/>
      <c r="B913"/>
      <c r="C913"/>
      <c r="D913"/>
      <c r="E913"/>
      <c r="F913"/>
      <c r="G913"/>
      <c r="H913"/>
      <c r="I913"/>
    </row>
    <row r="914" spans="1:9" x14ac:dyDescent="0.25">
      <c r="A914"/>
      <c r="B914"/>
      <c r="C914"/>
      <c r="D914"/>
      <c r="E914"/>
      <c r="F914"/>
      <c r="G914"/>
      <c r="H914"/>
      <c r="I914"/>
    </row>
    <row r="915" spans="1:9" x14ac:dyDescent="0.25">
      <c r="A915"/>
      <c r="B915"/>
      <c r="C915"/>
      <c r="D915"/>
      <c r="E915"/>
      <c r="F915"/>
      <c r="G915"/>
      <c r="H915"/>
      <c r="I915"/>
    </row>
    <row r="916" spans="1:9" x14ac:dyDescent="0.25">
      <c r="A916"/>
      <c r="B916"/>
      <c r="C916"/>
      <c r="D916"/>
      <c r="E916"/>
      <c r="F916"/>
      <c r="G916"/>
      <c r="H916"/>
      <c r="I916"/>
    </row>
    <row r="917" spans="1:9" x14ac:dyDescent="0.25">
      <c r="A917"/>
      <c r="B917"/>
      <c r="C917"/>
      <c r="D917"/>
      <c r="E917"/>
      <c r="F917"/>
      <c r="G917"/>
      <c r="H917"/>
      <c r="I917"/>
    </row>
    <row r="918" spans="1:9" x14ac:dyDescent="0.25">
      <c r="A918"/>
      <c r="B918"/>
      <c r="C918"/>
      <c r="D918"/>
      <c r="E918"/>
      <c r="F918"/>
      <c r="G918"/>
      <c r="H918"/>
      <c r="I918"/>
    </row>
    <row r="919" spans="1:9" x14ac:dyDescent="0.25">
      <c r="A919"/>
      <c r="B919"/>
      <c r="C919"/>
      <c r="D919"/>
      <c r="E919"/>
      <c r="F919"/>
      <c r="G919"/>
      <c r="H919"/>
      <c r="I919"/>
    </row>
    <row r="920" spans="1:9" x14ac:dyDescent="0.25">
      <c r="A920"/>
      <c r="B920"/>
      <c r="C920"/>
      <c r="D920"/>
      <c r="E920"/>
      <c r="F920"/>
      <c r="G920"/>
      <c r="H920"/>
      <c r="I920"/>
    </row>
    <row r="921" spans="1:9" x14ac:dyDescent="0.25">
      <c r="A921"/>
      <c r="B921"/>
      <c r="C921"/>
      <c r="D921"/>
      <c r="E921"/>
      <c r="F921"/>
      <c r="G921"/>
      <c r="H921"/>
      <c r="I921"/>
    </row>
    <row r="922" spans="1:9" x14ac:dyDescent="0.25">
      <c r="A922"/>
      <c r="B922"/>
      <c r="C922"/>
      <c r="D922"/>
      <c r="E922"/>
      <c r="F922"/>
      <c r="G922"/>
      <c r="H922"/>
      <c r="I922"/>
    </row>
    <row r="923" spans="1:9" x14ac:dyDescent="0.25">
      <c r="A923"/>
      <c r="B923"/>
      <c r="C923"/>
      <c r="D923"/>
      <c r="E923"/>
      <c r="F923"/>
      <c r="G923"/>
      <c r="H923"/>
      <c r="I923"/>
    </row>
    <row r="924" spans="1:9" x14ac:dyDescent="0.25">
      <c r="A924"/>
      <c r="B924"/>
      <c r="C924"/>
      <c r="D924"/>
      <c r="E924"/>
      <c r="F924"/>
      <c r="G924"/>
      <c r="H924"/>
      <c r="I924"/>
    </row>
    <row r="925" spans="1:9" x14ac:dyDescent="0.25">
      <c r="A925"/>
      <c r="B925"/>
      <c r="C925"/>
      <c r="D925"/>
      <c r="E925"/>
      <c r="F925"/>
      <c r="G925"/>
      <c r="H925"/>
      <c r="I925"/>
    </row>
    <row r="926" spans="1:9" x14ac:dyDescent="0.25">
      <c r="A926"/>
      <c r="B926"/>
      <c r="C926"/>
      <c r="D926"/>
      <c r="E926"/>
      <c r="F926"/>
      <c r="G926"/>
      <c r="H926"/>
      <c r="I926"/>
    </row>
    <row r="927" spans="1:9" x14ac:dyDescent="0.25">
      <c r="A927"/>
      <c r="B927"/>
      <c r="C927"/>
      <c r="D927"/>
      <c r="E927"/>
      <c r="F927"/>
      <c r="G927"/>
      <c r="H927"/>
      <c r="I927"/>
    </row>
    <row r="928" spans="1:9" x14ac:dyDescent="0.25">
      <c r="A928"/>
      <c r="B928"/>
      <c r="C928"/>
      <c r="D928"/>
      <c r="E928"/>
      <c r="F928"/>
      <c r="G928"/>
      <c r="H928"/>
      <c r="I928"/>
    </row>
    <row r="929" spans="1:9" x14ac:dyDescent="0.25">
      <c r="A929"/>
      <c r="B929"/>
      <c r="C929"/>
      <c r="D929"/>
      <c r="E929"/>
      <c r="F929"/>
      <c r="G929"/>
      <c r="H929"/>
      <c r="I929"/>
    </row>
    <row r="930" spans="1:9" x14ac:dyDescent="0.25">
      <c r="A930"/>
      <c r="B930"/>
      <c r="C930"/>
      <c r="D930"/>
      <c r="E930"/>
      <c r="F930"/>
      <c r="G930"/>
      <c r="H930"/>
      <c r="I930"/>
    </row>
    <row r="931" spans="1:9" x14ac:dyDescent="0.25">
      <c r="A931"/>
      <c r="B931"/>
      <c r="C931"/>
      <c r="D931"/>
      <c r="E931"/>
      <c r="F931"/>
      <c r="G931"/>
      <c r="H931"/>
      <c r="I931"/>
    </row>
    <row r="932" spans="1:9" x14ac:dyDescent="0.25">
      <c r="A932"/>
      <c r="B932"/>
      <c r="C932"/>
      <c r="D932"/>
      <c r="E932"/>
      <c r="F932"/>
      <c r="G932"/>
      <c r="H932"/>
      <c r="I932"/>
    </row>
    <row r="933" spans="1:9" x14ac:dyDescent="0.25">
      <c r="A933"/>
      <c r="B933"/>
      <c r="C933"/>
      <c r="D933"/>
      <c r="E933"/>
      <c r="F933"/>
      <c r="G933"/>
      <c r="H933"/>
      <c r="I933"/>
    </row>
    <row r="934" spans="1:9" x14ac:dyDescent="0.25">
      <c r="A934"/>
      <c r="B934"/>
      <c r="C934"/>
      <c r="D934"/>
      <c r="E934"/>
      <c r="F934"/>
      <c r="G934"/>
      <c r="H934"/>
      <c r="I934"/>
    </row>
    <row r="935" spans="1:9" x14ac:dyDescent="0.25">
      <c r="A935"/>
      <c r="B935"/>
      <c r="C935"/>
      <c r="D935"/>
      <c r="E935"/>
      <c r="F935"/>
      <c r="G935"/>
      <c r="H935"/>
      <c r="I935"/>
    </row>
    <row r="936" spans="1:9" x14ac:dyDescent="0.25">
      <c r="A936"/>
      <c r="B936"/>
      <c r="C936"/>
      <c r="D936"/>
      <c r="E936"/>
      <c r="F936"/>
      <c r="G936"/>
      <c r="H936"/>
      <c r="I936"/>
    </row>
    <row r="937" spans="1:9" x14ac:dyDescent="0.25">
      <c r="A937"/>
      <c r="B937"/>
      <c r="C937"/>
      <c r="D937"/>
      <c r="E937"/>
      <c r="F937"/>
      <c r="G937"/>
      <c r="H937"/>
      <c r="I937"/>
    </row>
    <row r="938" spans="1:9" x14ac:dyDescent="0.25">
      <c r="A938"/>
      <c r="B938"/>
      <c r="C938"/>
      <c r="D938"/>
      <c r="E938"/>
      <c r="F938"/>
      <c r="G938"/>
      <c r="H938"/>
      <c r="I938"/>
    </row>
    <row r="939" spans="1:9" x14ac:dyDescent="0.25">
      <c r="A939"/>
      <c r="B939"/>
      <c r="C939"/>
      <c r="D939"/>
      <c r="E939"/>
      <c r="F939"/>
      <c r="G939"/>
      <c r="H939"/>
      <c r="I939"/>
    </row>
    <row r="940" spans="1:9" x14ac:dyDescent="0.25">
      <c r="A940"/>
      <c r="B940"/>
      <c r="C940"/>
      <c r="D940"/>
      <c r="E940"/>
      <c r="F940"/>
      <c r="G940"/>
      <c r="H940"/>
      <c r="I940"/>
    </row>
    <row r="941" spans="1:9" x14ac:dyDescent="0.25">
      <c r="A941"/>
      <c r="B941"/>
      <c r="C941"/>
      <c r="D941"/>
      <c r="E941"/>
      <c r="F941"/>
      <c r="G941"/>
      <c r="H941"/>
      <c r="I941"/>
    </row>
    <row r="942" spans="1:9" x14ac:dyDescent="0.25">
      <c r="A942"/>
      <c r="B942"/>
      <c r="C942"/>
      <c r="D942"/>
      <c r="E942"/>
      <c r="F942"/>
      <c r="G942"/>
      <c r="H942"/>
      <c r="I942"/>
    </row>
    <row r="943" spans="1:9" x14ac:dyDescent="0.25">
      <c r="A943"/>
      <c r="B943"/>
      <c r="C943"/>
      <c r="D943"/>
      <c r="E943"/>
      <c r="F943"/>
      <c r="G943"/>
      <c r="H943"/>
      <c r="I943"/>
    </row>
    <row r="944" spans="1:9" x14ac:dyDescent="0.25">
      <c r="A944"/>
      <c r="B944"/>
      <c r="C944"/>
      <c r="D944"/>
      <c r="E944"/>
      <c r="F944"/>
      <c r="G944"/>
      <c r="H944"/>
      <c r="I944"/>
    </row>
    <row r="945" spans="1:9" x14ac:dyDescent="0.25">
      <c r="A945"/>
      <c r="B945"/>
      <c r="C945"/>
      <c r="D945"/>
      <c r="E945"/>
      <c r="F945"/>
      <c r="G945"/>
      <c r="H945"/>
      <c r="I945"/>
    </row>
    <row r="946" spans="1:9" x14ac:dyDescent="0.25">
      <c r="A946"/>
      <c r="B946"/>
      <c r="C946"/>
      <c r="D946"/>
      <c r="E946"/>
      <c r="F946"/>
      <c r="G946"/>
      <c r="H946"/>
      <c r="I946"/>
    </row>
    <row r="947" spans="1:9" x14ac:dyDescent="0.25">
      <c r="A947"/>
      <c r="B947"/>
      <c r="C947"/>
      <c r="D947"/>
      <c r="E947"/>
      <c r="F947"/>
      <c r="G947"/>
      <c r="H947"/>
      <c r="I947"/>
    </row>
    <row r="948" spans="1:9" x14ac:dyDescent="0.25">
      <c r="A948"/>
      <c r="B948"/>
      <c r="C948"/>
      <c r="D948"/>
      <c r="E948"/>
      <c r="F948"/>
      <c r="G948"/>
      <c r="H948"/>
      <c r="I948"/>
    </row>
    <row r="949" spans="1:9" x14ac:dyDescent="0.25">
      <c r="A949"/>
      <c r="B949"/>
      <c r="C949"/>
      <c r="D949"/>
      <c r="E949"/>
      <c r="F949"/>
      <c r="G949"/>
      <c r="H949"/>
      <c r="I949"/>
    </row>
    <row r="950" spans="1:9" x14ac:dyDescent="0.25">
      <c r="A950"/>
      <c r="B950"/>
      <c r="C950"/>
      <c r="D950"/>
      <c r="E950"/>
      <c r="F950"/>
      <c r="G950"/>
      <c r="H950"/>
      <c r="I950"/>
    </row>
    <row r="951" spans="1:9" x14ac:dyDescent="0.25">
      <c r="A951"/>
      <c r="B951"/>
      <c r="C951"/>
      <c r="D951"/>
      <c r="E951"/>
      <c r="F951"/>
      <c r="G951"/>
      <c r="H951"/>
      <c r="I951"/>
    </row>
    <row r="952" spans="1:9" x14ac:dyDescent="0.25">
      <c r="A952"/>
      <c r="B952"/>
      <c r="C952"/>
      <c r="D952"/>
      <c r="E952"/>
      <c r="F952"/>
      <c r="G952"/>
      <c r="H952"/>
      <c r="I952"/>
    </row>
    <row r="953" spans="1:9" x14ac:dyDescent="0.25">
      <c r="A953"/>
      <c r="B953"/>
      <c r="C953"/>
      <c r="D953"/>
      <c r="E953"/>
      <c r="F953"/>
      <c r="G953"/>
      <c r="H953"/>
      <c r="I953"/>
    </row>
    <row r="954" spans="1:9" x14ac:dyDescent="0.25">
      <c r="A954"/>
      <c r="B954"/>
      <c r="C954"/>
      <c r="D954"/>
      <c r="E954"/>
      <c r="F954"/>
      <c r="G954"/>
      <c r="H954"/>
      <c r="I954"/>
    </row>
    <row r="955" spans="1:9" x14ac:dyDescent="0.25">
      <c r="A955"/>
      <c r="B955"/>
      <c r="C955"/>
      <c r="D955"/>
      <c r="E955"/>
      <c r="F955"/>
      <c r="G955"/>
      <c r="H955"/>
      <c r="I955"/>
    </row>
    <row r="956" spans="1:9" x14ac:dyDescent="0.25">
      <c r="A956"/>
      <c r="B956"/>
      <c r="C956"/>
      <c r="D956"/>
      <c r="E956"/>
      <c r="F956"/>
      <c r="G956"/>
      <c r="H956"/>
      <c r="I956"/>
    </row>
    <row r="957" spans="1:9" x14ac:dyDescent="0.25">
      <c r="A957"/>
      <c r="B957"/>
      <c r="C957"/>
      <c r="D957"/>
      <c r="E957"/>
      <c r="F957"/>
      <c r="G957"/>
      <c r="H957"/>
      <c r="I957"/>
    </row>
    <row r="958" spans="1:9" x14ac:dyDescent="0.25">
      <c r="A958"/>
      <c r="B958"/>
      <c r="C958"/>
      <c r="D958"/>
      <c r="E958"/>
      <c r="F958"/>
      <c r="G958"/>
      <c r="H958"/>
      <c r="I958"/>
    </row>
    <row r="959" spans="1:9" x14ac:dyDescent="0.25">
      <c r="A959"/>
      <c r="B959"/>
      <c r="C959"/>
      <c r="D959"/>
      <c r="E959"/>
      <c r="F959"/>
      <c r="G959"/>
      <c r="H959"/>
      <c r="I959"/>
    </row>
    <row r="960" spans="1:9" x14ac:dyDescent="0.25">
      <c r="A960"/>
      <c r="B960"/>
      <c r="C960"/>
      <c r="D960"/>
      <c r="E960"/>
      <c r="F960"/>
      <c r="G960"/>
      <c r="H960"/>
      <c r="I960"/>
    </row>
    <row r="961" spans="1:9" x14ac:dyDescent="0.25">
      <c r="A961"/>
      <c r="B961"/>
      <c r="C961"/>
      <c r="D961"/>
      <c r="E961"/>
      <c r="F961"/>
      <c r="G961"/>
      <c r="H961"/>
      <c r="I961"/>
    </row>
    <row r="962" spans="1:9" x14ac:dyDescent="0.25">
      <c r="A962"/>
      <c r="B962"/>
      <c r="C962"/>
      <c r="D962"/>
      <c r="E962"/>
      <c r="F962"/>
      <c r="G962"/>
      <c r="H962"/>
      <c r="I962"/>
    </row>
    <row r="963" spans="1:9" x14ac:dyDescent="0.25">
      <c r="A963"/>
      <c r="B963"/>
      <c r="C963"/>
      <c r="D963"/>
      <c r="E963"/>
      <c r="F963"/>
      <c r="G963"/>
      <c r="H963"/>
      <c r="I963"/>
    </row>
    <row r="964" spans="1:9" x14ac:dyDescent="0.25">
      <c r="A964"/>
      <c r="B964"/>
      <c r="C964"/>
      <c r="D964"/>
      <c r="E964"/>
      <c r="F964"/>
      <c r="G964"/>
      <c r="H964"/>
      <c r="I964"/>
    </row>
    <row r="965" spans="1:9" x14ac:dyDescent="0.25">
      <c r="A965"/>
      <c r="B965"/>
      <c r="C965"/>
      <c r="D965"/>
      <c r="E965"/>
      <c r="F965"/>
      <c r="G965"/>
      <c r="H965"/>
      <c r="I965"/>
    </row>
    <row r="966" spans="1:9" x14ac:dyDescent="0.25">
      <c r="A966"/>
      <c r="B966"/>
      <c r="C966"/>
      <c r="D966"/>
      <c r="E966"/>
      <c r="F966"/>
      <c r="G966"/>
      <c r="H966"/>
      <c r="I966"/>
    </row>
    <row r="967" spans="1:9" x14ac:dyDescent="0.25">
      <c r="A967"/>
      <c r="B967"/>
      <c r="C967"/>
      <c r="D967"/>
      <c r="E967"/>
      <c r="F967"/>
      <c r="G967"/>
      <c r="H967"/>
      <c r="I967"/>
    </row>
    <row r="968" spans="1:9" x14ac:dyDescent="0.25">
      <c r="A968"/>
      <c r="B968"/>
      <c r="C968"/>
      <c r="D968"/>
      <c r="E968"/>
      <c r="F968"/>
      <c r="G968"/>
      <c r="H968"/>
      <c r="I968"/>
    </row>
    <row r="969" spans="1:9" x14ac:dyDescent="0.25">
      <c r="A969"/>
      <c r="B969"/>
      <c r="C969"/>
      <c r="D969"/>
      <c r="E969"/>
      <c r="F969"/>
      <c r="G969"/>
      <c r="H969"/>
      <c r="I969"/>
    </row>
    <row r="970" spans="1:9" x14ac:dyDescent="0.25">
      <c r="A970"/>
      <c r="B970"/>
      <c r="C970"/>
      <c r="D970"/>
      <c r="E970"/>
      <c r="F970"/>
      <c r="G970"/>
      <c r="H970"/>
      <c r="I970"/>
    </row>
    <row r="971" spans="1:9" x14ac:dyDescent="0.25">
      <c r="A971"/>
      <c r="B971"/>
      <c r="C971"/>
      <c r="D971"/>
      <c r="E971"/>
      <c r="F971"/>
      <c r="G971"/>
      <c r="H971"/>
      <c r="I971"/>
    </row>
    <row r="972" spans="1:9" x14ac:dyDescent="0.25">
      <c r="A972"/>
      <c r="B972"/>
      <c r="C972"/>
      <c r="D972"/>
      <c r="E972"/>
      <c r="F972"/>
      <c r="G972"/>
      <c r="H972"/>
      <c r="I972"/>
    </row>
    <row r="973" spans="1:9" x14ac:dyDescent="0.25">
      <c r="A973"/>
      <c r="B973"/>
      <c r="C973"/>
      <c r="D973"/>
      <c r="E973"/>
      <c r="F973"/>
      <c r="G973"/>
      <c r="H973"/>
      <c r="I973"/>
    </row>
    <row r="974" spans="1:9" x14ac:dyDescent="0.25">
      <c r="A974"/>
      <c r="B974"/>
      <c r="C974"/>
      <c r="D974"/>
      <c r="E974"/>
      <c r="F974"/>
      <c r="G974"/>
      <c r="H974"/>
      <c r="I974"/>
    </row>
    <row r="975" spans="1:9" x14ac:dyDescent="0.25">
      <c r="A975"/>
      <c r="B975"/>
      <c r="C975"/>
      <c r="D975"/>
      <c r="E975"/>
      <c r="F975"/>
      <c r="G975"/>
      <c r="H975"/>
      <c r="I975"/>
    </row>
    <row r="976" spans="1:9" x14ac:dyDescent="0.25">
      <c r="A976"/>
      <c r="B976"/>
      <c r="C976"/>
      <c r="D976"/>
      <c r="E976"/>
      <c r="F976"/>
      <c r="G976"/>
      <c r="H976"/>
      <c r="I976"/>
    </row>
    <row r="977" spans="1:9" x14ac:dyDescent="0.25">
      <c r="A977"/>
      <c r="B977"/>
      <c r="C977"/>
      <c r="D977"/>
      <c r="E977"/>
      <c r="F977"/>
      <c r="G977"/>
      <c r="H977"/>
      <c r="I977"/>
    </row>
    <row r="978" spans="1:9" x14ac:dyDescent="0.25">
      <c r="A978"/>
      <c r="B978"/>
      <c r="C978"/>
      <c r="D978"/>
      <c r="E978"/>
      <c r="F978"/>
      <c r="G978"/>
      <c r="H978"/>
      <c r="I978"/>
    </row>
    <row r="979" spans="1:9" x14ac:dyDescent="0.25">
      <c r="A979"/>
      <c r="B979"/>
      <c r="C979"/>
      <c r="D979"/>
      <c r="E979"/>
      <c r="F979"/>
      <c r="G979"/>
      <c r="H979"/>
      <c r="I979"/>
    </row>
    <row r="980" spans="1:9" x14ac:dyDescent="0.25">
      <c r="A980"/>
      <c r="B980"/>
      <c r="C980"/>
      <c r="D980"/>
      <c r="E980"/>
      <c r="F980"/>
      <c r="G980"/>
      <c r="H980"/>
      <c r="I980"/>
    </row>
    <row r="981" spans="1:9" x14ac:dyDescent="0.25">
      <c r="A981"/>
      <c r="B981"/>
      <c r="C981"/>
      <c r="D981"/>
      <c r="E981"/>
      <c r="F981"/>
      <c r="G981"/>
      <c r="H981"/>
      <c r="I981"/>
    </row>
    <row r="982" spans="1:9" x14ac:dyDescent="0.25">
      <c r="A982"/>
      <c r="B982"/>
      <c r="C982"/>
      <c r="D982"/>
      <c r="E982"/>
      <c r="F982"/>
      <c r="G982"/>
      <c r="H982"/>
      <c r="I982"/>
    </row>
    <row r="983" spans="1:9" x14ac:dyDescent="0.25">
      <c r="A983"/>
      <c r="B983"/>
      <c r="C983"/>
      <c r="D983"/>
      <c r="E983"/>
      <c r="F983"/>
      <c r="G983"/>
      <c r="H983"/>
      <c r="I983"/>
    </row>
    <row r="984" spans="1:9" x14ac:dyDescent="0.25">
      <c r="A984"/>
      <c r="B984"/>
      <c r="C984"/>
      <c r="D984"/>
      <c r="E984"/>
      <c r="F984"/>
      <c r="G984"/>
      <c r="H984"/>
      <c r="I984"/>
    </row>
    <row r="985" spans="1:9" x14ac:dyDescent="0.25">
      <c r="A985"/>
      <c r="B985"/>
      <c r="C985"/>
      <c r="D985"/>
      <c r="E985"/>
      <c r="F985"/>
      <c r="G985"/>
      <c r="H985"/>
      <c r="I985"/>
    </row>
    <row r="986" spans="1:9" x14ac:dyDescent="0.25">
      <c r="A986"/>
      <c r="B986"/>
      <c r="C986"/>
      <c r="D986"/>
      <c r="E986"/>
      <c r="F986"/>
      <c r="G986"/>
      <c r="H986"/>
      <c r="I986"/>
    </row>
    <row r="987" spans="1:9" x14ac:dyDescent="0.25">
      <c r="A987"/>
      <c r="B987"/>
      <c r="C987"/>
      <c r="D987"/>
      <c r="E987"/>
      <c r="F987"/>
      <c r="G987"/>
      <c r="H987"/>
      <c r="I987"/>
    </row>
    <row r="988" spans="1:9" x14ac:dyDescent="0.25">
      <c r="A988"/>
      <c r="B988"/>
      <c r="C988"/>
      <c r="D988"/>
      <c r="E988"/>
      <c r="F988"/>
      <c r="G988"/>
      <c r="H988"/>
      <c r="I988"/>
    </row>
    <row r="989" spans="1:9" x14ac:dyDescent="0.25">
      <c r="A989"/>
      <c r="B989"/>
      <c r="C989"/>
      <c r="D989"/>
      <c r="E989"/>
      <c r="F989"/>
      <c r="G989"/>
      <c r="H989"/>
      <c r="I989"/>
    </row>
    <row r="990" spans="1:9" x14ac:dyDescent="0.25">
      <c r="A990"/>
      <c r="B990"/>
      <c r="C990"/>
      <c r="D990"/>
      <c r="E990"/>
      <c r="F990"/>
      <c r="G990"/>
      <c r="H990"/>
      <c r="I990"/>
    </row>
    <row r="991" spans="1:9" x14ac:dyDescent="0.25">
      <c r="A991"/>
      <c r="B991"/>
      <c r="C991"/>
      <c r="D991"/>
      <c r="E991"/>
      <c r="F991"/>
      <c r="G991"/>
      <c r="H991"/>
      <c r="I991"/>
    </row>
    <row r="992" spans="1:9" x14ac:dyDescent="0.25">
      <c r="A992"/>
      <c r="B992"/>
      <c r="C992"/>
      <c r="D992"/>
      <c r="E992"/>
      <c r="F992"/>
      <c r="G992"/>
      <c r="H992"/>
      <c r="I992"/>
    </row>
    <row r="993" spans="1:9" x14ac:dyDescent="0.25">
      <c r="A993"/>
      <c r="B993"/>
      <c r="C993"/>
      <c r="D993"/>
      <c r="E993"/>
      <c r="F993"/>
      <c r="G993"/>
      <c r="H993"/>
      <c r="I993"/>
    </row>
    <row r="994" spans="1:9" x14ac:dyDescent="0.25">
      <c r="A994"/>
      <c r="B994"/>
      <c r="C994"/>
      <c r="D994"/>
      <c r="E994"/>
      <c r="F994"/>
      <c r="G994"/>
      <c r="H994"/>
      <c r="I994"/>
    </row>
    <row r="995" spans="1:9" x14ac:dyDescent="0.25">
      <c r="A995"/>
      <c r="B995"/>
      <c r="C995"/>
      <c r="D995"/>
      <c r="E995"/>
      <c r="F995"/>
      <c r="G995"/>
      <c r="H995"/>
      <c r="I995"/>
    </row>
    <row r="996" spans="1:9" x14ac:dyDescent="0.25">
      <c r="A996"/>
      <c r="B996"/>
      <c r="C996"/>
      <c r="D996"/>
      <c r="E996"/>
      <c r="F996"/>
      <c r="G996"/>
      <c r="H996"/>
      <c r="I996"/>
    </row>
    <row r="997" spans="1:9" x14ac:dyDescent="0.25">
      <c r="A997"/>
      <c r="B997"/>
      <c r="C997"/>
      <c r="D997"/>
      <c r="E997"/>
      <c r="F997"/>
      <c r="G997"/>
      <c r="H997"/>
      <c r="I997"/>
    </row>
    <row r="998" spans="1:9" x14ac:dyDescent="0.25">
      <c r="A998"/>
      <c r="B998"/>
      <c r="C998"/>
      <c r="D998"/>
      <c r="E998"/>
      <c r="F998"/>
      <c r="G998"/>
      <c r="H998"/>
      <c r="I998"/>
    </row>
    <row r="999" spans="1:9" x14ac:dyDescent="0.25">
      <c r="A999"/>
      <c r="B999"/>
      <c r="C999"/>
      <c r="D999"/>
      <c r="E999"/>
      <c r="F999"/>
      <c r="G999"/>
      <c r="H999"/>
      <c r="I999"/>
    </row>
    <row r="1000" spans="1:9" x14ac:dyDescent="0.25">
      <c r="A1000"/>
      <c r="B1000"/>
      <c r="C1000"/>
      <c r="D1000"/>
      <c r="E1000"/>
      <c r="F1000"/>
      <c r="G1000"/>
      <c r="H1000"/>
      <c r="I1000"/>
    </row>
    <row r="1001" spans="1:9" x14ac:dyDescent="0.25">
      <c r="A1001"/>
      <c r="B1001"/>
      <c r="C1001"/>
      <c r="D1001"/>
      <c r="E1001"/>
      <c r="F1001"/>
      <c r="G1001"/>
      <c r="H1001"/>
      <c r="I1001"/>
    </row>
    <row r="1002" spans="1:9" x14ac:dyDescent="0.25">
      <c r="A1002"/>
      <c r="B1002"/>
      <c r="C1002"/>
      <c r="D1002"/>
      <c r="E1002"/>
      <c r="F1002"/>
      <c r="G1002"/>
      <c r="H1002"/>
      <c r="I1002"/>
    </row>
    <row r="1003" spans="1:9" x14ac:dyDescent="0.25">
      <c r="A1003"/>
      <c r="B1003"/>
      <c r="C1003"/>
      <c r="D1003"/>
      <c r="E1003"/>
      <c r="F1003"/>
      <c r="G1003"/>
      <c r="H1003"/>
      <c r="I1003"/>
    </row>
    <row r="1004" spans="1:9" x14ac:dyDescent="0.25">
      <c r="A1004"/>
      <c r="B1004"/>
      <c r="C1004"/>
      <c r="D1004"/>
      <c r="E1004"/>
      <c r="F1004"/>
      <c r="G1004"/>
      <c r="H1004"/>
      <c r="I1004"/>
    </row>
    <row r="1005" spans="1:9" x14ac:dyDescent="0.25">
      <c r="A1005"/>
      <c r="B1005"/>
      <c r="C1005"/>
      <c r="D1005"/>
      <c r="E1005"/>
      <c r="F1005"/>
      <c r="G1005"/>
      <c r="H1005"/>
      <c r="I1005"/>
    </row>
    <row r="1006" spans="1:9" x14ac:dyDescent="0.25">
      <c r="A1006"/>
      <c r="B1006"/>
      <c r="C1006"/>
      <c r="D1006"/>
      <c r="E1006"/>
      <c r="F1006"/>
      <c r="G1006"/>
      <c r="H1006"/>
      <c r="I1006"/>
    </row>
    <row r="1007" spans="1:9" x14ac:dyDescent="0.25">
      <c r="A1007"/>
      <c r="B1007"/>
      <c r="C1007"/>
      <c r="D1007"/>
      <c r="E1007"/>
      <c r="F1007"/>
      <c r="G1007"/>
      <c r="H1007"/>
      <c r="I1007"/>
    </row>
    <row r="1008" spans="1:9" x14ac:dyDescent="0.25">
      <c r="A1008"/>
      <c r="B1008"/>
      <c r="C1008"/>
      <c r="D1008"/>
      <c r="E1008"/>
      <c r="F1008"/>
      <c r="G1008"/>
      <c r="H1008"/>
      <c r="I1008"/>
    </row>
    <row r="1009" spans="1:9" x14ac:dyDescent="0.25">
      <c r="A1009"/>
      <c r="B1009"/>
      <c r="C1009"/>
      <c r="D1009"/>
      <c r="E1009"/>
      <c r="F1009"/>
      <c r="G1009"/>
      <c r="H1009"/>
      <c r="I1009"/>
    </row>
    <row r="1010" spans="1:9" x14ac:dyDescent="0.25">
      <c r="A1010"/>
      <c r="B1010"/>
      <c r="C1010"/>
      <c r="D1010"/>
      <c r="E1010"/>
      <c r="F1010"/>
      <c r="G1010"/>
      <c r="H1010"/>
      <c r="I1010"/>
    </row>
    <row r="1011" spans="1:9" x14ac:dyDescent="0.25">
      <c r="A1011"/>
      <c r="B1011"/>
      <c r="C1011"/>
      <c r="D1011"/>
      <c r="E1011"/>
      <c r="F1011"/>
      <c r="G1011"/>
      <c r="H1011"/>
      <c r="I1011"/>
    </row>
    <row r="1012" spans="1:9" x14ac:dyDescent="0.25">
      <c r="A1012"/>
      <c r="B1012"/>
      <c r="C1012"/>
      <c r="D1012"/>
      <c r="E1012"/>
      <c r="F1012"/>
      <c r="G1012"/>
      <c r="H1012"/>
      <c r="I1012"/>
    </row>
    <row r="1013" spans="1:9" x14ac:dyDescent="0.25">
      <c r="A1013"/>
      <c r="B1013"/>
      <c r="C1013"/>
      <c r="D1013"/>
      <c r="E1013"/>
      <c r="F1013"/>
      <c r="G1013"/>
      <c r="H1013"/>
      <c r="I1013"/>
    </row>
    <row r="1014" spans="1:9" x14ac:dyDescent="0.25">
      <c r="A1014"/>
      <c r="B1014"/>
      <c r="C1014"/>
      <c r="D1014"/>
      <c r="E1014"/>
      <c r="F1014"/>
      <c r="G1014"/>
      <c r="H1014"/>
      <c r="I1014"/>
    </row>
    <row r="1015" spans="1:9" x14ac:dyDescent="0.25">
      <c r="A1015"/>
      <c r="B1015"/>
      <c r="C1015"/>
      <c r="D1015"/>
      <c r="E1015"/>
      <c r="F1015"/>
      <c r="G1015"/>
      <c r="H1015"/>
      <c r="I1015"/>
    </row>
    <row r="1016" spans="1:9" x14ac:dyDescent="0.25">
      <c r="A1016"/>
      <c r="B1016"/>
      <c r="C1016"/>
      <c r="D1016"/>
      <c r="E1016"/>
      <c r="F1016"/>
      <c r="G1016"/>
      <c r="H1016"/>
      <c r="I1016"/>
    </row>
    <row r="1017" spans="1:9" x14ac:dyDescent="0.25">
      <c r="A1017"/>
      <c r="B1017"/>
      <c r="C1017"/>
      <c r="D1017"/>
      <c r="E1017"/>
      <c r="F1017"/>
      <c r="G1017"/>
      <c r="H1017"/>
      <c r="I1017"/>
    </row>
    <row r="1018" spans="1:9" x14ac:dyDescent="0.25">
      <c r="A1018"/>
      <c r="B1018"/>
      <c r="C1018"/>
      <c r="D1018"/>
      <c r="E1018"/>
      <c r="F1018"/>
      <c r="G1018"/>
      <c r="H1018"/>
      <c r="I1018"/>
    </row>
    <row r="1019" spans="1:9" x14ac:dyDescent="0.25">
      <c r="A1019"/>
      <c r="B1019"/>
      <c r="C1019"/>
      <c r="D1019"/>
      <c r="E1019"/>
      <c r="F1019"/>
      <c r="G1019"/>
      <c r="H1019"/>
      <c r="I1019"/>
    </row>
    <row r="1020" spans="1:9" x14ac:dyDescent="0.25">
      <c r="A1020"/>
      <c r="B1020"/>
      <c r="C1020"/>
      <c r="D1020"/>
      <c r="E1020"/>
      <c r="F1020"/>
      <c r="G1020"/>
      <c r="H1020"/>
      <c r="I1020"/>
    </row>
    <row r="1021" spans="1:9" x14ac:dyDescent="0.25">
      <c r="A1021"/>
      <c r="B1021"/>
      <c r="C1021"/>
      <c r="D1021"/>
      <c r="E1021"/>
      <c r="F1021"/>
      <c r="G1021"/>
      <c r="H1021"/>
      <c r="I1021"/>
    </row>
    <row r="1022" spans="1:9" x14ac:dyDescent="0.25">
      <c r="A1022"/>
      <c r="B1022"/>
      <c r="C1022"/>
      <c r="D1022"/>
      <c r="E1022"/>
      <c r="F1022"/>
      <c r="G1022"/>
      <c r="H1022"/>
      <c r="I1022"/>
    </row>
    <row r="1023" spans="1:9" x14ac:dyDescent="0.25">
      <c r="A1023"/>
      <c r="B1023"/>
      <c r="C1023"/>
      <c r="D1023"/>
      <c r="E1023"/>
      <c r="F1023"/>
      <c r="G1023"/>
      <c r="H1023"/>
      <c r="I1023"/>
    </row>
    <row r="1024" spans="1:9" x14ac:dyDescent="0.25">
      <c r="A1024"/>
      <c r="B1024"/>
      <c r="C1024"/>
      <c r="D1024"/>
      <c r="E1024"/>
      <c r="F1024"/>
      <c r="G1024"/>
      <c r="H1024"/>
      <c r="I1024"/>
    </row>
    <row r="1025" spans="1:9" x14ac:dyDescent="0.25">
      <c r="A1025"/>
      <c r="B1025"/>
      <c r="C1025"/>
      <c r="D1025"/>
      <c r="E1025"/>
      <c r="F1025"/>
      <c r="G1025"/>
      <c r="H1025"/>
      <c r="I1025"/>
    </row>
    <row r="1026" spans="1:9" x14ac:dyDescent="0.25">
      <c r="A1026"/>
      <c r="B1026"/>
      <c r="C1026"/>
      <c r="D1026"/>
      <c r="E1026"/>
      <c r="F1026"/>
      <c r="G1026"/>
      <c r="H1026"/>
      <c r="I1026"/>
    </row>
    <row r="1027" spans="1:9" x14ac:dyDescent="0.25">
      <c r="A1027"/>
      <c r="B1027"/>
      <c r="C1027"/>
      <c r="D1027"/>
      <c r="E1027"/>
      <c r="F1027"/>
      <c r="G1027"/>
      <c r="H1027"/>
      <c r="I1027"/>
    </row>
    <row r="1028" spans="1:9" x14ac:dyDescent="0.25">
      <c r="A1028"/>
      <c r="B1028"/>
      <c r="C1028"/>
      <c r="D1028"/>
      <c r="E1028"/>
      <c r="F1028"/>
      <c r="G1028"/>
      <c r="H1028"/>
      <c r="I1028"/>
    </row>
    <row r="1029" spans="1:9" x14ac:dyDescent="0.25">
      <c r="A1029"/>
      <c r="B1029"/>
      <c r="C1029"/>
      <c r="D1029"/>
      <c r="E1029"/>
      <c r="F1029"/>
      <c r="G1029"/>
      <c r="H1029"/>
      <c r="I1029"/>
    </row>
    <row r="1030" spans="1:9" x14ac:dyDescent="0.25">
      <c r="A1030"/>
      <c r="B1030"/>
      <c r="C1030"/>
      <c r="D1030"/>
      <c r="E1030"/>
      <c r="F1030"/>
      <c r="G1030"/>
      <c r="H1030"/>
      <c r="I1030"/>
    </row>
    <row r="1031" spans="1:9" x14ac:dyDescent="0.25">
      <c r="A1031"/>
      <c r="B1031"/>
      <c r="C1031"/>
      <c r="D1031"/>
      <c r="E1031"/>
      <c r="F1031"/>
      <c r="G1031"/>
      <c r="H1031"/>
      <c r="I1031"/>
    </row>
    <row r="1032" spans="1:9" x14ac:dyDescent="0.25">
      <c r="A1032"/>
      <c r="B1032"/>
      <c r="C1032"/>
      <c r="D1032"/>
      <c r="E1032"/>
      <c r="F1032"/>
      <c r="G1032"/>
      <c r="H1032"/>
      <c r="I1032"/>
    </row>
    <row r="1033" spans="1:9" x14ac:dyDescent="0.25">
      <c r="A1033"/>
      <c r="B1033"/>
      <c r="C1033"/>
      <c r="D1033"/>
      <c r="E1033"/>
      <c r="F1033"/>
      <c r="G1033"/>
      <c r="H1033"/>
      <c r="I1033"/>
    </row>
    <row r="1034" spans="1:9" x14ac:dyDescent="0.25">
      <c r="A1034"/>
      <c r="B1034"/>
      <c r="C1034"/>
      <c r="D1034"/>
      <c r="E1034"/>
      <c r="F1034"/>
      <c r="G1034"/>
      <c r="H1034"/>
      <c r="I1034"/>
    </row>
    <row r="1035" spans="1:9" x14ac:dyDescent="0.25">
      <c r="A1035"/>
      <c r="B1035"/>
      <c r="C1035"/>
      <c r="D1035"/>
      <c r="E1035"/>
      <c r="F1035"/>
      <c r="G1035"/>
      <c r="H1035"/>
      <c r="I1035"/>
    </row>
    <row r="1036" spans="1:9" x14ac:dyDescent="0.25">
      <c r="A1036"/>
      <c r="B1036"/>
      <c r="C1036"/>
      <c r="D1036"/>
      <c r="E1036"/>
      <c r="F1036"/>
      <c r="G1036"/>
      <c r="H1036"/>
      <c r="I1036"/>
    </row>
    <row r="1037" spans="1:9" x14ac:dyDescent="0.25">
      <c r="A1037"/>
      <c r="B1037"/>
      <c r="C1037"/>
      <c r="D1037"/>
      <c r="E1037"/>
      <c r="F1037"/>
      <c r="G1037"/>
      <c r="H1037"/>
      <c r="I1037"/>
    </row>
    <row r="1038" spans="1:9" x14ac:dyDescent="0.25">
      <c r="A1038"/>
      <c r="B1038"/>
      <c r="C1038"/>
      <c r="D1038"/>
      <c r="E1038"/>
      <c r="F1038"/>
      <c r="G1038"/>
      <c r="H1038"/>
      <c r="I1038"/>
    </row>
    <row r="1039" spans="1:9" x14ac:dyDescent="0.25">
      <c r="A1039"/>
      <c r="B1039"/>
      <c r="C1039"/>
      <c r="D1039"/>
      <c r="E1039"/>
      <c r="F1039"/>
      <c r="G1039"/>
      <c r="H1039"/>
      <c r="I1039"/>
    </row>
    <row r="1040" spans="1:9" x14ac:dyDescent="0.25">
      <c r="A1040"/>
      <c r="B1040"/>
      <c r="C1040"/>
      <c r="D1040"/>
      <c r="E1040"/>
      <c r="F1040"/>
      <c r="G1040"/>
      <c r="H1040"/>
      <c r="I1040"/>
    </row>
    <row r="1041" spans="1:9" x14ac:dyDescent="0.25">
      <c r="A1041"/>
      <c r="B1041"/>
      <c r="C1041"/>
      <c r="D1041"/>
      <c r="E1041"/>
      <c r="F1041"/>
      <c r="G1041"/>
      <c r="H1041"/>
      <c r="I1041"/>
    </row>
    <row r="1042" spans="1:9" x14ac:dyDescent="0.25">
      <c r="A1042"/>
      <c r="B1042"/>
      <c r="C1042"/>
      <c r="D1042"/>
      <c r="E1042"/>
      <c r="F1042"/>
      <c r="G1042"/>
      <c r="H1042"/>
      <c r="I1042"/>
    </row>
    <row r="1043" spans="1:9" x14ac:dyDescent="0.25">
      <c r="A1043"/>
      <c r="B1043"/>
      <c r="C1043"/>
      <c r="D1043"/>
      <c r="E1043"/>
      <c r="F1043"/>
      <c r="G1043"/>
      <c r="H1043"/>
      <c r="I1043"/>
    </row>
    <row r="1044" spans="1:9" x14ac:dyDescent="0.25">
      <c r="A1044"/>
      <c r="B1044"/>
      <c r="C1044"/>
      <c r="D1044"/>
      <c r="E1044"/>
      <c r="F1044"/>
      <c r="G1044"/>
      <c r="H1044"/>
      <c r="I1044"/>
    </row>
    <row r="1045" spans="1:9" x14ac:dyDescent="0.25">
      <c r="A1045"/>
      <c r="B1045"/>
      <c r="C1045"/>
      <c r="D1045"/>
      <c r="E1045"/>
      <c r="F1045"/>
      <c r="G1045"/>
      <c r="H1045"/>
      <c r="I1045"/>
    </row>
    <row r="1046" spans="1:9" x14ac:dyDescent="0.25">
      <c r="A1046"/>
      <c r="B1046"/>
      <c r="C1046"/>
      <c r="D1046"/>
      <c r="E1046"/>
      <c r="F1046"/>
      <c r="G1046"/>
      <c r="H1046"/>
      <c r="I1046"/>
    </row>
    <row r="1047" spans="1:9" x14ac:dyDescent="0.25">
      <c r="A1047"/>
      <c r="B1047"/>
      <c r="C1047"/>
      <c r="D1047"/>
      <c r="E1047"/>
      <c r="F1047"/>
      <c r="G1047"/>
      <c r="H1047"/>
      <c r="I1047"/>
    </row>
    <row r="1048" spans="1:9" x14ac:dyDescent="0.25">
      <c r="A1048"/>
      <c r="B1048"/>
      <c r="C1048"/>
      <c r="D1048"/>
      <c r="E1048"/>
      <c r="F1048"/>
      <c r="G1048"/>
      <c r="H1048"/>
      <c r="I1048"/>
    </row>
    <row r="1049" spans="1:9" x14ac:dyDescent="0.25">
      <c r="A1049"/>
      <c r="B1049"/>
      <c r="C1049"/>
      <c r="D1049"/>
      <c r="E1049"/>
      <c r="F1049"/>
      <c r="G1049"/>
      <c r="H1049"/>
      <c r="I1049"/>
    </row>
    <row r="1050" spans="1:9" x14ac:dyDescent="0.25">
      <c r="A1050"/>
      <c r="B1050"/>
      <c r="C1050"/>
      <c r="D1050"/>
      <c r="E1050"/>
      <c r="F1050"/>
      <c r="G1050"/>
      <c r="H1050"/>
      <c r="I1050"/>
    </row>
    <row r="1051" spans="1:9" x14ac:dyDescent="0.25">
      <c r="A1051"/>
      <c r="B1051"/>
      <c r="C1051"/>
      <c r="D1051"/>
      <c r="E1051"/>
      <c r="F1051"/>
      <c r="G1051"/>
      <c r="H1051"/>
      <c r="I1051"/>
    </row>
    <row r="1052" spans="1:9" x14ac:dyDescent="0.25">
      <c r="A1052"/>
      <c r="B1052"/>
      <c r="C1052"/>
      <c r="D1052"/>
      <c r="E1052"/>
      <c r="F1052"/>
      <c r="G1052"/>
      <c r="H1052"/>
      <c r="I1052"/>
    </row>
    <row r="1053" spans="1:9" x14ac:dyDescent="0.25">
      <c r="A1053"/>
      <c r="B1053"/>
      <c r="C1053"/>
      <c r="D1053"/>
      <c r="E1053"/>
      <c r="F1053"/>
      <c r="G1053"/>
      <c r="H1053"/>
      <c r="I1053"/>
    </row>
    <row r="1054" spans="1:9" x14ac:dyDescent="0.25">
      <c r="A1054"/>
      <c r="B1054"/>
      <c r="C1054"/>
      <c r="D1054"/>
      <c r="E1054"/>
      <c r="F1054"/>
      <c r="G1054"/>
      <c r="H1054"/>
      <c r="I1054"/>
    </row>
    <row r="1055" spans="1:9" x14ac:dyDescent="0.25">
      <c r="A1055"/>
      <c r="B1055"/>
      <c r="C1055"/>
      <c r="D1055"/>
      <c r="E1055"/>
      <c r="F1055"/>
      <c r="G1055"/>
      <c r="H1055"/>
      <c r="I1055"/>
    </row>
    <row r="1056" spans="1:9" x14ac:dyDescent="0.25">
      <c r="A1056"/>
      <c r="B1056"/>
      <c r="C1056"/>
      <c r="D1056"/>
      <c r="E1056"/>
      <c r="F1056"/>
      <c r="G1056"/>
      <c r="H1056"/>
      <c r="I1056"/>
    </row>
    <row r="1057" spans="1:9" x14ac:dyDescent="0.25">
      <c r="A1057"/>
      <c r="B1057"/>
      <c r="C1057"/>
      <c r="D1057"/>
      <c r="E1057"/>
      <c r="F1057"/>
      <c r="G1057"/>
      <c r="H1057"/>
      <c r="I1057"/>
    </row>
    <row r="1058" spans="1:9" x14ac:dyDescent="0.25">
      <c r="A1058"/>
      <c r="B1058"/>
      <c r="C1058"/>
      <c r="D1058"/>
      <c r="E1058"/>
      <c r="F1058"/>
      <c r="G1058"/>
      <c r="H1058"/>
      <c r="I1058"/>
    </row>
    <row r="1059" spans="1:9" x14ac:dyDescent="0.25">
      <c r="A1059"/>
      <c r="B1059"/>
      <c r="C1059"/>
      <c r="D1059"/>
      <c r="E1059"/>
      <c r="F1059"/>
      <c r="G1059"/>
      <c r="H1059"/>
      <c r="I1059"/>
    </row>
    <row r="1060" spans="1:9" x14ac:dyDescent="0.25">
      <c r="A1060"/>
      <c r="B1060"/>
      <c r="C1060"/>
      <c r="D1060"/>
      <c r="E1060"/>
      <c r="F1060"/>
      <c r="G1060"/>
      <c r="H1060"/>
      <c r="I1060"/>
    </row>
    <row r="1061" spans="1:9" x14ac:dyDescent="0.25">
      <c r="A1061"/>
      <c r="B1061"/>
      <c r="C1061"/>
      <c r="D1061"/>
      <c r="E1061"/>
      <c r="F1061"/>
      <c r="G1061"/>
      <c r="H1061"/>
      <c r="I1061"/>
    </row>
    <row r="1062" spans="1:9" x14ac:dyDescent="0.25">
      <c r="A1062"/>
      <c r="B1062"/>
      <c r="C1062"/>
      <c r="D1062"/>
      <c r="E1062"/>
      <c r="F1062"/>
      <c r="G1062"/>
      <c r="H1062"/>
      <c r="I1062"/>
    </row>
    <row r="1063" spans="1:9" x14ac:dyDescent="0.25">
      <c r="A1063"/>
      <c r="B1063"/>
      <c r="C1063"/>
      <c r="D1063"/>
      <c r="E1063"/>
      <c r="F1063"/>
      <c r="G1063"/>
      <c r="H1063"/>
      <c r="I1063"/>
    </row>
    <row r="1064" spans="1:9" x14ac:dyDescent="0.25">
      <c r="A1064"/>
      <c r="B1064"/>
      <c r="C1064"/>
      <c r="D1064"/>
      <c r="E1064"/>
      <c r="F1064"/>
      <c r="G1064"/>
      <c r="H1064"/>
      <c r="I1064"/>
    </row>
    <row r="1065" spans="1:9" x14ac:dyDescent="0.25">
      <c r="A1065"/>
      <c r="B1065"/>
      <c r="C1065"/>
      <c r="D1065"/>
      <c r="E1065"/>
      <c r="F1065"/>
      <c r="G1065"/>
      <c r="H1065"/>
      <c r="I1065"/>
    </row>
    <row r="1066" spans="1:9" x14ac:dyDescent="0.25">
      <c r="A1066"/>
      <c r="B1066"/>
      <c r="C1066"/>
      <c r="D1066"/>
      <c r="E1066"/>
      <c r="F1066"/>
      <c r="G1066"/>
      <c r="H1066"/>
      <c r="I1066"/>
    </row>
    <row r="1067" spans="1:9" x14ac:dyDescent="0.25">
      <c r="A1067"/>
      <c r="B1067"/>
      <c r="C1067"/>
      <c r="D1067"/>
      <c r="E1067"/>
      <c r="F1067"/>
      <c r="G1067"/>
      <c r="H1067"/>
      <c r="I1067"/>
    </row>
    <row r="1068" spans="1:9" x14ac:dyDescent="0.25">
      <c r="A1068"/>
      <c r="B1068"/>
      <c r="C1068"/>
      <c r="D1068"/>
      <c r="E1068"/>
      <c r="F1068"/>
      <c r="G1068"/>
      <c r="H1068"/>
      <c r="I1068"/>
    </row>
    <row r="1069" spans="1:9" x14ac:dyDescent="0.25">
      <c r="A1069"/>
      <c r="B1069"/>
      <c r="C1069"/>
      <c r="D1069"/>
      <c r="E1069"/>
      <c r="F1069"/>
      <c r="G1069"/>
      <c r="H1069"/>
      <c r="I1069"/>
    </row>
    <row r="1070" spans="1:9" x14ac:dyDescent="0.25">
      <c r="A1070"/>
      <c r="B1070"/>
      <c r="C1070"/>
      <c r="D1070"/>
      <c r="E1070"/>
      <c r="F1070"/>
      <c r="G1070"/>
      <c r="H1070"/>
      <c r="I1070"/>
    </row>
    <row r="1071" spans="1:9" x14ac:dyDescent="0.25">
      <c r="A1071"/>
      <c r="B1071"/>
      <c r="C1071"/>
      <c r="D1071"/>
      <c r="E1071"/>
      <c r="F1071"/>
      <c r="G1071"/>
      <c r="H1071"/>
      <c r="I1071"/>
    </row>
    <row r="1072" spans="1:9" x14ac:dyDescent="0.25">
      <c r="A1072"/>
      <c r="B1072"/>
      <c r="C1072"/>
      <c r="D1072"/>
      <c r="E1072"/>
      <c r="F1072"/>
      <c r="G1072"/>
      <c r="H1072"/>
      <c r="I1072"/>
    </row>
    <row r="1073" spans="1:9" x14ac:dyDescent="0.25">
      <c r="A1073"/>
      <c r="B1073"/>
      <c r="C1073"/>
      <c r="D1073"/>
      <c r="E1073"/>
      <c r="F1073"/>
      <c r="G1073"/>
      <c r="H1073"/>
      <c r="I1073"/>
    </row>
    <row r="1074" spans="1:9" x14ac:dyDescent="0.25">
      <c r="A1074"/>
      <c r="B1074"/>
      <c r="C1074"/>
      <c r="D1074"/>
      <c r="E1074"/>
      <c r="F1074"/>
      <c r="G1074"/>
      <c r="H1074"/>
      <c r="I1074"/>
    </row>
    <row r="1075" spans="1:9" x14ac:dyDescent="0.25">
      <c r="A1075"/>
      <c r="B1075"/>
      <c r="C1075"/>
      <c r="D1075"/>
      <c r="E1075"/>
      <c r="F1075"/>
      <c r="G1075"/>
      <c r="H1075"/>
      <c r="I1075"/>
    </row>
    <row r="1076" spans="1:9" x14ac:dyDescent="0.25">
      <c r="A1076"/>
      <c r="B1076"/>
      <c r="C1076"/>
      <c r="D1076"/>
      <c r="E1076"/>
      <c r="F1076"/>
      <c r="G1076"/>
      <c r="H1076"/>
      <c r="I1076"/>
    </row>
    <row r="1077" spans="1:9" x14ac:dyDescent="0.25">
      <c r="A1077"/>
      <c r="B1077"/>
      <c r="C1077"/>
      <c r="D1077"/>
      <c r="E1077"/>
      <c r="F1077"/>
      <c r="G1077"/>
      <c r="H1077"/>
      <c r="I1077"/>
    </row>
    <row r="1078" spans="1:9" x14ac:dyDescent="0.25">
      <c r="A1078"/>
      <c r="B1078"/>
      <c r="C1078"/>
      <c r="D1078"/>
      <c r="E1078"/>
      <c r="F1078"/>
      <c r="G1078"/>
      <c r="H1078"/>
      <c r="I1078"/>
    </row>
    <row r="1079" spans="1:9" x14ac:dyDescent="0.25">
      <c r="A1079"/>
      <c r="B1079"/>
      <c r="C1079"/>
      <c r="D1079"/>
      <c r="E1079"/>
      <c r="F1079"/>
      <c r="G1079"/>
      <c r="H1079"/>
      <c r="I1079"/>
    </row>
    <row r="1080" spans="1:9" x14ac:dyDescent="0.25">
      <c r="A1080"/>
      <c r="B1080"/>
      <c r="C1080"/>
      <c r="D1080"/>
      <c r="E1080"/>
      <c r="F1080"/>
      <c r="G1080"/>
      <c r="H1080"/>
      <c r="I1080"/>
    </row>
    <row r="1081" spans="1:9" x14ac:dyDescent="0.25">
      <c r="A1081"/>
      <c r="B1081"/>
      <c r="C1081"/>
      <c r="D1081"/>
      <c r="E1081"/>
      <c r="F1081"/>
      <c r="G1081"/>
      <c r="H1081"/>
      <c r="I1081"/>
    </row>
    <row r="1082" spans="1:9" x14ac:dyDescent="0.25">
      <c r="A1082"/>
      <c r="B1082"/>
      <c r="C1082"/>
      <c r="D1082"/>
      <c r="E1082"/>
      <c r="F1082"/>
      <c r="G1082"/>
      <c r="H1082"/>
      <c r="I1082"/>
    </row>
    <row r="1083" spans="1:9" x14ac:dyDescent="0.25">
      <c r="A1083"/>
      <c r="B1083"/>
      <c r="C1083"/>
      <c r="D1083"/>
      <c r="E1083"/>
      <c r="F1083"/>
      <c r="G1083"/>
      <c r="H1083"/>
      <c r="I1083"/>
    </row>
    <row r="1084" spans="1:9" x14ac:dyDescent="0.25">
      <c r="A1084"/>
      <c r="B1084"/>
      <c r="C1084"/>
      <c r="D1084"/>
      <c r="E1084"/>
      <c r="F1084"/>
      <c r="G1084"/>
      <c r="H1084"/>
      <c r="I1084"/>
    </row>
    <row r="1085" spans="1:9" x14ac:dyDescent="0.25">
      <c r="A1085"/>
      <c r="B1085"/>
      <c r="C1085"/>
      <c r="D1085"/>
      <c r="E1085"/>
      <c r="F1085"/>
      <c r="G1085"/>
      <c r="H1085"/>
      <c r="I1085"/>
    </row>
    <row r="1086" spans="1:9" x14ac:dyDescent="0.25">
      <c r="A1086"/>
      <c r="B1086"/>
      <c r="C1086"/>
      <c r="D1086"/>
      <c r="E1086"/>
      <c r="F1086"/>
      <c r="G1086"/>
      <c r="H1086"/>
      <c r="I1086"/>
    </row>
    <row r="1087" spans="1:9" x14ac:dyDescent="0.25">
      <c r="A1087"/>
      <c r="B1087"/>
      <c r="C1087"/>
      <c r="D1087"/>
      <c r="E1087"/>
      <c r="F1087"/>
      <c r="G1087"/>
      <c r="H1087"/>
      <c r="I1087"/>
    </row>
    <row r="1088" spans="1:9" x14ac:dyDescent="0.25">
      <c r="A1088"/>
      <c r="B1088"/>
      <c r="C1088"/>
      <c r="D1088"/>
      <c r="E1088"/>
      <c r="F1088"/>
      <c r="G1088"/>
      <c r="H1088"/>
      <c r="I1088"/>
    </row>
    <row r="1089" spans="1:9" x14ac:dyDescent="0.25">
      <c r="A1089"/>
      <c r="B1089"/>
      <c r="C1089"/>
      <c r="D1089"/>
      <c r="E1089"/>
      <c r="F1089"/>
      <c r="G1089"/>
      <c r="H1089"/>
      <c r="I1089"/>
    </row>
    <row r="1090" spans="1:9" x14ac:dyDescent="0.25">
      <c r="A1090"/>
      <c r="B1090"/>
      <c r="C1090"/>
      <c r="D1090"/>
      <c r="E1090"/>
      <c r="F1090"/>
      <c r="G1090"/>
      <c r="H1090"/>
      <c r="I1090"/>
    </row>
    <row r="1091" spans="1:9" x14ac:dyDescent="0.25">
      <c r="A1091"/>
      <c r="B1091"/>
      <c r="C1091"/>
      <c r="D1091"/>
      <c r="E1091"/>
      <c r="F1091"/>
      <c r="G1091"/>
      <c r="H1091"/>
      <c r="I1091"/>
    </row>
    <row r="1092" spans="1:9" x14ac:dyDescent="0.25">
      <c r="A1092"/>
      <c r="B1092"/>
      <c r="C1092"/>
      <c r="D1092"/>
      <c r="E1092"/>
      <c r="F1092"/>
      <c r="G1092"/>
      <c r="H1092"/>
      <c r="I1092"/>
    </row>
    <row r="1093" spans="1:9" x14ac:dyDescent="0.25">
      <c r="A1093"/>
      <c r="B1093"/>
      <c r="C1093"/>
      <c r="D1093"/>
      <c r="E1093"/>
      <c r="F1093"/>
      <c r="G1093"/>
      <c r="H1093"/>
      <c r="I1093"/>
    </row>
    <row r="1094" spans="1:9" x14ac:dyDescent="0.25">
      <c r="A1094"/>
      <c r="B1094"/>
      <c r="C1094"/>
      <c r="D1094"/>
      <c r="E1094"/>
      <c r="F1094"/>
      <c r="G1094"/>
      <c r="H1094"/>
      <c r="I1094"/>
    </row>
    <row r="1095" spans="1:9" x14ac:dyDescent="0.25">
      <c r="A1095"/>
      <c r="B1095"/>
      <c r="C1095"/>
      <c r="D1095"/>
      <c r="E1095"/>
      <c r="F1095"/>
      <c r="G1095"/>
      <c r="H1095"/>
      <c r="I1095"/>
    </row>
    <row r="1096" spans="1:9" x14ac:dyDescent="0.25">
      <c r="A1096"/>
      <c r="B1096"/>
      <c r="C1096"/>
      <c r="D1096"/>
      <c r="E1096"/>
      <c r="F1096"/>
      <c r="G1096"/>
      <c r="H1096"/>
      <c r="I1096"/>
    </row>
    <row r="1097" spans="1:9" x14ac:dyDescent="0.25">
      <c r="A1097"/>
      <c r="B1097"/>
      <c r="C1097"/>
      <c r="D1097"/>
      <c r="E1097"/>
      <c r="F1097"/>
      <c r="G1097"/>
      <c r="H1097"/>
      <c r="I1097"/>
    </row>
    <row r="1098" spans="1:9" x14ac:dyDescent="0.25">
      <c r="A1098"/>
      <c r="B1098"/>
      <c r="C1098"/>
      <c r="D1098"/>
      <c r="E1098"/>
      <c r="F1098"/>
      <c r="G1098"/>
      <c r="H1098"/>
      <c r="I1098"/>
    </row>
    <row r="1099" spans="1:9" x14ac:dyDescent="0.25">
      <c r="A1099"/>
      <c r="B1099"/>
      <c r="C1099"/>
      <c r="D1099"/>
      <c r="E1099"/>
      <c r="F1099"/>
      <c r="G1099"/>
      <c r="H1099"/>
      <c r="I1099"/>
    </row>
    <row r="1100" spans="1:9" x14ac:dyDescent="0.25">
      <c r="A1100"/>
      <c r="B1100"/>
      <c r="C1100"/>
      <c r="D1100"/>
      <c r="E1100"/>
      <c r="F1100"/>
      <c r="G1100"/>
      <c r="H1100"/>
      <c r="I1100"/>
    </row>
    <row r="1101" spans="1:9" x14ac:dyDescent="0.25">
      <c r="A1101"/>
      <c r="B1101"/>
      <c r="C1101"/>
      <c r="D1101"/>
      <c r="E1101"/>
      <c r="F1101"/>
      <c r="G1101"/>
      <c r="H1101"/>
      <c r="I1101"/>
    </row>
    <row r="1102" spans="1:9" x14ac:dyDescent="0.25">
      <c r="A1102"/>
      <c r="B1102"/>
      <c r="C1102"/>
      <c r="D1102"/>
      <c r="E1102"/>
      <c r="F1102"/>
      <c r="G1102"/>
      <c r="H1102"/>
      <c r="I1102"/>
    </row>
    <row r="1103" spans="1:9" x14ac:dyDescent="0.25">
      <c r="A1103"/>
      <c r="B1103"/>
      <c r="C1103"/>
      <c r="D1103"/>
      <c r="E1103"/>
      <c r="F1103"/>
      <c r="G1103"/>
      <c r="H1103"/>
      <c r="I1103"/>
    </row>
    <row r="1104" spans="1:9" x14ac:dyDescent="0.25">
      <c r="A1104"/>
      <c r="B1104"/>
      <c r="C1104"/>
      <c r="D1104"/>
      <c r="E1104"/>
      <c r="F1104"/>
      <c r="G1104"/>
      <c r="H1104"/>
      <c r="I1104"/>
    </row>
    <row r="1105" spans="1:9" x14ac:dyDescent="0.25">
      <c r="A1105"/>
      <c r="B1105"/>
      <c r="C1105"/>
      <c r="D1105"/>
      <c r="E1105"/>
      <c r="F1105"/>
      <c r="G1105"/>
      <c r="H1105"/>
      <c r="I1105"/>
    </row>
    <row r="1106" spans="1:9" x14ac:dyDescent="0.25">
      <c r="A1106"/>
      <c r="B1106"/>
      <c r="C1106"/>
      <c r="D1106"/>
      <c r="E1106"/>
      <c r="F1106"/>
      <c r="G1106"/>
      <c r="H1106"/>
      <c r="I1106"/>
    </row>
    <row r="1107" spans="1:9" x14ac:dyDescent="0.25">
      <c r="A1107"/>
      <c r="B1107"/>
      <c r="C1107"/>
      <c r="D1107"/>
      <c r="E1107"/>
      <c r="F1107"/>
      <c r="G1107"/>
      <c r="H1107"/>
      <c r="I1107"/>
    </row>
    <row r="1108" spans="1:9" x14ac:dyDescent="0.25">
      <c r="A1108"/>
      <c r="B1108"/>
      <c r="C1108"/>
      <c r="D1108"/>
      <c r="E1108"/>
      <c r="F1108"/>
      <c r="G1108"/>
      <c r="H1108"/>
      <c r="I1108"/>
    </row>
    <row r="1109" spans="1:9" x14ac:dyDescent="0.25">
      <c r="A1109"/>
      <c r="B1109"/>
      <c r="C1109"/>
      <c r="D1109"/>
      <c r="E1109"/>
      <c r="F1109"/>
      <c r="G1109"/>
      <c r="H1109"/>
      <c r="I1109"/>
    </row>
    <row r="1110" spans="1:9" x14ac:dyDescent="0.25">
      <c r="A1110"/>
      <c r="B1110"/>
      <c r="C1110"/>
      <c r="D1110"/>
      <c r="E1110"/>
      <c r="F1110"/>
      <c r="G1110"/>
      <c r="H1110"/>
      <c r="I1110"/>
    </row>
    <row r="1111" spans="1:9" x14ac:dyDescent="0.25">
      <c r="A1111"/>
      <c r="B1111"/>
      <c r="C1111"/>
      <c r="D1111"/>
      <c r="E1111"/>
      <c r="F1111"/>
      <c r="G1111"/>
      <c r="H1111"/>
      <c r="I1111"/>
    </row>
    <row r="1112" spans="1:9" x14ac:dyDescent="0.25">
      <c r="A1112"/>
      <c r="B1112"/>
      <c r="C1112"/>
      <c r="D1112"/>
      <c r="E1112"/>
      <c r="F1112"/>
      <c r="G1112"/>
      <c r="H1112"/>
      <c r="I1112"/>
    </row>
    <row r="1113" spans="1:9" x14ac:dyDescent="0.25">
      <c r="A1113"/>
      <c r="B1113"/>
      <c r="C1113"/>
      <c r="D1113"/>
      <c r="E1113"/>
      <c r="F1113"/>
      <c r="G1113"/>
      <c r="H1113"/>
      <c r="I1113"/>
    </row>
    <row r="1114" spans="1:9" x14ac:dyDescent="0.25">
      <c r="A1114"/>
      <c r="B1114"/>
      <c r="C1114"/>
      <c r="D1114"/>
      <c r="E1114"/>
      <c r="F1114"/>
      <c r="G1114"/>
      <c r="H1114"/>
      <c r="I1114"/>
    </row>
    <row r="1115" spans="1:9" x14ac:dyDescent="0.25">
      <c r="A1115"/>
      <c r="B1115"/>
      <c r="C1115"/>
      <c r="D1115"/>
      <c r="E1115"/>
      <c r="F1115"/>
      <c r="G1115"/>
      <c r="H1115"/>
      <c r="I1115"/>
    </row>
    <row r="1116" spans="1:9" x14ac:dyDescent="0.25">
      <c r="A1116"/>
      <c r="B1116"/>
      <c r="C1116"/>
      <c r="D1116"/>
      <c r="E1116"/>
      <c r="F1116"/>
      <c r="G1116"/>
      <c r="H1116"/>
      <c r="I1116"/>
    </row>
    <row r="1117" spans="1:9" x14ac:dyDescent="0.25">
      <c r="A1117"/>
      <c r="B1117"/>
      <c r="C1117"/>
      <c r="D1117"/>
      <c r="E1117"/>
      <c r="F1117"/>
      <c r="G1117"/>
      <c r="H1117"/>
      <c r="I1117"/>
    </row>
    <row r="1118" spans="1:9" x14ac:dyDescent="0.25">
      <c r="A1118"/>
      <c r="B1118"/>
      <c r="C1118"/>
      <c r="D1118"/>
      <c r="E1118"/>
      <c r="F1118"/>
      <c r="G1118"/>
      <c r="H1118"/>
      <c r="I1118"/>
    </row>
    <row r="1119" spans="1:9" x14ac:dyDescent="0.25">
      <c r="A1119"/>
      <c r="B1119"/>
      <c r="C1119"/>
      <c r="D1119"/>
      <c r="E1119"/>
      <c r="F1119"/>
      <c r="G1119"/>
      <c r="H1119"/>
      <c r="I1119"/>
    </row>
    <row r="1120" spans="1:9" x14ac:dyDescent="0.25">
      <c r="A1120"/>
      <c r="B1120"/>
      <c r="C1120"/>
      <c r="D1120"/>
      <c r="E1120"/>
      <c r="F1120"/>
      <c r="G1120"/>
      <c r="H1120"/>
      <c r="I1120"/>
    </row>
    <row r="1121" spans="1:9" x14ac:dyDescent="0.25">
      <c r="A1121"/>
      <c r="B1121"/>
      <c r="C1121"/>
      <c r="D1121"/>
      <c r="E1121"/>
      <c r="F1121"/>
      <c r="G1121"/>
      <c r="H1121"/>
      <c r="I1121"/>
    </row>
    <row r="1122" spans="1:9" x14ac:dyDescent="0.25">
      <c r="A1122"/>
      <c r="B1122"/>
      <c r="C1122"/>
      <c r="D1122"/>
      <c r="E1122"/>
      <c r="F1122"/>
      <c r="G1122"/>
      <c r="H1122"/>
      <c r="I1122"/>
    </row>
    <row r="1123" spans="1:9" x14ac:dyDescent="0.25">
      <c r="A1123"/>
      <c r="B1123"/>
      <c r="C1123"/>
      <c r="D1123"/>
      <c r="E1123"/>
      <c r="F1123"/>
      <c r="G1123"/>
      <c r="H1123"/>
      <c r="I1123"/>
    </row>
    <row r="1124" spans="1:9" x14ac:dyDescent="0.25">
      <c r="A1124"/>
      <c r="B1124"/>
      <c r="C1124"/>
      <c r="D1124"/>
      <c r="E1124"/>
      <c r="F1124"/>
      <c r="G1124"/>
      <c r="H1124"/>
      <c r="I1124"/>
    </row>
    <row r="1125" spans="1:9" x14ac:dyDescent="0.25">
      <c r="A1125"/>
      <c r="B1125"/>
      <c r="C1125"/>
      <c r="D1125"/>
      <c r="E1125"/>
      <c r="F1125"/>
      <c r="G1125"/>
      <c r="H1125"/>
      <c r="I1125"/>
    </row>
    <row r="1126" spans="1:9" x14ac:dyDescent="0.25">
      <c r="A1126"/>
      <c r="B1126"/>
      <c r="C1126"/>
      <c r="D1126"/>
      <c r="E1126"/>
      <c r="F1126"/>
      <c r="G1126"/>
      <c r="H1126"/>
      <c r="I1126"/>
    </row>
    <row r="1127" spans="1:9" x14ac:dyDescent="0.25">
      <c r="A1127"/>
      <c r="B1127"/>
      <c r="C1127"/>
      <c r="D1127"/>
      <c r="E1127"/>
      <c r="F1127"/>
      <c r="G1127"/>
      <c r="H1127"/>
      <c r="I1127"/>
    </row>
    <row r="1128" spans="1:9" x14ac:dyDescent="0.25">
      <c r="A1128"/>
      <c r="B1128"/>
      <c r="C1128"/>
      <c r="D1128"/>
      <c r="E1128"/>
      <c r="F1128"/>
      <c r="G1128"/>
      <c r="H1128"/>
      <c r="I1128"/>
    </row>
    <row r="1129" spans="1:9" x14ac:dyDescent="0.25">
      <c r="A1129"/>
      <c r="B1129"/>
      <c r="C1129"/>
      <c r="D1129"/>
      <c r="E1129"/>
      <c r="F1129"/>
      <c r="G1129"/>
      <c r="H1129"/>
      <c r="I1129"/>
    </row>
    <row r="1130" spans="1:9" x14ac:dyDescent="0.25">
      <c r="A1130"/>
      <c r="B1130"/>
      <c r="C1130"/>
      <c r="D1130"/>
      <c r="E1130"/>
      <c r="F1130"/>
      <c r="G1130"/>
      <c r="H1130"/>
      <c r="I1130"/>
    </row>
    <row r="1131" spans="1:9" x14ac:dyDescent="0.25">
      <c r="A1131"/>
      <c r="B1131"/>
      <c r="C1131"/>
      <c r="D1131"/>
      <c r="E1131"/>
      <c r="F1131"/>
      <c r="G1131"/>
      <c r="H1131"/>
      <c r="I1131"/>
    </row>
    <row r="1132" spans="1:9" x14ac:dyDescent="0.25">
      <c r="A1132"/>
      <c r="B1132"/>
      <c r="C1132"/>
      <c r="D1132"/>
      <c r="E1132"/>
      <c r="F1132"/>
      <c r="G1132"/>
      <c r="H1132"/>
      <c r="I1132"/>
    </row>
    <row r="1133" spans="1:9" x14ac:dyDescent="0.25">
      <c r="A1133"/>
      <c r="B1133"/>
      <c r="C1133"/>
      <c r="D1133"/>
      <c r="E1133"/>
      <c r="F1133"/>
      <c r="G1133"/>
      <c r="H1133"/>
      <c r="I1133"/>
    </row>
    <row r="1134" spans="1:9" x14ac:dyDescent="0.25">
      <c r="A1134"/>
      <c r="B1134"/>
      <c r="C1134"/>
      <c r="D1134"/>
      <c r="E1134"/>
      <c r="F1134"/>
      <c r="G1134"/>
      <c r="H1134"/>
      <c r="I1134"/>
    </row>
    <row r="1135" spans="1:9" x14ac:dyDescent="0.25">
      <c r="A1135"/>
      <c r="B1135"/>
      <c r="C1135"/>
      <c r="D1135"/>
      <c r="E1135"/>
      <c r="F1135"/>
      <c r="G1135"/>
      <c r="H1135"/>
      <c r="I1135"/>
    </row>
    <row r="1136" spans="1:9" x14ac:dyDescent="0.25">
      <c r="A1136"/>
      <c r="B1136"/>
      <c r="C1136"/>
      <c r="D1136"/>
      <c r="E1136"/>
      <c r="F1136"/>
      <c r="G1136"/>
      <c r="H1136"/>
      <c r="I1136"/>
    </row>
    <row r="1137" spans="1:9" x14ac:dyDescent="0.25">
      <c r="A1137"/>
      <c r="B1137"/>
      <c r="C1137"/>
      <c r="D1137"/>
      <c r="E1137"/>
      <c r="F1137"/>
      <c r="G1137"/>
      <c r="H1137"/>
      <c r="I1137"/>
    </row>
    <row r="1138" spans="1:9" x14ac:dyDescent="0.25">
      <c r="A1138"/>
      <c r="B1138"/>
      <c r="C1138"/>
      <c r="D1138"/>
      <c r="E1138"/>
      <c r="F1138"/>
      <c r="G1138"/>
      <c r="H1138"/>
      <c r="I1138"/>
    </row>
    <row r="1139" spans="1:9" x14ac:dyDescent="0.25">
      <c r="A1139"/>
      <c r="B1139"/>
      <c r="C1139"/>
      <c r="D1139"/>
      <c r="E1139"/>
      <c r="F1139"/>
      <c r="G1139"/>
      <c r="H1139"/>
      <c r="I1139"/>
    </row>
    <row r="1140" spans="1:9" x14ac:dyDescent="0.25">
      <c r="A1140"/>
      <c r="B1140"/>
      <c r="C1140"/>
      <c r="D1140"/>
      <c r="E1140"/>
      <c r="F1140"/>
      <c r="G1140"/>
      <c r="H1140"/>
      <c r="I1140"/>
    </row>
    <row r="1141" spans="1:9" x14ac:dyDescent="0.25">
      <c r="A1141"/>
      <c r="B1141"/>
      <c r="C1141"/>
      <c r="D1141"/>
      <c r="E1141"/>
      <c r="F1141"/>
      <c r="G1141"/>
      <c r="H1141"/>
      <c r="I1141"/>
    </row>
    <row r="1142" spans="1:9" x14ac:dyDescent="0.25">
      <c r="A1142"/>
      <c r="B1142"/>
      <c r="C1142"/>
      <c r="D1142"/>
      <c r="E1142"/>
      <c r="F1142"/>
      <c r="G1142"/>
      <c r="H1142"/>
      <c r="I1142"/>
    </row>
    <row r="1143" spans="1:9" x14ac:dyDescent="0.25">
      <c r="A1143"/>
      <c r="B1143"/>
      <c r="C1143"/>
      <c r="D1143"/>
      <c r="E1143"/>
      <c r="F1143"/>
      <c r="G1143"/>
      <c r="H1143"/>
      <c r="I1143"/>
    </row>
    <row r="1144" spans="1:9" x14ac:dyDescent="0.25">
      <c r="A1144"/>
      <c r="B1144"/>
      <c r="C1144"/>
      <c r="D1144"/>
      <c r="E1144"/>
      <c r="F1144"/>
      <c r="G1144"/>
      <c r="H1144"/>
      <c r="I1144"/>
    </row>
    <row r="1145" spans="1:9" x14ac:dyDescent="0.25">
      <c r="A1145"/>
      <c r="B1145"/>
      <c r="C1145"/>
      <c r="D1145"/>
      <c r="E1145"/>
      <c r="F1145"/>
      <c r="G1145"/>
      <c r="H1145"/>
      <c r="I1145"/>
    </row>
    <row r="1146" spans="1:9" x14ac:dyDescent="0.25">
      <c r="A1146"/>
      <c r="B1146"/>
      <c r="C1146"/>
      <c r="D1146"/>
      <c r="E1146"/>
      <c r="F1146"/>
      <c r="G1146"/>
      <c r="H1146"/>
      <c r="I1146"/>
    </row>
    <row r="1147" spans="1:9" x14ac:dyDescent="0.25">
      <c r="A1147"/>
      <c r="B1147"/>
      <c r="C1147"/>
      <c r="D1147"/>
      <c r="E1147"/>
      <c r="F1147"/>
      <c r="G1147"/>
      <c r="H1147"/>
      <c r="I1147"/>
    </row>
    <row r="1148" spans="1:9" x14ac:dyDescent="0.25">
      <c r="A1148"/>
      <c r="B1148"/>
      <c r="C1148"/>
      <c r="D1148"/>
      <c r="E1148"/>
      <c r="F1148"/>
      <c r="G1148"/>
      <c r="H1148"/>
      <c r="I1148"/>
    </row>
    <row r="1149" spans="1:9" x14ac:dyDescent="0.25">
      <c r="A1149"/>
      <c r="B1149"/>
      <c r="C1149"/>
      <c r="D1149"/>
      <c r="E1149"/>
      <c r="F1149"/>
      <c r="G1149"/>
      <c r="H1149"/>
      <c r="I1149"/>
    </row>
    <row r="1150" spans="1:9" x14ac:dyDescent="0.25">
      <c r="A1150"/>
      <c r="B1150"/>
      <c r="C1150"/>
      <c r="D1150"/>
      <c r="E1150"/>
      <c r="F1150"/>
      <c r="G1150"/>
      <c r="H1150"/>
      <c r="I1150"/>
    </row>
    <row r="1151" spans="1:9" x14ac:dyDescent="0.25">
      <c r="A1151"/>
      <c r="B1151"/>
      <c r="C1151"/>
      <c r="D1151"/>
      <c r="E1151"/>
      <c r="F1151"/>
      <c r="G1151"/>
      <c r="H1151"/>
      <c r="I1151"/>
    </row>
    <row r="1152" spans="1:9" x14ac:dyDescent="0.25">
      <c r="A1152"/>
      <c r="B1152"/>
      <c r="C1152"/>
      <c r="D1152"/>
      <c r="E1152"/>
      <c r="F1152"/>
      <c r="G1152"/>
      <c r="H1152"/>
      <c r="I1152"/>
    </row>
    <row r="1153" spans="1:9" x14ac:dyDescent="0.25">
      <c r="A1153"/>
      <c r="B1153"/>
      <c r="C1153"/>
      <c r="D1153"/>
      <c r="E1153"/>
      <c r="F1153"/>
      <c r="G1153"/>
      <c r="H1153"/>
      <c r="I1153"/>
    </row>
    <row r="1154" spans="1:9" x14ac:dyDescent="0.25">
      <c r="A1154"/>
      <c r="B1154"/>
      <c r="C1154"/>
      <c r="D1154"/>
      <c r="E1154"/>
      <c r="F1154"/>
      <c r="G1154"/>
      <c r="H1154"/>
      <c r="I1154"/>
    </row>
    <row r="1155" spans="1:9" x14ac:dyDescent="0.25">
      <c r="A1155"/>
      <c r="B1155"/>
      <c r="C1155"/>
      <c r="D1155"/>
      <c r="E1155"/>
      <c r="F1155"/>
      <c r="G1155"/>
      <c r="H1155"/>
      <c r="I1155"/>
    </row>
    <row r="1156" spans="1:9" x14ac:dyDescent="0.25">
      <c r="A1156"/>
      <c r="B1156"/>
      <c r="C1156"/>
      <c r="D1156"/>
      <c r="E1156"/>
      <c r="F1156"/>
      <c r="G1156"/>
      <c r="H1156"/>
      <c r="I1156"/>
    </row>
    <row r="1157" spans="1:9" x14ac:dyDescent="0.25">
      <c r="A1157"/>
      <c r="B1157"/>
      <c r="C1157"/>
      <c r="D1157"/>
      <c r="E1157"/>
      <c r="F1157"/>
      <c r="G1157"/>
      <c r="H1157"/>
      <c r="I1157"/>
    </row>
    <row r="1158" spans="1:9" x14ac:dyDescent="0.25">
      <c r="A1158"/>
      <c r="B1158"/>
      <c r="C1158"/>
      <c r="D1158"/>
      <c r="E1158"/>
      <c r="F1158"/>
      <c r="G1158"/>
      <c r="H1158"/>
      <c r="I1158"/>
    </row>
    <row r="1159" spans="1:9" x14ac:dyDescent="0.25">
      <c r="A1159"/>
      <c r="B1159"/>
      <c r="C1159"/>
      <c r="D1159"/>
      <c r="E1159"/>
      <c r="F1159"/>
      <c r="G1159"/>
      <c r="H1159"/>
      <c r="I1159"/>
    </row>
    <row r="1160" spans="1:9" x14ac:dyDescent="0.25">
      <c r="A1160"/>
      <c r="B1160"/>
      <c r="C1160"/>
      <c r="D1160"/>
      <c r="E1160"/>
      <c r="F1160"/>
      <c r="G1160"/>
      <c r="H1160"/>
      <c r="I1160"/>
    </row>
    <row r="1161" spans="1:9" x14ac:dyDescent="0.25">
      <c r="A1161"/>
      <c r="B1161"/>
      <c r="C1161"/>
      <c r="D1161"/>
      <c r="E1161"/>
      <c r="F1161"/>
      <c r="G1161"/>
      <c r="H1161"/>
      <c r="I1161"/>
    </row>
    <row r="1162" spans="1:9" x14ac:dyDescent="0.25">
      <c r="A1162"/>
      <c r="B1162"/>
      <c r="C1162"/>
      <c r="D1162"/>
      <c r="E1162"/>
      <c r="F1162"/>
      <c r="G1162"/>
      <c r="H1162"/>
      <c r="I1162"/>
    </row>
    <row r="1163" spans="1:9" x14ac:dyDescent="0.25">
      <c r="A1163"/>
      <c r="B1163"/>
      <c r="C1163"/>
      <c r="D1163"/>
      <c r="E1163"/>
      <c r="F1163"/>
      <c r="G1163"/>
      <c r="H1163"/>
      <c r="I1163"/>
    </row>
    <row r="1164" spans="1:9" x14ac:dyDescent="0.25">
      <c r="A1164"/>
      <c r="B1164"/>
      <c r="C1164"/>
      <c r="D1164"/>
      <c r="E1164"/>
      <c r="F1164"/>
      <c r="G1164"/>
      <c r="H1164"/>
      <c r="I1164"/>
    </row>
    <row r="1165" spans="1:9" x14ac:dyDescent="0.25">
      <c r="A1165"/>
      <c r="B1165"/>
      <c r="C1165"/>
      <c r="D1165"/>
      <c r="E1165"/>
      <c r="F1165"/>
      <c r="G1165"/>
      <c r="H1165"/>
      <c r="I1165"/>
    </row>
    <row r="1166" spans="1:9" x14ac:dyDescent="0.25">
      <c r="A1166"/>
      <c r="B1166"/>
      <c r="C1166"/>
      <c r="D1166"/>
      <c r="E1166"/>
      <c r="F1166"/>
      <c r="G1166"/>
      <c r="H1166"/>
      <c r="I1166"/>
    </row>
    <row r="1167" spans="1:9" x14ac:dyDescent="0.25">
      <c r="A1167"/>
      <c r="B1167"/>
      <c r="C1167"/>
      <c r="D1167"/>
      <c r="E1167"/>
      <c r="F1167"/>
      <c r="G1167"/>
      <c r="H1167"/>
      <c r="I1167"/>
    </row>
    <row r="1168" spans="1:9" x14ac:dyDescent="0.25">
      <c r="A1168"/>
      <c r="B1168"/>
      <c r="C1168"/>
      <c r="D1168"/>
      <c r="E1168"/>
      <c r="F1168"/>
      <c r="G1168"/>
      <c r="H1168"/>
      <c r="I1168"/>
    </row>
    <row r="1169" spans="1:9" x14ac:dyDescent="0.25">
      <c r="A1169"/>
      <c r="B1169"/>
      <c r="C1169"/>
      <c r="D1169"/>
      <c r="E1169"/>
      <c r="F1169"/>
      <c r="G1169"/>
      <c r="H1169"/>
      <c r="I1169"/>
    </row>
    <row r="1170" spans="1:9" x14ac:dyDescent="0.25">
      <c r="A1170"/>
      <c r="B1170"/>
      <c r="C1170"/>
      <c r="D1170"/>
      <c r="E1170"/>
      <c r="F1170"/>
      <c r="G1170"/>
      <c r="H1170"/>
      <c r="I1170"/>
    </row>
    <row r="1171" spans="1:9" x14ac:dyDescent="0.25">
      <c r="A1171"/>
      <c r="B1171"/>
      <c r="C1171"/>
      <c r="D1171"/>
      <c r="E1171"/>
      <c r="F1171"/>
      <c r="G1171"/>
      <c r="H1171"/>
      <c r="I1171"/>
    </row>
    <row r="1172" spans="1:9" x14ac:dyDescent="0.25">
      <c r="A1172"/>
      <c r="B1172"/>
      <c r="C1172"/>
      <c r="D1172"/>
      <c r="E1172"/>
      <c r="F1172"/>
      <c r="G1172"/>
      <c r="H1172"/>
      <c r="I1172"/>
    </row>
    <row r="1173" spans="1:9" x14ac:dyDescent="0.25">
      <c r="A1173"/>
      <c r="B1173"/>
      <c r="C1173"/>
      <c r="D1173"/>
      <c r="E1173"/>
      <c r="F1173"/>
      <c r="G1173"/>
      <c r="H1173"/>
      <c r="I1173"/>
    </row>
    <row r="1174" spans="1:9" x14ac:dyDescent="0.25">
      <c r="A1174"/>
      <c r="B1174"/>
      <c r="C1174"/>
      <c r="D1174"/>
      <c r="E1174"/>
      <c r="F1174"/>
      <c r="G1174"/>
      <c r="H1174"/>
      <c r="I1174"/>
    </row>
    <row r="1175" spans="1:9" x14ac:dyDescent="0.25">
      <c r="A1175"/>
      <c r="B1175"/>
      <c r="C1175"/>
      <c r="D1175"/>
      <c r="E1175"/>
      <c r="F1175"/>
      <c r="G1175"/>
      <c r="H1175"/>
      <c r="I1175"/>
    </row>
    <row r="1176" spans="1:9" x14ac:dyDescent="0.25">
      <c r="A1176"/>
      <c r="B1176"/>
      <c r="C1176"/>
      <c r="D1176"/>
      <c r="E1176"/>
      <c r="F1176"/>
      <c r="G1176"/>
      <c r="H1176"/>
      <c r="I1176"/>
    </row>
    <row r="1177" spans="1:9" x14ac:dyDescent="0.25">
      <c r="A1177"/>
      <c r="B1177"/>
      <c r="C1177"/>
      <c r="D1177"/>
      <c r="E1177"/>
      <c r="F1177"/>
      <c r="G1177"/>
      <c r="H1177"/>
      <c r="I1177"/>
    </row>
    <row r="1178" spans="1:9" x14ac:dyDescent="0.25">
      <c r="A1178"/>
      <c r="B1178"/>
      <c r="C1178"/>
      <c r="D1178"/>
      <c r="E1178"/>
      <c r="F1178"/>
      <c r="G1178"/>
      <c r="H1178"/>
      <c r="I1178"/>
    </row>
    <row r="1179" spans="1:9" x14ac:dyDescent="0.25">
      <c r="A1179"/>
      <c r="B1179"/>
      <c r="C1179"/>
      <c r="D1179"/>
      <c r="E1179"/>
      <c r="F1179"/>
      <c r="G1179"/>
      <c r="H1179"/>
      <c r="I1179"/>
    </row>
    <row r="1180" spans="1:9" x14ac:dyDescent="0.25">
      <c r="A1180"/>
      <c r="B1180"/>
      <c r="C1180"/>
      <c r="D1180"/>
      <c r="E1180"/>
      <c r="F1180"/>
      <c r="G1180"/>
      <c r="H1180"/>
      <c r="I1180"/>
    </row>
    <row r="1181" spans="1:9" x14ac:dyDescent="0.25">
      <c r="A1181"/>
      <c r="B1181"/>
      <c r="C1181"/>
      <c r="D1181"/>
      <c r="E1181"/>
      <c r="F1181"/>
      <c r="G1181"/>
      <c r="H1181"/>
      <c r="I1181"/>
    </row>
    <row r="1182" spans="1:9" x14ac:dyDescent="0.25">
      <c r="A1182"/>
      <c r="B1182"/>
      <c r="C1182"/>
      <c r="D1182"/>
      <c r="E1182"/>
      <c r="F1182"/>
      <c r="G1182"/>
      <c r="H1182"/>
      <c r="I1182"/>
    </row>
    <row r="1183" spans="1:9" x14ac:dyDescent="0.25">
      <c r="A1183"/>
      <c r="B1183"/>
      <c r="C1183"/>
      <c r="D1183"/>
      <c r="E1183"/>
      <c r="F1183"/>
      <c r="G1183"/>
      <c r="H1183"/>
      <c r="I1183"/>
    </row>
    <row r="1184" spans="1:9" x14ac:dyDescent="0.25">
      <c r="A1184"/>
      <c r="B1184"/>
      <c r="C1184"/>
      <c r="D1184"/>
      <c r="E1184"/>
      <c r="F1184"/>
      <c r="G1184"/>
      <c r="H1184"/>
      <c r="I1184"/>
    </row>
    <row r="1185" spans="1:9" x14ac:dyDescent="0.25">
      <c r="A1185"/>
      <c r="B1185"/>
      <c r="C1185"/>
      <c r="D1185"/>
      <c r="E1185"/>
      <c r="F1185"/>
      <c r="G1185"/>
      <c r="H1185"/>
      <c r="I1185"/>
    </row>
    <row r="1186" spans="1:9" x14ac:dyDescent="0.25">
      <c r="A1186"/>
      <c r="B1186"/>
      <c r="C1186"/>
      <c r="D1186"/>
      <c r="E1186"/>
      <c r="F1186"/>
      <c r="G1186"/>
      <c r="H1186"/>
      <c r="I1186"/>
    </row>
    <row r="1187" spans="1:9" x14ac:dyDescent="0.25">
      <c r="A1187"/>
      <c r="B1187"/>
      <c r="C1187"/>
      <c r="D1187"/>
      <c r="E1187"/>
      <c r="F1187"/>
      <c r="G1187"/>
      <c r="H1187"/>
      <c r="I1187"/>
    </row>
    <row r="1188" spans="1:9" x14ac:dyDescent="0.25">
      <c r="A1188"/>
      <c r="B1188"/>
      <c r="C1188"/>
      <c r="D1188"/>
      <c r="E1188"/>
      <c r="F1188"/>
      <c r="G1188"/>
      <c r="H1188"/>
      <c r="I1188"/>
    </row>
    <row r="1189" spans="1:9" x14ac:dyDescent="0.25">
      <c r="A1189"/>
      <c r="B1189"/>
      <c r="C1189"/>
      <c r="D1189"/>
      <c r="E1189"/>
      <c r="F1189"/>
      <c r="G1189"/>
      <c r="H1189"/>
      <c r="I1189"/>
    </row>
    <row r="1190" spans="1:9" x14ac:dyDescent="0.25">
      <c r="A1190"/>
      <c r="B1190"/>
      <c r="C1190"/>
      <c r="D1190"/>
      <c r="E1190"/>
      <c r="F1190"/>
      <c r="G1190"/>
      <c r="H1190"/>
      <c r="I1190"/>
    </row>
    <row r="1191" spans="1:9" x14ac:dyDescent="0.25">
      <c r="A1191"/>
      <c r="B1191"/>
      <c r="C1191"/>
      <c r="D1191"/>
      <c r="E1191"/>
      <c r="F1191"/>
      <c r="G1191"/>
      <c r="H1191"/>
      <c r="I1191"/>
    </row>
    <row r="1192" spans="1:9" x14ac:dyDescent="0.25">
      <c r="A1192"/>
      <c r="B1192"/>
      <c r="C1192"/>
      <c r="D1192"/>
      <c r="E1192"/>
      <c r="F1192"/>
      <c r="G1192"/>
      <c r="H1192"/>
      <c r="I1192"/>
    </row>
    <row r="1193" spans="1:9" x14ac:dyDescent="0.25">
      <c r="A1193"/>
      <c r="B1193"/>
      <c r="C1193"/>
      <c r="D1193"/>
      <c r="E1193"/>
      <c r="F1193"/>
      <c r="G1193"/>
      <c r="H1193"/>
      <c r="I1193"/>
    </row>
    <row r="1194" spans="1:9" x14ac:dyDescent="0.25">
      <c r="A1194"/>
      <c r="B1194"/>
      <c r="C1194"/>
      <c r="D1194"/>
      <c r="E1194"/>
      <c r="F1194"/>
      <c r="G1194"/>
      <c r="H1194"/>
      <c r="I1194"/>
    </row>
    <row r="1195" spans="1:9" x14ac:dyDescent="0.25">
      <c r="A1195"/>
      <c r="B1195"/>
      <c r="C1195"/>
      <c r="D1195"/>
      <c r="E1195"/>
      <c r="F1195"/>
      <c r="G1195"/>
      <c r="H1195"/>
      <c r="I1195"/>
    </row>
    <row r="1196" spans="1:9" x14ac:dyDescent="0.25">
      <c r="A1196"/>
      <c r="B1196"/>
      <c r="C1196"/>
      <c r="D1196"/>
      <c r="E1196"/>
      <c r="F1196"/>
      <c r="G1196"/>
      <c r="H1196"/>
      <c r="I1196"/>
    </row>
    <row r="1197" spans="1:9" x14ac:dyDescent="0.25">
      <c r="A1197"/>
      <c r="B1197"/>
      <c r="C1197"/>
      <c r="D1197"/>
      <c r="E1197"/>
      <c r="F1197"/>
      <c r="G1197"/>
      <c r="H1197"/>
      <c r="I1197"/>
    </row>
    <row r="1198" spans="1:9" x14ac:dyDescent="0.25">
      <c r="A1198"/>
      <c r="B1198"/>
      <c r="C1198"/>
      <c r="D1198"/>
      <c r="E1198"/>
      <c r="F1198"/>
      <c r="G1198"/>
      <c r="H1198"/>
      <c r="I1198"/>
    </row>
    <row r="1199" spans="1:9" x14ac:dyDescent="0.25">
      <c r="A1199"/>
      <c r="B1199"/>
      <c r="C1199"/>
      <c r="D1199"/>
      <c r="E1199"/>
      <c r="F1199"/>
      <c r="G1199"/>
      <c r="H1199"/>
      <c r="I1199"/>
    </row>
    <row r="1200" spans="1:9" x14ac:dyDescent="0.25">
      <c r="A1200"/>
      <c r="B1200"/>
      <c r="C1200"/>
      <c r="D1200"/>
      <c r="E1200"/>
      <c r="F1200"/>
      <c r="G1200"/>
      <c r="H1200"/>
      <c r="I1200"/>
    </row>
    <row r="1201" spans="1:9" x14ac:dyDescent="0.25">
      <c r="A1201"/>
      <c r="B1201"/>
      <c r="C1201"/>
      <c r="D1201"/>
      <c r="E1201"/>
      <c r="F1201"/>
      <c r="G1201"/>
      <c r="H1201"/>
      <c r="I1201"/>
    </row>
    <row r="1202" spans="1:9" x14ac:dyDescent="0.25">
      <c r="A1202"/>
      <c r="B1202"/>
      <c r="C1202"/>
      <c r="D1202"/>
      <c r="E1202"/>
      <c r="F1202"/>
      <c r="G1202"/>
      <c r="H1202"/>
      <c r="I1202"/>
    </row>
    <row r="1203" spans="1:9" x14ac:dyDescent="0.25">
      <c r="A1203"/>
      <c r="B1203"/>
      <c r="C1203"/>
      <c r="D1203"/>
      <c r="E1203"/>
      <c r="F1203"/>
      <c r="G1203"/>
      <c r="H1203"/>
      <c r="I1203"/>
    </row>
    <row r="1204" spans="1:9" x14ac:dyDescent="0.25">
      <c r="A1204"/>
      <c r="B1204"/>
      <c r="C1204"/>
      <c r="D1204"/>
      <c r="E1204"/>
      <c r="F1204"/>
      <c r="G1204"/>
      <c r="H1204"/>
      <c r="I1204"/>
    </row>
    <row r="1205" spans="1:9" x14ac:dyDescent="0.25">
      <c r="A1205"/>
      <c r="B1205"/>
      <c r="C1205"/>
      <c r="D1205"/>
      <c r="E1205"/>
      <c r="F1205"/>
      <c r="G1205"/>
      <c r="H1205"/>
      <c r="I1205"/>
    </row>
    <row r="1206" spans="1:9" x14ac:dyDescent="0.25">
      <c r="A1206"/>
      <c r="B1206"/>
      <c r="C1206"/>
      <c r="D1206"/>
      <c r="E1206"/>
      <c r="F1206"/>
      <c r="G1206"/>
      <c r="H1206"/>
      <c r="I1206"/>
    </row>
    <row r="1207" spans="1:9" x14ac:dyDescent="0.25">
      <c r="A1207"/>
      <c r="B1207"/>
      <c r="C1207"/>
      <c r="D1207"/>
      <c r="E1207"/>
      <c r="F1207"/>
      <c r="G1207"/>
      <c r="H1207"/>
      <c r="I1207"/>
    </row>
    <row r="1208" spans="1:9" x14ac:dyDescent="0.25">
      <c r="A1208"/>
      <c r="B1208"/>
      <c r="C1208"/>
      <c r="D1208"/>
      <c r="E1208"/>
      <c r="F1208"/>
      <c r="G1208"/>
      <c r="H1208"/>
      <c r="I1208"/>
    </row>
    <row r="1209" spans="1:9" x14ac:dyDescent="0.25">
      <c r="A1209"/>
      <c r="B1209"/>
      <c r="C1209"/>
      <c r="D1209"/>
      <c r="E1209"/>
      <c r="F1209"/>
      <c r="G1209"/>
      <c r="H1209"/>
      <c r="I1209"/>
    </row>
    <row r="1210" spans="1:9" x14ac:dyDescent="0.25">
      <c r="A1210"/>
      <c r="B1210"/>
      <c r="C1210"/>
      <c r="D1210"/>
      <c r="E1210"/>
      <c r="F1210"/>
      <c r="G1210"/>
      <c r="H1210"/>
      <c r="I1210"/>
    </row>
    <row r="1211" spans="1:9" x14ac:dyDescent="0.25">
      <c r="A1211"/>
      <c r="B1211"/>
      <c r="C1211"/>
      <c r="D1211"/>
      <c r="E1211"/>
      <c r="F1211"/>
      <c r="G1211"/>
      <c r="H1211"/>
      <c r="I1211"/>
    </row>
    <row r="1212" spans="1:9" x14ac:dyDescent="0.25">
      <c r="A1212"/>
      <c r="B1212"/>
      <c r="C1212"/>
      <c r="D1212"/>
      <c r="E1212"/>
      <c r="F1212"/>
      <c r="G1212"/>
      <c r="H1212"/>
      <c r="I1212"/>
    </row>
    <row r="1213" spans="1:9" x14ac:dyDescent="0.25">
      <c r="A1213"/>
      <c r="B1213"/>
      <c r="C1213"/>
      <c r="D1213"/>
      <c r="E1213"/>
      <c r="F1213"/>
      <c r="G1213"/>
      <c r="H1213"/>
      <c r="I1213"/>
    </row>
    <row r="1214" spans="1:9" x14ac:dyDescent="0.25">
      <c r="A1214"/>
      <c r="B1214"/>
      <c r="C1214"/>
      <c r="D1214"/>
      <c r="E1214"/>
      <c r="F1214"/>
      <c r="G1214"/>
      <c r="H1214"/>
      <c r="I1214"/>
    </row>
    <row r="1215" spans="1:9" x14ac:dyDescent="0.25">
      <c r="A1215"/>
      <c r="B1215"/>
      <c r="C1215"/>
      <c r="D1215"/>
      <c r="E1215"/>
      <c r="F1215"/>
      <c r="G1215"/>
      <c r="H1215"/>
      <c r="I1215"/>
    </row>
    <row r="1216" spans="1:9" x14ac:dyDescent="0.25">
      <c r="A1216"/>
      <c r="B1216"/>
      <c r="C1216"/>
      <c r="D1216"/>
      <c r="E1216"/>
      <c r="F1216"/>
      <c r="G1216"/>
      <c r="H1216"/>
      <c r="I1216"/>
    </row>
    <row r="1217" spans="1:9" x14ac:dyDescent="0.25">
      <c r="A1217"/>
      <c r="B1217"/>
      <c r="C1217"/>
      <c r="D1217"/>
      <c r="E1217"/>
      <c r="F1217"/>
      <c r="G1217"/>
      <c r="H1217"/>
      <c r="I1217"/>
    </row>
    <row r="1218" spans="1:9" x14ac:dyDescent="0.25">
      <c r="A1218"/>
      <c r="B1218"/>
      <c r="C1218"/>
      <c r="D1218"/>
      <c r="E1218"/>
      <c r="F1218"/>
      <c r="G1218"/>
      <c r="H1218"/>
      <c r="I1218"/>
    </row>
    <row r="1219" spans="1:9" x14ac:dyDescent="0.25">
      <c r="A1219"/>
      <c r="B1219"/>
      <c r="C1219"/>
      <c r="D1219"/>
      <c r="E1219"/>
      <c r="F1219"/>
      <c r="G1219"/>
      <c r="H1219"/>
      <c r="I1219"/>
    </row>
    <row r="1220" spans="1:9" x14ac:dyDescent="0.25">
      <c r="A1220"/>
      <c r="B1220"/>
      <c r="C1220"/>
      <c r="D1220"/>
      <c r="E1220"/>
      <c r="F1220"/>
      <c r="G1220"/>
      <c r="H1220"/>
      <c r="I1220"/>
    </row>
    <row r="1221" spans="1:9" x14ac:dyDescent="0.25">
      <c r="A1221"/>
      <c r="B1221"/>
      <c r="C1221"/>
      <c r="D1221"/>
      <c r="E1221"/>
      <c r="F1221"/>
      <c r="G1221"/>
      <c r="H1221"/>
      <c r="I1221"/>
    </row>
    <row r="1222" spans="1:9" x14ac:dyDescent="0.25">
      <c r="A1222"/>
      <c r="B1222"/>
      <c r="C1222"/>
      <c r="D1222"/>
      <c r="E1222"/>
      <c r="F1222"/>
      <c r="G1222"/>
      <c r="H1222"/>
      <c r="I1222"/>
    </row>
    <row r="1223" spans="1:9" x14ac:dyDescent="0.25">
      <c r="A1223"/>
      <c r="B1223"/>
      <c r="C1223"/>
      <c r="D1223"/>
      <c r="E1223"/>
      <c r="F1223"/>
      <c r="G1223"/>
      <c r="H1223"/>
      <c r="I1223"/>
    </row>
    <row r="1224" spans="1:9" x14ac:dyDescent="0.25">
      <c r="A1224"/>
      <c r="B1224"/>
      <c r="C1224"/>
      <c r="D1224"/>
      <c r="E1224"/>
      <c r="F1224"/>
      <c r="G1224"/>
      <c r="H1224"/>
      <c r="I1224"/>
    </row>
    <row r="1225" spans="1:9" x14ac:dyDescent="0.25">
      <c r="A1225"/>
      <c r="B1225"/>
      <c r="C1225"/>
      <c r="D1225"/>
      <c r="E1225"/>
      <c r="F1225"/>
      <c r="G1225"/>
      <c r="H1225"/>
      <c r="I1225"/>
    </row>
    <row r="1226" spans="1:9" x14ac:dyDescent="0.25">
      <c r="A1226"/>
      <c r="B1226"/>
      <c r="C1226"/>
      <c r="D1226"/>
      <c r="E1226"/>
      <c r="F1226"/>
      <c r="G1226"/>
      <c r="H1226"/>
      <c r="I1226"/>
    </row>
    <row r="1227" spans="1:9" x14ac:dyDescent="0.25">
      <c r="A1227"/>
      <c r="B1227"/>
      <c r="C1227"/>
      <c r="D1227"/>
      <c r="E1227"/>
      <c r="F1227"/>
      <c r="G1227"/>
      <c r="H1227"/>
      <c r="I1227"/>
    </row>
    <row r="1228" spans="1:9" x14ac:dyDescent="0.25">
      <c r="A1228"/>
      <c r="B1228"/>
      <c r="C1228"/>
      <c r="D1228"/>
      <c r="E1228"/>
      <c r="F1228"/>
      <c r="G1228"/>
      <c r="H1228"/>
      <c r="I1228"/>
    </row>
    <row r="1229" spans="1:9" x14ac:dyDescent="0.25">
      <c r="A1229"/>
      <c r="B1229"/>
      <c r="C1229"/>
      <c r="D1229"/>
      <c r="E1229"/>
      <c r="F1229"/>
      <c r="G1229"/>
      <c r="H1229"/>
      <c r="I1229"/>
    </row>
    <row r="1230" spans="1:9" x14ac:dyDescent="0.25">
      <c r="A1230"/>
      <c r="B1230"/>
      <c r="C1230"/>
      <c r="D1230"/>
      <c r="E1230"/>
      <c r="F1230"/>
      <c r="G1230"/>
      <c r="H1230"/>
      <c r="I1230"/>
    </row>
    <row r="1231" spans="1:9" x14ac:dyDescent="0.25">
      <c r="A1231"/>
      <c r="B1231"/>
      <c r="C1231"/>
      <c r="D1231"/>
      <c r="E1231"/>
      <c r="F1231"/>
      <c r="G1231"/>
      <c r="H1231"/>
      <c r="I1231"/>
    </row>
    <row r="1232" spans="1:9" x14ac:dyDescent="0.25">
      <c r="A1232"/>
      <c r="B1232"/>
      <c r="C1232"/>
      <c r="D1232"/>
      <c r="E1232"/>
      <c r="F1232"/>
      <c r="G1232"/>
      <c r="H1232"/>
      <c r="I1232"/>
    </row>
    <row r="1233" spans="1:9" x14ac:dyDescent="0.25">
      <c r="A1233"/>
      <c r="B1233"/>
      <c r="C1233"/>
      <c r="D1233"/>
      <c r="E1233"/>
      <c r="F1233"/>
      <c r="G1233"/>
      <c r="H1233"/>
      <c r="I1233"/>
    </row>
    <row r="1234" spans="1:9" x14ac:dyDescent="0.25">
      <c r="A1234"/>
      <c r="B1234"/>
      <c r="C1234"/>
      <c r="D1234"/>
      <c r="E1234"/>
      <c r="F1234"/>
      <c r="G1234"/>
      <c r="H1234"/>
      <c r="I1234"/>
    </row>
    <row r="1235" spans="1:9" x14ac:dyDescent="0.25">
      <c r="A1235"/>
      <c r="B1235"/>
      <c r="C1235"/>
      <c r="D1235"/>
      <c r="E1235"/>
      <c r="F1235"/>
      <c r="G1235"/>
      <c r="H1235"/>
      <c r="I1235"/>
    </row>
    <row r="1236" spans="1:9" x14ac:dyDescent="0.25">
      <c r="A1236"/>
      <c r="B1236"/>
      <c r="C1236"/>
      <c r="D1236"/>
      <c r="E1236"/>
      <c r="F1236"/>
      <c r="G1236"/>
      <c r="H1236"/>
      <c r="I1236"/>
    </row>
    <row r="1237" spans="1:9" x14ac:dyDescent="0.25">
      <c r="A1237"/>
      <c r="B1237"/>
      <c r="C1237"/>
      <c r="D1237"/>
      <c r="E1237"/>
      <c r="F1237"/>
      <c r="G1237"/>
      <c r="H1237"/>
      <c r="I1237"/>
    </row>
    <row r="1238" spans="1:9" x14ac:dyDescent="0.25">
      <c r="A1238"/>
      <c r="B1238"/>
      <c r="C1238"/>
      <c r="D1238"/>
      <c r="E1238"/>
      <c r="F1238"/>
      <c r="G1238"/>
      <c r="H1238"/>
      <c r="I1238"/>
    </row>
    <row r="1239" spans="1:9" x14ac:dyDescent="0.25">
      <c r="A1239"/>
      <c r="B1239"/>
      <c r="C1239"/>
      <c r="D1239"/>
      <c r="E1239"/>
      <c r="F1239"/>
      <c r="G1239"/>
      <c r="H1239"/>
      <c r="I1239"/>
    </row>
    <row r="1240" spans="1:9" x14ac:dyDescent="0.25">
      <c r="A1240"/>
      <c r="B1240"/>
      <c r="C1240"/>
      <c r="D1240"/>
      <c r="E1240"/>
      <c r="F1240"/>
      <c r="G1240"/>
      <c r="H1240"/>
      <c r="I1240"/>
    </row>
    <row r="1241" spans="1:9" x14ac:dyDescent="0.25">
      <c r="A1241"/>
      <c r="B1241"/>
      <c r="C1241"/>
      <c r="D1241"/>
      <c r="E1241"/>
      <c r="F1241"/>
      <c r="G1241"/>
      <c r="H1241"/>
      <c r="I1241"/>
    </row>
    <row r="1242" spans="1:9" x14ac:dyDescent="0.25">
      <c r="A1242"/>
      <c r="B1242"/>
      <c r="C1242"/>
      <c r="D1242"/>
      <c r="E1242"/>
      <c r="F1242"/>
      <c r="G1242"/>
      <c r="H1242"/>
      <c r="I1242"/>
    </row>
    <row r="1243" spans="1:9" x14ac:dyDescent="0.25">
      <c r="A1243"/>
      <c r="B1243"/>
      <c r="C1243"/>
      <c r="D1243"/>
      <c r="E1243"/>
      <c r="F1243"/>
      <c r="G1243"/>
      <c r="H1243"/>
      <c r="I1243"/>
    </row>
    <row r="1244" spans="1:9" x14ac:dyDescent="0.25">
      <c r="A1244"/>
      <c r="B1244"/>
      <c r="C1244"/>
      <c r="D1244"/>
      <c r="E1244"/>
      <c r="F1244"/>
      <c r="G1244"/>
      <c r="H1244"/>
      <c r="I1244"/>
    </row>
    <row r="1245" spans="1:9" x14ac:dyDescent="0.25">
      <c r="A1245"/>
      <c r="B1245"/>
      <c r="C1245"/>
      <c r="D1245"/>
      <c r="E1245"/>
      <c r="F1245"/>
      <c r="G1245"/>
      <c r="H1245"/>
      <c r="I1245"/>
    </row>
    <row r="1246" spans="1:9" x14ac:dyDescent="0.25">
      <c r="A1246"/>
      <c r="B1246"/>
      <c r="C1246"/>
      <c r="D1246"/>
      <c r="E1246"/>
      <c r="F1246"/>
      <c r="G1246"/>
      <c r="H1246"/>
      <c r="I1246"/>
    </row>
    <row r="1247" spans="1:9" x14ac:dyDescent="0.25">
      <c r="A1247"/>
      <c r="B1247"/>
      <c r="C1247"/>
      <c r="D1247"/>
      <c r="E1247"/>
      <c r="F1247"/>
      <c r="G1247"/>
      <c r="H1247"/>
      <c r="I1247"/>
    </row>
    <row r="1248" spans="1:9" x14ac:dyDescent="0.25">
      <c r="A1248"/>
      <c r="B1248"/>
      <c r="C1248"/>
      <c r="D1248"/>
      <c r="E1248"/>
      <c r="F1248"/>
      <c r="G1248"/>
      <c r="H1248"/>
      <c r="I1248"/>
    </row>
    <row r="1249" spans="1:9" x14ac:dyDescent="0.25">
      <c r="A1249"/>
      <c r="B1249"/>
      <c r="C1249"/>
      <c r="D1249"/>
      <c r="E1249"/>
      <c r="F1249"/>
      <c r="G1249"/>
      <c r="H1249"/>
      <c r="I1249"/>
    </row>
    <row r="1250" spans="1:9" x14ac:dyDescent="0.25">
      <c r="A1250"/>
      <c r="B1250"/>
      <c r="C1250"/>
      <c r="D1250"/>
      <c r="E1250"/>
      <c r="F1250"/>
      <c r="G1250"/>
      <c r="H1250"/>
      <c r="I1250"/>
    </row>
    <row r="1251" spans="1:9" x14ac:dyDescent="0.25">
      <c r="A1251"/>
      <c r="B1251"/>
      <c r="C1251"/>
      <c r="D1251"/>
      <c r="E1251"/>
      <c r="F1251"/>
      <c r="G1251"/>
      <c r="H1251"/>
      <c r="I1251"/>
    </row>
    <row r="1252" spans="1:9" x14ac:dyDescent="0.25">
      <c r="A1252"/>
      <c r="B1252"/>
      <c r="C1252"/>
      <c r="D1252"/>
      <c r="E1252"/>
      <c r="F1252"/>
      <c r="G1252"/>
      <c r="H1252"/>
      <c r="I1252"/>
    </row>
    <row r="1253" spans="1:9" x14ac:dyDescent="0.25">
      <c r="A1253"/>
      <c r="B1253"/>
      <c r="C1253"/>
      <c r="D1253"/>
      <c r="E1253"/>
      <c r="F1253"/>
      <c r="G1253"/>
      <c r="H1253"/>
      <c r="I1253"/>
    </row>
    <row r="1254" spans="1:9" x14ac:dyDescent="0.25">
      <c r="A1254"/>
      <c r="B1254"/>
      <c r="C1254"/>
      <c r="D1254"/>
      <c r="E1254"/>
      <c r="F1254"/>
      <c r="G1254"/>
      <c r="H1254"/>
      <c r="I1254"/>
    </row>
    <row r="1255" spans="1:9" x14ac:dyDescent="0.25">
      <c r="A1255"/>
      <c r="B1255"/>
      <c r="C1255"/>
      <c r="D1255"/>
      <c r="E1255"/>
      <c r="F1255"/>
      <c r="G1255"/>
      <c r="H1255"/>
      <c r="I1255"/>
    </row>
    <row r="1256" spans="1:9" x14ac:dyDescent="0.25">
      <c r="A1256"/>
      <c r="B1256"/>
      <c r="C1256"/>
      <c r="D1256"/>
      <c r="E1256"/>
      <c r="F1256"/>
      <c r="G1256"/>
      <c r="H1256"/>
      <c r="I1256"/>
    </row>
    <row r="1257" spans="1:9" x14ac:dyDescent="0.25">
      <c r="A1257"/>
      <c r="B1257"/>
      <c r="C1257"/>
      <c r="D1257"/>
      <c r="E1257"/>
      <c r="F1257"/>
      <c r="G1257"/>
      <c r="H1257"/>
      <c r="I1257"/>
    </row>
    <row r="1258" spans="1:9" x14ac:dyDescent="0.25">
      <c r="A1258"/>
      <c r="B1258"/>
      <c r="C1258"/>
      <c r="D1258"/>
      <c r="E1258"/>
      <c r="F1258"/>
      <c r="G1258"/>
      <c r="H1258"/>
      <c r="I1258"/>
    </row>
    <row r="1259" spans="1:9" x14ac:dyDescent="0.25">
      <c r="A1259"/>
      <c r="B1259"/>
      <c r="C1259"/>
      <c r="D1259"/>
      <c r="E1259"/>
      <c r="F1259"/>
      <c r="G1259"/>
      <c r="H1259"/>
      <c r="I1259"/>
    </row>
    <row r="1260" spans="1:9" x14ac:dyDescent="0.25">
      <c r="A1260"/>
      <c r="B1260"/>
      <c r="C1260"/>
      <c r="D1260"/>
      <c r="E1260"/>
      <c r="F1260"/>
      <c r="G1260"/>
      <c r="H1260"/>
      <c r="I1260"/>
    </row>
    <row r="1261" spans="1:9" x14ac:dyDescent="0.25">
      <c r="A1261"/>
      <c r="B1261"/>
      <c r="C1261"/>
      <c r="D1261"/>
      <c r="E1261"/>
      <c r="F1261"/>
      <c r="G1261"/>
      <c r="H1261"/>
      <c r="I1261"/>
    </row>
    <row r="1262" spans="1:9" x14ac:dyDescent="0.25">
      <c r="A1262"/>
      <c r="B1262"/>
      <c r="C1262"/>
      <c r="D1262"/>
      <c r="E1262"/>
      <c r="F1262"/>
      <c r="G1262"/>
      <c r="H1262"/>
      <c r="I1262"/>
    </row>
    <row r="1263" spans="1:9" x14ac:dyDescent="0.25">
      <c r="A1263"/>
      <c r="B1263"/>
      <c r="C1263"/>
      <c r="D1263"/>
      <c r="E1263"/>
      <c r="F1263"/>
      <c r="G1263"/>
      <c r="H1263"/>
      <c r="I1263"/>
    </row>
    <row r="1264" spans="1:9" x14ac:dyDescent="0.25">
      <c r="A1264"/>
      <c r="B1264"/>
      <c r="C1264"/>
      <c r="D1264"/>
      <c r="E1264"/>
      <c r="F1264"/>
      <c r="G1264"/>
      <c r="H1264"/>
      <c r="I1264"/>
    </row>
    <row r="1265" spans="1:9" x14ac:dyDescent="0.25">
      <c r="A1265"/>
      <c r="B1265"/>
      <c r="C1265"/>
      <c r="D1265"/>
      <c r="E1265"/>
      <c r="F1265"/>
      <c r="G1265"/>
      <c r="H1265"/>
      <c r="I1265"/>
    </row>
    <row r="1266" spans="1:9" x14ac:dyDescent="0.25">
      <c r="A1266"/>
      <c r="B1266"/>
      <c r="C1266"/>
      <c r="D1266"/>
      <c r="E1266"/>
      <c r="F1266"/>
      <c r="G1266"/>
      <c r="H1266"/>
      <c r="I1266"/>
    </row>
    <row r="1267" spans="1:9" x14ac:dyDescent="0.25">
      <c r="A1267"/>
      <c r="B1267"/>
      <c r="C1267"/>
      <c r="D1267"/>
      <c r="E1267"/>
      <c r="F1267"/>
      <c r="G1267"/>
      <c r="H1267"/>
      <c r="I1267"/>
    </row>
    <row r="1268" spans="1:9" x14ac:dyDescent="0.25">
      <c r="A1268"/>
      <c r="B1268"/>
      <c r="C1268"/>
      <c r="D1268"/>
      <c r="E1268"/>
      <c r="F1268"/>
      <c r="G1268"/>
      <c r="H1268"/>
      <c r="I1268"/>
    </row>
    <row r="1269" spans="1:9" x14ac:dyDescent="0.25">
      <c r="A1269"/>
      <c r="B1269"/>
      <c r="C1269"/>
      <c r="D1269"/>
      <c r="E1269"/>
      <c r="F1269"/>
      <c r="G1269"/>
      <c r="H1269"/>
      <c r="I1269"/>
    </row>
    <row r="1270" spans="1:9" x14ac:dyDescent="0.25">
      <c r="A1270"/>
      <c r="B1270"/>
      <c r="C1270"/>
      <c r="D1270"/>
      <c r="E1270"/>
      <c r="F1270"/>
      <c r="G1270"/>
      <c r="H1270"/>
      <c r="I1270"/>
    </row>
    <row r="1271" spans="1:9" x14ac:dyDescent="0.25">
      <c r="A1271"/>
      <c r="B1271"/>
      <c r="C1271"/>
      <c r="D1271"/>
      <c r="E1271"/>
      <c r="F1271"/>
      <c r="G1271"/>
      <c r="H1271"/>
      <c r="I1271"/>
    </row>
    <row r="1272" spans="1:9" x14ac:dyDescent="0.25">
      <c r="A1272"/>
      <c r="B1272"/>
      <c r="C1272"/>
      <c r="D1272"/>
      <c r="E1272"/>
      <c r="F1272"/>
      <c r="G1272"/>
      <c r="H1272"/>
      <c r="I1272"/>
    </row>
    <row r="1273" spans="1:9" x14ac:dyDescent="0.25">
      <c r="A1273"/>
      <c r="B1273"/>
      <c r="C1273"/>
      <c r="D1273"/>
      <c r="E1273"/>
      <c r="F1273"/>
      <c r="G1273"/>
      <c r="H1273"/>
      <c r="I1273"/>
    </row>
    <row r="1274" spans="1:9" x14ac:dyDescent="0.25">
      <c r="A1274"/>
      <c r="B1274"/>
      <c r="C1274"/>
      <c r="D1274"/>
      <c r="E1274"/>
      <c r="F1274"/>
      <c r="G1274"/>
      <c r="H1274"/>
      <c r="I1274"/>
    </row>
    <row r="1275" spans="1:9" x14ac:dyDescent="0.25">
      <c r="A1275"/>
      <c r="B1275"/>
      <c r="C1275"/>
      <c r="D1275"/>
      <c r="E1275"/>
      <c r="F1275"/>
      <c r="G1275"/>
      <c r="H1275"/>
      <c r="I1275"/>
    </row>
    <row r="1276" spans="1:9" x14ac:dyDescent="0.25">
      <c r="A1276"/>
      <c r="B1276"/>
      <c r="C1276"/>
      <c r="D1276"/>
      <c r="E1276"/>
      <c r="F1276"/>
      <c r="G1276"/>
      <c r="H1276"/>
      <c r="I1276"/>
    </row>
    <row r="1277" spans="1:9" x14ac:dyDescent="0.25">
      <c r="A1277"/>
      <c r="B1277"/>
      <c r="C1277"/>
      <c r="D1277"/>
      <c r="E1277"/>
      <c r="F1277"/>
      <c r="G1277"/>
      <c r="H1277"/>
      <c r="I1277"/>
    </row>
    <row r="1278" spans="1:9" x14ac:dyDescent="0.25">
      <c r="A1278"/>
      <c r="B1278"/>
      <c r="C1278"/>
      <c r="D1278"/>
      <c r="E1278"/>
      <c r="F1278"/>
      <c r="G1278"/>
      <c r="H1278"/>
      <c r="I1278"/>
    </row>
    <row r="1279" spans="1:9" x14ac:dyDescent="0.25">
      <c r="A1279"/>
      <c r="B1279"/>
      <c r="C1279"/>
      <c r="D1279"/>
      <c r="E1279"/>
      <c r="F1279"/>
      <c r="G1279"/>
      <c r="H1279"/>
      <c r="I1279"/>
    </row>
    <row r="1280" spans="1:9" x14ac:dyDescent="0.25">
      <c r="A1280"/>
      <c r="B1280"/>
      <c r="C1280"/>
      <c r="D1280"/>
      <c r="E1280"/>
      <c r="F1280"/>
      <c r="G1280"/>
      <c r="H1280"/>
      <c r="I1280"/>
    </row>
    <row r="1281" spans="1:9" x14ac:dyDescent="0.25">
      <c r="A1281"/>
      <c r="B1281"/>
      <c r="C1281"/>
      <c r="D1281"/>
      <c r="E1281"/>
      <c r="F1281"/>
      <c r="G1281"/>
      <c r="H1281"/>
      <c r="I1281"/>
    </row>
    <row r="1282" spans="1:9" x14ac:dyDescent="0.25">
      <c r="A1282"/>
      <c r="B1282"/>
      <c r="C1282"/>
      <c r="D1282"/>
      <c r="E1282"/>
      <c r="F1282"/>
      <c r="G1282"/>
      <c r="H1282"/>
      <c r="I1282"/>
    </row>
    <row r="1283" spans="1:9" x14ac:dyDescent="0.25">
      <c r="A1283"/>
      <c r="B1283"/>
      <c r="C1283"/>
      <c r="D1283"/>
      <c r="E1283"/>
      <c r="F1283"/>
      <c r="G1283"/>
      <c r="H1283"/>
      <c r="I1283"/>
    </row>
    <row r="1284" spans="1:9" x14ac:dyDescent="0.25">
      <c r="A1284"/>
      <c r="B1284"/>
      <c r="C1284"/>
      <c r="D1284"/>
      <c r="E1284"/>
      <c r="F1284"/>
      <c r="G1284"/>
      <c r="H1284"/>
      <c r="I1284"/>
    </row>
    <row r="1285" spans="1:9" x14ac:dyDescent="0.25">
      <c r="A1285"/>
      <c r="B1285"/>
      <c r="C1285"/>
      <c r="D1285"/>
      <c r="E1285"/>
      <c r="F1285"/>
      <c r="G1285"/>
      <c r="H1285"/>
      <c r="I1285"/>
    </row>
    <row r="1286" spans="1:9" x14ac:dyDescent="0.25">
      <c r="A1286"/>
      <c r="B1286"/>
      <c r="C1286"/>
      <c r="D1286"/>
      <c r="E1286"/>
      <c r="F1286"/>
      <c r="G1286"/>
      <c r="H1286"/>
      <c r="I1286"/>
    </row>
    <row r="1287" spans="1:9" x14ac:dyDescent="0.25">
      <c r="A1287"/>
      <c r="B1287"/>
      <c r="C1287"/>
      <c r="D1287"/>
      <c r="E1287"/>
      <c r="F1287"/>
      <c r="G1287"/>
      <c r="H1287"/>
      <c r="I1287"/>
    </row>
    <row r="1288" spans="1:9" x14ac:dyDescent="0.25">
      <c r="A1288"/>
      <c r="B1288"/>
      <c r="C1288"/>
      <c r="D1288"/>
      <c r="E1288"/>
      <c r="F1288"/>
      <c r="G1288"/>
      <c r="H1288"/>
      <c r="I1288"/>
    </row>
    <row r="1289" spans="1:9" x14ac:dyDescent="0.25">
      <c r="A1289"/>
      <c r="B1289"/>
      <c r="C1289"/>
      <c r="D1289"/>
      <c r="E1289"/>
      <c r="F1289"/>
      <c r="G1289"/>
      <c r="H1289"/>
      <c r="I1289"/>
    </row>
    <row r="1290" spans="1:9" x14ac:dyDescent="0.25">
      <c r="A1290"/>
      <c r="B1290"/>
      <c r="C1290"/>
      <c r="D1290"/>
      <c r="E1290"/>
      <c r="F1290"/>
      <c r="G1290"/>
      <c r="H1290"/>
      <c r="I1290"/>
    </row>
    <row r="1291" spans="1:9" x14ac:dyDescent="0.25">
      <c r="A1291"/>
      <c r="B1291"/>
      <c r="C1291"/>
      <c r="D1291"/>
      <c r="E1291"/>
      <c r="F1291"/>
      <c r="G1291"/>
      <c r="H1291"/>
      <c r="I1291"/>
    </row>
    <row r="1292" spans="1:9" x14ac:dyDescent="0.25">
      <c r="A1292"/>
      <c r="B1292"/>
      <c r="C1292"/>
      <c r="D1292"/>
      <c r="E1292"/>
      <c r="F1292"/>
      <c r="G1292"/>
      <c r="H1292"/>
      <c r="I1292"/>
    </row>
    <row r="1293" spans="1:9" x14ac:dyDescent="0.25">
      <c r="A1293"/>
      <c r="B1293"/>
      <c r="C1293"/>
      <c r="D1293"/>
      <c r="E1293"/>
      <c r="F1293"/>
      <c r="G1293"/>
      <c r="H1293"/>
      <c r="I1293"/>
    </row>
    <row r="1294" spans="1:9" x14ac:dyDescent="0.25">
      <c r="A1294"/>
      <c r="B1294"/>
      <c r="C1294"/>
      <c r="D1294"/>
      <c r="E1294"/>
      <c r="F1294"/>
      <c r="G1294"/>
      <c r="H1294"/>
      <c r="I1294"/>
    </row>
    <row r="1295" spans="1:9" x14ac:dyDescent="0.25">
      <c r="A1295"/>
      <c r="B1295"/>
      <c r="C1295"/>
      <c r="D1295"/>
      <c r="E1295"/>
      <c r="F1295"/>
      <c r="G1295"/>
      <c r="H1295"/>
      <c r="I1295"/>
    </row>
    <row r="1296" spans="1:9" x14ac:dyDescent="0.25">
      <c r="A1296"/>
      <c r="B1296"/>
      <c r="C1296"/>
      <c r="D1296"/>
      <c r="E1296"/>
      <c r="F1296"/>
      <c r="G1296"/>
      <c r="H1296"/>
      <c r="I1296"/>
    </row>
    <row r="1297" spans="1:9" x14ac:dyDescent="0.25">
      <c r="A1297"/>
      <c r="B1297"/>
      <c r="C1297"/>
      <c r="D1297"/>
      <c r="E1297"/>
      <c r="F1297"/>
      <c r="G1297"/>
      <c r="H1297"/>
      <c r="I1297"/>
    </row>
    <row r="1298" spans="1:9" x14ac:dyDescent="0.25">
      <c r="A1298"/>
      <c r="B1298"/>
      <c r="C1298"/>
      <c r="D1298"/>
      <c r="E1298"/>
      <c r="F1298"/>
      <c r="G1298"/>
      <c r="H1298"/>
      <c r="I1298"/>
    </row>
    <row r="1299" spans="1:9" x14ac:dyDescent="0.25">
      <c r="A1299"/>
      <c r="B1299"/>
      <c r="C1299"/>
      <c r="D1299"/>
      <c r="E1299"/>
      <c r="F1299"/>
      <c r="G1299"/>
      <c r="H1299"/>
      <c r="I1299"/>
    </row>
    <row r="1300" spans="1:9" x14ac:dyDescent="0.25">
      <c r="A1300"/>
      <c r="B1300"/>
      <c r="C1300"/>
      <c r="D1300"/>
      <c r="E1300"/>
      <c r="F1300"/>
      <c r="G1300"/>
      <c r="H1300"/>
      <c r="I1300"/>
    </row>
    <row r="1301" spans="1:9" x14ac:dyDescent="0.25">
      <c r="A1301"/>
      <c r="B1301"/>
      <c r="C1301"/>
      <c r="D1301"/>
      <c r="E1301"/>
      <c r="F1301"/>
      <c r="G1301"/>
      <c r="H1301"/>
      <c r="I1301"/>
    </row>
    <row r="1302" spans="1:9" x14ac:dyDescent="0.25">
      <c r="A1302"/>
      <c r="B1302"/>
      <c r="C1302"/>
      <c r="D1302"/>
      <c r="E1302"/>
      <c r="F1302"/>
      <c r="G1302"/>
      <c r="H1302"/>
      <c r="I1302"/>
    </row>
    <row r="1303" spans="1:9" x14ac:dyDescent="0.25">
      <c r="A1303"/>
      <c r="B1303"/>
      <c r="C1303"/>
      <c r="D1303"/>
      <c r="E1303"/>
      <c r="F1303"/>
      <c r="G1303"/>
      <c r="H1303"/>
      <c r="I1303"/>
    </row>
    <row r="1304" spans="1:9" x14ac:dyDescent="0.25">
      <c r="A1304"/>
      <c r="B1304"/>
      <c r="C1304"/>
      <c r="D1304"/>
      <c r="E1304"/>
      <c r="F1304"/>
      <c r="G1304"/>
      <c r="H1304"/>
      <c r="I1304"/>
    </row>
    <row r="1305" spans="1:9" x14ac:dyDescent="0.25">
      <c r="A1305"/>
      <c r="B1305"/>
      <c r="C1305"/>
      <c r="D1305"/>
      <c r="E1305"/>
      <c r="F1305"/>
      <c r="G1305"/>
      <c r="H1305"/>
      <c r="I1305"/>
    </row>
    <row r="1306" spans="1:9" x14ac:dyDescent="0.25">
      <c r="A1306"/>
      <c r="B1306"/>
      <c r="C1306"/>
      <c r="D1306"/>
      <c r="E1306"/>
      <c r="F1306"/>
      <c r="G1306"/>
      <c r="H1306"/>
      <c r="I1306"/>
    </row>
    <row r="1307" spans="1:9" x14ac:dyDescent="0.25">
      <c r="A1307"/>
      <c r="B1307"/>
      <c r="C1307"/>
      <c r="D1307"/>
      <c r="E1307"/>
      <c r="F1307"/>
      <c r="G1307"/>
      <c r="H1307"/>
      <c r="I1307"/>
    </row>
    <row r="1308" spans="1:9" x14ac:dyDescent="0.25">
      <c r="A1308"/>
      <c r="B1308"/>
      <c r="C1308"/>
      <c r="D1308"/>
      <c r="E1308"/>
      <c r="F1308"/>
      <c r="G1308"/>
      <c r="H1308"/>
      <c r="I1308"/>
    </row>
    <row r="1309" spans="1:9" x14ac:dyDescent="0.25">
      <c r="A1309"/>
      <c r="B1309"/>
      <c r="C1309"/>
      <c r="D1309"/>
      <c r="E1309"/>
      <c r="F1309"/>
      <c r="G1309"/>
      <c r="H1309"/>
      <c r="I1309"/>
    </row>
    <row r="1310" spans="1:9" x14ac:dyDescent="0.25">
      <c r="A1310"/>
      <c r="B1310"/>
      <c r="C1310"/>
      <c r="D1310"/>
      <c r="E1310"/>
      <c r="F1310"/>
      <c r="G1310"/>
      <c r="H1310"/>
      <c r="I1310"/>
    </row>
    <row r="1311" spans="1:9" x14ac:dyDescent="0.25">
      <c r="A1311"/>
      <c r="B1311"/>
      <c r="C1311"/>
      <c r="D1311"/>
      <c r="E1311"/>
      <c r="F1311"/>
      <c r="G1311"/>
      <c r="H1311"/>
      <c r="I1311"/>
    </row>
    <row r="1312" spans="1:9" x14ac:dyDescent="0.25">
      <c r="A1312"/>
      <c r="B1312"/>
      <c r="C1312"/>
      <c r="D1312"/>
      <c r="E1312"/>
      <c r="F1312"/>
      <c r="G1312"/>
      <c r="H1312"/>
      <c r="I1312"/>
    </row>
    <row r="1313" spans="1:9" x14ac:dyDescent="0.25">
      <c r="A1313"/>
      <c r="B1313"/>
      <c r="C1313"/>
      <c r="D1313"/>
      <c r="E1313"/>
      <c r="F1313"/>
      <c r="G1313"/>
      <c r="H1313"/>
      <c r="I1313"/>
    </row>
    <row r="1314" spans="1:9" x14ac:dyDescent="0.25">
      <c r="A1314"/>
      <c r="B1314"/>
      <c r="C1314"/>
      <c r="D1314"/>
      <c r="E1314"/>
      <c r="F1314"/>
      <c r="G1314"/>
      <c r="H1314"/>
      <c r="I1314"/>
    </row>
    <row r="1315" spans="1:9" x14ac:dyDescent="0.25">
      <c r="A1315"/>
      <c r="B1315"/>
      <c r="C1315"/>
      <c r="D1315"/>
      <c r="E1315"/>
      <c r="F1315"/>
      <c r="G1315"/>
      <c r="H1315"/>
      <c r="I1315"/>
    </row>
    <row r="1316" spans="1:9" x14ac:dyDescent="0.25">
      <c r="A1316"/>
      <c r="B1316"/>
      <c r="C1316"/>
      <c r="D1316"/>
      <c r="E1316"/>
      <c r="F1316"/>
      <c r="G1316"/>
      <c r="H1316"/>
      <c r="I1316"/>
    </row>
    <row r="1317" spans="1:9" x14ac:dyDescent="0.25">
      <c r="A1317"/>
      <c r="B1317"/>
      <c r="C1317"/>
      <c r="D1317"/>
      <c r="E1317"/>
      <c r="F1317"/>
      <c r="G1317"/>
      <c r="H1317"/>
      <c r="I1317"/>
    </row>
    <row r="1318" spans="1:9" x14ac:dyDescent="0.25">
      <c r="A1318"/>
      <c r="B1318"/>
      <c r="C1318"/>
      <c r="D1318"/>
      <c r="E1318"/>
      <c r="F1318"/>
      <c r="G1318"/>
      <c r="H1318"/>
      <c r="I1318"/>
    </row>
    <row r="1319" spans="1:9" x14ac:dyDescent="0.25">
      <c r="A1319"/>
      <c r="B1319"/>
      <c r="C1319"/>
      <c r="D1319"/>
      <c r="E1319"/>
      <c r="F1319"/>
      <c r="G1319"/>
      <c r="H1319"/>
      <c r="I1319"/>
    </row>
    <row r="1320" spans="1:9" x14ac:dyDescent="0.25">
      <c r="A1320"/>
      <c r="B1320"/>
      <c r="C1320"/>
      <c r="D1320"/>
      <c r="E1320"/>
      <c r="F1320"/>
      <c r="G1320"/>
      <c r="H1320"/>
      <c r="I1320"/>
    </row>
    <row r="1321" spans="1:9" x14ac:dyDescent="0.25">
      <c r="A1321"/>
      <c r="B1321"/>
      <c r="C1321"/>
      <c r="D1321"/>
      <c r="E1321"/>
      <c r="F1321"/>
      <c r="G1321"/>
      <c r="H1321"/>
      <c r="I1321"/>
    </row>
    <row r="1322" spans="1:9" x14ac:dyDescent="0.25">
      <c r="A1322"/>
      <c r="B1322"/>
      <c r="C1322"/>
      <c r="D1322"/>
      <c r="E1322"/>
      <c r="F1322"/>
      <c r="G1322"/>
      <c r="H1322"/>
      <c r="I1322"/>
    </row>
    <row r="1323" spans="1:9" x14ac:dyDescent="0.25">
      <c r="A1323"/>
      <c r="B1323"/>
      <c r="C1323"/>
      <c r="D1323"/>
      <c r="E1323"/>
      <c r="F1323"/>
      <c r="G1323"/>
      <c r="H1323"/>
      <c r="I1323"/>
    </row>
    <row r="1324" spans="1:9" x14ac:dyDescent="0.25">
      <c r="A1324"/>
      <c r="B1324"/>
      <c r="C1324"/>
      <c r="D1324"/>
      <c r="E1324"/>
      <c r="F1324"/>
      <c r="G1324"/>
      <c r="H1324"/>
      <c r="I1324"/>
    </row>
    <row r="1325" spans="1:9" x14ac:dyDescent="0.25">
      <c r="A1325"/>
      <c r="B1325"/>
      <c r="C1325"/>
      <c r="D1325"/>
      <c r="E1325"/>
      <c r="F1325"/>
      <c r="G1325"/>
      <c r="H1325"/>
      <c r="I1325"/>
    </row>
    <row r="1326" spans="1:9" x14ac:dyDescent="0.25">
      <c r="A1326"/>
      <c r="B1326"/>
      <c r="C1326"/>
      <c r="D1326"/>
      <c r="E1326"/>
      <c r="F1326"/>
      <c r="G1326"/>
      <c r="H1326"/>
      <c r="I1326"/>
    </row>
    <row r="1327" spans="1:9" x14ac:dyDescent="0.25">
      <c r="A1327"/>
      <c r="B1327"/>
      <c r="C1327"/>
      <c r="D1327"/>
      <c r="E1327"/>
      <c r="F1327"/>
      <c r="G1327"/>
      <c r="H1327"/>
      <c r="I1327"/>
    </row>
    <row r="1328" spans="1:9" x14ac:dyDescent="0.25">
      <c r="A1328"/>
      <c r="B1328"/>
      <c r="C1328"/>
      <c r="D1328"/>
      <c r="E1328"/>
      <c r="F1328"/>
      <c r="G1328"/>
      <c r="H1328"/>
      <c r="I1328"/>
    </row>
    <row r="1329" spans="1:9" x14ac:dyDescent="0.25">
      <c r="A1329"/>
      <c r="B1329"/>
      <c r="C1329"/>
      <c r="D1329"/>
      <c r="E1329"/>
      <c r="F1329"/>
      <c r="G1329"/>
      <c r="H1329"/>
      <c r="I1329"/>
    </row>
    <row r="1330" spans="1:9" x14ac:dyDescent="0.25">
      <c r="A1330"/>
      <c r="B1330"/>
      <c r="C1330"/>
      <c r="D1330"/>
      <c r="E1330"/>
      <c r="F1330"/>
      <c r="G1330"/>
      <c r="H1330"/>
      <c r="I1330"/>
    </row>
    <row r="1331" spans="1:9" x14ac:dyDescent="0.25">
      <c r="A1331"/>
      <c r="B1331"/>
      <c r="C1331"/>
      <c r="D1331"/>
      <c r="E1331"/>
      <c r="F1331"/>
      <c r="G1331"/>
      <c r="H1331"/>
      <c r="I1331"/>
    </row>
    <row r="1332" spans="1:9" x14ac:dyDescent="0.25">
      <c r="A1332"/>
      <c r="B1332"/>
      <c r="C1332"/>
      <c r="D1332"/>
      <c r="E1332"/>
      <c r="F1332"/>
      <c r="G1332"/>
      <c r="H1332"/>
      <c r="I1332"/>
    </row>
    <row r="1333" spans="1:9" x14ac:dyDescent="0.25">
      <c r="A1333"/>
      <c r="B1333"/>
      <c r="C1333"/>
      <c r="D1333"/>
      <c r="E1333"/>
      <c r="F1333"/>
      <c r="G1333"/>
      <c r="H1333"/>
      <c r="I1333"/>
    </row>
    <row r="1334" spans="1:9" x14ac:dyDescent="0.25">
      <c r="A1334"/>
      <c r="B1334"/>
      <c r="C1334"/>
      <c r="D1334"/>
      <c r="E1334"/>
      <c r="F1334"/>
      <c r="G1334"/>
      <c r="H1334"/>
      <c r="I1334"/>
    </row>
    <row r="1335" spans="1:9" x14ac:dyDescent="0.25">
      <c r="A1335"/>
      <c r="B1335"/>
      <c r="C1335"/>
      <c r="D1335"/>
      <c r="E1335"/>
      <c r="F1335"/>
      <c r="G1335"/>
      <c r="H1335"/>
      <c r="I1335"/>
    </row>
    <row r="1336" spans="1:9" x14ac:dyDescent="0.25">
      <c r="A1336"/>
      <c r="B1336"/>
      <c r="C1336"/>
      <c r="D1336"/>
      <c r="E1336"/>
      <c r="F1336"/>
      <c r="G1336"/>
      <c r="H1336"/>
      <c r="I1336"/>
    </row>
    <row r="1337" spans="1:9" x14ac:dyDescent="0.25">
      <c r="A1337"/>
      <c r="B1337"/>
      <c r="C1337"/>
      <c r="D1337"/>
      <c r="E1337"/>
      <c r="F1337"/>
      <c r="G1337"/>
      <c r="H1337"/>
      <c r="I1337"/>
    </row>
    <row r="1338" spans="1:9" x14ac:dyDescent="0.25">
      <c r="A1338"/>
      <c r="B1338"/>
      <c r="C1338"/>
      <c r="D1338"/>
      <c r="E1338"/>
      <c r="F1338"/>
      <c r="G1338"/>
      <c r="H1338"/>
      <c r="I1338"/>
    </row>
    <row r="1339" spans="1:9" x14ac:dyDescent="0.25">
      <c r="A1339"/>
      <c r="B1339"/>
      <c r="C1339"/>
      <c r="D1339"/>
      <c r="E1339"/>
      <c r="F1339"/>
      <c r="G1339"/>
      <c r="H1339"/>
      <c r="I1339"/>
    </row>
    <row r="1340" spans="1:9" x14ac:dyDescent="0.25">
      <c r="A1340"/>
      <c r="B1340"/>
      <c r="C1340"/>
      <c r="D1340"/>
      <c r="E1340"/>
      <c r="F1340"/>
      <c r="G1340"/>
      <c r="H1340"/>
      <c r="I1340"/>
    </row>
    <row r="1341" spans="1:9" x14ac:dyDescent="0.25">
      <c r="A1341"/>
      <c r="B1341"/>
      <c r="C1341"/>
      <c r="D1341"/>
      <c r="E1341"/>
      <c r="F1341"/>
      <c r="G1341"/>
      <c r="H1341"/>
      <c r="I1341"/>
    </row>
    <row r="1342" spans="1:9" x14ac:dyDescent="0.25">
      <c r="A1342"/>
      <c r="B1342"/>
      <c r="C1342"/>
      <c r="D1342"/>
      <c r="E1342"/>
      <c r="F1342"/>
      <c r="G1342"/>
      <c r="H1342"/>
      <c r="I1342"/>
    </row>
    <row r="1343" spans="1:9" x14ac:dyDescent="0.25">
      <c r="A1343"/>
      <c r="B1343"/>
      <c r="C1343"/>
      <c r="D1343"/>
      <c r="E1343"/>
      <c r="F1343"/>
      <c r="G1343"/>
      <c r="H1343"/>
      <c r="I1343"/>
    </row>
    <row r="1344" spans="1:9" x14ac:dyDescent="0.25">
      <c r="A1344"/>
      <c r="B1344"/>
      <c r="C1344"/>
      <c r="D1344"/>
      <c r="E1344"/>
      <c r="F1344"/>
      <c r="G1344"/>
      <c r="H1344"/>
      <c r="I1344"/>
    </row>
    <row r="1345" spans="1:9" x14ac:dyDescent="0.25">
      <c r="A1345"/>
      <c r="B1345"/>
      <c r="C1345"/>
      <c r="D1345"/>
      <c r="E1345"/>
      <c r="F1345"/>
      <c r="G1345"/>
      <c r="H1345"/>
      <c r="I1345"/>
    </row>
    <row r="1346" spans="1:9" x14ac:dyDescent="0.25">
      <c r="A1346"/>
      <c r="B1346"/>
      <c r="C1346"/>
      <c r="D1346"/>
      <c r="E1346"/>
      <c r="F1346"/>
      <c r="G1346"/>
      <c r="H1346"/>
      <c r="I1346"/>
    </row>
    <row r="1347" spans="1:9" x14ac:dyDescent="0.25">
      <c r="A1347"/>
      <c r="B1347"/>
      <c r="C1347"/>
      <c r="D1347"/>
      <c r="E1347"/>
      <c r="F1347"/>
      <c r="G1347"/>
      <c r="H1347"/>
      <c r="I1347"/>
    </row>
    <row r="1348" spans="1:9" x14ac:dyDescent="0.25">
      <c r="A1348"/>
      <c r="B1348"/>
      <c r="C1348"/>
      <c r="D1348"/>
      <c r="E1348"/>
      <c r="F1348"/>
      <c r="G1348"/>
      <c r="H1348"/>
      <c r="I1348"/>
    </row>
    <row r="1349" spans="1:9" x14ac:dyDescent="0.25">
      <c r="A1349"/>
      <c r="B1349"/>
      <c r="C1349"/>
      <c r="D1349"/>
      <c r="E1349"/>
      <c r="F1349"/>
      <c r="G1349"/>
      <c r="H1349"/>
      <c r="I1349"/>
    </row>
    <row r="1350" spans="1:9" x14ac:dyDescent="0.25">
      <c r="A1350"/>
      <c r="B1350"/>
      <c r="C1350"/>
      <c r="D1350"/>
      <c r="E1350"/>
      <c r="F1350"/>
      <c r="G1350"/>
      <c r="H1350"/>
      <c r="I1350"/>
    </row>
    <row r="1351" spans="1:9" x14ac:dyDescent="0.25">
      <c r="A1351"/>
      <c r="B1351"/>
      <c r="C1351"/>
      <c r="D1351"/>
      <c r="E1351"/>
      <c r="F1351"/>
      <c r="G1351"/>
      <c r="H1351"/>
      <c r="I1351"/>
    </row>
    <row r="1352" spans="1:9" x14ac:dyDescent="0.25">
      <c r="A1352"/>
      <c r="B1352"/>
      <c r="C1352"/>
      <c r="D1352"/>
      <c r="E1352"/>
      <c r="F1352"/>
      <c r="G1352"/>
      <c r="H1352"/>
      <c r="I1352"/>
    </row>
    <row r="1353" spans="1:9" x14ac:dyDescent="0.25">
      <c r="A1353"/>
      <c r="B1353"/>
      <c r="C1353"/>
      <c r="D1353"/>
      <c r="E1353"/>
      <c r="F1353"/>
      <c r="G1353"/>
      <c r="H1353"/>
      <c r="I1353"/>
    </row>
    <row r="1354" spans="1:9" x14ac:dyDescent="0.25">
      <c r="A1354"/>
      <c r="B1354"/>
      <c r="C1354"/>
      <c r="D1354"/>
      <c r="E1354"/>
      <c r="F1354"/>
      <c r="G1354"/>
      <c r="H1354"/>
      <c r="I1354"/>
    </row>
    <row r="1355" spans="1:9" x14ac:dyDescent="0.25">
      <c r="A1355"/>
      <c r="B1355"/>
      <c r="C1355"/>
      <c r="D1355"/>
      <c r="E1355"/>
      <c r="F1355"/>
      <c r="G1355"/>
      <c r="H1355"/>
      <c r="I1355"/>
    </row>
    <row r="1356" spans="1:9" x14ac:dyDescent="0.25">
      <c r="A1356"/>
      <c r="B1356"/>
      <c r="C1356"/>
      <c r="D1356"/>
      <c r="E1356"/>
      <c r="F1356"/>
      <c r="G1356"/>
      <c r="H1356"/>
      <c r="I1356"/>
    </row>
    <row r="1357" spans="1:9" x14ac:dyDescent="0.25">
      <c r="A1357"/>
      <c r="B1357"/>
      <c r="C1357"/>
      <c r="D1357"/>
      <c r="E1357"/>
      <c r="F1357"/>
      <c r="G1357"/>
      <c r="H1357"/>
      <c r="I1357"/>
    </row>
    <row r="1358" spans="1:9" x14ac:dyDescent="0.25">
      <c r="A1358"/>
      <c r="B1358"/>
      <c r="C1358"/>
      <c r="D1358"/>
      <c r="E1358"/>
      <c r="F1358"/>
      <c r="G1358"/>
      <c r="H1358"/>
      <c r="I1358"/>
    </row>
    <row r="1359" spans="1:9" x14ac:dyDescent="0.25">
      <c r="A1359"/>
      <c r="B1359"/>
      <c r="C1359"/>
      <c r="D1359"/>
      <c r="E1359"/>
      <c r="F1359"/>
      <c r="G1359"/>
      <c r="H1359"/>
      <c r="I1359"/>
    </row>
    <row r="1360" spans="1:9" x14ac:dyDescent="0.25">
      <c r="A1360"/>
      <c r="B1360"/>
      <c r="C1360"/>
      <c r="D1360"/>
      <c r="E1360"/>
      <c r="F1360"/>
      <c r="G1360"/>
      <c r="H1360"/>
      <c r="I1360"/>
    </row>
    <row r="1361" spans="1:9" x14ac:dyDescent="0.25">
      <c r="A1361"/>
      <c r="B1361"/>
      <c r="C1361"/>
      <c r="D1361"/>
      <c r="E1361"/>
      <c r="F1361"/>
      <c r="G1361"/>
      <c r="H1361"/>
      <c r="I1361"/>
    </row>
    <row r="1362" spans="1:9" x14ac:dyDescent="0.25">
      <c r="A1362"/>
      <c r="B1362"/>
      <c r="C1362"/>
      <c r="D1362"/>
      <c r="E1362"/>
      <c r="F1362"/>
      <c r="G1362"/>
      <c r="H1362"/>
      <c r="I1362"/>
    </row>
    <row r="1363" spans="1:9" x14ac:dyDescent="0.25">
      <c r="A1363"/>
      <c r="B1363"/>
      <c r="C1363"/>
      <c r="D1363"/>
      <c r="E1363"/>
      <c r="F1363"/>
      <c r="G1363"/>
      <c r="H1363"/>
      <c r="I1363"/>
    </row>
    <row r="1364" spans="1:9" x14ac:dyDescent="0.25">
      <c r="A1364"/>
      <c r="B1364"/>
      <c r="C1364"/>
      <c r="D1364"/>
      <c r="E1364"/>
      <c r="F1364"/>
      <c r="G1364"/>
      <c r="H1364"/>
      <c r="I1364"/>
    </row>
    <row r="1365" spans="1:9" x14ac:dyDescent="0.25">
      <c r="A1365"/>
      <c r="B1365"/>
      <c r="C1365"/>
      <c r="D1365"/>
      <c r="E1365"/>
      <c r="F1365"/>
      <c r="G1365"/>
      <c r="H1365"/>
      <c r="I1365"/>
    </row>
    <row r="1366" spans="1:9" x14ac:dyDescent="0.25">
      <c r="A1366"/>
      <c r="B1366"/>
      <c r="C1366"/>
      <c r="D1366"/>
      <c r="E1366"/>
      <c r="F1366"/>
      <c r="G1366"/>
      <c r="H1366"/>
      <c r="I1366"/>
    </row>
    <row r="1367" spans="1:9" x14ac:dyDescent="0.25">
      <c r="A1367"/>
      <c r="B1367"/>
      <c r="C1367"/>
      <c r="D1367"/>
      <c r="E1367"/>
      <c r="F1367"/>
      <c r="G1367"/>
      <c r="H1367"/>
      <c r="I1367"/>
    </row>
    <row r="1368" spans="1:9" x14ac:dyDescent="0.25">
      <c r="A1368"/>
      <c r="B1368"/>
      <c r="C1368"/>
      <c r="D1368"/>
      <c r="E1368"/>
      <c r="F1368"/>
      <c r="G1368"/>
      <c r="H1368"/>
      <c r="I1368"/>
    </row>
    <row r="1369" spans="1:9" x14ac:dyDescent="0.25">
      <c r="A1369"/>
      <c r="B1369"/>
      <c r="C1369"/>
      <c r="D1369"/>
      <c r="E1369"/>
      <c r="F1369"/>
      <c r="G1369"/>
      <c r="H1369"/>
      <c r="I1369"/>
    </row>
    <row r="1370" spans="1:9" x14ac:dyDescent="0.25">
      <c r="A1370"/>
      <c r="B1370"/>
      <c r="C1370"/>
      <c r="D1370"/>
      <c r="E1370"/>
      <c r="F1370"/>
      <c r="G1370"/>
      <c r="H1370"/>
      <c r="I1370"/>
    </row>
    <row r="1371" spans="1:9" x14ac:dyDescent="0.25">
      <c r="A1371"/>
      <c r="B1371"/>
      <c r="C1371"/>
      <c r="D1371"/>
      <c r="E1371"/>
      <c r="F1371"/>
      <c r="G1371"/>
      <c r="H1371"/>
      <c r="I1371"/>
    </row>
    <row r="1372" spans="1:9" x14ac:dyDescent="0.25">
      <c r="A1372"/>
      <c r="B1372"/>
      <c r="C1372"/>
      <c r="D1372"/>
      <c r="E1372"/>
      <c r="F1372"/>
      <c r="G1372"/>
      <c r="H1372"/>
      <c r="I1372"/>
    </row>
    <row r="1373" spans="1:9" x14ac:dyDescent="0.25">
      <c r="A1373"/>
      <c r="B1373"/>
      <c r="C1373"/>
      <c r="D1373"/>
      <c r="E1373"/>
      <c r="F1373"/>
      <c r="G1373"/>
      <c r="H1373"/>
      <c r="I1373"/>
    </row>
    <row r="1374" spans="1:9" x14ac:dyDescent="0.25">
      <c r="A1374"/>
      <c r="B1374"/>
      <c r="C1374"/>
      <c r="D1374"/>
      <c r="E1374"/>
      <c r="F1374"/>
      <c r="G1374"/>
      <c r="H1374"/>
      <c r="I1374"/>
    </row>
    <row r="1375" spans="1:9" x14ac:dyDescent="0.25">
      <c r="A1375"/>
      <c r="B1375"/>
      <c r="C1375"/>
      <c r="D1375"/>
      <c r="E1375"/>
      <c r="F1375"/>
      <c r="G1375"/>
      <c r="H1375"/>
      <c r="I1375"/>
    </row>
    <row r="1376" spans="1:9" x14ac:dyDescent="0.25">
      <c r="A1376"/>
      <c r="B1376"/>
      <c r="C1376"/>
      <c r="D1376"/>
      <c r="E1376"/>
      <c r="F1376"/>
      <c r="G1376"/>
      <c r="H1376"/>
      <c r="I1376"/>
    </row>
    <row r="1377" spans="1:9" x14ac:dyDescent="0.25">
      <c r="A1377"/>
      <c r="B1377"/>
      <c r="C1377"/>
      <c r="D1377"/>
      <c r="E1377"/>
      <c r="F1377"/>
      <c r="G1377"/>
      <c r="H1377"/>
      <c r="I1377"/>
    </row>
    <row r="1378" spans="1:9" x14ac:dyDescent="0.25">
      <c r="A1378"/>
      <c r="B1378"/>
      <c r="C1378"/>
      <c r="D1378"/>
      <c r="E1378"/>
      <c r="F1378"/>
      <c r="G1378"/>
      <c r="H1378"/>
      <c r="I1378"/>
    </row>
    <row r="1379" spans="1:9" x14ac:dyDescent="0.25">
      <c r="A1379"/>
      <c r="B1379"/>
      <c r="C1379"/>
      <c r="D1379"/>
      <c r="E1379"/>
      <c r="F1379"/>
      <c r="G1379"/>
      <c r="H1379"/>
      <c r="I1379"/>
    </row>
    <row r="1380" spans="1:9" x14ac:dyDescent="0.25">
      <c r="A1380"/>
      <c r="B1380"/>
      <c r="C1380"/>
      <c r="D1380"/>
      <c r="E1380"/>
      <c r="F1380"/>
      <c r="G1380"/>
      <c r="H1380"/>
      <c r="I1380"/>
    </row>
    <row r="1381" spans="1:9" x14ac:dyDescent="0.25">
      <c r="A1381"/>
      <c r="B1381"/>
      <c r="C1381"/>
      <c r="D1381"/>
      <c r="E1381"/>
      <c r="F1381"/>
      <c r="G1381"/>
      <c r="H1381"/>
      <c r="I1381"/>
    </row>
    <row r="1382" spans="1:9" x14ac:dyDescent="0.25">
      <c r="A1382"/>
      <c r="B1382"/>
      <c r="C1382"/>
      <c r="D1382"/>
      <c r="E1382"/>
      <c r="F1382"/>
      <c r="G1382"/>
      <c r="H1382"/>
      <c r="I1382"/>
    </row>
    <row r="1383" spans="1:9" x14ac:dyDescent="0.25">
      <c r="A1383"/>
      <c r="B1383"/>
      <c r="C1383"/>
      <c r="D1383"/>
      <c r="E1383"/>
      <c r="F1383"/>
      <c r="G1383"/>
      <c r="H1383"/>
      <c r="I1383"/>
    </row>
    <row r="1384" spans="1:9" x14ac:dyDescent="0.25">
      <c r="A1384"/>
      <c r="B1384"/>
      <c r="C1384"/>
      <c r="D1384"/>
      <c r="E1384"/>
      <c r="F1384"/>
      <c r="G1384"/>
      <c r="H1384"/>
      <c r="I1384"/>
    </row>
    <row r="1385" spans="1:9" x14ac:dyDescent="0.25">
      <c r="A1385"/>
      <c r="B1385"/>
      <c r="C1385"/>
      <c r="D1385"/>
      <c r="E1385"/>
      <c r="F1385"/>
      <c r="G1385"/>
      <c r="H1385"/>
      <c r="I1385"/>
    </row>
    <row r="1386" spans="1:9" x14ac:dyDescent="0.25">
      <c r="A1386"/>
      <c r="B1386"/>
      <c r="C1386"/>
      <c r="D1386"/>
      <c r="E1386"/>
      <c r="F1386"/>
      <c r="G1386"/>
      <c r="H1386"/>
      <c r="I1386"/>
    </row>
    <row r="1387" spans="1:9" x14ac:dyDescent="0.25">
      <c r="A1387"/>
      <c r="B1387"/>
      <c r="C1387"/>
      <c r="D1387"/>
      <c r="E1387"/>
      <c r="F1387"/>
      <c r="G1387"/>
      <c r="H1387"/>
      <c r="I1387"/>
    </row>
    <row r="1388" spans="1:9" x14ac:dyDescent="0.25">
      <c r="A1388"/>
      <c r="B1388"/>
      <c r="C1388"/>
      <c r="D1388"/>
      <c r="E1388"/>
      <c r="F1388"/>
      <c r="G1388"/>
      <c r="H1388"/>
      <c r="I1388"/>
    </row>
    <row r="1389" spans="1:9" x14ac:dyDescent="0.25">
      <c r="A1389"/>
      <c r="B1389"/>
      <c r="C1389"/>
      <c r="D1389"/>
      <c r="E1389"/>
      <c r="F1389"/>
      <c r="G1389"/>
      <c r="H1389"/>
      <c r="I1389"/>
    </row>
    <row r="1390" spans="1:9" x14ac:dyDescent="0.25">
      <c r="A1390"/>
      <c r="B1390"/>
      <c r="C1390"/>
      <c r="D1390"/>
      <c r="E1390"/>
      <c r="F1390"/>
      <c r="G1390"/>
      <c r="H1390"/>
      <c r="I1390"/>
    </row>
    <row r="1391" spans="1:9" x14ac:dyDescent="0.25">
      <c r="A1391"/>
      <c r="B1391"/>
      <c r="C1391"/>
      <c r="D1391"/>
      <c r="E1391"/>
      <c r="F1391"/>
      <c r="G1391"/>
      <c r="H1391"/>
      <c r="I1391"/>
    </row>
    <row r="1392" spans="1:9" x14ac:dyDescent="0.25">
      <c r="A1392"/>
      <c r="B1392"/>
      <c r="C1392"/>
      <c r="D1392"/>
      <c r="E1392"/>
      <c r="F1392"/>
      <c r="G1392"/>
      <c r="H1392"/>
      <c r="I1392"/>
    </row>
    <row r="1393" spans="1:9" x14ac:dyDescent="0.25">
      <c r="A1393"/>
      <c r="B1393"/>
      <c r="C1393"/>
      <c r="D1393"/>
      <c r="E1393"/>
      <c r="F1393"/>
      <c r="G1393"/>
      <c r="H1393"/>
      <c r="I1393"/>
    </row>
    <row r="1394" spans="1:9" x14ac:dyDescent="0.25">
      <c r="A1394"/>
      <c r="B1394"/>
      <c r="C1394"/>
      <c r="D1394"/>
      <c r="E1394"/>
      <c r="F1394"/>
      <c r="G1394"/>
      <c r="H1394"/>
      <c r="I1394"/>
    </row>
    <row r="1395" spans="1:9" x14ac:dyDescent="0.25">
      <c r="A1395"/>
      <c r="B1395"/>
      <c r="C1395"/>
      <c r="D1395"/>
      <c r="E1395"/>
      <c r="F1395"/>
      <c r="G1395"/>
      <c r="H1395"/>
      <c r="I1395"/>
    </row>
    <row r="1396" spans="1:9" x14ac:dyDescent="0.25">
      <c r="A1396"/>
      <c r="B1396"/>
      <c r="C1396"/>
      <c r="D1396"/>
      <c r="E1396"/>
      <c r="F1396"/>
      <c r="G1396"/>
      <c r="H1396"/>
      <c r="I1396"/>
    </row>
    <row r="1397" spans="1:9" x14ac:dyDescent="0.25">
      <c r="A1397"/>
      <c r="B1397"/>
      <c r="C1397"/>
      <c r="D1397"/>
      <c r="E1397"/>
      <c r="F1397"/>
      <c r="G1397"/>
      <c r="H1397"/>
      <c r="I1397"/>
    </row>
    <row r="1398" spans="1:9" x14ac:dyDescent="0.25">
      <c r="A1398"/>
      <c r="B1398"/>
      <c r="C1398"/>
      <c r="D1398"/>
      <c r="E1398"/>
      <c r="F1398"/>
      <c r="G1398"/>
      <c r="H1398"/>
      <c r="I1398"/>
    </row>
    <row r="1399" spans="1:9" x14ac:dyDescent="0.25">
      <c r="A1399"/>
      <c r="B1399"/>
      <c r="C1399"/>
      <c r="D1399"/>
      <c r="E1399"/>
      <c r="F1399"/>
      <c r="G1399"/>
      <c r="H1399"/>
      <c r="I1399"/>
    </row>
    <row r="1400" spans="1:9" x14ac:dyDescent="0.25">
      <c r="A1400"/>
      <c r="B1400"/>
      <c r="C1400"/>
      <c r="D1400"/>
      <c r="E1400"/>
      <c r="F1400"/>
      <c r="G1400"/>
      <c r="H1400"/>
      <c r="I1400"/>
    </row>
    <row r="1401" spans="1:9" x14ac:dyDescent="0.25">
      <c r="A1401"/>
      <c r="B1401"/>
      <c r="C1401"/>
      <c r="D1401"/>
      <c r="E1401"/>
      <c r="F1401"/>
      <c r="G1401"/>
      <c r="H1401"/>
      <c r="I1401"/>
    </row>
    <row r="1402" spans="1:9" x14ac:dyDescent="0.25">
      <c r="A1402"/>
      <c r="B1402"/>
      <c r="C1402"/>
      <c r="D1402"/>
      <c r="E1402"/>
      <c r="F1402"/>
      <c r="G1402"/>
      <c r="H1402"/>
      <c r="I1402"/>
    </row>
    <row r="1403" spans="1:9" x14ac:dyDescent="0.25">
      <c r="A1403"/>
      <c r="B1403"/>
      <c r="C1403"/>
      <c r="D1403"/>
      <c r="E1403"/>
      <c r="F1403"/>
      <c r="G1403"/>
      <c r="H1403"/>
      <c r="I1403"/>
    </row>
    <row r="1404" spans="1:9" x14ac:dyDescent="0.25">
      <c r="A1404"/>
      <c r="B1404"/>
      <c r="C1404"/>
      <c r="D1404"/>
      <c r="E1404"/>
      <c r="F1404"/>
      <c r="G1404"/>
      <c r="H1404"/>
      <c r="I1404"/>
    </row>
    <row r="1405" spans="1:9" x14ac:dyDescent="0.25">
      <c r="A1405"/>
      <c r="B1405"/>
      <c r="C1405"/>
      <c r="D1405"/>
      <c r="E1405"/>
      <c r="F1405"/>
      <c r="G1405"/>
      <c r="H1405"/>
      <c r="I1405"/>
    </row>
    <row r="1406" spans="1:9" x14ac:dyDescent="0.25">
      <c r="A1406"/>
      <c r="B1406"/>
      <c r="C1406"/>
      <c r="D1406"/>
      <c r="E1406"/>
      <c r="F1406"/>
      <c r="G1406"/>
      <c r="H1406"/>
      <c r="I1406"/>
    </row>
    <row r="1407" spans="1:9" x14ac:dyDescent="0.25">
      <c r="A1407"/>
      <c r="B1407"/>
      <c r="C1407"/>
      <c r="D1407"/>
      <c r="E1407"/>
      <c r="F1407"/>
      <c r="G1407"/>
      <c r="H1407"/>
      <c r="I1407"/>
    </row>
    <row r="1408" spans="1:9" x14ac:dyDescent="0.25">
      <c r="A1408"/>
      <c r="B1408"/>
      <c r="C1408"/>
      <c r="D1408"/>
      <c r="E1408"/>
      <c r="F1408"/>
      <c r="G1408"/>
      <c r="H1408"/>
      <c r="I1408"/>
    </row>
    <row r="1409" spans="1:9" x14ac:dyDescent="0.25">
      <c r="A1409"/>
      <c r="B1409"/>
      <c r="C1409"/>
      <c r="D1409"/>
      <c r="E1409"/>
      <c r="F1409"/>
      <c r="G1409"/>
      <c r="H1409"/>
      <c r="I1409"/>
    </row>
    <row r="1410" spans="1:9" x14ac:dyDescent="0.25">
      <c r="A1410"/>
      <c r="B1410"/>
      <c r="C1410"/>
      <c r="D1410"/>
      <c r="E1410"/>
      <c r="F1410"/>
      <c r="G1410"/>
      <c r="H1410"/>
      <c r="I1410"/>
    </row>
    <row r="1411" spans="1:9" x14ac:dyDescent="0.25">
      <c r="A1411"/>
      <c r="B1411"/>
      <c r="C1411"/>
      <c r="D1411"/>
      <c r="E1411"/>
      <c r="F1411"/>
      <c r="G1411"/>
      <c r="H1411"/>
      <c r="I1411"/>
    </row>
    <row r="1412" spans="1:9" x14ac:dyDescent="0.25">
      <c r="A1412"/>
      <c r="B1412"/>
      <c r="C1412"/>
      <c r="D1412"/>
      <c r="E1412"/>
      <c r="F1412"/>
      <c r="G1412"/>
      <c r="H1412"/>
      <c r="I1412"/>
    </row>
    <row r="1413" spans="1:9" x14ac:dyDescent="0.25">
      <c r="A1413"/>
      <c r="B1413"/>
      <c r="C1413"/>
      <c r="D1413"/>
      <c r="E1413"/>
      <c r="F1413"/>
      <c r="G1413"/>
      <c r="H1413"/>
      <c r="I1413"/>
    </row>
    <row r="1414" spans="1:9" x14ac:dyDescent="0.25">
      <c r="A1414"/>
      <c r="B1414"/>
      <c r="C1414"/>
      <c r="D1414"/>
      <c r="E1414"/>
      <c r="F1414"/>
      <c r="G1414"/>
      <c r="H1414"/>
      <c r="I1414"/>
    </row>
    <row r="1415" spans="1:9" x14ac:dyDescent="0.25">
      <c r="A1415"/>
      <c r="B1415"/>
      <c r="C1415"/>
      <c r="D1415"/>
      <c r="E1415"/>
      <c r="F1415"/>
      <c r="G1415"/>
      <c r="H1415"/>
      <c r="I1415"/>
    </row>
    <row r="1416" spans="1:9" x14ac:dyDescent="0.25">
      <c r="A1416"/>
      <c r="B1416"/>
      <c r="C1416"/>
      <c r="D1416"/>
      <c r="E1416"/>
      <c r="F1416"/>
      <c r="G1416"/>
      <c r="H1416"/>
      <c r="I1416"/>
    </row>
    <row r="1417" spans="1:9" x14ac:dyDescent="0.25">
      <c r="A1417"/>
      <c r="B1417"/>
      <c r="C1417"/>
      <c r="D1417"/>
      <c r="E1417"/>
      <c r="F1417"/>
      <c r="G1417"/>
      <c r="H1417"/>
      <c r="I1417"/>
    </row>
    <row r="1418" spans="1:9" x14ac:dyDescent="0.25">
      <c r="A1418"/>
      <c r="B1418"/>
      <c r="C1418"/>
      <c r="D1418"/>
      <c r="E1418"/>
      <c r="F1418"/>
      <c r="G1418"/>
      <c r="H1418"/>
      <c r="I1418"/>
    </row>
    <row r="1419" spans="1:9" x14ac:dyDescent="0.25">
      <c r="A1419"/>
      <c r="B1419"/>
      <c r="C1419"/>
      <c r="D1419"/>
      <c r="E1419"/>
      <c r="F1419"/>
      <c r="G1419"/>
      <c r="H1419"/>
      <c r="I1419"/>
    </row>
    <row r="1420" spans="1:9" x14ac:dyDescent="0.25">
      <c r="A1420"/>
      <c r="B1420"/>
      <c r="C1420"/>
      <c r="D1420"/>
      <c r="E1420"/>
      <c r="F1420"/>
      <c r="G1420"/>
      <c r="H1420"/>
      <c r="I1420"/>
    </row>
    <row r="1421" spans="1:9" x14ac:dyDescent="0.25">
      <c r="A1421"/>
      <c r="B1421"/>
      <c r="C1421"/>
      <c r="D1421"/>
      <c r="E1421"/>
      <c r="F1421"/>
      <c r="G1421"/>
      <c r="H1421"/>
      <c r="I1421"/>
    </row>
    <row r="1422" spans="1:9" x14ac:dyDescent="0.25">
      <c r="A1422"/>
      <c r="B1422"/>
      <c r="C1422"/>
      <c r="D1422"/>
      <c r="E1422"/>
      <c r="F1422"/>
      <c r="G1422"/>
      <c r="H1422"/>
      <c r="I1422"/>
    </row>
    <row r="1423" spans="1:9" x14ac:dyDescent="0.25">
      <c r="A1423"/>
      <c r="B1423"/>
      <c r="C1423"/>
      <c r="D1423"/>
      <c r="E1423"/>
      <c r="F1423"/>
      <c r="G1423"/>
      <c r="H1423"/>
      <c r="I1423"/>
    </row>
    <row r="1424" spans="1:9" x14ac:dyDescent="0.25">
      <c r="A1424"/>
      <c r="B1424"/>
      <c r="C1424"/>
      <c r="D1424"/>
      <c r="E1424"/>
      <c r="F1424"/>
      <c r="G1424"/>
      <c r="H1424"/>
      <c r="I1424"/>
    </row>
    <row r="1425" spans="1:9" x14ac:dyDescent="0.25">
      <c r="A1425"/>
      <c r="B1425"/>
      <c r="C1425"/>
      <c r="D1425"/>
      <c r="E1425"/>
      <c r="F1425"/>
      <c r="G1425"/>
      <c r="H1425"/>
      <c r="I1425"/>
    </row>
    <row r="1426" spans="1:9" x14ac:dyDescent="0.25">
      <c r="A1426"/>
      <c r="B1426"/>
      <c r="C1426"/>
      <c r="D1426"/>
      <c r="E1426"/>
      <c r="F1426"/>
      <c r="G1426"/>
      <c r="H1426"/>
      <c r="I1426"/>
    </row>
    <row r="1427" spans="1:9" x14ac:dyDescent="0.25">
      <c r="A1427"/>
      <c r="B1427"/>
      <c r="C1427"/>
      <c r="D1427"/>
      <c r="E1427"/>
      <c r="F1427"/>
      <c r="G1427"/>
      <c r="H1427"/>
      <c r="I1427"/>
    </row>
    <row r="1428" spans="1:9" x14ac:dyDescent="0.25">
      <c r="A1428"/>
      <c r="B1428"/>
      <c r="C1428"/>
      <c r="D1428"/>
      <c r="E1428"/>
      <c r="F1428"/>
      <c r="G1428"/>
      <c r="H1428"/>
      <c r="I1428"/>
    </row>
    <row r="1429" spans="1:9" x14ac:dyDescent="0.25">
      <c r="A1429"/>
      <c r="B1429"/>
      <c r="C1429"/>
      <c r="D1429"/>
      <c r="E1429"/>
      <c r="F1429"/>
      <c r="G1429"/>
      <c r="H1429"/>
      <c r="I1429"/>
    </row>
    <row r="1430" spans="1:9" x14ac:dyDescent="0.25">
      <c r="A1430"/>
      <c r="B1430"/>
      <c r="C1430"/>
      <c r="D1430"/>
      <c r="E1430"/>
      <c r="F1430"/>
      <c r="G1430"/>
      <c r="H1430"/>
      <c r="I1430"/>
    </row>
    <row r="1431" spans="1:9" x14ac:dyDescent="0.25">
      <c r="A1431"/>
      <c r="B1431"/>
      <c r="C1431"/>
      <c r="D1431"/>
      <c r="E1431"/>
      <c r="F1431"/>
      <c r="G1431"/>
      <c r="H1431"/>
      <c r="I1431"/>
    </row>
    <row r="1432" spans="1:9" x14ac:dyDescent="0.25">
      <c r="A1432"/>
      <c r="B1432"/>
      <c r="C1432"/>
      <c r="D1432"/>
      <c r="E1432"/>
      <c r="F1432"/>
      <c r="G1432"/>
      <c r="H1432"/>
      <c r="I1432"/>
    </row>
    <row r="1433" spans="1:9" x14ac:dyDescent="0.25">
      <c r="A1433"/>
      <c r="B1433"/>
      <c r="C1433"/>
      <c r="D1433"/>
      <c r="E1433"/>
      <c r="F1433"/>
      <c r="G1433"/>
      <c r="H1433"/>
      <c r="I1433"/>
    </row>
    <row r="1434" spans="1:9" x14ac:dyDescent="0.25">
      <c r="A1434"/>
      <c r="B1434"/>
      <c r="C1434"/>
      <c r="D1434"/>
      <c r="E1434"/>
      <c r="F1434"/>
      <c r="G1434"/>
      <c r="H1434"/>
      <c r="I1434"/>
    </row>
    <row r="1435" spans="1:9" x14ac:dyDescent="0.25">
      <c r="A1435"/>
      <c r="B1435"/>
      <c r="C1435"/>
      <c r="D1435"/>
      <c r="E1435"/>
      <c r="F1435"/>
      <c r="G1435"/>
      <c r="H1435"/>
      <c r="I1435"/>
    </row>
    <row r="1436" spans="1:9" x14ac:dyDescent="0.25">
      <c r="A1436"/>
      <c r="B1436"/>
      <c r="C1436"/>
      <c r="D1436"/>
      <c r="E1436"/>
      <c r="F1436"/>
      <c r="G1436"/>
      <c r="H1436"/>
      <c r="I1436"/>
    </row>
    <row r="1437" spans="1:9" x14ac:dyDescent="0.25">
      <c r="A1437"/>
      <c r="B1437"/>
      <c r="C1437"/>
      <c r="D1437"/>
      <c r="E1437"/>
      <c r="F1437"/>
      <c r="G1437"/>
      <c r="H1437"/>
      <c r="I1437"/>
    </row>
    <row r="1438" spans="1:9" x14ac:dyDescent="0.25">
      <c r="A1438"/>
      <c r="B1438"/>
      <c r="C1438"/>
      <c r="D1438"/>
      <c r="E1438"/>
      <c r="F1438"/>
      <c r="G1438"/>
      <c r="H1438"/>
      <c r="I1438"/>
    </row>
    <row r="1439" spans="1:9" x14ac:dyDescent="0.25">
      <c r="A1439"/>
      <c r="B1439"/>
      <c r="C1439"/>
      <c r="D1439"/>
      <c r="E1439"/>
      <c r="F1439"/>
      <c r="G1439"/>
      <c r="H1439"/>
      <c r="I1439"/>
    </row>
    <row r="1440" spans="1:9" x14ac:dyDescent="0.25">
      <c r="A1440"/>
      <c r="B1440"/>
      <c r="C1440"/>
      <c r="D1440"/>
      <c r="E1440"/>
      <c r="F1440"/>
      <c r="G1440"/>
      <c r="H1440"/>
      <c r="I1440"/>
    </row>
    <row r="1441" spans="1:9" x14ac:dyDescent="0.25">
      <c r="A1441"/>
      <c r="B1441"/>
      <c r="C1441"/>
      <c r="D1441"/>
      <c r="E1441"/>
      <c r="F1441"/>
      <c r="G1441"/>
      <c r="H1441"/>
      <c r="I1441"/>
    </row>
    <row r="1442" spans="1:9" x14ac:dyDescent="0.25">
      <c r="A1442"/>
      <c r="B1442"/>
      <c r="C1442"/>
      <c r="D1442"/>
      <c r="E1442"/>
      <c r="F1442"/>
      <c r="G1442"/>
      <c r="H1442"/>
      <c r="I1442"/>
    </row>
    <row r="1443" spans="1:9" x14ac:dyDescent="0.25">
      <c r="A1443"/>
      <c r="B1443"/>
      <c r="C1443"/>
      <c r="D1443"/>
      <c r="E1443"/>
      <c r="F1443"/>
      <c r="G1443"/>
      <c r="H1443"/>
      <c r="I1443"/>
    </row>
    <row r="1444" spans="1:9" x14ac:dyDescent="0.25">
      <c r="A1444"/>
      <c r="B1444"/>
      <c r="C1444"/>
      <c r="D1444"/>
      <c r="E1444"/>
      <c r="F1444"/>
      <c r="G1444"/>
      <c r="H1444"/>
      <c r="I1444"/>
    </row>
    <row r="1445" spans="1:9" x14ac:dyDescent="0.25">
      <c r="A1445"/>
      <c r="B1445"/>
      <c r="C1445"/>
      <c r="D1445"/>
      <c r="E1445"/>
      <c r="F1445"/>
      <c r="G1445"/>
      <c r="H1445"/>
      <c r="I1445"/>
    </row>
    <row r="1446" spans="1:9" x14ac:dyDescent="0.25">
      <c r="A1446"/>
      <c r="B1446"/>
      <c r="C1446"/>
      <c r="D1446"/>
      <c r="E1446"/>
      <c r="F1446"/>
      <c r="G1446"/>
      <c r="H1446"/>
      <c r="I1446"/>
    </row>
    <row r="1447" spans="1:9" x14ac:dyDescent="0.25">
      <c r="A1447"/>
      <c r="B1447"/>
      <c r="C1447"/>
      <c r="D1447"/>
      <c r="E1447"/>
      <c r="F1447"/>
      <c r="G1447"/>
      <c r="H1447"/>
      <c r="I1447"/>
    </row>
    <row r="1448" spans="1:9" x14ac:dyDescent="0.25">
      <c r="A1448"/>
      <c r="B1448"/>
      <c r="C1448"/>
      <c r="D1448"/>
      <c r="E1448"/>
      <c r="F1448"/>
      <c r="G1448"/>
      <c r="H1448"/>
      <c r="I1448"/>
    </row>
    <row r="1449" spans="1:9" x14ac:dyDescent="0.25">
      <c r="A1449"/>
      <c r="B1449"/>
      <c r="C1449"/>
      <c r="D1449"/>
      <c r="E1449"/>
      <c r="F1449"/>
      <c r="G1449"/>
      <c r="H1449"/>
      <c r="I1449"/>
    </row>
    <row r="1450" spans="1:9" x14ac:dyDescent="0.25">
      <c r="A1450"/>
      <c r="B1450"/>
      <c r="C1450"/>
      <c r="D1450"/>
      <c r="E1450"/>
      <c r="F1450"/>
      <c r="G1450"/>
      <c r="H1450"/>
      <c r="I1450"/>
    </row>
    <row r="1451" spans="1:9" x14ac:dyDescent="0.25">
      <c r="A1451"/>
      <c r="B1451"/>
      <c r="C1451"/>
      <c r="D1451"/>
      <c r="E1451"/>
      <c r="F1451"/>
      <c r="G1451"/>
      <c r="H1451"/>
      <c r="I1451"/>
    </row>
    <row r="1452" spans="1:9" x14ac:dyDescent="0.25">
      <c r="A1452"/>
      <c r="B1452"/>
      <c r="C1452"/>
      <c r="D1452"/>
      <c r="E1452"/>
      <c r="F1452"/>
      <c r="G1452"/>
      <c r="H1452"/>
      <c r="I1452"/>
    </row>
    <row r="1453" spans="1:9" x14ac:dyDescent="0.25">
      <c r="A1453"/>
      <c r="B1453"/>
      <c r="C1453"/>
      <c r="D1453"/>
      <c r="E1453"/>
      <c r="F1453"/>
      <c r="G1453"/>
      <c r="H1453"/>
      <c r="I1453"/>
    </row>
    <row r="1454" spans="1:9" x14ac:dyDescent="0.25">
      <c r="A1454"/>
      <c r="B1454"/>
      <c r="C1454"/>
      <c r="D1454"/>
      <c r="E1454"/>
      <c r="F1454"/>
      <c r="G1454"/>
      <c r="H1454"/>
      <c r="I1454"/>
    </row>
    <row r="1455" spans="1:9" x14ac:dyDescent="0.25">
      <c r="A1455"/>
      <c r="B1455"/>
      <c r="C1455"/>
      <c r="D1455"/>
      <c r="E1455"/>
      <c r="F1455"/>
      <c r="G1455"/>
      <c r="H1455"/>
      <c r="I1455"/>
    </row>
    <row r="1456" spans="1:9" x14ac:dyDescent="0.25">
      <c r="A1456"/>
      <c r="B1456"/>
      <c r="C1456"/>
      <c r="D1456"/>
      <c r="E1456"/>
      <c r="F1456"/>
      <c r="G1456"/>
      <c r="H1456"/>
      <c r="I1456"/>
    </row>
    <row r="1457" spans="1:9" x14ac:dyDescent="0.25">
      <c r="A1457"/>
      <c r="B1457"/>
      <c r="C1457"/>
      <c r="D1457"/>
      <c r="E1457"/>
      <c r="F1457"/>
      <c r="G1457"/>
      <c r="H1457"/>
      <c r="I1457"/>
    </row>
    <row r="1458" spans="1:9" x14ac:dyDescent="0.25">
      <c r="A1458"/>
      <c r="B1458"/>
      <c r="C1458"/>
      <c r="D1458"/>
      <c r="E1458"/>
      <c r="F1458"/>
      <c r="G1458"/>
      <c r="H1458"/>
      <c r="I1458"/>
    </row>
    <row r="1459" spans="1:9" x14ac:dyDescent="0.25">
      <c r="A1459"/>
      <c r="B1459"/>
      <c r="C1459"/>
      <c r="D1459"/>
      <c r="E1459"/>
      <c r="F1459"/>
      <c r="G1459"/>
      <c r="H1459"/>
      <c r="I1459"/>
    </row>
    <row r="1460" spans="1:9" x14ac:dyDescent="0.25">
      <c r="A1460"/>
      <c r="B1460"/>
      <c r="C1460"/>
      <c r="D1460"/>
      <c r="E1460"/>
      <c r="F1460"/>
      <c r="G1460"/>
      <c r="H1460"/>
      <c r="I1460"/>
    </row>
    <row r="1461" spans="1:9" x14ac:dyDescent="0.25">
      <c r="A1461"/>
      <c r="B1461"/>
      <c r="C1461"/>
      <c r="D1461"/>
      <c r="E1461"/>
      <c r="F1461"/>
      <c r="G1461"/>
      <c r="H1461"/>
      <c r="I1461"/>
    </row>
    <row r="1462" spans="1:9" x14ac:dyDescent="0.25">
      <c r="A1462"/>
      <c r="B1462"/>
      <c r="C1462"/>
      <c r="D1462"/>
      <c r="E1462"/>
      <c r="F1462"/>
      <c r="G1462"/>
      <c r="H1462"/>
      <c r="I1462"/>
    </row>
    <row r="1463" spans="1:9" x14ac:dyDescent="0.25">
      <c r="A1463"/>
      <c r="B1463"/>
      <c r="C1463"/>
      <c r="D1463"/>
      <c r="E1463"/>
      <c r="F1463"/>
      <c r="G1463"/>
      <c r="H1463"/>
      <c r="I1463"/>
    </row>
    <row r="1464" spans="1:9" x14ac:dyDescent="0.25">
      <c r="A1464"/>
      <c r="B1464"/>
      <c r="C1464"/>
      <c r="D1464"/>
      <c r="E1464"/>
      <c r="F1464"/>
      <c r="G1464"/>
      <c r="H1464"/>
      <c r="I1464"/>
    </row>
    <row r="1465" spans="1:9" x14ac:dyDescent="0.25">
      <c r="A1465"/>
      <c r="B1465"/>
      <c r="C1465"/>
      <c r="D1465"/>
      <c r="E1465"/>
      <c r="F1465"/>
      <c r="G1465"/>
      <c r="H1465"/>
      <c r="I1465"/>
    </row>
    <row r="1466" spans="1:9" x14ac:dyDescent="0.25">
      <c r="A1466"/>
      <c r="B1466"/>
      <c r="C1466"/>
      <c r="D1466"/>
      <c r="E1466"/>
      <c r="F1466"/>
      <c r="G1466"/>
      <c r="H1466"/>
      <c r="I1466"/>
    </row>
    <row r="1467" spans="1:9" x14ac:dyDescent="0.25">
      <c r="A1467"/>
      <c r="B1467"/>
      <c r="C1467"/>
      <c r="D1467"/>
      <c r="E1467"/>
      <c r="F1467"/>
      <c r="G1467"/>
      <c r="H1467"/>
      <c r="I1467"/>
    </row>
    <row r="1468" spans="1:9" x14ac:dyDescent="0.25">
      <c r="A1468"/>
      <c r="B1468"/>
      <c r="C1468"/>
      <c r="D1468"/>
      <c r="E1468"/>
      <c r="F1468"/>
      <c r="G1468"/>
      <c r="H1468"/>
      <c r="I1468"/>
    </row>
    <row r="1469" spans="1:9" x14ac:dyDescent="0.25">
      <c r="A1469"/>
      <c r="B1469"/>
      <c r="C1469"/>
      <c r="D1469"/>
      <c r="E1469"/>
      <c r="F1469"/>
      <c r="G1469"/>
      <c r="H1469"/>
      <c r="I1469"/>
    </row>
    <row r="1470" spans="1:9" x14ac:dyDescent="0.25">
      <c r="A1470"/>
      <c r="B1470"/>
      <c r="C1470"/>
      <c r="D1470"/>
      <c r="E1470"/>
      <c r="F1470"/>
      <c r="G1470"/>
      <c r="H1470"/>
      <c r="I1470"/>
    </row>
    <row r="1471" spans="1:9" x14ac:dyDescent="0.25">
      <c r="A1471"/>
      <c r="B1471"/>
      <c r="C1471"/>
      <c r="D1471"/>
      <c r="E1471"/>
      <c r="F1471"/>
      <c r="G1471"/>
      <c r="H1471"/>
      <c r="I1471"/>
    </row>
    <row r="1472" spans="1:9" x14ac:dyDescent="0.25">
      <c r="A1472"/>
      <c r="B1472"/>
      <c r="C1472"/>
      <c r="D1472"/>
      <c r="E1472"/>
      <c r="F1472"/>
      <c r="G1472"/>
      <c r="H1472"/>
      <c r="I1472"/>
    </row>
    <row r="1473" spans="1:9" x14ac:dyDescent="0.25">
      <c r="A1473"/>
      <c r="B1473"/>
      <c r="C1473"/>
      <c r="D1473"/>
      <c r="E1473"/>
      <c r="F1473"/>
      <c r="G1473"/>
      <c r="H1473"/>
      <c r="I1473"/>
    </row>
    <row r="1474" spans="1:9" x14ac:dyDescent="0.25">
      <c r="A1474"/>
      <c r="B1474"/>
      <c r="C1474"/>
      <c r="D1474"/>
      <c r="E1474"/>
      <c r="F1474"/>
      <c r="G1474"/>
      <c r="H1474"/>
      <c r="I1474"/>
    </row>
    <row r="1475" spans="1:9" x14ac:dyDescent="0.25">
      <c r="A1475"/>
      <c r="B1475"/>
      <c r="C1475"/>
      <c r="D1475"/>
      <c r="E1475"/>
      <c r="F1475"/>
      <c r="G1475"/>
      <c r="H1475"/>
      <c r="I1475"/>
    </row>
    <row r="1476" spans="1:9" x14ac:dyDescent="0.25">
      <c r="A1476"/>
      <c r="B1476"/>
      <c r="C1476"/>
      <c r="D1476"/>
      <c r="E1476"/>
      <c r="F1476"/>
      <c r="G1476"/>
      <c r="H1476"/>
      <c r="I1476"/>
    </row>
    <row r="1477" spans="1:9" x14ac:dyDescent="0.25">
      <c r="A1477"/>
      <c r="B1477"/>
      <c r="C1477"/>
      <c r="D1477"/>
      <c r="E1477"/>
      <c r="F1477"/>
      <c r="G1477"/>
      <c r="H1477"/>
      <c r="I1477"/>
    </row>
    <row r="1478" spans="1:9" x14ac:dyDescent="0.25">
      <c r="A1478"/>
      <c r="B1478"/>
      <c r="C1478"/>
      <c r="D1478"/>
      <c r="E1478"/>
      <c r="F1478"/>
      <c r="G1478"/>
      <c r="H1478"/>
      <c r="I1478"/>
    </row>
    <row r="1479" spans="1:9" x14ac:dyDescent="0.25">
      <c r="A1479"/>
      <c r="B1479"/>
      <c r="C1479"/>
      <c r="D1479"/>
      <c r="E1479"/>
      <c r="F1479"/>
      <c r="G1479"/>
      <c r="H1479"/>
      <c r="I1479"/>
    </row>
    <row r="1480" spans="1:9" x14ac:dyDescent="0.25">
      <c r="A1480"/>
      <c r="B1480"/>
      <c r="C1480"/>
      <c r="D1480"/>
      <c r="E1480"/>
      <c r="F1480"/>
      <c r="G1480"/>
      <c r="H1480"/>
      <c r="I1480"/>
    </row>
    <row r="1481" spans="1:9" x14ac:dyDescent="0.25">
      <c r="A1481"/>
      <c r="B1481"/>
      <c r="C1481"/>
      <c r="D1481"/>
      <c r="E1481"/>
      <c r="F1481"/>
      <c r="G1481"/>
      <c r="H1481"/>
      <c r="I1481"/>
    </row>
    <row r="1482" spans="1:9" x14ac:dyDescent="0.25">
      <c r="A1482"/>
      <c r="B1482"/>
      <c r="C1482"/>
      <c r="D1482"/>
      <c r="E1482"/>
      <c r="F1482"/>
      <c r="G1482"/>
      <c r="H1482"/>
      <c r="I1482"/>
    </row>
    <row r="1483" spans="1:9" x14ac:dyDescent="0.25">
      <c r="A1483"/>
      <c r="B1483"/>
      <c r="C1483"/>
      <c r="D1483"/>
      <c r="E1483"/>
      <c r="F1483"/>
      <c r="G1483"/>
      <c r="H1483"/>
      <c r="I1483"/>
    </row>
    <row r="1484" spans="1:9" x14ac:dyDescent="0.25">
      <c r="A1484"/>
      <c r="B1484"/>
      <c r="C1484"/>
      <c r="D1484"/>
      <c r="E1484"/>
      <c r="F1484"/>
      <c r="G1484"/>
      <c r="H1484"/>
      <c r="I1484"/>
    </row>
    <row r="1485" spans="1:9" x14ac:dyDescent="0.25">
      <c r="A1485"/>
      <c r="B1485"/>
      <c r="C1485"/>
      <c r="D1485"/>
      <c r="E1485"/>
      <c r="F1485"/>
      <c r="G1485"/>
      <c r="H1485"/>
      <c r="I1485"/>
    </row>
    <row r="1486" spans="1:9" x14ac:dyDescent="0.25">
      <c r="A1486"/>
      <c r="B1486"/>
      <c r="C1486"/>
      <c r="D1486"/>
      <c r="E1486"/>
      <c r="F1486"/>
      <c r="G1486"/>
      <c r="H1486"/>
      <c r="I1486"/>
    </row>
    <row r="1487" spans="1:9" x14ac:dyDescent="0.25">
      <c r="A1487"/>
      <c r="B1487"/>
      <c r="C1487"/>
      <c r="D1487"/>
      <c r="E1487"/>
      <c r="F1487"/>
      <c r="G1487"/>
      <c r="H1487"/>
      <c r="I1487"/>
    </row>
    <row r="1488" spans="1:9" x14ac:dyDescent="0.25">
      <c r="A1488"/>
      <c r="B1488"/>
      <c r="C1488"/>
      <c r="D1488"/>
      <c r="E1488"/>
      <c r="F1488"/>
      <c r="G1488"/>
      <c r="H1488"/>
      <c r="I1488"/>
    </row>
    <row r="1489" spans="1:9" x14ac:dyDescent="0.25">
      <c r="A1489"/>
      <c r="B1489"/>
      <c r="C1489"/>
      <c r="D1489"/>
      <c r="E1489"/>
      <c r="F1489"/>
      <c r="G1489"/>
      <c r="H1489"/>
      <c r="I1489"/>
    </row>
    <row r="1490" spans="1:9" x14ac:dyDescent="0.25">
      <c r="A1490"/>
      <c r="B1490"/>
      <c r="C1490"/>
      <c r="D1490"/>
      <c r="E1490"/>
      <c r="F1490"/>
      <c r="G1490"/>
      <c r="H1490"/>
      <c r="I1490"/>
    </row>
    <row r="1491" spans="1:9" x14ac:dyDescent="0.25">
      <c r="A1491"/>
      <c r="B1491"/>
      <c r="C1491"/>
      <c r="D1491"/>
      <c r="E1491"/>
      <c r="F1491"/>
      <c r="G1491"/>
      <c r="H1491"/>
      <c r="I1491"/>
    </row>
    <row r="1492" spans="1:9" x14ac:dyDescent="0.25">
      <c r="A1492"/>
      <c r="B1492"/>
      <c r="C1492"/>
      <c r="D1492"/>
      <c r="E1492"/>
      <c r="F1492"/>
      <c r="G1492"/>
      <c r="H1492"/>
      <c r="I1492"/>
    </row>
    <row r="1493" spans="1:9" x14ac:dyDescent="0.25">
      <c r="A1493"/>
      <c r="B1493"/>
      <c r="C1493"/>
      <c r="D1493"/>
      <c r="E1493"/>
      <c r="F1493"/>
      <c r="G1493"/>
      <c r="H1493"/>
      <c r="I1493"/>
    </row>
    <row r="1494" spans="1:9" x14ac:dyDescent="0.25">
      <c r="A1494"/>
      <c r="B1494"/>
      <c r="C1494"/>
      <c r="D1494"/>
      <c r="E1494"/>
      <c r="F1494"/>
      <c r="G1494"/>
      <c r="H1494"/>
      <c r="I1494"/>
    </row>
    <row r="1495" spans="1:9" x14ac:dyDescent="0.25">
      <c r="A1495"/>
      <c r="B1495"/>
      <c r="C1495"/>
      <c r="D1495"/>
      <c r="E1495"/>
      <c r="F1495"/>
      <c r="G1495"/>
      <c r="H1495"/>
      <c r="I1495"/>
    </row>
    <row r="1496" spans="1:9" x14ac:dyDescent="0.25">
      <c r="A1496"/>
      <c r="B1496"/>
      <c r="C1496"/>
      <c r="D1496"/>
      <c r="E1496"/>
      <c r="F1496"/>
      <c r="G1496"/>
      <c r="H1496"/>
      <c r="I1496"/>
    </row>
    <row r="1497" spans="1:9" x14ac:dyDescent="0.25">
      <c r="A1497"/>
      <c r="B1497"/>
      <c r="C1497"/>
      <c r="D1497"/>
      <c r="E1497"/>
      <c r="F1497"/>
      <c r="G1497"/>
      <c r="H1497"/>
      <c r="I1497"/>
    </row>
    <row r="1498" spans="1:9" x14ac:dyDescent="0.25">
      <c r="A1498"/>
      <c r="B1498"/>
      <c r="C1498"/>
      <c r="D1498"/>
      <c r="E1498"/>
      <c r="F1498"/>
      <c r="G1498"/>
      <c r="H1498"/>
      <c r="I1498"/>
    </row>
    <row r="1499" spans="1:9" x14ac:dyDescent="0.25">
      <c r="A1499"/>
      <c r="B1499"/>
      <c r="C1499"/>
      <c r="D1499"/>
      <c r="E1499"/>
      <c r="F1499"/>
      <c r="G1499"/>
      <c r="H1499"/>
      <c r="I1499"/>
    </row>
    <row r="1500" spans="1:9" x14ac:dyDescent="0.25">
      <c r="A1500"/>
      <c r="B1500"/>
      <c r="C1500"/>
      <c r="D1500"/>
      <c r="E1500"/>
      <c r="F1500"/>
      <c r="G1500"/>
      <c r="H1500"/>
      <c r="I1500"/>
    </row>
    <row r="1501" spans="1:9" x14ac:dyDescent="0.25">
      <c r="A1501"/>
      <c r="B1501"/>
      <c r="C1501"/>
      <c r="D1501"/>
      <c r="E1501"/>
      <c r="F1501"/>
      <c r="G1501"/>
      <c r="H1501"/>
      <c r="I1501"/>
    </row>
    <row r="1502" spans="1:9" x14ac:dyDescent="0.25">
      <c r="A1502"/>
      <c r="B1502"/>
      <c r="C1502"/>
      <c r="D1502"/>
      <c r="E1502"/>
      <c r="F1502"/>
      <c r="G1502"/>
      <c r="H1502"/>
      <c r="I1502"/>
    </row>
    <row r="1503" spans="1:9" x14ac:dyDescent="0.25">
      <c r="A1503"/>
      <c r="B1503"/>
      <c r="C1503"/>
      <c r="D1503"/>
      <c r="E1503"/>
      <c r="F1503"/>
      <c r="G1503"/>
      <c r="H1503"/>
      <c r="I1503"/>
    </row>
    <row r="1504" spans="1:9" x14ac:dyDescent="0.25">
      <c r="A1504"/>
      <c r="B1504"/>
      <c r="C1504"/>
      <c r="D1504"/>
      <c r="E1504"/>
      <c r="F1504"/>
      <c r="G1504"/>
      <c r="H1504"/>
      <c r="I1504"/>
    </row>
    <row r="1505" spans="1:9" x14ac:dyDescent="0.25">
      <c r="A1505"/>
      <c r="B1505"/>
      <c r="C1505"/>
      <c r="D1505"/>
      <c r="E1505"/>
      <c r="F1505"/>
      <c r="G1505"/>
      <c r="H1505"/>
      <c r="I1505"/>
    </row>
    <row r="1506" spans="1:9" x14ac:dyDescent="0.25">
      <c r="A1506"/>
      <c r="B1506"/>
      <c r="C1506"/>
      <c r="D1506"/>
      <c r="E1506"/>
      <c r="F1506"/>
      <c r="G1506"/>
      <c r="H1506"/>
      <c r="I1506"/>
    </row>
    <row r="1507" spans="1:9" x14ac:dyDescent="0.25">
      <c r="A1507"/>
      <c r="B1507"/>
      <c r="C1507"/>
      <c r="D1507"/>
      <c r="E1507"/>
      <c r="F1507"/>
      <c r="G1507"/>
      <c r="H1507"/>
      <c r="I1507"/>
    </row>
    <row r="1508" spans="1:9" x14ac:dyDescent="0.25">
      <c r="A1508"/>
      <c r="B1508"/>
      <c r="C1508"/>
      <c r="D1508"/>
      <c r="E1508"/>
      <c r="F1508"/>
      <c r="G1508"/>
      <c r="H1508"/>
      <c r="I1508"/>
    </row>
    <row r="1509" spans="1:9" x14ac:dyDescent="0.25">
      <c r="A1509"/>
      <c r="B1509"/>
      <c r="C1509"/>
      <c r="D1509"/>
      <c r="E1509"/>
      <c r="F1509"/>
      <c r="G1509"/>
      <c r="H1509"/>
      <c r="I1509"/>
    </row>
    <row r="1510" spans="1:9" x14ac:dyDescent="0.25">
      <c r="A1510"/>
      <c r="B1510"/>
      <c r="C1510"/>
      <c r="D1510"/>
      <c r="E1510"/>
      <c r="F1510"/>
      <c r="G1510"/>
      <c r="H1510"/>
      <c r="I1510"/>
    </row>
    <row r="1511" spans="1:9" x14ac:dyDescent="0.25">
      <c r="A1511"/>
      <c r="B1511"/>
      <c r="C1511"/>
      <c r="D1511"/>
      <c r="E1511"/>
      <c r="F1511"/>
      <c r="G1511"/>
      <c r="H1511"/>
      <c r="I1511"/>
    </row>
    <row r="1512" spans="1:9" x14ac:dyDescent="0.25">
      <c r="A1512"/>
      <c r="B1512"/>
      <c r="C1512"/>
      <c r="D1512"/>
      <c r="E1512"/>
      <c r="F1512"/>
      <c r="G1512"/>
      <c r="H1512"/>
      <c r="I1512"/>
    </row>
    <row r="1513" spans="1:9" x14ac:dyDescent="0.25">
      <c r="A1513"/>
      <c r="B1513"/>
      <c r="C1513"/>
      <c r="D1513"/>
      <c r="E1513"/>
      <c r="F1513"/>
      <c r="G1513"/>
      <c r="H1513"/>
      <c r="I1513"/>
    </row>
    <row r="1514" spans="1:9" x14ac:dyDescent="0.25">
      <c r="A1514"/>
      <c r="B1514"/>
      <c r="C1514"/>
      <c r="D1514"/>
      <c r="E1514"/>
      <c r="F1514"/>
      <c r="G1514"/>
      <c r="H1514"/>
      <c r="I1514"/>
    </row>
    <row r="1515" spans="1:9" x14ac:dyDescent="0.25">
      <c r="A1515"/>
      <c r="B1515"/>
      <c r="C1515"/>
      <c r="D1515"/>
      <c r="E1515"/>
      <c r="F1515"/>
      <c r="G1515"/>
      <c r="H1515"/>
      <c r="I1515"/>
    </row>
    <row r="1516" spans="1:9" x14ac:dyDescent="0.25">
      <c r="A1516"/>
      <c r="B1516"/>
      <c r="C1516"/>
      <c r="D1516"/>
      <c r="E1516"/>
      <c r="F1516"/>
      <c r="G1516"/>
      <c r="H1516"/>
      <c r="I1516"/>
    </row>
    <row r="1517" spans="1:9" x14ac:dyDescent="0.25">
      <c r="A1517"/>
      <c r="B1517"/>
      <c r="C1517"/>
      <c r="D1517"/>
      <c r="E1517"/>
      <c r="F1517"/>
      <c r="G1517"/>
      <c r="H1517"/>
      <c r="I1517"/>
    </row>
    <row r="1518" spans="1:9" x14ac:dyDescent="0.25">
      <c r="A1518"/>
      <c r="B1518"/>
      <c r="C1518"/>
      <c r="D1518"/>
      <c r="E1518"/>
      <c r="F1518"/>
      <c r="G1518"/>
      <c r="H1518"/>
      <c r="I1518"/>
    </row>
    <row r="1519" spans="1:9" x14ac:dyDescent="0.25">
      <c r="A1519"/>
      <c r="B1519"/>
      <c r="C1519"/>
      <c r="D1519"/>
      <c r="E1519"/>
      <c r="F1519"/>
      <c r="G1519"/>
      <c r="H1519"/>
      <c r="I1519"/>
    </row>
    <row r="1520" spans="1:9" x14ac:dyDescent="0.25">
      <c r="A1520"/>
      <c r="B1520"/>
      <c r="C1520"/>
      <c r="D1520"/>
      <c r="E1520"/>
      <c r="F1520"/>
      <c r="G1520"/>
      <c r="H1520"/>
      <c r="I1520"/>
    </row>
    <row r="1521" spans="1:9" x14ac:dyDescent="0.25">
      <c r="A1521"/>
      <c r="B1521"/>
      <c r="C1521"/>
      <c r="D1521"/>
      <c r="E1521"/>
      <c r="F1521"/>
      <c r="G1521"/>
      <c r="H1521"/>
      <c r="I1521"/>
    </row>
    <row r="1522" spans="1:9" x14ac:dyDescent="0.25">
      <c r="A1522"/>
      <c r="B1522"/>
      <c r="C1522"/>
      <c r="D1522"/>
      <c r="E1522"/>
      <c r="F1522"/>
      <c r="G1522"/>
      <c r="H1522"/>
      <c r="I1522"/>
    </row>
    <row r="1523" spans="1:9" x14ac:dyDescent="0.25">
      <c r="A1523"/>
      <c r="B1523"/>
      <c r="C1523"/>
      <c r="D1523"/>
      <c r="E1523"/>
      <c r="F1523"/>
      <c r="G1523"/>
      <c r="H1523"/>
      <c r="I1523"/>
    </row>
    <row r="1524" spans="1:9" x14ac:dyDescent="0.25">
      <c r="A1524"/>
      <c r="B1524"/>
      <c r="C1524"/>
      <c r="D1524"/>
      <c r="E1524"/>
      <c r="F1524"/>
      <c r="G1524"/>
      <c r="H1524"/>
      <c r="I1524"/>
    </row>
    <row r="1525" spans="1:9" x14ac:dyDescent="0.25">
      <c r="A1525"/>
      <c r="B1525"/>
      <c r="C1525"/>
      <c r="D1525"/>
      <c r="E1525"/>
      <c r="F1525"/>
      <c r="G1525"/>
      <c r="H1525"/>
      <c r="I1525"/>
    </row>
    <row r="1526" spans="1:9" x14ac:dyDescent="0.25">
      <c r="A1526"/>
      <c r="B1526"/>
      <c r="C1526"/>
      <c r="D1526"/>
      <c r="E1526"/>
      <c r="F1526"/>
      <c r="G1526"/>
      <c r="H1526"/>
      <c r="I1526"/>
    </row>
    <row r="1527" spans="1:9" x14ac:dyDescent="0.25">
      <c r="A1527"/>
      <c r="B1527"/>
      <c r="C1527"/>
      <c r="D1527"/>
      <c r="E1527"/>
      <c r="F1527"/>
      <c r="G1527"/>
      <c r="H1527"/>
      <c r="I1527"/>
    </row>
    <row r="1528" spans="1:9" x14ac:dyDescent="0.25">
      <c r="A1528"/>
      <c r="B1528"/>
      <c r="C1528"/>
      <c r="D1528"/>
      <c r="E1528"/>
      <c r="F1528"/>
      <c r="G1528"/>
      <c r="H1528"/>
      <c r="I1528"/>
    </row>
    <row r="1529" spans="1:9" x14ac:dyDescent="0.25">
      <c r="A1529"/>
      <c r="B1529"/>
      <c r="C1529"/>
      <c r="D1529"/>
      <c r="E1529"/>
      <c r="F1529"/>
      <c r="G1529"/>
      <c r="H1529"/>
      <c r="I1529"/>
    </row>
    <row r="1530" spans="1:9" x14ac:dyDescent="0.25">
      <c r="A1530"/>
      <c r="B1530"/>
      <c r="C1530"/>
      <c r="D1530"/>
      <c r="E1530"/>
      <c r="F1530"/>
      <c r="G1530"/>
      <c r="H1530"/>
      <c r="I1530"/>
    </row>
    <row r="1531" spans="1:9" x14ac:dyDescent="0.25">
      <c r="A1531"/>
      <c r="B1531"/>
      <c r="C1531"/>
      <c r="D1531"/>
      <c r="E1531"/>
      <c r="F1531"/>
      <c r="G1531"/>
      <c r="H1531"/>
      <c r="I1531"/>
    </row>
    <row r="1532" spans="1:9" x14ac:dyDescent="0.25">
      <c r="A1532"/>
      <c r="B1532"/>
      <c r="C1532"/>
      <c r="D1532"/>
      <c r="E1532"/>
      <c r="F1532"/>
      <c r="G1532"/>
      <c r="H1532"/>
      <c r="I1532"/>
    </row>
    <row r="1533" spans="1:9" x14ac:dyDescent="0.25">
      <c r="A1533"/>
      <c r="B1533"/>
      <c r="C1533"/>
      <c r="D1533"/>
      <c r="E1533"/>
      <c r="F1533"/>
      <c r="G1533"/>
      <c r="H1533"/>
      <c r="I1533"/>
    </row>
    <row r="1534" spans="1:9" x14ac:dyDescent="0.25">
      <c r="A1534"/>
      <c r="B1534"/>
      <c r="C1534"/>
      <c r="D1534"/>
      <c r="E1534"/>
      <c r="F1534"/>
      <c r="G1534"/>
      <c r="H1534"/>
      <c r="I1534"/>
    </row>
    <row r="1535" spans="1:9" x14ac:dyDescent="0.25">
      <c r="A1535"/>
      <c r="B1535"/>
      <c r="C1535"/>
      <c r="D1535"/>
      <c r="E1535"/>
      <c r="F1535"/>
      <c r="G1535"/>
      <c r="H1535"/>
      <c r="I1535"/>
    </row>
    <row r="1536" spans="1:9" x14ac:dyDescent="0.25">
      <c r="A1536"/>
      <c r="B1536"/>
      <c r="C1536"/>
      <c r="D1536"/>
      <c r="E1536"/>
      <c r="F1536"/>
      <c r="G1536"/>
      <c r="H1536"/>
      <c r="I1536"/>
    </row>
    <row r="1537" spans="1:9" x14ac:dyDescent="0.25">
      <c r="A1537"/>
      <c r="B1537"/>
      <c r="C1537"/>
      <c r="D1537"/>
      <c r="E1537"/>
      <c r="F1537"/>
      <c r="G1537"/>
      <c r="H1537"/>
      <c r="I1537"/>
    </row>
    <row r="1538" spans="1:9" x14ac:dyDescent="0.25">
      <c r="A1538"/>
      <c r="B1538"/>
      <c r="C1538"/>
      <c r="D1538"/>
      <c r="E1538"/>
      <c r="F1538"/>
      <c r="G1538"/>
      <c r="H1538"/>
      <c r="I1538"/>
    </row>
    <row r="1539" spans="1:9" x14ac:dyDescent="0.25">
      <c r="A1539"/>
      <c r="B1539"/>
      <c r="C1539"/>
      <c r="D1539"/>
      <c r="E1539"/>
      <c r="F1539"/>
      <c r="G1539"/>
      <c r="H1539"/>
      <c r="I1539"/>
    </row>
    <row r="1540" spans="1:9" x14ac:dyDescent="0.25">
      <c r="A1540"/>
      <c r="B1540"/>
      <c r="C1540"/>
      <c r="D1540"/>
      <c r="E1540"/>
      <c r="F1540"/>
      <c r="G1540"/>
      <c r="H1540"/>
      <c r="I1540"/>
    </row>
    <row r="1541" spans="1:9" x14ac:dyDescent="0.25">
      <c r="A1541"/>
      <c r="B1541"/>
      <c r="C1541"/>
      <c r="D1541"/>
      <c r="E1541"/>
      <c r="F1541"/>
      <c r="G1541"/>
      <c r="H1541"/>
      <c r="I1541"/>
    </row>
    <row r="1542" spans="1:9" x14ac:dyDescent="0.25">
      <c r="A1542"/>
      <c r="B1542"/>
      <c r="C1542"/>
      <c r="D1542"/>
      <c r="E1542"/>
      <c r="F1542"/>
      <c r="G1542"/>
      <c r="H1542"/>
      <c r="I1542"/>
    </row>
    <row r="1543" spans="1:9" x14ac:dyDescent="0.25">
      <c r="A1543"/>
      <c r="B1543"/>
      <c r="C1543"/>
      <c r="D1543"/>
      <c r="E1543"/>
      <c r="F1543"/>
      <c r="G1543"/>
      <c r="H1543"/>
      <c r="I1543"/>
    </row>
    <row r="1544" spans="1:9" x14ac:dyDescent="0.25">
      <c r="A1544"/>
      <c r="B1544"/>
      <c r="C1544"/>
      <c r="D1544"/>
      <c r="E1544"/>
      <c r="F1544"/>
      <c r="G1544"/>
      <c r="H1544"/>
      <c r="I1544"/>
    </row>
    <row r="1545" spans="1:9" x14ac:dyDescent="0.25">
      <c r="A1545"/>
      <c r="B1545"/>
      <c r="C1545"/>
      <c r="D1545"/>
      <c r="E1545"/>
      <c r="F1545"/>
      <c r="G1545"/>
      <c r="H1545"/>
      <c r="I1545"/>
    </row>
    <row r="1546" spans="1:9" x14ac:dyDescent="0.25">
      <c r="A1546"/>
      <c r="B1546"/>
      <c r="C1546"/>
      <c r="D1546"/>
      <c r="E1546"/>
      <c r="F1546"/>
      <c r="G1546"/>
      <c r="H1546"/>
      <c r="I1546"/>
    </row>
    <row r="1547" spans="1:9" x14ac:dyDescent="0.25">
      <c r="A1547"/>
      <c r="B1547"/>
      <c r="C1547"/>
      <c r="D1547"/>
      <c r="E1547"/>
      <c r="F1547"/>
      <c r="G1547"/>
      <c r="H1547"/>
      <c r="I1547"/>
    </row>
    <row r="1548" spans="1:9" x14ac:dyDescent="0.25">
      <c r="A1548"/>
      <c r="B1548"/>
      <c r="C1548"/>
      <c r="D1548"/>
      <c r="E1548"/>
      <c r="F1548"/>
      <c r="G1548"/>
      <c r="H1548"/>
      <c r="I1548"/>
    </row>
    <row r="1549" spans="1:9" x14ac:dyDescent="0.25">
      <c r="A1549"/>
      <c r="B1549"/>
      <c r="C1549"/>
      <c r="D1549"/>
      <c r="E1549"/>
      <c r="F1549"/>
      <c r="G1549"/>
      <c r="H1549"/>
      <c r="I1549"/>
    </row>
    <row r="1550" spans="1:9" x14ac:dyDescent="0.25">
      <c r="A1550"/>
      <c r="B1550"/>
      <c r="C1550"/>
      <c r="D1550"/>
      <c r="E1550"/>
      <c r="F1550"/>
      <c r="G1550"/>
      <c r="H1550"/>
      <c r="I1550"/>
    </row>
    <row r="1551" spans="1:9" x14ac:dyDescent="0.25">
      <c r="A1551"/>
      <c r="B1551"/>
      <c r="C1551"/>
      <c r="D1551"/>
      <c r="E1551"/>
      <c r="F1551"/>
      <c r="G1551"/>
      <c r="H1551"/>
      <c r="I1551"/>
    </row>
    <row r="1552" spans="1:9" x14ac:dyDescent="0.25">
      <c r="A1552"/>
      <c r="B1552"/>
      <c r="C1552"/>
      <c r="D1552"/>
      <c r="E1552"/>
      <c r="F1552"/>
      <c r="G1552"/>
      <c r="H1552"/>
      <c r="I1552"/>
    </row>
    <row r="1553" spans="1:9" x14ac:dyDescent="0.25">
      <c r="A1553"/>
      <c r="B1553"/>
      <c r="C1553"/>
      <c r="D1553"/>
      <c r="E1553"/>
      <c r="F1553"/>
      <c r="G1553"/>
      <c r="H1553"/>
      <c r="I1553"/>
    </row>
    <row r="1554" spans="1:9" x14ac:dyDescent="0.25">
      <c r="A1554"/>
      <c r="B1554"/>
      <c r="C1554"/>
      <c r="D1554"/>
      <c r="E1554"/>
      <c r="F1554"/>
      <c r="G1554"/>
      <c r="H1554"/>
      <c r="I1554"/>
    </row>
    <row r="1555" spans="1:9" x14ac:dyDescent="0.25">
      <c r="A1555"/>
      <c r="B1555"/>
      <c r="C1555"/>
      <c r="D1555"/>
      <c r="E1555"/>
      <c r="F1555"/>
      <c r="G1555"/>
      <c r="H1555"/>
      <c r="I1555"/>
    </row>
    <row r="1556" spans="1:9" x14ac:dyDescent="0.25">
      <c r="A1556"/>
      <c r="B1556"/>
      <c r="C1556"/>
      <c r="D1556"/>
      <c r="E1556"/>
      <c r="F1556"/>
      <c r="G1556"/>
      <c r="H1556"/>
      <c r="I1556"/>
    </row>
    <row r="1557" spans="1:9" x14ac:dyDescent="0.25">
      <c r="A1557"/>
      <c r="B1557"/>
      <c r="C1557"/>
      <c r="D1557"/>
      <c r="E1557"/>
      <c r="F1557"/>
      <c r="G1557"/>
      <c r="H1557"/>
      <c r="I1557"/>
    </row>
    <row r="1558" spans="1:9" x14ac:dyDescent="0.25">
      <c r="A1558"/>
      <c r="B1558"/>
      <c r="C1558"/>
      <c r="D1558"/>
      <c r="E1558"/>
      <c r="F1558"/>
      <c r="G1558"/>
      <c r="H1558"/>
      <c r="I1558"/>
    </row>
    <row r="1559" spans="1:9" x14ac:dyDescent="0.25">
      <c r="A1559"/>
      <c r="B1559"/>
      <c r="C1559"/>
      <c r="D1559"/>
      <c r="E1559"/>
      <c r="F1559"/>
      <c r="G1559"/>
      <c r="H1559"/>
      <c r="I1559"/>
    </row>
    <row r="1560" spans="1:9" x14ac:dyDescent="0.25">
      <c r="A1560"/>
      <c r="B1560"/>
      <c r="C1560"/>
      <c r="D1560"/>
      <c r="E1560"/>
      <c r="F1560"/>
      <c r="G1560"/>
      <c r="H1560"/>
      <c r="I1560"/>
    </row>
    <row r="1561" spans="1:9" x14ac:dyDescent="0.25">
      <c r="A1561"/>
      <c r="B1561"/>
      <c r="C1561"/>
      <c r="D1561"/>
      <c r="E1561"/>
      <c r="F1561"/>
      <c r="G1561"/>
      <c r="H1561"/>
      <c r="I1561"/>
    </row>
    <row r="1562" spans="1:9" x14ac:dyDescent="0.25">
      <c r="A1562"/>
      <c r="B1562"/>
      <c r="C1562"/>
      <c r="D1562"/>
      <c r="E1562"/>
      <c r="F1562"/>
      <c r="G1562"/>
      <c r="H1562"/>
      <c r="I1562"/>
    </row>
    <row r="1563" spans="1:9" x14ac:dyDescent="0.25">
      <c r="A1563"/>
      <c r="B1563"/>
      <c r="C1563"/>
      <c r="D1563"/>
      <c r="E1563"/>
      <c r="F1563"/>
      <c r="G1563"/>
      <c r="H1563"/>
      <c r="I1563"/>
    </row>
    <row r="1564" spans="1:9" x14ac:dyDescent="0.25">
      <c r="A1564"/>
      <c r="B1564"/>
      <c r="C1564"/>
      <c r="D1564"/>
      <c r="E1564"/>
      <c r="F1564"/>
      <c r="G1564"/>
      <c r="H1564"/>
      <c r="I1564"/>
    </row>
    <row r="1565" spans="1:9" x14ac:dyDescent="0.25">
      <c r="A1565"/>
      <c r="B1565"/>
      <c r="C1565"/>
      <c r="D1565"/>
      <c r="E1565"/>
      <c r="F1565"/>
      <c r="G1565"/>
      <c r="H1565"/>
      <c r="I1565"/>
    </row>
    <row r="1566" spans="1:9" x14ac:dyDescent="0.25">
      <c r="A1566"/>
      <c r="B1566"/>
      <c r="C1566"/>
      <c r="D1566"/>
      <c r="E1566"/>
      <c r="F1566"/>
      <c r="G1566"/>
      <c r="H1566"/>
      <c r="I1566"/>
    </row>
    <row r="1567" spans="1:9" x14ac:dyDescent="0.25">
      <c r="A1567"/>
      <c r="B1567"/>
      <c r="C1567"/>
      <c r="D1567"/>
      <c r="E1567"/>
      <c r="F1567"/>
      <c r="G1567"/>
      <c r="H1567"/>
      <c r="I1567"/>
    </row>
    <row r="1568" spans="1:9" x14ac:dyDescent="0.25">
      <c r="A1568"/>
      <c r="B1568"/>
      <c r="C1568"/>
      <c r="D1568"/>
      <c r="E1568"/>
      <c r="F1568"/>
      <c r="G1568"/>
      <c r="H1568"/>
      <c r="I1568"/>
    </row>
    <row r="1569" spans="1:9" x14ac:dyDescent="0.25">
      <c r="A1569"/>
      <c r="B1569"/>
      <c r="C1569"/>
      <c r="D1569"/>
      <c r="E1569"/>
      <c r="F1569"/>
      <c r="G1569"/>
      <c r="H1569"/>
      <c r="I1569"/>
    </row>
    <row r="1570" spans="1:9" x14ac:dyDescent="0.25">
      <c r="A1570"/>
      <c r="B1570"/>
      <c r="C1570"/>
      <c r="D1570"/>
      <c r="E1570"/>
      <c r="F1570"/>
      <c r="G1570"/>
      <c r="H1570"/>
      <c r="I1570"/>
    </row>
    <row r="1571" spans="1:9" x14ac:dyDescent="0.25">
      <c r="A1571"/>
      <c r="B1571"/>
      <c r="C1571"/>
      <c r="D1571"/>
      <c r="E1571"/>
      <c r="F1571"/>
      <c r="G1571"/>
      <c r="H1571"/>
      <c r="I1571"/>
    </row>
    <row r="1572" spans="1:9" x14ac:dyDescent="0.25">
      <c r="A1572"/>
      <c r="B1572"/>
      <c r="C1572"/>
      <c r="D1572"/>
      <c r="E1572"/>
      <c r="F1572"/>
      <c r="G1572"/>
      <c r="H1572"/>
      <c r="I1572"/>
    </row>
    <row r="1573" spans="1:9" x14ac:dyDescent="0.25">
      <c r="A1573"/>
      <c r="B1573"/>
      <c r="C1573"/>
      <c r="D1573"/>
      <c r="E1573"/>
      <c r="F1573"/>
      <c r="G1573"/>
      <c r="H1573"/>
      <c r="I1573"/>
    </row>
    <row r="1574" spans="1:9" x14ac:dyDescent="0.25">
      <c r="A1574"/>
      <c r="B1574"/>
      <c r="C1574"/>
      <c r="D1574"/>
      <c r="E1574"/>
      <c r="F1574"/>
      <c r="G1574"/>
      <c r="H1574"/>
      <c r="I1574"/>
    </row>
    <row r="1575" spans="1:9" x14ac:dyDescent="0.25">
      <c r="A1575"/>
      <c r="B1575"/>
      <c r="C1575"/>
      <c r="D1575"/>
      <c r="E1575"/>
      <c r="F1575"/>
      <c r="G1575"/>
      <c r="H1575"/>
      <c r="I1575"/>
    </row>
    <row r="1576" spans="1:9" x14ac:dyDescent="0.25">
      <c r="A1576"/>
      <c r="B1576"/>
      <c r="C1576"/>
      <c r="D1576"/>
      <c r="E1576"/>
      <c r="F1576"/>
      <c r="G1576"/>
      <c r="H1576"/>
      <c r="I1576"/>
    </row>
    <row r="1577" spans="1:9" x14ac:dyDescent="0.25">
      <c r="A1577"/>
      <c r="B1577"/>
      <c r="C1577"/>
      <c r="D1577"/>
      <c r="E1577"/>
      <c r="F1577"/>
      <c r="G1577"/>
      <c r="H1577"/>
      <c r="I1577"/>
    </row>
    <row r="1578" spans="1:9" x14ac:dyDescent="0.25">
      <c r="A1578"/>
      <c r="B1578"/>
      <c r="C1578"/>
      <c r="D1578"/>
      <c r="E1578"/>
      <c r="F1578"/>
      <c r="G1578"/>
      <c r="H1578"/>
      <c r="I1578"/>
    </row>
    <row r="1579" spans="1:9" x14ac:dyDescent="0.25">
      <c r="A1579"/>
      <c r="B1579"/>
      <c r="C1579"/>
      <c r="D1579"/>
      <c r="E1579"/>
      <c r="F1579"/>
      <c r="G1579"/>
      <c r="H1579"/>
      <c r="I1579"/>
    </row>
    <row r="1580" spans="1:9" x14ac:dyDescent="0.25">
      <c r="A1580"/>
      <c r="B1580"/>
      <c r="C1580"/>
      <c r="D1580"/>
      <c r="E1580"/>
      <c r="F1580"/>
      <c r="G1580"/>
      <c r="H1580"/>
      <c r="I1580"/>
    </row>
    <row r="1581" spans="1:9" x14ac:dyDescent="0.25">
      <c r="A1581"/>
      <c r="B1581"/>
      <c r="C1581"/>
      <c r="D1581"/>
      <c r="E1581"/>
      <c r="F1581"/>
      <c r="G1581"/>
      <c r="H1581"/>
      <c r="I1581"/>
    </row>
    <row r="1582" spans="1:9" x14ac:dyDescent="0.25">
      <c r="A1582"/>
      <c r="B1582"/>
      <c r="C1582"/>
      <c r="D1582"/>
      <c r="E1582"/>
      <c r="F1582"/>
      <c r="G1582"/>
      <c r="H1582"/>
      <c r="I1582"/>
    </row>
    <row r="1583" spans="1:9" x14ac:dyDescent="0.25">
      <c r="A1583"/>
      <c r="B1583"/>
      <c r="C1583"/>
      <c r="D1583"/>
      <c r="E1583"/>
      <c r="F1583"/>
      <c r="G1583"/>
      <c r="H1583"/>
      <c r="I1583"/>
    </row>
    <row r="1584" spans="1:9" x14ac:dyDescent="0.25">
      <c r="A1584"/>
      <c r="B1584"/>
      <c r="C1584"/>
      <c r="D1584"/>
      <c r="E1584"/>
      <c r="F1584"/>
      <c r="G1584"/>
      <c r="H1584"/>
      <c r="I1584"/>
    </row>
    <row r="1585" spans="1:9" x14ac:dyDescent="0.25">
      <c r="A1585"/>
      <c r="B1585"/>
      <c r="C1585"/>
      <c r="D1585"/>
      <c r="E1585"/>
      <c r="F1585"/>
      <c r="G1585"/>
      <c r="H1585"/>
      <c r="I1585"/>
    </row>
    <row r="1586" spans="1:9" x14ac:dyDescent="0.25">
      <c r="A1586"/>
      <c r="B1586"/>
      <c r="C1586"/>
      <c r="D1586"/>
      <c r="E1586"/>
      <c r="F1586"/>
      <c r="G1586"/>
      <c r="H1586"/>
      <c r="I1586"/>
    </row>
    <row r="1587" spans="1:9" x14ac:dyDescent="0.25">
      <c r="A1587"/>
      <c r="B1587"/>
      <c r="C1587"/>
      <c r="D1587"/>
      <c r="E1587"/>
      <c r="F1587"/>
      <c r="G1587"/>
      <c r="H1587"/>
      <c r="I1587"/>
    </row>
    <row r="1588" spans="1:9" x14ac:dyDescent="0.25">
      <c r="A1588"/>
      <c r="B1588"/>
      <c r="C1588"/>
      <c r="D1588"/>
      <c r="E1588"/>
      <c r="F1588"/>
      <c r="G1588"/>
      <c r="H1588"/>
      <c r="I1588"/>
    </row>
    <row r="1589" spans="1:9" x14ac:dyDescent="0.25">
      <c r="A1589"/>
      <c r="B1589"/>
      <c r="C1589"/>
      <c r="D1589"/>
      <c r="E1589"/>
      <c r="F1589"/>
      <c r="G1589"/>
      <c r="H1589"/>
      <c r="I1589"/>
    </row>
    <row r="1590" spans="1:9" x14ac:dyDescent="0.25">
      <c r="A1590"/>
      <c r="B1590"/>
      <c r="C1590"/>
      <c r="D1590"/>
      <c r="E1590"/>
      <c r="F1590"/>
      <c r="G1590"/>
      <c r="H1590"/>
      <c r="I1590"/>
    </row>
    <row r="1591" spans="1:9" x14ac:dyDescent="0.25">
      <c r="A1591"/>
      <c r="B1591"/>
      <c r="C1591"/>
      <c r="D1591"/>
      <c r="E1591"/>
      <c r="F1591"/>
      <c r="G1591"/>
      <c r="H1591"/>
      <c r="I1591"/>
    </row>
    <row r="1592" spans="1:9" x14ac:dyDescent="0.25">
      <c r="A1592"/>
      <c r="B1592"/>
      <c r="C1592"/>
      <c r="D1592"/>
      <c r="E1592"/>
      <c r="F1592"/>
      <c r="G1592"/>
      <c r="H1592"/>
      <c r="I1592"/>
    </row>
    <row r="1593" spans="1:9" x14ac:dyDescent="0.25">
      <c r="A1593"/>
      <c r="B1593"/>
      <c r="C1593"/>
      <c r="D1593"/>
      <c r="E1593"/>
      <c r="F1593"/>
      <c r="G1593"/>
      <c r="H1593"/>
      <c r="I1593"/>
    </row>
    <row r="1594" spans="1:9" x14ac:dyDescent="0.25">
      <c r="A1594"/>
      <c r="B1594"/>
      <c r="C1594"/>
      <c r="D1594"/>
      <c r="E1594"/>
      <c r="F1594"/>
      <c r="G1594"/>
      <c r="H1594"/>
      <c r="I1594"/>
    </row>
    <row r="1595" spans="1:9" x14ac:dyDescent="0.25">
      <c r="A1595"/>
      <c r="B1595"/>
      <c r="C1595"/>
      <c r="D1595"/>
      <c r="E1595"/>
      <c r="F1595"/>
      <c r="G1595"/>
      <c r="H1595"/>
      <c r="I1595"/>
    </row>
    <row r="1596" spans="1:9" x14ac:dyDescent="0.25">
      <c r="A1596"/>
      <c r="B1596"/>
      <c r="C1596"/>
      <c r="D1596"/>
      <c r="E1596"/>
      <c r="F1596"/>
      <c r="G1596"/>
      <c r="H1596"/>
      <c r="I1596"/>
    </row>
    <row r="1597" spans="1:9" x14ac:dyDescent="0.25">
      <c r="A1597"/>
      <c r="B1597"/>
      <c r="C1597"/>
      <c r="D1597"/>
      <c r="E1597"/>
      <c r="F1597"/>
      <c r="G1597"/>
      <c r="H1597"/>
      <c r="I1597"/>
    </row>
    <row r="1598" spans="1:9" x14ac:dyDescent="0.25">
      <c r="A1598"/>
      <c r="B1598"/>
      <c r="C1598"/>
      <c r="D1598"/>
      <c r="E1598"/>
      <c r="F1598"/>
      <c r="G1598"/>
      <c r="H1598"/>
      <c r="I1598"/>
    </row>
    <row r="1599" spans="1:9" x14ac:dyDescent="0.25">
      <c r="A1599"/>
      <c r="B1599"/>
      <c r="C1599"/>
      <c r="D1599"/>
      <c r="E1599"/>
      <c r="F1599"/>
      <c r="G1599"/>
      <c r="H1599"/>
      <c r="I1599"/>
    </row>
    <row r="1600" spans="1:9" x14ac:dyDescent="0.25">
      <c r="A1600"/>
      <c r="B1600"/>
      <c r="C1600"/>
      <c r="D1600"/>
      <c r="E1600"/>
      <c r="F1600"/>
      <c r="G1600"/>
      <c r="H1600"/>
      <c r="I1600"/>
    </row>
    <row r="1601" spans="1:9" x14ac:dyDescent="0.25">
      <c r="A1601"/>
      <c r="B1601"/>
      <c r="C1601"/>
      <c r="D1601"/>
      <c r="E1601"/>
      <c r="F1601"/>
      <c r="G1601"/>
      <c r="H1601"/>
      <c r="I1601"/>
    </row>
    <row r="1602" spans="1:9" x14ac:dyDescent="0.25">
      <c r="A1602"/>
      <c r="B1602"/>
      <c r="C1602"/>
      <c r="D1602"/>
      <c r="E1602"/>
      <c r="F1602"/>
      <c r="G1602"/>
      <c r="H1602"/>
      <c r="I1602"/>
    </row>
    <row r="1603" spans="1:9" x14ac:dyDescent="0.25">
      <c r="A1603"/>
      <c r="B1603"/>
      <c r="C1603"/>
      <c r="D1603"/>
      <c r="E1603"/>
      <c r="F1603"/>
      <c r="G1603"/>
      <c r="H1603"/>
      <c r="I1603"/>
    </row>
    <row r="1604" spans="1:9" x14ac:dyDescent="0.25">
      <c r="A1604"/>
      <c r="B1604"/>
      <c r="C1604"/>
      <c r="D1604"/>
      <c r="E1604"/>
      <c r="F1604"/>
      <c r="G1604"/>
      <c r="H1604"/>
      <c r="I1604"/>
    </row>
    <row r="1605" spans="1:9" x14ac:dyDescent="0.25">
      <c r="A1605"/>
      <c r="B1605"/>
      <c r="C1605"/>
      <c r="D1605"/>
      <c r="E1605"/>
      <c r="F1605"/>
      <c r="G1605"/>
      <c r="H1605"/>
      <c r="I1605"/>
    </row>
    <row r="1606" spans="1:9" x14ac:dyDescent="0.25">
      <c r="A1606"/>
      <c r="B1606"/>
      <c r="C1606"/>
      <c r="D1606"/>
      <c r="E1606"/>
      <c r="F1606"/>
      <c r="G1606"/>
      <c r="H1606"/>
      <c r="I1606"/>
    </row>
    <row r="1607" spans="1:9" x14ac:dyDescent="0.25">
      <c r="A1607"/>
      <c r="B1607"/>
      <c r="C1607"/>
      <c r="D1607"/>
      <c r="E1607"/>
      <c r="F1607"/>
      <c r="G1607"/>
      <c r="H1607"/>
      <c r="I1607"/>
    </row>
    <row r="1608" spans="1:9" x14ac:dyDescent="0.25">
      <c r="A1608"/>
      <c r="B1608"/>
      <c r="C1608"/>
      <c r="D1608"/>
      <c r="E1608"/>
      <c r="F1608"/>
      <c r="G1608"/>
      <c r="H1608"/>
      <c r="I1608"/>
    </row>
    <row r="1609" spans="1:9" x14ac:dyDescent="0.25">
      <c r="A1609"/>
      <c r="B1609"/>
      <c r="C1609"/>
      <c r="D1609"/>
      <c r="E1609"/>
      <c r="F1609"/>
      <c r="G1609"/>
      <c r="H1609"/>
      <c r="I1609"/>
    </row>
    <row r="1610" spans="1:9" x14ac:dyDescent="0.25">
      <c r="A1610"/>
      <c r="B1610"/>
      <c r="C1610"/>
      <c r="D1610"/>
      <c r="E1610"/>
      <c r="F1610"/>
      <c r="G1610"/>
      <c r="H1610"/>
      <c r="I1610"/>
    </row>
    <row r="1611" spans="1:9" x14ac:dyDescent="0.25">
      <c r="A1611"/>
      <c r="B1611"/>
      <c r="C1611"/>
      <c r="D1611"/>
      <c r="E1611"/>
      <c r="F1611"/>
      <c r="G1611"/>
      <c r="H1611"/>
      <c r="I1611"/>
    </row>
    <row r="1612" spans="1:9" x14ac:dyDescent="0.25">
      <c r="A1612"/>
      <c r="B1612"/>
      <c r="C1612"/>
      <c r="D1612"/>
      <c r="E1612"/>
      <c r="F1612"/>
      <c r="G1612"/>
      <c r="H1612"/>
      <c r="I1612"/>
    </row>
    <row r="1613" spans="1:9" x14ac:dyDescent="0.25">
      <c r="A1613"/>
      <c r="B1613"/>
      <c r="C1613"/>
      <c r="D1613"/>
      <c r="E1613"/>
      <c r="F1613"/>
      <c r="G1613"/>
      <c r="H1613"/>
      <c r="I1613"/>
    </row>
    <row r="1614" spans="1:9" x14ac:dyDescent="0.25">
      <c r="A1614"/>
      <c r="B1614"/>
      <c r="C1614"/>
      <c r="D1614"/>
      <c r="E1614"/>
      <c r="F1614"/>
      <c r="G1614"/>
      <c r="H1614"/>
      <c r="I1614"/>
    </row>
    <row r="1615" spans="1:9" x14ac:dyDescent="0.25">
      <c r="A1615"/>
      <c r="B1615"/>
      <c r="C1615"/>
      <c r="D1615"/>
      <c r="E1615"/>
      <c r="F1615"/>
      <c r="G1615"/>
      <c r="H1615"/>
      <c r="I1615"/>
    </row>
    <row r="1616" spans="1:9" x14ac:dyDescent="0.25">
      <c r="A1616"/>
      <c r="B1616"/>
      <c r="C1616"/>
      <c r="D1616"/>
      <c r="E1616"/>
      <c r="F1616"/>
      <c r="G1616"/>
      <c r="H1616"/>
      <c r="I1616"/>
    </row>
    <row r="1617" spans="1:9" x14ac:dyDescent="0.25">
      <c r="A1617"/>
      <c r="B1617"/>
      <c r="C1617"/>
      <c r="D1617"/>
      <c r="E1617"/>
      <c r="F1617"/>
      <c r="G1617"/>
      <c r="H1617"/>
      <c r="I1617"/>
    </row>
    <row r="1618" spans="1:9" x14ac:dyDescent="0.25">
      <c r="A1618"/>
      <c r="B1618"/>
      <c r="C1618"/>
      <c r="D1618"/>
      <c r="E1618"/>
      <c r="F1618"/>
      <c r="G1618"/>
      <c r="H1618"/>
      <c r="I1618"/>
    </row>
    <row r="1619" spans="1:9" x14ac:dyDescent="0.25">
      <c r="A1619"/>
      <c r="B1619"/>
      <c r="C1619"/>
      <c r="D1619"/>
      <c r="E1619"/>
      <c r="F1619"/>
      <c r="G1619"/>
      <c r="H1619"/>
      <c r="I1619"/>
    </row>
    <row r="1620" spans="1:9" x14ac:dyDescent="0.25">
      <c r="A1620"/>
      <c r="B1620"/>
      <c r="C1620"/>
      <c r="D1620"/>
      <c r="E1620"/>
      <c r="F1620"/>
      <c r="G1620"/>
      <c r="H1620"/>
      <c r="I1620"/>
    </row>
    <row r="1621" spans="1:9" x14ac:dyDescent="0.25">
      <c r="A1621"/>
      <c r="B1621"/>
      <c r="C1621"/>
      <c r="D1621"/>
      <c r="E1621"/>
      <c r="F1621"/>
      <c r="G1621"/>
      <c r="H1621"/>
      <c r="I1621"/>
    </row>
    <row r="1622" spans="1:9" x14ac:dyDescent="0.25">
      <c r="A1622"/>
      <c r="B1622"/>
      <c r="C1622"/>
      <c r="D1622"/>
      <c r="E1622"/>
      <c r="F1622"/>
      <c r="G1622"/>
      <c r="H1622"/>
      <c r="I1622"/>
    </row>
    <row r="1623" spans="1:9" x14ac:dyDescent="0.25">
      <c r="A1623"/>
      <c r="B1623"/>
      <c r="C1623"/>
      <c r="D1623"/>
      <c r="E1623"/>
      <c r="F1623"/>
      <c r="G1623"/>
      <c r="H1623"/>
      <c r="I1623"/>
    </row>
    <row r="1624" spans="1:9" x14ac:dyDescent="0.25">
      <c r="A1624"/>
      <c r="B1624"/>
      <c r="C1624"/>
      <c r="D1624"/>
      <c r="E1624"/>
      <c r="F1624"/>
      <c r="G1624"/>
      <c r="H1624"/>
      <c r="I1624"/>
    </row>
    <row r="1625" spans="1:9" x14ac:dyDescent="0.25">
      <c r="A1625"/>
      <c r="B1625"/>
      <c r="C1625"/>
      <c r="D1625"/>
      <c r="E1625"/>
      <c r="F1625"/>
      <c r="G1625"/>
      <c r="H1625"/>
      <c r="I1625"/>
    </row>
    <row r="1626" spans="1:9" x14ac:dyDescent="0.25">
      <c r="A1626"/>
      <c r="B1626"/>
      <c r="C1626"/>
      <c r="D1626"/>
      <c r="E1626"/>
      <c r="F1626"/>
      <c r="G1626"/>
      <c r="H1626"/>
      <c r="I1626"/>
    </row>
    <row r="1627" spans="1:9" x14ac:dyDescent="0.25">
      <c r="A1627"/>
      <c r="B1627"/>
      <c r="C1627"/>
      <c r="D1627"/>
      <c r="E1627"/>
      <c r="F1627"/>
      <c r="G1627"/>
      <c r="H1627"/>
      <c r="I1627"/>
    </row>
    <row r="1628" spans="1:9" x14ac:dyDescent="0.25">
      <c r="A1628"/>
      <c r="B1628"/>
      <c r="C1628"/>
      <c r="D1628"/>
      <c r="E1628"/>
      <c r="F1628"/>
      <c r="G1628"/>
      <c r="H1628"/>
      <c r="I1628"/>
    </row>
    <row r="1629" spans="1:9" x14ac:dyDescent="0.25">
      <c r="A1629"/>
      <c r="B1629"/>
      <c r="C1629"/>
      <c r="D1629"/>
      <c r="E1629"/>
      <c r="F1629"/>
      <c r="G1629"/>
      <c r="H1629"/>
      <c r="I1629"/>
    </row>
    <row r="1630" spans="1:9" x14ac:dyDescent="0.25">
      <c r="A1630"/>
      <c r="B1630"/>
      <c r="C1630"/>
      <c r="D1630"/>
      <c r="E1630"/>
      <c r="F1630"/>
      <c r="G1630"/>
      <c r="H1630"/>
      <c r="I1630"/>
    </row>
    <row r="1631" spans="1:9" x14ac:dyDescent="0.25">
      <c r="A1631"/>
      <c r="B1631"/>
      <c r="C1631"/>
      <c r="D1631"/>
      <c r="E1631"/>
      <c r="F1631"/>
      <c r="G1631"/>
      <c r="H1631"/>
      <c r="I1631"/>
    </row>
    <row r="1632" spans="1:9" x14ac:dyDescent="0.25">
      <c r="A1632"/>
      <c r="B1632"/>
      <c r="C1632"/>
      <c r="D1632"/>
      <c r="E1632"/>
      <c r="F1632"/>
      <c r="G1632"/>
      <c r="H1632"/>
      <c r="I1632"/>
    </row>
    <row r="1633" spans="1:9" x14ac:dyDescent="0.25">
      <c r="A1633"/>
      <c r="B1633"/>
      <c r="C1633"/>
      <c r="D1633"/>
      <c r="E1633"/>
      <c r="F1633"/>
      <c r="G1633"/>
      <c r="H1633"/>
      <c r="I1633"/>
    </row>
    <row r="1634" spans="1:9" x14ac:dyDescent="0.25">
      <c r="A1634"/>
      <c r="B1634"/>
      <c r="C1634"/>
      <c r="D1634"/>
      <c r="E1634"/>
      <c r="F1634"/>
      <c r="G1634"/>
      <c r="H1634"/>
      <c r="I1634"/>
    </row>
    <row r="1635" spans="1:9" x14ac:dyDescent="0.25">
      <c r="A1635"/>
      <c r="B1635"/>
      <c r="C1635"/>
      <c r="D1635"/>
      <c r="E1635"/>
      <c r="F1635"/>
      <c r="G1635"/>
      <c r="H1635"/>
      <c r="I1635"/>
    </row>
    <row r="1636" spans="1:9" x14ac:dyDescent="0.25">
      <c r="A1636"/>
      <c r="B1636"/>
      <c r="C1636"/>
      <c r="D1636"/>
      <c r="E1636"/>
      <c r="F1636"/>
      <c r="G1636"/>
      <c r="H1636"/>
      <c r="I1636"/>
    </row>
    <row r="1637" spans="1:9" x14ac:dyDescent="0.25">
      <c r="A1637"/>
      <c r="B1637"/>
      <c r="C1637"/>
      <c r="D1637"/>
      <c r="E1637"/>
      <c r="F1637"/>
      <c r="G1637"/>
      <c r="H1637"/>
      <c r="I1637"/>
    </row>
    <row r="1638" spans="1:9" x14ac:dyDescent="0.25">
      <c r="A1638"/>
      <c r="B1638"/>
      <c r="C1638"/>
      <c r="D1638"/>
      <c r="E1638"/>
      <c r="F1638"/>
      <c r="G1638"/>
      <c r="H1638"/>
      <c r="I1638"/>
    </row>
    <row r="1639" spans="1:9" x14ac:dyDescent="0.25">
      <c r="A1639"/>
      <c r="B1639"/>
      <c r="C1639"/>
      <c r="D1639"/>
      <c r="E1639"/>
      <c r="F1639"/>
      <c r="G1639"/>
      <c r="H1639"/>
      <c r="I1639"/>
    </row>
    <row r="1640" spans="1:9" x14ac:dyDescent="0.25">
      <c r="A1640"/>
      <c r="B1640"/>
      <c r="C1640"/>
      <c r="D1640"/>
      <c r="E1640"/>
      <c r="F1640"/>
      <c r="G1640"/>
      <c r="H1640"/>
      <c r="I1640"/>
    </row>
    <row r="1641" spans="1:9" x14ac:dyDescent="0.25">
      <c r="A1641"/>
      <c r="B1641"/>
      <c r="C1641"/>
      <c r="D1641"/>
      <c r="E1641"/>
      <c r="F1641"/>
      <c r="G1641"/>
      <c r="H1641"/>
      <c r="I1641"/>
    </row>
    <row r="1642" spans="1:9" x14ac:dyDescent="0.25">
      <c r="A1642"/>
      <c r="B1642"/>
      <c r="C1642"/>
      <c r="D1642"/>
      <c r="E1642"/>
      <c r="F1642"/>
      <c r="G1642"/>
      <c r="H1642"/>
      <c r="I1642"/>
    </row>
    <row r="1643" spans="1:9" x14ac:dyDescent="0.25">
      <c r="A1643"/>
      <c r="B1643"/>
      <c r="C1643"/>
      <c r="D1643"/>
      <c r="E1643"/>
      <c r="F1643"/>
      <c r="G1643"/>
      <c r="H1643"/>
      <c r="I1643"/>
    </row>
    <row r="1644" spans="1:9" x14ac:dyDescent="0.25">
      <c r="A1644"/>
      <c r="B1644"/>
      <c r="C1644"/>
      <c r="D1644"/>
      <c r="E1644"/>
      <c r="F1644"/>
      <c r="G1644"/>
      <c r="H1644"/>
      <c r="I1644"/>
    </row>
    <row r="1645" spans="1:9" x14ac:dyDescent="0.25">
      <c r="A1645"/>
      <c r="B1645"/>
      <c r="C1645"/>
      <c r="D1645"/>
      <c r="E1645"/>
      <c r="F1645"/>
      <c r="G1645"/>
      <c r="H1645"/>
      <c r="I1645"/>
    </row>
    <row r="1646" spans="1:9" x14ac:dyDescent="0.25">
      <c r="A1646"/>
      <c r="B1646"/>
      <c r="C1646"/>
      <c r="D1646"/>
      <c r="E1646"/>
      <c r="F1646"/>
      <c r="G1646"/>
      <c r="H1646"/>
      <c r="I1646"/>
    </row>
    <row r="1647" spans="1:9" x14ac:dyDescent="0.25">
      <c r="A1647"/>
      <c r="B1647"/>
      <c r="C1647"/>
      <c r="D1647"/>
      <c r="E1647"/>
      <c r="F1647"/>
      <c r="G1647"/>
      <c r="H1647"/>
      <c r="I1647"/>
    </row>
    <row r="1648" spans="1:9" x14ac:dyDescent="0.25">
      <c r="A1648"/>
      <c r="B1648"/>
      <c r="C1648"/>
      <c r="D1648"/>
      <c r="E1648"/>
      <c r="F1648"/>
      <c r="G1648"/>
      <c r="H1648"/>
      <c r="I1648"/>
    </row>
    <row r="1649" spans="1:9" x14ac:dyDescent="0.25">
      <c r="A1649"/>
      <c r="B1649"/>
      <c r="C1649"/>
      <c r="D1649"/>
      <c r="E1649"/>
      <c r="F1649"/>
      <c r="G1649"/>
      <c r="H1649"/>
      <c r="I1649"/>
    </row>
    <row r="1650" spans="1:9" x14ac:dyDescent="0.25">
      <c r="A1650"/>
      <c r="B1650"/>
      <c r="C1650"/>
      <c r="D1650"/>
      <c r="E1650"/>
      <c r="F1650"/>
      <c r="G1650"/>
      <c r="H1650"/>
      <c r="I1650"/>
    </row>
    <row r="1651" spans="1:9" x14ac:dyDescent="0.25">
      <c r="A1651"/>
      <c r="B1651"/>
      <c r="C1651"/>
      <c r="D1651"/>
      <c r="E1651"/>
      <c r="F1651"/>
      <c r="G1651"/>
      <c r="H1651"/>
      <c r="I1651"/>
    </row>
    <row r="1652" spans="1:9" x14ac:dyDescent="0.25">
      <c r="A1652"/>
      <c r="B1652"/>
      <c r="C1652"/>
      <c r="D1652"/>
      <c r="E1652"/>
      <c r="F1652"/>
      <c r="G1652"/>
      <c r="H1652"/>
      <c r="I1652"/>
    </row>
    <row r="1653" spans="1:9" x14ac:dyDescent="0.25">
      <c r="A1653"/>
      <c r="B1653"/>
      <c r="C1653"/>
      <c r="D1653"/>
      <c r="E1653"/>
      <c r="F1653"/>
      <c r="G1653"/>
      <c r="H1653"/>
      <c r="I1653"/>
    </row>
    <row r="1654" spans="1:9" x14ac:dyDescent="0.25">
      <c r="A1654"/>
      <c r="B1654"/>
      <c r="C1654"/>
      <c r="D1654"/>
      <c r="E1654"/>
      <c r="F1654"/>
      <c r="G1654"/>
      <c r="H1654"/>
      <c r="I1654"/>
    </row>
    <row r="1655" spans="1:9" x14ac:dyDescent="0.25">
      <c r="A1655"/>
      <c r="B1655"/>
      <c r="C1655"/>
      <c r="D1655"/>
      <c r="E1655"/>
      <c r="F1655"/>
      <c r="G1655"/>
      <c r="H1655"/>
      <c r="I1655"/>
    </row>
    <row r="1656" spans="1:9" x14ac:dyDescent="0.25">
      <c r="A1656"/>
      <c r="B1656"/>
      <c r="C1656"/>
      <c r="D1656"/>
      <c r="E1656"/>
      <c r="F1656"/>
      <c r="G1656"/>
      <c r="H1656"/>
      <c r="I1656"/>
    </row>
    <row r="1657" spans="1:9" x14ac:dyDescent="0.25">
      <c r="A1657"/>
      <c r="B1657"/>
      <c r="C1657"/>
      <c r="D1657"/>
      <c r="E1657"/>
      <c r="F1657"/>
      <c r="G1657"/>
      <c r="H1657"/>
      <c r="I1657"/>
    </row>
    <row r="1658" spans="1:9" x14ac:dyDescent="0.25">
      <c r="A1658"/>
      <c r="B1658"/>
      <c r="C1658"/>
      <c r="D1658"/>
      <c r="E1658"/>
      <c r="F1658"/>
      <c r="G1658"/>
      <c r="H1658"/>
      <c r="I1658"/>
    </row>
    <row r="1659" spans="1:9" x14ac:dyDescent="0.25">
      <c r="A1659"/>
      <c r="B1659"/>
      <c r="C1659"/>
      <c r="D1659"/>
      <c r="E1659"/>
      <c r="F1659"/>
      <c r="G1659"/>
      <c r="H1659"/>
      <c r="I1659"/>
    </row>
    <row r="1660" spans="1:9" x14ac:dyDescent="0.25">
      <c r="A1660"/>
      <c r="B1660"/>
      <c r="C1660"/>
      <c r="D1660"/>
      <c r="E1660"/>
      <c r="F1660"/>
      <c r="G1660"/>
      <c r="H1660"/>
      <c r="I1660"/>
    </row>
    <row r="1661" spans="1:9" x14ac:dyDescent="0.25">
      <c r="A1661"/>
      <c r="B1661"/>
      <c r="C1661"/>
      <c r="D1661"/>
      <c r="E1661"/>
      <c r="F1661"/>
      <c r="G1661"/>
      <c r="H1661"/>
      <c r="I1661"/>
    </row>
    <row r="1662" spans="1:9" x14ac:dyDescent="0.25">
      <c r="A1662"/>
      <c r="B1662"/>
      <c r="C1662"/>
      <c r="D1662"/>
      <c r="E1662"/>
      <c r="F1662"/>
      <c r="G1662"/>
      <c r="H1662"/>
      <c r="I1662"/>
    </row>
    <row r="1663" spans="1:9" x14ac:dyDescent="0.25">
      <c r="A1663"/>
      <c r="B1663"/>
      <c r="C1663"/>
      <c r="D1663"/>
      <c r="E1663"/>
      <c r="F1663"/>
      <c r="G1663"/>
      <c r="H1663"/>
      <c r="I1663"/>
    </row>
    <row r="1664" spans="1:9" x14ac:dyDescent="0.25">
      <c r="A1664"/>
      <c r="B1664"/>
      <c r="C1664"/>
      <c r="D1664"/>
      <c r="E1664"/>
      <c r="F1664"/>
      <c r="G1664"/>
      <c r="H1664"/>
      <c r="I1664"/>
    </row>
    <row r="1665" spans="1:9" x14ac:dyDescent="0.25">
      <c r="A1665"/>
      <c r="B1665"/>
      <c r="C1665"/>
      <c r="D1665"/>
      <c r="E1665"/>
      <c r="F1665"/>
      <c r="G1665"/>
      <c r="H1665"/>
      <c r="I1665"/>
    </row>
    <row r="1666" spans="1:9" x14ac:dyDescent="0.25">
      <c r="A1666"/>
      <c r="B1666"/>
      <c r="C1666"/>
      <c r="D1666"/>
      <c r="E1666"/>
      <c r="F1666"/>
      <c r="G1666"/>
      <c r="H1666"/>
      <c r="I1666"/>
    </row>
    <row r="1667" spans="1:9" x14ac:dyDescent="0.25">
      <c r="A1667"/>
      <c r="B1667"/>
      <c r="C1667"/>
      <c r="D1667"/>
      <c r="E1667"/>
      <c r="F1667"/>
      <c r="G1667"/>
      <c r="H1667"/>
      <c r="I1667"/>
    </row>
    <row r="1668" spans="1:9" x14ac:dyDescent="0.25">
      <c r="A1668"/>
      <c r="B1668"/>
      <c r="C1668"/>
      <c r="D1668"/>
      <c r="E1668"/>
      <c r="F1668"/>
      <c r="G1668"/>
      <c r="H1668"/>
      <c r="I1668"/>
    </row>
    <row r="1669" spans="1:9" x14ac:dyDescent="0.25">
      <c r="A1669"/>
      <c r="B1669"/>
      <c r="C1669"/>
      <c r="D1669"/>
      <c r="E1669"/>
      <c r="F1669"/>
      <c r="G1669"/>
      <c r="H1669"/>
      <c r="I1669"/>
    </row>
    <row r="1670" spans="1:9" x14ac:dyDescent="0.25">
      <c r="A1670"/>
      <c r="B1670"/>
      <c r="C1670"/>
      <c r="D1670"/>
      <c r="E1670"/>
      <c r="F1670"/>
      <c r="G1670"/>
      <c r="H1670"/>
      <c r="I1670"/>
    </row>
    <row r="1671" spans="1:9" x14ac:dyDescent="0.25">
      <c r="A1671"/>
      <c r="B1671"/>
      <c r="C1671"/>
      <c r="D1671"/>
      <c r="E1671"/>
      <c r="F1671"/>
      <c r="G1671"/>
      <c r="H1671"/>
      <c r="I1671"/>
    </row>
    <row r="1672" spans="1:9" x14ac:dyDescent="0.25">
      <c r="A1672"/>
      <c r="B1672"/>
      <c r="C1672"/>
      <c r="D1672"/>
      <c r="E1672"/>
      <c r="F1672"/>
      <c r="G1672"/>
      <c r="H1672"/>
      <c r="I1672"/>
    </row>
    <row r="1673" spans="1:9" x14ac:dyDescent="0.25">
      <c r="A1673"/>
      <c r="B1673"/>
      <c r="C1673"/>
      <c r="D1673"/>
      <c r="E1673"/>
      <c r="F1673"/>
      <c r="G1673"/>
      <c r="H1673"/>
      <c r="I1673"/>
    </row>
    <row r="1674" spans="1:9" x14ac:dyDescent="0.25">
      <c r="A1674"/>
      <c r="B1674"/>
      <c r="C1674"/>
      <c r="D1674"/>
      <c r="E1674"/>
      <c r="F1674"/>
      <c r="G1674"/>
      <c r="H1674"/>
      <c r="I1674"/>
    </row>
    <row r="1675" spans="1:9" x14ac:dyDescent="0.25">
      <c r="A1675"/>
      <c r="B1675"/>
      <c r="C1675"/>
      <c r="D1675"/>
      <c r="E1675"/>
      <c r="F1675"/>
      <c r="G1675"/>
      <c r="H1675"/>
      <c r="I1675"/>
    </row>
    <row r="1676" spans="1:9" x14ac:dyDescent="0.25">
      <c r="A1676"/>
      <c r="B1676"/>
      <c r="C1676"/>
      <c r="D1676"/>
      <c r="E1676"/>
      <c r="F1676"/>
      <c r="G1676"/>
      <c r="H1676"/>
      <c r="I1676"/>
    </row>
    <row r="1677" spans="1:9" x14ac:dyDescent="0.25">
      <c r="A1677"/>
      <c r="B1677"/>
      <c r="C1677"/>
      <c r="D1677"/>
      <c r="E1677"/>
      <c r="F1677"/>
      <c r="G1677"/>
      <c r="H1677"/>
      <c r="I1677"/>
    </row>
    <row r="1678" spans="1:9" x14ac:dyDescent="0.25">
      <c r="A1678"/>
      <c r="B1678"/>
      <c r="C1678"/>
      <c r="D1678"/>
      <c r="E1678"/>
      <c r="F1678"/>
      <c r="G1678"/>
      <c r="H1678"/>
      <c r="I1678"/>
    </row>
    <row r="1679" spans="1:9" x14ac:dyDescent="0.25">
      <c r="A1679"/>
      <c r="B1679"/>
      <c r="C1679"/>
      <c r="D1679"/>
      <c r="E1679"/>
      <c r="F1679"/>
      <c r="G1679"/>
      <c r="H1679"/>
      <c r="I1679"/>
    </row>
    <row r="1680" spans="1:9" x14ac:dyDescent="0.25">
      <c r="A1680"/>
      <c r="B1680"/>
      <c r="C1680"/>
      <c r="D1680"/>
      <c r="E1680"/>
      <c r="F1680"/>
      <c r="G1680"/>
      <c r="H1680"/>
      <c r="I1680"/>
    </row>
    <row r="1681" spans="1:9" x14ac:dyDescent="0.25">
      <c r="A1681"/>
      <c r="B1681"/>
      <c r="C1681"/>
      <c r="D1681"/>
      <c r="E1681"/>
      <c r="F1681"/>
      <c r="G1681"/>
      <c r="H1681"/>
      <c r="I1681"/>
    </row>
    <row r="1682" spans="1:9" x14ac:dyDescent="0.25">
      <c r="A1682"/>
      <c r="B1682"/>
      <c r="C1682"/>
      <c r="D1682"/>
      <c r="E1682"/>
      <c r="F1682"/>
      <c r="G1682"/>
      <c r="H1682"/>
      <c r="I1682"/>
    </row>
    <row r="1683" spans="1:9" x14ac:dyDescent="0.25">
      <c r="A1683"/>
      <c r="B1683"/>
      <c r="C1683"/>
      <c r="D1683"/>
      <c r="E1683"/>
      <c r="F1683"/>
      <c r="G1683"/>
      <c r="H1683"/>
      <c r="I1683"/>
    </row>
    <row r="1684" spans="1:9" x14ac:dyDescent="0.25">
      <c r="A1684"/>
      <c r="B1684"/>
      <c r="C1684"/>
      <c r="D1684"/>
      <c r="E1684"/>
      <c r="F1684"/>
      <c r="G1684"/>
      <c r="H1684"/>
      <c r="I1684"/>
    </row>
    <row r="1685" spans="1:9" x14ac:dyDescent="0.25">
      <c r="A1685"/>
      <c r="B1685"/>
      <c r="C1685"/>
      <c r="D1685"/>
      <c r="E1685"/>
      <c r="F1685"/>
      <c r="G1685"/>
      <c r="H1685"/>
      <c r="I1685"/>
    </row>
    <row r="1686" spans="1:9" x14ac:dyDescent="0.25">
      <c r="A1686"/>
      <c r="B1686"/>
      <c r="C1686"/>
      <c r="D1686"/>
      <c r="E1686"/>
      <c r="F1686"/>
      <c r="G1686"/>
      <c r="H1686"/>
      <c r="I1686"/>
    </row>
    <row r="1687" spans="1:9" x14ac:dyDescent="0.25">
      <c r="A1687"/>
      <c r="B1687"/>
      <c r="C1687"/>
      <c r="D1687"/>
      <c r="E1687"/>
      <c r="F1687"/>
      <c r="G1687"/>
      <c r="H1687"/>
      <c r="I1687"/>
    </row>
    <row r="1688" spans="1:9" x14ac:dyDescent="0.25">
      <c r="A1688"/>
      <c r="B1688"/>
      <c r="C1688"/>
      <c r="D1688"/>
      <c r="E1688"/>
      <c r="F1688"/>
      <c r="G1688"/>
      <c r="H1688"/>
      <c r="I1688"/>
    </row>
    <row r="1689" spans="1:9" x14ac:dyDescent="0.25">
      <c r="A1689"/>
      <c r="B1689"/>
      <c r="C1689"/>
      <c r="D1689"/>
      <c r="E1689"/>
      <c r="F1689"/>
      <c r="G1689"/>
      <c r="H1689"/>
      <c r="I1689"/>
    </row>
    <row r="1690" spans="1:9" x14ac:dyDescent="0.25">
      <c r="A1690"/>
      <c r="B1690"/>
      <c r="C1690"/>
      <c r="D1690"/>
      <c r="E1690"/>
      <c r="F1690"/>
      <c r="G1690"/>
      <c r="H1690"/>
      <c r="I1690"/>
    </row>
    <row r="1691" spans="1:9" x14ac:dyDescent="0.25">
      <c r="A1691"/>
      <c r="B1691"/>
      <c r="C1691"/>
      <c r="D1691"/>
      <c r="E1691"/>
      <c r="F1691"/>
      <c r="G1691"/>
      <c r="H1691"/>
      <c r="I1691"/>
    </row>
    <row r="1692" spans="1:9" x14ac:dyDescent="0.25">
      <c r="A1692"/>
      <c r="B1692"/>
      <c r="C1692"/>
      <c r="D1692"/>
      <c r="E1692"/>
      <c r="F1692"/>
      <c r="G1692"/>
      <c r="H1692"/>
      <c r="I1692"/>
    </row>
    <row r="1693" spans="1:9" x14ac:dyDescent="0.25">
      <c r="A1693"/>
      <c r="B1693"/>
      <c r="C1693"/>
      <c r="D1693"/>
      <c r="E1693"/>
      <c r="F1693"/>
      <c r="G1693"/>
      <c r="H1693"/>
      <c r="I1693"/>
    </row>
    <row r="1694" spans="1:9" x14ac:dyDescent="0.25">
      <c r="A1694"/>
      <c r="B1694"/>
      <c r="C1694"/>
      <c r="D1694"/>
      <c r="E1694"/>
      <c r="F1694"/>
      <c r="G1694"/>
      <c r="H1694"/>
      <c r="I1694"/>
    </row>
    <row r="1695" spans="1:9" x14ac:dyDescent="0.25">
      <c r="A1695"/>
      <c r="B1695"/>
      <c r="C1695"/>
      <c r="D1695"/>
      <c r="E1695"/>
      <c r="F1695"/>
      <c r="G1695"/>
      <c r="H1695"/>
      <c r="I1695"/>
    </row>
    <row r="1696" spans="1:9" x14ac:dyDescent="0.25">
      <c r="A1696"/>
      <c r="B1696"/>
      <c r="C1696"/>
      <c r="D1696"/>
      <c r="E1696"/>
      <c r="F1696"/>
      <c r="G1696"/>
      <c r="H1696"/>
      <c r="I1696"/>
    </row>
    <row r="1697" spans="1:9" x14ac:dyDescent="0.25">
      <c r="A1697"/>
      <c r="B1697"/>
      <c r="C1697"/>
      <c r="D1697"/>
      <c r="E1697"/>
      <c r="F1697"/>
      <c r="G1697"/>
      <c r="H1697"/>
      <c r="I1697"/>
    </row>
    <row r="1698" spans="1:9" x14ac:dyDescent="0.25">
      <c r="A1698"/>
      <c r="B1698"/>
      <c r="C1698"/>
      <c r="D1698"/>
      <c r="E1698"/>
      <c r="F1698"/>
      <c r="G1698"/>
      <c r="H1698"/>
      <c r="I1698"/>
    </row>
    <row r="1699" spans="1:9" x14ac:dyDescent="0.25">
      <c r="A1699"/>
      <c r="B1699"/>
      <c r="C1699"/>
      <c r="D1699"/>
      <c r="E1699"/>
      <c r="F1699"/>
      <c r="G1699"/>
      <c r="H1699"/>
      <c r="I1699"/>
    </row>
    <row r="1700" spans="1:9" x14ac:dyDescent="0.25">
      <c r="A1700"/>
      <c r="B1700"/>
      <c r="C1700"/>
      <c r="D1700"/>
      <c r="E1700"/>
      <c r="F1700"/>
      <c r="G1700"/>
      <c r="H1700"/>
      <c r="I1700"/>
    </row>
    <row r="1701" spans="1:9" x14ac:dyDescent="0.25">
      <c r="A1701"/>
      <c r="B1701"/>
      <c r="C1701"/>
      <c r="D1701"/>
      <c r="E1701"/>
      <c r="F1701"/>
      <c r="G1701"/>
      <c r="H1701"/>
      <c r="I1701"/>
    </row>
    <row r="1702" spans="1:9" x14ac:dyDescent="0.25">
      <c r="A1702"/>
      <c r="B1702"/>
      <c r="C1702"/>
      <c r="D1702"/>
      <c r="E1702"/>
      <c r="F1702"/>
      <c r="G1702"/>
      <c r="H1702"/>
      <c r="I1702"/>
    </row>
    <row r="1703" spans="1:9" x14ac:dyDescent="0.25">
      <c r="A1703"/>
      <c r="B1703"/>
      <c r="C1703"/>
      <c r="D1703"/>
      <c r="E1703"/>
      <c r="F1703"/>
      <c r="G1703"/>
      <c r="H1703"/>
      <c r="I1703"/>
    </row>
    <row r="1704" spans="1:9" x14ac:dyDescent="0.25">
      <c r="A1704"/>
      <c r="B1704"/>
      <c r="C1704"/>
      <c r="D1704"/>
      <c r="E1704"/>
      <c r="F1704"/>
      <c r="G1704"/>
      <c r="H1704"/>
      <c r="I1704"/>
    </row>
    <row r="1705" spans="1:9" x14ac:dyDescent="0.25">
      <c r="A1705"/>
      <c r="B1705"/>
      <c r="C1705"/>
      <c r="D1705"/>
      <c r="E1705"/>
      <c r="F1705"/>
      <c r="G1705"/>
      <c r="H1705"/>
      <c r="I1705"/>
    </row>
    <row r="1706" spans="1:9" x14ac:dyDescent="0.25">
      <c r="A1706"/>
      <c r="B1706"/>
      <c r="C1706"/>
      <c r="D1706"/>
      <c r="E1706"/>
      <c r="F1706"/>
      <c r="G1706"/>
      <c r="H1706"/>
      <c r="I1706"/>
    </row>
    <row r="1707" spans="1:9" x14ac:dyDescent="0.25">
      <c r="A1707"/>
      <c r="B1707"/>
      <c r="C1707"/>
      <c r="D1707"/>
      <c r="E1707"/>
      <c r="F1707"/>
      <c r="G1707"/>
      <c r="H1707"/>
      <c r="I1707"/>
    </row>
    <row r="1708" spans="1:9" x14ac:dyDescent="0.25">
      <c r="A1708"/>
      <c r="B1708"/>
      <c r="C1708"/>
      <c r="D1708"/>
      <c r="E1708"/>
      <c r="F1708"/>
      <c r="G1708"/>
      <c r="H1708"/>
      <c r="I1708"/>
    </row>
    <row r="1709" spans="1:9" x14ac:dyDescent="0.25">
      <c r="A1709"/>
      <c r="B1709"/>
      <c r="C1709"/>
      <c r="D1709"/>
      <c r="E1709"/>
      <c r="F1709"/>
      <c r="G1709"/>
      <c r="H1709"/>
      <c r="I1709"/>
    </row>
    <row r="1710" spans="1:9" x14ac:dyDescent="0.25">
      <c r="A1710"/>
      <c r="B1710"/>
      <c r="C1710"/>
      <c r="D1710"/>
      <c r="E1710"/>
      <c r="F1710"/>
      <c r="G1710"/>
      <c r="H1710"/>
      <c r="I1710"/>
    </row>
    <row r="1711" spans="1:9" x14ac:dyDescent="0.25">
      <c r="A1711"/>
      <c r="B1711"/>
      <c r="C1711"/>
      <c r="D1711"/>
      <c r="E1711"/>
      <c r="F1711"/>
      <c r="G1711"/>
      <c r="H1711"/>
      <c r="I1711"/>
    </row>
    <row r="1712" spans="1:9" x14ac:dyDescent="0.25">
      <c r="A1712"/>
      <c r="B1712"/>
      <c r="C1712"/>
      <c r="D1712"/>
      <c r="E1712"/>
      <c r="F1712"/>
      <c r="G1712"/>
      <c r="H1712"/>
      <c r="I1712"/>
    </row>
    <row r="1713" spans="1:9" x14ac:dyDescent="0.25">
      <c r="A1713"/>
      <c r="B1713"/>
      <c r="C1713"/>
      <c r="D1713"/>
      <c r="E1713"/>
      <c r="F1713"/>
      <c r="G1713"/>
      <c r="H1713"/>
      <c r="I1713"/>
    </row>
    <row r="1714" spans="1:9" x14ac:dyDescent="0.25">
      <c r="A1714"/>
      <c r="B1714"/>
      <c r="C1714"/>
      <c r="D1714"/>
      <c r="E1714"/>
      <c r="F1714"/>
      <c r="G1714"/>
      <c r="H1714"/>
      <c r="I1714"/>
    </row>
    <row r="1715" spans="1:9" x14ac:dyDescent="0.25">
      <c r="A1715"/>
      <c r="B1715"/>
      <c r="C1715"/>
      <c r="D1715"/>
      <c r="E1715"/>
      <c r="F1715"/>
      <c r="G1715"/>
      <c r="H1715"/>
      <c r="I1715"/>
    </row>
    <row r="1716" spans="1:9" x14ac:dyDescent="0.25">
      <c r="A1716"/>
      <c r="B1716"/>
      <c r="C1716"/>
      <c r="D1716"/>
      <c r="E1716"/>
      <c r="F1716"/>
      <c r="G1716"/>
      <c r="H1716"/>
      <c r="I1716"/>
    </row>
    <row r="1717" spans="1:9" x14ac:dyDescent="0.25">
      <c r="A1717"/>
      <c r="B1717"/>
      <c r="C1717"/>
      <c r="D1717"/>
      <c r="E1717"/>
      <c r="F1717"/>
      <c r="G1717"/>
      <c r="H1717"/>
      <c r="I1717"/>
    </row>
    <row r="1718" spans="1:9" x14ac:dyDescent="0.25">
      <c r="A1718"/>
      <c r="B1718"/>
      <c r="C1718"/>
      <c r="D1718"/>
      <c r="E1718"/>
      <c r="F1718"/>
      <c r="G1718"/>
      <c r="H1718"/>
      <c r="I1718"/>
    </row>
    <row r="1719" spans="1:9" x14ac:dyDescent="0.25">
      <c r="A1719"/>
      <c r="B1719"/>
      <c r="C1719"/>
      <c r="D1719"/>
      <c r="E1719"/>
      <c r="F1719"/>
      <c r="G1719"/>
      <c r="H1719"/>
      <c r="I1719"/>
    </row>
    <row r="1720" spans="1:9" x14ac:dyDescent="0.25">
      <c r="A1720"/>
      <c r="B1720"/>
      <c r="C1720"/>
      <c r="D1720"/>
      <c r="E1720"/>
      <c r="F1720"/>
      <c r="G1720"/>
      <c r="H1720"/>
      <c r="I1720"/>
    </row>
    <row r="1721" spans="1:9" x14ac:dyDescent="0.25">
      <c r="A1721"/>
      <c r="B1721"/>
      <c r="C1721"/>
      <c r="D1721"/>
      <c r="E1721"/>
      <c r="F1721"/>
      <c r="G1721"/>
      <c r="H1721"/>
      <c r="I1721"/>
    </row>
    <row r="1722" spans="1:9" x14ac:dyDescent="0.25">
      <c r="A1722"/>
      <c r="B1722"/>
      <c r="C1722"/>
      <c r="D1722"/>
      <c r="E1722"/>
      <c r="F1722"/>
      <c r="G1722"/>
      <c r="H1722"/>
      <c r="I1722"/>
    </row>
    <row r="1723" spans="1:9" x14ac:dyDescent="0.25">
      <c r="A1723"/>
      <c r="B1723"/>
      <c r="C1723"/>
      <c r="D1723"/>
      <c r="E1723"/>
      <c r="F1723"/>
      <c r="G1723"/>
      <c r="H1723"/>
      <c r="I1723"/>
    </row>
    <row r="1724" spans="1:9" x14ac:dyDescent="0.25">
      <c r="A1724"/>
      <c r="B1724"/>
      <c r="C1724"/>
      <c r="D1724"/>
      <c r="E1724"/>
      <c r="F1724"/>
      <c r="G1724"/>
      <c r="H1724"/>
      <c r="I1724"/>
    </row>
    <row r="1725" spans="1:9" x14ac:dyDescent="0.25">
      <c r="A1725"/>
      <c r="B1725"/>
      <c r="C1725"/>
      <c r="D1725"/>
      <c r="E1725"/>
      <c r="F1725"/>
      <c r="G1725"/>
      <c r="H1725"/>
      <c r="I1725"/>
    </row>
    <row r="1726" spans="1:9" x14ac:dyDescent="0.25">
      <c r="A1726"/>
      <c r="B1726"/>
      <c r="C1726"/>
      <c r="D1726"/>
      <c r="E1726"/>
      <c r="F1726"/>
      <c r="G1726"/>
      <c r="H1726"/>
      <c r="I1726"/>
    </row>
    <row r="1727" spans="1:9" x14ac:dyDescent="0.25">
      <c r="A1727"/>
      <c r="B1727"/>
      <c r="C1727"/>
      <c r="D1727"/>
      <c r="E1727"/>
      <c r="F1727"/>
      <c r="G1727"/>
      <c r="H1727"/>
      <c r="I1727"/>
    </row>
    <row r="1728" spans="1:9" x14ac:dyDescent="0.25">
      <c r="A1728"/>
      <c r="B1728"/>
      <c r="C1728"/>
      <c r="D1728"/>
      <c r="E1728"/>
      <c r="F1728"/>
      <c r="G1728"/>
      <c r="H1728"/>
      <c r="I1728"/>
    </row>
    <row r="1729" spans="1:9" x14ac:dyDescent="0.25">
      <c r="A1729"/>
      <c r="B1729"/>
      <c r="C1729"/>
      <c r="D1729"/>
      <c r="E1729"/>
      <c r="F1729"/>
      <c r="G1729"/>
      <c r="H1729"/>
      <c r="I1729"/>
    </row>
    <row r="1730" spans="1:9" x14ac:dyDescent="0.25">
      <c r="A1730"/>
      <c r="B1730"/>
      <c r="C1730"/>
      <c r="D1730"/>
      <c r="E1730"/>
      <c r="F1730"/>
      <c r="G1730"/>
      <c r="H1730"/>
      <c r="I1730"/>
    </row>
    <row r="1731" spans="1:9" x14ac:dyDescent="0.25">
      <c r="A1731"/>
      <c r="B1731"/>
      <c r="C1731"/>
      <c r="D1731"/>
      <c r="E1731"/>
      <c r="F1731"/>
      <c r="G1731"/>
      <c r="H1731"/>
      <c r="I1731"/>
    </row>
    <row r="1732" spans="1:9" x14ac:dyDescent="0.25">
      <c r="A1732"/>
      <c r="B1732"/>
      <c r="C1732"/>
      <c r="D1732"/>
      <c r="E1732"/>
      <c r="F1732"/>
      <c r="G1732"/>
      <c r="H1732"/>
      <c r="I1732"/>
    </row>
    <row r="1733" spans="1:9" x14ac:dyDescent="0.25">
      <c r="A1733"/>
      <c r="B1733"/>
      <c r="C1733"/>
      <c r="D1733"/>
      <c r="E1733"/>
      <c r="F1733"/>
      <c r="G1733"/>
      <c r="H1733"/>
      <c r="I1733"/>
    </row>
    <row r="1734" spans="1:9" x14ac:dyDescent="0.25">
      <c r="A1734"/>
      <c r="B1734"/>
      <c r="C1734"/>
      <c r="D1734"/>
      <c r="E1734"/>
      <c r="F1734"/>
      <c r="G1734"/>
      <c r="H1734"/>
      <c r="I1734"/>
    </row>
    <row r="1735" spans="1:9" x14ac:dyDescent="0.25">
      <c r="A1735"/>
      <c r="B1735"/>
      <c r="C1735"/>
      <c r="D1735"/>
      <c r="E1735"/>
      <c r="F1735"/>
      <c r="G1735"/>
      <c r="H1735"/>
      <c r="I1735"/>
    </row>
    <row r="1736" spans="1:9" x14ac:dyDescent="0.25">
      <c r="A1736"/>
      <c r="B1736"/>
      <c r="C1736"/>
      <c r="D1736"/>
      <c r="E1736"/>
      <c r="F1736"/>
      <c r="G1736"/>
      <c r="H1736"/>
      <c r="I1736"/>
    </row>
    <row r="1737" spans="1:9" x14ac:dyDescent="0.25">
      <c r="A1737"/>
      <c r="B1737"/>
      <c r="C1737"/>
      <c r="D1737"/>
      <c r="E1737"/>
      <c r="F1737"/>
      <c r="G1737"/>
      <c r="H1737"/>
      <c r="I1737"/>
    </row>
    <row r="1738" spans="1:9" x14ac:dyDescent="0.25">
      <c r="A1738"/>
      <c r="B1738"/>
      <c r="C1738"/>
      <c r="D1738"/>
      <c r="E1738"/>
      <c r="F1738"/>
      <c r="G1738"/>
      <c r="H1738"/>
      <c r="I1738"/>
    </row>
    <row r="1739" spans="1:9" x14ac:dyDescent="0.25">
      <c r="A1739"/>
      <c r="B1739"/>
      <c r="C1739"/>
      <c r="D1739"/>
      <c r="E1739"/>
      <c r="F1739"/>
      <c r="G1739"/>
      <c r="H1739"/>
      <c r="I1739"/>
    </row>
    <row r="1740" spans="1:9" x14ac:dyDescent="0.25">
      <c r="A1740"/>
      <c r="B1740"/>
      <c r="C1740"/>
      <c r="D1740"/>
      <c r="E1740"/>
      <c r="F1740"/>
      <c r="G1740"/>
      <c r="H1740"/>
      <c r="I1740"/>
    </row>
    <row r="1741" spans="1:9" x14ac:dyDescent="0.25">
      <c r="A1741"/>
      <c r="B1741"/>
      <c r="C1741"/>
      <c r="D1741"/>
      <c r="E1741"/>
      <c r="F1741"/>
      <c r="G1741"/>
      <c r="H1741"/>
      <c r="I1741"/>
    </row>
    <row r="1742" spans="1:9" x14ac:dyDescent="0.25">
      <c r="A1742"/>
      <c r="B1742"/>
      <c r="C1742"/>
      <c r="D1742"/>
      <c r="E1742"/>
      <c r="F1742"/>
      <c r="G1742"/>
      <c r="H1742"/>
      <c r="I1742"/>
    </row>
    <row r="1743" spans="1:9" x14ac:dyDescent="0.25">
      <c r="A1743"/>
      <c r="B1743"/>
      <c r="C1743"/>
      <c r="D1743"/>
      <c r="E1743"/>
      <c r="F1743"/>
      <c r="G1743"/>
      <c r="H1743"/>
      <c r="I1743"/>
    </row>
    <row r="1744" spans="1:9" x14ac:dyDescent="0.25">
      <c r="A1744"/>
      <c r="B1744"/>
      <c r="C1744"/>
      <c r="D1744"/>
      <c r="E1744"/>
      <c r="F1744"/>
      <c r="G1744"/>
      <c r="H1744"/>
      <c r="I1744"/>
    </row>
    <row r="1745" spans="1:9" x14ac:dyDescent="0.25">
      <c r="A1745"/>
      <c r="B1745"/>
      <c r="C1745"/>
      <c r="D1745"/>
      <c r="E1745"/>
      <c r="F1745"/>
      <c r="G1745"/>
      <c r="H1745"/>
      <c r="I1745"/>
    </row>
    <row r="1746" spans="1:9" x14ac:dyDescent="0.25">
      <c r="A1746"/>
      <c r="B1746"/>
      <c r="C1746"/>
      <c r="D1746"/>
      <c r="E1746"/>
      <c r="F1746"/>
      <c r="G1746"/>
      <c r="H1746"/>
      <c r="I1746"/>
    </row>
    <row r="1747" spans="1:9" x14ac:dyDescent="0.25">
      <c r="A1747"/>
      <c r="B1747"/>
      <c r="C1747"/>
      <c r="D1747"/>
      <c r="E1747"/>
      <c r="F1747"/>
      <c r="G1747"/>
      <c r="H1747"/>
      <c r="I1747"/>
    </row>
    <row r="1748" spans="1:9" x14ac:dyDescent="0.25">
      <c r="A1748"/>
      <c r="B1748"/>
      <c r="C1748"/>
      <c r="D1748"/>
      <c r="E1748"/>
      <c r="F1748"/>
      <c r="G1748"/>
      <c r="H1748"/>
      <c r="I1748"/>
    </row>
    <row r="1749" spans="1:9" x14ac:dyDescent="0.25">
      <c r="A1749"/>
      <c r="B1749"/>
      <c r="C1749"/>
      <c r="D1749"/>
      <c r="E1749"/>
      <c r="F1749"/>
      <c r="G1749"/>
      <c r="H1749"/>
      <c r="I1749"/>
    </row>
    <row r="1750" spans="1:9" x14ac:dyDescent="0.25">
      <c r="A1750"/>
      <c r="B1750"/>
      <c r="C1750"/>
      <c r="D1750"/>
      <c r="E1750"/>
      <c r="F1750"/>
      <c r="G1750"/>
      <c r="H1750"/>
      <c r="I1750"/>
    </row>
    <row r="1751" spans="1:9" x14ac:dyDescent="0.25">
      <c r="A1751"/>
      <c r="B1751"/>
      <c r="C1751"/>
      <c r="D1751"/>
      <c r="E1751"/>
      <c r="F1751"/>
      <c r="G1751"/>
      <c r="H1751"/>
      <c r="I1751"/>
    </row>
    <row r="1752" spans="1:9" x14ac:dyDescent="0.25">
      <c r="A1752"/>
      <c r="B1752"/>
      <c r="C1752"/>
      <c r="D1752"/>
      <c r="E1752"/>
      <c r="F1752"/>
      <c r="G1752"/>
      <c r="H1752"/>
      <c r="I1752"/>
    </row>
    <row r="1753" spans="1:9" x14ac:dyDescent="0.25">
      <c r="A1753"/>
      <c r="B1753"/>
      <c r="C1753"/>
      <c r="D1753"/>
      <c r="E1753"/>
      <c r="F1753"/>
      <c r="G1753"/>
      <c r="H1753"/>
      <c r="I1753"/>
    </row>
    <row r="1754" spans="1:9" x14ac:dyDescent="0.25">
      <c r="A1754"/>
      <c r="B1754"/>
      <c r="C1754"/>
      <c r="D1754"/>
      <c r="E1754"/>
      <c r="F1754"/>
      <c r="G1754"/>
      <c r="H1754"/>
      <c r="I1754"/>
    </row>
    <row r="1755" spans="1:9" x14ac:dyDescent="0.25">
      <c r="A1755"/>
      <c r="B1755"/>
      <c r="C1755"/>
      <c r="D1755"/>
      <c r="E1755"/>
      <c r="F1755"/>
      <c r="G1755"/>
      <c r="H1755"/>
      <c r="I1755"/>
    </row>
    <row r="1756" spans="1:9" x14ac:dyDescent="0.25">
      <c r="A1756"/>
      <c r="B1756"/>
      <c r="C1756"/>
      <c r="D1756"/>
      <c r="E1756"/>
      <c r="F1756"/>
      <c r="G1756"/>
      <c r="H1756"/>
      <c r="I1756"/>
    </row>
    <row r="1757" spans="1:9" x14ac:dyDescent="0.25">
      <c r="A1757"/>
      <c r="B1757"/>
      <c r="C1757"/>
      <c r="D1757"/>
      <c r="E1757"/>
      <c r="F1757"/>
      <c r="G1757"/>
      <c r="H1757"/>
      <c r="I1757"/>
    </row>
    <row r="1758" spans="1:9" x14ac:dyDescent="0.25">
      <c r="A1758"/>
      <c r="B1758"/>
      <c r="C1758"/>
      <c r="D1758"/>
      <c r="E1758"/>
      <c r="F1758"/>
      <c r="G1758"/>
      <c r="H1758"/>
      <c r="I1758"/>
    </row>
    <row r="1759" spans="1:9" x14ac:dyDescent="0.25">
      <c r="A1759"/>
      <c r="B1759"/>
      <c r="C1759"/>
      <c r="D1759"/>
      <c r="E1759"/>
      <c r="F1759"/>
      <c r="G1759"/>
      <c r="H1759"/>
      <c r="I1759"/>
    </row>
    <row r="1760" spans="1:9" x14ac:dyDescent="0.25">
      <c r="A1760"/>
      <c r="B1760"/>
      <c r="C1760"/>
      <c r="D1760"/>
      <c r="E1760"/>
      <c r="F1760"/>
      <c r="G1760"/>
      <c r="H1760"/>
      <c r="I1760"/>
    </row>
    <row r="1761" spans="1:9" x14ac:dyDescent="0.25">
      <c r="A1761"/>
      <c r="B1761"/>
      <c r="C1761"/>
      <c r="D1761"/>
      <c r="E1761"/>
      <c r="F1761"/>
      <c r="G1761"/>
      <c r="H1761"/>
      <c r="I1761"/>
    </row>
    <row r="1762" spans="1:9" x14ac:dyDescent="0.25">
      <c r="A1762"/>
      <c r="B1762"/>
      <c r="C1762"/>
      <c r="D1762"/>
      <c r="E1762"/>
      <c r="F1762"/>
      <c r="G1762"/>
      <c r="H1762"/>
      <c r="I1762"/>
    </row>
    <row r="1763" spans="1:9" x14ac:dyDescent="0.25">
      <c r="A1763"/>
      <c r="B1763"/>
      <c r="C1763"/>
      <c r="D1763"/>
      <c r="E1763"/>
      <c r="F1763"/>
      <c r="G1763"/>
      <c r="H1763"/>
      <c r="I1763"/>
    </row>
    <row r="1764" spans="1:9" x14ac:dyDescent="0.25">
      <c r="A1764"/>
      <c r="B1764"/>
      <c r="C1764"/>
      <c r="D1764"/>
      <c r="E1764"/>
      <c r="F1764"/>
      <c r="G1764"/>
      <c r="H1764"/>
      <c r="I1764"/>
    </row>
    <row r="1765" spans="1:9" x14ac:dyDescent="0.25">
      <c r="A1765"/>
      <c r="B1765"/>
      <c r="C1765"/>
      <c r="D1765"/>
      <c r="E1765"/>
      <c r="F1765"/>
      <c r="G1765"/>
      <c r="H1765"/>
      <c r="I1765"/>
    </row>
    <row r="1766" spans="1:9" x14ac:dyDescent="0.25">
      <c r="A1766"/>
      <c r="B1766"/>
      <c r="C1766"/>
      <c r="D1766"/>
      <c r="E1766"/>
      <c r="F1766"/>
      <c r="G1766"/>
      <c r="H1766"/>
      <c r="I1766"/>
    </row>
    <row r="1767" spans="1:9" x14ac:dyDescent="0.25">
      <c r="A1767"/>
      <c r="B1767"/>
      <c r="C1767"/>
      <c r="D1767"/>
      <c r="E1767"/>
      <c r="F1767"/>
      <c r="G1767"/>
      <c r="H1767"/>
      <c r="I1767"/>
    </row>
    <row r="1768" spans="1:9" x14ac:dyDescent="0.25">
      <c r="A1768"/>
      <c r="B1768"/>
      <c r="C1768"/>
      <c r="D1768"/>
      <c r="E1768"/>
      <c r="F1768"/>
      <c r="G1768"/>
      <c r="H1768"/>
      <c r="I1768"/>
    </row>
    <row r="1769" spans="1:9" x14ac:dyDescent="0.25">
      <c r="A1769"/>
      <c r="B1769"/>
      <c r="C1769"/>
      <c r="D1769"/>
      <c r="E1769"/>
      <c r="F1769"/>
      <c r="G1769"/>
      <c r="H1769"/>
      <c r="I1769"/>
    </row>
    <row r="1770" spans="1:9" x14ac:dyDescent="0.25">
      <c r="A1770"/>
      <c r="B1770"/>
      <c r="C1770"/>
      <c r="D1770"/>
      <c r="E1770"/>
      <c r="F1770"/>
      <c r="G1770"/>
      <c r="H1770"/>
      <c r="I1770"/>
    </row>
    <row r="1771" spans="1:9" x14ac:dyDescent="0.25">
      <c r="A1771"/>
      <c r="B1771"/>
      <c r="C1771"/>
      <c r="D1771"/>
      <c r="E1771"/>
      <c r="F1771"/>
      <c r="G1771"/>
      <c r="H1771"/>
      <c r="I1771"/>
    </row>
    <row r="1772" spans="1:9" x14ac:dyDescent="0.25">
      <c r="A1772"/>
      <c r="B1772"/>
      <c r="C1772"/>
      <c r="D1772"/>
      <c r="E1772"/>
      <c r="F1772"/>
      <c r="G1772"/>
      <c r="H1772"/>
      <c r="I1772"/>
    </row>
    <row r="1773" spans="1:9" x14ac:dyDescent="0.25">
      <c r="A1773"/>
      <c r="B1773"/>
      <c r="C1773"/>
      <c r="D1773"/>
      <c r="E1773"/>
      <c r="F1773"/>
      <c r="G1773"/>
      <c r="H1773"/>
      <c r="I1773"/>
    </row>
    <row r="1774" spans="1:9" x14ac:dyDescent="0.25">
      <c r="A1774"/>
      <c r="B1774"/>
      <c r="C1774"/>
      <c r="D1774"/>
      <c r="E1774"/>
      <c r="F1774"/>
      <c r="G1774"/>
      <c r="H1774"/>
      <c r="I1774"/>
    </row>
    <row r="1775" spans="1:9" x14ac:dyDescent="0.25">
      <c r="A1775"/>
      <c r="B1775"/>
      <c r="C1775"/>
      <c r="D1775"/>
      <c r="E1775"/>
      <c r="F1775"/>
      <c r="G1775"/>
      <c r="H1775"/>
      <c r="I1775"/>
    </row>
    <row r="1776" spans="1:9" x14ac:dyDescent="0.25">
      <c r="A1776"/>
      <c r="B1776"/>
      <c r="C1776"/>
      <c r="D1776"/>
      <c r="E1776"/>
      <c r="F1776"/>
      <c r="G1776"/>
      <c r="H1776"/>
      <c r="I1776"/>
    </row>
    <row r="1777" spans="1:9" x14ac:dyDescent="0.25">
      <c r="A1777"/>
      <c r="B1777"/>
      <c r="C1777"/>
      <c r="D1777"/>
      <c r="E1777"/>
      <c r="F1777"/>
      <c r="G1777"/>
      <c r="H1777"/>
      <c r="I1777"/>
    </row>
    <row r="1778" spans="1:9" x14ac:dyDescent="0.25">
      <c r="A1778"/>
      <c r="B1778"/>
      <c r="C1778"/>
      <c r="D1778"/>
      <c r="E1778"/>
      <c r="F1778"/>
      <c r="G1778"/>
      <c r="H1778"/>
      <c r="I1778"/>
    </row>
    <row r="1779" spans="1:9" x14ac:dyDescent="0.25">
      <c r="A1779"/>
      <c r="B1779"/>
      <c r="C1779"/>
      <c r="D1779"/>
      <c r="E1779"/>
      <c r="F1779"/>
      <c r="G1779"/>
      <c r="H1779"/>
      <c r="I1779"/>
    </row>
    <row r="1780" spans="1:9" x14ac:dyDescent="0.25">
      <c r="A1780"/>
      <c r="B1780"/>
      <c r="C1780"/>
      <c r="D1780"/>
      <c r="E1780"/>
      <c r="F1780"/>
      <c r="G1780"/>
      <c r="H1780"/>
      <c r="I1780"/>
    </row>
    <row r="1781" spans="1:9" x14ac:dyDescent="0.25">
      <c r="A1781"/>
      <c r="B1781"/>
      <c r="C1781"/>
      <c r="D1781"/>
      <c r="E1781"/>
      <c r="F1781"/>
      <c r="G1781"/>
      <c r="H1781"/>
      <c r="I1781"/>
    </row>
    <row r="1782" spans="1:9" x14ac:dyDescent="0.25">
      <c r="A1782"/>
      <c r="B1782"/>
      <c r="C1782"/>
      <c r="D1782"/>
      <c r="E1782"/>
      <c r="F1782"/>
      <c r="G1782"/>
      <c r="H1782"/>
      <c r="I1782"/>
    </row>
    <row r="1783" spans="1:9" x14ac:dyDescent="0.25">
      <c r="A1783"/>
      <c r="B1783"/>
      <c r="C1783"/>
      <c r="D1783"/>
      <c r="E1783"/>
      <c r="F1783"/>
      <c r="G1783"/>
      <c r="H1783"/>
      <c r="I1783"/>
    </row>
    <row r="1784" spans="1:9" x14ac:dyDescent="0.25">
      <c r="A1784"/>
      <c r="B1784"/>
      <c r="C1784"/>
      <c r="D1784"/>
      <c r="E1784"/>
      <c r="F1784"/>
      <c r="G1784"/>
      <c r="H1784"/>
      <c r="I1784"/>
    </row>
    <row r="1785" spans="1:9" x14ac:dyDescent="0.25">
      <c r="A1785"/>
      <c r="B1785"/>
      <c r="C1785"/>
      <c r="D1785"/>
      <c r="E1785"/>
      <c r="F1785"/>
      <c r="G1785"/>
      <c r="H1785"/>
      <c r="I1785"/>
    </row>
    <row r="1786" spans="1:9" x14ac:dyDescent="0.25">
      <c r="A1786"/>
      <c r="B1786"/>
      <c r="C1786"/>
      <c r="D1786"/>
      <c r="E1786"/>
      <c r="F1786"/>
      <c r="G1786"/>
      <c r="H1786"/>
      <c r="I1786"/>
    </row>
    <row r="1787" spans="1:9" x14ac:dyDescent="0.25">
      <c r="A1787"/>
      <c r="B1787"/>
      <c r="C1787"/>
      <c r="D1787"/>
      <c r="E1787"/>
      <c r="F1787"/>
      <c r="G1787"/>
      <c r="H1787"/>
      <c r="I1787"/>
    </row>
    <row r="1788" spans="1:9" x14ac:dyDescent="0.25">
      <c r="A1788"/>
      <c r="B1788"/>
      <c r="C1788"/>
      <c r="D1788"/>
      <c r="E1788"/>
      <c r="F1788"/>
      <c r="G1788"/>
      <c r="H1788"/>
      <c r="I1788"/>
    </row>
    <row r="1789" spans="1:9" x14ac:dyDescent="0.25">
      <c r="A1789"/>
      <c r="B1789"/>
      <c r="C1789"/>
      <c r="D1789"/>
      <c r="E1789"/>
      <c r="F1789"/>
      <c r="G1789"/>
      <c r="H1789"/>
      <c r="I1789"/>
    </row>
    <row r="1790" spans="1:9" x14ac:dyDescent="0.25">
      <c r="A1790"/>
      <c r="B1790"/>
      <c r="C1790"/>
      <c r="D1790"/>
      <c r="E1790"/>
      <c r="F1790"/>
      <c r="G1790"/>
      <c r="H1790"/>
      <c r="I1790"/>
    </row>
    <row r="1791" spans="1:9" x14ac:dyDescent="0.25">
      <c r="A1791"/>
      <c r="B1791"/>
      <c r="C1791"/>
      <c r="D1791"/>
      <c r="E1791"/>
      <c r="F1791"/>
      <c r="G1791"/>
      <c r="H1791"/>
      <c r="I1791"/>
    </row>
    <row r="1792" spans="1:9" x14ac:dyDescent="0.25">
      <c r="A1792"/>
      <c r="B1792"/>
      <c r="C1792"/>
      <c r="D1792"/>
      <c r="E1792"/>
      <c r="F1792"/>
      <c r="G1792"/>
      <c r="H1792"/>
      <c r="I1792"/>
    </row>
    <row r="1793" spans="1:9" x14ac:dyDescent="0.25">
      <c r="A1793"/>
      <c r="B1793"/>
      <c r="C1793"/>
      <c r="D1793"/>
      <c r="E1793"/>
      <c r="F1793"/>
      <c r="G1793"/>
      <c r="H1793"/>
      <c r="I1793"/>
    </row>
    <row r="1794" spans="1:9" x14ac:dyDescent="0.25">
      <c r="A1794"/>
      <c r="B1794"/>
      <c r="C1794"/>
      <c r="D1794"/>
      <c r="E1794"/>
      <c r="F1794"/>
      <c r="G1794"/>
      <c r="H1794"/>
      <c r="I1794"/>
    </row>
    <row r="1795" spans="1:9" x14ac:dyDescent="0.25">
      <c r="A1795"/>
      <c r="B1795"/>
      <c r="C1795"/>
      <c r="D1795"/>
      <c r="E1795"/>
      <c r="F1795"/>
      <c r="G1795"/>
      <c r="H1795"/>
      <c r="I1795"/>
    </row>
    <row r="1796" spans="1:9" x14ac:dyDescent="0.25">
      <c r="A1796"/>
      <c r="B1796"/>
      <c r="C1796"/>
      <c r="D1796"/>
      <c r="E1796"/>
      <c r="F1796"/>
      <c r="G1796"/>
      <c r="H1796"/>
      <c r="I1796"/>
    </row>
    <row r="1797" spans="1:9" x14ac:dyDescent="0.25">
      <c r="A1797"/>
      <c r="B1797"/>
      <c r="C1797"/>
      <c r="D1797"/>
      <c r="E1797"/>
      <c r="F1797"/>
      <c r="G1797"/>
      <c r="H1797"/>
      <c r="I1797"/>
    </row>
    <row r="1798" spans="1:9" x14ac:dyDescent="0.25">
      <c r="A1798"/>
      <c r="B1798"/>
      <c r="C1798"/>
      <c r="D1798"/>
      <c r="E1798"/>
      <c r="F1798"/>
      <c r="G1798"/>
      <c r="H1798"/>
      <c r="I1798"/>
    </row>
    <row r="1799" spans="1:9" x14ac:dyDescent="0.25">
      <c r="A1799"/>
      <c r="B1799"/>
      <c r="C1799"/>
      <c r="D1799"/>
      <c r="E1799"/>
      <c r="F1799"/>
      <c r="G1799"/>
      <c r="H1799"/>
      <c r="I1799"/>
    </row>
    <row r="1800" spans="1:9" x14ac:dyDescent="0.25">
      <c r="A1800"/>
      <c r="B1800"/>
      <c r="C1800"/>
      <c r="D1800"/>
      <c r="E1800"/>
      <c r="F1800"/>
      <c r="G1800"/>
      <c r="H1800"/>
      <c r="I1800"/>
    </row>
    <row r="1801" spans="1:9" x14ac:dyDescent="0.25">
      <c r="A1801"/>
      <c r="B1801"/>
      <c r="C1801"/>
      <c r="D1801"/>
      <c r="E1801"/>
      <c r="F1801"/>
      <c r="G1801"/>
      <c r="H1801"/>
      <c r="I1801"/>
    </row>
    <row r="1802" spans="1:9" x14ac:dyDescent="0.25">
      <c r="A1802"/>
      <c r="B1802"/>
      <c r="C1802"/>
      <c r="D1802"/>
      <c r="E1802"/>
      <c r="F1802"/>
      <c r="G1802"/>
      <c r="H1802"/>
      <c r="I1802"/>
    </row>
    <row r="1803" spans="1:9" x14ac:dyDescent="0.25">
      <c r="A1803"/>
      <c r="B1803"/>
      <c r="C1803"/>
      <c r="D1803"/>
      <c r="E1803"/>
      <c r="F1803"/>
      <c r="G1803"/>
      <c r="H1803"/>
      <c r="I1803"/>
    </row>
    <row r="1804" spans="1:9" x14ac:dyDescent="0.25">
      <c r="A1804"/>
      <c r="B1804"/>
      <c r="C1804"/>
      <c r="D1804"/>
      <c r="E1804"/>
      <c r="F1804"/>
      <c r="G1804"/>
      <c r="H1804"/>
      <c r="I1804"/>
    </row>
    <row r="1805" spans="1:9" x14ac:dyDescent="0.25">
      <c r="A1805"/>
      <c r="B1805"/>
      <c r="C1805"/>
      <c r="D1805"/>
      <c r="E1805"/>
      <c r="F1805"/>
      <c r="G1805"/>
      <c r="H1805"/>
      <c r="I1805"/>
    </row>
    <row r="1806" spans="1:9" x14ac:dyDescent="0.25">
      <c r="A1806"/>
      <c r="B1806"/>
      <c r="C1806"/>
      <c r="D1806"/>
      <c r="E1806"/>
      <c r="F1806"/>
      <c r="G1806"/>
      <c r="H1806"/>
      <c r="I1806"/>
    </row>
    <row r="1807" spans="1:9" x14ac:dyDescent="0.25">
      <c r="A1807"/>
      <c r="B1807"/>
      <c r="C1807"/>
      <c r="D1807"/>
      <c r="E1807"/>
      <c r="F1807"/>
      <c r="G1807"/>
      <c r="H1807"/>
      <c r="I1807"/>
    </row>
    <row r="1808" spans="1:9" x14ac:dyDescent="0.25">
      <c r="A1808"/>
      <c r="B1808"/>
      <c r="C1808"/>
      <c r="D1808"/>
      <c r="E1808"/>
      <c r="F1808"/>
      <c r="G1808"/>
      <c r="H1808"/>
      <c r="I1808"/>
    </row>
    <row r="1809" spans="1:9" x14ac:dyDescent="0.25">
      <c r="A1809"/>
      <c r="B1809"/>
      <c r="C1809"/>
      <c r="D1809"/>
      <c r="E1809"/>
      <c r="F1809"/>
      <c r="G1809"/>
      <c r="H1809"/>
      <c r="I1809"/>
    </row>
    <row r="1810" spans="1:9" x14ac:dyDescent="0.25">
      <c r="A1810"/>
      <c r="B1810"/>
      <c r="C1810"/>
      <c r="D1810"/>
      <c r="E1810"/>
      <c r="F1810"/>
      <c r="G1810"/>
      <c r="H1810"/>
      <c r="I1810"/>
    </row>
    <row r="1811" spans="1:9" x14ac:dyDescent="0.25">
      <c r="A1811"/>
      <c r="B1811"/>
      <c r="C1811"/>
      <c r="D1811"/>
      <c r="E1811"/>
      <c r="F1811"/>
      <c r="G1811"/>
      <c r="H1811"/>
      <c r="I1811"/>
    </row>
    <row r="1812" spans="1:9" x14ac:dyDescent="0.25">
      <c r="A1812"/>
      <c r="B1812"/>
      <c r="C1812"/>
      <c r="D1812"/>
      <c r="E1812"/>
      <c r="F1812"/>
      <c r="G1812"/>
      <c r="H1812"/>
      <c r="I1812"/>
    </row>
    <row r="1813" spans="1:9" x14ac:dyDescent="0.25">
      <c r="A1813"/>
      <c r="B1813"/>
      <c r="C1813"/>
      <c r="D1813"/>
      <c r="E1813"/>
      <c r="F1813"/>
      <c r="G1813"/>
      <c r="H1813"/>
      <c r="I1813"/>
    </row>
    <row r="1814" spans="1:9" x14ac:dyDescent="0.25">
      <c r="A1814"/>
      <c r="B1814"/>
      <c r="C1814"/>
      <c r="D1814"/>
      <c r="E1814"/>
      <c r="F1814"/>
      <c r="G1814"/>
      <c r="H1814"/>
      <c r="I1814"/>
    </row>
    <row r="1815" spans="1:9" x14ac:dyDescent="0.25">
      <c r="A1815"/>
      <c r="B1815"/>
      <c r="C1815"/>
      <c r="D1815"/>
      <c r="E1815"/>
      <c r="F1815"/>
      <c r="G1815"/>
      <c r="H1815"/>
      <c r="I1815"/>
    </row>
    <row r="1816" spans="1:9" x14ac:dyDescent="0.25">
      <c r="A1816"/>
      <c r="B1816"/>
      <c r="C1816"/>
      <c r="D1816"/>
      <c r="E1816"/>
      <c r="F1816"/>
      <c r="G1816"/>
      <c r="H1816"/>
      <c r="I1816"/>
    </row>
    <row r="1817" spans="1:9" x14ac:dyDescent="0.25">
      <c r="A1817"/>
      <c r="B1817"/>
      <c r="C1817"/>
      <c r="D1817"/>
      <c r="E1817"/>
      <c r="F1817"/>
      <c r="G1817"/>
      <c r="H1817"/>
      <c r="I1817"/>
    </row>
    <row r="1818" spans="1:9" x14ac:dyDescent="0.25">
      <c r="A1818"/>
      <c r="B1818"/>
      <c r="C1818"/>
      <c r="D1818"/>
      <c r="E1818"/>
      <c r="F1818"/>
      <c r="G1818"/>
      <c r="H1818"/>
      <c r="I1818"/>
    </row>
    <row r="1819" spans="1:9" x14ac:dyDescent="0.25">
      <c r="A1819"/>
      <c r="B1819"/>
      <c r="C1819"/>
      <c r="D1819"/>
      <c r="E1819"/>
      <c r="F1819"/>
      <c r="G1819"/>
      <c r="H1819"/>
      <c r="I1819"/>
    </row>
    <row r="1820" spans="1:9" x14ac:dyDescent="0.25">
      <c r="A1820"/>
      <c r="B1820"/>
      <c r="C1820"/>
      <c r="D1820"/>
      <c r="E1820"/>
      <c r="F1820"/>
      <c r="G1820"/>
      <c r="H1820"/>
      <c r="I1820"/>
    </row>
    <row r="1821" spans="1:9" x14ac:dyDescent="0.25">
      <c r="A1821"/>
      <c r="B1821"/>
      <c r="C1821"/>
      <c r="D1821"/>
      <c r="E1821"/>
      <c r="F1821"/>
      <c r="G1821"/>
      <c r="H1821"/>
      <c r="I1821"/>
    </row>
    <row r="1822" spans="1:9" x14ac:dyDescent="0.25">
      <c r="A1822"/>
      <c r="B1822"/>
      <c r="C1822"/>
      <c r="D1822"/>
      <c r="E1822"/>
      <c r="F1822"/>
      <c r="G1822"/>
      <c r="H1822"/>
      <c r="I1822"/>
    </row>
    <row r="1823" spans="1:9" x14ac:dyDescent="0.25">
      <c r="A1823"/>
      <c r="B1823"/>
      <c r="C1823"/>
      <c r="D1823"/>
      <c r="E1823"/>
      <c r="F1823"/>
      <c r="G1823"/>
      <c r="H1823"/>
      <c r="I1823"/>
    </row>
    <row r="1824" spans="1:9" x14ac:dyDescent="0.25">
      <c r="A1824"/>
      <c r="B1824"/>
      <c r="C1824"/>
      <c r="D1824"/>
      <c r="E1824"/>
      <c r="F1824"/>
      <c r="G1824"/>
      <c r="H1824"/>
      <c r="I1824"/>
    </row>
    <row r="1825" spans="1:9" x14ac:dyDescent="0.25">
      <c r="A1825"/>
      <c r="B1825"/>
      <c r="C1825"/>
      <c r="D1825"/>
      <c r="E1825"/>
      <c r="F1825"/>
      <c r="G1825"/>
      <c r="H1825"/>
      <c r="I1825"/>
    </row>
    <row r="1826" spans="1:9" x14ac:dyDescent="0.25">
      <c r="A1826"/>
      <c r="B1826"/>
      <c r="C1826"/>
      <c r="D1826"/>
      <c r="E1826"/>
      <c r="F1826"/>
      <c r="G1826"/>
      <c r="H1826"/>
      <c r="I1826"/>
    </row>
    <row r="1827" spans="1:9" x14ac:dyDescent="0.25">
      <c r="A1827"/>
      <c r="B1827"/>
      <c r="C1827"/>
      <c r="D1827"/>
      <c r="E1827"/>
      <c r="F1827"/>
      <c r="G1827"/>
      <c r="H1827"/>
      <c r="I1827"/>
    </row>
    <row r="1828" spans="1:9" x14ac:dyDescent="0.25">
      <c r="A1828"/>
      <c r="B1828"/>
      <c r="C1828"/>
      <c r="D1828"/>
      <c r="E1828"/>
      <c r="F1828"/>
      <c r="G1828"/>
      <c r="H1828"/>
      <c r="I1828"/>
    </row>
    <row r="1829" spans="1:9" x14ac:dyDescent="0.25">
      <c r="A1829"/>
      <c r="B1829"/>
      <c r="C1829"/>
      <c r="D1829"/>
      <c r="E1829"/>
      <c r="F1829"/>
      <c r="G1829"/>
      <c r="H1829"/>
      <c r="I1829"/>
    </row>
    <row r="1830" spans="1:9" x14ac:dyDescent="0.25">
      <c r="A1830"/>
      <c r="B1830"/>
      <c r="C1830"/>
      <c r="D1830"/>
      <c r="E1830"/>
      <c r="F1830"/>
      <c r="G1830"/>
      <c r="H1830"/>
      <c r="I1830"/>
    </row>
    <row r="1831" spans="1:9" x14ac:dyDescent="0.25">
      <c r="A1831"/>
      <c r="B1831"/>
      <c r="C1831"/>
      <c r="D1831"/>
      <c r="E1831"/>
      <c r="F1831"/>
      <c r="G1831"/>
      <c r="H1831"/>
      <c r="I1831"/>
    </row>
    <row r="1832" spans="1:9" x14ac:dyDescent="0.25">
      <c r="A1832"/>
      <c r="B1832"/>
      <c r="C1832"/>
      <c r="D1832"/>
      <c r="E1832"/>
      <c r="F1832"/>
      <c r="G1832"/>
      <c r="H1832"/>
      <c r="I1832"/>
    </row>
    <row r="1833" spans="1:9" x14ac:dyDescent="0.25">
      <c r="A1833"/>
      <c r="B1833"/>
      <c r="C1833"/>
      <c r="D1833"/>
      <c r="E1833"/>
      <c r="F1833"/>
      <c r="G1833"/>
      <c r="H1833"/>
      <c r="I1833"/>
    </row>
    <row r="1834" spans="1:9" x14ac:dyDescent="0.25">
      <c r="A1834"/>
      <c r="B1834"/>
      <c r="C1834"/>
      <c r="D1834"/>
      <c r="E1834"/>
      <c r="F1834"/>
      <c r="G1834"/>
      <c r="H1834"/>
      <c r="I1834"/>
    </row>
    <row r="1835" spans="1:9" x14ac:dyDescent="0.25">
      <c r="A1835"/>
      <c r="B1835"/>
      <c r="C1835"/>
      <c r="D1835"/>
      <c r="E1835"/>
      <c r="F1835"/>
      <c r="G1835"/>
      <c r="H1835"/>
      <c r="I1835"/>
    </row>
    <row r="1836" spans="1:9" x14ac:dyDescent="0.25">
      <c r="A1836"/>
      <c r="B1836"/>
      <c r="C1836"/>
      <c r="D1836"/>
      <c r="E1836"/>
      <c r="F1836"/>
      <c r="G1836"/>
      <c r="H1836"/>
      <c r="I1836"/>
    </row>
    <row r="1837" spans="1:9" x14ac:dyDescent="0.25">
      <c r="A1837"/>
      <c r="B1837"/>
      <c r="C1837"/>
      <c r="D1837"/>
      <c r="E1837"/>
      <c r="F1837"/>
      <c r="G1837"/>
      <c r="H1837"/>
      <c r="I1837"/>
    </row>
    <row r="1838" spans="1:9" x14ac:dyDescent="0.25">
      <c r="A1838"/>
      <c r="B1838"/>
      <c r="C1838"/>
      <c r="D1838"/>
      <c r="E1838"/>
      <c r="F1838"/>
      <c r="G1838"/>
      <c r="H1838"/>
      <c r="I1838"/>
    </row>
    <row r="1839" spans="1:9" x14ac:dyDescent="0.25">
      <c r="A1839"/>
      <c r="B1839"/>
      <c r="C1839"/>
      <c r="D1839"/>
      <c r="E1839"/>
      <c r="F1839"/>
      <c r="G1839"/>
      <c r="H1839"/>
      <c r="I1839"/>
    </row>
    <row r="1840" spans="1:9" x14ac:dyDescent="0.25">
      <c r="A1840"/>
      <c r="B1840"/>
      <c r="C1840"/>
      <c r="D1840"/>
      <c r="E1840"/>
      <c r="F1840"/>
      <c r="G1840"/>
      <c r="H1840"/>
      <c r="I1840"/>
    </row>
    <row r="1841" spans="1:9" x14ac:dyDescent="0.25">
      <c r="A1841"/>
      <c r="B1841"/>
      <c r="C1841"/>
      <c r="D1841"/>
      <c r="E1841"/>
      <c r="F1841"/>
      <c r="G1841"/>
      <c r="H1841"/>
      <c r="I1841"/>
    </row>
    <row r="1842" spans="1:9" x14ac:dyDescent="0.25">
      <c r="A1842"/>
      <c r="B1842"/>
      <c r="C1842"/>
      <c r="D1842"/>
      <c r="E1842"/>
      <c r="F1842"/>
      <c r="G1842"/>
      <c r="H1842"/>
      <c r="I1842"/>
    </row>
    <row r="1843" spans="1:9" x14ac:dyDescent="0.25">
      <c r="A1843"/>
      <c r="B1843"/>
      <c r="C1843"/>
      <c r="D1843"/>
      <c r="E1843"/>
      <c r="F1843"/>
      <c r="G1843"/>
      <c r="H1843"/>
      <c r="I1843"/>
    </row>
    <row r="1844" spans="1:9" x14ac:dyDescent="0.25">
      <c r="A1844"/>
      <c r="B1844"/>
      <c r="C1844"/>
      <c r="D1844"/>
      <c r="E1844"/>
      <c r="F1844"/>
      <c r="G1844"/>
      <c r="H1844"/>
      <c r="I1844"/>
    </row>
    <row r="1845" spans="1:9" x14ac:dyDescent="0.25">
      <c r="A1845"/>
      <c r="B1845"/>
      <c r="C1845"/>
      <c r="D1845"/>
      <c r="E1845"/>
      <c r="F1845"/>
      <c r="G1845"/>
      <c r="H1845"/>
      <c r="I1845"/>
    </row>
    <row r="1846" spans="1:9" x14ac:dyDescent="0.25">
      <c r="A1846"/>
      <c r="B1846"/>
      <c r="C1846"/>
      <c r="D1846"/>
      <c r="E1846"/>
      <c r="F1846"/>
      <c r="G1846"/>
      <c r="H1846"/>
      <c r="I1846"/>
    </row>
    <row r="1847" spans="1:9" x14ac:dyDescent="0.25">
      <c r="A1847"/>
      <c r="B1847"/>
      <c r="C1847"/>
      <c r="D1847"/>
      <c r="E1847"/>
      <c r="F1847"/>
      <c r="G1847"/>
      <c r="H1847"/>
      <c r="I1847"/>
    </row>
    <row r="1848" spans="1:9" x14ac:dyDescent="0.25">
      <c r="A1848"/>
      <c r="B1848"/>
      <c r="C1848"/>
      <c r="D1848"/>
      <c r="E1848"/>
      <c r="F1848"/>
      <c r="G1848"/>
      <c r="H1848"/>
      <c r="I1848"/>
    </row>
    <row r="1849" spans="1:9" x14ac:dyDescent="0.25">
      <c r="A1849"/>
      <c r="B1849"/>
      <c r="C1849"/>
      <c r="D1849"/>
      <c r="E1849"/>
      <c r="F1849"/>
      <c r="G1849"/>
      <c r="H1849"/>
      <c r="I1849"/>
    </row>
    <row r="1850" spans="1:9" x14ac:dyDescent="0.25">
      <c r="A1850"/>
      <c r="B1850"/>
      <c r="C1850"/>
      <c r="D1850"/>
      <c r="E1850"/>
      <c r="F1850"/>
      <c r="G1850"/>
      <c r="H1850"/>
      <c r="I1850"/>
    </row>
    <row r="1851" spans="1:9" x14ac:dyDescent="0.25">
      <c r="A1851"/>
      <c r="B1851"/>
      <c r="C1851"/>
      <c r="D1851"/>
      <c r="E1851"/>
      <c r="F1851"/>
      <c r="G1851"/>
      <c r="H1851"/>
      <c r="I1851"/>
    </row>
    <row r="1852" spans="1:9" x14ac:dyDescent="0.25">
      <c r="A1852"/>
      <c r="B1852"/>
      <c r="C1852"/>
      <c r="D1852"/>
      <c r="E1852"/>
      <c r="F1852"/>
      <c r="G1852"/>
      <c r="H1852"/>
      <c r="I1852"/>
    </row>
    <row r="1853" spans="1:9" x14ac:dyDescent="0.25">
      <c r="A1853"/>
      <c r="B1853"/>
      <c r="C1853"/>
      <c r="D1853"/>
      <c r="E1853"/>
      <c r="F1853"/>
      <c r="G1853"/>
      <c r="H1853"/>
      <c r="I1853"/>
    </row>
    <row r="1854" spans="1:9" x14ac:dyDescent="0.25">
      <c r="A1854"/>
      <c r="B1854"/>
      <c r="C1854"/>
      <c r="D1854"/>
      <c r="E1854"/>
      <c r="F1854"/>
      <c r="G1854"/>
      <c r="H1854"/>
      <c r="I1854"/>
    </row>
    <row r="1855" spans="1:9" x14ac:dyDescent="0.25">
      <c r="A1855"/>
      <c r="B1855"/>
      <c r="C1855"/>
      <c r="D1855"/>
      <c r="E1855"/>
      <c r="F1855"/>
      <c r="G1855"/>
      <c r="H1855"/>
      <c r="I1855"/>
    </row>
    <row r="1856" spans="1:9" x14ac:dyDescent="0.25">
      <c r="A1856"/>
      <c r="B1856"/>
      <c r="C1856"/>
      <c r="D1856"/>
      <c r="E1856"/>
      <c r="F1856"/>
      <c r="G1856"/>
      <c r="H1856"/>
      <c r="I1856"/>
    </row>
    <row r="1857" spans="1:9" x14ac:dyDescent="0.25">
      <c r="A1857"/>
      <c r="B1857"/>
      <c r="C1857"/>
      <c r="D1857"/>
      <c r="E1857"/>
      <c r="F1857"/>
      <c r="G1857"/>
      <c r="H1857"/>
      <c r="I1857"/>
    </row>
    <row r="1858" spans="1:9" x14ac:dyDescent="0.25">
      <c r="A1858"/>
      <c r="B1858"/>
      <c r="C1858"/>
      <c r="D1858"/>
      <c r="E1858"/>
      <c r="F1858"/>
      <c r="G1858"/>
      <c r="H1858"/>
      <c r="I1858"/>
    </row>
    <row r="1859" spans="1:9" x14ac:dyDescent="0.25">
      <c r="A1859"/>
      <c r="B1859"/>
      <c r="C1859"/>
      <c r="D1859"/>
      <c r="E1859"/>
      <c r="F1859"/>
      <c r="G1859"/>
      <c r="H1859"/>
      <c r="I1859"/>
    </row>
    <row r="1860" spans="1:9" x14ac:dyDescent="0.25">
      <c r="A1860"/>
      <c r="B1860"/>
      <c r="C1860"/>
      <c r="D1860"/>
      <c r="E1860"/>
      <c r="F1860"/>
      <c r="G1860"/>
      <c r="H1860"/>
      <c r="I1860"/>
    </row>
    <row r="1861" spans="1:9" x14ac:dyDescent="0.25">
      <c r="A1861"/>
      <c r="B1861"/>
      <c r="C1861"/>
      <c r="D1861"/>
      <c r="E1861"/>
      <c r="F1861"/>
      <c r="G1861"/>
      <c r="H1861"/>
      <c r="I1861"/>
    </row>
    <row r="1862" spans="1:9" x14ac:dyDescent="0.25">
      <c r="A1862"/>
      <c r="B1862"/>
      <c r="C1862"/>
      <c r="D1862"/>
      <c r="E1862"/>
      <c r="F1862"/>
      <c r="G1862"/>
      <c r="H1862"/>
      <c r="I1862"/>
    </row>
    <row r="1863" spans="1:9" x14ac:dyDescent="0.25">
      <c r="A1863"/>
      <c r="B1863"/>
      <c r="C1863"/>
      <c r="D1863"/>
      <c r="E1863"/>
      <c r="F1863"/>
      <c r="G1863"/>
      <c r="H1863"/>
      <c r="I1863"/>
    </row>
    <row r="1864" spans="1:9" x14ac:dyDescent="0.25">
      <c r="A1864"/>
      <c r="B1864"/>
      <c r="C1864"/>
      <c r="D1864"/>
      <c r="E1864"/>
      <c r="F1864"/>
      <c r="G1864"/>
      <c r="H1864"/>
      <c r="I1864"/>
    </row>
    <row r="1865" spans="1:9" x14ac:dyDescent="0.25">
      <c r="A1865"/>
      <c r="B1865"/>
      <c r="C1865"/>
      <c r="D1865"/>
      <c r="E1865"/>
      <c r="F1865"/>
      <c r="G1865"/>
      <c r="H1865"/>
      <c r="I1865"/>
    </row>
    <row r="1866" spans="1:9" x14ac:dyDescent="0.25">
      <c r="A1866"/>
      <c r="B1866"/>
      <c r="C1866"/>
      <c r="D1866"/>
      <c r="E1866"/>
      <c r="F1866"/>
      <c r="G1866"/>
      <c r="H1866"/>
      <c r="I1866"/>
    </row>
    <row r="1867" spans="1:9" x14ac:dyDescent="0.25">
      <c r="A1867"/>
      <c r="B1867"/>
      <c r="C1867"/>
      <c r="D1867"/>
      <c r="E1867"/>
      <c r="F1867"/>
      <c r="G1867"/>
      <c r="H1867"/>
      <c r="I1867"/>
    </row>
    <row r="1868" spans="1:9" x14ac:dyDescent="0.25">
      <c r="A1868"/>
      <c r="B1868"/>
      <c r="C1868"/>
      <c r="D1868"/>
      <c r="E1868"/>
      <c r="F1868"/>
      <c r="G1868"/>
      <c r="H1868"/>
      <c r="I1868"/>
    </row>
    <row r="1869" spans="1:9" x14ac:dyDescent="0.25">
      <c r="A1869"/>
      <c r="B1869"/>
      <c r="C1869"/>
      <c r="D1869"/>
      <c r="E1869"/>
      <c r="F1869"/>
      <c r="G1869"/>
      <c r="H1869"/>
      <c r="I1869"/>
    </row>
    <row r="1870" spans="1:9" x14ac:dyDescent="0.25">
      <c r="A1870"/>
      <c r="B1870"/>
      <c r="C1870"/>
      <c r="D1870"/>
      <c r="E1870"/>
      <c r="F1870"/>
      <c r="G1870"/>
      <c r="H1870"/>
      <c r="I1870"/>
    </row>
    <row r="1871" spans="1:9" x14ac:dyDescent="0.25">
      <c r="A1871"/>
      <c r="B1871"/>
      <c r="C1871"/>
      <c r="D1871"/>
      <c r="E1871"/>
      <c r="F1871"/>
      <c r="G1871"/>
      <c r="H1871"/>
      <c r="I1871"/>
    </row>
    <row r="1872" spans="1:9" x14ac:dyDescent="0.25">
      <c r="A1872"/>
      <c r="B1872"/>
      <c r="C1872"/>
      <c r="D1872"/>
      <c r="E1872"/>
      <c r="F1872"/>
      <c r="G1872"/>
      <c r="H1872"/>
      <c r="I1872"/>
    </row>
    <row r="1873" spans="1:9" x14ac:dyDescent="0.25">
      <c r="A1873"/>
      <c r="B1873"/>
      <c r="C1873"/>
      <c r="D1873"/>
      <c r="E1873"/>
      <c r="F1873"/>
      <c r="G1873"/>
      <c r="H1873"/>
      <c r="I1873"/>
    </row>
    <row r="1874" spans="1:9" x14ac:dyDescent="0.25">
      <c r="A1874"/>
      <c r="B1874"/>
      <c r="C1874"/>
      <c r="D1874"/>
      <c r="E1874"/>
      <c r="F1874"/>
      <c r="G1874"/>
      <c r="H1874"/>
      <c r="I1874"/>
    </row>
    <row r="1875" spans="1:9" x14ac:dyDescent="0.25">
      <c r="A1875"/>
      <c r="B1875"/>
      <c r="C1875"/>
      <c r="D1875"/>
      <c r="E1875"/>
      <c r="F1875"/>
      <c r="G1875"/>
      <c r="H1875"/>
      <c r="I1875"/>
    </row>
    <row r="1876" spans="1:9" x14ac:dyDescent="0.25">
      <c r="A1876"/>
      <c r="B1876"/>
      <c r="C1876"/>
      <c r="D1876"/>
      <c r="E1876"/>
      <c r="F1876"/>
      <c r="G1876"/>
      <c r="H1876"/>
      <c r="I1876"/>
    </row>
    <row r="1877" spans="1:9" x14ac:dyDescent="0.25">
      <c r="A1877"/>
      <c r="B1877"/>
      <c r="C1877"/>
      <c r="D1877"/>
      <c r="E1877"/>
      <c r="F1877"/>
      <c r="G1877"/>
      <c r="H1877"/>
      <c r="I1877"/>
    </row>
    <row r="1878" spans="1:9" x14ac:dyDescent="0.25">
      <c r="A1878"/>
      <c r="B1878"/>
      <c r="C1878"/>
      <c r="D1878"/>
      <c r="E1878"/>
      <c r="F1878"/>
      <c r="G1878"/>
      <c r="H1878"/>
      <c r="I1878"/>
    </row>
    <row r="1879" spans="1:9" x14ac:dyDescent="0.25">
      <c r="A1879"/>
      <c r="B1879"/>
      <c r="C1879"/>
      <c r="D1879"/>
      <c r="E1879"/>
      <c r="F1879"/>
      <c r="G1879"/>
      <c r="H1879"/>
      <c r="I1879"/>
    </row>
    <row r="1880" spans="1:9" x14ac:dyDescent="0.25">
      <c r="A1880"/>
      <c r="B1880"/>
      <c r="C1880"/>
      <c r="D1880"/>
      <c r="E1880"/>
      <c r="F1880"/>
      <c r="G1880"/>
      <c r="H1880"/>
      <c r="I1880"/>
    </row>
    <row r="1881" spans="1:9" x14ac:dyDescent="0.25">
      <c r="A1881"/>
      <c r="B1881"/>
      <c r="C1881"/>
      <c r="D1881"/>
      <c r="E1881"/>
      <c r="F1881"/>
      <c r="G1881"/>
      <c r="H1881"/>
      <c r="I1881"/>
    </row>
    <row r="1882" spans="1:9" x14ac:dyDescent="0.25">
      <c r="A1882"/>
      <c r="B1882"/>
      <c r="C1882"/>
      <c r="D1882"/>
      <c r="E1882"/>
      <c r="F1882"/>
      <c r="G1882"/>
      <c r="H1882"/>
      <c r="I1882"/>
    </row>
    <row r="1883" spans="1:9" x14ac:dyDescent="0.25">
      <c r="A1883"/>
      <c r="B1883"/>
      <c r="C1883"/>
      <c r="D1883"/>
      <c r="E1883"/>
      <c r="F1883"/>
      <c r="G1883"/>
      <c r="H1883"/>
      <c r="I1883"/>
    </row>
    <row r="1884" spans="1:9" x14ac:dyDescent="0.25">
      <c r="A1884"/>
      <c r="B1884"/>
      <c r="C1884"/>
      <c r="D1884"/>
      <c r="E1884"/>
      <c r="F1884"/>
      <c r="G1884"/>
      <c r="H1884"/>
      <c r="I1884"/>
    </row>
    <row r="1885" spans="1:9" x14ac:dyDescent="0.25">
      <c r="A1885"/>
      <c r="B1885"/>
      <c r="C1885"/>
      <c r="D1885"/>
      <c r="E1885"/>
      <c r="F1885"/>
      <c r="G1885"/>
      <c r="H1885"/>
      <c r="I1885"/>
    </row>
    <row r="1886" spans="1:9" x14ac:dyDescent="0.25">
      <c r="A1886"/>
      <c r="B1886"/>
      <c r="C1886"/>
      <c r="D1886"/>
      <c r="E1886"/>
      <c r="F1886"/>
      <c r="G1886"/>
      <c r="H1886"/>
      <c r="I1886"/>
    </row>
    <row r="1887" spans="1:9" x14ac:dyDescent="0.25">
      <c r="A1887"/>
      <c r="B1887"/>
      <c r="C1887"/>
      <c r="D1887"/>
      <c r="E1887"/>
      <c r="F1887"/>
      <c r="G1887"/>
      <c r="H1887"/>
      <c r="I1887"/>
    </row>
    <row r="1888" spans="1:9" x14ac:dyDescent="0.25">
      <c r="A1888"/>
      <c r="B1888"/>
      <c r="C1888"/>
      <c r="D1888"/>
      <c r="E1888"/>
      <c r="F1888"/>
      <c r="G1888"/>
      <c r="H1888"/>
      <c r="I1888"/>
    </row>
    <row r="1889" spans="1:9" x14ac:dyDescent="0.25">
      <c r="A1889"/>
      <c r="B1889"/>
      <c r="C1889"/>
      <c r="D1889"/>
      <c r="E1889"/>
      <c r="F1889"/>
      <c r="G1889"/>
      <c r="H1889"/>
      <c r="I1889"/>
    </row>
    <row r="1890" spans="1:9" x14ac:dyDescent="0.25">
      <c r="A1890"/>
      <c r="B1890"/>
      <c r="C1890"/>
      <c r="D1890"/>
      <c r="E1890"/>
      <c r="F1890"/>
      <c r="G1890"/>
      <c r="H1890"/>
      <c r="I1890"/>
    </row>
    <row r="1891" spans="1:9" x14ac:dyDescent="0.25">
      <c r="A1891"/>
      <c r="B1891"/>
      <c r="C1891"/>
      <c r="D1891"/>
      <c r="E1891"/>
      <c r="F1891"/>
      <c r="G1891"/>
      <c r="H1891"/>
      <c r="I1891"/>
    </row>
    <row r="1892" spans="1:9" x14ac:dyDescent="0.25">
      <c r="A1892"/>
      <c r="B1892"/>
      <c r="C1892"/>
      <c r="D1892"/>
      <c r="E1892"/>
      <c r="F1892"/>
      <c r="G1892"/>
      <c r="H1892"/>
      <c r="I1892"/>
    </row>
    <row r="1893" spans="1:9" x14ac:dyDescent="0.25">
      <c r="A1893"/>
      <c r="B1893"/>
      <c r="C1893"/>
      <c r="D1893"/>
      <c r="E1893"/>
      <c r="F1893"/>
      <c r="G1893"/>
      <c r="H1893"/>
      <c r="I1893"/>
    </row>
    <row r="1894" spans="1:9" x14ac:dyDescent="0.25">
      <c r="A1894"/>
      <c r="B1894"/>
      <c r="C1894"/>
      <c r="D1894"/>
      <c r="E1894"/>
      <c r="F1894"/>
      <c r="G1894"/>
      <c r="H1894"/>
      <c r="I1894"/>
    </row>
    <row r="1895" spans="1:9" x14ac:dyDescent="0.25">
      <c r="A1895"/>
      <c r="B1895"/>
      <c r="C1895"/>
      <c r="D1895"/>
      <c r="E1895"/>
      <c r="F1895"/>
      <c r="G1895"/>
      <c r="H1895"/>
      <c r="I1895"/>
    </row>
    <row r="1896" spans="1:9" x14ac:dyDescent="0.25">
      <c r="A1896"/>
      <c r="B1896"/>
      <c r="C1896"/>
      <c r="D1896"/>
      <c r="E1896"/>
      <c r="F1896"/>
      <c r="G1896"/>
      <c r="H1896"/>
      <c r="I1896"/>
    </row>
    <row r="1897" spans="1:9" x14ac:dyDescent="0.25">
      <c r="A1897"/>
      <c r="B1897"/>
      <c r="C1897"/>
      <c r="D1897"/>
      <c r="E1897"/>
      <c r="F1897"/>
      <c r="G1897"/>
      <c r="H1897"/>
      <c r="I1897"/>
    </row>
    <row r="1898" spans="1:9" x14ac:dyDescent="0.25">
      <c r="A1898"/>
      <c r="B1898"/>
      <c r="C1898"/>
      <c r="D1898"/>
      <c r="E1898"/>
      <c r="F1898"/>
      <c r="G1898"/>
      <c r="H1898"/>
      <c r="I1898"/>
    </row>
    <row r="1899" spans="1:9" x14ac:dyDescent="0.25">
      <c r="A1899"/>
      <c r="B1899"/>
      <c r="C1899"/>
      <c r="D1899"/>
      <c r="E1899"/>
      <c r="F1899"/>
      <c r="G1899"/>
      <c r="H1899"/>
      <c r="I1899"/>
    </row>
    <row r="1900" spans="1:9" x14ac:dyDescent="0.25">
      <c r="A1900"/>
      <c r="B1900"/>
      <c r="C1900"/>
      <c r="D1900"/>
      <c r="E1900"/>
      <c r="F1900"/>
      <c r="G1900"/>
      <c r="H1900"/>
      <c r="I1900"/>
    </row>
    <row r="1901" spans="1:9" x14ac:dyDescent="0.25">
      <c r="A1901"/>
      <c r="B1901"/>
      <c r="C1901"/>
      <c r="D1901"/>
      <c r="E1901"/>
      <c r="F1901"/>
      <c r="G1901"/>
      <c r="H1901"/>
      <c r="I1901"/>
    </row>
    <row r="1902" spans="1:9" x14ac:dyDescent="0.25">
      <c r="A1902"/>
      <c r="B1902"/>
      <c r="C1902"/>
      <c r="D1902"/>
      <c r="E1902"/>
      <c r="F1902"/>
      <c r="G1902"/>
      <c r="H1902"/>
      <c r="I1902"/>
    </row>
    <row r="1903" spans="1:9" x14ac:dyDescent="0.25">
      <c r="A1903"/>
      <c r="B1903"/>
      <c r="C1903"/>
      <c r="D1903"/>
      <c r="E1903"/>
      <c r="F1903"/>
      <c r="G1903"/>
      <c r="H1903"/>
      <c r="I1903"/>
    </row>
    <row r="1904" spans="1:9" x14ac:dyDescent="0.25">
      <c r="A1904"/>
      <c r="B1904"/>
      <c r="C1904"/>
      <c r="D1904"/>
      <c r="E1904"/>
      <c r="F1904"/>
      <c r="G1904"/>
      <c r="H1904"/>
      <c r="I1904"/>
    </row>
    <row r="1905" spans="1:9" x14ac:dyDescent="0.25">
      <c r="A1905"/>
      <c r="B1905"/>
      <c r="C1905"/>
      <c r="D1905"/>
      <c r="E1905"/>
      <c r="F1905"/>
      <c r="G1905"/>
      <c r="H1905"/>
      <c r="I1905"/>
    </row>
    <row r="1906" spans="1:9" x14ac:dyDescent="0.25">
      <c r="A1906"/>
      <c r="B1906"/>
      <c r="C1906"/>
      <c r="D1906"/>
      <c r="E1906"/>
      <c r="F1906"/>
      <c r="G1906"/>
      <c r="H1906"/>
      <c r="I1906"/>
    </row>
    <row r="1907" spans="1:9" x14ac:dyDescent="0.25">
      <c r="A1907"/>
      <c r="B1907"/>
      <c r="C1907"/>
      <c r="D1907"/>
      <c r="E1907"/>
      <c r="F1907"/>
      <c r="G1907"/>
      <c r="H1907"/>
      <c r="I1907"/>
    </row>
    <row r="1908" spans="1:9" x14ac:dyDescent="0.25">
      <c r="A1908"/>
      <c r="B1908"/>
      <c r="C1908"/>
      <c r="D1908"/>
      <c r="E1908"/>
      <c r="F1908"/>
      <c r="G1908"/>
      <c r="H1908"/>
      <c r="I1908"/>
    </row>
    <row r="1909" spans="1:9" x14ac:dyDescent="0.25">
      <c r="A1909"/>
      <c r="B1909"/>
      <c r="C1909"/>
      <c r="D1909"/>
      <c r="E1909"/>
      <c r="F1909"/>
      <c r="G1909"/>
      <c r="H1909"/>
      <c r="I1909"/>
    </row>
    <row r="1910" spans="1:9" x14ac:dyDescent="0.25">
      <c r="A1910"/>
      <c r="B1910"/>
      <c r="C1910"/>
      <c r="D1910"/>
      <c r="E1910"/>
      <c r="F1910"/>
      <c r="G1910"/>
      <c r="H1910"/>
      <c r="I1910"/>
    </row>
    <row r="1911" spans="1:9" x14ac:dyDescent="0.25">
      <c r="A1911"/>
      <c r="B1911"/>
      <c r="C1911"/>
      <c r="D1911"/>
      <c r="E1911"/>
      <c r="F1911"/>
      <c r="G1911"/>
      <c r="H1911"/>
      <c r="I1911"/>
    </row>
    <row r="1912" spans="1:9" x14ac:dyDescent="0.25">
      <c r="A1912"/>
      <c r="B1912"/>
      <c r="C1912"/>
      <c r="D1912"/>
      <c r="E1912"/>
      <c r="F1912"/>
      <c r="G1912"/>
      <c r="H1912"/>
      <c r="I1912"/>
    </row>
    <row r="1913" spans="1:9" x14ac:dyDescent="0.25">
      <c r="A1913"/>
      <c r="B1913"/>
      <c r="C1913"/>
      <c r="D1913"/>
      <c r="E1913"/>
      <c r="F1913"/>
      <c r="G1913"/>
      <c r="H1913"/>
      <c r="I1913"/>
    </row>
    <row r="1914" spans="1:9" x14ac:dyDescent="0.25">
      <c r="A1914"/>
      <c r="B1914"/>
      <c r="C1914"/>
      <c r="D1914"/>
      <c r="E1914"/>
      <c r="F1914"/>
      <c r="G1914"/>
      <c r="H1914"/>
      <c r="I1914"/>
    </row>
    <row r="1915" spans="1:9" x14ac:dyDescent="0.25">
      <c r="A1915"/>
      <c r="B1915"/>
      <c r="C1915"/>
      <c r="D1915"/>
      <c r="E1915"/>
      <c r="F1915"/>
      <c r="G1915"/>
      <c r="H1915"/>
      <c r="I1915"/>
    </row>
    <row r="1916" spans="1:9" x14ac:dyDescent="0.25">
      <c r="A1916"/>
      <c r="B1916"/>
      <c r="C1916"/>
      <c r="D1916"/>
      <c r="E1916"/>
      <c r="F1916"/>
      <c r="G1916"/>
      <c r="H1916"/>
      <c r="I1916"/>
    </row>
    <row r="1917" spans="1:9" x14ac:dyDescent="0.25">
      <c r="A1917"/>
      <c r="B1917"/>
      <c r="C1917"/>
      <c r="D1917"/>
      <c r="E1917"/>
      <c r="F1917"/>
      <c r="G1917"/>
      <c r="H1917"/>
      <c r="I1917"/>
    </row>
    <row r="1918" spans="1:9" x14ac:dyDescent="0.25">
      <c r="A1918"/>
      <c r="B1918"/>
      <c r="C1918"/>
      <c r="D1918"/>
      <c r="E1918"/>
      <c r="F1918"/>
      <c r="G1918"/>
      <c r="H1918"/>
      <c r="I1918"/>
    </row>
    <row r="1919" spans="1:9" x14ac:dyDescent="0.25">
      <c r="A1919"/>
      <c r="B1919"/>
      <c r="C1919"/>
      <c r="D1919"/>
      <c r="E1919"/>
      <c r="F1919"/>
      <c r="G1919"/>
      <c r="H1919"/>
      <c r="I1919"/>
    </row>
    <row r="1920" spans="1:9" x14ac:dyDescent="0.25">
      <c r="A1920"/>
      <c r="B1920"/>
      <c r="C1920"/>
      <c r="D1920"/>
      <c r="E1920"/>
      <c r="F1920"/>
      <c r="G1920"/>
      <c r="H1920"/>
      <c r="I1920"/>
    </row>
    <row r="1921" spans="1:9" x14ac:dyDescent="0.25">
      <c r="A1921"/>
      <c r="B1921"/>
      <c r="C1921"/>
      <c r="D1921"/>
      <c r="E1921"/>
      <c r="F1921"/>
      <c r="G1921"/>
      <c r="H1921"/>
      <c r="I1921"/>
    </row>
    <row r="1922" spans="1:9" x14ac:dyDescent="0.25">
      <c r="A1922"/>
      <c r="B1922"/>
      <c r="C1922"/>
      <c r="D1922"/>
      <c r="E1922"/>
      <c r="F1922"/>
      <c r="G1922"/>
      <c r="H1922"/>
      <c r="I1922"/>
    </row>
    <row r="1923" spans="1:9" x14ac:dyDescent="0.25">
      <c r="A1923"/>
      <c r="B1923"/>
      <c r="C1923"/>
      <c r="D1923"/>
      <c r="E1923"/>
      <c r="F1923"/>
      <c r="G1923"/>
      <c r="H1923"/>
      <c r="I1923"/>
    </row>
    <row r="1924" spans="1:9" x14ac:dyDescent="0.25">
      <c r="A1924"/>
      <c r="B1924"/>
      <c r="C1924"/>
      <c r="D1924"/>
      <c r="E1924"/>
      <c r="F1924"/>
      <c r="G1924"/>
      <c r="H1924"/>
      <c r="I1924"/>
    </row>
    <row r="1925" spans="1:9" x14ac:dyDescent="0.25">
      <c r="A1925"/>
      <c r="B1925"/>
      <c r="C1925"/>
      <c r="D1925"/>
      <c r="E1925"/>
      <c r="F1925"/>
      <c r="G1925"/>
      <c r="H1925"/>
      <c r="I1925"/>
    </row>
    <row r="1926" spans="1:9" x14ac:dyDescent="0.25">
      <c r="A1926"/>
      <c r="B1926"/>
      <c r="C1926"/>
      <c r="D1926"/>
      <c r="E1926"/>
      <c r="F1926"/>
      <c r="G1926"/>
      <c r="H1926"/>
      <c r="I1926"/>
    </row>
    <row r="1927" spans="1:9" x14ac:dyDescent="0.25">
      <c r="A1927"/>
      <c r="B1927"/>
      <c r="C1927"/>
      <c r="D1927"/>
      <c r="E1927"/>
      <c r="F1927"/>
      <c r="G1927"/>
      <c r="H1927"/>
      <c r="I1927"/>
    </row>
    <row r="1928" spans="1:9" x14ac:dyDescent="0.25">
      <c r="A1928"/>
      <c r="B1928"/>
      <c r="C1928"/>
      <c r="D1928"/>
      <c r="E1928"/>
      <c r="F1928"/>
      <c r="G1928"/>
      <c r="H1928"/>
      <c r="I1928"/>
    </row>
    <row r="1929" spans="1:9" x14ac:dyDescent="0.25">
      <c r="A1929"/>
      <c r="B1929"/>
      <c r="C1929"/>
      <c r="D1929"/>
      <c r="E1929"/>
      <c r="F1929"/>
      <c r="G1929"/>
      <c r="H1929"/>
      <c r="I1929"/>
    </row>
    <row r="1930" spans="1:9" x14ac:dyDescent="0.25">
      <c r="A1930"/>
      <c r="B1930"/>
      <c r="C1930"/>
      <c r="D1930"/>
      <c r="E1930"/>
      <c r="F1930"/>
      <c r="G1930"/>
      <c r="H1930"/>
      <c r="I1930"/>
    </row>
    <row r="1931" spans="1:9" x14ac:dyDescent="0.25">
      <c r="A1931"/>
      <c r="B1931"/>
      <c r="C1931"/>
      <c r="D1931"/>
      <c r="E1931"/>
      <c r="F1931"/>
      <c r="G1931"/>
      <c r="H1931"/>
      <c r="I1931"/>
    </row>
    <row r="1932" spans="1:9" x14ac:dyDescent="0.25">
      <c r="A1932"/>
      <c r="B1932"/>
      <c r="C1932"/>
      <c r="D1932"/>
      <c r="E1932"/>
      <c r="F1932"/>
      <c r="G1932"/>
      <c r="H1932"/>
      <c r="I1932"/>
    </row>
    <row r="1933" spans="1:9" x14ac:dyDescent="0.25">
      <c r="A1933"/>
      <c r="B1933"/>
      <c r="C1933"/>
      <c r="D1933"/>
      <c r="E1933"/>
      <c r="F1933"/>
      <c r="G1933"/>
      <c r="H1933"/>
      <c r="I1933"/>
    </row>
    <row r="1934" spans="1:9" x14ac:dyDescent="0.25">
      <c r="A1934"/>
      <c r="B1934"/>
      <c r="C1934"/>
      <c r="D1934"/>
      <c r="E1934"/>
      <c r="F1934"/>
      <c r="G1934"/>
      <c r="H1934"/>
      <c r="I1934"/>
    </row>
    <row r="1935" spans="1:9" x14ac:dyDescent="0.25">
      <c r="A1935"/>
      <c r="B1935"/>
      <c r="C1935"/>
      <c r="D1935"/>
      <c r="E1935"/>
      <c r="F1935"/>
      <c r="G1935"/>
      <c r="H1935"/>
      <c r="I1935"/>
    </row>
    <row r="1936" spans="1:9" x14ac:dyDescent="0.25">
      <c r="A1936"/>
      <c r="B1936"/>
      <c r="C1936"/>
      <c r="D1936"/>
      <c r="E1936"/>
      <c r="F1936"/>
      <c r="G1936"/>
      <c r="H1936"/>
      <c r="I1936"/>
    </row>
    <row r="1937" spans="1:9" x14ac:dyDescent="0.25">
      <c r="A1937"/>
      <c r="B1937"/>
      <c r="C1937"/>
      <c r="D1937"/>
      <c r="E1937"/>
      <c r="F1937"/>
      <c r="G1937"/>
      <c r="H1937"/>
      <c r="I1937"/>
    </row>
    <row r="1938" spans="1:9" x14ac:dyDescent="0.25">
      <c r="A1938"/>
      <c r="B1938"/>
      <c r="C1938"/>
      <c r="D1938"/>
      <c r="E1938"/>
      <c r="F1938"/>
      <c r="G1938"/>
      <c r="H1938"/>
      <c r="I1938"/>
    </row>
    <row r="1939" spans="1:9" x14ac:dyDescent="0.25">
      <c r="A1939"/>
      <c r="B1939"/>
      <c r="C1939"/>
      <c r="D1939"/>
      <c r="E1939"/>
      <c r="F1939"/>
      <c r="G1939"/>
      <c r="H1939"/>
      <c r="I1939"/>
    </row>
    <row r="1940" spans="1:9" x14ac:dyDescent="0.25">
      <c r="A1940"/>
      <c r="B1940"/>
      <c r="C1940"/>
      <c r="D1940"/>
      <c r="E1940"/>
      <c r="F1940"/>
      <c r="G1940"/>
      <c r="H1940"/>
      <c r="I1940"/>
    </row>
    <row r="1941" spans="1:9" x14ac:dyDescent="0.25">
      <c r="A1941"/>
      <c r="B1941"/>
      <c r="C1941"/>
      <c r="D1941"/>
      <c r="E1941"/>
      <c r="F1941"/>
      <c r="G1941"/>
      <c r="H1941"/>
      <c r="I1941"/>
    </row>
    <row r="1942" spans="1:9" x14ac:dyDescent="0.25">
      <c r="A1942"/>
      <c r="B1942"/>
      <c r="C1942"/>
      <c r="D1942"/>
      <c r="E1942"/>
      <c r="F1942"/>
      <c r="G1942"/>
      <c r="H1942"/>
      <c r="I1942"/>
    </row>
    <row r="1943" spans="1:9" x14ac:dyDescent="0.25">
      <c r="A1943"/>
      <c r="B1943"/>
      <c r="C1943"/>
      <c r="D1943"/>
      <c r="E1943"/>
      <c r="F1943"/>
      <c r="G1943"/>
      <c r="H1943"/>
      <c r="I1943"/>
    </row>
    <row r="1944" spans="1:9" x14ac:dyDescent="0.25">
      <c r="A1944"/>
      <c r="B1944"/>
      <c r="C1944"/>
      <c r="D1944"/>
      <c r="E1944"/>
      <c r="F1944"/>
      <c r="G1944"/>
      <c r="H1944"/>
      <c r="I1944"/>
    </row>
    <row r="1945" spans="1:9" x14ac:dyDescent="0.25">
      <c r="A1945"/>
      <c r="B1945"/>
      <c r="C1945"/>
      <c r="D1945"/>
      <c r="E1945"/>
      <c r="F1945"/>
      <c r="G1945"/>
      <c r="H1945"/>
      <c r="I1945"/>
    </row>
    <row r="1946" spans="1:9" x14ac:dyDescent="0.25">
      <c r="A1946"/>
      <c r="B1946"/>
      <c r="C1946"/>
      <c r="D1946"/>
      <c r="E1946"/>
      <c r="F1946"/>
      <c r="G1946"/>
      <c r="H1946"/>
      <c r="I1946"/>
    </row>
    <row r="1947" spans="1:9" x14ac:dyDescent="0.25">
      <c r="A1947"/>
      <c r="B1947"/>
      <c r="C1947"/>
      <c r="D1947"/>
      <c r="E1947"/>
      <c r="F1947"/>
      <c r="G1947"/>
      <c r="H1947"/>
      <c r="I1947"/>
    </row>
    <row r="1948" spans="1:9" x14ac:dyDescent="0.25">
      <c r="A1948"/>
      <c r="B1948"/>
      <c r="C1948"/>
      <c r="D1948"/>
      <c r="E1948"/>
      <c r="F1948"/>
      <c r="G1948"/>
      <c r="H1948"/>
      <c r="I1948"/>
    </row>
    <row r="1949" spans="1:9" x14ac:dyDescent="0.25">
      <c r="A1949"/>
      <c r="B1949"/>
      <c r="C1949"/>
      <c r="D1949"/>
      <c r="E1949"/>
      <c r="F1949"/>
      <c r="G1949"/>
      <c r="H1949"/>
      <c r="I1949"/>
    </row>
    <row r="1950" spans="1:9" x14ac:dyDescent="0.25">
      <c r="A1950"/>
      <c r="B1950"/>
      <c r="C1950"/>
      <c r="D1950"/>
      <c r="E1950"/>
      <c r="F1950"/>
      <c r="G1950"/>
      <c r="H1950"/>
      <c r="I1950"/>
    </row>
    <row r="1951" spans="1:9" x14ac:dyDescent="0.25">
      <c r="A1951"/>
      <c r="B1951"/>
      <c r="C1951"/>
      <c r="D1951"/>
      <c r="E1951"/>
      <c r="F1951"/>
      <c r="G1951"/>
      <c r="H1951"/>
      <c r="I1951"/>
    </row>
    <row r="1952" spans="1:9" x14ac:dyDescent="0.25">
      <c r="A1952"/>
      <c r="B1952"/>
      <c r="C1952"/>
      <c r="D1952"/>
      <c r="E1952"/>
      <c r="F1952"/>
      <c r="G1952"/>
      <c r="H1952"/>
      <c r="I1952"/>
    </row>
    <row r="1953" spans="1:9" x14ac:dyDescent="0.25">
      <c r="A1953"/>
      <c r="B1953"/>
      <c r="C1953"/>
      <c r="D1953"/>
      <c r="E1953"/>
      <c r="F1953"/>
      <c r="G1953"/>
      <c r="H1953"/>
      <c r="I1953"/>
    </row>
    <row r="1954" spans="1:9" x14ac:dyDescent="0.25">
      <c r="A1954"/>
      <c r="B1954"/>
      <c r="C1954"/>
      <c r="D1954"/>
      <c r="E1954"/>
      <c r="F1954"/>
      <c r="G1954"/>
      <c r="H1954"/>
      <c r="I1954"/>
    </row>
    <row r="1955" spans="1:9" x14ac:dyDescent="0.25">
      <c r="A1955"/>
      <c r="B1955"/>
      <c r="C1955"/>
      <c r="D1955"/>
      <c r="E1955"/>
      <c r="F1955"/>
      <c r="G1955"/>
      <c r="H1955"/>
      <c r="I1955"/>
    </row>
    <row r="1956" spans="1:9" x14ac:dyDescent="0.25">
      <c r="A1956"/>
      <c r="B1956"/>
      <c r="C1956"/>
      <c r="D1956"/>
      <c r="E1956"/>
      <c r="F1956"/>
      <c r="G1956"/>
      <c r="H1956"/>
      <c r="I1956"/>
    </row>
    <row r="1957" spans="1:9" x14ac:dyDescent="0.25">
      <c r="A1957"/>
      <c r="B1957"/>
      <c r="C1957"/>
      <c r="D1957"/>
      <c r="E1957"/>
      <c r="F1957"/>
      <c r="G1957"/>
      <c r="H1957"/>
      <c r="I1957"/>
    </row>
    <row r="1958" spans="1:9" x14ac:dyDescent="0.25">
      <c r="A1958"/>
      <c r="B1958"/>
      <c r="C1958"/>
      <c r="D1958"/>
      <c r="E1958"/>
      <c r="F1958"/>
      <c r="G1958"/>
      <c r="H1958"/>
      <c r="I1958"/>
    </row>
    <row r="1959" spans="1:9" x14ac:dyDescent="0.25">
      <c r="A1959"/>
      <c r="B1959"/>
      <c r="C1959"/>
      <c r="D1959"/>
      <c r="E1959"/>
      <c r="F1959"/>
      <c r="G1959"/>
      <c r="H1959"/>
      <c r="I1959"/>
    </row>
    <row r="1960" spans="1:9" x14ac:dyDescent="0.25">
      <c r="A1960"/>
      <c r="B1960"/>
      <c r="C1960"/>
      <c r="D1960"/>
      <c r="E1960"/>
      <c r="F1960"/>
      <c r="G1960"/>
      <c r="H1960"/>
      <c r="I1960"/>
    </row>
    <row r="1961" spans="1:9" x14ac:dyDescent="0.25">
      <c r="A1961"/>
      <c r="B1961"/>
      <c r="C1961"/>
      <c r="D1961"/>
      <c r="E1961"/>
      <c r="F1961"/>
      <c r="G1961"/>
      <c r="H1961"/>
      <c r="I1961"/>
    </row>
    <row r="1962" spans="1:9" x14ac:dyDescent="0.25">
      <c r="A1962"/>
      <c r="B1962"/>
      <c r="C1962"/>
      <c r="D1962"/>
      <c r="E1962"/>
      <c r="F1962"/>
      <c r="G1962"/>
      <c r="H1962"/>
      <c r="I1962"/>
    </row>
    <row r="1963" spans="1:9" x14ac:dyDescent="0.25">
      <c r="A1963"/>
      <c r="B1963"/>
      <c r="C1963"/>
      <c r="D1963"/>
      <c r="E1963"/>
      <c r="F1963"/>
      <c r="G1963"/>
      <c r="H1963"/>
      <c r="I1963"/>
    </row>
    <row r="1964" spans="1:9" x14ac:dyDescent="0.25">
      <c r="A1964"/>
      <c r="B1964"/>
      <c r="C1964"/>
      <c r="D1964"/>
      <c r="E1964"/>
      <c r="F1964"/>
      <c r="G1964"/>
      <c r="H1964"/>
      <c r="I1964"/>
    </row>
    <row r="1965" spans="1:9" x14ac:dyDescent="0.25">
      <c r="A1965"/>
      <c r="B1965"/>
      <c r="C1965"/>
      <c r="D1965"/>
      <c r="E1965"/>
      <c r="F1965"/>
      <c r="G1965"/>
      <c r="H1965"/>
      <c r="I1965"/>
    </row>
    <row r="1966" spans="1:9" x14ac:dyDescent="0.25">
      <c r="A1966"/>
      <c r="B1966"/>
      <c r="C1966"/>
      <c r="D1966"/>
      <c r="E1966"/>
      <c r="F1966"/>
      <c r="G1966"/>
      <c r="H1966"/>
      <c r="I1966"/>
    </row>
    <row r="1967" spans="1:9" x14ac:dyDescent="0.25">
      <c r="A1967"/>
      <c r="B1967"/>
      <c r="C1967"/>
      <c r="D1967"/>
      <c r="E1967"/>
      <c r="F1967"/>
      <c r="G1967"/>
      <c r="H1967"/>
      <c r="I1967"/>
    </row>
    <row r="1968" spans="1:9" x14ac:dyDescent="0.25">
      <c r="A1968"/>
      <c r="B1968"/>
      <c r="C1968"/>
      <c r="D1968"/>
      <c r="E1968"/>
      <c r="F1968"/>
      <c r="G1968"/>
      <c r="H1968"/>
      <c r="I1968"/>
    </row>
    <row r="1969" spans="1:9" x14ac:dyDescent="0.25">
      <c r="A1969"/>
      <c r="B1969"/>
      <c r="C1969"/>
      <c r="D1969"/>
      <c r="E1969"/>
      <c r="F1969"/>
      <c r="G1969"/>
      <c r="H1969"/>
      <c r="I1969"/>
    </row>
    <row r="1970" spans="1:9" x14ac:dyDescent="0.25">
      <c r="A1970"/>
      <c r="B1970"/>
      <c r="C1970"/>
      <c r="D1970"/>
      <c r="E1970"/>
      <c r="F1970"/>
      <c r="G1970"/>
      <c r="H1970"/>
      <c r="I1970"/>
    </row>
    <row r="1971" spans="1:9" x14ac:dyDescent="0.25">
      <c r="A1971"/>
      <c r="B1971"/>
      <c r="C1971"/>
      <c r="D1971"/>
      <c r="E1971"/>
      <c r="F1971"/>
      <c r="G1971"/>
      <c r="H1971"/>
      <c r="I1971"/>
    </row>
    <row r="1972" spans="1:9" x14ac:dyDescent="0.25">
      <c r="A1972"/>
      <c r="B1972"/>
      <c r="C1972"/>
      <c r="D1972"/>
      <c r="E1972"/>
      <c r="F1972"/>
      <c r="G1972"/>
      <c r="H1972"/>
      <c r="I1972"/>
    </row>
    <row r="1973" spans="1:9" x14ac:dyDescent="0.25">
      <c r="A1973"/>
      <c r="B1973"/>
      <c r="C1973"/>
      <c r="D1973"/>
      <c r="E1973"/>
      <c r="F1973"/>
      <c r="G1973"/>
      <c r="H1973"/>
      <c r="I1973"/>
    </row>
    <row r="1974" spans="1:9" x14ac:dyDescent="0.25">
      <c r="A1974"/>
      <c r="B1974"/>
      <c r="C1974"/>
      <c r="D1974"/>
      <c r="E1974"/>
      <c r="F1974"/>
      <c r="G1974"/>
      <c r="H1974"/>
      <c r="I1974"/>
    </row>
    <row r="1975" spans="1:9" x14ac:dyDescent="0.25">
      <c r="A1975"/>
      <c r="B1975"/>
      <c r="C1975"/>
      <c r="D1975"/>
      <c r="E1975"/>
      <c r="F1975"/>
      <c r="G1975"/>
      <c r="H1975"/>
      <c r="I1975"/>
    </row>
    <row r="1976" spans="1:9" x14ac:dyDescent="0.25">
      <c r="A1976"/>
      <c r="B1976"/>
      <c r="C1976"/>
      <c r="D1976"/>
      <c r="E1976"/>
      <c r="F1976"/>
      <c r="G1976"/>
      <c r="H1976"/>
      <c r="I1976"/>
    </row>
    <row r="1977" spans="1:9" x14ac:dyDescent="0.25">
      <c r="A1977"/>
      <c r="B1977"/>
      <c r="C1977"/>
      <c r="D1977"/>
      <c r="E1977"/>
      <c r="F1977"/>
      <c r="G1977"/>
      <c r="H1977"/>
      <c r="I1977"/>
    </row>
    <row r="1978" spans="1:9" x14ac:dyDescent="0.25">
      <c r="A1978"/>
      <c r="B1978"/>
      <c r="C1978"/>
      <c r="D1978"/>
      <c r="E1978"/>
      <c r="F1978"/>
      <c r="G1978"/>
      <c r="H1978"/>
      <c r="I1978"/>
    </row>
    <row r="1979" spans="1:9" x14ac:dyDescent="0.25">
      <c r="A1979"/>
      <c r="B1979"/>
      <c r="C1979"/>
      <c r="D1979"/>
      <c r="E1979"/>
      <c r="F1979"/>
      <c r="G1979"/>
      <c r="H1979"/>
      <c r="I1979"/>
    </row>
    <row r="1980" spans="1:9" x14ac:dyDescent="0.25">
      <c r="A1980"/>
      <c r="B1980"/>
      <c r="C1980"/>
      <c r="D1980"/>
      <c r="E1980"/>
      <c r="F1980"/>
      <c r="G1980"/>
      <c r="H1980"/>
      <c r="I1980"/>
    </row>
    <row r="1981" spans="1:9" x14ac:dyDescent="0.25">
      <c r="A1981"/>
      <c r="B1981"/>
      <c r="C1981"/>
      <c r="D1981"/>
      <c r="E1981"/>
      <c r="F1981"/>
      <c r="G1981"/>
      <c r="H1981"/>
      <c r="I1981"/>
    </row>
    <row r="1982" spans="1:9" x14ac:dyDescent="0.25">
      <c r="A1982"/>
      <c r="B1982"/>
      <c r="C1982"/>
      <c r="D1982"/>
      <c r="E1982"/>
      <c r="F1982"/>
      <c r="G1982"/>
      <c r="H1982"/>
      <c r="I1982"/>
    </row>
    <row r="1983" spans="1:9" x14ac:dyDescent="0.25">
      <c r="A1983"/>
      <c r="B1983"/>
      <c r="C1983"/>
      <c r="D1983"/>
      <c r="E1983"/>
      <c r="F1983"/>
      <c r="G1983"/>
      <c r="H1983"/>
      <c r="I1983"/>
    </row>
    <row r="1984" spans="1:9" x14ac:dyDescent="0.25">
      <c r="A1984"/>
      <c r="B1984"/>
      <c r="C1984"/>
      <c r="D1984"/>
      <c r="E1984"/>
      <c r="F1984"/>
      <c r="G1984"/>
      <c r="H1984"/>
      <c r="I1984"/>
    </row>
    <row r="1985" spans="1:9" x14ac:dyDescent="0.25">
      <c r="A1985"/>
      <c r="B1985"/>
      <c r="C1985"/>
      <c r="D1985"/>
      <c r="E1985"/>
      <c r="F1985"/>
      <c r="G1985"/>
      <c r="H1985"/>
      <c r="I1985"/>
    </row>
    <row r="1986" spans="1:9" x14ac:dyDescent="0.25">
      <c r="A1986"/>
      <c r="B1986"/>
      <c r="C1986"/>
      <c r="D1986"/>
      <c r="E1986"/>
      <c r="F1986"/>
      <c r="G1986"/>
      <c r="H1986"/>
      <c r="I1986"/>
    </row>
    <row r="1987" spans="1:9" x14ac:dyDescent="0.25">
      <c r="A1987"/>
      <c r="B1987"/>
      <c r="C1987"/>
      <c r="D1987"/>
      <c r="E1987"/>
      <c r="F1987"/>
      <c r="G1987"/>
      <c r="H1987"/>
      <c r="I1987"/>
    </row>
    <row r="1988" spans="1:9" x14ac:dyDescent="0.25">
      <c r="A1988"/>
      <c r="B1988"/>
      <c r="C1988"/>
      <c r="D1988"/>
      <c r="E1988"/>
      <c r="F1988"/>
      <c r="G1988"/>
      <c r="H1988"/>
      <c r="I1988"/>
    </row>
    <row r="1989" spans="1:9" x14ac:dyDescent="0.25">
      <c r="A1989"/>
      <c r="B1989"/>
      <c r="C1989"/>
      <c r="D1989"/>
      <c r="E1989"/>
      <c r="F1989"/>
      <c r="G1989"/>
      <c r="H1989"/>
      <c r="I1989"/>
    </row>
    <row r="1990" spans="1:9" x14ac:dyDescent="0.25">
      <c r="A1990"/>
      <c r="B1990"/>
      <c r="C1990"/>
      <c r="D1990"/>
      <c r="E1990"/>
      <c r="F1990"/>
      <c r="G1990"/>
      <c r="H1990"/>
      <c r="I1990"/>
    </row>
    <row r="1991" spans="1:9" x14ac:dyDescent="0.25">
      <c r="A1991"/>
      <c r="B1991"/>
      <c r="C1991"/>
      <c r="D1991"/>
      <c r="E1991"/>
      <c r="F1991"/>
      <c r="G1991"/>
      <c r="H1991"/>
      <c r="I1991"/>
    </row>
    <row r="1992" spans="1:9" x14ac:dyDescent="0.25">
      <c r="A1992"/>
      <c r="B1992"/>
      <c r="C1992"/>
      <c r="D1992"/>
      <c r="E1992"/>
      <c r="F1992"/>
      <c r="G1992"/>
      <c r="H1992"/>
      <c r="I1992"/>
    </row>
    <row r="1993" spans="1:9" x14ac:dyDescent="0.25">
      <c r="A1993"/>
      <c r="B1993"/>
      <c r="C1993"/>
      <c r="D1993"/>
      <c r="E1993"/>
      <c r="F1993"/>
      <c r="G1993"/>
      <c r="H1993"/>
      <c r="I1993"/>
    </row>
    <row r="1994" spans="1:9" x14ac:dyDescent="0.25">
      <c r="A1994"/>
      <c r="B1994"/>
      <c r="C1994"/>
      <c r="D1994"/>
      <c r="E1994"/>
      <c r="F1994"/>
      <c r="G1994"/>
      <c r="H1994"/>
      <c r="I1994"/>
    </row>
    <row r="1995" spans="1:9" x14ac:dyDescent="0.25">
      <c r="A1995"/>
      <c r="B1995"/>
      <c r="C1995"/>
      <c r="D1995"/>
      <c r="E1995"/>
      <c r="F1995"/>
      <c r="G1995"/>
      <c r="H1995"/>
      <c r="I1995"/>
    </row>
    <row r="1996" spans="1:9" x14ac:dyDescent="0.25">
      <c r="A1996"/>
      <c r="B1996"/>
      <c r="C1996"/>
      <c r="D1996"/>
      <c r="E1996"/>
      <c r="F1996"/>
      <c r="G1996"/>
      <c r="H1996"/>
      <c r="I1996"/>
    </row>
    <row r="1997" spans="1:9" x14ac:dyDescent="0.25">
      <c r="A1997"/>
      <c r="B1997"/>
      <c r="C1997"/>
      <c r="D1997"/>
      <c r="E1997"/>
      <c r="F1997"/>
      <c r="G1997"/>
      <c r="H1997"/>
      <c r="I1997"/>
    </row>
    <row r="1998" spans="1:9" x14ac:dyDescent="0.25">
      <c r="A1998"/>
      <c r="B1998"/>
      <c r="C1998"/>
      <c r="D1998"/>
      <c r="E1998"/>
      <c r="F1998"/>
      <c r="G1998"/>
      <c r="H1998"/>
      <c r="I1998"/>
    </row>
    <row r="1999" spans="1:9" x14ac:dyDescent="0.25">
      <c r="A1999"/>
      <c r="B1999"/>
      <c r="C1999"/>
      <c r="D1999"/>
      <c r="E1999"/>
      <c r="F1999"/>
      <c r="G1999"/>
      <c r="H1999"/>
      <c r="I1999"/>
    </row>
    <row r="2000" spans="1:9" x14ac:dyDescent="0.25">
      <c r="A2000"/>
      <c r="B2000"/>
      <c r="C2000"/>
      <c r="D2000"/>
      <c r="E2000"/>
      <c r="F2000"/>
      <c r="G2000"/>
      <c r="H2000"/>
      <c r="I2000"/>
    </row>
    <row r="2001" spans="1:9" x14ac:dyDescent="0.25">
      <c r="A2001"/>
      <c r="B2001"/>
      <c r="C2001"/>
      <c r="D2001"/>
      <c r="E2001"/>
      <c r="F2001"/>
      <c r="G2001"/>
      <c r="H2001"/>
      <c r="I2001"/>
    </row>
    <row r="2002" spans="1:9" x14ac:dyDescent="0.25">
      <c r="A2002"/>
      <c r="B2002"/>
      <c r="C2002"/>
      <c r="D2002"/>
      <c r="E2002"/>
      <c r="F2002"/>
      <c r="G2002"/>
      <c r="H2002"/>
      <c r="I2002"/>
    </row>
    <row r="2003" spans="1:9" x14ac:dyDescent="0.25">
      <c r="A2003"/>
      <c r="B2003"/>
      <c r="C2003"/>
      <c r="D2003"/>
      <c r="E2003"/>
      <c r="F2003"/>
      <c r="G2003"/>
      <c r="H2003"/>
      <c r="I2003"/>
    </row>
    <row r="2004" spans="1:9" x14ac:dyDescent="0.25">
      <c r="A2004"/>
      <c r="B2004"/>
      <c r="C2004"/>
      <c r="D2004"/>
      <c r="E2004"/>
      <c r="F2004"/>
      <c r="G2004"/>
      <c r="H2004"/>
      <c r="I2004"/>
    </row>
    <row r="2005" spans="1:9" x14ac:dyDescent="0.25">
      <c r="A2005"/>
      <c r="B2005"/>
      <c r="C2005"/>
      <c r="D2005"/>
      <c r="E2005"/>
      <c r="F2005"/>
      <c r="G2005"/>
      <c r="H2005"/>
      <c r="I2005"/>
    </row>
    <row r="2006" spans="1:9" x14ac:dyDescent="0.25">
      <c r="A2006"/>
      <c r="B2006"/>
      <c r="C2006"/>
      <c r="D2006"/>
      <c r="E2006"/>
      <c r="F2006"/>
      <c r="G2006"/>
      <c r="H2006"/>
      <c r="I2006"/>
    </row>
    <row r="2007" spans="1:9" x14ac:dyDescent="0.25">
      <c r="A2007"/>
      <c r="B2007"/>
      <c r="C2007"/>
      <c r="D2007"/>
      <c r="E2007"/>
      <c r="F2007"/>
      <c r="G2007"/>
      <c r="H2007"/>
      <c r="I2007"/>
    </row>
    <row r="2008" spans="1:9" x14ac:dyDescent="0.25">
      <c r="A2008"/>
      <c r="B2008"/>
      <c r="C2008"/>
      <c r="D2008"/>
      <c r="E2008"/>
      <c r="F2008"/>
      <c r="G2008"/>
      <c r="H2008"/>
      <c r="I2008"/>
    </row>
    <row r="2009" spans="1:9" x14ac:dyDescent="0.25">
      <c r="A2009"/>
      <c r="B2009"/>
      <c r="C2009"/>
      <c r="D2009"/>
      <c r="E2009"/>
      <c r="F2009"/>
      <c r="G2009"/>
      <c r="H2009"/>
      <c r="I2009"/>
    </row>
    <row r="2010" spans="1:9" x14ac:dyDescent="0.25">
      <c r="A2010"/>
      <c r="B2010"/>
      <c r="C2010"/>
      <c r="D2010"/>
      <c r="E2010"/>
      <c r="F2010"/>
      <c r="G2010"/>
      <c r="H2010"/>
      <c r="I2010"/>
    </row>
    <row r="2011" spans="1:9" x14ac:dyDescent="0.25">
      <c r="A2011"/>
      <c r="B2011"/>
      <c r="C2011"/>
      <c r="D2011"/>
      <c r="E2011"/>
      <c r="F2011"/>
      <c r="G2011"/>
      <c r="H2011"/>
      <c r="I2011"/>
    </row>
    <row r="2012" spans="1:9" x14ac:dyDescent="0.25">
      <c r="A2012"/>
      <c r="B2012"/>
      <c r="C2012"/>
      <c r="D2012"/>
      <c r="E2012"/>
      <c r="F2012"/>
      <c r="G2012"/>
      <c r="H2012"/>
      <c r="I2012"/>
    </row>
    <row r="2013" spans="1:9" x14ac:dyDescent="0.25">
      <c r="A2013"/>
      <c r="B2013"/>
      <c r="C2013"/>
      <c r="D2013"/>
      <c r="E2013"/>
      <c r="F2013"/>
      <c r="G2013"/>
      <c r="H2013"/>
      <c r="I2013"/>
    </row>
  </sheetData>
  <sheetProtection algorithmName="SHA-512" hashValue="FZRnfhLuMOY80zMbbqEJNYHgh555Lj/XlGQ7ynYzMW1UfK99r+qCFjPWgrdwOLxqLAnTyfJb4JP7nUcyKLYpCQ==" saltValue="C+75dOT5kSzEIevJYOkIP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/>
  <dimension ref="A1:J275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369</v>
      </c>
      <c r="B1" s="95"/>
    </row>
    <row r="2" spans="1:9" x14ac:dyDescent="0.25">
      <c r="A2" s="102" t="s">
        <v>3</v>
      </c>
      <c r="B2" s="96">
        <v>140103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45" x14ac:dyDescent="0.25">
      <c r="A5" s="96" t="s">
        <v>126</v>
      </c>
      <c r="B5" s="96" t="s">
        <v>343</v>
      </c>
      <c r="C5" s="96" t="s">
        <v>448</v>
      </c>
      <c r="D5" s="96" t="s">
        <v>611</v>
      </c>
      <c r="E5" s="98">
        <v>42527</v>
      </c>
      <c r="F5" s="98">
        <v>42639</v>
      </c>
      <c r="G5" s="96">
        <v>3</v>
      </c>
      <c r="H5" s="96">
        <v>3</v>
      </c>
      <c r="I5" s="115">
        <v>6</v>
      </c>
    </row>
    <row r="6" spans="1:9" ht="75" x14ac:dyDescent="0.25">
      <c r="A6" s="96" t="s">
        <v>59</v>
      </c>
      <c r="B6" s="96" t="s">
        <v>343</v>
      </c>
      <c r="C6" s="96" t="s">
        <v>450</v>
      </c>
      <c r="D6" s="96" t="s">
        <v>611</v>
      </c>
      <c r="E6" s="98">
        <v>42527</v>
      </c>
      <c r="F6" s="98">
        <v>42613</v>
      </c>
      <c r="G6" s="96">
        <v>15</v>
      </c>
      <c r="H6" s="96">
        <v>15</v>
      </c>
      <c r="I6" s="115">
        <v>4.8</v>
      </c>
    </row>
    <row r="7" spans="1:9" ht="30" x14ac:dyDescent="0.25">
      <c r="A7" s="96" t="s">
        <v>77</v>
      </c>
      <c r="B7" s="96" t="s">
        <v>343</v>
      </c>
      <c r="C7" s="96" t="s">
        <v>437</v>
      </c>
      <c r="D7" s="96" t="s">
        <v>611</v>
      </c>
      <c r="E7" s="98">
        <v>42527</v>
      </c>
      <c r="F7" s="98">
        <v>42564</v>
      </c>
      <c r="G7" s="96">
        <v>3</v>
      </c>
      <c r="H7" s="96">
        <v>3</v>
      </c>
      <c r="I7" s="115">
        <v>2.8499999999999996</v>
      </c>
    </row>
    <row r="8" spans="1:9" s="96" customFormat="1" ht="30" x14ac:dyDescent="0.25">
      <c r="A8" s="96" t="s">
        <v>78</v>
      </c>
      <c r="B8" s="96" t="s">
        <v>343</v>
      </c>
      <c r="C8" s="96" t="s">
        <v>437</v>
      </c>
      <c r="D8" s="96" t="s">
        <v>611</v>
      </c>
      <c r="E8" s="98">
        <v>42527</v>
      </c>
      <c r="F8" s="98">
        <v>42564</v>
      </c>
      <c r="G8" s="96">
        <v>3</v>
      </c>
      <c r="H8" s="96">
        <v>3</v>
      </c>
      <c r="I8" s="115">
        <v>2.9699999999999998</v>
      </c>
    </row>
    <row r="9" spans="1:9" s="96" customFormat="1" ht="30" x14ac:dyDescent="0.25">
      <c r="A9" s="96" t="s">
        <v>79</v>
      </c>
      <c r="B9" s="96" t="s">
        <v>343</v>
      </c>
      <c r="C9" s="96" t="s">
        <v>450</v>
      </c>
      <c r="D9" s="96" t="s">
        <v>611</v>
      </c>
      <c r="E9" s="98">
        <v>42527</v>
      </c>
      <c r="F9" s="98">
        <v>42613</v>
      </c>
      <c r="G9" s="96">
        <v>2</v>
      </c>
      <c r="H9" s="96">
        <v>2</v>
      </c>
      <c r="I9" s="115">
        <v>2.58</v>
      </c>
    </row>
    <row r="10" spans="1:9" s="96" customFormat="1" ht="45" x14ac:dyDescent="0.25">
      <c r="A10" s="96" t="s">
        <v>92</v>
      </c>
      <c r="B10" s="96" t="s">
        <v>343</v>
      </c>
      <c r="C10" s="96" t="s">
        <v>450</v>
      </c>
      <c r="D10" s="96" t="s">
        <v>611</v>
      </c>
      <c r="E10" s="98">
        <v>42527</v>
      </c>
      <c r="F10" s="98">
        <v>42613</v>
      </c>
      <c r="G10" s="96">
        <v>4</v>
      </c>
      <c r="H10" s="96">
        <v>4</v>
      </c>
      <c r="I10" s="115">
        <v>3.96</v>
      </c>
    </row>
    <row r="11" spans="1:9" s="96" customFormat="1" ht="45" x14ac:dyDescent="0.25">
      <c r="A11" s="96" t="s">
        <v>121</v>
      </c>
      <c r="B11" s="96" t="s">
        <v>343</v>
      </c>
      <c r="C11" s="96" t="s">
        <v>443</v>
      </c>
      <c r="D11" s="96" t="s">
        <v>611</v>
      </c>
      <c r="E11" s="98">
        <v>42527</v>
      </c>
      <c r="F11" s="98">
        <v>42590</v>
      </c>
      <c r="G11" s="96">
        <v>1</v>
      </c>
      <c r="H11" s="96">
        <v>1</v>
      </c>
      <c r="I11" s="115">
        <v>19.989999999999998</v>
      </c>
    </row>
    <row r="12" spans="1:9" s="96" customFormat="1" ht="45" x14ac:dyDescent="0.25">
      <c r="A12" s="96" t="s">
        <v>124</v>
      </c>
      <c r="B12" s="96" t="s">
        <v>343</v>
      </c>
      <c r="C12" s="96" t="s">
        <v>440</v>
      </c>
      <c r="D12" s="96" t="s">
        <v>611</v>
      </c>
      <c r="E12" s="98">
        <v>42527</v>
      </c>
      <c r="F12" s="98">
        <v>42585</v>
      </c>
      <c r="G12" s="96">
        <v>1</v>
      </c>
      <c r="H12" s="96">
        <v>1</v>
      </c>
      <c r="I12" s="115">
        <v>17.489999999999998</v>
      </c>
    </row>
    <row r="13" spans="1:9" s="96" customFormat="1" ht="45" x14ac:dyDescent="0.25">
      <c r="A13" s="96" t="s">
        <v>123</v>
      </c>
      <c r="B13" s="96" t="s">
        <v>343</v>
      </c>
      <c r="C13" s="96" t="s">
        <v>450</v>
      </c>
      <c r="D13" s="96" t="s">
        <v>611</v>
      </c>
      <c r="E13" s="98">
        <v>42527</v>
      </c>
      <c r="F13" s="98">
        <v>42613</v>
      </c>
      <c r="G13" s="96">
        <v>3</v>
      </c>
      <c r="H13" s="96">
        <v>3</v>
      </c>
      <c r="I13" s="115">
        <v>17.52</v>
      </c>
    </row>
    <row r="14" spans="1:9" s="96" customFormat="1" ht="45" x14ac:dyDescent="0.25">
      <c r="A14" s="96" t="s">
        <v>132</v>
      </c>
      <c r="B14" s="96" t="s">
        <v>343</v>
      </c>
      <c r="C14" s="96" t="s">
        <v>444</v>
      </c>
      <c r="D14" s="96" t="s">
        <v>611</v>
      </c>
      <c r="E14" s="98">
        <v>42527</v>
      </c>
      <c r="F14" s="98">
        <v>42576</v>
      </c>
      <c r="G14" s="96">
        <v>3</v>
      </c>
      <c r="H14" s="96">
        <v>3</v>
      </c>
      <c r="I14" s="115">
        <v>6</v>
      </c>
    </row>
    <row r="15" spans="1:9" ht="75" x14ac:dyDescent="0.25">
      <c r="A15" s="96" t="s">
        <v>141</v>
      </c>
      <c r="B15" s="96" t="s">
        <v>343</v>
      </c>
      <c r="C15" s="96" t="s">
        <v>477</v>
      </c>
      <c r="D15" s="96" t="s">
        <v>478</v>
      </c>
      <c r="E15" s="96" t="s">
        <v>477</v>
      </c>
      <c r="F15" s="96" t="s">
        <v>477</v>
      </c>
      <c r="G15" s="96">
        <v>4</v>
      </c>
      <c r="H15" s="96" t="s">
        <v>477</v>
      </c>
      <c r="I15" s="115">
        <v>0</v>
      </c>
    </row>
    <row r="16" spans="1:9" ht="45" x14ac:dyDescent="0.25">
      <c r="A16" s="96" t="s">
        <v>52</v>
      </c>
      <c r="B16" s="96" t="s">
        <v>343</v>
      </c>
      <c r="C16" s="96" t="s">
        <v>445</v>
      </c>
      <c r="D16" s="96" t="s">
        <v>611</v>
      </c>
      <c r="E16" s="98">
        <v>42527</v>
      </c>
      <c r="F16" s="98">
        <v>42579</v>
      </c>
      <c r="G16" s="96">
        <v>10</v>
      </c>
      <c r="H16" s="96">
        <v>10</v>
      </c>
      <c r="I16" s="115">
        <v>5.6999999999999993</v>
      </c>
    </row>
    <row r="17" spans="1:9" ht="30" x14ac:dyDescent="0.25">
      <c r="A17" s="96" t="s">
        <v>56</v>
      </c>
      <c r="B17" s="96" t="s">
        <v>343</v>
      </c>
      <c r="C17" s="96" t="s">
        <v>442</v>
      </c>
      <c r="D17" s="96" t="s">
        <v>611</v>
      </c>
      <c r="E17" s="98">
        <v>42527</v>
      </c>
      <c r="F17" s="98">
        <v>42579</v>
      </c>
      <c r="G17" s="96">
        <v>5</v>
      </c>
      <c r="H17" s="96">
        <v>5</v>
      </c>
      <c r="I17" s="115">
        <v>12.6</v>
      </c>
    </row>
    <row r="18" spans="1:9" ht="45" x14ac:dyDescent="0.25">
      <c r="A18" s="96" t="s">
        <v>174</v>
      </c>
      <c r="B18" s="96" t="s">
        <v>343</v>
      </c>
      <c r="C18" s="96" t="s">
        <v>440</v>
      </c>
      <c r="D18" s="96" t="s">
        <v>611</v>
      </c>
      <c r="E18" s="98">
        <v>42527</v>
      </c>
      <c r="F18" s="98">
        <v>42585</v>
      </c>
      <c r="G18" s="96">
        <v>2</v>
      </c>
      <c r="H18" s="96">
        <v>2</v>
      </c>
      <c r="I18" s="115">
        <v>15.08</v>
      </c>
    </row>
    <row r="19" spans="1:9" ht="30" x14ac:dyDescent="0.25">
      <c r="A19" s="96" t="s">
        <v>62</v>
      </c>
      <c r="B19" s="96" t="s">
        <v>343</v>
      </c>
      <c r="C19" s="96" t="s">
        <v>445</v>
      </c>
      <c r="D19" s="96" t="s">
        <v>611</v>
      </c>
      <c r="E19" s="98">
        <v>42527</v>
      </c>
      <c r="F19" s="98">
        <v>42579</v>
      </c>
      <c r="G19" s="96">
        <v>2</v>
      </c>
      <c r="H19" s="96">
        <v>2</v>
      </c>
      <c r="I19" s="115">
        <v>2.6</v>
      </c>
    </row>
    <row r="20" spans="1:9" ht="30" x14ac:dyDescent="0.25">
      <c r="A20" s="96" t="s">
        <v>116</v>
      </c>
      <c r="B20" s="96" t="s">
        <v>343</v>
      </c>
      <c r="C20" s="96" t="s">
        <v>443</v>
      </c>
      <c r="D20" s="96" t="s">
        <v>611</v>
      </c>
      <c r="E20" s="98">
        <v>42527</v>
      </c>
      <c r="F20" s="98">
        <v>42590</v>
      </c>
      <c r="G20" s="96">
        <v>4</v>
      </c>
      <c r="H20" s="96">
        <v>4</v>
      </c>
      <c r="I20" s="115">
        <v>4.88</v>
      </c>
    </row>
    <row r="21" spans="1:9" s="96" customFormat="1" ht="30" x14ac:dyDescent="0.25">
      <c r="A21" s="96" t="s">
        <v>57</v>
      </c>
      <c r="B21" s="96" t="s">
        <v>343</v>
      </c>
      <c r="C21" s="96" t="s">
        <v>442</v>
      </c>
      <c r="D21" s="96" t="s">
        <v>611</v>
      </c>
      <c r="E21" s="98">
        <v>42527</v>
      </c>
      <c r="F21" s="98">
        <v>42579</v>
      </c>
      <c r="G21" s="96">
        <v>5</v>
      </c>
      <c r="H21" s="96">
        <v>5</v>
      </c>
      <c r="I21" s="115">
        <v>12.75</v>
      </c>
    </row>
    <row r="22" spans="1:9" s="96" customFormat="1" ht="30" x14ac:dyDescent="0.25">
      <c r="A22" s="96" t="s">
        <v>86</v>
      </c>
      <c r="B22" s="96" t="s">
        <v>343</v>
      </c>
      <c r="C22" s="96" t="s">
        <v>444</v>
      </c>
      <c r="D22" s="96" t="s">
        <v>611</v>
      </c>
      <c r="E22" s="98">
        <v>42527</v>
      </c>
      <c r="F22" s="98">
        <v>42576</v>
      </c>
      <c r="G22" s="96">
        <v>1</v>
      </c>
      <c r="H22" s="96">
        <v>1</v>
      </c>
      <c r="I22" s="115">
        <v>2.65</v>
      </c>
    </row>
    <row r="23" spans="1:9" s="96" customFormat="1" ht="45" x14ac:dyDescent="0.25">
      <c r="A23" s="96" t="s">
        <v>87</v>
      </c>
      <c r="B23" s="96" t="s">
        <v>343</v>
      </c>
      <c r="C23" s="96" t="s">
        <v>444</v>
      </c>
      <c r="D23" s="96" t="s">
        <v>611</v>
      </c>
      <c r="E23" s="98">
        <v>42527</v>
      </c>
      <c r="F23" s="98">
        <v>42576</v>
      </c>
      <c r="G23" s="96">
        <v>1</v>
      </c>
      <c r="H23" s="96">
        <v>1</v>
      </c>
      <c r="I23" s="115">
        <v>3.15</v>
      </c>
    </row>
    <row r="24" spans="1:9" s="96" customFormat="1" ht="45" x14ac:dyDescent="0.25">
      <c r="A24" s="96" t="s">
        <v>131</v>
      </c>
      <c r="B24" s="96" t="s">
        <v>343</v>
      </c>
      <c r="C24" s="96" t="s">
        <v>477</v>
      </c>
      <c r="D24" s="96" t="s">
        <v>478</v>
      </c>
      <c r="E24" s="96" t="s">
        <v>477</v>
      </c>
      <c r="F24" s="96" t="s">
        <v>477</v>
      </c>
      <c r="G24" s="96">
        <v>4</v>
      </c>
      <c r="H24" s="96" t="s">
        <v>477</v>
      </c>
      <c r="I24" s="115">
        <v>0</v>
      </c>
    </row>
    <row r="25" spans="1:9" s="96" customFormat="1" ht="45" x14ac:dyDescent="0.25">
      <c r="A25" s="96" t="s">
        <v>114</v>
      </c>
      <c r="B25" s="96" t="s">
        <v>343</v>
      </c>
      <c r="C25" s="96" t="s">
        <v>449</v>
      </c>
      <c r="D25" s="96" t="s">
        <v>611</v>
      </c>
      <c r="E25" s="98">
        <v>42527</v>
      </c>
      <c r="F25" s="98">
        <v>42569</v>
      </c>
      <c r="G25" s="96">
        <v>1</v>
      </c>
      <c r="H25" s="96">
        <v>1</v>
      </c>
      <c r="I25" s="115">
        <v>1.03</v>
      </c>
    </row>
    <row r="26" spans="1:9" s="96" customFormat="1" ht="60" x14ac:dyDescent="0.25">
      <c r="A26" s="96" t="s">
        <v>133</v>
      </c>
      <c r="B26" s="96" t="s">
        <v>343</v>
      </c>
      <c r="C26" s="96" t="s">
        <v>447</v>
      </c>
      <c r="D26" s="96" t="s">
        <v>697</v>
      </c>
      <c r="E26" s="98">
        <v>42527</v>
      </c>
      <c r="F26" s="96" t="s">
        <v>671</v>
      </c>
      <c r="G26" s="96">
        <v>1</v>
      </c>
      <c r="H26" s="96">
        <v>1</v>
      </c>
      <c r="I26" s="115">
        <v>3.65</v>
      </c>
    </row>
    <row r="27" spans="1:9" s="96" customFormat="1" ht="60" x14ac:dyDescent="0.25">
      <c r="A27" s="96" t="s">
        <v>156</v>
      </c>
      <c r="B27" s="96" t="s">
        <v>343</v>
      </c>
      <c r="C27" s="96" t="s">
        <v>446</v>
      </c>
      <c r="D27" s="96" t="s">
        <v>611</v>
      </c>
      <c r="E27" s="98">
        <v>42527</v>
      </c>
      <c r="F27" s="98">
        <v>42579</v>
      </c>
      <c r="G27" s="96">
        <v>5</v>
      </c>
      <c r="H27" s="96">
        <v>5</v>
      </c>
      <c r="I27" s="115">
        <v>9.4499999999999993</v>
      </c>
    </row>
    <row r="28" spans="1:9" s="96" customFormat="1" ht="60" x14ac:dyDescent="0.25">
      <c r="A28" s="96" t="s">
        <v>157</v>
      </c>
      <c r="B28" s="96" t="s">
        <v>343</v>
      </c>
      <c r="C28" s="96" t="s">
        <v>445</v>
      </c>
      <c r="D28" s="96" t="s">
        <v>611</v>
      </c>
      <c r="E28" s="98">
        <v>42527</v>
      </c>
      <c r="F28" s="98">
        <v>42579</v>
      </c>
      <c r="G28" s="96">
        <v>5</v>
      </c>
      <c r="H28" s="96">
        <v>5</v>
      </c>
      <c r="I28" s="115">
        <v>9.25</v>
      </c>
    </row>
    <row r="29" spans="1:9" s="96" customFormat="1" ht="45" x14ac:dyDescent="0.25">
      <c r="A29" s="96" t="s">
        <v>115</v>
      </c>
      <c r="B29" s="96" t="s">
        <v>343</v>
      </c>
      <c r="C29" s="96" t="s">
        <v>438</v>
      </c>
      <c r="D29" s="96" t="s">
        <v>611</v>
      </c>
      <c r="E29" s="98">
        <v>42527</v>
      </c>
      <c r="F29" s="98">
        <v>42583</v>
      </c>
      <c r="G29" s="96">
        <v>1</v>
      </c>
      <c r="H29" s="96">
        <v>1</v>
      </c>
      <c r="I29" s="115">
        <v>1.8</v>
      </c>
    </row>
    <row r="30" spans="1:9" s="96" customFormat="1" ht="75" x14ac:dyDescent="0.25">
      <c r="A30" s="96" t="s">
        <v>135</v>
      </c>
      <c r="B30" s="96" t="s">
        <v>343</v>
      </c>
      <c r="C30" s="96" t="s">
        <v>447</v>
      </c>
      <c r="D30" s="96" t="s">
        <v>697</v>
      </c>
      <c r="E30" s="98">
        <v>42527</v>
      </c>
      <c r="F30" s="96" t="s">
        <v>671</v>
      </c>
      <c r="G30" s="96">
        <v>4</v>
      </c>
      <c r="H30" s="96">
        <v>4</v>
      </c>
      <c r="I30" s="115">
        <v>15</v>
      </c>
    </row>
    <row r="31" spans="1:9" s="96" customFormat="1" ht="60" x14ac:dyDescent="0.25">
      <c r="A31" s="96" t="s">
        <v>151</v>
      </c>
      <c r="B31" s="96" t="s">
        <v>343</v>
      </c>
      <c r="C31" s="96" t="s">
        <v>450</v>
      </c>
      <c r="D31" s="96" t="s">
        <v>611</v>
      </c>
      <c r="E31" s="98">
        <v>42527</v>
      </c>
      <c r="F31" s="98">
        <v>42613</v>
      </c>
      <c r="G31" s="96">
        <v>5</v>
      </c>
      <c r="H31" s="96">
        <v>5</v>
      </c>
      <c r="I31" s="115">
        <v>6.25</v>
      </c>
    </row>
    <row r="32" spans="1:9" s="96" customFormat="1" ht="75.75" thickBot="1" x14ac:dyDescent="0.3">
      <c r="A32" s="96" t="s">
        <v>149</v>
      </c>
      <c r="B32" s="96" t="s">
        <v>343</v>
      </c>
      <c r="C32" s="96" t="s">
        <v>442</v>
      </c>
      <c r="D32" s="96" t="s">
        <v>611</v>
      </c>
      <c r="E32" s="98">
        <v>42527</v>
      </c>
      <c r="F32" s="98">
        <v>42579</v>
      </c>
      <c r="G32" s="96">
        <v>50</v>
      </c>
      <c r="H32" s="96">
        <v>50</v>
      </c>
      <c r="I32" s="115">
        <v>30</v>
      </c>
    </row>
    <row r="33" spans="1:9" s="96" customFormat="1" ht="16.5" thickTop="1" thickBot="1" x14ac:dyDescent="0.3">
      <c r="A33" s="104" t="s">
        <v>357</v>
      </c>
      <c r="B33" s="105"/>
      <c r="C33" s="106"/>
      <c r="D33" s="106"/>
      <c r="E33" s="106"/>
      <c r="F33" s="106"/>
      <c r="G33" s="107">
        <f>SUM(G5:G32)</f>
        <v>148</v>
      </c>
      <c r="H33" s="107">
        <f>SUM(H5:H32)</f>
        <v>140</v>
      </c>
      <c r="I33" s="108">
        <f>SUM(I5:I32)</f>
        <v>220</v>
      </c>
    </row>
    <row r="34" spans="1:9" s="96" customFormat="1" ht="15.75" thickTop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ht="29.25" customHeight="1" x14ac:dyDescent="0.25">
      <c r="A35" s="100" t="s">
        <v>359</v>
      </c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  <row r="266" spans="1:9" s="96" customFormat="1" x14ac:dyDescent="0.25">
      <c r="A266"/>
      <c r="B266" s="99"/>
      <c r="C266" s="99"/>
      <c r="D266" s="99"/>
      <c r="E266" s="99"/>
      <c r="F266" s="99"/>
      <c r="G266" s="99"/>
      <c r="I266" s="109"/>
    </row>
    <row r="267" spans="1:9" s="96" customFormat="1" x14ac:dyDescent="0.25">
      <c r="A267"/>
      <c r="B267" s="99"/>
      <c r="C267" s="99"/>
      <c r="D267" s="99"/>
      <c r="E267" s="99"/>
      <c r="F267" s="99"/>
      <c r="G267" s="99"/>
      <c r="I267" s="109"/>
    </row>
    <row r="268" spans="1:9" s="96" customFormat="1" x14ac:dyDescent="0.25">
      <c r="A268"/>
      <c r="B268" s="99"/>
      <c r="C268" s="99"/>
      <c r="D268" s="99"/>
      <c r="E268" s="99"/>
      <c r="F268" s="99"/>
      <c r="G268" s="99"/>
      <c r="I268" s="109"/>
    </row>
    <row r="269" spans="1:9" s="96" customFormat="1" x14ac:dyDescent="0.25">
      <c r="A269"/>
      <c r="B269" s="99"/>
      <c r="C269" s="99"/>
      <c r="D269" s="99"/>
      <c r="E269" s="99"/>
      <c r="F269" s="99"/>
      <c r="G269" s="99"/>
      <c r="I269" s="109"/>
    </row>
    <row r="270" spans="1:9" s="96" customFormat="1" x14ac:dyDescent="0.25">
      <c r="A270"/>
      <c r="B270" s="99"/>
      <c r="C270" s="99"/>
      <c r="D270" s="99"/>
      <c r="E270" s="99"/>
      <c r="F270" s="99"/>
      <c r="G270" s="99"/>
      <c r="I270" s="109"/>
    </row>
    <row r="271" spans="1:9" s="96" customFormat="1" x14ac:dyDescent="0.25">
      <c r="A271"/>
      <c r="B271" s="99"/>
      <c r="C271" s="99"/>
      <c r="D271" s="99"/>
      <c r="E271" s="99"/>
      <c r="F271" s="99"/>
      <c r="G271" s="99"/>
      <c r="I271" s="109"/>
    </row>
    <row r="272" spans="1:9" s="96" customFormat="1" x14ac:dyDescent="0.25">
      <c r="A272"/>
      <c r="B272" s="99"/>
      <c r="C272" s="99"/>
      <c r="D272" s="99"/>
      <c r="E272" s="99"/>
      <c r="F272" s="99"/>
      <c r="G272" s="99"/>
      <c r="I272" s="109"/>
    </row>
    <row r="273" spans="1:9" s="96" customFormat="1" x14ac:dyDescent="0.25">
      <c r="A273"/>
      <c r="B273" s="99"/>
      <c r="C273" s="99"/>
      <c r="D273" s="99"/>
      <c r="E273" s="99"/>
      <c r="F273" s="99"/>
      <c r="G273" s="99"/>
      <c r="I273" s="109"/>
    </row>
    <row r="274" spans="1:9" s="96" customFormat="1" x14ac:dyDescent="0.25">
      <c r="A274"/>
      <c r="B274" s="99"/>
      <c r="C274" s="99"/>
      <c r="D274" s="99"/>
      <c r="E274" s="99"/>
      <c r="F274" s="99"/>
      <c r="G274" s="99"/>
      <c r="I274" s="109"/>
    </row>
    <row r="275" spans="1:9" s="96" customFormat="1" x14ac:dyDescent="0.25">
      <c r="A275"/>
      <c r="B275" s="99"/>
      <c r="C275" s="99"/>
      <c r="D275" s="99"/>
      <c r="E275" s="99"/>
      <c r="F275" s="99"/>
      <c r="G275" s="99"/>
      <c r="I275" s="109"/>
    </row>
  </sheetData>
  <sheetProtection algorithmName="SHA-512" hashValue="igW3u9/U6BF7bpx0eSuRi/y3Ri0W+dr589vWo4yUbUeSon8GdcnhAKkqofabf3TqH+2UyPfiCECZZZHwjn+5rg==" saltValue="Oicyj0b/FS8oj//vA+Kyo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/>
  <dimension ref="A1:J274"/>
  <sheetViews>
    <sheetView showGridLines="0" workbookViewId="0">
      <selection activeCell="E39" sqref="E39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370</v>
      </c>
      <c r="B1" s="95"/>
    </row>
    <row r="2" spans="1:9" x14ac:dyDescent="0.25">
      <c r="A2" s="102" t="s">
        <v>3</v>
      </c>
      <c r="B2" s="96">
        <v>140105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45" x14ac:dyDescent="0.25">
      <c r="A5" s="96" t="s">
        <v>126</v>
      </c>
      <c r="B5" s="96" t="s">
        <v>334</v>
      </c>
      <c r="C5" s="96" t="s">
        <v>448</v>
      </c>
      <c r="D5" s="96" t="s">
        <v>611</v>
      </c>
      <c r="E5" s="98">
        <v>42527</v>
      </c>
      <c r="F5" s="98">
        <v>42639</v>
      </c>
      <c r="G5" s="96">
        <v>10</v>
      </c>
      <c r="H5" s="96">
        <v>10</v>
      </c>
      <c r="I5" s="115">
        <v>20</v>
      </c>
    </row>
    <row r="6" spans="1:9" ht="45" x14ac:dyDescent="0.25">
      <c r="A6" s="96" t="s">
        <v>47</v>
      </c>
      <c r="B6" s="96" t="s">
        <v>334</v>
      </c>
      <c r="C6" s="96" t="s">
        <v>453</v>
      </c>
      <c r="D6" s="96" t="s">
        <v>611</v>
      </c>
      <c r="E6" s="98">
        <v>42527</v>
      </c>
      <c r="F6" s="98">
        <v>42592</v>
      </c>
      <c r="G6" s="96">
        <v>20</v>
      </c>
      <c r="H6" s="96">
        <v>20</v>
      </c>
      <c r="I6" s="115">
        <v>50</v>
      </c>
    </row>
    <row r="7" spans="1:9" ht="75" x14ac:dyDescent="0.25">
      <c r="A7" s="96" t="s">
        <v>58</v>
      </c>
      <c r="B7" s="96" t="s">
        <v>334</v>
      </c>
      <c r="C7" s="96" t="s">
        <v>440</v>
      </c>
      <c r="D7" s="96" t="s">
        <v>611</v>
      </c>
      <c r="E7" s="98">
        <v>42527</v>
      </c>
      <c r="F7" s="98">
        <v>42585</v>
      </c>
      <c r="G7" s="96">
        <v>50</v>
      </c>
      <c r="H7" s="96">
        <v>50</v>
      </c>
      <c r="I7" s="115">
        <v>25</v>
      </c>
    </row>
    <row r="8" spans="1:9" s="96" customFormat="1" ht="75" x14ac:dyDescent="0.25">
      <c r="A8" s="96" t="s">
        <v>60</v>
      </c>
      <c r="B8" s="96" t="s">
        <v>334</v>
      </c>
      <c r="C8" s="96" t="s">
        <v>450</v>
      </c>
      <c r="D8" s="96" t="s">
        <v>611</v>
      </c>
      <c r="E8" s="98">
        <v>42527</v>
      </c>
      <c r="F8" s="98">
        <v>42613</v>
      </c>
      <c r="G8" s="96">
        <v>50</v>
      </c>
      <c r="H8" s="96">
        <v>50</v>
      </c>
      <c r="I8" s="115">
        <v>16</v>
      </c>
    </row>
    <row r="9" spans="1:9" s="96" customFormat="1" ht="30" x14ac:dyDescent="0.25">
      <c r="A9" s="96" t="s">
        <v>79</v>
      </c>
      <c r="B9" s="96" t="s">
        <v>334</v>
      </c>
      <c r="C9" s="96" t="s">
        <v>450</v>
      </c>
      <c r="D9" s="96" t="s">
        <v>611</v>
      </c>
      <c r="E9" s="98">
        <v>42527</v>
      </c>
      <c r="F9" s="98">
        <v>42613</v>
      </c>
      <c r="G9" s="96">
        <v>10</v>
      </c>
      <c r="H9" s="96">
        <v>10</v>
      </c>
      <c r="I9" s="115">
        <v>12.9</v>
      </c>
    </row>
    <row r="10" spans="1:9" s="96" customFormat="1" ht="45" x14ac:dyDescent="0.25">
      <c r="A10" s="96" t="s">
        <v>121</v>
      </c>
      <c r="B10" s="96" t="s">
        <v>334</v>
      </c>
      <c r="C10" s="96" t="s">
        <v>443</v>
      </c>
      <c r="D10" s="96" t="s">
        <v>611</v>
      </c>
      <c r="E10" s="98">
        <v>42527</v>
      </c>
      <c r="F10" s="98">
        <v>42590</v>
      </c>
      <c r="G10" s="96">
        <v>2</v>
      </c>
      <c r="H10" s="96">
        <v>2</v>
      </c>
      <c r="I10" s="115">
        <v>39.979999999999997</v>
      </c>
    </row>
    <row r="11" spans="1:9" s="96" customFormat="1" ht="45" x14ac:dyDescent="0.25">
      <c r="A11" s="96" t="s">
        <v>122</v>
      </c>
      <c r="B11" s="96" t="s">
        <v>334</v>
      </c>
      <c r="C11" s="96" t="s">
        <v>439</v>
      </c>
      <c r="D11" s="96" t="s">
        <v>611</v>
      </c>
      <c r="E11" s="98">
        <v>42527</v>
      </c>
      <c r="F11" s="98">
        <v>42577</v>
      </c>
      <c r="G11" s="96">
        <v>2</v>
      </c>
      <c r="H11" s="96">
        <v>2</v>
      </c>
      <c r="I11" s="115">
        <v>66.400000000000006</v>
      </c>
    </row>
    <row r="12" spans="1:9" s="96" customFormat="1" ht="60" x14ac:dyDescent="0.25">
      <c r="A12" s="96" t="s">
        <v>161</v>
      </c>
      <c r="B12" s="96" t="s">
        <v>334</v>
      </c>
      <c r="C12" s="96" t="s">
        <v>451</v>
      </c>
      <c r="D12" s="96" t="s">
        <v>692</v>
      </c>
      <c r="E12" s="98">
        <v>42527</v>
      </c>
      <c r="F12" s="98">
        <v>42562</v>
      </c>
      <c r="G12" s="96">
        <v>20</v>
      </c>
      <c r="H12" s="96">
        <v>10</v>
      </c>
      <c r="I12" s="115">
        <v>15.1</v>
      </c>
    </row>
    <row r="13" spans="1:9" s="96" customFormat="1" ht="60" x14ac:dyDescent="0.25">
      <c r="A13" s="96" t="s">
        <v>162</v>
      </c>
      <c r="B13" s="96" t="s">
        <v>334</v>
      </c>
      <c r="C13" s="96" t="s">
        <v>451</v>
      </c>
      <c r="D13" s="96" t="s">
        <v>692</v>
      </c>
      <c r="E13" s="98">
        <v>42527</v>
      </c>
      <c r="F13" s="98">
        <v>42562</v>
      </c>
      <c r="G13" s="96">
        <v>20</v>
      </c>
      <c r="H13" s="96">
        <v>10</v>
      </c>
      <c r="I13" s="115">
        <v>14.9</v>
      </c>
    </row>
    <row r="14" spans="1:9" s="96" customFormat="1" ht="45" x14ac:dyDescent="0.25">
      <c r="A14" s="96" t="s">
        <v>51</v>
      </c>
      <c r="B14" s="96" t="s">
        <v>334</v>
      </c>
      <c r="C14" s="96" t="s">
        <v>444</v>
      </c>
      <c r="D14" s="96" t="s">
        <v>611</v>
      </c>
      <c r="E14" s="98">
        <v>42527</v>
      </c>
      <c r="F14" s="98">
        <v>42576</v>
      </c>
      <c r="G14" s="96">
        <v>10</v>
      </c>
      <c r="H14" s="96">
        <v>10</v>
      </c>
      <c r="I14" s="115">
        <v>8.5</v>
      </c>
    </row>
    <row r="15" spans="1:9" ht="45" x14ac:dyDescent="0.25">
      <c r="A15" s="96" t="s">
        <v>52</v>
      </c>
      <c r="B15" s="96" t="s">
        <v>334</v>
      </c>
      <c r="C15" s="96" t="s">
        <v>445</v>
      </c>
      <c r="D15" s="96" t="s">
        <v>611</v>
      </c>
      <c r="E15" s="98">
        <v>42527</v>
      </c>
      <c r="F15" s="98">
        <v>42579</v>
      </c>
      <c r="G15" s="96">
        <v>25</v>
      </c>
      <c r="H15" s="96">
        <v>25</v>
      </c>
      <c r="I15" s="115">
        <v>14.249999999999998</v>
      </c>
    </row>
    <row r="16" spans="1:9" ht="45" x14ac:dyDescent="0.25">
      <c r="A16" s="96" t="s">
        <v>68</v>
      </c>
      <c r="B16" s="96" t="s">
        <v>334</v>
      </c>
      <c r="C16" s="96" t="s">
        <v>445</v>
      </c>
      <c r="D16" s="96" t="s">
        <v>611</v>
      </c>
      <c r="E16" s="98">
        <v>42527</v>
      </c>
      <c r="F16" s="98">
        <v>42579</v>
      </c>
      <c r="G16" s="96">
        <v>25</v>
      </c>
      <c r="H16" s="96">
        <v>25</v>
      </c>
      <c r="I16" s="115">
        <v>21.25</v>
      </c>
    </row>
    <row r="17" spans="1:9" ht="75" x14ac:dyDescent="0.25">
      <c r="A17" s="96" t="s">
        <v>61</v>
      </c>
      <c r="B17" s="96" t="s">
        <v>334</v>
      </c>
      <c r="C17" s="96" t="s">
        <v>450</v>
      </c>
      <c r="D17" s="96" t="s">
        <v>611</v>
      </c>
      <c r="E17" s="98">
        <v>42527</v>
      </c>
      <c r="F17" s="98">
        <v>42613</v>
      </c>
      <c r="G17" s="96">
        <v>50</v>
      </c>
      <c r="H17" s="96">
        <v>50</v>
      </c>
      <c r="I17" s="115">
        <v>16</v>
      </c>
    </row>
    <row r="18" spans="1:9" ht="45" x14ac:dyDescent="0.25">
      <c r="A18" s="96" t="s">
        <v>95</v>
      </c>
      <c r="B18" s="96" t="s">
        <v>334</v>
      </c>
      <c r="C18" s="96" t="s">
        <v>442</v>
      </c>
      <c r="D18" s="96" t="s">
        <v>611</v>
      </c>
      <c r="E18" s="98">
        <v>42527</v>
      </c>
      <c r="F18" s="98">
        <v>42579</v>
      </c>
      <c r="G18" s="96">
        <v>100</v>
      </c>
      <c r="H18" s="96">
        <v>100</v>
      </c>
      <c r="I18" s="115">
        <v>12</v>
      </c>
    </row>
    <row r="19" spans="1:9" ht="60" x14ac:dyDescent="0.25">
      <c r="A19" s="96" t="s">
        <v>113</v>
      </c>
      <c r="B19" s="96" t="s">
        <v>334</v>
      </c>
      <c r="C19" s="96" t="s">
        <v>438</v>
      </c>
      <c r="D19" s="96" t="s">
        <v>692</v>
      </c>
      <c r="E19" s="98">
        <v>42527</v>
      </c>
      <c r="F19" s="98">
        <v>42583</v>
      </c>
      <c r="G19" s="96">
        <v>10</v>
      </c>
      <c r="H19" s="96">
        <v>5</v>
      </c>
      <c r="I19" s="115">
        <v>25</v>
      </c>
    </row>
    <row r="20" spans="1:9" ht="60" x14ac:dyDescent="0.25">
      <c r="A20" s="96" t="s">
        <v>177</v>
      </c>
      <c r="B20" s="96" t="s">
        <v>334</v>
      </c>
      <c r="C20" s="96" t="s">
        <v>445</v>
      </c>
      <c r="D20" s="96" t="s">
        <v>692</v>
      </c>
      <c r="E20" s="98">
        <v>42527</v>
      </c>
      <c r="F20" s="98">
        <v>42579</v>
      </c>
      <c r="G20" s="96">
        <v>200</v>
      </c>
      <c r="H20" s="96">
        <v>149</v>
      </c>
      <c r="I20" s="115">
        <v>22.349999999999998</v>
      </c>
    </row>
    <row r="21" spans="1:9" s="96" customFormat="1" ht="30" x14ac:dyDescent="0.25">
      <c r="A21" s="96" t="s">
        <v>57</v>
      </c>
      <c r="B21" s="96" t="s">
        <v>334</v>
      </c>
      <c r="C21" s="96" t="s">
        <v>442</v>
      </c>
      <c r="D21" s="96" t="s">
        <v>611</v>
      </c>
      <c r="E21" s="98">
        <v>42527</v>
      </c>
      <c r="F21" s="98">
        <v>42579</v>
      </c>
      <c r="G21" s="96">
        <v>20</v>
      </c>
      <c r="H21" s="96">
        <v>20</v>
      </c>
      <c r="I21" s="115">
        <v>51</v>
      </c>
    </row>
    <row r="22" spans="1:9" s="96" customFormat="1" ht="45" x14ac:dyDescent="0.25">
      <c r="A22" s="96" t="s">
        <v>110</v>
      </c>
      <c r="B22" s="96" t="s">
        <v>334</v>
      </c>
      <c r="C22" s="96" t="s">
        <v>436</v>
      </c>
      <c r="D22" s="96" t="s">
        <v>611</v>
      </c>
      <c r="E22" s="98">
        <v>42527</v>
      </c>
      <c r="F22" s="98">
        <v>42612</v>
      </c>
      <c r="G22" s="96">
        <v>10</v>
      </c>
      <c r="H22" s="96">
        <v>10</v>
      </c>
      <c r="I22" s="115">
        <v>9.6999999999999993</v>
      </c>
    </row>
    <row r="23" spans="1:9" s="96" customFormat="1" ht="45" x14ac:dyDescent="0.25">
      <c r="A23" s="96" t="s">
        <v>94</v>
      </c>
      <c r="B23" s="96" t="s">
        <v>334</v>
      </c>
      <c r="C23" s="96" t="s">
        <v>442</v>
      </c>
      <c r="D23" s="96" t="s">
        <v>611</v>
      </c>
      <c r="E23" s="98">
        <v>42527</v>
      </c>
      <c r="F23" s="98">
        <v>42579</v>
      </c>
      <c r="G23" s="96">
        <v>100</v>
      </c>
      <c r="H23" s="96">
        <v>100</v>
      </c>
      <c r="I23" s="115">
        <v>11</v>
      </c>
    </row>
    <row r="24" spans="1:9" s="96" customFormat="1" ht="45" x14ac:dyDescent="0.25">
      <c r="A24" s="96" t="s">
        <v>97</v>
      </c>
      <c r="B24" s="96" t="s">
        <v>334</v>
      </c>
      <c r="C24" s="96" t="s">
        <v>442</v>
      </c>
      <c r="D24" s="96" t="s">
        <v>611</v>
      </c>
      <c r="E24" s="98">
        <v>42527</v>
      </c>
      <c r="F24" s="98">
        <v>42579</v>
      </c>
      <c r="G24" s="96">
        <v>200</v>
      </c>
      <c r="H24" s="96">
        <v>200</v>
      </c>
      <c r="I24" s="115">
        <v>14.000000000000002</v>
      </c>
    </row>
    <row r="25" spans="1:9" s="96" customFormat="1" ht="45" x14ac:dyDescent="0.25">
      <c r="A25" s="96" t="s">
        <v>108</v>
      </c>
      <c r="B25" s="96" t="s">
        <v>334</v>
      </c>
      <c r="C25" s="96" t="s">
        <v>445</v>
      </c>
      <c r="D25" s="96" t="s">
        <v>611</v>
      </c>
      <c r="E25" s="98">
        <v>42527</v>
      </c>
      <c r="F25" s="98">
        <v>42579</v>
      </c>
      <c r="G25" s="96">
        <v>2</v>
      </c>
      <c r="H25" s="96">
        <v>2</v>
      </c>
      <c r="I25" s="115">
        <v>1.76</v>
      </c>
    </row>
    <row r="26" spans="1:9" s="96" customFormat="1" ht="45" x14ac:dyDescent="0.25">
      <c r="A26" s="96" t="s">
        <v>146</v>
      </c>
      <c r="B26" s="96" t="s">
        <v>334</v>
      </c>
      <c r="C26" s="96" t="s">
        <v>445</v>
      </c>
      <c r="D26" s="96" t="s">
        <v>611</v>
      </c>
      <c r="E26" s="98">
        <v>42527</v>
      </c>
      <c r="F26" s="98">
        <v>42579</v>
      </c>
      <c r="G26" s="96">
        <v>100</v>
      </c>
      <c r="H26" s="96">
        <v>100</v>
      </c>
      <c r="I26" s="115">
        <v>35</v>
      </c>
    </row>
    <row r="27" spans="1:9" s="96" customFormat="1" ht="45" x14ac:dyDescent="0.25">
      <c r="A27" s="96" t="s">
        <v>170</v>
      </c>
      <c r="B27" s="96" t="s">
        <v>334</v>
      </c>
      <c r="C27" s="96" t="s">
        <v>444</v>
      </c>
      <c r="D27" s="96" t="s">
        <v>611</v>
      </c>
      <c r="E27" s="98">
        <v>42527</v>
      </c>
      <c r="F27" s="98">
        <v>42576</v>
      </c>
      <c r="G27" s="96">
        <v>50</v>
      </c>
      <c r="H27" s="96">
        <v>50</v>
      </c>
      <c r="I27" s="115">
        <v>65</v>
      </c>
    </row>
    <row r="28" spans="1:9" s="96" customFormat="1" ht="45" x14ac:dyDescent="0.25">
      <c r="A28" s="96" t="s">
        <v>171</v>
      </c>
      <c r="B28" s="96" t="s">
        <v>334</v>
      </c>
      <c r="C28" s="96" t="s">
        <v>444</v>
      </c>
      <c r="D28" s="96" t="s">
        <v>611</v>
      </c>
      <c r="E28" s="98">
        <v>42527</v>
      </c>
      <c r="F28" s="98">
        <v>42576</v>
      </c>
      <c r="G28" s="96">
        <v>50</v>
      </c>
      <c r="H28" s="96">
        <v>50</v>
      </c>
      <c r="I28" s="115">
        <v>65</v>
      </c>
    </row>
    <row r="29" spans="1:9" s="96" customFormat="1" ht="45" x14ac:dyDescent="0.25">
      <c r="A29" s="96" t="s">
        <v>172</v>
      </c>
      <c r="B29" s="96" t="s">
        <v>334</v>
      </c>
      <c r="C29" s="96" t="s">
        <v>445</v>
      </c>
      <c r="D29" s="96" t="s">
        <v>611</v>
      </c>
      <c r="E29" s="98">
        <v>42527</v>
      </c>
      <c r="F29" s="98">
        <v>42579</v>
      </c>
      <c r="G29" s="96">
        <v>50</v>
      </c>
      <c r="H29" s="96">
        <v>50</v>
      </c>
      <c r="I29" s="115">
        <v>63.5</v>
      </c>
    </row>
    <row r="30" spans="1:9" s="96" customFormat="1" ht="45" x14ac:dyDescent="0.25">
      <c r="A30" s="96" t="s">
        <v>173</v>
      </c>
      <c r="B30" s="96" t="s">
        <v>334</v>
      </c>
      <c r="C30" s="96" t="s">
        <v>445</v>
      </c>
      <c r="D30" s="96" t="s">
        <v>611</v>
      </c>
      <c r="E30" s="98">
        <v>42527</v>
      </c>
      <c r="F30" s="98">
        <v>42579</v>
      </c>
      <c r="G30" s="96">
        <v>50</v>
      </c>
      <c r="H30" s="96">
        <v>50</v>
      </c>
      <c r="I30" s="115">
        <v>64</v>
      </c>
    </row>
    <row r="31" spans="1:9" s="96" customFormat="1" ht="45.75" thickBot="1" x14ac:dyDescent="0.3">
      <c r="A31" s="96" t="s">
        <v>115</v>
      </c>
      <c r="B31" s="96" t="s">
        <v>334</v>
      </c>
      <c r="C31" s="96" t="s">
        <v>438</v>
      </c>
      <c r="D31" s="96" t="s">
        <v>611</v>
      </c>
      <c r="E31" s="98">
        <v>42527</v>
      </c>
      <c r="F31" s="98">
        <v>42583</v>
      </c>
      <c r="G31" s="96">
        <v>10</v>
      </c>
      <c r="H31" s="96">
        <v>10</v>
      </c>
      <c r="I31" s="115">
        <v>18</v>
      </c>
    </row>
    <row r="32" spans="1:9" s="96" customFormat="1" ht="16.5" thickTop="1" thickBot="1" x14ac:dyDescent="0.3">
      <c r="A32" s="104" t="s">
        <v>357</v>
      </c>
      <c r="B32" s="105"/>
      <c r="C32" s="106"/>
      <c r="D32" s="106"/>
      <c r="E32" s="106"/>
      <c r="F32" s="106"/>
      <c r="G32" s="107">
        <f>SUM(G5:G31)</f>
        <v>1246</v>
      </c>
      <c r="H32" s="107">
        <f>SUM(H5:H31)</f>
        <v>1170</v>
      </c>
      <c r="I32" s="108">
        <f>SUM(I5:I31)</f>
        <v>777.58999999999992</v>
      </c>
    </row>
    <row r="33" spans="1:9" s="96" customFormat="1" ht="15.75" thickTop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ht="29.25" customHeight="1" x14ac:dyDescent="0.25">
      <c r="A34" s="100" t="s">
        <v>359</v>
      </c>
      <c r="B34" s="99"/>
      <c r="C34" s="99"/>
      <c r="D34" s="99"/>
      <c r="E34" s="99"/>
      <c r="F34" s="99"/>
      <c r="G34" s="99"/>
      <c r="I34" s="10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  <row r="266" spans="1:9" s="96" customFormat="1" x14ac:dyDescent="0.25">
      <c r="A266"/>
      <c r="B266" s="99"/>
      <c r="C266" s="99"/>
      <c r="D266" s="99"/>
      <c r="E266" s="99"/>
      <c r="F266" s="99"/>
      <c r="G266" s="99"/>
      <c r="I266" s="109"/>
    </row>
    <row r="267" spans="1:9" s="96" customFormat="1" x14ac:dyDescent="0.25">
      <c r="A267"/>
      <c r="B267" s="99"/>
      <c r="C267" s="99"/>
      <c r="D267" s="99"/>
      <c r="E267" s="99"/>
      <c r="F267" s="99"/>
      <c r="G267" s="99"/>
      <c r="I267" s="109"/>
    </row>
    <row r="268" spans="1:9" s="96" customFormat="1" x14ac:dyDescent="0.25">
      <c r="A268"/>
      <c r="B268" s="99"/>
      <c r="C268" s="99"/>
      <c r="D268" s="99"/>
      <c r="E268" s="99"/>
      <c r="F268" s="99"/>
      <c r="G268" s="99"/>
      <c r="I268" s="109"/>
    </row>
    <row r="269" spans="1:9" s="96" customFormat="1" x14ac:dyDescent="0.25">
      <c r="A269"/>
      <c r="B269" s="99"/>
      <c r="C269" s="99"/>
      <c r="D269" s="99"/>
      <c r="E269" s="99"/>
      <c r="F269" s="99"/>
      <c r="G269" s="99"/>
      <c r="I269" s="109"/>
    </row>
    <row r="270" spans="1:9" s="96" customFormat="1" x14ac:dyDescent="0.25">
      <c r="A270"/>
      <c r="B270" s="99"/>
      <c r="C270" s="99"/>
      <c r="D270" s="99"/>
      <c r="E270" s="99"/>
      <c r="F270" s="99"/>
      <c r="G270" s="99"/>
      <c r="I270" s="109"/>
    </row>
    <row r="271" spans="1:9" s="96" customFormat="1" x14ac:dyDescent="0.25">
      <c r="A271"/>
      <c r="B271" s="99"/>
      <c r="C271" s="99"/>
      <c r="D271" s="99"/>
      <c r="E271" s="99"/>
      <c r="F271" s="99"/>
      <c r="G271" s="99"/>
      <c r="I271" s="109"/>
    </row>
    <row r="272" spans="1:9" s="96" customFormat="1" x14ac:dyDescent="0.25">
      <c r="A272"/>
      <c r="B272" s="99"/>
      <c r="C272" s="99"/>
      <c r="D272" s="99"/>
      <c r="E272" s="99"/>
      <c r="F272" s="99"/>
      <c r="G272" s="99"/>
      <c r="I272" s="109"/>
    </row>
    <row r="273" spans="1:9" s="96" customFormat="1" x14ac:dyDescent="0.25">
      <c r="A273"/>
      <c r="B273" s="99"/>
      <c r="C273" s="99"/>
      <c r="D273" s="99"/>
      <c r="E273" s="99"/>
      <c r="F273" s="99"/>
      <c r="G273" s="99"/>
      <c r="I273" s="109"/>
    </row>
    <row r="274" spans="1:9" s="96" customFormat="1" x14ac:dyDescent="0.25">
      <c r="A274"/>
      <c r="B274" s="99"/>
      <c r="C274" s="99"/>
      <c r="D274" s="99"/>
      <c r="E274" s="99"/>
      <c r="F274" s="99"/>
      <c r="G274" s="99"/>
      <c r="I274" s="109"/>
    </row>
  </sheetData>
  <sheetProtection algorithmName="SHA-512" hashValue="WV9SsczqyCHI7czYXpI4TQCl/BqqqtADQs4yJ8KDQj/6Aj/h/Nrx6IfU3CpGLi4/zdZkpXplqUOKgDTHx0UwMQ==" saltValue="xMsRpBPoQeQB9vEVFBJbM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1:J277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371</v>
      </c>
      <c r="B1" s="95"/>
    </row>
    <row r="2" spans="1:9" x14ac:dyDescent="0.25">
      <c r="A2" s="102" t="s">
        <v>3</v>
      </c>
      <c r="B2" s="96">
        <v>140107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60" x14ac:dyDescent="0.25">
      <c r="A5" s="96" t="s">
        <v>45</v>
      </c>
      <c r="B5" s="96" t="s">
        <v>311</v>
      </c>
      <c r="C5" s="96" t="s">
        <v>445</v>
      </c>
      <c r="D5" s="96" t="s">
        <v>611</v>
      </c>
      <c r="E5" s="98">
        <v>42527</v>
      </c>
      <c r="F5" s="98">
        <v>42579</v>
      </c>
      <c r="G5" s="96">
        <v>1</v>
      </c>
      <c r="H5" s="96">
        <v>1</v>
      </c>
      <c r="I5" s="115">
        <v>2.95</v>
      </c>
    </row>
    <row r="6" spans="1:9" ht="75" x14ac:dyDescent="0.25">
      <c r="A6" s="96" t="s">
        <v>58</v>
      </c>
      <c r="B6" s="96" t="s">
        <v>311</v>
      </c>
      <c r="C6" s="96" t="s">
        <v>440</v>
      </c>
      <c r="D6" s="96" t="s">
        <v>611</v>
      </c>
      <c r="E6" s="98">
        <v>42527</v>
      </c>
      <c r="F6" s="98">
        <v>42585</v>
      </c>
      <c r="G6" s="96">
        <v>5</v>
      </c>
      <c r="H6" s="96">
        <v>5</v>
      </c>
      <c r="I6" s="115">
        <v>2.5</v>
      </c>
    </row>
    <row r="7" spans="1:9" ht="75" x14ac:dyDescent="0.25">
      <c r="A7" s="96" t="s">
        <v>59</v>
      </c>
      <c r="B7" s="96" t="s">
        <v>311</v>
      </c>
      <c r="C7" s="96" t="s">
        <v>450</v>
      </c>
      <c r="D7" s="96" t="s">
        <v>611</v>
      </c>
      <c r="E7" s="98">
        <v>42527</v>
      </c>
      <c r="F7" s="98">
        <v>42613</v>
      </c>
      <c r="G7" s="96">
        <v>5</v>
      </c>
      <c r="H7" s="96">
        <v>5</v>
      </c>
      <c r="I7" s="115">
        <v>1.6</v>
      </c>
    </row>
    <row r="8" spans="1:9" s="96" customFormat="1" ht="75" x14ac:dyDescent="0.25">
      <c r="A8" s="96" t="s">
        <v>60</v>
      </c>
      <c r="B8" s="96" t="s">
        <v>311</v>
      </c>
      <c r="C8" s="96" t="s">
        <v>450</v>
      </c>
      <c r="D8" s="96" t="s">
        <v>611</v>
      </c>
      <c r="E8" s="98">
        <v>42527</v>
      </c>
      <c r="F8" s="98">
        <v>42613</v>
      </c>
      <c r="G8" s="96">
        <v>5</v>
      </c>
      <c r="H8" s="96">
        <v>5</v>
      </c>
      <c r="I8" s="115">
        <v>1.6</v>
      </c>
    </row>
    <row r="9" spans="1:9" s="96" customFormat="1" ht="45" x14ac:dyDescent="0.25">
      <c r="A9" s="96" t="s">
        <v>80</v>
      </c>
      <c r="B9" s="96" t="s">
        <v>311</v>
      </c>
      <c r="C9" s="96" t="s">
        <v>445</v>
      </c>
      <c r="D9" s="96" t="s">
        <v>611</v>
      </c>
      <c r="E9" s="98">
        <v>42527</v>
      </c>
      <c r="F9" s="98">
        <v>42579</v>
      </c>
      <c r="G9" s="96">
        <v>1</v>
      </c>
      <c r="H9" s="96">
        <v>1</v>
      </c>
      <c r="I9" s="115">
        <v>1.2</v>
      </c>
    </row>
    <row r="10" spans="1:9" s="96" customFormat="1" ht="45" x14ac:dyDescent="0.25">
      <c r="A10" s="96" t="s">
        <v>81</v>
      </c>
      <c r="B10" s="96" t="s">
        <v>311</v>
      </c>
      <c r="C10" s="96" t="s">
        <v>435</v>
      </c>
      <c r="D10" s="96" t="s">
        <v>611</v>
      </c>
      <c r="E10" s="98">
        <v>42527</v>
      </c>
      <c r="F10" s="98">
        <v>42579</v>
      </c>
      <c r="G10" s="96">
        <v>1</v>
      </c>
      <c r="H10" s="96">
        <v>1</v>
      </c>
      <c r="I10" s="115">
        <v>1.7</v>
      </c>
    </row>
    <row r="11" spans="1:9" s="96" customFormat="1" ht="30" x14ac:dyDescent="0.25">
      <c r="A11" s="96" t="s">
        <v>79</v>
      </c>
      <c r="B11" s="96" t="s">
        <v>311</v>
      </c>
      <c r="C11" s="96" t="s">
        <v>450</v>
      </c>
      <c r="D11" s="96" t="s">
        <v>611</v>
      </c>
      <c r="E11" s="98">
        <v>42527</v>
      </c>
      <c r="F11" s="98">
        <v>42613</v>
      </c>
      <c r="G11" s="96">
        <v>1</v>
      </c>
      <c r="H11" s="96">
        <v>1</v>
      </c>
      <c r="I11" s="115">
        <v>1.29</v>
      </c>
    </row>
    <row r="12" spans="1:9" s="96" customFormat="1" ht="45" x14ac:dyDescent="0.25">
      <c r="A12" s="96" t="s">
        <v>92</v>
      </c>
      <c r="B12" s="96" t="s">
        <v>311</v>
      </c>
      <c r="C12" s="96" t="s">
        <v>450</v>
      </c>
      <c r="D12" s="96" t="s">
        <v>611</v>
      </c>
      <c r="E12" s="98">
        <v>42527</v>
      </c>
      <c r="F12" s="98">
        <v>42613</v>
      </c>
      <c r="G12" s="96">
        <v>2</v>
      </c>
      <c r="H12" s="96">
        <v>2</v>
      </c>
      <c r="I12" s="115">
        <v>1.98</v>
      </c>
    </row>
    <row r="13" spans="1:9" s="96" customFormat="1" ht="45" x14ac:dyDescent="0.25">
      <c r="A13" s="96" t="s">
        <v>122</v>
      </c>
      <c r="B13" s="96" t="s">
        <v>311</v>
      </c>
      <c r="C13" s="96" t="s">
        <v>439</v>
      </c>
      <c r="D13" s="96" t="s">
        <v>611</v>
      </c>
      <c r="E13" s="98">
        <v>42527</v>
      </c>
      <c r="F13" s="98">
        <v>42577</v>
      </c>
      <c r="G13" s="96">
        <v>1</v>
      </c>
      <c r="H13" s="96">
        <v>1</v>
      </c>
      <c r="I13" s="115">
        <v>33.200000000000003</v>
      </c>
    </row>
    <row r="14" spans="1:9" s="96" customFormat="1" ht="45" x14ac:dyDescent="0.25">
      <c r="A14" s="96" t="s">
        <v>123</v>
      </c>
      <c r="B14" s="96" t="s">
        <v>311</v>
      </c>
      <c r="C14" s="96" t="s">
        <v>450</v>
      </c>
      <c r="D14" s="96" t="s">
        <v>611</v>
      </c>
      <c r="E14" s="98">
        <v>42527</v>
      </c>
      <c r="F14" s="98">
        <v>42613</v>
      </c>
      <c r="G14" s="96">
        <v>1</v>
      </c>
      <c r="H14" s="96">
        <v>1</v>
      </c>
      <c r="I14" s="115">
        <v>5.84</v>
      </c>
    </row>
    <row r="15" spans="1:9" ht="30" x14ac:dyDescent="0.25">
      <c r="A15" s="96" t="s">
        <v>159</v>
      </c>
      <c r="B15" s="96" t="s">
        <v>311</v>
      </c>
      <c r="C15" s="96" t="s">
        <v>446</v>
      </c>
      <c r="D15" s="96" t="s">
        <v>611</v>
      </c>
      <c r="E15" s="98">
        <v>42527</v>
      </c>
      <c r="F15" s="98">
        <v>42579</v>
      </c>
      <c r="G15" s="96">
        <v>1</v>
      </c>
      <c r="H15" s="96">
        <v>1</v>
      </c>
      <c r="I15" s="115">
        <v>1.08</v>
      </c>
    </row>
    <row r="16" spans="1:9" ht="30" x14ac:dyDescent="0.25">
      <c r="A16" s="96" t="s">
        <v>56</v>
      </c>
      <c r="B16" s="96" t="s">
        <v>311</v>
      </c>
      <c r="C16" s="96" t="s">
        <v>442</v>
      </c>
      <c r="D16" s="96" t="s">
        <v>611</v>
      </c>
      <c r="E16" s="98">
        <v>42527</v>
      </c>
      <c r="F16" s="98">
        <v>42579</v>
      </c>
      <c r="G16" s="96">
        <v>5</v>
      </c>
      <c r="H16" s="96">
        <v>5</v>
      </c>
      <c r="I16" s="115">
        <v>12.6</v>
      </c>
    </row>
    <row r="17" spans="1:9" ht="45" x14ac:dyDescent="0.25">
      <c r="A17" s="96" t="s">
        <v>68</v>
      </c>
      <c r="B17" s="96" t="s">
        <v>311</v>
      </c>
      <c r="C17" s="96" t="s">
        <v>445</v>
      </c>
      <c r="D17" s="96" t="s">
        <v>611</v>
      </c>
      <c r="E17" s="98">
        <v>42527</v>
      </c>
      <c r="F17" s="98">
        <v>42579</v>
      </c>
      <c r="G17" s="96">
        <v>2</v>
      </c>
      <c r="H17" s="96">
        <v>2</v>
      </c>
      <c r="I17" s="115">
        <v>1.7</v>
      </c>
    </row>
    <row r="18" spans="1:9" ht="45" x14ac:dyDescent="0.25">
      <c r="A18" s="96" t="s">
        <v>95</v>
      </c>
      <c r="B18" s="96" t="s">
        <v>311</v>
      </c>
      <c r="C18" s="96" t="s">
        <v>442</v>
      </c>
      <c r="D18" s="96" t="s">
        <v>611</v>
      </c>
      <c r="E18" s="98">
        <v>42527</v>
      </c>
      <c r="F18" s="98">
        <v>42579</v>
      </c>
      <c r="G18" s="96">
        <v>100</v>
      </c>
      <c r="H18" s="96">
        <v>100</v>
      </c>
      <c r="I18" s="115">
        <v>12</v>
      </c>
    </row>
    <row r="19" spans="1:9" ht="60" x14ac:dyDescent="0.25">
      <c r="A19" s="96" t="s">
        <v>69</v>
      </c>
      <c r="B19" s="96" t="s">
        <v>311</v>
      </c>
      <c r="C19" s="96" t="s">
        <v>445</v>
      </c>
      <c r="D19" s="96" t="s">
        <v>611</v>
      </c>
      <c r="E19" s="98">
        <v>42527</v>
      </c>
      <c r="F19" s="98">
        <v>42579</v>
      </c>
      <c r="G19" s="96">
        <v>2</v>
      </c>
      <c r="H19" s="96">
        <v>2</v>
      </c>
      <c r="I19" s="115">
        <v>1.7</v>
      </c>
    </row>
    <row r="20" spans="1:9" ht="75" x14ac:dyDescent="0.25">
      <c r="A20" s="96" t="s">
        <v>107</v>
      </c>
      <c r="B20" s="96" t="s">
        <v>311</v>
      </c>
      <c r="C20" s="96" t="s">
        <v>439</v>
      </c>
      <c r="D20" s="96" t="s">
        <v>611</v>
      </c>
      <c r="E20" s="98">
        <v>42527</v>
      </c>
      <c r="F20" s="98">
        <v>42577</v>
      </c>
      <c r="G20" s="96">
        <v>1</v>
      </c>
      <c r="H20" s="96">
        <v>1</v>
      </c>
      <c r="I20" s="115">
        <v>74.849999999999994</v>
      </c>
    </row>
    <row r="21" spans="1:9" s="96" customFormat="1" ht="30" x14ac:dyDescent="0.25">
      <c r="A21" s="96" t="s">
        <v>57</v>
      </c>
      <c r="B21" s="96" t="s">
        <v>311</v>
      </c>
      <c r="C21" s="96" t="s">
        <v>442</v>
      </c>
      <c r="D21" s="96" t="s">
        <v>611</v>
      </c>
      <c r="E21" s="98">
        <v>42527</v>
      </c>
      <c r="F21" s="98">
        <v>42579</v>
      </c>
      <c r="G21" s="96">
        <v>5</v>
      </c>
      <c r="H21" s="96">
        <v>5</v>
      </c>
      <c r="I21" s="115">
        <v>12.75</v>
      </c>
    </row>
    <row r="22" spans="1:9" s="96" customFormat="1" ht="30" x14ac:dyDescent="0.25">
      <c r="A22" s="96" t="s">
        <v>86</v>
      </c>
      <c r="B22" s="96" t="s">
        <v>311</v>
      </c>
      <c r="C22" s="96" t="s">
        <v>444</v>
      </c>
      <c r="D22" s="96" t="s">
        <v>611</v>
      </c>
      <c r="E22" s="98">
        <v>42527</v>
      </c>
      <c r="F22" s="98">
        <v>42576</v>
      </c>
      <c r="G22" s="96">
        <v>1</v>
      </c>
      <c r="H22" s="96">
        <v>1</v>
      </c>
      <c r="I22" s="115">
        <v>2.65</v>
      </c>
    </row>
    <row r="23" spans="1:9" s="96" customFormat="1" ht="45" x14ac:dyDescent="0.25">
      <c r="A23" s="96" t="s">
        <v>87</v>
      </c>
      <c r="B23" s="96" t="s">
        <v>311</v>
      </c>
      <c r="C23" s="96" t="s">
        <v>444</v>
      </c>
      <c r="D23" s="96" t="s">
        <v>611</v>
      </c>
      <c r="E23" s="98">
        <v>42527</v>
      </c>
      <c r="F23" s="98">
        <v>42576</v>
      </c>
      <c r="G23" s="96">
        <v>1</v>
      </c>
      <c r="H23" s="96">
        <v>1</v>
      </c>
      <c r="I23" s="115">
        <v>3.15</v>
      </c>
    </row>
    <row r="24" spans="1:9" s="96" customFormat="1" ht="45" x14ac:dyDescent="0.25">
      <c r="A24" s="96" t="s">
        <v>112</v>
      </c>
      <c r="B24" s="96" t="s">
        <v>311</v>
      </c>
      <c r="C24" s="96" t="s">
        <v>438</v>
      </c>
      <c r="D24" s="96" t="s">
        <v>611</v>
      </c>
      <c r="E24" s="98">
        <v>42527</v>
      </c>
      <c r="F24" s="98">
        <v>42583</v>
      </c>
      <c r="G24" s="96">
        <v>2</v>
      </c>
      <c r="H24" s="96">
        <v>2</v>
      </c>
      <c r="I24" s="115">
        <v>4.8</v>
      </c>
    </row>
    <row r="25" spans="1:9" s="96" customFormat="1" ht="60" x14ac:dyDescent="0.25">
      <c r="A25" s="96" t="s">
        <v>46</v>
      </c>
      <c r="B25" s="96" t="s">
        <v>311</v>
      </c>
      <c r="C25" s="96" t="s">
        <v>453</v>
      </c>
      <c r="D25" s="96" t="s">
        <v>611</v>
      </c>
      <c r="E25" s="98">
        <v>42527</v>
      </c>
      <c r="F25" s="98">
        <v>42592</v>
      </c>
      <c r="G25" s="96">
        <v>2</v>
      </c>
      <c r="H25" s="96">
        <v>2</v>
      </c>
      <c r="I25" s="115">
        <v>3.9</v>
      </c>
    </row>
    <row r="26" spans="1:9" s="96" customFormat="1" ht="45" x14ac:dyDescent="0.25">
      <c r="A26" s="96" t="s">
        <v>152</v>
      </c>
      <c r="B26" s="96" t="s">
        <v>311</v>
      </c>
      <c r="C26" s="96" t="s">
        <v>442</v>
      </c>
      <c r="D26" s="96" t="s">
        <v>611</v>
      </c>
      <c r="E26" s="98">
        <v>42527</v>
      </c>
      <c r="F26" s="98">
        <v>42579</v>
      </c>
      <c r="G26" s="96">
        <v>5</v>
      </c>
      <c r="H26" s="96">
        <v>5</v>
      </c>
      <c r="I26" s="115">
        <v>4.25</v>
      </c>
    </row>
    <row r="27" spans="1:9" s="96" customFormat="1" ht="45" x14ac:dyDescent="0.25">
      <c r="A27" s="96" t="s">
        <v>94</v>
      </c>
      <c r="B27" s="96" t="s">
        <v>311</v>
      </c>
      <c r="C27" s="96" t="s">
        <v>442</v>
      </c>
      <c r="D27" s="96" t="s">
        <v>611</v>
      </c>
      <c r="E27" s="98">
        <v>42527</v>
      </c>
      <c r="F27" s="98">
        <v>42579</v>
      </c>
      <c r="G27" s="96">
        <v>100</v>
      </c>
      <c r="H27" s="96">
        <v>100</v>
      </c>
      <c r="I27" s="115">
        <v>11</v>
      </c>
    </row>
    <row r="28" spans="1:9" s="96" customFormat="1" ht="45" x14ac:dyDescent="0.25">
      <c r="A28" s="96" t="s">
        <v>114</v>
      </c>
      <c r="B28" s="96" t="s">
        <v>311</v>
      </c>
      <c r="C28" s="96" t="s">
        <v>449</v>
      </c>
      <c r="D28" s="96" t="s">
        <v>611</v>
      </c>
      <c r="E28" s="98">
        <v>42527</v>
      </c>
      <c r="F28" s="98">
        <v>42569</v>
      </c>
      <c r="G28" s="96">
        <v>2</v>
      </c>
      <c r="H28" s="96">
        <v>2</v>
      </c>
      <c r="I28" s="115">
        <v>2.06</v>
      </c>
    </row>
    <row r="29" spans="1:9" s="96" customFormat="1" ht="45" x14ac:dyDescent="0.25">
      <c r="A29" s="96" t="s">
        <v>108</v>
      </c>
      <c r="B29" s="96" t="s">
        <v>311</v>
      </c>
      <c r="C29" s="96" t="s">
        <v>445</v>
      </c>
      <c r="D29" s="96" t="s">
        <v>611</v>
      </c>
      <c r="E29" s="98">
        <v>42527</v>
      </c>
      <c r="F29" s="98">
        <v>42579</v>
      </c>
      <c r="G29" s="96">
        <v>1</v>
      </c>
      <c r="H29" s="96">
        <v>1</v>
      </c>
      <c r="I29" s="115">
        <v>0.88</v>
      </c>
    </row>
    <row r="30" spans="1:9" s="96" customFormat="1" ht="60" x14ac:dyDescent="0.25">
      <c r="A30" s="96" t="s">
        <v>133</v>
      </c>
      <c r="B30" s="96" t="s">
        <v>311</v>
      </c>
      <c r="C30" s="96" t="s">
        <v>447</v>
      </c>
      <c r="D30" s="96" t="s">
        <v>697</v>
      </c>
      <c r="E30" s="98">
        <v>42527</v>
      </c>
      <c r="F30" s="96" t="s">
        <v>671</v>
      </c>
      <c r="G30" s="96">
        <v>2</v>
      </c>
      <c r="H30" s="96">
        <v>2</v>
      </c>
      <c r="I30" s="115">
        <v>7.3</v>
      </c>
    </row>
    <row r="31" spans="1:9" s="96" customFormat="1" ht="45" x14ac:dyDescent="0.25">
      <c r="A31" s="96" t="s">
        <v>115</v>
      </c>
      <c r="B31" s="96" t="s">
        <v>311</v>
      </c>
      <c r="C31" s="96" t="s">
        <v>438</v>
      </c>
      <c r="D31" s="96" t="s">
        <v>611</v>
      </c>
      <c r="E31" s="98">
        <v>42527</v>
      </c>
      <c r="F31" s="98">
        <v>42583</v>
      </c>
      <c r="G31" s="96">
        <v>2</v>
      </c>
      <c r="H31" s="96">
        <v>2</v>
      </c>
      <c r="I31" s="115">
        <v>3.6</v>
      </c>
    </row>
    <row r="32" spans="1:9" s="96" customFormat="1" ht="60.75" thickBot="1" x14ac:dyDescent="0.3">
      <c r="A32" s="96" t="s">
        <v>153</v>
      </c>
      <c r="B32" s="96" t="s">
        <v>311</v>
      </c>
      <c r="C32" s="96" t="s">
        <v>445</v>
      </c>
      <c r="D32" s="96" t="s">
        <v>611</v>
      </c>
      <c r="E32" s="98">
        <v>42527</v>
      </c>
      <c r="F32" s="98">
        <v>42579</v>
      </c>
      <c r="G32" s="96">
        <v>5</v>
      </c>
      <c r="H32" s="96">
        <v>5</v>
      </c>
      <c r="I32" s="115">
        <v>8.65</v>
      </c>
    </row>
    <row r="33" spans="1:9" s="96" customFormat="1" ht="60.75" thickBot="1" x14ac:dyDescent="0.3">
      <c r="A33" s="96" t="s">
        <v>155</v>
      </c>
      <c r="B33" s="96" t="s">
        <v>311</v>
      </c>
      <c r="C33" s="96" t="s">
        <v>445</v>
      </c>
      <c r="D33" s="96" t="s">
        <v>611</v>
      </c>
      <c r="E33" s="98">
        <v>42527</v>
      </c>
      <c r="F33" s="98">
        <v>42579</v>
      </c>
      <c r="G33" s="96">
        <v>5</v>
      </c>
      <c r="H33" s="96">
        <v>5</v>
      </c>
      <c r="I33" s="115">
        <v>8.65</v>
      </c>
    </row>
    <row r="34" spans="1:9" s="96" customFormat="1" ht="16.5" thickTop="1" thickBot="1" x14ac:dyDescent="0.3">
      <c r="A34" s="104" t="s">
        <v>357</v>
      </c>
      <c r="B34" s="105"/>
      <c r="C34" s="106"/>
      <c r="D34" s="106"/>
      <c r="E34" s="106"/>
      <c r="F34" s="106"/>
      <c r="G34" s="107">
        <f>SUM(G5:G33)</f>
        <v>267</v>
      </c>
      <c r="H34" s="107">
        <f>SUM(H5:H33)</f>
        <v>267</v>
      </c>
      <c r="I34" s="108">
        <f>SUM(I5:I33)</f>
        <v>231.43000000000004</v>
      </c>
    </row>
    <row r="35" spans="1:9" s="96" customFormat="1" ht="15.75" thickTop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ht="29.25" customHeight="1" x14ac:dyDescent="0.25">
      <c r="A37" s="100" t="s">
        <v>359</v>
      </c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  <row r="266" spans="1:9" s="96" customFormat="1" x14ac:dyDescent="0.25">
      <c r="A266"/>
      <c r="B266" s="99"/>
      <c r="C266" s="99"/>
      <c r="D266" s="99"/>
      <c r="E266" s="99"/>
      <c r="F266" s="99"/>
      <c r="G266" s="99"/>
      <c r="I266" s="109"/>
    </row>
    <row r="267" spans="1:9" s="96" customFormat="1" x14ac:dyDescent="0.25">
      <c r="A267"/>
      <c r="B267" s="99"/>
      <c r="C267" s="99"/>
      <c r="D267" s="99"/>
      <c r="E267" s="99"/>
      <c r="F267" s="99"/>
      <c r="G267" s="99"/>
      <c r="I267" s="109"/>
    </row>
    <row r="268" spans="1:9" s="96" customFormat="1" x14ac:dyDescent="0.25">
      <c r="A268"/>
      <c r="B268" s="99"/>
      <c r="C268" s="99"/>
      <c r="D268" s="99"/>
      <c r="E268" s="99"/>
      <c r="F268" s="99"/>
      <c r="G268" s="99"/>
      <c r="I268" s="109"/>
    </row>
    <row r="269" spans="1:9" s="96" customFormat="1" x14ac:dyDescent="0.25">
      <c r="A269"/>
      <c r="B269" s="99"/>
      <c r="C269" s="99"/>
      <c r="D269" s="99"/>
      <c r="E269" s="99"/>
      <c r="F269" s="99"/>
      <c r="G269" s="99"/>
      <c r="I269" s="109"/>
    </row>
    <row r="270" spans="1:9" s="96" customFormat="1" x14ac:dyDescent="0.25">
      <c r="A270"/>
      <c r="B270" s="99"/>
      <c r="C270" s="99"/>
      <c r="D270" s="99"/>
      <c r="E270" s="99"/>
      <c r="F270" s="99"/>
      <c r="G270" s="99"/>
      <c r="I270" s="109"/>
    </row>
    <row r="271" spans="1:9" s="96" customFormat="1" x14ac:dyDescent="0.25">
      <c r="A271"/>
      <c r="B271" s="99"/>
      <c r="C271" s="99"/>
      <c r="D271" s="99"/>
      <c r="E271" s="99"/>
      <c r="F271" s="99"/>
      <c r="G271" s="99"/>
      <c r="I271" s="109"/>
    </row>
    <row r="272" spans="1:9" s="96" customFormat="1" x14ac:dyDescent="0.25">
      <c r="A272"/>
      <c r="B272" s="99"/>
      <c r="C272" s="99"/>
      <c r="D272" s="99"/>
      <c r="E272" s="99"/>
      <c r="F272" s="99"/>
      <c r="G272" s="99"/>
      <c r="I272" s="109"/>
    </row>
    <row r="273" spans="1:9" s="96" customFormat="1" x14ac:dyDescent="0.25">
      <c r="A273"/>
      <c r="B273" s="99"/>
      <c r="C273" s="99"/>
      <c r="D273" s="99"/>
      <c r="E273" s="99"/>
      <c r="F273" s="99"/>
      <c r="G273" s="99"/>
      <c r="I273" s="109"/>
    </row>
    <row r="274" spans="1:9" s="96" customFormat="1" x14ac:dyDescent="0.25">
      <c r="A274"/>
      <c r="B274" s="99"/>
      <c r="C274" s="99"/>
      <c r="D274" s="99"/>
      <c r="E274" s="99"/>
      <c r="F274" s="99"/>
      <c r="G274" s="99"/>
      <c r="I274" s="109"/>
    </row>
    <row r="275" spans="1:9" s="96" customFormat="1" x14ac:dyDescent="0.25">
      <c r="A275"/>
      <c r="B275" s="99"/>
      <c r="C275" s="99"/>
      <c r="D275" s="99"/>
      <c r="E275" s="99"/>
      <c r="F275" s="99"/>
      <c r="G275" s="99"/>
      <c r="I275" s="109"/>
    </row>
    <row r="276" spans="1:9" s="96" customFormat="1" x14ac:dyDescent="0.25">
      <c r="A276"/>
      <c r="B276" s="99"/>
      <c r="C276" s="99"/>
      <c r="D276" s="99"/>
      <c r="E276" s="99"/>
      <c r="F276" s="99"/>
      <c r="G276" s="99"/>
      <c r="I276" s="109"/>
    </row>
    <row r="277" spans="1:9" s="96" customFormat="1" x14ac:dyDescent="0.25">
      <c r="A277"/>
      <c r="B277" s="99"/>
      <c r="C277" s="99"/>
      <c r="D277" s="99"/>
      <c r="E277" s="99"/>
      <c r="F277" s="99"/>
      <c r="G277" s="99"/>
      <c r="I277" s="109"/>
    </row>
  </sheetData>
  <sheetProtection algorithmName="SHA-512" hashValue="B2Q2MYOtD+j2kVqP/82kmpaATEgAIhs7LjmQZKpqVfY9r8k9bLNPkzvVb19dM8IM6x/BwGcLdrNl4AJYTrg8Tg==" saltValue="M2VtzUiF5bvU86PFttnmig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rgb="FFFF0000"/>
  </sheetPr>
  <dimension ref="A1:R2424"/>
  <sheetViews>
    <sheetView view="pageBreakPreview" zoomScale="90" zoomScaleNormal="100" zoomScaleSheetLayoutView="90" workbookViewId="0">
      <pane ySplit="1" topLeftCell="A2" activePane="bottomLeft" state="frozen"/>
      <selection activeCell="B12" sqref="B12"/>
      <selection pane="bottomLeft" activeCell="E1139" sqref="E1139"/>
    </sheetView>
  </sheetViews>
  <sheetFormatPr defaultColWidth="9.140625" defaultRowHeight="15" x14ac:dyDescent="0.25"/>
  <cols>
    <col min="1" max="1" width="23.5703125" style="128" customWidth="1"/>
    <col min="2" max="2" width="15.7109375" style="128" customWidth="1"/>
    <col min="3" max="3" width="17.140625" style="128" customWidth="1"/>
    <col min="4" max="4" width="13.85546875" style="130" customWidth="1"/>
    <col min="5" max="5" width="26.7109375" style="120" customWidth="1"/>
    <col min="6" max="6" width="12" style="130" customWidth="1"/>
    <col min="7" max="7" width="41.85546875" style="128" customWidth="1"/>
    <col min="8" max="8" width="17.140625" style="130" customWidth="1"/>
    <col min="9" max="9" width="18.85546875" style="130" customWidth="1"/>
    <col min="10" max="10" width="16.140625" style="131" customWidth="1"/>
    <col min="11" max="11" width="14" style="131" customWidth="1"/>
    <col min="12" max="12" width="16.7109375" style="130" customWidth="1"/>
    <col min="13" max="13" width="22.5703125" style="130" customWidth="1"/>
    <col min="14" max="14" width="19.85546875" style="130" bestFit="1" customWidth="1"/>
    <col min="15" max="15" width="19.5703125" style="130" customWidth="1"/>
    <col min="16" max="16" width="23.7109375" style="130" customWidth="1"/>
    <col min="17" max="17" width="23.140625" style="130" customWidth="1"/>
    <col min="18" max="18" width="30" style="120" customWidth="1"/>
    <col min="19" max="16384" width="9.140625" style="128"/>
  </cols>
  <sheetData>
    <row r="1" spans="1:18" s="119" customFormat="1" ht="31.5" x14ac:dyDescent="0.25">
      <c r="A1" s="118" t="s">
        <v>0</v>
      </c>
      <c r="B1" s="118" t="s">
        <v>1</v>
      </c>
      <c r="C1" s="118" t="s">
        <v>2</v>
      </c>
      <c r="D1" s="118" t="s">
        <v>3</v>
      </c>
      <c r="E1" s="118" t="s">
        <v>4</v>
      </c>
      <c r="F1" s="118" t="s">
        <v>5</v>
      </c>
      <c r="G1" s="118" t="s">
        <v>6</v>
      </c>
      <c r="H1" s="118" t="s">
        <v>253</v>
      </c>
      <c r="I1" s="118" t="s">
        <v>7</v>
      </c>
      <c r="J1" s="143" t="s">
        <v>8</v>
      </c>
      <c r="K1" s="143" t="s">
        <v>9</v>
      </c>
      <c r="L1" s="118" t="s">
        <v>10</v>
      </c>
      <c r="M1" s="118" t="s">
        <v>11</v>
      </c>
      <c r="N1" s="118" t="s">
        <v>12</v>
      </c>
      <c r="O1" s="118" t="s">
        <v>13</v>
      </c>
      <c r="P1" s="118" t="s">
        <v>14</v>
      </c>
      <c r="Q1" s="118" t="s">
        <v>15</v>
      </c>
      <c r="R1" s="118" t="s">
        <v>16</v>
      </c>
    </row>
    <row r="2" spans="1:18" ht="102" customHeight="1" x14ac:dyDescent="0.25">
      <c r="A2" s="120" t="s">
        <v>17</v>
      </c>
      <c r="B2" s="121" t="s">
        <v>18</v>
      </c>
      <c r="C2" s="122">
        <v>42664</v>
      </c>
      <c r="D2" s="123">
        <v>130100</v>
      </c>
      <c r="E2" s="124" t="s">
        <v>19</v>
      </c>
      <c r="F2" s="120">
        <v>54</v>
      </c>
      <c r="G2" s="120" t="str">
        <f>VLOOKUP(F2,Plan2!$1:$1048576,3,FALSE)</f>
        <v>COPO DESCARTÁVEL, MATERIAL POLIESTIRENO, CAPACIDADE 300 ML, APLICAÇÃO LÍQUIDOSFRIOS E QUENTES, CARACTERÍSTICAS ADICIONAIS SEM TAMPA/NORMA NBR 14865, COR BRANCO. PACOTE COM 100 UNIDADES</v>
      </c>
      <c r="H2" s="120" t="s">
        <v>477</v>
      </c>
      <c r="I2" s="120">
        <v>6000</v>
      </c>
      <c r="J2" s="125">
        <v>3.4</v>
      </c>
      <c r="K2" s="125">
        <f t="shared" ref="K2:K65" si="0">J2*I2</f>
        <v>20400</v>
      </c>
      <c r="L2" s="126">
        <v>42431</v>
      </c>
      <c r="M2" s="120" t="s">
        <v>20</v>
      </c>
      <c r="N2" s="120">
        <v>6000</v>
      </c>
      <c r="O2" s="127">
        <f t="shared" ref="O2:O65" si="1">N2*J2</f>
        <v>20400</v>
      </c>
      <c r="P2" s="126" t="s">
        <v>480</v>
      </c>
      <c r="Q2" s="120" t="s">
        <v>481</v>
      </c>
      <c r="R2" s="120" t="s">
        <v>611</v>
      </c>
    </row>
    <row r="3" spans="1:18" ht="102" customHeight="1" x14ac:dyDescent="0.25">
      <c r="A3" s="120" t="s">
        <v>17</v>
      </c>
      <c r="B3" s="121" t="s">
        <v>18</v>
      </c>
      <c r="C3" s="122">
        <v>42664</v>
      </c>
      <c r="D3" s="123">
        <v>130100</v>
      </c>
      <c r="E3" s="124" t="s">
        <v>19</v>
      </c>
      <c r="F3" s="120">
        <v>56</v>
      </c>
      <c r="G3" s="120" t="str">
        <f>VLOOKUP(F3,Plan2!$1:$1048576,3,FALSE)</f>
        <v>COPO DESCARTÁVEL, MATERIAL POLIPROPILENO, CAPACIDADE 50 ML, APLICAÇÃO CAFÉ, CARACTERÍSTICAS ADICIONAIS ATÓXICO, DE ACORDO C/ NORMA ABNT, NBR 14865, COR CREME. PACOTE COM 100 UNIDADES</v>
      </c>
      <c r="H3" s="120" t="s">
        <v>477</v>
      </c>
      <c r="I3" s="120">
        <v>3600</v>
      </c>
      <c r="J3" s="129">
        <v>1.05</v>
      </c>
      <c r="K3" s="125">
        <f t="shared" si="0"/>
        <v>3780</v>
      </c>
      <c r="L3" s="126">
        <v>42431</v>
      </c>
      <c r="M3" s="120" t="s">
        <v>20</v>
      </c>
      <c r="N3" s="120">
        <v>3600</v>
      </c>
      <c r="O3" s="127">
        <f t="shared" si="1"/>
        <v>3780</v>
      </c>
      <c r="P3" s="126" t="s">
        <v>480</v>
      </c>
      <c r="Q3" s="120" t="s">
        <v>481</v>
      </c>
      <c r="R3" s="120" t="s">
        <v>611</v>
      </c>
    </row>
    <row r="4" spans="1:18" ht="90" x14ac:dyDescent="0.25">
      <c r="A4" s="120" t="s">
        <v>17</v>
      </c>
      <c r="B4" s="121" t="s">
        <v>18</v>
      </c>
      <c r="C4" s="122">
        <v>42664</v>
      </c>
      <c r="D4" s="123">
        <v>130100</v>
      </c>
      <c r="E4" s="124" t="s">
        <v>19</v>
      </c>
      <c r="F4" s="130">
        <v>106</v>
      </c>
      <c r="G4" s="120" t="str">
        <f>VLOOKUP(F4,Plan2!$1:$1048576,3,FALSE)</f>
        <v>GUARDANAPO DE PAPEL, MATERIAL CELULOSE, LARGURA 32,50 CM, COMPRIMENTO 32,50 CM, COR BRANCA, TIPO FOLHAS DUPLA, CARACTERÍSTICAS ADICIONAIS MACIO. PACOTE COM 50 UNIDADES</v>
      </c>
      <c r="H4" s="120" t="s">
        <v>477</v>
      </c>
      <c r="I4" s="130">
        <v>480</v>
      </c>
      <c r="J4" s="131">
        <v>1.18</v>
      </c>
      <c r="K4" s="125">
        <f t="shared" si="0"/>
        <v>566.4</v>
      </c>
      <c r="L4" s="126">
        <v>42431</v>
      </c>
      <c r="M4" s="120" t="s">
        <v>20</v>
      </c>
      <c r="N4" s="120">
        <v>480</v>
      </c>
      <c r="O4" s="127">
        <f t="shared" si="1"/>
        <v>566.4</v>
      </c>
      <c r="P4" s="126" t="s">
        <v>480</v>
      </c>
      <c r="Q4" s="120" t="s">
        <v>481</v>
      </c>
      <c r="R4" s="120" t="s">
        <v>611</v>
      </c>
    </row>
    <row r="5" spans="1:18" ht="75" x14ac:dyDescent="0.25">
      <c r="A5" s="120" t="s">
        <v>17</v>
      </c>
      <c r="B5" s="121" t="s">
        <v>18</v>
      </c>
      <c r="C5" s="122">
        <v>42664</v>
      </c>
      <c r="D5" s="123">
        <v>110200</v>
      </c>
      <c r="E5" s="124" t="s">
        <v>250</v>
      </c>
      <c r="F5" s="130">
        <v>47</v>
      </c>
      <c r="G5" s="120" t="s">
        <v>83</v>
      </c>
      <c r="H5" s="120" t="s">
        <v>477</v>
      </c>
      <c r="I5" s="130">
        <v>800</v>
      </c>
      <c r="J5" s="131">
        <v>0.49</v>
      </c>
      <c r="K5" s="125">
        <f t="shared" si="0"/>
        <v>392</v>
      </c>
      <c r="L5" s="126">
        <v>42453</v>
      </c>
      <c r="M5" s="120" t="s">
        <v>251</v>
      </c>
      <c r="N5" s="120">
        <v>800</v>
      </c>
      <c r="O5" s="127">
        <f t="shared" si="1"/>
        <v>392</v>
      </c>
      <c r="P5" s="126">
        <v>42523</v>
      </c>
      <c r="Q5" s="120">
        <v>883</v>
      </c>
      <c r="R5" s="120" t="s">
        <v>611</v>
      </c>
    </row>
    <row r="6" spans="1:18" ht="45" x14ac:dyDescent="0.25">
      <c r="A6" s="120" t="s">
        <v>17</v>
      </c>
      <c r="B6" s="121" t="s">
        <v>18</v>
      </c>
      <c r="C6" s="122">
        <v>42664</v>
      </c>
      <c r="D6" s="123">
        <v>110200</v>
      </c>
      <c r="E6" s="124" t="s">
        <v>250</v>
      </c>
      <c r="F6" s="130">
        <v>104</v>
      </c>
      <c r="G6" s="120" t="s">
        <v>126</v>
      </c>
      <c r="H6" s="120" t="s">
        <v>477</v>
      </c>
      <c r="I6" s="130">
        <v>300</v>
      </c>
      <c r="J6" s="131">
        <v>2</v>
      </c>
      <c r="K6" s="125">
        <f t="shared" si="0"/>
        <v>600</v>
      </c>
      <c r="L6" s="126">
        <v>42453</v>
      </c>
      <c r="M6" s="120" t="s">
        <v>252</v>
      </c>
      <c r="N6" s="120">
        <v>300</v>
      </c>
      <c r="O6" s="127">
        <f t="shared" si="1"/>
        <v>600</v>
      </c>
      <c r="P6" s="126">
        <v>42513</v>
      </c>
      <c r="Q6" s="120">
        <v>199</v>
      </c>
      <c r="R6" s="120" t="s">
        <v>611</v>
      </c>
    </row>
    <row r="7" spans="1:18" ht="105" x14ac:dyDescent="0.25">
      <c r="A7" s="120" t="s">
        <v>17</v>
      </c>
      <c r="B7" s="121" t="s">
        <v>18</v>
      </c>
      <c r="C7" s="122">
        <v>42664</v>
      </c>
      <c r="D7" s="132">
        <v>100000</v>
      </c>
      <c r="E7" s="120" t="s">
        <v>261</v>
      </c>
      <c r="F7" s="130">
        <v>18</v>
      </c>
      <c r="G7" s="120" t="str">
        <f>VLOOKUP(F7,Plan2!$1:$1048576,3,FALSE)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7" s="130" t="s">
        <v>262</v>
      </c>
      <c r="I7" s="130">
        <v>1000</v>
      </c>
      <c r="J7" s="131">
        <f>VLOOKUP(F7,Plan2!$1:$1048576,8,FALSE)</f>
        <v>0.5</v>
      </c>
      <c r="K7" s="125">
        <f t="shared" si="0"/>
        <v>500</v>
      </c>
      <c r="L7" s="133">
        <v>42524</v>
      </c>
      <c r="M7" s="130" t="s">
        <v>418</v>
      </c>
      <c r="N7" s="130">
        <v>587</v>
      </c>
      <c r="O7" s="127">
        <f t="shared" si="1"/>
        <v>293.5</v>
      </c>
      <c r="P7" s="126">
        <v>42583</v>
      </c>
      <c r="Q7" s="120">
        <v>4227</v>
      </c>
      <c r="R7" s="120" t="s">
        <v>692</v>
      </c>
    </row>
    <row r="8" spans="1:18" ht="105" x14ac:dyDescent="0.25">
      <c r="A8" s="120" t="s">
        <v>17</v>
      </c>
      <c r="B8" s="121" t="s">
        <v>18</v>
      </c>
      <c r="C8" s="122">
        <v>42664</v>
      </c>
      <c r="D8" s="132">
        <v>100000</v>
      </c>
      <c r="E8" s="120" t="s">
        <v>261</v>
      </c>
      <c r="F8" s="130">
        <v>19</v>
      </c>
      <c r="G8" s="120" t="str">
        <f>VLOOKUP(F8,Plan2!$1:$1048576,3,FALSE)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8" s="130" t="s">
        <v>262</v>
      </c>
      <c r="I8" s="130">
        <v>1000</v>
      </c>
      <c r="J8" s="131">
        <f>VLOOKUP(F8,Plan2!$1:$1048576,8,FALSE)</f>
        <v>0.32</v>
      </c>
      <c r="K8" s="125">
        <f t="shared" si="0"/>
        <v>320</v>
      </c>
      <c r="L8" s="133">
        <v>42527</v>
      </c>
      <c r="M8" s="130" t="s">
        <v>431</v>
      </c>
      <c r="N8" s="130">
        <v>1000</v>
      </c>
      <c r="O8" s="127">
        <f t="shared" si="1"/>
        <v>320</v>
      </c>
      <c r="P8" s="126">
        <v>42613</v>
      </c>
      <c r="Q8" s="120">
        <v>1089</v>
      </c>
      <c r="R8" s="120" t="s">
        <v>611</v>
      </c>
    </row>
    <row r="9" spans="1:18" ht="45" x14ac:dyDescent="0.25">
      <c r="A9" s="120" t="s">
        <v>17</v>
      </c>
      <c r="B9" s="121" t="s">
        <v>18</v>
      </c>
      <c r="C9" s="122">
        <v>42664</v>
      </c>
      <c r="D9" s="132">
        <v>100000</v>
      </c>
      <c r="E9" s="120" t="s">
        <v>261</v>
      </c>
      <c r="F9" s="130">
        <v>22</v>
      </c>
      <c r="G9" s="120" t="str">
        <f>VLOOKUP(F9,Plan2!$1:$1048576,3,FALSE)</f>
        <v>CANETA HIDROGRÁFICA, MATERIAL PLÁSTICO, COR CARGA AZUL, APLICAÇÃO RETROPROJETOR</v>
      </c>
      <c r="H9" s="130" t="s">
        <v>262</v>
      </c>
      <c r="I9" s="130">
        <v>20</v>
      </c>
      <c r="J9" s="131">
        <f>VLOOKUP(F9,Plan2!$1:$1048576,8,FALSE)</f>
        <v>1.3</v>
      </c>
      <c r="K9" s="125">
        <f t="shared" si="0"/>
        <v>26</v>
      </c>
      <c r="L9" s="133">
        <v>42524</v>
      </c>
      <c r="M9" s="130" t="s">
        <v>424</v>
      </c>
      <c r="N9" s="130">
        <v>20</v>
      </c>
      <c r="O9" s="127">
        <f t="shared" si="1"/>
        <v>26</v>
      </c>
      <c r="P9" s="126">
        <v>42579</v>
      </c>
      <c r="Q9" s="120">
        <v>938</v>
      </c>
      <c r="R9" s="120" t="s">
        <v>611</v>
      </c>
    </row>
    <row r="10" spans="1:18" ht="45" x14ac:dyDescent="0.25">
      <c r="A10" s="120" t="s">
        <v>17</v>
      </c>
      <c r="B10" s="121" t="s">
        <v>18</v>
      </c>
      <c r="C10" s="122">
        <v>42664</v>
      </c>
      <c r="D10" s="132">
        <v>100000</v>
      </c>
      <c r="E10" s="120" t="s">
        <v>261</v>
      </c>
      <c r="F10" s="130">
        <v>25</v>
      </c>
      <c r="G10" s="120" t="str">
        <f>VLOOKUP(F10,Plan2!$1:$1048576,3,FALSE)</f>
        <v>CANETA HIDROGRÁFICA, MATERIAL PLÁSTICO, COR CARGA VERMELHA, APLICAÇÃO RETROPROJETOR</v>
      </c>
      <c r="H10" s="130" t="s">
        <v>262</v>
      </c>
      <c r="I10" s="130">
        <v>20</v>
      </c>
      <c r="J10" s="131">
        <f>VLOOKUP(F10,Plan2!$1:$1048576,8,FALSE)</f>
        <v>1.3</v>
      </c>
      <c r="K10" s="125">
        <f t="shared" si="0"/>
        <v>26</v>
      </c>
      <c r="L10" s="133">
        <v>42524</v>
      </c>
      <c r="M10" s="130" t="s">
        <v>424</v>
      </c>
      <c r="N10" s="130">
        <v>20</v>
      </c>
      <c r="O10" s="127">
        <f t="shared" si="1"/>
        <v>26</v>
      </c>
      <c r="P10" s="126">
        <v>42579</v>
      </c>
      <c r="Q10" s="120">
        <v>938</v>
      </c>
      <c r="R10" s="120" t="s">
        <v>611</v>
      </c>
    </row>
    <row r="11" spans="1:18" ht="60" x14ac:dyDescent="0.25">
      <c r="A11" s="120" t="s">
        <v>17</v>
      </c>
      <c r="B11" s="121" t="s">
        <v>18</v>
      </c>
      <c r="C11" s="122">
        <v>42664</v>
      </c>
      <c r="D11" s="132">
        <v>100000</v>
      </c>
      <c r="E11" s="120" t="s">
        <v>261</v>
      </c>
      <c r="F11" s="130">
        <v>28</v>
      </c>
      <c r="G11" s="120" t="str">
        <f>VLOOKUP(F11,Plan2!$1:$1048576,3,FALSE)</f>
        <v>CANETA MARCA-TEXTO, MATERIAL PLÁSTICO, TIPO PONTA POROSA, COR FLUORESCENTE AMARELA, TIPO NÃO RECARREGÁVEL, DIMENSÕES 4 MM</v>
      </c>
      <c r="H11" s="130" t="s">
        <v>262</v>
      </c>
      <c r="I11" s="130">
        <v>40</v>
      </c>
      <c r="J11" s="131">
        <f>VLOOKUP(F11,Plan2!$1:$1048576,8,FALSE)</f>
        <v>0.85</v>
      </c>
      <c r="K11" s="125">
        <f t="shared" si="0"/>
        <v>34</v>
      </c>
      <c r="L11" s="133">
        <v>42524</v>
      </c>
      <c r="M11" s="130" t="s">
        <v>424</v>
      </c>
      <c r="N11" s="130">
        <v>40</v>
      </c>
      <c r="O11" s="127">
        <f t="shared" si="1"/>
        <v>34</v>
      </c>
      <c r="P11" s="126">
        <v>42579</v>
      </c>
      <c r="Q11" s="120">
        <v>938</v>
      </c>
      <c r="R11" s="120" t="s">
        <v>611</v>
      </c>
    </row>
    <row r="12" spans="1:18" ht="75" x14ac:dyDescent="0.25">
      <c r="A12" s="120" t="s">
        <v>17</v>
      </c>
      <c r="B12" s="121" t="s">
        <v>18</v>
      </c>
      <c r="C12" s="122">
        <v>42664</v>
      </c>
      <c r="D12" s="132">
        <v>100000</v>
      </c>
      <c r="E12" s="120" t="s">
        <v>261</v>
      </c>
      <c r="F12" s="130">
        <v>29</v>
      </c>
      <c r="G12" s="120" t="str">
        <f>VLOOKUP(F12,Plan2!$1:$1048576,3,FALSE)</f>
        <v>CANETA MARCA-TEXTO, MATERIAL PLÁSTICO, TIPO PONTA FACETADA, COR FLUORESCENTE AZUL, TIPO NÃO RECARREGÁVEL, CARACTERÍSTICAS ADICIONAIS TRAÇO 1 A 4 MM E BASE D´ÁGUA</v>
      </c>
      <c r="H12" s="130" t="s">
        <v>262</v>
      </c>
      <c r="I12" s="130">
        <v>40</v>
      </c>
      <c r="J12" s="131">
        <f>VLOOKUP(F12,Plan2!$1:$1048576,8,FALSE)</f>
        <v>0.85</v>
      </c>
      <c r="K12" s="125">
        <f t="shared" si="0"/>
        <v>34</v>
      </c>
      <c r="L12" s="133">
        <v>42524</v>
      </c>
      <c r="M12" s="130" t="s">
        <v>424</v>
      </c>
      <c r="N12" s="130">
        <v>40</v>
      </c>
      <c r="O12" s="127">
        <f t="shared" si="1"/>
        <v>34</v>
      </c>
      <c r="P12" s="126">
        <v>42579</v>
      </c>
      <c r="Q12" s="120">
        <v>938</v>
      </c>
      <c r="R12" s="120" t="s">
        <v>611</v>
      </c>
    </row>
    <row r="13" spans="1:18" ht="45" x14ac:dyDescent="0.25">
      <c r="A13" s="120" t="s">
        <v>17</v>
      </c>
      <c r="B13" s="121" t="s">
        <v>18</v>
      </c>
      <c r="C13" s="122">
        <v>42664</v>
      </c>
      <c r="D13" s="132">
        <v>100000</v>
      </c>
      <c r="E13" s="120" t="s">
        <v>261</v>
      </c>
      <c r="F13" s="130">
        <v>26</v>
      </c>
      <c r="G13" s="120" t="str">
        <f>VLOOKUP(F13,Plan2!$1:$1048576,3,FALSE)</f>
        <v>CANETA MARCA-TEXTO, MATERIAL PLÁSTICO, TIPO PONTA FLUORESCENTE, COR ROSA, TIPONÃO RECARREGÁVEL</v>
      </c>
      <c r="H13" s="130" t="s">
        <v>262</v>
      </c>
      <c r="I13" s="130">
        <v>40</v>
      </c>
      <c r="J13" s="131">
        <f>VLOOKUP(F13,Plan2!$1:$1048576,8,FALSE)</f>
        <v>0.85</v>
      </c>
      <c r="K13" s="125">
        <f t="shared" si="0"/>
        <v>34</v>
      </c>
      <c r="L13" s="133">
        <v>42524</v>
      </c>
      <c r="M13" s="130" t="s">
        <v>424</v>
      </c>
      <c r="N13" s="130">
        <v>40</v>
      </c>
      <c r="O13" s="127">
        <f t="shared" si="1"/>
        <v>34</v>
      </c>
      <c r="P13" s="126">
        <v>42579</v>
      </c>
      <c r="Q13" s="120">
        <v>938</v>
      </c>
      <c r="R13" s="120" t="s">
        <v>611</v>
      </c>
    </row>
    <row r="14" spans="1:18" ht="45" x14ac:dyDescent="0.25">
      <c r="A14" s="120" t="s">
        <v>17</v>
      </c>
      <c r="B14" s="121" t="s">
        <v>18</v>
      </c>
      <c r="C14" s="122">
        <v>42664</v>
      </c>
      <c r="D14" s="132">
        <v>100000</v>
      </c>
      <c r="E14" s="120" t="s">
        <v>261</v>
      </c>
      <c r="F14" s="130">
        <v>27</v>
      </c>
      <c r="G14" s="120" t="str">
        <f>VLOOKUP(F14,Plan2!$1:$1048576,3,FALSE)</f>
        <v>CANETA MARCA-TEXTO, MATERIAL PLÁSTICO, TIPO PONTA FLUORESCENTE, COR VERDE, TIPO NÃO RECARREGÁVEL</v>
      </c>
      <c r="H14" s="130" t="s">
        <v>262</v>
      </c>
      <c r="I14" s="130">
        <v>40</v>
      </c>
      <c r="J14" s="131">
        <f>VLOOKUP(F14,Plan2!$1:$1048576,8,FALSE)</f>
        <v>0.85</v>
      </c>
      <c r="K14" s="125">
        <f t="shared" si="0"/>
        <v>34</v>
      </c>
      <c r="L14" s="133">
        <v>42524</v>
      </c>
      <c r="M14" s="130" t="s">
        <v>423</v>
      </c>
      <c r="N14" s="130">
        <v>40</v>
      </c>
      <c r="O14" s="127">
        <f t="shared" si="1"/>
        <v>34</v>
      </c>
      <c r="P14" s="126">
        <v>42576</v>
      </c>
      <c r="Q14" s="120">
        <v>348</v>
      </c>
      <c r="R14" s="120" t="s">
        <v>611</v>
      </c>
    </row>
    <row r="15" spans="1:18" ht="45" x14ac:dyDescent="0.25">
      <c r="A15" s="120" t="s">
        <v>17</v>
      </c>
      <c r="B15" s="121" t="s">
        <v>18</v>
      </c>
      <c r="C15" s="122">
        <v>42664</v>
      </c>
      <c r="D15" s="132">
        <v>100000</v>
      </c>
      <c r="E15" s="120" t="s">
        <v>261</v>
      </c>
      <c r="F15" s="130">
        <v>35</v>
      </c>
      <c r="G15" s="120" t="str">
        <f>VLOOKUP(F15,Plan2!$1:$1048576,3,FALSE)</f>
        <v>CAPA, MATERIAL PLÁSTICO PVC UN, COR INCOLOR UN, LARGURA 210 MM, ALTURA 297, CARACTERÍSTICAS ADICIONAIS A4</v>
      </c>
      <c r="H15" s="130" t="s">
        <v>262</v>
      </c>
      <c r="I15" s="130">
        <v>100</v>
      </c>
      <c r="J15" s="131">
        <f>VLOOKUP(F15,Plan2!$1:$1048576,8,FALSE)</f>
        <v>0.2</v>
      </c>
      <c r="K15" s="125">
        <f t="shared" si="0"/>
        <v>20</v>
      </c>
      <c r="L15" s="133">
        <v>42527</v>
      </c>
      <c r="M15" s="130" t="s">
        <v>425</v>
      </c>
      <c r="N15" s="130">
        <v>100</v>
      </c>
      <c r="O15" s="127">
        <f t="shared" si="1"/>
        <v>20</v>
      </c>
      <c r="P15" s="126">
        <v>42579</v>
      </c>
      <c r="Q15" s="120">
        <v>1400</v>
      </c>
      <c r="R15" s="120" t="s">
        <v>611</v>
      </c>
    </row>
    <row r="16" spans="1:18" ht="60" x14ac:dyDescent="0.25">
      <c r="A16" s="120" t="s">
        <v>17</v>
      </c>
      <c r="B16" s="121" t="s">
        <v>18</v>
      </c>
      <c r="C16" s="122">
        <v>42664</v>
      </c>
      <c r="D16" s="132">
        <v>100000</v>
      </c>
      <c r="E16" s="120" t="s">
        <v>261</v>
      </c>
      <c r="F16" s="130">
        <v>36</v>
      </c>
      <c r="G16" s="120" t="str">
        <f>VLOOKUP(F16,Plan2!$1:$1048576,3,FALSE)</f>
        <v>CAPA, MATERIAL PLÁSTICO PVC UN, COR INCOLOR UN, LARGURA 220 MM, ALTURA 330, CARACTERÍSTICAS ADICIONAIS OFÍCIO II</v>
      </c>
      <c r="H16" s="130" t="s">
        <v>262</v>
      </c>
      <c r="I16" s="130">
        <v>100</v>
      </c>
      <c r="J16" s="131">
        <f>VLOOKUP(F16,Plan2!$1:$1048576,8,FALSE)</f>
        <v>0.22</v>
      </c>
      <c r="K16" s="125">
        <f t="shared" si="0"/>
        <v>22</v>
      </c>
      <c r="L16" s="133">
        <v>42524</v>
      </c>
      <c r="M16" s="130" t="s">
        <v>413</v>
      </c>
      <c r="N16" s="130">
        <v>85</v>
      </c>
      <c r="O16" s="127">
        <f t="shared" si="1"/>
        <v>18.7</v>
      </c>
      <c r="P16" s="126">
        <v>42579</v>
      </c>
      <c r="Q16" s="120">
        <v>4949</v>
      </c>
      <c r="R16" s="120" t="s">
        <v>692</v>
      </c>
    </row>
    <row r="17" spans="1:18" ht="60" x14ac:dyDescent="0.25">
      <c r="A17" s="120" t="s">
        <v>17</v>
      </c>
      <c r="B17" s="121" t="s">
        <v>18</v>
      </c>
      <c r="C17" s="122">
        <v>42664</v>
      </c>
      <c r="D17" s="132">
        <v>100000</v>
      </c>
      <c r="E17" s="120" t="s">
        <v>261</v>
      </c>
      <c r="F17" s="130">
        <v>42</v>
      </c>
      <c r="G17" s="120" t="str">
        <f>VLOOKUP(F17,Plan2!$1:$1048576,3,FALSE)</f>
        <v>CLIPE, TRATAMENTO SUPERFICIAL NIQUELADO, TAMANHO 1/0, MATERIAL METAL, FORMATO TRANÇADO. CAIXA COM 12 UNIDADES</v>
      </c>
      <c r="H17" s="130" t="s">
        <v>262</v>
      </c>
      <c r="I17" s="130">
        <v>50</v>
      </c>
      <c r="J17" s="131">
        <f>VLOOKUP(F17,Plan2!$1:$1048576,8,FALSE)</f>
        <v>1.2</v>
      </c>
      <c r="K17" s="125">
        <f t="shared" si="0"/>
        <v>60</v>
      </c>
      <c r="L17" s="133">
        <v>42524</v>
      </c>
      <c r="M17" s="130" t="s">
        <v>424</v>
      </c>
      <c r="N17" s="130">
        <v>50</v>
      </c>
      <c r="O17" s="127">
        <f t="shared" si="1"/>
        <v>60</v>
      </c>
      <c r="P17" s="126">
        <v>42579</v>
      </c>
      <c r="Q17" s="120">
        <v>938</v>
      </c>
      <c r="R17" s="120" t="s">
        <v>611</v>
      </c>
    </row>
    <row r="18" spans="1:18" ht="120" x14ac:dyDescent="0.25">
      <c r="A18" s="120" t="s">
        <v>17</v>
      </c>
      <c r="B18" s="121" t="s">
        <v>18</v>
      </c>
      <c r="C18" s="122">
        <v>42664</v>
      </c>
      <c r="D18" s="132">
        <v>100000</v>
      </c>
      <c r="E18" s="120" t="s">
        <v>261</v>
      </c>
      <c r="F18" s="130">
        <v>84</v>
      </c>
      <c r="G18" s="120" t="str">
        <f>VLOOKUP(F18,Plan2!$1:$1048576,3,FALSE)</f>
        <v>ETIQUETA ADESIVA, MATERIAL PAPEL, COR BRANCA, LARGURA 74,60 MM, COMPRIMENTO 128 MM, APLICAÇÃO IMPRESSORA MATRICIAL, FORMATO RETANGULAR, CARACTERÍSTICAS ADICIONAIS FOLHA COM 4 ETIQUETAS AUTO-ADESIVA/FORMULÁRIO COM. CIXA COM 2.000 UNIDADES</v>
      </c>
      <c r="H18" s="130" t="s">
        <v>262</v>
      </c>
      <c r="I18" s="130">
        <v>3</v>
      </c>
      <c r="J18" s="131">
        <f>VLOOKUP(F18,Plan2!$1:$1048576,8,FALSE)</f>
        <v>74.849999999999994</v>
      </c>
      <c r="K18" s="125">
        <f t="shared" si="0"/>
        <v>224.54999999999998</v>
      </c>
      <c r="L18" s="133">
        <v>42524</v>
      </c>
      <c r="M18" s="130" t="s">
        <v>417</v>
      </c>
      <c r="N18" s="130">
        <v>3</v>
      </c>
      <c r="O18" s="127">
        <f t="shared" si="1"/>
        <v>224.54999999999998</v>
      </c>
      <c r="P18" s="126">
        <v>42577</v>
      </c>
      <c r="Q18" s="120">
        <v>6468</v>
      </c>
      <c r="R18" s="120" t="s">
        <v>611</v>
      </c>
    </row>
    <row r="19" spans="1:18" ht="45" x14ac:dyDescent="0.25">
      <c r="A19" s="120" t="s">
        <v>17</v>
      </c>
      <c r="B19" s="121" t="s">
        <v>18</v>
      </c>
      <c r="C19" s="122">
        <v>42664</v>
      </c>
      <c r="D19" s="132">
        <v>100000</v>
      </c>
      <c r="E19" s="120" t="s">
        <v>261</v>
      </c>
      <c r="F19" s="130">
        <v>94</v>
      </c>
      <c r="G19" s="120" t="str">
        <f>VLOOKUP(F19,Plan2!$1:$1048576,3,FALSE)</f>
        <v>FLANELA, MATERIAL FLANELA, COMPRIMENTO 60 CM, LARGURA 40 CM, COR AMARELA</v>
      </c>
      <c r="H19" s="130" t="s">
        <v>262</v>
      </c>
      <c r="I19" s="130">
        <v>1</v>
      </c>
      <c r="J19" s="131">
        <f>VLOOKUP(F19,Plan2!$1:$1048576,8,FALSE)</f>
        <v>1.22</v>
      </c>
      <c r="K19" s="125">
        <f t="shared" si="0"/>
        <v>1.22</v>
      </c>
      <c r="L19" s="133">
        <v>42524</v>
      </c>
      <c r="M19" s="130" t="s">
        <v>422</v>
      </c>
      <c r="N19" s="130">
        <v>1</v>
      </c>
      <c r="O19" s="127">
        <f t="shared" si="1"/>
        <v>1.22</v>
      </c>
      <c r="P19" s="126">
        <v>42590</v>
      </c>
      <c r="Q19" s="120">
        <v>544</v>
      </c>
      <c r="R19" s="120" t="s">
        <v>611</v>
      </c>
    </row>
    <row r="20" spans="1:18" ht="60" x14ac:dyDescent="0.25">
      <c r="A20" s="120" t="s">
        <v>17</v>
      </c>
      <c r="B20" s="121" t="s">
        <v>18</v>
      </c>
      <c r="C20" s="122">
        <v>42664</v>
      </c>
      <c r="D20" s="132">
        <v>100000</v>
      </c>
      <c r="E20" s="120" t="s">
        <v>261</v>
      </c>
      <c r="F20" s="130">
        <v>99</v>
      </c>
      <c r="G20" s="120" t="str">
        <f>VLOOKUP(F20,Plan2!$1:$1048576,3,FALSE)</f>
        <v>GARRAFA TÉRMICA, MATERIAL PLÁSTICO, CAPACIDADE 1 L, FORMATO CILÍNDRICO, CARACTERÍSTICAS ADICIONAIS COM TAMPA ROSCÁVEL E AMPOLA EM VIDRO</v>
      </c>
      <c r="H20" s="130" t="s">
        <v>262</v>
      </c>
      <c r="I20" s="130">
        <v>6</v>
      </c>
      <c r="J20" s="131">
        <f>VLOOKUP(F20,Plan2!$1:$1048576,8,FALSE)</f>
        <v>19.989999999999998</v>
      </c>
      <c r="K20" s="125">
        <f t="shared" si="0"/>
        <v>119.94</v>
      </c>
      <c r="L20" s="133">
        <v>42524</v>
      </c>
      <c r="M20" s="130" t="s">
        <v>422</v>
      </c>
      <c r="N20" s="130">
        <v>6</v>
      </c>
      <c r="O20" s="127">
        <f t="shared" si="1"/>
        <v>119.94</v>
      </c>
      <c r="P20" s="126">
        <v>42590</v>
      </c>
      <c r="Q20" s="120">
        <v>544</v>
      </c>
      <c r="R20" s="120" t="s">
        <v>611</v>
      </c>
    </row>
    <row r="21" spans="1:18" ht="45" x14ac:dyDescent="0.25">
      <c r="A21" s="120" t="s">
        <v>17</v>
      </c>
      <c r="B21" s="121" t="s">
        <v>18</v>
      </c>
      <c r="C21" s="122">
        <v>42664</v>
      </c>
      <c r="D21" s="132">
        <v>100000</v>
      </c>
      <c r="E21" s="120" t="s">
        <v>261</v>
      </c>
      <c r="F21" s="130">
        <v>102</v>
      </c>
      <c r="G21" s="120" t="str">
        <f>VLOOKUP(F21,Plan2!$1:$1048576,3,FALSE)</f>
        <v>GRAMPEADOR, TRATAMENTO SUPERFICIAL PINTADO, MATERIAL METAL, TIPO MESA, CAPACIDADE 50 FL, TAMANHO GRAMPO 26/6</v>
      </c>
      <c r="H21" s="130" t="s">
        <v>262</v>
      </c>
      <c r="I21" s="130">
        <v>30</v>
      </c>
      <c r="J21" s="131">
        <f>VLOOKUP(F21,Plan2!$1:$1048576,8,FALSE)</f>
        <v>17.489999999999998</v>
      </c>
      <c r="K21" s="125">
        <f t="shared" si="0"/>
        <v>524.69999999999993</v>
      </c>
      <c r="L21" s="133">
        <v>42524</v>
      </c>
      <c r="M21" s="130" t="s">
        <v>418</v>
      </c>
      <c r="N21" s="130">
        <v>30</v>
      </c>
      <c r="O21" s="127">
        <f t="shared" si="1"/>
        <v>524.69999999999993</v>
      </c>
      <c r="P21" s="126">
        <v>42583</v>
      </c>
      <c r="Q21" s="120">
        <v>4227</v>
      </c>
      <c r="R21" s="120" t="s">
        <v>611</v>
      </c>
    </row>
    <row r="22" spans="1:18" ht="60" x14ac:dyDescent="0.25">
      <c r="A22" s="120" t="s">
        <v>17</v>
      </c>
      <c r="B22" s="121" t="s">
        <v>18</v>
      </c>
      <c r="C22" s="122">
        <v>42664</v>
      </c>
      <c r="D22" s="132">
        <v>100000</v>
      </c>
      <c r="E22" s="120" t="s">
        <v>261</v>
      </c>
      <c r="F22" s="130">
        <v>100</v>
      </c>
      <c r="G22" s="120" t="str">
        <f>VLOOKUP(F22,Plan2!$1:$1048576,3,FALSE)</f>
        <v>GRAMPEADOR, TRATAMENTO SUPERFICIAL PINTADO, MATERIAL METAL, TIPO MESA, CAPACIDADE 100 FL, APLICAÇÃO PAPEL, TAMANHO GRAMPO 23/10</v>
      </c>
      <c r="H22" s="130" t="s">
        <v>262</v>
      </c>
      <c r="I22" s="130">
        <v>10</v>
      </c>
      <c r="J22" s="131">
        <f>VLOOKUP(F22,Plan2!$1:$1048576,8,FALSE)</f>
        <v>33.200000000000003</v>
      </c>
      <c r="K22" s="125">
        <f t="shared" si="0"/>
        <v>332</v>
      </c>
      <c r="L22" s="133">
        <v>42524</v>
      </c>
      <c r="M22" s="130" t="s">
        <v>417</v>
      </c>
      <c r="N22" s="130">
        <v>10</v>
      </c>
      <c r="O22" s="127">
        <f t="shared" si="1"/>
        <v>332</v>
      </c>
      <c r="P22" s="126">
        <v>42577</v>
      </c>
      <c r="Q22" s="120">
        <v>6468</v>
      </c>
      <c r="R22" s="120" t="s">
        <v>611</v>
      </c>
    </row>
    <row r="23" spans="1:18" ht="60" x14ac:dyDescent="0.25">
      <c r="A23" s="120" t="s">
        <v>17</v>
      </c>
      <c r="B23" s="121" t="s">
        <v>18</v>
      </c>
      <c r="C23" s="122">
        <v>42664</v>
      </c>
      <c r="D23" s="132">
        <v>100000</v>
      </c>
      <c r="E23" s="120" t="s">
        <v>261</v>
      </c>
      <c r="F23" s="130">
        <v>101</v>
      </c>
      <c r="G23" s="120" t="str">
        <f>VLOOKUP(F23,Plan2!$1:$1048576,3,FALSE)</f>
        <v>GRAMPEADOR, TRATAMENTO SUPERFICIAL PINTADO, MATERIAL METAL, TIPO MESA, CAPACIDADE 20 FL, APLICAÇÃO PAPEL, TAMANHO GRAMPO 26/6</v>
      </c>
      <c r="H23" s="130" t="s">
        <v>262</v>
      </c>
      <c r="I23" s="130">
        <v>30</v>
      </c>
      <c r="J23" s="131">
        <f>VLOOKUP(F23,Plan2!$1:$1048576,8,FALSE)</f>
        <v>5.84</v>
      </c>
      <c r="K23" s="125">
        <f t="shared" si="0"/>
        <v>175.2</v>
      </c>
      <c r="L23" s="133">
        <v>42527</v>
      </c>
      <c r="M23" s="130" t="s">
        <v>431</v>
      </c>
      <c r="N23" s="130">
        <v>30</v>
      </c>
      <c r="O23" s="127">
        <f t="shared" si="1"/>
        <v>175.2</v>
      </c>
      <c r="P23" s="126">
        <v>42613</v>
      </c>
      <c r="Q23" s="120">
        <v>1089</v>
      </c>
      <c r="R23" s="120" t="s">
        <v>611</v>
      </c>
    </row>
    <row r="24" spans="1:18" ht="60" x14ac:dyDescent="0.25">
      <c r="A24" s="120" t="s">
        <v>17</v>
      </c>
      <c r="B24" s="121" t="s">
        <v>18</v>
      </c>
      <c r="C24" s="122">
        <v>42664</v>
      </c>
      <c r="D24" s="132">
        <v>100000</v>
      </c>
      <c r="E24" s="120" t="s">
        <v>261</v>
      </c>
      <c r="F24" s="130">
        <v>103</v>
      </c>
      <c r="G24" s="120" t="str">
        <f>VLOOKUP(F24,Plan2!$1:$1048576,3,FALSE)</f>
        <v>GRAMPO GRAMPEADOR, MATERIAL METAL, TRATAMENTO SUPERFICIAL GALVANIZADO, TAMANHO23/10, USO GRAMPEADOR DE MESA. CAIXA COM 5.000 UNIDADES</v>
      </c>
      <c r="H24" s="130" t="s">
        <v>262</v>
      </c>
      <c r="I24" s="130">
        <v>10</v>
      </c>
      <c r="J24" s="131">
        <f>VLOOKUP(F24,Plan2!$1:$1048576,8,FALSE)</f>
        <v>7.75</v>
      </c>
      <c r="K24" s="125">
        <f t="shared" si="0"/>
        <v>77.5</v>
      </c>
      <c r="L24" s="133">
        <v>42524</v>
      </c>
      <c r="M24" s="130" t="s">
        <v>421</v>
      </c>
      <c r="N24" s="130">
        <v>10</v>
      </c>
      <c r="O24" s="127">
        <f t="shared" si="1"/>
        <v>77.5</v>
      </c>
      <c r="P24" s="133">
        <v>42766</v>
      </c>
      <c r="Q24" s="130">
        <v>6</v>
      </c>
      <c r="R24" s="120" t="s">
        <v>611</v>
      </c>
    </row>
    <row r="25" spans="1:18" ht="60" x14ac:dyDescent="0.25">
      <c r="A25" s="120" t="s">
        <v>17</v>
      </c>
      <c r="B25" s="121" t="s">
        <v>18</v>
      </c>
      <c r="C25" s="122">
        <v>42664</v>
      </c>
      <c r="D25" s="132">
        <v>100000</v>
      </c>
      <c r="E25" s="120" t="s">
        <v>261</v>
      </c>
      <c r="F25" s="130">
        <v>105</v>
      </c>
      <c r="G25" s="120" t="str">
        <f>VLOOKUP(F25,Plan2!$1:$1048576,3,FALSE)</f>
        <v>GRAMPO GRAMPEADOR, MATERIAL METAL, TRATAMENTO SUPERFICIAL NIQUELADO, TAMANHO 23/6. CAIXA COM 5.000 UNIDADES</v>
      </c>
      <c r="H25" s="130" t="s">
        <v>262</v>
      </c>
      <c r="I25" s="130">
        <v>10</v>
      </c>
      <c r="J25" s="131">
        <f>VLOOKUP(F25,Plan2!$1:$1048576,8,FALSE)</f>
        <v>7.9</v>
      </c>
      <c r="K25" s="125">
        <f t="shared" si="0"/>
        <v>79</v>
      </c>
      <c r="L25" s="130" t="s">
        <v>477</v>
      </c>
      <c r="M25" s="130" t="s">
        <v>477</v>
      </c>
      <c r="N25" s="130" t="s">
        <v>477</v>
      </c>
      <c r="O25" s="127" t="s">
        <v>477</v>
      </c>
      <c r="P25" s="126" t="s">
        <v>477</v>
      </c>
      <c r="Q25" s="120" t="s">
        <v>477</v>
      </c>
      <c r="R25" s="120" t="s">
        <v>478</v>
      </c>
    </row>
    <row r="26" spans="1:18" ht="45" x14ac:dyDescent="0.25">
      <c r="A26" s="120" t="s">
        <v>17</v>
      </c>
      <c r="B26" s="121" t="s">
        <v>18</v>
      </c>
      <c r="C26" s="122">
        <v>42664</v>
      </c>
      <c r="D26" s="132">
        <v>100000</v>
      </c>
      <c r="E26" s="120" t="s">
        <v>261</v>
      </c>
      <c r="F26" s="130">
        <v>104</v>
      </c>
      <c r="G26" s="120" t="str">
        <f>VLOOKUP(F26,Plan2!$1:$1048576,3,FALSE)</f>
        <v>GRAMPO GRAMPEADOR, MATERIAL METAL, TRATAMENTO SUPERFICIAL GALVANIZADO, TAMANHO26/6. CAIXA COM 5.000 UNIDADES</v>
      </c>
      <c r="H26" s="130" t="s">
        <v>262</v>
      </c>
      <c r="I26" s="130">
        <v>50</v>
      </c>
      <c r="J26" s="131">
        <f>VLOOKUP(F26,Plan2!$1:$1048576,8,FALSE)</f>
        <v>2</v>
      </c>
      <c r="K26" s="125">
        <f t="shared" si="0"/>
        <v>100</v>
      </c>
      <c r="L26" s="133">
        <v>42527</v>
      </c>
      <c r="M26" s="130" t="s">
        <v>428</v>
      </c>
      <c r="N26" s="130">
        <v>50</v>
      </c>
      <c r="O26" s="127">
        <f t="shared" si="1"/>
        <v>100</v>
      </c>
      <c r="P26" s="126">
        <v>42639</v>
      </c>
      <c r="Q26" s="120">
        <v>309</v>
      </c>
      <c r="R26" s="120" t="s">
        <v>611</v>
      </c>
    </row>
    <row r="27" spans="1:18" ht="105" x14ac:dyDescent="0.25">
      <c r="A27" s="120" t="s">
        <v>17</v>
      </c>
      <c r="B27" s="121" t="s">
        <v>18</v>
      </c>
      <c r="C27" s="122">
        <v>42664</v>
      </c>
      <c r="D27" s="132">
        <v>100000</v>
      </c>
      <c r="E27" s="120" t="s">
        <v>261</v>
      </c>
      <c r="F27" s="130">
        <v>118</v>
      </c>
      <c r="G27" s="120" t="str">
        <f>VLOOKUP(F27,Plan2!$1:$1048576,3,FALSE)</f>
        <v>MOLHA-DEDOS, MATERIAL BASE PLÁSTICO, MATERIAL TAMPA PLÁSTICO, MATERIAL CARGA MASSA ACONDICIONADA E ESPUMA NO FUNDO PARA ADERÊN-, TAMANHO ÚNICO, VALIDADE CARGA 2 ANOS, CARACTERÍSTICAS ADICIONAIS NÃO CONTÉM GLICERINA E NÃO MANCHA</v>
      </c>
      <c r="H27" s="130" t="s">
        <v>262</v>
      </c>
      <c r="I27" s="130">
        <v>10</v>
      </c>
      <c r="J27" s="131">
        <f>VLOOKUP(F27,Plan2!$1:$1048576,8,FALSE)</f>
        <v>1.75</v>
      </c>
      <c r="K27" s="125">
        <f t="shared" si="0"/>
        <v>17.5</v>
      </c>
      <c r="L27" s="130" t="s">
        <v>477</v>
      </c>
      <c r="M27" s="130" t="s">
        <v>477</v>
      </c>
      <c r="N27" s="130" t="s">
        <v>477</v>
      </c>
      <c r="O27" s="127" t="s">
        <v>477</v>
      </c>
      <c r="P27" s="126" t="s">
        <v>477</v>
      </c>
      <c r="Q27" s="120" t="s">
        <v>477</v>
      </c>
      <c r="R27" s="120" t="s">
        <v>478</v>
      </c>
    </row>
    <row r="28" spans="1:18" ht="75" x14ac:dyDescent="0.25">
      <c r="A28" s="120" t="s">
        <v>17</v>
      </c>
      <c r="B28" s="121" t="s">
        <v>18</v>
      </c>
      <c r="C28" s="122">
        <v>42664</v>
      </c>
      <c r="D28" s="132">
        <v>100000</v>
      </c>
      <c r="E28" s="120" t="s">
        <v>261</v>
      </c>
      <c r="F28" s="130">
        <v>147</v>
      </c>
      <c r="G28" s="120" t="str">
        <f>VLOOKUP(F28,Plan2!$1:$1048576,3,FALSE)</f>
        <v>PILHA, TAMANHO PALITO, MODELO AAA, CARACTERÍSTICAS ADICIONAIS NÃO CONTÉM MERCÚRIO E CÁDMIO, SISTEMA ELETROQUÍMICO ALCALINA, TENSÃO NOMINAL 1,5 V</v>
      </c>
      <c r="H28" s="130" t="s">
        <v>262</v>
      </c>
      <c r="I28" s="130">
        <v>20</v>
      </c>
      <c r="J28" s="131">
        <f>VLOOKUP(F28,Plan2!$1:$1048576,8,FALSE)</f>
        <v>1.51</v>
      </c>
      <c r="K28" s="125">
        <f t="shared" si="0"/>
        <v>30.2</v>
      </c>
      <c r="L28" s="133">
        <v>42527</v>
      </c>
      <c r="M28" s="130" t="s">
        <v>432</v>
      </c>
      <c r="N28" s="130">
        <v>10</v>
      </c>
      <c r="O28" s="127">
        <f t="shared" si="1"/>
        <v>15.1</v>
      </c>
      <c r="P28" s="126">
        <v>42562</v>
      </c>
      <c r="Q28" s="120">
        <v>489</v>
      </c>
      <c r="R28" s="120" t="s">
        <v>692</v>
      </c>
    </row>
    <row r="29" spans="1:18" ht="75" x14ac:dyDescent="0.25">
      <c r="A29" s="120" t="s">
        <v>17</v>
      </c>
      <c r="B29" s="121" t="s">
        <v>18</v>
      </c>
      <c r="C29" s="122">
        <v>42664</v>
      </c>
      <c r="D29" s="132">
        <v>100000</v>
      </c>
      <c r="E29" s="120" t="s">
        <v>261</v>
      </c>
      <c r="F29" s="130">
        <v>148</v>
      </c>
      <c r="G29" s="120" t="str">
        <f>VLOOKUP(F29,Plan2!$1:$1048576,3,FALSE)</f>
        <v>PILHA, TAMANHO PEQUENA, MODELO AA, CARACTERÍSTICAS ADICIONAIS CARTELA C/2 UNIDADES/NÃO CONTÉM MERCÚRIO E CÁDMIO, SISTEMA ELETROQUÍMICO ALCALINA, TENSÃO NOMINAL 1,5 V</v>
      </c>
      <c r="H29" s="130" t="s">
        <v>262</v>
      </c>
      <c r="I29" s="130">
        <v>20</v>
      </c>
      <c r="J29" s="131">
        <f>VLOOKUP(F29,Plan2!$1:$1048576,8,FALSE)</f>
        <v>1.49</v>
      </c>
      <c r="K29" s="125">
        <f t="shared" si="0"/>
        <v>29.8</v>
      </c>
      <c r="L29" s="133">
        <v>42527</v>
      </c>
      <c r="M29" s="130" t="s">
        <v>432</v>
      </c>
      <c r="N29" s="130">
        <v>10</v>
      </c>
      <c r="O29" s="127">
        <f t="shared" si="1"/>
        <v>14.9</v>
      </c>
      <c r="P29" s="126">
        <v>42562</v>
      </c>
      <c r="Q29" s="120">
        <v>489</v>
      </c>
      <c r="R29" s="120" t="s">
        <v>692</v>
      </c>
    </row>
    <row r="30" spans="1:18" ht="76.5" customHeight="1" x14ac:dyDescent="0.25">
      <c r="A30" s="120" t="s">
        <v>17</v>
      </c>
      <c r="B30" s="121" t="s">
        <v>18</v>
      </c>
      <c r="C30" s="122">
        <v>42664</v>
      </c>
      <c r="D30" s="132">
        <v>100000</v>
      </c>
      <c r="E30" s="120" t="s">
        <v>261</v>
      </c>
      <c r="F30" s="130">
        <v>160</v>
      </c>
      <c r="G30" s="120" t="str">
        <f>VLOOKUP(F30,Plan2!$1:$1048576,3,FALSE)</f>
        <v>PRANCHETA PORTÁTIL, MATERIAL ACRÍLICO, COMPRIMENTO 233 MM, LARGURA 320 MM, ESPESSURA 3 MM, COR FUMÊ, CARACTERÍSTICAS ADICIONAIS COM PRENDEDOR NIQUELADO</v>
      </c>
      <c r="H30" s="130" t="s">
        <v>262</v>
      </c>
      <c r="I30" s="130">
        <v>10</v>
      </c>
      <c r="J30" s="131">
        <f>VLOOKUP(F30,Plan2!$1:$1048576,8,FALSE)</f>
        <v>7.54</v>
      </c>
      <c r="K30" s="125">
        <f t="shared" si="0"/>
        <v>75.400000000000006</v>
      </c>
      <c r="L30" s="133">
        <v>42524</v>
      </c>
      <c r="M30" s="130" t="s">
        <v>418</v>
      </c>
      <c r="N30" s="130">
        <v>10</v>
      </c>
      <c r="O30" s="127">
        <f t="shared" si="1"/>
        <v>75.400000000000006</v>
      </c>
      <c r="P30" s="126">
        <v>42583</v>
      </c>
      <c r="Q30" s="120">
        <v>4227</v>
      </c>
      <c r="R30" s="120" t="s">
        <v>611</v>
      </c>
    </row>
    <row r="31" spans="1:18" ht="90" x14ac:dyDescent="0.25">
      <c r="A31" s="120" t="s">
        <v>17</v>
      </c>
      <c r="B31" s="121" t="s">
        <v>18</v>
      </c>
      <c r="C31" s="122">
        <v>42664</v>
      </c>
      <c r="D31" s="132">
        <v>100070</v>
      </c>
      <c r="E31" s="120" t="s">
        <v>324</v>
      </c>
      <c r="F31" s="130">
        <v>5</v>
      </c>
      <c r="G31" s="120" t="str">
        <f>VLOOKUP(F31,Plan2!$1:$1048576,3,FALSE)</f>
        <v>ALFINETE MAPA, MATERIAL METAL, TRATAMENTO SUPERFICIAL NIQUELADO, MATERIAL CABEÇA PLÁSTICO, FORMATO CABEÇA REDONDO, COR VERMELHA, COMPRIMENTO 10 MM, APLICAÇÃO MAPA. CAIXA COM 100 UNIDADES</v>
      </c>
      <c r="H31" s="130" t="s">
        <v>325</v>
      </c>
      <c r="I31" s="130">
        <v>5</v>
      </c>
      <c r="J31" s="131">
        <f>VLOOKUP(F31,Plan2!$1:$1048576,8,FALSE)</f>
        <v>2.95</v>
      </c>
      <c r="K31" s="125">
        <f t="shared" si="0"/>
        <v>14.75</v>
      </c>
      <c r="L31" s="133">
        <v>42524</v>
      </c>
      <c r="M31" s="130" t="s">
        <v>424</v>
      </c>
      <c r="N31" s="130">
        <f t="shared" ref="N31:N53" si="2">I31</f>
        <v>5</v>
      </c>
      <c r="O31" s="127">
        <f t="shared" si="1"/>
        <v>14.75</v>
      </c>
      <c r="P31" s="126">
        <v>42579</v>
      </c>
      <c r="Q31" s="120">
        <v>938</v>
      </c>
      <c r="R31" s="120" t="s">
        <v>611</v>
      </c>
    </row>
    <row r="32" spans="1:18" ht="90" x14ac:dyDescent="0.25">
      <c r="A32" s="120" t="s">
        <v>17</v>
      </c>
      <c r="B32" s="121" t="s">
        <v>18</v>
      </c>
      <c r="C32" s="122">
        <v>42664</v>
      </c>
      <c r="D32" s="132">
        <v>100070</v>
      </c>
      <c r="E32" s="120" t="s">
        <v>324</v>
      </c>
      <c r="F32" s="130">
        <v>4</v>
      </c>
      <c r="G32" s="120" t="str">
        <f>VLOOKUP(F32,Plan2!$1:$1048576,3,FALSE)</f>
        <v>ALFINETE MAPA, MATERIAL METAL, TRATAMENTO SUPERFICIAL NIQUELADO, MATERIAL CABEÇA PLÁSTICO, FORMATO CABEÇA REDONDO, COR PRETA, COMPRIMENTO 10 MM, APLICAÇÃO MAPA. CAIXA COM 100 UNIDADES</v>
      </c>
      <c r="H32" s="130" t="s">
        <v>325</v>
      </c>
      <c r="I32" s="130">
        <v>5</v>
      </c>
      <c r="J32" s="131">
        <f>VLOOKUP(F32,Plan2!$1:$1048576,8,FALSE)</f>
        <v>3.5</v>
      </c>
      <c r="K32" s="125">
        <f t="shared" si="0"/>
        <v>17.5</v>
      </c>
      <c r="L32" s="133">
        <v>42524</v>
      </c>
      <c r="M32" s="130" t="s">
        <v>423</v>
      </c>
      <c r="N32" s="130">
        <f t="shared" si="2"/>
        <v>5</v>
      </c>
      <c r="O32" s="127">
        <f t="shared" si="1"/>
        <v>17.5</v>
      </c>
      <c r="P32" s="126">
        <v>42576</v>
      </c>
      <c r="Q32" s="120">
        <v>348</v>
      </c>
      <c r="R32" s="120" t="s">
        <v>611</v>
      </c>
    </row>
    <row r="33" spans="1:18" ht="90" x14ac:dyDescent="0.25">
      <c r="A33" s="120" t="s">
        <v>17</v>
      </c>
      <c r="B33" s="121" t="s">
        <v>18</v>
      </c>
      <c r="C33" s="122">
        <v>42664</v>
      </c>
      <c r="D33" s="132">
        <v>100070</v>
      </c>
      <c r="E33" s="120" t="s">
        <v>324</v>
      </c>
      <c r="F33" s="130">
        <v>3</v>
      </c>
      <c r="G33" s="120" t="str">
        <f>VLOOKUP(F33,Plan2!$1:$1048576,3,FALSE)</f>
        <v>ALFINETE MAPA, MATERIAL METAL, TRATAMENTO SUPERFICIAL NIQUELADO, MATERIAL CABEÇA PLÁSTICO, FORMATO CABEÇA REDONDO, COR AZUL, COMPRIMENTO 10 MM, APLICAÇÃO MAPA. CAIXA COM 100 UNIDADES</v>
      </c>
      <c r="H33" s="130" t="s">
        <v>325</v>
      </c>
      <c r="I33" s="130">
        <v>5</v>
      </c>
      <c r="J33" s="131">
        <f>VLOOKUP(F33,Plan2!$1:$1048576,8,FALSE)</f>
        <v>3</v>
      </c>
      <c r="K33" s="125">
        <f t="shared" si="0"/>
        <v>15</v>
      </c>
      <c r="L33" s="133">
        <v>42524</v>
      </c>
      <c r="M33" s="130" t="s">
        <v>424</v>
      </c>
      <c r="N33" s="130">
        <f t="shared" si="2"/>
        <v>5</v>
      </c>
      <c r="O33" s="127">
        <f t="shared" si="1"/>
        <v>15</v>
      </c>
      <c r="P33" s="126">
        <v>42579</v>
      </c>
      <c r="Q33" s="120">
        <v>938</v>
      </c>
      <c r="R33" s="120" t="s">
        <v>611</v>
      </c>
    </row>
    <row r="34" spans="1:18" ht="75" x14ac:dyDescent="0.25">
      <c r="A34" s="120" t="s">
        <v>17</v>
      </c>
      <c r="B34" s="121" t="s">
        <v>18</v>
      </c>
      <c r="C34" s="122">
        <v>42664</v>
      </c>
      <c r="D34" s="132">
        <v>100070</v>
      </c>
      <c r="E34" s="120" t="s">
        <v>324</v>
      </c>
      <c r="F34" s="130">
        <v>6</v>
      </c>
      <c r="G34" s="120" t="str">
        <f>VLOOKUP(F34,Plan2!$1:$1048576,3,FALSE)</f>
        <v>ALMOFADA CARIMBO, MATERIAL CAIXA PLÁSTICO, MATERIAL ALMOFADA ESPONJA ABSORVENTE REVESTIDA DE TECIDO G/M2, COR AZUL MM, TIPO NÃO ENTINTADA, COMPRIMENTO 12 CM, LARGURA 8 CM</v>
      </c>
      <c r="H34" s="130" t="s">
        <v>325</v>
      </c>
      <c r="I34" s="130">
        <v>5</v>
      </c>
      <c r="J34" s="131">
        <f>VLOOKUP(F34,Plan2!$1:$1048576,8,FALSE)</f>
        <v>1.95</v>
      </c>
      <c r="K34" s="125">
        <f t="shared" si="0"/>
        <v>9.75</v>
      </c>
      <c r="L34" s="133">
        <v>42527</v>
      </c>
      <c r="M34" s="130" t="s">
        <v>434</v>
      </c>
      <c r="N34" s="130">
        <f t="shared" si="2"/>
        <v>5</v>
      </c>
      <c r="O34" s="127">
        <f t="shared" si="1"/>
        <v>9.75</v>
      </c>
      <c r="P34" s="126">
        <v>42592</v>
      </c>
      <c r="Q34" s="120">
        <v>16807</v>
      </c>
      <c r="R34" s="120" t="s">
        <v>611</v>
      </c>
    </row>
    <row r="35" spans="1:18" ht="60" x14ac:dyDescent="0.25">
      <c r="A35" s="120" t="s">
        <v>17</v>
      </c>
      <c r="B35" s="121" t="s">
        <v>18</v>
      </c>
      <c r="C35" s="122">
        <v>42664</v>
      </c>
      <c r="D35" s="132">
        <v>100070</v>
      </c>
      <c r="E35" s="120" t="s">
        <v>324</v>
      </c>
      <c r="F35" s="130">
        <v>8</v>
      </c>
      <c r="G35" s="120" t="str">
        <f>VLOOKUP(F35,Plan2!$1:$1048576,3,FALSE)</f>
        <v>APONTADOR LÁPIS, MATERIAL METAL, TIPO ESCOLAR, COR PRATEADO, TAMANHO PEQUENO, QUANTIDADE FUROS 1, CARACTERÍSTICAS ADICIONAIS SEM DEPÓSITO</v>
      </c>
      <c r="H35" s="130" t="s">
        <v>325</v>
      </c>
      <c r="I35" s="130">
        <v>20</v>
      </c>
      <c r="J35" s="131">
        <f>VLOOKUP(F35,Plan2!$1:$1048576,8,FALSE)</f>
        <v>0.4</v>
      </c>
      <c r="K35" s="125">
        <f t="shared" si="0"/>
        <v>8</v>
      </c>
      <c r="L35" s="133">
        <v>42527</v>
      </c>
      <c r="M35" s="130" t="s">
        <v>425</v>
      </c>
      <c r="N35" s="130">
        <f t="shared" si="2"/>
        <v>20</v>
      </c>
      <c r="O35" s="127">
        <f t="shared" si="1"/>
        <v>8</v>
      </c>
      <c r="P35" s="126">
        <v>42579</v>
      </c>
      <c r="Q35" s="120">
        <v>1400</v>
      </c>
      <c r="R35" s="120" t="s">
        <v>611</v>
      </c>
    </row>
    <row r="36" spans="1:18" ht="45" x14ac:dyDescent="0.25">
      <c r="A36" s="120" t="s">
        <v>17</v>
      </c>
      <c r="B36" s="121" t="s">
        <v>18</v>
      </c>
      <c r="C36" s="122">
        <v>42664</v>
      </c>
      <c r="D36" s="132">
        <v>100070</v>
      </c>
      <c r="E36" s="120" t="s">
        <v>324</v>
      </c>
      <c r="F36" s="130">
        <v>9</v>
      </c>
      <c r="G36" s="120" t="str">
        <f>VLOOKUP(F36,Plan2!$1:$1048576,3,FALSE)</f>
        <v>BARBANTE ALGODÃO, QUANTIDADE FIOS 8 UN, ACABAMENTO SUPERFICIAL CRÚ. ROLO DE 250G</v>
      </c>
      <c r="H36" s="130" t="s">
        <v>325</v>
      </c>
      <c r="I36" s="130">
        <v>20</v>
      </c>
      <c r="J36" s="131">
        <f>VLOOKUP(F36,Plan2!$1:$1048576,8,FALSE)</f>
        <v>3.49</v>
      </c>
      <c r="K36" s="125">
        <f t="shared" si="0"/>
        <v>69.800000000000011</v>
      </c>
      <c r="L36" s="133">
        <v>42524</v>
      </c>
      <c r="M36" s="130" t="s">
        <v>415</v>
      </c>
      <c r="N36" s="130">
        <f t="shared" si="2"/>
        <v>20</v>
      </c>
      <c r="O36" s="127">
        <f t="shared" si="1"/>
        <v>69.800000000000011</v>
      </c>
      <c r="P36" s="126">
        <v>42564</v>
      </c>
      <c r="Q36" s="120">
        <v>1281</v>
      </c>
      <c r="R36" s="120" t="s">
        <v>611</v>
      </c>
    </row>
    <row r="37" spans="1:18" s="135" customFormat="1" ht="75" x14ac:dyDescent="0.25">
      <c r="A37" s="120" t="s">
        <v>17</v>
      </c>
      <c r="B37" s="121" t="s">
        <v>18</v>
      </c>
      <c r="C37" s="122">
        <v>42664</v>
      </c>
      <c r="D37" s="132">
        <v>100070</v>
      </c>
      <c r="E37" s="120" t="s">
        <v>324</v>
      </c>
      <c r="F37" s="130">
        <v>11</v>
      </c>
      <c r="G37" s="120" t="str">
        <f>VLOOKUP(F37,Plan2!$1:$1048576,3,FALSE)</f>
        <v>BLOCO PAUTADO, MATERIAL PAPEL APERGAMINHADO, GRAMATURA 56 G/M2, COR BRANCA, COMPRIMENTO 155 MM, LARGURA 205 MM, QUANTIDADE FOLHAS 50 FL</v>
      </c>
      <c r="H37" s="130" t="s">
        <v>325</v>
      </c>
      <c r="I37" s="130">
        <v>20</v>
      </c>
      <c r="J37" s="131">
        <f>VLOOKUP(F37,Plan2!$1:$1048576,8,FALSE)</f>
        <v>0.85</v>
      </c>
      <c r="K37" s="125">
        <f t="shared" si="0"/>
        <v>17</v>
      </c>
      <c r="L37" s="133">
        <v>42524</v>
      </c>
      <c r="M37" s="130" t="s">
        <v>423</v>
      </c>
      <c r="N37" s="130">
        <f t="shared" si="2"/>
        <v>20</v>
      </c>
      <c r="O37" s="127">
        <f t="shared" si="1"/>
        <v>17</v>
      </c>
      <c r="P37" s="126">
        <v>42576</v>
      </c>
      <c r="Q37" s="120">
        <v>348</v>
      </c>
      <c r="R37" s="120" t="s">
        <v>611</v>
      </c>
    </row>
    <row r="38" spans="1:18" ht="60" x14ac:dyDescent="0.25">
      <c r="A38" s="120" t="s">
        <v>17</v>
      </c>
      <c r="B38" s="121" t="s">
        <v>18</v>
      </c>
      <c r="C38" s="122">
        <v>42664</v>
      </c>
      <c r="D38" s="132">
        <v>100070</v>
      </c>
      <c r="E38" s="120" t="s">
        <v>324</v>
      </c>
      <c r="F38" s="130">
        <v>12</v>
      </c>
      <c r="G38" s="120" t="str">
        <f>VLOOKUP(F38,Plan2!$1:$1048576,3,FALSE)</f>
        <v>BLOCO RECADO, MATERIAL PAPEL, COR AMARELO, LARGURA 38 MM, COMPRIMENTO 50 MM, TIPO REMOVÍVEL, CARACTERÍSTICAS ADICIONAIS AUTO-ADESIVO</v>
      </c>
      <c r="H38" s="130" t="s">
        <v>325</v>
      </c>
      <c r="I38" s="130">
        <v>20</v>
      </c>
      <c r="J38" s="131">
        <f>VLOOKUP(F38,Plan2!$1:$1048576,8,FALSE)</f>
        <v>0.56999999999999995</v>
      </c>
      <c r="K38" s="125">
        <f t="shared" si="0"/>
        <v>11.399999999999999</v>
      </c>
      <c r="L38" s="133">
        <v>42524</v>
      </c>
      <c r="M38" s="130" t="s">
        <v>424</v>
      </c>
      <c r="N38" s="130">
        <f t="shared" si="2"/>
        <v>20</v>
      </c>
      <c r="O38" s="127">
        <f t="shared" si="1"/>
        <v>11.399999999999999</v>
      </c>
      <c r="P38" s="126">
        <v>42579</v>
      </c>
      <c r="Q38" s="120">
        <v>938</v>
      </c>
      <c r="R38" s="120" t="s">
        <v>611</v>
      </c>
    </row>
    <row r="39" spans="1:18" ht="60" x14ac:dyDescent="0.25">
      <c r="A39" s="120" t="s">
        <v>17</v>
      </c>
      <c r="B39" s="121" t="s">
        <v>18</v>
      </c>
      <c r="C39" s="122">
        <v>42664</v>
      </c>
      <c r="D39" s="132">
        <v>100070</v>
      </c>
      <c r="E39" s="120" t="s">
        <v>324</v>
      </c>
      <c r="F39" s="130">
        <v>14</v>
      </c>
      <c r="G39" s="120" t="str">
        <f>VLOOKUP(F39,Plan2!$1:$1048576,3,FALSE)</f>
        <v>BORRACHA APAGADORA ESCRITA, MATERIAL BORRACHA, COMPRIMENTO 45 MM, LARGURA 23 MM, ALTURA 12 MM, COR BRANCA</v>
      </c>
      <c r="H39" s="130" t="s">
        <v>325</v>
      </c>
      <c r="I39" s="130">
        <v>30</v>
      </c>
      <c r="J39" s="131">
        <f>VLOOKUP(F39,Plan2!$1:$1048576,8,FALSE)</f>
        <v>0.25</v>
      </c>
      <c r="K39" s="125">
        <f t="shared" si="0"/>
        <v>7.5</v>
      </c>
      <c r="L39" s="130" t="s">
        <v>477</v>
      </c>
      <c r="M39" s="130" t="s">
        <v>477</v>
      </c>
      <c r="N39" s="130" t="s">
        <v>477</v>
      </c>
      <c r="O39" s="127" t="s">
        <v>477</v>
      </c>
      <c r="P39" s="126" t="s">
        <v>477</v>
      </c>
      <c r="Q39" s="120" t="s">
        <v>477</v>
      </c>
      <c r="R39" s="120" t="s">
        <v>478</v>
      </c>
    </row>
    <row r="40" spans="1:18" ht="60" x14ac:dyDescent="0.25">
      <c r="A40" s="120" t="s">
        <v>17</v>
      </c>
      <c r="B40" s="121" t="s">
        <v>18</v>
      </c>
      <c r="C40" s="122">
        <v>42664</v>
      </c>
      <c r="D40" s="132">
        <v>100070</v>
      </c>
      <c r="E40" s="120" t="s">
        <v>324</v>
      </c>
      <c r="F40" s="130">
        <v>15</v>
      </c>
      <c r="G40" s="120" t="str">
        <f>VLOOKUP(F40,Plan2!$1:$1048576,3,FALSE)</f>
        <v>BORRACHA APAGADORA ESCRITA, MATERIAL PLÁSTICO DE VINIL, COMPRIMENTO 60 MM, LARGURA 20 MM, ALTURA 10 MM, COR VERDE, TIPO MACIA</v>
      </c>
      <c r="H40" s="130" t="s">
        <v>325</v>
      </c>
      <c r="I40" s="130">
        <v>30</v>
      </c>
      <c r="J40" s="131">
        <f>VLOOKUP(F40,Plan2!$1:$1048576,8,FALSE)</f>
        <v>0.6</v>
      </c>
      <c r="K40" s="125">
        <f t="shared" si="0"/>
        <v>18</v>
      </c>
      <c r="L40" s="133">
        <v>42524</v>
      </c>
      <c r="M40" s="130" t="s">
        <v>419</v>
      </c>
      <c r="N40" s="130">
        <f t="shared" si="2"/>
        <v>30</v>
      </c>
      <c r="O40" s="127">
        <f t="shared" si="1"/>
        <v>18</v>
      </c>
      <c r="P40" s="126">
        <v>42563</v>
      </c>
      <c r="Q40" s="120">
        <v>13408</v>
      </c>
      <c r="R40" s="120" t="s">
        <v>611</v>
      </c>
    </row>
    <row r="41" spans="1:18" ht="30" x14ac:dyDescent="0.25">
      <c r="A41" s="120" t="s">
        <v>17</v>
      </c>
      <c r="B41" s="121" t="s">
        <v>18</v>
      </c>
      <c r="C41" s="122">
        <v>42664</v>
      </c>
      <c r="D41" s="132">
        <v>100070</v>
      </c>
      <c r="E41" s="120" t="s">
        <v>324</v>
      </c>
      <c r="F41" s="130">
        <v>17</v>
      </c>
      <c r="G41" s="120" t="str">
        <f>VLOOKUP(F41,Plan2!$1:$1048576,3,FALSE)</f>
        <v>CAIXA ARQUIVO, MATERIAL PLÁSTICO, DIMENSÕES 135 X 240 X 360 MM, COR AZUL</v>
      </c>
      <c r="H41" s="130" t="s">
        <v>325</v>
      </c>
      <c r="I41" s="130">
        <v>10</v>
      </c>
      <c r="J41" s="131">
        <f>VLOOKUP(F41,Plan2!$1:$1048576,8,FALSE)</f>
        <v>2.5499999999999998</v>
      </c>
      <c r="K41" s="125">
        <f t="shared" si="0"/>
        <v>25.5</v>
      </c>
      <c r="L41" s="133">
        <v>42524</v>
      </c>
      <c r="M41" s="130" t="s">
        <v>420</v>
      </c>
      <c r="N41" s="130">
        <f t="shared" si="2"/>
        <v>10</v>
      </c>
      <c r="O41" s="127">
        <f t="shared" si="1"/>
        <v>25.5</v>
      </c>
      <c r="P41" s="126">
        <v>42579</v>
      </c>
      <c r="Q41" s="120">
        <v>4544</v>
      </c>
      <c r="R41" s="120" t="s">
        <v>611</v>
      </c>
    </row>
    <row r="42" spans="1:18" ht="45" x14ac:dyDescent="0.25">
      <c r="A42" s="120" t="s">
        <v>17</v>
      </c>
      <c r="B42" s="121" t="s">
        <v>18</v>
      </c>
      <c r="C42" s="122">
        <v>42664</v>
      </c>
      <c r="D42" s="132">
        <v>100070</v>
      </c>
      <c r="E42" s="120" t="s">
        <v>324</v>
      </c>
      <c r="F42" s="130">
        <v>16</v>
      </c>
      <c r="G42" s="120" t="str">
        <f>VLOOKUP(F42,Plan2!$1:$1048576,3,FALSE)</f>
        <v>CAIXA ARQUIVO, MATERIAL PLÁSTICO CORRUGADO FLEXÍVEL, DIMENSÕES 135 X 250 X 360MM, COR CINZA</v>
      </c>
      <c r="H42" s="130" t="s">
        <v>325</v>
      </c>
      <c r="I42" s="130">
        <v>10</v>
      </c>
      <c r="J42" s="131">
        <f>VLOOKUP(F42,Plan2!$1:$1048576,8,FALSE)</f>
        <v>2.52</v>
      </c>
      <c r="K42" s="125">
        <f t="shared" si="0"/>
        <v>25.2</v>
      </c>
      <c r="L42" s="133">
        <v>42524</v>
      </c>
      <c r="M42" s="130" t="s">
        <v>420</v>
      </c>
      <c r="N42" s="130">
        <f t="shared" si="2"/>
        <v>10</v>
      </c>
      <c r="O42" s="127">
        <f t="shared" si="1"/>
        <v>25.2</v>
      </c>
      <c r="P42" s="126">
        <v>42579</v>
      </c>
      <c r="Q42" s="120">
        <v>4544</v>
      </c>
      <c r="R42" s="120" t="s">
        <v>611</v>
      </c>
    </row>
    <row r="43" spans="1:18" ht="105" x14ac:dyDescent="0.25">
      <c r="A43" s="120" t="s">
        <v>17</v>
      </c>
      <c r="B43" s="121" t="s">
        <v>18</v>
      </c>
      <c r="C43" s="122">
        <v>42664</v>
      </c>
      <c r="D43" s="132">
        <v>100070</v>
      </c>
      <c r="E43" s="120" t="s">
        <v>324</v>
      </c>
      <c r="F43" s="130">
        <v>18</v>
      </c>
      <c r="G43" s="120" t="str">
        <f>VLOOKUP(F43,Plan2!$1:$1048576,3,FALSE)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43" s="130" t="s">
        <v>325</v>
      </c>
      <c r="I43" s="130">
        <v>50</v>
      </c>
      <c r="J43" s="131">
        <f>VLOOKUP(F43,Plan2!$1:$1048576,8,FALSE)</f>
        <v>0.5</v>
      </c>
      <c r="K43" s="125">
        <f t="shared" si="0"/>
        <v>25</v>
      </c>
      <c r="L43" s="133">
        <v>42524</v>
      </c>
      <c r="M43" s="130" t="s">
        <v>418</v>
      </c>
      <c r="N43" s="130">
        <f t="shared" si="2"/>
        <v>50</v>
      </c>
      <c r="O43" s="127">
        <f t="shared" si="1"/>
        <v>25</v>
      </c>
      <c r="P43" s="126">
        <v>42583</v>
      </c>
      <c r="Q43" s="120">
        <v>4227</v>
      </c>
      <c r="R43" s="120" t="s">
        <v>611</v>
      </c>
    </row>
    <row r="44" spans="1:18" ht="105" x14ac:dyDescent="0.25">
      <c r="A44" s="120" t="s">
        <v>17</v>
      </c>
      <c r="B44" s="121" t="s">
        <v>18</v>
      </c>
      <c r="C44" s="122">
        <v>42664</v>
      </c>
      <c r="D44" s="132">
        <v>100070</v>
      </c>
      <c r="E44" s="120" t="s">
        <v>324</v>
      </c>
      <c r="F44" s="130">
        <v>19</v>
      </c>
      <c r="G44" s="120" t="str">
        <f>VLOOKUP(F44,Plan2!$1:$1048576,3,FALSE)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44" s="130" t="s">
        <v>325</v>
      </c>
      <c r="I44" s="130">
        <v>50</v>
      </c>
      <c r="J44" s="131">
        <f>VLOOKUP(F44,Plan2!$1:$1048576,8,FALSE)</f>
        <v>0.32</v>
      </c>
      <c r="K44" s="125">
        <f t="shared" si="0"/>
        <v>16</v>
      </c>
      <c r="L44" s="133">
        <v>42527</v>
      </c>
      <c r="M44" s="130" t="s">
        <v>431</v>
      </c>
      <c r="N44" s="130">
        <f t="shared" si="2"/>
        <v>50</v>
      </c>
      <c r="O44" s="127">
        <f t="shared" si="1"/>
        <v>16</v>
      </c>
      <c r="P44" s="126">
        <v>42613</v>
      </c>
      <c r="Q44" s="120">
        <v>1089</v>
      </c>
      <c r="R44" s="120" t="s">
        <v>611</v>
      </c>
    </row>
    <row r="45" spans="1:18" ht="105" x14ac:dyDescent="0.25">
      <c r="A45" s="120" t="s">
        <v>17</v>
      </c>
      <c r="B45" s="121" t="s">
        <v>18</v>
      </c>
      <c r="C45" s="122">
        <v>42664</v>
      </c>
      <c r="D45" s="132">
        <v>100070</v>
      </c>
      <c r="E45" s="120" t="s">
        <v>324</v>
      </c>
      <c r="F45" s="130">
        <v>20</v>
      </c>
      <c r="G45" s="120" t="str">
        <f>VLOOKUP(F45,Plan2!$1:$1048576,3,FALSE)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45" s="130" t="s">
        <v>325</v>
      </c>
      <c r="I45" s="130">
        <v>50</v>
      </c>
      <c r="J45" s="131">
        <f>VLOOKUP(F45,Plan2!$1:$1048576,8,FALSE)</f>
        <v>0.32</v>
      </c>
      <c r="K45" s="125">
        <f t="shared" si="0"/>
        <v>16</v>
      </c>
      <c r="L45" s="133">
        <v>42527</v>
      </c>
      <c r="M45" s="130" t="s">
        <v>431</v>
      </c>
      <c r="N45" s="130">
        <f t="shared" si="2"/>
        <v>50</v>
      </c>
      <c r="O45" s="127">
        <f t="shared" si="1"/>
        <v>16</v>
      </c>
      <c r="P45" s="126">
        <v>42613</v>
      </c>
      <c r="Q45" s="120">
        <v>1089</v>
      </c>
      <c r="R45" s="120" t="s">
        <v>611</v>
      </c>
    </row>
    <row r="46" spans="1:18" ht="105" x14ac:dyDescent="0.25">
      <c r="A46" s="120" t="s">
        <v>17</v>
      </c>
      <c r="B46" s="121" t="s">
        <v>18</v>
      </c>
      <c r="C46" s="122">
        <v>42664</v>
      </c>
      <c r="D46" s="132">
        <v>100070</v>
      </c>
      <c r="E46" s="120" t="s">
        <v>324</v>
      </c>
      <c r="F46" s="130">
        <v>21</v>
      </c>
      <c r="G46" s="120" t="str">
        <f>VLOOKUP(F46,Plan2!$1:$1048576,3,FALSE)</f>
        <v>CANETA ESFEROGRÁFICA, MATERIAL PLÁSTICO, QUANTIDADE CARGAS 1 UN, MATERIAL PONTA LATÃO COM ESFERA DE TUNGSTÊNIO, TIPO ESCRITA MÉDIA, COR TINTA VERMELHA, CARACTERÍSTICAS ADICIONAIS MATERIAL TRANSPARENTE E COM ORIFÍCIO LATERAL</v>
      </c>
      <c r="H46" s="130" t="s">
        <v>325</v>
      </c>
      <c r="I46" s="130">
        <v>50</v>
      </c>
      <c r="J46" s="131">
        <f>VLOOKUP(F46,Plan2!$1:$1048576,8,FALSE)</f>
        <v>0.32</v>
      </c>
      <c r="K46" s="125">
        <f t="shared" si="0"/>
        <v>16</v>
      </c>
      <c r="L46" s="133">
        <v>42527</v>
      </c>
      <c r="M46" s="130" t="s">
        <v>431</v>
      </c>
      <c r="N46" s="130">
        <f t="shared" si="2"/>
        <v>50</v>
      </c>
      <c r="O46" s="127">
        <f t="shared" si="1"/>
        <v>16</v>
      </c>
      <c r="P46" s="126">
        <v>42613</v>
      </c>
      <c r="Q46" s="120">
        <v>1089</v>
      </c>
      <c r="R46" s="120" t="s">
        <v>611</v>
      </c>
    </row>
    <row r="47" spans="1:18" ht="45" x14ac:dyDescent="0.25">
      <c r="A47" s="120" t="s">
        <v>17</v>
      </c>
      <c r="B47" s="121" t="s">
        <v>18</v>
      </c>
      <c r="C47" s="122">
        <v>42664</v>
      </c>
      <c r="D47" s="132">
        <v>100070</v>
      </c>
      <c r="E47" s="120" t="s">
        <v>324</v>
      </c>
      <c r="F47" s="130">
        <v>41</v>
      </c>
      <c r="G47" s="120" t="str">
        <f>VLOOKUP(F47,Plan2!$1:$1048576,3,FALSE)</f>
        <v>CLIPE, TAMANHO 6/0, MATERIAL METAL, FORMATO PARALELO. CAIXA COM 50 UNIDADES</v>
      </c>
      <c r="H47" s="130" t="s">
        <v>325</v>
      </c>
      <c r="I47" s="130">
        <v>1</v>
      </c>
      <c r="J47" s="131">
        <f>VLOOKUP(F47,Plan2!$1:$1048576,8,FALSE)</f>
        <v>1.29</v>
      </c>
      <c r="K47" s="125">
        <f t="shared" si="0"/>
        <v>1.29</v>
      </c>
      <c r="L47" s="133">
        <v>42527</v>
      </c>
      <c r="M47" s="130" t="s">
        <v>431</v>
      </c>
      <c r="N47" s="130">
        <f t="shared" si="2"/>
        <v>1</v>
      </c>
      <c r="O47" s="127">
        <f t="shared" si="1"/>
        <v>1.29</v>
      </c>
      <c r="P47" s="126">
        <v>42613</v>
      </c>
      <c r="Q47" s="120">
        <v>1089</v>
      </c>
      <c r="R47" s="120" t="s">
        <v>611</v>
      </c>
    </row>
    <row r="48" spans="1:18" ht="60" x14ac:dyDescent="0.25">
      <c r="A48" s="120" t="s">
        <v>17</v>
      </c>
      <c r="B48" s="121" t="s">
        <v>18</v>
      </c>
      <c r="C48" s="122">
        <v>42664</v>
      </c>
      <c r="D48" s="132">
        <v>100070</v>
      </c>
      <c r="E48" s="120" t="s">
        <v>324</v>
      </c>
      <c r="F48" s="130">
        <v>46</v>
      </c>
      <c r="G48" s="120" t="str">
        <f>VLOOKUP(F48,Plan2!$1:$1048576,3,FALSE)</f>
        <v>COLA, COMPOSIÇÃO CIANIACRILATO, APLICAÇÃO MATERIAIS POROSOS, CARACTERÍSTICAS ADICIONAIS BICO APLICADOR, TIPO INSTANTÂNEA. TUBO DE 3G</v>
      </c>
      <c r="H48" s="130" t="s">
        <v>325</v>
      </c>
      <c r="I48" s="130">
        <v>10</v>
      </c>
      <c r="J48" s="131">
        <f>VLOOKUP(F48,Plan2!$1:$1048576,8,FALSE)</f>
        <v>3.23</v>
      </c>
      <c r="K48" s="125">
        <f t="shared" si="0"/>
        <v>32.299999999999997</v>
      </c>
      <c r="L48" s="133">
        <v>42524</v>
      </c>
      <c r="M48" s="130" t="s">
        <v>419</v>
      </c>
      <c r="N48" s="130">
        <f t="shared" si="2"/>
        <v>10</v>
      </c>
      <c r="O48" s="127">
        <f t="shared" si="1"/>
        <v>32.299999999999997</v>
      </c>
      <c r="P48" s="126">
        <v>42563</v>
      </c>
      <c r="Q48" s="120">
        <v>13408</v>
      </c>
      <c r="R48" s="120" t="s">
        <v>611</v>
      </c>
    </row>
    <row r="49" spans="1:18" ht="45" x14ac:dyDescent="0.25">
      <c r="A49" s="120" t="s">
        <v>17</v>
      </c>
      <c r="B49" s="121" t="s">
        <v>18</v>
      </c>
      <c r="C49" s="122">
        <v>42664</v>
      </c>
      <c r="D49" s="132">
        <v>100070</v>
      </c>
      <c r="E49" s="120" t="s">
        <v>324</v>
      </c>
      <c r="F49" s="130">
        <v>48</v>
      </c>
      <c r="G49" s="120" t="str">
        <f>VLOOKUP(F49,Plan2!$1:$1048576,3,FALSE)</f>
        <v>COLA, COR BRANCA, APLICAÇÃO PAPEL, CARACTERÍSTICAS ADICIONAIS ATÓXICA, TIPO BASTÃO. TUBO DE 20G</v>
      </c>
      <c r="H49" s="130" t="s">
        <v>325</v>
      </c>
      <c r="I49" s="130">
        <v>10</v>
      </c>
      <c r="J49" s="131">
        <f>VLOOKUP(F49,Plan2!$1:$1048576,8,FALSE)</f>
        <v>0.94</v>
      </c>
      <c r="K49" s="125">
        <f t="shared" si="0"/>
        <v>9.3999999999999986</v>
      </c>
      <c r="L49" s="133">
        <v>42524</v>
      </c>
      <c r="M49" s="130" t="s">
        <v>419</v>
      </c>
      <c r="N49" s="130">
        <f t="shared" si="2"/>
        <v>10</v>
      </c>
      <c r="O49" s="127">
        <f t="shared" si="1"/>
        <v>9.3999999999999986</v>
      </c>
      <c r="P49" s="126">
        <v>42563</v>
      </c>
      <c r="Q49" s="120">
        <v>13408</v>
      </c>
      <c r="R49" s="120" t="s">
        <v>611</v>
      </c>
    </row>
    <row r="50" spans="1:18" ht="75" x14ac:dyDescent="0.25">
      <c r="A50" s="120" t="s">
        <v>17</v>
      </c>
      <c r="B50" s="121" t="s">
        <v>18</v>
      </c>
      <c r="C50" s="122">
        <v>42664</v>
      </c>
      <c r="D50" s="132">
        <v>100070</v>
      </c>
      <c r="E50" s="120" t="s">
        <v>324</v>
      </c>
      <c r="F50" s="130">
        <v>47</v>
      </c>
      <c r="G50" s="120" t="str">
        <f>VLOOKUP(F50,Plan2!$1:$1048576,3,FALSE)</f>
        <v>COLA, COMPOSIÇÃO POLIVINIL ACETATO- PVA, COR BRANCA, APLICAÇÃO ESCOLAR, CARACTERÍSTICAS ADICIONAIS LAVÁVEL, NÃO TÓXICA, VALIDADE MÍNIMA 18 MESES, TIPOLÍQUIDO. TUDO DE 40G</v>
      </c>
      <c r="H50" s="130" t="s">
        <v>325</v>
      </c>
      <c r="I50" s="130">
        <v>10</v>
      </c>
      <c r="J50" s="131">
        <f>VLOOKUP(F50,Plan2!$1:$1048576,8,FALSE)</f>
        <v>0.49</v>
      </c>
      <c r="K50" s="125">
        <f t="shared" si="0"/>
        <v>4.9000000000000004</v>
      </c>
      <c r="L50" s="133">
        <v>42524</v>
      </c>
      <c r="M50" s="130" t="s">
        <v>424</v>
      </c>
      <c r="N50" s="130">
        <f t="shared" si="2"/>
        <v>10</v>
      </c>
      <c r="O50" s="127">
        <f t="shared" si="1"/>
        <v>4.9000000000000004</v>
      </c>
      <c r="P50" s="126">
        <v>42579</v>
      </c>
      <c r="Q50" s="120">
        <v>938</v>
      </c>
      <c r="R50" s="120" t="s">
        <v>611</v>
      </c>
    </row>
    <row r="51" spans="1:18" ht="45" x14ac:dyDescent="0.25">
      <c r="A51" s="120" t="s">
        <v>17</v>
      </c>
      <c r="B51" s="121" t="s">
        <v>18</v>
      </c>
      <c r="C51" s="122">
        <v>42664</v>
      </c>
      <c r="D51" s="132">
        <v>100070</v>
      </c>
      <c r="E51" s="120" t="s">
        <v>324</v>
      </c>
      <c r="F51" s="130">
        <v>49</v>
      </c>
      <c r="G51" s="120" t="str">
        <f>VLOOKUP(F51,Plan2!$1:$1048576,3,FALSE)</f>
        <v>COLCHETE FIXAÇÃO, MATERIAL AÇO, TRATAMENTO SUPERFICIAL LATONADO, TAMANHO Nº 08. CAIXA COM 72 UNIDADES</v>
      </c>
      <c r="H51" s="130" t="s">
        <v>325</v>
      </c>
      <c r="I51" s="130">
        <v>5</v>
      </c>
      <c r="J51" s="131">
        <f>VLOOKUP(F51,Plan2!$1:$1048576,8,FALSE)</f>
        <v>2.65</v>
      </c>
      <c r="K51" s="125">
        <f t="shared" si="0"/>
        <v>13.25</v>
      </c>
      <c r="L51" s="133">
        <v>42524</v>
      </c>
      <c r="M51" s="130" t="s">
        <v>423</v>
      </c>
      <c r="N51" s="130">
        <f t="shared" si="2"/>
        <v>5</v>
      </c>
      <c r="O51" s="127">
        <f t="shared" si="1"/>
        <v>13.25</v>
      </c>
      <c r="P51" s="126">
        <v>42576</v>
      </c>
      <c r="Q51" s="120">
        <v>348</v>
      </c>
      <c r="R51" s="120" t="s">
        <v>611</v>
      </c>
    </row>
    <row r="52" spans="1:18" ht="60" x14ac:dyDescent="0.25">
      <c r="A52" s="120" t="s">
        <v>17</v>
      </c>
      <c r="B52" s="121" t="s">
        <v>18</v>
      </c>
      <c r="C52" s="122">
        <v>42664</v>
      </c>
      <c r="D52" s="132">
        <v>100070</v>
      </c>
      <c r="E52" s="120" t="s">
        <v>324</v>
      </c>
      <c r="F52" s="130">
        <v>51</v>
      </c>
      <c r="G52" s="120" t="str">
        <f>VLOOKUP(F52,Plan2!$1:$1048576,3,FALSE)</f>
        <v>COLCHETE FIXAÇÃO, MATERIAL METAL, TRATAMENTO SUPERFICIAL LATONADO, TAMANHO Nº 12, APLICAÇÃO PROCESSOS. CAIXA COM 72 UNIDADES</v>
      </c>
      <c r="H52" s="130" t="s">
        <v>325</v>
      </c>
      <c r="I52" s="130">
        <v>5</v>
      </c>
      <c r="J52" s="131">
        <f>VLOOKUP(F52,Plan2!$1:$1048576,8,FALSE)</f>
        <v>4.5999999999999996</v>
      </c>
      <c r="K52" s="125">
        <f t="shared" si="0"/>
        <v>23</v>
      </c>
      <c r="L52" s="133">
        <v>42524</v>
      </c>
      <c r="M52" s="130" t="s">
        <v>414</v>
      </c>
      <c r="N52" s="130">
        <f t="shared" si="2"/>
        <v>5</v>
      </c>
      <c r="O52" s="127">
        <f t="shared" si="1"/>
        <v>23</v>
      </c>
      <c r="P52" s="126">
        <v>42612</v>
      </c>
      <c r="Q52" s="120">
        <v>1489</v>
      </c>
      <c r="R52" s="120" t="s">
        <v>611</v>
      </c>
    </row>
    <row r="53" spans="1:18" ht="60" x14ac:dyDescent="0.25">
      <c r="A53" s="120" t="s">
        <v>17</v>
      </c>
      <c r="B53" s="121" t="s">
        <v>18</v>
      </c>
      <c r="C53" s="122">
        <v>42664</v>
      </c>
      <c r="D53" s="132">
        <v>100070</v>
      </c>
      <c r="E53" s="120" t="s">
        <v>324</v>
      </c>
      <c r="F53" s="130">
        <v>57</v>
      </c>
      <c r="G53" s="120" t="str">
        <f>VLOOKUP(F53,Plan2!$1:$1048576,3,FALSE)</f>
        <v>CORRETIVO LÍQUIDO, MATERIAL BASE D´ÁGUA- SECAGEM RÁPIDA, APRESENTAÇÃO FRASCO, APLICAÇÃO PAPEL COMUM ML, VOLUME 18 ML</v>
      </c>
      <c r="H53" s="130" t="s">
        <v>325</v>
      </c>
      <c r="I53" s="130">
        <v>20</v>
      </c>
      <c r="J53" s="131">
        <f>VLOOKUP(F53,Plan2!$1:$1048576,8,FALSE)</f>
        <v>0.99</v>
      </c>
      <c r="K53" s="125">
        <f t="shared" si="0"/>
        <v>19.8</v>
      </c>
      <c r="L53" s="133">
        <v>42527</v>
      </c>
      <c r="M53" s="130" t="s">
        <v>431</v>
      </c>
      <c r="N53" s="130">
        <f t="shared" si="2"/>
        <v>20</v>
      </c>
      <c r="O53" s="127">
        <f t="shared" si="1"/>
        <v>19.8</v>
      </c>
      <c r="P53" s="126">
        <v>42613</v>
      </c>
      <c r="Q53" s="120">
        <v>1089</v>
      </c>
      <c r="R53" s="120" t="s">
        <v>611</v>
      </c>
    </row>
    <row r="54" spans="1:18" ht="60" x14ac:dyDescent="0.25">
      <c r="A54" s="120" t="s">
        <v>17</v>
      </c>
      <c r="B54" s="121" t="s">
        <v>18</v>
      </c>
      <c r="C54" s="122">
        <v>42664</v>
      </c>
      <c r="D54" s="132">
        <v>100070</v>
      </c>
      <c r="E54" s="120" t="s">
        <v>324</v>
      </c>
      <c r="F54" s="130">
        <v>65</v>
      </c>
      <c r="G54" s="120" t="str">
        <f>VLOOKUP(F54,Plan2!$1:$1048576,3,FALSE)</f>
        <v>ENVELOPE, MATERIAL PAPEL KRAFT, GRAMATURA 110 G/M2, TIPO SACO COMUM, COMPRIMENTO 360 MM, COR BRANCA, LARGURA 260 MM</v>
      </c>
      <c r="H54" s="130" t="s">
        <v>325</v>
      </c>
      <c r="I54" s="130">
        <v>1000</v>
      </c>
      <c r="J54" s="131">
        <f>VLOOKUP(F54,Plan2!$1:$1048576,8,FALSE)</f>
        <v>0.11</v>
      </c>
      <c r="K54" s="125">
        <f t="shared" si="0"/>
        <v>110</v>
      </c>
      <c r="L54" s="133">
        <v>42524</v>
      </c>
      <c r="M54" s="130" t="s">
        <v>420</v>
      </c>
      <c r="N54" s="130">
        <v>100</v>
      </c>
      <c r="O54" s="127">
        <f t="shared" si="1"/>
        <v>11</v>
      </c>
      <c r="P54" s="126">
        <v>42579</v>
      </c>
      <c r="Q54" s="120">
        <v>4544</v>
      </c>
      <c r="R54" s="120" t="s">
        <v>692</v>
      </c>
    </row>
    <row r="55" spans="1:18" ht="60" x14ac:dyDescent="0.25">
      <c r="A55" s="120" t="s">
        <v>17</v>
      </c>
      <c r="B55" s="121" t="s">
        <v>18</v>
      </c>
      <c r="C55" s="122">
        <v>42664</v>
      </c>
      <c r="D55" s="132">
        <v>100070</v>
      </c>
      <c r="E55" s="120" t="s">
        <v>324</v>
      </c>
      <c r="F55" s="130">
        <v>82</v>
      </c>
      <c r="G55" s="120" t="str">
        <f>VLOOKUP(F55,Plan2!$1:$1048576,3,FALSE)</f>
        <v>ESTILETE DESENHO, MATERIAL CORPO PLÁSTICO RESISTENTE, LARGURA LÂMINA 22 MM, TIPO LÂMINA RETRÁTIL, TIPO FIXAÇÃO LÂMINA ENCAIXE DE PRESSÃO</v>
      </c>
      <c r="H55" s="130" t="s">
        <v>325</v>
      </c>
      <c r="I55" s="130">
        <v>5</v>
      </c>
      <c r="J55" s="131">
        <f>VLOOKUP(F55,Plan2!$1:$1048576,8,FALSE)</f>
        <v>1</v>
      </c>
      <c r="K55" s="125">
        <f t="shared" si="0"/>
        <v>5</v>
      </c>
      <c r="L55" s="133">
        <v>42524</v>
      </c>
      <c r="M55" s="130" t="s">
        <v>424</v>
      </c>
      <c r="N55" s="130">
        <f>I55</f>
        <v>5</v>
      </c>
      <c r="O55" s="127">
        <f t="shared" si="1"/>
        <v>5</v>
      </c>
      <c r="P55" s="126">
        <v>42579</v>
      </c>
      <c r="Q55" s="120">
        <v>938</v>
      </c>
      <c r="R55" s="120" t="s">
        <v>611</v>
      </c>
    </row>
    <row r="56" spans="1:18" ht="120" x14ac:dyDescent="0.25">
      <c r="A56" s="120" t="s">
        <v>17</v>
      </c>
      <c r="B56" s="121" t="s">
        <v>18</v>
      </c>
      <c r="C56" s="122">
        <v>42664</v>
      </c>
      <c r="D56" s="132">
        <v>100070</v>
      </c>
      <c r="E56" s="120" t="s">
        <v>324</v>
      </c>
      <c r="F56" s="130">
        <v>84</v>
      </c>
      <c r="G56" s="120" t="str">
        <f>VLOOKUP(F56,Plan2!$1:$1048576,3,FALSE)</f>
        <v>ETIQUETA ADESIVA, MATERIAL PAPEL, COR BRANCA, LARGURA 74,60 MM, COMPRIMENTO 128 MM, APLICAÇÃO IMPRESSORA MATRICIAL, FORMATO RETANGULAR, CARACTERÍSTICAS ADICIONAIS FOLHA COM 4 ETIQUETAS AUTO-ADESIVA/FORMULÁRIO COM. CIXA COM 2.000 UNIDADES</v>
      </c>
      <c r="H56" s="130" t="s">
        <v>325</v>
      </c>
      <c r="I56" s="130">
        <v>1</v>
      </c>
      <c r="J56" s="131">
        <f>VLOOKUP(F56,Plan2!$1:$1048576,8,FALSE)</f>
        <v>74.849999999999994</v>
      </c>
      <c r="K56" s="125">
        <f t="shared" si="0"/>
        <v>74.849999999999994</v>
      </c>
      <c r="L56" s="133">
        <v>42524</v>
      </c>
      <c r="M56" s="130" t="s">
        <v>417</v>
      </c>
      <c r="N56" s="130">
        <f>I56</f>
        <v>1</v>
      </c>
      <c r="O56" s="127">
        <f t="shared" si="1"/>
        <v>74.849999999999994</v>
      </c>
      <c r="P56" s="126">
        <v>42577</v>
      </c>
      <c r="Q56" s="120">
        <v>6468</v>
      </c>
      <c r="R56" s="120" t="s">
        <v>611</v>
      </c>
    </row>
    <row r="57" spans="1:18" ht="60" x14ac:dyDescent="0.25">
      <c r="A57" s="120" t="s">
        <v>17</v>
      </c>
      <c r="B57" s="121" t="s">
        <v>18</v>
      </c>
      <c r="C57" s="122">
        <v>42664</v>
      </c>
      <c r="D57" s="132">
        <v>100070</v>
      </c>
      <c r="E57" s="120" t="s">
        <v>324</v>
      </c>
      <c r="F57" s="130">
        <v>87</v>
      </c>
      <c r="G57" s="120" t="str">
        <f>VLOOKUP(F57,Plan2!$1:$1048576,3,FALSE)</f>
        <v>FITA ADESIVA, MATERIAL CELOFANE TRANSPARENTE, TIPO MONOFACE, LARGURA 19 MM, COMPRIMENTO 30 M, COR INCOLOR, APLICAÇÃO MULTIUSO</v>
      </c>
      <c r="H57" s="130" t="s">
        <v>325</v>
      </c>
      <c r="I57" s="130">
        <v>15</v>
      </c>
      <c r="J57" s="131">
        <f>VLOOKUP(F57,Plan2!$1:$1048576,8,FALSE)</f>
        <v>0.97</v>
      </c>
      <c r="K57" s="125">
        <f t="shared" si="0"/>
        <v>14.549999999999999</v>
      </c>
      <c r="L57" s="133">
        <v>42524</v>
      </c>
      <c r="M57" s="130" t="s">
        <v>414</v>
      </c>
      <c r="N57" s="130">
        <f>I57</f>
        <v>15</v>
      </c>
      <c r="O57" s="127">
        <f t="shared" si="1"/>
        <v>14.549999999999999</v>
      </c>
      <c r="P57" s="126">
        <v>42612</v>
      </c>
      <c r="Q57" s="120">
        <v>1489</v>
      </c>
      <c r="R57" s="120" t="s">
        <v>611</v>
      </c>
    </row>
    <row r="58" spans="1:18" ht="75" x14ac:dyDescent="0.25">
      <c r="A58" s="120" t="s">
        <v>17</v>
      </c>
      <c r="B58" s="121" t="s">
        <v>18</v>
      </c>
      <c r="C58" s="122">
        <v>42664</v>
      </c>
      <c r="D58" s="132">
        <v>100070</v>
      </c>
      <c r="E58" s="120" t="s">
        <v>324</v>
      </c>
      <c r="F58" s="130">
        <v>86</v>
      </c>
      <c r="G58" s="120" t="str">
        <f>VLOOKUP(F58,Plan2!$1:$1048576,3,FALSE)</f>
        <v>FITA ADESIVA EMBALAGEM, MATERIAL POLIPROPILENO, COMPRIMENTO 50 M, LARGURA 50 MM, APLICAÇÃO EMPACOTAMENTO EM GERAL, COR MARROM. ROLO DE 50 METROS</v>
      </c>
      <c r="H58" s="130" t="s">
        <v>325</v>
      </c>
      <c r="I58" s="130">
        <v>15</v>
      </c>
      <c r="J58" s="131">
        <f>VLOOKUP(F58,Plan2!$1:$1048576,8,FALSE)</f>
        <v>1.75</v>
      </c>
      <c r="K58" s="125">
        <f t="shared" si="0"/>
        <v>26.25</v>
      </c>
      <c r="L58" s="133">
        <v>42524</v>
      </c>
      <c r="M58" s="130" t="s">
        <v>416</v>
      </c>
      <c r="N58" s="130">
        <f>I58</f>
        <v>15</v>
      </c>
      <c r="O58" s="127">
        <f t="shared" si="1"/>
        <v>26.25</v>
      </c>
      <c r="P58" s="126">
        <v>42597</v>
      </c>
      <c r="Q58" s="120">
        <v>3048</v>
      </c>
      <c r="R58" s="120" t="s">
        <v>611</v>
      </c>
    </row>
    <row r="59" spans="1:18" ht="60" x14ac:dyDescent="0.25">
      <c r="A59" s="120" t="s">
        <v>17</v>
      </c>
      <c r="B59" s="121" t="s">
        <v>18</v>
      </c>
      <c r="C59" s="122">
        <v>42664</v>
      </c>
      <c r="D59" s="132">
        <v>100070</v>
      </c>
      <c r="E59" s="120" t="s">
        <v>324</v>
      </c>
      <c r="F59" s="130">
        <v>90</v>
      </c>
      <c r="G59" s="120" t="str">
        <f>VLOOKUP(F59,Plan2!$1:$1048576,3,FALSE)</f>
        <v>FITA ADESIVA, MATERIAL CREPE, TIPO MONOFACE, LARGURA 50 MM, COMPRIMENTO 50 M, COR BEGE, APLICAÇÃO MULTIUSO. ROLO DE 50 METROS</v>
      </c>
      <c r="H59" s="130" t="s">
        <v>325</v>
      </c>
      <c r="I59" s="130">
        <v>15</v>
      </c>
      <c r="J59" s="131">
        <f>VLOOKUP(F59,Plan2!$1:$1048576,8,FALSE)</f>
        <v>5</v>
      </c>
      <c r="K59" s="125">
        <f t="shared" si="0"/>
        <v>75</v>
      </c>
      <c r="L59" s="133">
        <v>42524</v>
      </c>
      <c r="M59" s="130" t="s">
        <v>416</v>
      </c>
      <c r="N59" s="130">
        <v>5</v>
      </c>
      <c r="O59" s="127">
        <f t="shared" si="1"/>
        <v>25</v>
      </c>
      <c r="P59" s="126">
        <v>42597</v>
      </c>
      <c r="Q59" s="120">
        <v>3048</v>
      </c>
      <c r="R59" s="120" t="s">
        <v>611</v>
      </c>
    </row>
    <row r="60" spans="1:18" ht="75" x14ac:dyDescent="0.25">
      <c r="A60" s="120" t="s">
        <v>17</v>
      </c>
      <c r="B60" s="121" t="s">
        <v>18</v>
      </c>
      <c r="C60" s="122">
        <v>42664</v>
      </c>
      <c r="D60" s="132">
        <v>100070</v>
      </c>
      <c r="E60" s="120" t="s">
        <v>324</v>
      </c>
      <c r="F60" s="130">
        <v>92</v>
      </c>
      <c r="G60" s="120" t="str">
        <f>VLOOKUP(F60,Plan2!$1:$1048576,3,FALSE)</f>
        <v>FITA ADESIVA, MATERIAL POLIPROPILENO TRANSPARENTE, TIPO MONOFACE, LARGURA 50 MM, COMPRIMENTO 50 M, COR INCOLOR, APLICAÇÃO MULTIUSO. ROLO DE 50 METROS</v>
      </c>
      <c r="H60" s="130" t="s">
        <v>325</v>
      </c>
      <c r="I60" s="130">
        <v>15</v>
      </c>
      <c r="J60" s="131">
        <f>VLOOKUP(F60,Plan2!$1:$1048576,8,FALSE)</f>
        <v>1.8</v>
      </c>
      <c r="K60" s="125">
        <f t="shared" si="0"/>
        <v>27</v>
      </c>
      <c r="L60" s="133">
        <v>42524</v>
      </c>
      <c r="M60" s="130" t="s">
        <v>416</v>
      </c>
      <c r="N60" s="130">
        <f t="shared" ref="N60:N78" si="3">I60</f>
        <v>15</v>
      </c>
      <c r="O60" s="127">
        <f t="shared" si="1"/>
        <v>27</v>
      </c>
      <c r="P60" s="126">
        <v>42597</v>
      </c>
      <c r="Q60" s="120">
        <v>3048</v>
      </c>
      <c r="R60" s="120" t="s">
        <v>611</v>
      </c>
    </row>
    <row r="61" spans="1:18" ht="45" x14ac:dyDescent="0.25">
      <c r="A61" s="120" t="s">
        <v>17</v>
      </c>
      <c r="B61" s="121" t="s">
        <v>18</v>
      </c>
      <c r="C61" s="122">
        <v>42664</v>
      </c>
      <c r="D61" s="132">
        <v>100070</v>
      </c>
      <c r="E61" s="120" t="s">
        <v>324</v>
      </c>
      <c r="F61" s="130">
        <v>94</v>
      </c>
      <c r="G61" s="120" t="str">
        <f>VLOOKUP(F61,Plan2!$1:$1048576,3,FALSE)</f>
        <v>FLANELA, MATERIAL FLANELA, COMPRIMENTO 60 CM, LARGURA 40 CM, COR AMARELA</v>
      </c>
      <c r="H61" s="130" t="s">
        <v>325</v>
      </c>
      <c r="I61" s="130">
        <v>30</v>
      </c>
      <c r="J61" s="131">
        <f>VLOOKUP(F61,Plan2!$1:$1048576,8,FALSE)</f>
        <v>1.22</v>
      </c>
      <c r="K61" s="125">
        <f t="shared" si="0"/>
        <v>36.6</v>
      </c>
      <c r="L61" s="133">
        <v>42524</v>
      </c>
      <c r="M61" s="130" t="s">
        <v>422</v>
      </c>
      <c r="N61" s="130">
        <f t="shared" si="3"/>
        <v>30</v>
      </c>
      <c r="O61" s="127">
        <f t="shared" si="1"/>
        <v>36.6</v>
      </c>
      <c r="P61" s="126">
        <v>42590</v>
      </c>
      <c r="Q61" s="120">
        <v>544</v>
      </c>
      <c r="R61" s="120" t="s">
        <v>611</v>
      </c>
    </row>
    <row r="62" spans="1:18" ht="60" x14ac:dyDescent="0.25">
      <c r="A62" s="120" t="s">
        <v>17</v>
      </c>
      <c r="B62" s="121" t="s">
        <v>18</v>
      </c>
      <c r="C62" s="122">
        <v>42664</v>
      </c>
      <c r="D62" s="132">
        <v>100070</v>
      </c>
      <c r="E62" s="120" t="s">
        <v>324</v>
      </c>
      <c r="F62" s="130">
        <v>99</v>
      </c>
      <c r="G62" s="120" t="str">
        <f>VLOOKUP(F62,Plan2!$1:$1048576,3,FALSE)</f>
        <v>GARRAFA TÉRMICA, MATERIAL PLÁSTICO, CAPACIDADE 1 L, FORMATO CILÍNDRICO, CARACTERÍSTICAS ADICIONAIS COM TAMPA ROSCÁVEL E AMPOLA EM VIDRO</v>
      </c>
      <c r="H62" s="130" t="s">
        <v>325</v>
      </c>
      <c r="I62" s="130">
        <v>6</v>
      </c>
      <c r="J62" s="131">
        <f>VLOOKUP(F62,Plan2!$1:$1048576,8,FALSE)</f>
        <v>19.989999999999998</v>
      </c>
      <c r="K62" s="125">
        <f t="shared" si="0"/>
        <v>119.94</v>
      </c>
      <c r="L62" s="133">
        <v>42524</v>
      </c>
      <c r="M62" s="130" t="s">
        <v>422</v>
      </c>
      <c r="N62" s="130">
        <f t="shared" si="3"/>
        <v>6</v>
      </c>
      <c r="O62" s="127">
        <f t="shared" si="1"/>
        <v>119.94</v>
      </c>
      <c r="P62" s="126">
        <v>42590</v>
      </c>
      <c r="Q62" s="120">
        <v>544</v>
      </c>
      <c r="R62" s="120" t="s">
        <v>611</v>
      </c>
    </row>
    <row r="63" spans="1:18" ht="45" x14ac:dyDescent="0.25">
      <c r="A63" s="120" t="s">
        <v>17</v>
      </c>
      <c r="B63" s="121" t="s">
        <v>18</v>
      </c>
      <c r="C63" s="122">
        <v>42664</v>
      </c>
      <c r="D63" s="132">
        <v>100070</v>
      </c>
      <c r="E63" s="120" t="s">
        <v>324</v>
      </c>
      <c r="F63" s="130">
        <v>102</v>
      </c>
      <c r="G63" s="120" t="str">
        <f>VLOOKUP(F63,Plan2!$1:$1048576,3,FALSE)</f>
        <v>GRAMPEADOR, TRATAMENTO SUPERFICIAL PINTADO, MATERIAL METAL, TIPO MESA, CAPACIDADE 50 FL, TAMANHO GRAMPO 26/6</v>
      </c>
      <c r="H63" s="130" t="s">
        <v>325</v>
      </c>
      <c r="I63" s="130">
        <v>5</v>
      </c>
      <c r="J63" s="131">
        <f>VLOOKUP(F63,Plan2!$1:$1048576,8,FALSE)</f>
        <v>17.489999999999998</v>
      </c>
      <c r="K63" s="125">
        <f t="shared" si="0"/>
        <v>87.449999999999989</v>
      </c>
      <c r="L63" s="133">
        <v>42524</v>
      </c>
      <c r="M63" s="130" t="s">
        <v>418</v>
      </c>
      <c r="N63" s="130">
        <f t="shared" si="3"/>
        <v>5</v>
      </c>
      <c r="O63" s="127">
        <f t="shared" si="1"/>
        <v>87.449999999999989</v>
      </c>
      <c r="P63" s="126">
        <v>42583</v>
      </c>
      <c r="Q63" s="120">
        <v>4227</v>
      </c>
      <c r="R63" s="120" t="s">
        <v>611</v>
      </c>
    </row>
    <row r="64" spans="1:18" ht="60" x14ac:dyDescent="0.25">
      <c r="A64" s="120" t="s">
        <v>17</v>
      </c>
      <c r="B64" s="121" t="s">
        <v>18</v>
      </c>
      <c r="C64" s="122">
        <v>42664</v>
      </c>
      <c r="D64" s="132">
        <v>100070</v>
      </c>
      <c r="E64" s="120" t="s">
        <v>324</v>
      </c>
      <c r="F64" s="130">
        <v>100</v>
      </c>
      <c r="G64" s="120" t="str">
        <f>VLOOKUP(F64,Plan2!$1:$1048576,3,FALSE)</f>
        <v>GRAMPEADOR, TRATAMENTO SUPERFICIAL PINTADO, MATERIAL METAL, TIPO MESA, CAPACIDADE 100 FL, APLICAÇÃO PAPEL, TAMANHO GRAMPO 23/10</v>
      </c>
      <c r="H64" s="130" t="s">
        <v>325</v>
      </c>
      <c r="I64" s="130">
        <v>1</v>
      </c>
      <c r="J64" s="131">
        <f>VLOOKUP(F64,Plan2!$1:$1048576,8,FALSE)</f>
        <v>33.200000000000003</v>
      </c>
      <c r="K64" s="125">
        <f t="shared" si="0"/>
        <v>33.200000000000003</v>
      </c>
      <c r="L64" s="133">
        <v>42524</v>
      </c>
      <c r="M64" s="130" t="s">
        <v>417</v>
      </c>
      <c r="N64" s="130">
        <f t="shared" si="3"/>
        <v>1</v>
      </c>
      <c r="O64" s="127">
        <f t="shared" si="1"/>
        <v>33.200000000000003</v>
      </c>
      <c r="P64" s="126">
        <v>42577</v>
      </c>
      <c r="Q64" s="120">
        <v>6468</v>
      </c>
      <c r="R64" s="120" t="s">
        <v>611</v>
      </c>
    </row>
    <row r="65" spans="1:18" ht="60" x14ac:dyDescent="0.25">
      <c r="A65" s="120" t="s">
        <v>17</v>
      </c>
      <c r="B65" s="121" t="s">
        <v>18</v>
      </c>
      <c r="C65" s="122">
        <v>42664</v>
      </c>
      <c r="D65" s="132">
        <v>100070</v>
      </c>
      <c r="E65" s="120" t="s">
        <v>324</v>
      </c>
      <c r="F65" s="130">
        <v>103</v>
      </c>
      <c r="G65" s="120" t="str">
        <f>VLOOKUP(F65,Plan2!$1:$1048576,3,FALSE)</f>
        <v>GRAMPO GRAMPEADOR, MATERIAL METAL, TRATAMENTO SUPERFICIAL GALVANIZADO, TAMANHO23/10, USO GRAMPEADOR DE MESA. CAIXA COM 5.000 UNIDADES</v>
      </c>
      <c r="H65" s="130" t="s">
        <v>325</v>
      </c>
      <c r="I65" s="130">
        <v>10</v>
      </c>
      <c r="J65" s="131">
        <f>VLOOKUP(F65,Plan2!$1:$1048576,8,FALSE)</f>
        <v>7.75</v>
      </c>
      <c r="K65" s="125">
        <f t="shared" si="0"/>
        <v>77.5</v>
      </c>
      <c r="L65" s="133">
        <v>42524</v>
      </c>
      <c r="M65" s="130" t="s">
        <v>421</v>
      </c>
      <c r="N65" s="130">
        <f t="shared" si="3"/>
        <v>10</v>
      </c>
      <c r="O65" s="127">
        <f t="shared" si="1"/>
        <v>77.5</v>
      </c>
      <c r="P65" s="133">
        <v>42766</v>
      </c>
      <c r="Q65" s="130">
        <v>6</v>
      </c>
      <c r="R65" s="120" t="s">
        <v>611</v>
      </c>
    </row>
    <row r="66" spans="1:18" ht="60" x14ac:dyDescent="0.25">
      <c r="A66" s="120" t="s">
        <v>17</v>
      </c>
      <c r="B66" s="121" t="s">
        <v>18</v>
      </c>
      <c r="C66" s="122">
        <v>42664</v>
      </c>
      <c r="D66" s="132">
        <v>100070</v>
      </c>
      <c r="E66" s="120" t="s">
        <v>324</v>
      </c>
      <c r="F66" s="130">
        <v>105</v>
      </c>
      <c r="G66" s="120" t="str">
        <f>VLOOKUP(F66,Plan2!$1:$1048576,3,FALSE)</f>
        <v>GRAMPO GRAMPEADOR, MATERIAL METAL, TRATAMENTO SUPERFICIAL NIQUELADO, TAMANHO 23/6. CAIXA COM 5.000 UNIDADES</v>
      </c>
      <c r="H66" s="130" t="s">
        <v>325</v>
      </c>
      <c r="I66" s="130">
        <v>10</v>
      </c>
      <c r="J66" s="131">
        <f>VLOOKUP(F66,Plan2!$1:$1048576,8,FALSE)</f>
        <v>7.9</v>
      </c>
      <c r="K66" s="125">
        <f t="shared" ref="K66:K129" si="4">J66*I66</f>
        <v>79</v>
      </c>
      <c r="L66" s="130" t="s">
        <v>477</v>
      </c>
      <c r="M66" s="130" t="s">
        <v>477</v>
      </c>
      <c r="N66" s="130" t="s">
        <v>477</v>
      </c>
      <c r="O66" s="127" t="s">
        <v>477</v>
      </c>
      <c r="P66" s="126" t="s">
        <v>477</v>
      </c>
      <c r="Q66" s="120" t="s">
        <v>477</v>
      </c>
      <c r="R66" s="120" t="s">
        <v>478</v>
      </c>
    </row>
    <row r="67" spans="1:18" ht="45" x14ac:dyDescent="0.25">
      <c r="A67" s="120" t="s">
        <v>17</v>
      </c>
      <c r="B67" s="121" t="s">
        <v>18</v>
      </c>
      <c r="C67" s="122">
        <v>42664</v>
      </c>
      <c r="D67" s="132">
        <v>100070</v>
      </c>
      <c r="E67" s="120" t="s">
        <v>324</v>
      </c>
      <c r="F67" s="130">
        <v>104</v>
      </c>
      <c r="G67" s="120" t="str">
        <f>VLOOKUP(F67,Plan2!$1:$1048576,3,FALSE)</f>
        <v>GRAMPO GRAMPEADOR, MATERIAL METAL, TRATAMENTO SUPERFICIAL GALVANIZADO, TAMANHO26/6. CAIXA COM 5.000 UNIDADES</v>
      </c>
      <c r="H67" s="130" t="s">
        <v>325</v>
      </c>
      <c r="I67" s="130">
        <v>10</v>
      </c>
      <c r="J67" s="131">
        <f>VLOOKUP(F67,Plan2!$1:$1048576,8,FALSE)</f>
        <v>2</v>
      </c>
      <c r="K67" s="125">
        <f t="shared" si="4"/>
        <v>20</v>
      </c>
      <c r="L67" s="133">
        <v>42527</v>
      </c>
      <c r="M67" s="130" t="s">
        <v>428</v>
      </c>
      <c r="N67" s="130">
        <f t="shared" si="3"/>
        <v>10</v>
      </c>
      <c r="O67" s="127">
        <f t="shared" ref="O67:O130" si="5">N67*J67</f>
        <v>20</v>
      </c>
      <c r="P67" s="126">
        <v>42639</v>
      </c>
      <c r="Q67" s="120">
        <v>309</v>
      </c>
      <c r="R67" s="120" t="s">
        <v>611</v>
      </c>
    </row>
    <row r="68" spans="1:18" ht="60" x14ac:dyDescent="0.25">
      <c r="A68" s="120" t="s">
        <v>17</v>
      </c>
      <c r="B68" s="121" t="s">
        <v>18</v>
      </c>
      <c r="C68" s="122">
        <v>42664</v>
      </c>
      <c r="D68" s="132">
        <v>100070</v>
      </c>
      <c r="E68" s="120" t="s">
        <v>324</v>
      </c>
      <c r="F68" s="130">
        <v>109</v>
      </c>
      <c r="G68" s="120" t="str">
        <f>VLOOKUP(F68,Plan2!$1:$1048576,3,FALSE)</f>
        <v>LAPISEIRA, MATERIAL PLÁSTICO, DIÂMETRO CARGA 0,7 MM, CARACTERÍSTICAS ADICIONAIS PRENDEDOR E PONTEIRA DE METAL</v>
      </c>
      <c r="H68" s="130" t="s">
        <v>325</v>
      </c>
      <c r="I68" s="130">
        <v>15</v>
      </c>
      <c r="J68" s="131">
        <f>VLOOKUP(F68,Plan2!$1:$1048576,8,FALSE)</f>
        <v>2</v>
      </c>
      <c r="K68" s="125">
        <f t="shared" si="4"/>
        <v>30</v>
      </c>
      <c r="L68" s="133">
        <v>42524</v>
      </c>
      <c r="M68" s="130" t="s">
        <v>423</v>
      </c>
      <c r="N68" s="130">
        <f t="shared" si="3"/>
        <v>15</v>
      </c>
      <c r="O68" s="127">
        <f t="shared" si="5"/>
        <v>30</v>
      </c>
      <c r="P68" s="126">
        <v>42576</v>
      </c>
      <c r="Q68" s="120">
        <v>348</v>
      </c>
      <c r="R68" s="120" t="s">
        <v>611</v>
      </c>
    </row>
    <row r="69" spans="1:18" ht="75" x14ac:dyDescent="0.25">
      <c r="A69" s="120" t="s">
        <v>17</v>
      </c>
      <c r="B69" s="121" t="s">
        <v>18</v>
      </c>
      <c r="C69" s="122">
        <v>42664</v>
      </c>
      <c r="D69" s="132">
        <v>100070</v>
      </c>
      <c r="E69" s="120" t="s">
        <v>324</v>
      </c>
      <c r="F69" s="130">
        <v>110</v>
      </c>
      <c r="G69" s="120" t="str">
        <f>VLOOKUP(F69,Plan2!$1:$1048576,3,FALSE)</f>
        <v>LIVRO ATA, MATERIAL PAPEL OFF-SET, QUANTIDADE FOLHAS 100, GRAMATURA 75 G/M2, COMPRIMENTO 320 MM, LARGURA 220 MM, CARACTERÍSTICAS ADICIONAIS COM ÍNDICE, TIPO CAPA CARTONADO</v>
      </c>
      <c r="H69" s="130" t="s">
        <v>325</v>
      </c>
      <c r="I69" s="130">
        <v>10</v>
      </c>
      <c r="J69" s="131">
        <f>VLOOKUP(F69,Plan2!$1:$1048576,8,FALSE)</f>
        <v>3.65</v>
      </c>
      <c r="K69" s="125">
        <f t="shared" si="4"/>
        <v>36.5</v>
      </c>
      <c r="L69" s="133">
        <v>42527</v>
      </c>
      <c r="M69" s="130" t="s">
        <v>427</v>
      </c>
      <c r="N69" s="130">
        <f t="shared" si="3"/>
        <v>10</v>
      </c>
      <c r="O69" s="127">
        <f t="shared" si="5"/>
        <v>36.5</v>
      </c>
      <c r="P69" s="126" t="s">
        <v>671</v>
      </c>
      <c r="Q69" s="120" t="s">
        <v>477</v>
      </c>
      <c r="R69" s="120" t="s">
        <v>695</v>
      </c>
    </row>
    <row r="70" spans="1:18" ht="75" x14ac:dyDescent="0.25">
      <c r="A70" s="120" t="s">
        <v>17</v>
      </c>
      <c r="B70" s="121" t="s">
        <v>18</v>
      </c>
      <c r="C70" s="122">
        <v>42664</v>
      </c>
      <c r="D70" s="132">
        <v>100070</v>
      </c>
      <c r="E70" s="120" t="s">
        <v>324</v>
      </c>
      <c r="F70" s="130">
        <v>108</v>
      </c>
      <c r="G70" s="120" t="str">
        <f>VLOOKUP(F70,Plan2!$1:$1048576,3,FALSE)</f>
        <v>LÁPIS PRETO, MATERIAL CORPO MADEIRA, DUREZA CARGA HB, FORMATO CORPO SEXTAVADO,CARACTERÍSTICAS ADICIONAIS ENVERNIZADO E APONTADO, MATERIAL CARGA GRAFITE Nº 2</v>
      </c>
      <c r="H70" s="130" t="s">
        <v>325</v>
      </c>
      <c r="I70" s="130">
        <v>72</v>
      </c>
      <c r="J70" s="131">
        <f>VLOOKUP(F70,Plan2!$1:$1048576,8,FALSE)</f>
        <v>0.16</v>
      </c>
      <c r="K70" s="125">
        <f t="shared" si="4"/>
        <v>11.52</v>
      </c>
      <c r="L70" s="130" t="s">
        <v>477</v>
      </c>
      <c r="M70" s="130" t="s">
        <v>477</v>
      </c>
      <c r="N70" s="130" t="s">
        <v>477</v>
      </c>
      <c r="O70" s="127" t="s">
        <v>477</v>
      </c>
      <c r="P70" s="126" t="s">
        <v>477</v>
      </c>
      <c r="Q70" s="120" t="s">
        <v>477</v>
      </c>
      <c r="R70" s="120" t="s">
        <v>478</v>
      </c>
    </row>
    <row r="71" spans="1:18" ht="135" x14ac:dyDescent="0.25">
      <c r="A71" s="120" t="s">
        <v>17</v>
      </c>
      <c r="B71" s="121" t="s">
        <v>18</v>
      </c>
      <c r="C71" s="122">
        <v>42664</v>
      </c>
      <c r="D71" s="132">
        <v>100070</v>
      </c>
      <c r="E71" s="120" t="s">
        <v>324</v>
      </c>
      <c r="F71" s="130">
        <v>114</v>
      </c>
      <c r="G71" s="120" t="str">
        <f>VLOOKUP(F71,Plan2!$1:$1048576,3,FALSE)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71" s="130" t="s">
        <v>325</v>
      </c>
      <c r="I71" s="130">
        <v>5</v>
      </c>
      <c r="J71" s="131">
        <f>VLOOKUP(F71,Plan2!$1:$1048576,8,FALSE)</f>
        <v>11.42</v>
      </c>
      <c r="K71" s="125">
        <f t="shared" si="4"/>
        <v>57.1</v>
      </c>
      <c r="L71" s="133">
        <v>42524</v>
      </c>
      <c r="M71" s="130" t="s">
        <v>420</v>
      </c>
      <c r="N71" s="130">
        <f t="shared" si="3"/>
        <v>5</v>
      </c>
      <c r="O71" s="127">
        <f t="shared" si="5"/>
        <v>57.1</v>
      </c>
      <c r="P71" s="126">
        <v>42579</v>
      </c>
      <c r="Q71" s="120">
        <v>4544</v>
      </c>
      <c r="R71" s="120" t="s">
        <v>611</v>
      </c>
    </row>
    <row r="72" spans="1:18" ht="135" x14ac:dyDescent="0.25">
      <c r="A72" s="120" t="s">
        <v>17</v>
      </c>
      <c r="B72" s="121" t="s">
        <v>18</v>
      </c>
      <c r="C72" s="122">
        <v>42664</v>
      </c>
      <c r="D72" s="132">
        <v>100070</v>
      </c>
      <c r="E72" s="120" t="s">
        <v>324</v>
      </c>
      <c r="F72" s="130">
        <v>113</v>
      </c>
      <c r="G72" s="120" t="str">
        <f>VLOOKUP(F72,Plan2!$1:$1048576,3,FALSE)</f>
        <v>LUVA PARA PROCEDIMENTO NÃO CIRÚRGICO, MATERIAL LÁTEX NATURAL ÍNTEGRO E UNIFORME, TAMANHO GRANDE, CARACTERÍSTICAS ADICIONAIS LUBRIFICADA COM PÓ BIOABSORVÍVEL, DESCARTÁVEL, APRESENTAÇÃO ATÓXICA, TIPO AMBIDESTRA, TIPO USO DESCARTÁVEL, MODELO FORMATO ANATÔMICO, FINALIDADE RESISTENTE À TRAÇÃO</v>
      </c>
      <c r="H72" s="130" t="s">
        <v>325</v>
      </c>
      <c r="I72" s="130">
        <v>5</v>
      </c>
      <c r="J72" s="131">
        <f>VLOOKUP(F72,Plan2!$1:$1048576,8,FALSE)</f>
        <v>12.72</v>
      </c>
      <c r="K72" s="125">
        <f t="shared" si="4"/>
        <v>63.6</v>
      </c>
      <c r="L72" s="133">
        <v>42524</v>
      </c>
      <c r="M72" s="130" t="s">
        <v>420</v>
      </c>
      <c r="N72" s="130">
        <f t="shared" si="3"/>
        <v>5</v>
      </c>
      <c r="O72" s="127">
        <f t="shared" si="5"/>
        <v>63.6</v>
      </c>
      <c r="P72" s="126">
        <v>42579</v>
      </c>
      <c r="Q72" s="120">
        <v>4544</v>
      </c>
      <c r="R72" s="120" t="s">
        <v>611</v>
      </c>
    </row>
    <row r="73" spans="1:18" ht="45" x14ac:dyDescent="0.25">
      <c r="A73" s="120" t="s">
        <v>17</v>
      </c>
      <c r="B73" s="121" t="s">
        <v>18</v>
      </c>
      <c r="C73" s="122">
        <v>42664</v>
      </c>
      <c r="D73" s="132">
        <v>100070</v>
      </c>
      <c r="E73" s="120" t="s">
        <v>324</v>
      </c>
      <c r="F73" s="130">
        <v>117</v>
      </c>
      <c r="G73" s="120" t="str">
        <f>VLOOKUP(F73,Plan2!$1:$1048576,3,FALSE)</f>
        <v>MINA GRAFITE, MATERIAL GRAFITA, DIÂMETRO 0,70 MM, COMPRIMENTO 100 MM, DUREZA HB</v>
      </c>
      <c r="H73" s="130" t="s">
        <v>325</v>
      </c>
      <c r="I73" s="130">
        <v>20</v>
      </c>
      <c r="J73" s="131">
        <f>VLOOKUP(F73,Plan2!$1:$1048576,8,FALSE)</f>
        <v>0.39</v>
      </c>
      <c r="K73" s="125">
        <f t="shared" si="4"/>
        <v>7.8000000000000007</v>
      </c>
      <c r="L73" s="130" t="s">
        <v>477</v>
      </c>
      <c r="M73" s="130" t="s">
        <v>477</v>
      </c>
      <c r="N73" s="130" t="s">
        <v>477</v>
      </c>
      <c r="O73" s="127" t="s">
        <v>477</v>
      </c>
      <c r="P73" s="126" t="s">
        <v>477</v>
      </c>
      <c r="Q73" s="120" t="s">
        <v>477</v>
      </c>
      <c r="R73" s="120" t="s">
        <v>478</v>
      </c>
    </row>
    <row r="74" spans="1:18" ht="105" x14ac:dyDescent="0.25">
      <c r="A74" s="120" t="s">
        <v>17</v>
      </c>
      <c r="B74" s="121" t="s">
        <v>18</v>
      </c>
      <c r="C74" s="122">
        <v>42664</v>
      </c>
      <c r="D74" s="132">
        <v>100070</v>
      </c>
      <c r="E74" s="120" t="s">
        <v>324</v>
      </c>
      <c r="F74" s="130">
        <v>118</v>
      </c>
      <c r="G74" s="120" t="str">
        <f>VLOOKUP(F74,Plan2!$1:$1048576,3,FALSE)</f>
        <v>MOLHA-DEDOS, MATERIAL BASE PLÁSTICO, MATERIAL TAMPA PLÁSTICO, MATERIAL CARGA MASSA ACONDICIONADA E ESPUMA NO FUNDO PARA ADERÊN-, TAMANHO ÚNICO, VALIDADE CARGA 2 ANOS, CARACTERÍSTICAS ADICIONAIS NÃO CONTÉM GLICERINA E NÃO MANCHA</v>
      </c>
      <c r="H74" s="130" t="s">
        <v>325</v>
      </c>
      <c r="I74" s="130">
        <v>3</v>
      </c>
      <c r="J74" s="131">
        <f>VLOOKUP(F74,Plan2!$1:$1048576,8,FALSE)</f>
        <v>1.75</v>
      </c>
      <c r="K74" s="125">
        <f t="shared" si="4"/>
        <v>5.25</v>
      </c>
      <c r="L74" s="130" t="s">
        <v>477</v>
      </c>
      <c r="M74" s="130" t="s">
        <v>477</v>
      </c>
      <c r="N74" s="130" t="s">
        <v>477</v>
      </c>
      <c r="O74" s="127" t="s">
        <v>477</v>
      </c>
      <c r="P74" s="126" t="s">
        <v>477</v>
      </c>
      <c r="Q74" s="120" t="s">
        <v>477</v>
      </c>
      <c r="R74" s="120" t="s">
        <v>478</v>
      </c>
    </row>
    <row r="75" spans="1:18" ht="60" x14ac:dyDescent="0.25">
      <c r="A75" s="120" t="s">
        <v>17</v>
      </c>
      <c r="B75" s="121" t="s">
        <v>18</v>
      </c>
      <c r="C75" s="122">
        <v>42664</v>
      </c>
      <c r="D75" s="132">
        <v>100070</v>
      </c>
      <c r="E75" s="120" t="s">
        <v>324</v>
      </c>
      <c r="F75" s="130">
        <v>116</v>
      </c>
      <c r="G75" s="120" t="str">
        <f>VLOOKUP(F75,Plan2!$1:$1048576,3,FALSE)</f>
        <v>MÁSCARA MULTIUSO, TIPO USO DESCARTÁVEL, FINALIDADE PROTEÇÃO CONTRA PÓ, CARACTERÍSTICAS ADICIONAIS SEMIFACIAL</v>
      </c>
      <c r="H75" s="130" t="s">
        <v>325</v>
      </c>
      <c r="I75" s="130">
        <v>100</v>
      </c>
      <c r="J75" s="131">
        <f>VLOOKUP(F75,Plan2!$1:$1048576,8,FALSE)</f>
        <v>0.12</v>
      </c>
      <c r="K75" s="125">
        <f t="shared" si="4"/>
        <v>12</v>
      </c>
      <c r="L75" s="133">
        <v>42527</v>
      </c>
      <c r="M75" s="130" t="s">
        <v>430</v>
      </c>
      <c r="N75" s="130">
        <f t="shared" si="3"/>
        <v>100</v>
      </c>
      <c r="O75" s="127">
        <f t="shared" si="5"/>
        <v>12</v>
      </c>
      <c r="P75" s="126">
        <v>42570</v>
      </c>
      <c r="Q75" s="120">
        <v>1327</v>
      </c>
      <c r="R75" s="120" t="s">
        <v>611</v>
      </c>
    </row>
    <row r="76" spans="1:18" ht="60" x14ac:dyDescent="0.25">
      <c r="A76" s="120" t="s">
        <v>17</v>
      </c>
      <c r="B76" s="121" t="s">
        <v>18</v>
      </c>
      <c r="C76" s="122">
        <v>42664</v>
      </c>
      <c r="D76" s="132">
        <v>100070</v>
      </c>
      <c r="E76" s="120" t="s">
        <v>324</v>
      </c>
      <c r="F76" s="130">
        <v>126</v>
      </c>
      <c r="G76" s="120" t="str">
        <f>VLOOKUP(F76,Plan2!$1:$1048576,3,FALSE)</f>
        <v>PAPEL ALMAÇO, MATERIAL CELULOSE VEGETAL, GRAMATURA 75 G/M2, COMPRIMENTO 310 MM, TIPO COM PAUTA E MARGEM. PACOTE COM 5 FOLHAS</v>
      </c>
      <c r="H76" s="130" t="s">
        <v>325</v>
      </c>
      <c r="I76" s="130">
        <v>100</v>
      </c>
      <c r="J76" s="131">
        <f>VLOOKUP(F76,Plan2!$1:$1048576,8,FALSE)</f>
        <v>0.35</v>
      </c>
      <c r="K76" s="125">
        <f t="shared" si="4"/>
        <v>35</v>
      </c>
      <c r="L76" s="133">
        <v>42524</v>
      </c>
      <c r="M76" s="130" t="s">
        <v>424</v>
      </c>
      <c r="N76" s="130">
        <f t="shared" si="3"/>
        <v>100</v>
      </c>
      <c r="O76" s="127">
        <f t="shared" si="5"/>
        <v>35</v>
      </c>
      <c r="P76" s="126">
        <v>42579</v>
      </c>
      <c r="Q76" s="120">
        <v>938</v>
      </c>
      <c r="R76" s="120" t="s">
        <v>611</v>
      </c>
    </row>
    <row r="77" spans="1:18" ht="105" x14ac:dyDescent="0.25">
      <c r="A77" s="120" t="s">
        <v>17</v>
      </c>
      <c r="B77" s="121" t="s">
        <v>18</v>
      </c>
      <c r="C77" s="122">
        <v>42664</v>
      </c>
      <c r="D77" s="132">
        <v>100070</v>
      </c>
      <c r="E77" s="120" t="s">
        <v>324</v>
      </c>
      <c r="F77" s="130">
        <v>135</v>
      </c>
      <c r="G77" s="120" t="str">
        <f>VLOOKUP(F77,Plan2!$1:$1048576,3,FALSE)</f>
        <v>PASTA ARQUIVO, MATERIAL CARTÃO KRAFT, TIPO SUSPENSA, LARGURA 360 MM, ALTURA 235 MM, COR CASTANHA, CARACTERÍSTICAS ADICIONAIS COM ACETATO, ETIQUETA BRANCA,GRAMPO TRILHO PLÁST I, GRAMATURA 210 G/M2, APLICAÇÃO ARQUIVO DE DOCUMENTO</v>
      </c>
      <c r="H77" s="130" t="s">
        <v>325</v>
      </c>
      <c r="I77" s="130">
        <v>300</v>
      </c>
      <c r="J77" s="131">
        <f>VLOOKUP(F77,Plan2!$1:$1048576,8,FALSE)</f>
        <v>0.6</v>
      </c>
      <c r="K77" s="125">
        <f t="shared" si="4"/>
        <v>180</v>
      </c>
      <c r="L77" s="133">
        <v>42524</v>
      </c>
      <c r="M77" s="130" t="s">
        <v>420</v>
      </c>
      <c r="N77" s="130">
        <f t="shared" si="3"/>
        <v>300</v>
      </c>
      <c r="O77" s="127">
        <f t="shared" si="5"/>
        <v>180</v>
      </c>
      <c r="P77" s="126">
        <v>42579</v>
      </c>
      <c r="Q77" s="120">
        <v>4544</v>
      </c>
      <c r="R77" s="120" t="s">
        <v>611</v>
      </c>
    </row>
    <row r="78" spans="1:18" ht="105" x14ac:dyDescent="0.25">
      <c r="A78" s="120" t="s">
        <v>17</v>
      </c>
      <c r="B78" s="121" t="s">
        <v>18</v>
      </c>
      <c r="C78" s="122">
        <v>42664</v>
      </c>
      <c r="D78" s="132">
        <v>100070</v>
      </c>
      <c r="E78" s="120" t="s">
        <v>324</v>
      </c>
      <c r="F78" s="130">
        <v>146</v>
      </c>
      <c r="G78" s="120" t="str">
        <f>VLOOKUP(F78,Plan2!$1:$1048576,3,FALSE)</f>
        <v>PERFURADOR PAPEL, MATERIAL FERRO FUNDIDO, TIPO MESA, CAPACIDADE PERFURAÇÃO 100FL, FUNCIONAMENTO MANUAL, CARACTERÍSTICAS ADICIONAIS FURO REDONDO, MARGEADOR, REGULAGEM DE PROFUNDIDAD E, QUANTIDADE FUROS 2 UN</v>
      </c>
      <c r="H78" s="130" t="s">
        <v>325</v>
      </c>
      <c r="I78" s="130">
        <v>1</v>
      </c>
      <c r="J78" s="131">
        <f>VLOOKUP(F78,Plan2!$1:$1048576,8,FALSE)</f>
        <v>64.5</v>
      </c>
      <c r="K78" s="125">
        <f t="shared" si="4"/>
        <v>64.5</v>
      </c>
      <c r="L78" s="133">
        <v>42524</v>
      </c>
      <c r="M78" s="130" t="s">
        <v>420</v>
      </c>
      <c r="N78" s="130">
        <f t="shared" si="3"/>
        <v>1</v>
      </c>
      <c r="O78" s="127">
        <f t="shared" si="5"/>
        <v>64.5</v>
      </c>
      <c r="P78" s="126">
        <v>42579</v>
      </c>
      <c r="Q78" s="120">
        <v>4544</v>
      </c>
      <c r="R78" s="120" t="s">
        <v>611</v>
      </c>
    </row>
    <row r="79" spans="1:18" ht="75" x14ac:dyDescent="0.25">
      <c r="A79" s="120" t="s">
        <v>17</v>
      </c>
      <c r="B79" s="121" t="s">
        <v>18</v>
      </c>
      <c r="C79" s="122">
        <v>42664</v>
      </c>
      <c r="D79" s="132">
        <v>100070</v>
      </c>
      <c r="E79" s="120" t="s">
        <v>324</v>
      </c>
      <c r="F79" s="130">
        <v>147</v>
      </c>
      <c r="G79" s="120" t="str">
        <f>VLOOKUP(F79,Plan2!$1:$1048576,3,FALSE)</f>
        <v>PILHA, TAMANHO PALITO, MODELO AAA, CARACTERÍSTICAS ADICIONAIS NÃO CONTÉM MERCÚRIO E CÁDMIO, SISTEMA ELETROQUÍMICO ALCALINA, TENSÃO NOMINAL 1,5 V</v>
      </c>
      <c r="H79" s="130" t="s">
        <v>325</v>
      </c>
      <c r="I79" s="130">
        <v>50</v>
      </c>
      <c r="J79" s="131">
        <f>VLOOKUP(F79,Plan2!$1:$1048576,8,FALSE)</f>
        <v>1.51</v>
      </c>
      <c r="K79" s="125">
        <f t="shared" si="4"/>
        <v>75.5</v>
      </c>
      <c r="L79" s="133">
        <v>42527</v>
      </c>
      <c r="M79" s="130" t="s">
        <v>432</v>
      </c>
      <c r="N79" s="130">
        <v>10</v>
      </c>
      <c r="O79" s="127">
        <f t="shared" si="5"/>
        <v>15.1</v>
      </c>
      <c r="P79" s="126">
        <v>42562</v>
      </c>
      <c r="Q79" s="120">
        <v>489</v>
      </c>
      <c r="R79" s="120" t="s">
        <v>692</v>
      </c>
    </row>
    <row r="80" spans="1:18" ht="75" x14ac:dyDescent="0.25">
      <c r="A80" s="120" t="s">
        <v>17</v>
      </c>
      <c r="B80" s="121" t="s">
        <v>18</v>
      </c>
      <c r="C80" s="122">
        <v>42664</v>
      </c>
      <c r="D80" s="132">
        <v>100070</v>
      </c>
      <c r="E80" s="120" t="s">
        <v>324</v>
      </c>
      <c r="F80" s="130">
        <v>148</v>
      </c>
      <c r="G80" s="120" t="str">
        <f>VLOOKUP(F80,Plan2!$1:$1048576,3,FALSE)</f>
        <v>PILHA, TAMANHO PEQUENA, MODELO AA, CARACTERÍSTICAS ADICIONAIS CARTELA C/2 UNIDADES/NÃO CONTÉM MERCÚRIO E CÁDMIO, SISTEMA ELETROQUÍMICO ALCALINA, TENSÃO NOMINAL 1,5 V</v>
      </c>
      <c r="H80" s="130" t="s">
        <v>325</v>
      </c>
      <c r="I80" s="130">
        <v>50</v>
      </c>
      <c r="J80" s="131">
        <f>VLOOKUP(F80,Plan2!$1:$1048576,8,FALSE)</f>
        <v>1.49</v>
      </c>
      <c r="K80" s="125">
        <f t="shared" si="4"/>
        <v>74.5</v>
      </c>
      <c r="L80" s="133">
        <v>42527</v>
      </c>
      <c r="M80" s="130" t="s">
        <v>432</v>
      </c>
      <c r="N80" s="130">
        <v>10</v>
      </c>
      <c r="O80" s="127">
        <f t="shared" si="5"/>
        <v>14.9</v>
      </c>
      <c r="P80" s="126">
        <v>42562</v>
      </c>
      <c r="Q80" s="120">
        <v>489</v>
      </c>
      <c r="R80" s="120" t="s">
        <v>692</v>
      </c>
    </row>
    <row r="81" spans="1:18" ht="75" x14ac:dyDescent="0.25">
      <c r="A81" s="120" t="s">
        <v>17</v>
      </c>
      <c r="B81" s="121" t="s">
        <v>18</v>
      </c>
      <c r="C81" s="122">
        <v>42664</v>
      </c>
      <c r="D81" s="132">
        <v>100070</v>
      </c>
      <c r="E81" s="120" t="s">
        <v>324</v>
      </c>
      <c r="F81" s="130">
        <v>160</v>
      </c>
      <c r="G81" s="120" t="str">
        <f>VLOOKUP(F81,Plan2!$1:$1048576,3,FALSE)</f>
        <v>PRANCHETA PORTÁTIL, MATERIAL ACRÍLICO, COMPRIMENTO 233 MM, LARGURA 320 MM, ESPESSURA 3 MM, COR FUMÊ, CARACTERÍSTICAS ADICIONAIS COM PRENDEDOR NIQUELADO</v>
      </c>
      <c r="H81" s="130" t="s">
        <v>325</v>
      </c>
      <c r="I81" s="130">
        <v>5</v>
      </c>
      <c r="J81" s="131">
        <f>VLOOKUP(F81,Plan2!$1:$1048576,8,FALSE)</f>
        <v>7.54</v>
      </c>
      <c r="K81" s="125">
        <f t="shared" si="4"/>
        <v>37.700000000000003</v>
      </c>
      <c r="L81" s="133">
        <v>42524</v>
      </c>
      <c r="M81" s="130" t="s">
        <v>418</v>
      </c>
      <c r="N81" s="130">
        <f t="shared" ref="N81:N118" si="6">I81</f>
        <v>5</v>
      </c>
      <c r="O81" s="127">
        <f t="shared" si="5"/>
        <v>37.700000000000003</v>
      </c>
      <c r="P81" s="126">
        <v>42583</v>
      </c>
      <c r="Q81" s="120">
        <v>4227</v>
      </c>
      <c r="R81" s="120" t="s">
        <v>611</v>
      </c>
    </row>
    <row r="82" spans="1:18" ht="60" x14ac:dyDescent="0.25">
      <c r="A82" s="120" t="s">
        <v>17</v>
      </c>
      <c r="B82" s="121" t="s">
        <v>18</v>
      </c>
      <c r="C82" s="122">
        <v>42664</v>
      </c>
      <c r="D82" s="132">
        <v>100070</v>
      </c>
      <c r="E82" s="120" t="s">
        <v>324</v>
      </c>
      <c r="F82" s="130">
        <v>164</v>
      </c>
      <c r="G82" s="120" t="str">
        <f>VLOOKUP(F82,Plan2!$1:$1048576,3,FALSE)</f>
        <v>RÉGUA COMUM, MATERIAL PLÁSTICO CRISTAL, COMPRIMENTO 50 CM, GRADUAÇÃO CENTÍMETRO, TIPO MATERIAL RÍGIDO</v>
      </c>
      <c r="H82" s="130" t="s">
        <v>325</v>
      </c>
      <c r="I82" s="130">
        <v>10</v>
      </c>
      <c r="J82" s="131">
        <f>VLOOKUP(F82,Plan2!$1:$1048576,8,FALSE)</f>
        <v>1.88</v>
      </c>
      <c r="K82" s="125">
        <f t="shared" si="4"/>
        <v>18.799999999999997</v>
      </c>
      <c r="L82" s="133">
        <v>42527</v>
      </c>
      <c r="M82" s="130" t="s">
        <v>433</v>
      </c>
      <c r="N82" s="130">
        <f t="shared" si="6"/>
        <v>10</v>
      </c>
      <c r="O82" s="127">
        <f t="shared" si="5"/>
        <v>18.799999999999997</v>
      </c>
      <c r="P82" s="126">
        <v>42570</v>
      </c>
      <c r="Q82" s="120">
        <v>7570</v>
      </c>
      <c r="R82" s="120" t="s">
        <v>611</v>
      </c>
    </row>
    <row r="83" spans="1:18" ht="45" x14ac:dyDescent="0.25">
      <c r="A83" s="120" t="s">
        <v>17</v>
      </c>
      <c r="B83" s="121" t="s">
        <v>18</v>
      </c>
      <c r="C83" s="122">
        <v>42664</v>
      </c>
      <c r="D83" s="132">
        <v>100070</v>
      </c>
      <c r="E83" s="120" t="s">
        <v>324</v>
      </c>
      <c r="F83" s="130">
        <v>173</v>
      </c>
      <c r="G83" s="120" t="str">
        <f>VLOOKUP(F83,Plan2!$1:$1048576,3,FALSE)</f>
        <v>TESOURA, MATERIAL AÇO INOXIDÁVEL, MATERIAL CABO PLÁSTICO, COMPRIMENTO 16 CM</v>
      </c>
      <c r="H83" s="130" t="s">
        <v>325</v>
      </c>
      <c r="I83" s="130">
        <v>10</v>
      </c>
      <c r="J83" s="131">
        <f>VLOOKUP(F83,Plan2!$1:$1048576,8,FALSE)</f>
        <v>2.69</v>
      </c>
      <c r="K83" s="125">
        <f t="shared" si="4"/>
        <v>26.9</v>
      </c>
      <c r="L83" s="133">
        <v>42527</v>
      </c>
      <c r="M83" s="130" t="s">
        <v>431</v>
      </c>
      <c r="N83" s="130">
        <f t="shared" si="6"/>
        <v>10</v>
      </c>
      <c r="O83" s="127">
        <f t="shared" si="5"/>
        <v>26.9</v>
      </c>
      <c r="P83" s="126">
        <v>42613</v>
      </c>
      <c r="Q83" s="120">
        <v>1089</v>
      </c>
      <c r="R83" s="120" t="s">
        <v>611</v>
      </c>
    </row>
    <row r="84" spans="1:18" ht="45" x14ac:dyDescent="0.25">
      <c r="A84" s="120" t="s">
        <v>17</v>
      </c>
      <c r="B84" s="121" t="s">
        <v>18</v>
      </c>
      <c r="C84" s="122">
        <v>42664</v>
      </c>
      <c r="D84" s="132">
        <v>100070</v>
      </c>
      <c r="E84" s="120" t="s">
        <v>324</v>
      </c>
      <c r="F84" s="130">
        <v>174</v>
      </c>
      <c r="G84" s="120" t="str">
        <f>VLOOKUP(F84,Plan2!$1:$1048576,3,FALSE)</f>
        <v>TESOURA, MATERIAL AÇO INOXIDÁVEL, MATERIAL CABO POLIPROPILENO, COMPRIMENTO 20 CM</v>
      </c>
      <c r="H84" s="130" t="s">
        <v>325</v>
      </c>
      <c r="I84" s="130">
        <v>10</v>
      </c>
      <c r="J84" s="131">
        <f>VLOOKUP(F84,Plan2!$1:$1048576,8,FALSE)</f>
        <v>2.8</v>
      </c>
      <c r="K84" s="125">
        <f t="shared" si="4"/>
        <v>28</v>
      </c>
      <c r="L84" s="133">
        <v>42524</v>
      </c>
      <c r="M84" s="130" t="s">
        <v>423</v>
      </c>
      <c r="N84" s="130">
        <f t="shared" si="6"/>
        <v>10</v>
      </c>
      <c r="O84" s="127">
        <f t="shared" si="5"/>
        <v>28</v>
      </c>
      <c r="P84" s="126">
        <v>42576</v>
      </c>
      <c r="Q84" s="120">
        <v>348</v>
      </c>
      <c r="R84" s="120" t="s">
        <v>611</v>
      </c>
    </row>
    <row r="85" spans="1:18" ht="60" x14ac:dyDescent="0.25">
      <c r="A85" s="120" t="s">
        <v>17</v>
      </c>
      <c r="B85" s="121" t="s">
        <v>18</v>
      </c>
      <c r="C85" s="122">
        <v>42664</v>
      </c>
      <c r="D85" s="132">
        <v>100070</v>
      </c>
      <c r="E85" s="120" t="s">
        <v>324</v>
      </c>
      <c r="F85" s="130">
        <v>175</v>
      </c>
      <c r="G85" s="120" t="str">
        <f>VLOOKUP(F85,Plan2!$1:$1048576,3,FALSE)</f>
        <v>TINTA PARA CARIMBO, COR AZUL, COMPONENTES ÁGUA, PIGMENTOS, ASPECTO FÍSICO LÍQUIDO, APLICAÇÃO ALMOFADA, CAPACIDADE FRASCO 40 ML</v>
      </c>
      <c r="H85" s="130" t="s">
        <v>325</v>
      </c>
      <c r="I85" s="130">
        <v>4</v>
      </c>
      <c r="J85" s="131">
        <f>VLOOKUP(F85,Plan2!$1:$1048576,8,FALSE)</f>
        <v>1.6</v>
      </c>
      <c r="K85" s="125">
        <f t="shared" si="4"/>
        <v>6.4</v>
      </c>
      <c r="L85" s="133">
        <v>42524</v>
      </c>
      <c r="M85" s="130" t="s">
        <v>424</v>
      </c>
      <c r="N85" s="130">
        <f t="shared" si="6"/>
        <v>4</v>
      </c>
      <c r="O85" s="127">
        <f t="shared" si="5"/>
        <v>6.4</v>
      </c>
      <c r="P85" s="126">
        <v>42579</v>
      </c>
      <c r="Q85" s="120">
        <v>938</v>
      </c>
      <c r="R85" s="120" t="s">
        <v>611</v>
      </c>
    </row>
    <row r="86" spans="1:18" ht="75" x14ac:dyDescent="0.25">
      <c r="A86" s="120" t="s">
        <v>17</v>
      </c>
      <c r="B86" s="121" t="s">
        <v>18</v>
      </c>
      <c r="C86" s="122">
        <v>42664</v>
      </c>
      <c r="D86" s="132">
        <v>100500</v>
      </c>
      <c r="E86" s="120" t="s">
        <v>355</v>
      </c>
      <c r="F86" s="130">
        <v>86</v>
      </c>
      <c r="G86" s="120" t="str">
        <f>VLOOKUP(F86,Plan2!$1:$1048576,3,FALSE)</f>
        <v>FITA ADESIVA EMBALAGEM, MATERIAL POLIPROPILENO, COMPRIMENTO 50 M, LARGURA 50 MM, APLICAÇÃO EMPACOTAMENTO EM GERAL, COR MARROM. ROLO DE 50 METROS</v>
      </c>
      <c r="H86" s="130" t="s">
        <v>356</v>
      </c>
      <c r="I86" s="130">
        <v>50</v>
      </c>
      <c r="J86" s="131">
        <v>1.75</v>
      </c>
      <c r="K86" s="131">
        <f t="shared" si="4"/>
        <v>87.5</v>
      </c>
      <c r="L86" s="133">
        <v>42524</v>
      </c>
      <c r="M86" s="130" t="s">
        <v>416</v>
      </c>
      <c r="N86" s="130">
        <f t="shared" si="6"/>
        <v>50</v>
      </c>
      <c r="O86" s="127">
        <f t="shared" si="5"/>
        <v>87.5</v>
      </c>
      <c r="P86" s="126">
        <v>42597</v>
      </c>
      <c r="Q86" s="120">
        <v>3048</v>
      </c>
      <c r="R86" s="120" t="s">
        <v>611</v>
      </c>
    </row>
    <row r="87" spans="1:18" ht="45" x14ac:dyDescent="0.25">
      <c r="A87" s="120" t="s">
        <v>17</v>
      </c>
      <c r="B87" s="121" t="s">
        <v>18</v>
      </c>
      <c r="C87" s="122">
        <v>42664</v>
      </c>
      <c r="D87" s="132">
        <v>100500</v>
      </c>
      <c r="E87" s="120" t="s">
        <v>355</v>
      </c>
      <c r="F87" s="130">
        <v>94</v>
      </c>
      <c r="G87" s="120" t="str">
        <f>VLOOKUP(F87,Plan2!$1:$1048576,3,FALSE)</f>
        <v>FLANELA, MATERIAL FLANELA, COMPRIMENTO 60 CM, LARGURA 40 CM, COR AMARELA</v>
      </c>
      <c r="H87" s="130" t="s">
        <v>356</v>
      </c>
      <c r="I87" s="130">
        <v>30</v>
      </c>
      <c r="J87" s="131">
        <v>1.22</v>
      </c>
      <c r="K87" s="131">
        <f t="shared" si="4"/>
        <v>36.6</v>
      </c>
      <c r="L87" s="133">
        <v>42524</v>
      </c>
      <c r="M87" s="130" t="s">
        <v>422</v>
      </c>
      <c r="N87" s="130">
        <f t="shared" si="6"/>
        <v>30</v>
      </c>
      <c r="O87" s="127">
        <f t="shared" si="5"/>
        <v>36.6</v>
      </c>
      <c r="P87" s="126">
        <v>42590</v>
      </c>
      <c r="Q87" s="120">
        <v>544</v>
      </c>
      <c r="R87" s="120" t="s">
        <v>611</v>
      </c>
    </row>
    <row r="88" spans="1:18" ht="60" x14ac:dyDescent="0.25">
      <c r="A88" s="120" t="s">
        <v>17</v>
      </c>
      <c r="B88" s="121" t="s">
        <v>18</v>
      </c>
      <c r="C88" s="122">
        <v>42664</v>
      </c>
      <c r="D88" s="132">
        <v>100500</v>
      </c>
      <c r="E88" s="120" t="s">
        <v>355</v>
      </c>
      <c r="F88" s="130">
        <v>99</v>
      </c>
      <c r="G88" s="120" t="str">
        <f>VLOOKUP(F88,Plan2!$1:$1048576,3,FALSE)</f>
        <v>GARRAFA TÉRMICA, MATERIAL PLÁSTICO, CAPACIDADE 1 L, FORMATO CILÍNDRICO, CARACTERÍSTICAS ADICIONAIS COM TAMPA ROSCÁVEL E AMPOLA EM VIDRO</v>
      </c>
      <c r="H88" s="130" t="s">
        <v>356</v>
      </c>
      <c r="I88" s="130">
        <v>10</v>
      </c>
      <c r="J88" s="131">
        <v>19.989999999999998</v>
      </c>
      <c r="K88" s="131">
        <f t="shared" si="4"/>
        <v>199.89999999999998</v>
      </c>
      <c r="L88" s="133">
        <v>42524</v>
      </c>
      <c r="M88" s="130" t="s">
        <v>422</v>
      </c>
      <c r="N88" s="130">
        <f t="shared" si="6"/>
        <v>10</v>
      </c>
      <c r="O88" s="127">
        <f t="shared" si="5"/>
        <v>199.89999999999998</v>
      </c>
      <c r="P88" s="126">
        <v>42590</v>
      </c>
      <c r="Q88" s="120">
        <v>544</v>
      </c>
      <c r="R88" s="120" t="s">
        <v>611</v>
      </c>
    </row>
    <row r="89" spans="1:18" ht="45" x14ac:dyDescent="0.25">
      <c r="A89" s="120" t="s">
        <v>17</v>
      </c>
      <c r="B89" s="121" t="s">
        <v>18</v>
      </c>
      <c r="C89" s="122">
        <v>42664</v>
      </c>
      <c r="D89" s="132">
        <v>100500</v>
      </c>
      <c r="E89" s="120" t="s">
        <v>355</v>
      </c>
      <c r="F89" s="130">
        <v>102</v>
      </c>
      <c r="G89" s="120" t="str">
        <f>VLOOKUP(F89,Plan2!$1:$1048576,3,FALSE)</f>
        <v>GRAMPEADOR, TRATAMENTO SUPERFICIAL PINTADO, MATERIAL METAL, TIPO MESA, CAPACIDADE 50 FL, TAMANHO GRAMPO 26/6</v>
      </c>
      <c r="H89" s="130" t="s">
        <v>356</v>
      </c>
      <c r="I89" s="130">
        <v>8</v>
      </c>
      <c r="J89" s="131">
        <v>17.489999999999998</v>
      </c>
      <c r="K89" s="131">
        <f t="shared" si="4"/>
        <v>139.91999999999999</v>
      </c>
      <c r="L89" s="133">
        <v>42524</v>
      </c>
      <c r="M89" s="130" t="s">
        <v>418</v>
      </c>
      <c r="N89" s="130">
        <f t="shared" si="6"/>
        <v>8</v>
      </c>
      <c r="O89" s="127">
        <f t="shared" si="5"/>
        <v>139.91999999999999</v>
      </c>
      <c r="P89" s="126">
        <v>42583</v>
      </c>
      <c r="Q89" s="120">
        <v>4227</v>
      </c>
      <c r="R89" s="120" t="s">
        <v>611</v>
      </c>
    </row>
    <row r="90" spans="1:18" ht="45" x14ac:dyDescent="0.25">
      <c r="A90" s="120" t="s">
        <v>17</v>
      </c>
      <c r="B90" s="121" t="s">
        <v>18</v>
      </c>
      <c r="C90" s="122">
        <v>42664</v>
      </c>
      <c r="D90" s="132">
        <v>100500</v>
      </c>
      <c r="E90" s="120" t="s">
        <v>355</v>
      </c>
      <c r="F90" s="130">
        <v>104</v>
      </c>
      <c r="G90" s="120" t="str">
        <f>VLOOKUP(F90,Plan2!$1:$1048576,3,FALSE)</f>
        <v>GRAMPO GRAMPEADOR, MATERIAL METAL, TRATAMENTO SUPERFICIAL GALVANIZADO, TAMANHO26/6. CAIXA COM 5.000 UNIDADES</v>
      </c>
      <c r="H90" s="130" t="s">
        <v>356</v>
      </c>
      <c r="I90" s="130">
        <v>30</v>
      </c>
      <c r="J90" s="131">
        <v>2</v>
      </c>
      <c r="K90" s="131">
        <f t="shared" si="4"/>
        <v>60</v>
      </c>
      <c r="L90" s="133">
        <v>42527</v>
      </c>
      <c r="M90" s="130" t="s">
        <v>428</v>
      </c>
      <c r="N90" s="130">
        <f t="shared" si="6"/>
        <v>30</v>
      </c>
      <c r="O90" s="127">
        <f t="shared" si="5"/>
        <v>60</v>
      </c>
      <c r="P90" s="126">
        <v>42639</v>
      </c>
      <c r="Q90" s="120">
        <v>309</v>
      </c>
      <c r="R90" s="120" t="s">
        <v>611</v>
      </c>
    </row>
    <row r="91" spans="1:18" ht="135" x14ac:dyDescent="0.25">
      <c r="A91" s="120" t="s">
        <v>17</v>
      </c>
      <c r="B91" s="121" t="s">
        <v>18</v>
      </c>
      <c r="C91" s="122">
        <v>42664</v>
      </c>
      <c r="D91" s="132">
        <v>100500</v>
      </c>
      <c r="E91" s="120" t="s">
        <v>355</v>
      </c>
      <c r="F91" s="130">
        <v>113</v>
      </c>
      <c r="G91" s="120" t="str">
        <f>VLOOKUP(F91,Plan2!$1:$1048576,3,FALSE)</f>
        <v>LUVA PARA PROCEDIMENTO NÃO CIRÚRGICO, MATERIAL LÁTEX NATURAL ÍNTEGRO E UNIFORME, TAMANHO GRANDE, CARACTERÍSTICAS ADICIONAIS LUBRIFICADA COM PÓ BIOABSORVÍVEL, DESCARTÁVEL, APRESENTAÇÃO ATÓXICA, TIPO AMBIDESTRA, TIPO USO DESCARTÁVEL, MODELO FORMATO ANATÔMICO, FINALIDADE RESISTENTE À TRAÇÃO</v>
      </c>
      <c r="H91" s="130" t="s">
        <v>356</v>
      </c>
      <c r="I91" s="130">
        <v>20</v>
      </c>
      <c r="J91" s="131">
        <v>12.72</v>
      </c>
      <c r="K91" s="131">
        <f t="shared" si="4"/>
        <v>254.4</v>
      </c>
      <c r="L91" s="133">
        <v>42524</v>
      </c>
      <c r="M91" s="130" t="s">
        <v>420</v>
      </c>
      <c r="N91" s="130">
        <f t="shared" si="6"/>
        <v>20</v>
      </c>
      <c r="O91" s="127">
        <f t="shared" si="5"/>
        <v>254.4</v>
      </c>
      <c r="P91" s="126">
        <v>42579</v>
      </c>
      <c r="Q91" s="120">
        <v>4544</v>
      </c>
      <c r="R91" s="120" t="s">
        <v>611</v>
      </c>
    </row>
    <row r="92" spans="1:18" ht="135" x14ac:dyDescent="0.25">
      <c r="A92" s="120" t="s">
        <v>17</v>
      </c>
      <c r="B92" s="121" t="s">
        <v>18</v>
      </c>
      <c r="C92" s="122">
        <v>42664</v>
      </c>
      <c r="D92" s="132">
        <v>100500</v>
      </c>
      <c r="E92" s="120" t="s">
        <v>355</v>
      </c>
      <c r="F92" s="130">
        <v>114</v>
      </c>
      <c r="G92" s="120" t="str">
        <f>VLOOKUP(F92,Plan2!$1:$1048576,3,FALSE)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92" s="130" t="s">
        <v>356</v>
      </c>
      <c r="I92" s="130">
        <v>20</v>
      </c>
      <c r="J92" s="131">
        <v>11.42</v>
      </c>
      <c r="K92" s="131">
        <f t="shared" si="4"/>
        <v>228.4</v>
      </c>
      <c r="L92" s="133">
        <v>42524</v>
      </c>
      <c r="M92" s="130" t="s">
        <v>420</v>
      </c>
      <c r="N92" s="130">
        <f t="shared" si="6"/>
        <v>20</v>
      </c>
      <c r="O92" s="127">
        <f t="shared" si="5"/>
        <v>228.4</v>
      </c>
      <c r="P92" s="126">
        <v>42579</v>
      </c>
      <c r="Q92" s="120">
        <v>4544</v>
      </c>
      <c r="R92" s="120" t="s">
        <v>611</v>
      </c>
    </row>
    <row r="93" spans="1:18" ht="75" x14ac:dyDescent="0.25">
      <c r="A93" s="120" t="s">
        <v>17</v>
      </c>
      <c r="B93" s="121" t="s">
        <v>18</v>
      </c>
      <c r="C93" s="122">
        <v>42664</v>
      </c>
      <c r="D93" s="132">
        <v>100500</v>
      </c>
      <c r="E93" s="120" t="s">
        <v>355</v>
      </c>
      <c r="F93" s="130">
        <v>142</v>
      </c>
      <c r="G93" s="120" t="str">
        <f>VLOOKUP(F93,Plan2!$1:$1048576,3,FALSE)</f>
        <v>PASTA ARQUIVO, MATERIAL PLÁSTICO CORRUGADO FLEXÍVEL, TIPO COM ABAS, LARGURA 250 MM, ALTURA 340 MM, LOMBADA 35 MM, COR AMARELA, CARACTERÍSTICAS ADICIONAIS COM ELÁSTICO</v>
      </c>
      <c r="H93" s="130" t="s">
        <v>356</v>
      </c>
      <c r="I93" s="130">
        <v>50</v>
      </c>
      <c r="J93" s="131">
        <v>1.89</v>
      </c>
      <c r="K93" s="131">
        <f t="shared" si="4"/>
        <v>94.5</v>
      </c>
      <c r="L93" s="133">
        <v>42527</v>
      </c>
      <c r="M93" s="130" t="s">
        <v>425</v>
      </c>
      <c r="N93" s="130">
        <f t="shared" si="6"/>
        <v>50</v>
      </c>
      <c r="O93" s="127">
        <f t="shared" si="5"/>
        <v>94.5</v>
      </c>
      <c r="P93" s="126">
        <v>42579</v>
      </c>
      <c r="Q93" s="120">
        <v>1400</v>
      </c>
      <c r="R93" s="120" t="s">
        <v>611</v>
      </c>
    </row>
    <row r="94" spans="1:18" ht="75" x14ac:dyDescent="0.25">
      <c r="A94" s="120" t="s">
        <v>17</v>
      </c>
      <c r="B94" s="121" t="s">
        <v>18</v>
      </c>
      <c r="C94" s="122">
        <v>42664</v>
      </c>
      <c r="D94" s="132">
        <v>100500</v>
      </c>
      <c r="E94" s="120" t="s">
        <v>355</v>
      </c>
      <c r="F94" s="130">
        <v>143</v>
      </c>
      <c r="G94" s="120" t="str">
        <f>VLOOKUP(F94,Plan2!$1:$1048576,3,FALSE)</f>
        <v>PASTA ARQUIVO, MATERIAL PLÁSTICO CORRUGADO FLEXÍVEL, TIPO COM ABAS, LARGURA 250 MM, ALTURA 340 MM, LOMBADA 35 MM, COR AZUL, CARACTERÍSTICAS ADICIONAIS COMELÁSTICO</v>
      </c>
      <c r="H94" s="130" t="s">
        <v>356</v>
      </c>
      <c r="I94" s="130">
        <v>50</v>
      </c>
      <c r="J94" s="131">
        <v>1.85</v>
      </c>
      <c r="K94" s="131">
        <f t="shared" si="4"/>
        <v>92.5</v>
      </c>
      <c r="L94" s="133">
        <v>42524</v>
      </c>
      <c r="M94" s="130" t="s">
        <v>424</v>
      </c>
      <c r="N94" s="130">
        <f t="shared" si="6"/>
        <v>50</v>
      </c>
      <c r="O94" s="127">
        <f t="shared" si="5"/>
        <v>92.5</v>
      </c>
      <c r="P94" s="126">
        <v>42579</v>
      </c>
      <c r="Q94" s="120">
        <v>938</v>
      </c>
      <c r="R94" s="120" t="s">
        <v>611</v>
      </c>
    </row>
    <row r="95" spans="1:18" ht="45" x14ac:dyDescent="0.25">
      <c r="A95" s="120" t="s">
        <v>17</v>
      </c>
      <c r="B95" s="121" t="s">
        <v>18</v>
      </c>
      <c r="C95" s="122">
        <v>42664</v>
      </c>
      <c r="D95" s="132">
        <v>100500</v>
      </c>
      <c r="E95" s="120" t="s">
        <v>355</v>
      </c>
      <c r="F95" s="130">
        <v>151</v>
      </c>
      <c r="G95" s="120" t="str">
        <f>VLOOKUP(F95,Plan2!$1:$1048576,3,FALSE)</f>
        <v>PINCEL ATÔMICO, MATERIAL PLÁSTICO, TIPO PONTA FELTRO, TIPO CARGA DESCARTÁVEL, COR TINTA VERDE</v>
      </c>
      <c r="H95" s="130" t="s">
        <v>356</v>
      </c>
      <c r="I95" s="130">
        <v>20</v>
      </c>
      <c r="J95" s="131">
        <v>1.05</v>
      </c>
      <c r="K95" s="131">
        <f t="shared" si="4"/>
        <v>21</v>
      </c>
      <c r="L95" s="133">
        <v>42524</v>
      </c>
      <c r="M95" s="130" t="s">
        <v>424</v>
      </c>
      <c r="N95" s="130">
        <f t="shared" si="6"/>
        <v>20</v>
      </c>
      <c r="O95" s="127">
        <f t="shared" si="5"/>
        <v>21</v>
      </c>
      <c r="P95" s="126">
        <v>42579</v>
      </c>
      <c r="Q95" s="120">
        <v>938</v>
      </c>
      <c r="R95" s="120" t="s">
        <v>611</v>
      </c>
    </row>
    <row r="96" spans="1:18" ht="45" x14ac:dyDescent="0.25">
      <c r="A96" s="120" t="s">
        <v>17</v>
      </c>
      <c r="B96" s="121" t="s">
        <v>18</v>
      </c>
      <c r="C96" s="122">
        <v>42664</v>
      </c>
      <c r="D96" s="132">
        <v>100500</v>
      </c>
      <c r="E96" s="120" t="s">
        <v>355</v>
      </c>
      <c r="F96" s="130">
        <v>152</v>
      </c>
      <c r="G96" s="120" t="str">
        <f>VLOOKUP(F96,Plan2!$1:$1048576,3,FALSE)</f>
        <v>PINCEL ATÔMICO, MATERIAL PLÁSTICO, TIPO PONTA FELTRO, TIPO CARGA DESCARTÁVEL, COR TINTA VERMELHA</v>
      </c>
      <c r="H96" s="130" t="s">
        <v>356</v>
      </c>
      <c r="I96" s="130">
        <v>20</v>
      </c>
      <c r="J96" s="131">
        <v>0.94</v>
      </c>
      <c r="K96" s="131">
        <f t="shared" si="4"/>
        <v>18.799999999999997</v>
      </c>
      <c r="L96" s="133">
        <v>42527</v>
      </c>
      <c r="M96" s="130" t="s">
        <v>425</v>
      </c>
      <c r="N96" s="130">
        <f t="shared" si="6"/>
        <v>20</v>
      </c>
      <c r="O96" s="127">
        <f t="shared" si="5"/>
        <v>18.799999999999997</v>
      </c>
      <c r="P96" s="126">
        <v>42579</v>
      </c>
      <c r="Q96" s="120">
        <v>1400</v>
      </c>
      <c r="R96" s="120" t="s">
        <v>611</v>
      </c>
    </row>
    <row r="97" spans="1:18" ht="60" x14ac:dyDescent="0.25">
      <c r="A97" s="120" t="s">
        <v>17</v>
      </c>
      <c r="B97" s="121" t="s">
        <v>18</v>
      </c>
      <c r="C97" s="122">
        <v>42664</v>
      </c>
      <c r="D97" s="132">
        <v>110000</v>
      </c>
      <c r="E97" s="120" t="s">
        <v>352</v>
      </c>
      <c r="F97" s="130">
        <v>7</v>
      </c>
      <c r="G97" s="120" t="str">
        <f>VLOOKUP(F97,Plan2!$1:$1048576,3,FALSE)</f>
        <v>APAGADOR QUADRO MAGNÉTICO, MATERIAL CORPO PLÁSTICO, COMPRIMENTO 15 CM, LARGURA6 CM, ALTURA 4 CM, MATERIAL BASE FELTRO, ENCAIXE PINCEL SEM ENCAIXE</v>
      </c>
      <c r="H97" s="130" t="s">
        <v>353</v>
      </c>
      <c r="I97" s="130">
        <v>5</v>
      </c>
      <c r="J97" s="131">
        <f>VLOOKUP(F97,Plan2!$1:$1048576,8,FALSE)</f>
        <v>2.5</v>
      </c>
      <c r="K97" s="125">
        <f t="shared" si="4"/>
        <v>12.5</v>
      </c>
      <c r="L97" s="133">
        <v>42527</v>
      </c>
      <c r="M97" s="130" t="s">
        <v>434</v>
      </c>
      <c r="N97" s="130">
        <f t="shared" si="6"/>
        <v>5</v>
      </c>
      <c r="O97" s="127">
        <f t="shared" si="5"/>
        <v>12.5</v>
      </c>
      <c r="P97" s="126">
        <v>42592</v>
      </c>
      <c r="Q97" s="120">
        <v>16807</v>
      </c>
      <c r="R97" s="120" t="s">
        <v>611</v>
      </c>
    </row>
    <row r="98" spans="1:18" ht="60" x14ac:dyDescent="0.25">
      <c r="A98" s="120" t="s">
        <v>17</v>
      </c>
      <c r="B98" s="121" t="s">
        <v>18</v>
      </c>
      <c r="C98" s="122">
        <v>42664</v>
      </c>
      <c r="D98" s="132">
        <v>110000</v>
      </c>
      <c r="E98" s="120" t="s">
        <v>352</v>
      </c>
      <c r="F98" s="130">
        <v>8</v>
      </c>
      <c r="G98" s="120" t="str">
        <f>VLOOKUP(F98,Plan2!$1:$1048576,3,FALSE)</f>
        <v>APONTADOR LÁPIS, MATERIAL METAL, TIPO ESCOLAR, COR PRATEADO, TAMANHO PEQUENO, QUANTIDADE FUROS 1, CARACTERÍSTICAS ADICIONAIS SEM DEPÓSITO</v>
      </c>
      <c r="H98" s="130" t="s">
        <v>353</v>
      </c>
      <c r="I98" s="130">
        <v>150</v>
      </c>
      <c r="J98" s="131">
        <f>VLOOKUP(F98,Plan2!$1:$1048576,8,FALSE)</f>
        <v>0.4</v>
      </c>
      <c r="K98" s="125">
        <f t="shared" si="4"/>
        <v>60</v>
      </c>
      <c r="L98" s="133">
        <v>42527</v>
      </c>
      <c r="M98" s="130" t="s">
        <v>425</v>
      </c>
      <c r="N98" s="130">
        <f t="shared" si="6"/>
        <v>150</v>
      </c>
      <c r="O98" s="127">
        <f t="shared" si="5"/>
        <v>60</v>
      </c>
      <c r="P98" s="126">
        <v>42579</v>
      </c>
      <c r="Q98" s="120">
        <v>1400</v>
      </c>
      <c r="R98" s="120" t="s">
        <v>611</v>
      </c>
    </row>
    <row r="99" spans="1:18" ht="45" x14ac:dyDescent="0.25">
      <c r="A99" s="120" t="s">
        <v>17</v>
      </c>
      <c r="B99" s="121" t="s">
        <v>18</v>
      </c>
      <c r="C99" s="122">
        <v>42664</v>
      </c>
      <c r="D99" s="132">
        <v>110000</v>
      </c>
      <c r="E99" s="120" t="s">
        <v>352</v>
      </c>
      <c r="F99" s="130">
        <v>9</v>
      </c>
      <c r="G99" s="120" t="str">
        <f>VLOOKUP(F99,Plan2!$1:$1048576,3,FALSE)</f>
        <v>BARBANTE ALGODÃO, QUANTIDADE FIOS 8 UN, ACABAMENTO SUPERFICIAL CRÚ. ROLO DE 250G</v>
      </c>
      <c r="H99" s="130" t="s">
        <v>353</v>
      </c>
      <c r="I99" s="130">
        <v>3</v>
      </c>
      <c r="J99" s="131">
        <f>VLOOKUP(F99,Plan2!$1:$1048576,8,FALSE)</f>
        <v>3.49</v>
      </c>
      <c r="K99" s="125">
        <f t="shared" si="4"/>
        <v>10.47</v>
      </c>
      <c r="L99" s="133">
        <v>42524</v>
      </c>
      <c r="M99" s="130" t="s">
        <v>415</v>
      </c>
      <c r="N99" s="130">
        <f t="shared" si="6"/>
        <v>3</v>
      </c>
      <c r="O99" s="127">
        <f t="shared" si="5"/>
        <v>10.47</v>
      </c>
      <c r="P99" s="126">
        <v>42564</v>
      </c>
      <c r="Q99" s="120">
        <v>1281</v>
      </c>
      <c r="R99" s="120" t="s">
        <v>611</v>
      </c>
    </row>
    <row r="100" spans="1:18" ht="60" x14ac:dyDescent="0.25">
      <c r="A100" s="120" t="s">
        <v>17</v>
      </c>
      <c r="B100" s="121" t="s">
        <v>18</v>
      </c>
      <c r="C100" s="122">
        <v>42664</v>
      </c>
      <c r="D100" s="132">
        <v>110000</v>
      </c>
      <c r="E100" s="120" t="s">
        <v>352</v>
      </c>
      <c r="F100" s="130">
        <v>10</v>
      </c>
      <c r="G100" s="120" t="str">
        <f>VLOOKUP(F100,Plan2!$1:$1048576,3,FALSE)</f>
        <v>BLOCO FLIP CHART, COR BRANCA, FORMATO 66 X 96 CM, APLICAÇÃO FLIP CHART COM FUROS, CARACTERÍSTICAS ADICIONAIS SEM PAUTA</v>
      </c>
      <c r="H100" s="130" t="s">
        <v>353</v>
      </c>
      <c r="I100" s="130">
        <v>20</v>
      </c>
      <c r="J100" s="131">
        <f>VLOOKUP(F100,Plan2!$1:$1048576,8,FALSE)</f>
        <v>19.899999999999999</v>
      </c>
      <c r="K100" s="125">
        <f t="shared" si="4"/>
        <v>398</v>
      </c>
      <c r="L100" s="133">
        <v>42524</v>
      </c>
      <c r="M100" s="130" t="s">
        <v>423</v>
      </c>
      <c r="N100" s="130">
        <f t="shared" si="6"/>
        <v>20</v>
      </c>
      <c r="O100" s="127">
        <f t="shared" si="5"/>
        <v>398</v>
      </c>
      <c r="P100" s="126">
        <v>42576</v>
      </c>
      <c r="Q100" s="120">
        <v>348</v>
      </c>
      <c r="R100" s="120" t="s">
        <v>611</v>
      </c>
    </row>
    <row r="101" spans="1:18" ht="60" x14ac:dyDescent="0.25">
      <c r="A101" s="120" t="s">
        <v>17</v>
      </c>
      <c r="B101" s="121" t="s">
        <v>18</v>
      </c>
      <c r="C101" s="122">
        <v>42664</v>
      </c>
      <c r="D101" s="132">
        <v>110000</v>
      </c>
      <c r="E101" s="120" t="s">
        <v>352</v>
      </c>
      <c r="F101" s="130">
        <v>12</v>
      </c>
      <c r="G101" s="120" t="str">
        <f>VLOOKUP(F101,Plan2!$1:$1048576,3,FALSE)</f>
        <v>BLOCO RECADO, MATERIAL PAPEL, COR AMARELO, LARGURA 38 MM, COMPRIMENTO 50 MM, TIPO REMOVÍVEL, CARACTERÍSTICAS ADICIONAIS AUTO-ADESIVO</v>
      </c>
      <c r="H101" s="130" t="s">
        <v>353</v>
      </c>
      <c r="I101" s="130">
        <v>20</v>
      </c>
      <c r="J101" s="131">
        <f>VLOOKUP(F101,Plan2!$1:$1048576,8,FALSE)</f>
        <v>0.56999999999999995</v>
      </c>
      <c r="K101" s="125">
        <f t="shared" si="4"/>
        <v>11.399999999999999</v>
      </c>
      <c r="L101" s="133">
        <v>42524</v>
      </c>
      <c r="M101" s="130" t="s">
        <v>424</v>
      </c>
      <c r="N101" s="130">
        <f t="shared" si="6"/>
        <v>20</v>
      </c>
      <c r="O101" s="127">
        <f t="shared" si="5"/>
        <v>11.399999999999999</v>
      </c>
      <c r="P101" s="126">
        <v>42579</v>
      </c>
      <c r="Q101" s="120">
        <v>938</v>
      </c>
      <c r="R101" s="120" t="s">
        <v>611</v>
      </c>
    </row>
    <row r="102" spans="1:18" ht="60" x14ac:dyDescent="0.25">
      <c r="A102" s="120" t="s">
        <v>17</v>
      </c>
      <c r="B102" s="121" t="s">
        <v>18</v>
      </c>
      <c r="C102" s="122">
        <v>42664</v>
      </c>
      <c r="D102" s="132">
        <v>110000</v>
      </c>
      <c r="E102" s="120" t="s">
        <v>352</v>
      </c>
      <c r="F102" s="130">
        <v>14</v>
      </c>
      <c r="G102" s="120" t="str">
        <f>VLOOKUP(F102,Plan2!$1:$1048576,3,FALSE)</f>
        <v>BORRACHA APAGADORA ESCRITA, MATERIAL BORRACHA, COMPRIMENTO 45 MM, LARGURA 23 MM, ALTURA 12 MM, COR BRANCA</v>
      </c>
      <c r="H102" s="130" t="s">
        <v>353</v>
      </c>
      <c r="I102" s="130">
        <v>20</v>
      </c>
      <c r="J102" s="131">
        <f>VLOOKUP(F102,Plan2!$1:$1048576,8,FALSE)</f>
        <v>0.25</v>
      </c>
      <c r="K102" s="125">
        <f t="shared" si="4"/>
        <v>5</v>
      </c>
      <c r="L102" s="130" t="s">
        <v>477</v>
      </c>
      <c r="M102" s="130" t="s">
        <v>477</v>
      </c>
      <c r="N102" s="130" t="s">
        <v>477</v>
      </c>
      <c r="O102" s="127" t="s">
        <v>477</v>
      </c>
      <c r="P102" s="126" t="s">
        <v>477</v>
      </c>
      <c r="Q102" s="120" t="s">
        <v>477</v>
      </c>
      <c r="R102" s="120" t="s">
        <v>478</v>
      </c>
    </row>
    <row r="103" spans="1:18" ht="30" x14ac:dyDescent="0.25">
      <c r="A103" s="120" t="s">
        <v>17</v>
      </c>
      <c r="B103" s="121" t="s">
        <v>18</v>
      </c>
      <c r="C103" s="122">
        <v>42664</v>
      </c>
      <c r="D103" s="132">
        <v>110000</v>
      </c>
      <c r="E103" s="120" t="s">
        <v>352</v>
      </c>
      <c r="F103" s="130">
        <v>17</v>
      </c>
      <c r="G103" s="120" t="str">
        <f>VLOOKUP(F103,Plan2!$1:$1048576,3,FALSE)</f>
        <v>CAIXA ARQUIVO, MATERIAL PLÁSTICO, DIMENSÕES 135 X 240 X 360 MM, COR AZUL</v>
      </c>
      <c r="H103" s="130" t="s">
        <v>353</v>
      </c>
      <c r="I103" s="130">
        <v>30</v>
      </c>
      <c r="J103" s="131">
        <f>VLOOKUP(F103,Plan2!$1:$1048576,8,FALSE)</f>
        <v>2.5499999999999998</v>
      </c>
      <c r="K103" s="125">
        <f t="shared" si="4"/>
        <v>76.5</v>
      </c>
      <c r="L103" s="133">
        <v>42524</v>
      </c>
      <c r="M103" s="130" t="s">
        <v>420</v>
      </c>
      <c r="N103" s="130">
        <f t="shared" si="6"/>
        <v>30</v>
      </c>
      <c r="O103" s="127">
        <f t="shared" si="5"/>
        <v>76.5</v>
      </c>
      <c r="P103" s="126">
        <v>42579</v>
      </c>
      <c r="Q103" s="120">
        <v>4544</v>
      </c>
      <c r="R103" s="120" t="s">
        <v>611</v>
      </c>
    </row>
    <row r="104" spans="1:18" ht="45" x14ac:dyDescent="0.25">
      <c r="A104" s="120" t="s">
        <v>17</v>
      </c>
      <c r="B104" s="121" t="s">
        <v>18</v>
      </c>
      <c r="C104" s="122">
        <v>42664</v>
      </c>
      <c r="D104" s="132">
        <v>110000</v>
      </c>
      <c r="E104" s="120" t="s">
        <v>352</v>
      </c>
      <c r="F104" s="130">
        <v>16</v>
      </c>
      <c r="G104" s="120" t="str">
        <f>VLOOKUP(F104,Plan2!$1:$1048576,3,FALSE)</f>
        <v>CAIXA ARQUIVO, MATERIAL PLÁSTICO CORRUGADO FLEXÍVEL, DIMENSÕES 135 X 250 X 360MM, COR CINZA</v>
      </c>
      <c r="H104" s="130" t="s">
        <v>353</v>
      </c>
      <c r="I104" s="130">
        <v>30</v>
      </c>
      <c r="J104" s="131">
        <f>VLOOKUP(F104,Plan2!$1:$1048576,8,FALSE)</f>
        <v>2.52</v>
      </c>
      <c r="K104" s="125">
        <f t="shared" si="4"/>
        <v>75.599999999999994</v>
      </c>
      <c r="L104" s="133">
        <v>42524</v>
      </c>
      <c r="M104" s="130" t="s">
        <v>420</v>
      </c>
      <c r="N104" s="130">
        <f t="shared" si="6"/>
        <v>30</v>
      </c>
      <c r="O104" s="127">
        <f t="shared" si="5"/>
        <v>75.599999999999994</v>
      </c>
      <c r="P104" s="126">
        <v>42579</v>
      </c>
      <c r="Q104" s="120">
        <v>4544</v>
      </c>
      <c r="R104" s="120" t="s">
        <v>611</v>
      </c>
    </row>
    <row r="105" spans="1:18" ht="105" x14ac:dyDescent="0.25">
      <c r="A105" s="120" t="s">
        <v>17</v>
      </c>
      <c r="B105" s="121" t="s">
        <v>18</v>
      </c>
      <c r="C105" s="122">
        <v>42664</v>
      </c>
      <c r="D105" s="132">
        <v>110000</v>
      </c>
      <c r="E105" s="120" t="s">
        <v>352</v>
      </c>
      <c r="F105" s="130">
        <v>19</v>
      </c>
      <c r="G105" s="120" t="str">
        <f>VLOOKUP(F105,Plan2!$1:$1048576,3,FALSE)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105" s="130" t="s">
        <v>353</v>
      </c>
      <c r="I105" s="130">
        <v>400</v>
      </c>
      <c r="J105" s="131">
        <f>VLOOKUP(F105,Plan2!$1:$1048576,8,FALSE)</f>
        <v>0.32</v>
      </c>
      <c r="K105" s="125">
        <f t="shared" si="4"/>
        <v>128</v>
      </c>
      <c r="L105" s="133">
        <v>42527</v>
      </c>
      <c r="M105" s="130" t="s">
        <v>431</v>
      </c>
      <c r="N105" s="130">
        <f t="shared" si="6"/>
        <v>400</v>
      </c>
      <c r="O105" s="127">
        <f t="shared" si="5"/>
        <v>128</v>
      </c>
      <c r="P105" s="126">
        <v>42613</v>
      </c>
      <c r="Q105" s="120">
        <v>1089</v>
      </c>
      <c r="R105" s="120" t="s">
        <v>611</v>
      </c>
    </row>
    <row r="106" spans="1:18" ht="105" x14ac:dyDescent="0.25">
      <c r="A106" s="120" t="s">
        <v>17</v>
      </c>
      <c r="B106" s="121" t="s">
        <v>18</v>
      </c>
      <c r="C106" s="122">
        <v>42664</v>
      </c>
      <c r="D106" s="132">
        <v>110000</v>
      </c>
      <c r="E106" s="120" t="s">
        <v>352</v>
      </c>
      <c r="F106" s="130">
        <v>20</v>
      </c>
      <c r="G106" s="120" t="str">
        <f>VLOOKUP(F106,Plan2!$1:$1048576,3,FALSE)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106" s="130" t="s">
        <v>353</v>
      </c>
      <c r="I106" s="130">
        <v>400</v>
      </c>
      <c r="J106" s="131">
        <f>VLOOKUP(F106,Plan2!$1:$1048576,8,FALSE)</f>
        <v>0.32</v>
      </c>
      <c r="K106" s="125">
        <f t="shared" si="4"/>
        <v>128</v>
      </c>
      <c r="L106" s="133">
        <v>42527</v>
      </c>
      <c r="M106" s="130" t="s">
        <v>431</v>
      </c>
      <c r="N106" s="130">
        <f t="shared" si="6"/>
        <v>400</v>
      </c>
      <c r="O106" s="127">
        <f t="shared" si="5"/>
        <v>128</v>
      </c>
      <c r="P106" s="126">
        <v>42613</v>
      </c>
      <c r="Q106" s="120">
        <v>1089</v>
      </c>
      <c r="R106" s="120" t="s">
        <v>611</v>
      </c>
    </row>
    <row r="107" spans="1:18" ht="60" x14ac:dyDescent="0.25">
      <c r="A107" s="120" t="s">
        <v>17</v>
      </c>
      <c r="B107" s="121" t="s">
        <v>18</v>
      </c>
      <c r="C107" s="122">
        <v>42664</v>
      </c>
      <c r="D107" s="132">
        <v>110000</v>
      </c>
      <c r="E107" s="120" t="s">
        <v>352</v>
      </c>
      <c r="F107" s="130">
        <v>28</v>
      </c>
      <c r="G107" s="120" t="str">
        <f>VLOOKUP(F107,Plan2!$1:$1048576,3,FALSE)</f>
        <v>CANETA MARCA-TEXTO, MATERIAL PLÁSTICO, TIPO PONTA POROSA, COR FLUORESCENTE AMARELA, TIPO NÃO RECARREGÁVEL, DIMENSÕES 4 MM</v>
      </c>
      <c r="H107" s="130" t="s">
        <v>353</v>
      </c>
      <c r="I107" s="130">
        <v>20</v>
      </c>
      <c r="J107" s="131">
        <f>VLOOKUP(F107,Plan2!$1:$1048576,8,FALSE)</f>
        <v>0.85</v>
      </c>
      <c r="K107" s="125">
        <f t="shared" si="4"/>
        <v>17</v>
      </c>
      <c r="L107" s="133">
        <v>42524</v>
      </c>
      <c r="M107" s="130" t="s">
        <v>424</v>
      </c>
      <c r="N107" s="130">
        <f t="shared" si="6"/>
        <v>20</v>
      </c>
      <c r="O107" s="127">
        <f t="shared" si="5"/>
        <v>17</v>
      </c>
      <c r="P107" s="126">
        <v>42579</v>
      </c>
      <c r="Q107" s="120">
        <v>938</v>
      </c>
      <c r="R107" s="120" t="s">
        <v>611</v>
      </c>
    </row>
    <row r="108" spans="1:18" ht="75" x14ac:dyDescent="0.25">
      <c r="A108" s="120" t="s">
        <v>17</v>
      </c>
      <c r="B108" s="121" t="s">
        <v>18</v>
      </c>
      <c r="C108" s="122">
        <v>42664</v>
      </c>
      <c r="D108" s="132">
        <v>110000</v>
      </c>
      <c r="E108" s="120" t="s">
        <v>352</v>
      </c>
      <c r="F108" s="130">
        <v>29</v>
      </c>
      <c r="G108" s="120" t="str">
        <f>VLOOKUP(F108,Plan2!$1:$1048576,3,FALSE)</f>
        <v>CANETA MARCA-TEXTO, MATERIAL PLÁSTICO, TIPO PONTA FACETADA, COR FLUORESCENTE AZUL, TIPO NÃO RECARREGÁVEL, CARACTERÍSTICAS ADICIONAIS TRAÇO 1 A 4 MM E BASE D´ÁGUA</v>
      </c>
      <c r="H108" s="130" t="s">
        <v>353</v>
      </c>
      <c r="I108" s="130">
        <v>20</v>
      </c>
      <c r="J108" s="131">
        <f>VLOOKUP(F108,Plan2!$1:$1048576,8,FALSE)</f>
        <v>0.85</v>
      </c>
      <c r="K108" s="125">
        <f t="shared" si="4"/>
        <v>17</v>
      </c>
      <c r="L108" s="133">
        <v>42524</v>
      </c>
      <c r="M108" s="130" t="s">
        <v>424</v>
      </c>
      <c r="N108" s="130">
        <f t="shared" si="6"/>
        <v>20</v>
      </c>
      <c r="O108" s="127">
        <f t="shared" si="5"/>
        <v>17</v>
      </c>
      <c r="P108" s="126">
        <v>42579</v>
      </c>
      <c r="Q108" s="120">
        <v>938</v>
      </c>
      <c r="R108" s="120" t="s">
        <v>611</v>
      </c>
    </row>
    <row r="109" spans="1:18" ht="45" x14ac:dyDescent="0.25">
      <c r="A109" s="120" t="s">
        <v>17</v>
      </c>
      <c r="B109" s="121" t="s">
        <v>18</v>
      </c>
      <c r="C109" s="122">
        <v>42664</v>
      </c>
      <c r="D109" s="132">
        <v>110000</v>
      </c>
      <c r="E109" s="120" t="s">
        <v>352</v>
      </c>
      <c r="F109" s="130">
        <v>26</v>
      </c>
      <c r="G109" s="120" t="str">
        <f>VLOOKUP(F109,Plan2!$1:$1048576,3,FALSE)</f>
        <v>CANETA MARCA-TEXTO, MATERIAL PLÁSTICO, TIPO PONTA FLUORESCENTE, COR ROSA, TIPONÃO RECARREGÁVEL</v>
      </c>
      <c r="H109" s="130" t="s">
        <v>353</v>
      </c>
      <c r="I109" s="130">
        <v>20</v>
      </c>
      <c r="J109" s="131">
        <f>VLOOKUP(F109,Plan2!$1:$1048576,8,FALSE)</f>
        <v>0.85</v>
      </c>
      <c r="K109" s="125">
        <f t="shared" si="4"/>
        <v>17</v>
      </c>
      <c r="L109" s="133">
        <v>42524</v>
      </c>
      <c r="M109" s="130" t="s">
        <v>424</v>
      </c>
      <c r="N109" s="130">
        <f t="shared" si="6"/>
        <v>20</v>
      </c>
      <c r="O109" s="127">
        <f t="shared" si="5"/>
        <v>17</v>
      </c>
      <c r="P109" s="126">
        <v>42579</v>
      </c>
      <c r="Q109" s="120">
        <v>938</v>
      </c>
      <c r="R109" s="120" t="s">
        <v>611</v>
      </c>
    </row>
    <row r="110" spans="1:18" ht="45" x14ac:dyDescent="0.25">
      <c r="A110" s="120" t="s">
        <v>17</v>
      </c>
      <c r="B110" s="121" t="s">
        <v>18</v>
      </c>
      <c r="C110" s="122">
        <v>42664</v>
      </c>
      <c r="D110" s="132">
        <v>110000</v>
      </c>
      <c r="E110" s="120" t="s">
        <v>352</v>
      </c>
      <c r="F110" s="130">
        <v>37</v>
      </c>
      <c r="G110" s="120" t="str">
        <f>VLOOKUP(F110,Plan2!$1:$1048576,3,FALSE)</f>
        <v>CARTOLINA, MATERIAL CELULOSE VEGETAL, GRAMATURA 180 G/M2, COMPRIMENTO 730 MM, LARGURA 550 MM, COR BRANCA</v>
      </c>
      <c r="H110" s="130" t="s">
        <v>353</v>
      </c>
      <c r="I110" s="130">
        <v>5</v>
      </c>
      <c r="J110" s="131">
        <f>VLOOKUP(F110,Plan2!$1:$1048576,8,FALSE)</f>
        <v>0.38</v>
      </c>
      <c r="K110" s="125">
        <f t="shared" si="4"/>
        <v>1.9</v>
      </c>
      <c r="L110" s="133">
        <v>42527</v>
      </c>
      <c r="M110" s="130" t="s">
        <v>425</v>
      </c>
      <c r="N110" s="130">
        <f t="shared" si="6"/>
        <v>5</v>
      </c>
      <c r="O110" s="127">
        <f t="shared" si="5"/>
        <v>1.9</v>
      </c>
      <c r="P110" s="126">
        <v>42579</v>
      </c>
      <c r="Q110" s="120">
        <v>1400</v>
      </c>
      <c r="R110" s="120" t="s">
        <v>611</v>
      </c>
    </row>
    <row r="111" spans="1:18" ht="60" x14ac:dyDescent="0.25">
      <c r="A111" s="120" t="s">
        <v>17</v>
      </c>
      <c r="B111" s="121" t="s">
        <v>18</v>
      </c>
      <c r="C111" s="122">
        <v>42664</v>
      </c>
      <c r="D111" s="132">
        <v>110000</v>
      </c>
      <c r="E111" s="120" t="s">
        <v>352</v>
      </c>
      <c r="F111" s="130">
        <v>42</v>
      </c>
      <c r="G111" s="120" t="str">
        <f>VLOOKUP(F111,Plan2!$1:$1048576,3,FALSE)</f>
        <v>CLIPE, TRATAMENTO SUPERFICIAL NIQUELADO, TAMANHO 1/0, MATERIAL METAL, FORMATO TRANÇADO. CAIXA COM 12 UNIDADES</v>
      </c>
      <c r="H111" s="130" t="s">
        <v>353</v>
      </c>
      <c r="I111" s="130">
        <v>10</v>
      </c>
      <c r="J111" s="131">
        <f>VLOOKUP(F111,Plan2!$1:$1048576,8,FALSE)</f>
        <v>1.2</v>
      </c>
      <c r="K111" s="125">
        <f t="shared" si="4"/>
        <v>12</v>
      </c>
      <c r="L111" s="133">
        <v>42524</v>
      </c>
      <c r="M111" s="130" t="s">
        <v>424</v>
      </c>
      <c r="N111" s="130">
        <f t="shared" si="6"/>
        <v>10</v>
      </c>
      <c r="O111" s="127">
        <f t="shared" si="5"/>
        <v>12</v>
      </c>
      <c r="P111" s="126">
        <v>42579</v>
      </c>
      <c r="Q111" s="120">
        <v>938</v>
      </c>
      <c r="R111" s="120" t="s">
        <v>611</v>
      </c>
    </row>
    <row r="112" spans="1:18" ht="60" x14ac:dyDescent="0.25">
      <c r="A112" s="120" t="s">
        <v>17</v>
      </c>
      <c r="B112" s="121" t="s">
        <v>18</v>
      </c>
      <c r="C112" s="122">
        <v>42664</v>
      </c>
      <c r="D112" s="132">
        <v>110000</v>
      </c>
      <c r="E112" s="120" t="s">
        <v>352</v>
      </c>
      <c r="F112" s="130">
        <v>43</v>
      </c>
      <c r="G112" s="120" t="str">
        <f>VLOOKUP(F112,Plan2!$1:$1048576,3,FALSE)</f>
        <v>CLIPE, TRATAMENTO SUPERFICIAL NIQUELADO, TAMANHO 2/0, MATERIAL METAL, FORMATO TRANÇADO. CAIXA COM 50 UNIDADES</v>
      </c>
      <c r="H112" s="130" t="s">
        <v>353</v>
      </c>
      <c r="I112" s="130">
        <v>10</v>
      </c>
      <c r="J112" s="131">
        <f>VLOOKUP(F112,Plan2!$1:$1048576,8,FALSE)</f>
        <v>1.7</v>
      </c>
      <c r="K112" s="125">
        <f t="shared" si="4"/>
        <v>17</v>
      </c>
      <c r="L112" s="133">
        <v>42524</v>
      </c>
      <c r="M112" s="130" t="s">
        <v>413</v>
      </c>
      <c r="N112" s="130">
        <f t="shared" si="6"/>
        <v>10</v>
      </c>
      <c r="O112" s="127">
        <f t="shared" si="5"/>
        <v>17</v>
      </c>
      <c r="P112" s="126">
        <v>42579</v>
      </c>
      <c r="Q112" s="120">
        <v>4949</v>
      </c>
      <c r="R112" s="120" t="s">
        <v>611</v>
      </c>
    </row>
    <row r="113" spans="1:18" ht="45" x14ac:dyDescent="0.25">
      <c r="A113" s="120" t="s">
        <v>17</v>
      </c>
      <c r="B113" s="121" t="s">
        <v>18</v>
      </c>
      <c r="C113" s="122">
        <v>42664</v>
      </c>
      <c r="D113" s="132">
        <v>110000</v>
      </c>
      <c r="E113" s="120" t="s">
        <v>352</v>
      </c>
      <c r="F113" s="130">
        <v>39</v>
      </c>
      <c r="G113" s="120" t="str">
        <f>VLOOKUP(F113,Plan2!$1:$1048576,3,FALSE)</f>
        <v>CLIPE, TAMANHO 2, MATERIAL METAL, FORMATO PARALELO. CAIXA COM 100 UNIDADES</v>
      </c>
      <c r="H113" s="130" t="s">
        <v>353</v>
      </c>
      <c r="I113" s="130">
        <v>10</v>
      </c>
      <c r="J113" s="131">
        <f>VLOOKUP(F113,Plan2!$1:$1048576,8,FALSE)</f>
        <v>0.95</v>
      </c>
      <c r="K113" s="125">
        <f t="shared" si="4"/>
        <v>9.5</v>
      </c>
      <c r="L113" s="133">
        <v>42524</v>
      </c>
      <c r="M113" s="130" t="s">
        <v>415</v>
      </c>
      <c r="N113" s="130">
        <f t="shared" si="6"/>
        <v>10</v>
      </c>
      <c r="O113" s="127">
        <f t="shared" si="5"/>
        <v>9.5</v>
      </c>
      <c r="P113" s="126">
        <v>42564</v>
      </c>
      <c r="Q113" s="120">
        <v>1281</v>
      </c>
      <c r="R113" s="120" t="s">
        <v>611</v>
      </c>
    </row>
    <row r="114" spans="1:18" ht="45" x14ac:dyDescent="0.25">
      <c r="A114" s="120" t="s">
        <v>17</v>
      </c>
      <c r="B114" s="121" t="s">
        <v>18</v>
      </c>
      <c r="C114" s="122">
        <v>42664</v>
      </c>
      <c r="D114" s="132">
        <v>110000</v>
      </c>
      <c r="E114" s="120" t="s">
        <v>352</v>
      </c>
      <c r="F114" s="130">
        <v>40</v>
      </c>
      <c r="G114" s="120" t="str">
        <f>VLOOKUP(F114,Plan2!$1:$1048576,3,FALSE)</f>
        <v>CLIPE, TAMANHO 3, MATERIAL METAL, FORMATO PARALELO. CAIXA COM 50 UNIDADES</v>
      </c>
      <c r="H114" s="130" t="s">
        <v>353</v>
      </c>
      <c r="I114" s="130">
        <v>10</v>
      </c>
      <c r="J114" s="131">
        <f>VLOOKUP(F114,Plan2!$1:$1048576,8,FALSE)</f>
        <v>0.99</v>
      </c>
      <c r="K114" s="125">
        <f t="shared" si="4"/>
        <v>9.9</v>
      </c>
      <c r="L114" s="133">
        <v>42524</v>
      </c>
      <c r="M114" s="130" t="s">
        <v>415</v>
      </c>
      <c r="N114" s="130">
        <f t="shared" si="6"/>
        <v>10</v>
      </c>
      <c r="O114" s="127">
        <f t="shared" si="5"/>
        <v>9.9</v>
      </c>
      <c r="P114" s="126">
        <v>42564</v>
      </c>
      <c r="Q114" s="120">
        <v>1281</v>
      </c>
      <c r="R114" s="120" t="s">
        <v>611</v>
      </c>
    </row>
    <row r="115" spans="1:18" ht="45" x14ac:dyDescent="0.25">
      <c r="A115" s="120" t="s">
        <v>17</v>
      </c>
      <c r="B115" s="121" t="s">
        <v>18</v>
      </c>
      <c r="C115" s="122">
        <v>42664</v>
      </c>
      <c r="D115" s="132">
        <v>110000</v>
      </c>
      <c r="E115" s="120" t="s">
        <v>352</v>
      </c>
      <c r="F115" s="130">
        <v>41</v>
      </c>
      <c r="G115" s="120" t="str">
        <f>VLOOKUP(F115,Plan2!$1:$1048576,3,FALSE)</f>
        <v>CLIPE, TAMANHO 6/0, MATERIAL METAL, FORMATO PARALELO. CAIXA COM 50 UNIDADES</v>
      </c>
      <c r="H115" s="130" t="s">
        <v>353</v>
      </c>
      <c r="I115" s="130">
        <v>10</v>
      </c>
      <c r="J115" s="131">
        <f>VLOOKUP(F115,Plan2!$1:$1048576,8,FALSE)</f>
        <v>1.29</v>
      </c>
      <c r="K115" s="125">
        <f t="shared" si="4"/>
        <v>12.9</v>
      </c>
      <c r="L115" s="133">
        <v>42527</v>
      </c>
      <c r="M115" s="130" t="s">
        <v>431</v>
      </c>
      <c r="N115" s="130">
        <f t="shared" si="6"/>
        <v>10</v>
      </c>
      <c r="O115" s="127">
        <f t="shared" si="5"/>
        <v>12.9</v>
      </c>
      <c r="P115" s="126">
        <v>42613</v>
      </c>
      <c r="Q115" s="120">
        <v>1089</v>
      </c>
      <c r="R115" s="120" t="s">
        <v>611</v>
      </c>
    </row>
    <row r="116" spans="1:18" ht="60" x14ac:dyDescent="0.25">
      <c r="A116" s="120" t="s">
        <v>17</v>
      </c>
      <c r="B116" s="121" t="s">
        <v>18</v>
      </c>
      <c r="C116" s="122">
        <v>42664</v>
      </c>
      <c r="D116" s="132">
        <v>110000</v>
      </c>
      <c r="E116" s="120" t="s">
        <v>352</v>
      </c>
      <c r="F116" s="130">
        <v>46</v>
      </c>
      <c r="G116" s="120" t="str">
        <f>VLOOKUP(F116,Plan2!$1:$1048576,3,FALSE)</f>
        <v>COLA, COMPOSIÇÃO CIANIACRILATO, APLICAÇÃO MATERIAIS POROSOS, CARACTERÍSTICAS ADICIONAIS BICO APLICADOR, TIPO INSTANTÂNEA. TUBO DE 3G</v>
      </c>
      <c r="H116" s="130" t="s">
        <v>353</v>
      </c>
      <c r="I116" s="130">
        <v>100</v>
      </c>
      <c r="J116" s="131">
        <f>VLOOKUP(F116,Plan2!$1:$1048576,8,FALSE)</f>
        <v>3.23</v>
      </c>
      <c r="K116" s="125">
        <f t="shared" si="4"/>
        <v>323</v>
      </c>
      <c r="L116" s="133">
        <v>42524</v>
      </c>
      <c r="M116" s="130" t="s">
        <v>419</v>
      </c>
      <c r="N116" s="130">
        <f t="shared" si="6"/>
        <v>100</v>
      </c>
      <c r="O116" s="127">
        <f t="shared" si="5"/>
        <v>323</v>
      </c>
      <c r="P116" s="126">
        <v>42563</v>
      </c>
      <c r="Q116" s="120">
        <v>13408</v>
      </c>
      <c r="R116" s="120" t="s">
        <v>611</v>
      </c>
    </row>
    <row r="117" spans="1:18" ht="75" x14ac:dyDescent="0.25">
      <c r="A117" s="120" t="s">
        <v>17</v>
      </c>
      <c r="B117" s="121" t="s">
        <v>18</v>
      </c>
      <c r="C117" s="122">
        <v>42664</v>
      </c>
      <c r="D117" s="132">
        <v>110000</v>
      </c>
      <c r="E117" s="120" t="s">
        <v>352</v>
      </c>
      <c r="F117" s="130">
        <v>47</v>
      </c>
      <c r="G117" s="120" t="str">
        <f>VLOOKUP(F117,Plan2!$1:$1048576,3,FALSE)</f>
        <v>COLA, COMPOSIÇÃO POLIVINIL ACETATO- PVA, COR BRANCA, APLICAÇÃO ESCOLAR, CARACTERÍSTICAS ADICIONAIS LAVÁVEL, NÃO TÓXICA, VALIDADE MÍNIMA 18 MESES, TIPOLÍQUIDO. TUDO DE 40G</v>
      </c>
      <c r="H117" s="130" t="s">
        <v>353</v>
      </c>
      <c r="I117" s="130">
        <v>100</v>
      </c>
      <c r="J117" s="131">
        <f>VLOOKUP(F117,Plan2!$1:$1048576,8,FALSE)</f>
        <v>0.49</v>
      </c>
      <c r="K117" s="125">
        <f t="shared" si="4"/>
        <v>49</v>
      </c>
      <c r="L117" s="133">
        <v>42524</v>
      </c>
      <c r="M117" s="130" t="s">
        <v>424</v>
      </c>
      <c r="N117" s="130">
        <f t="shared" si="6"/>
        <v>100</v>
      </c>
      <c r="O117" s="127">
        <f t="shared" si="5"/>
        <v>49</v>
      </c>
      <c r="P117" s="126">
        <v>42579</v>
      </c>
      <c r="Q117" s="120">
        <v>938</v>
      </c>
      <c r="R117" s="120" t="s">
        <v>611</v>
      </c>
    </row>
    <row r="118" spans="1:18" ht="45" x14ac:dyDescent="0.25">
      <c r="A118" s="120" t="s">
        <v>17</v>
      </c>
      <c r="B118" s="121" t="s">
        <v>18</v>
      </c>
      <c r="C118" s="122">
        <v>42664</v>
      </c>
      <c r="D118" s="132">
        <v>110000</v>
      </c>
      <c r="E118" s="120" t="s">
        <v>352</v>
      </c>
      <c r="F118" s="130">
        <v>49</v>
      </c>
      <c r="G118" s="120" t="str">
        <f>VLOOKUP(F118,Plan2!$1:$1048576,3,FALSE)</f>
        <v>COLCHETE FIXAÇÃO, MATERIAL AÇO, TRATAMENTO SUPERFICIAL LATONADO, TAMANHO Nº 08. CAIXA COM 72 UNIDADES</v>
      </c>
      <c r="H118" s="130" t="s">
        <v>353</v>
      </c>
      <c r="I118" s="130">
        <v>5</v>
      </c>
      <c r="J118" s="131">
        <f>VLOOKUP(F118,Plan2!$1:$1048576,8,FALSE)</f>
        <v>2.65</v>
      </c>
      <c r="K118" s="125">
        <f t="shared" si="4"/>
        <v>13.25</v>
      </c>
      <c r="L118" s="133">
        <v>42524</v>
      </c>
      <c r="M118" s="130" t="s">
        <v>423</v>
      </c>
      <c r="N118" s="130">
        <f t="shared" si="6"/>
        <v>5</v>
      </c>
      <c r="O118" s="127">
        <f t="shared" si="5"/>
        <v>13.25</v>
      </c>
      <c r="P118" s="126">
        <v>42576</v>
      </c>
      <c r="Q118" s="120">
        <v>348</v>
      </c>
      <c r="R118" s="120" t="s">
        <v>611</v>
      </c>
    </row>
    <row r="119" spans="1:18" ht="60" x14ac:dyDescent="0.25">
      <c r="A119" s="120" t="s">
        <v>17</v>
      </c>
      <c r="B119" s="121" t="s">
        <v>18</v>
      </c>
      <c r="C119" s="122">
        <v>42664</v>
      </c>
      <c r="D119" s="132">
        <v>110000</v>
      </c>
      <c r="E119" s="120" t="s">
        <v>352</v>
      </c>
      <c r="F119" s="130">
        <v>57</v>
      </c>
      <c r="G119" s="120" t="str">
        <f>VLOOKUP(F119,Plan2!$1:$1048576,3,FALSE)</f>
        <v>CORRETIVO LÍQUIDO, MATERIAL BASE D´ÁGUA- SECAGEM RÁPIDA, APRESENTAÇÃO FRASCO, APLICAÇÃO PAPEL COMUM ML, VOLUME 18 ML</v>
      </c>
      <c r="H119" s="130" t="s">
        <v>353</v>
      </c>
      <c r="I119" s="130">
        <v>130</v>
      </c>
      <c r="J119" s="131">
        <f>VLOOKUP(F119,Plan2!$1:$1048576,8,FALSE)</f>
        <v>0.99</v>
      </c>
      <c r="K119" s="125">
        <f t="shared" si="4"/>
        <v>128.69999999999999</v>
      </c>
      <c r="L119" s="133">
        <v>42527</v>
      </c>
      <c r="M119" s="130" t="s">
        <v>431</v>
      </c>
      <c r="N119" s="130">
        <v>100</v>
      </c>
      <c r="O119" s="127">
        <f t="shared" si="5"/>
        <v>99</v>
      </c>
      <c r="P119" s="126">
        <v>42613</v>
      </c>
      <c r="Q119" s="120">
        <v>1089</v>
      </c>
      <c r="R119" s="120" t="s">
        <v>692</v>
      </c>
    </row>
    <row r="120" spans="1:18" ht="60" x14ac:dyDescent="0.25">
      <c r="A120" s="120" t="s">
        <v>17</v>
      </c>
      <c r="B120" s="121" t="s">
        <v>18</v>
      </c>
      <c r="C120" s="122">
        <v>42664</v>
      </c>
      <c r="D120" s="132">
        <v>110000</v>
      </c>
      <c r="E120" s="120" t="s">
        <v>352</v>
      </c>
      <c r="F120" s="130">
        <v>66</v>
      </c>
      <c r="G120" s="120" t="str">
        <f>VLOOKUP(F120,Plan2!$1:$1048576,3,FALSE)</f>
        <v>ENVELOPE, MATERIAL PAPEL KRAFT, GRAMATURA 110 G/M2, TIPO SACO COMUM, COMPRIMENTO 390 MM, COR PARDA, LARGURA 260 MM</v>
      </c>
      <c r="H120" s="130" t="s">
        <v>353</v>
      </c>
      <c r="I120" s="130">
        <v>60</v>
      </c>
      <c r="J120" s="131">
        <f>VLOOKUP(F120,Plan2!$1:$1048576,8,FALSE)</f>
        <v>0.12</v>
      </c>
      <c r="K120" s="125">
        <f t="shared" si="4"/>
        <v>7.1999999999999993</v>
      </c>
      <c r="L120" s="133">
        <v>42524</v>
      </c>
      <c r="M120" s="130" t="s">
        <v>420</v>
      </c>
      <c r="N120" s="130">
        <f t="shared" ref="N120:N142" si="7">I120</f>
        <v>60</v>
      </c>
      <c r="O120" s="127">
        <f t="shared" si="5"/>
        <v>7.1999999999999993</v>
      </c>
      <c r="P120" s="126">
        <v>42579</v>
      </c>
      <c r="Q120" s="120">
        <v>4544</v>
      </c>
      <c r="R120" s="120" t="s">
        <v>611</v>
      </c>
    </row>
    <row r="121" spans="1:18" ht="75" x14ac:dyDescent="0.25">
      <c r="A121" s="120" t="s">
        <v>17</v>
      </c>
      <c r="B121" s="121" t="s">
        <v>18</v>
      </c>
      <c r="C121" s="122">
        <v>42664</v>
      </c>
      <c r="D121" s="132">
        <v>110000</v>
      </c>
      <c r="E121" s="120" t="s">
        <v>352</v>
      </c>
      <c r="F121" s="130">
        <v>68</v>
      </c>
      <c r="G121" s="120" t="str">
        <f>VLOOKUP(F121,Plan2!$1:$1048576,3,FALSE)</f>
        <v>ENVELOPE, MATERIAL PAPEL KRAFT FL, GRAMATURA 90 G/M2, TIPO SACO COMUM, COMPRIMENTO 280 MM, COR PARDA, IMPRESSÃO BAIXO-RELEVO, LARGURA 200 MM</v>
      </c>
      <c r="H121" s="130" t="s">
        <v>353</v>
      </c>
      <c r="I121" s="130">
        <v>20</v>
      </c>
      <c r="J121" s="131">
        <f>VLOOKUP(F121,Plan2!$1:$1048576,8,FALSE)</f>
        <v>7.0000000000000007E-2</v>
      </c>
      <c r="K121" s="125">
        <f t="shared" si="4"/>
        <v>1.4000000000000001</v>
      </c>
      <c r="L121" s="133">
        <v>42524</v>
      </c>
      <c r="M121" s="130" t="s">
        <v>420</v>
      </c>
      <c r="N121" s="130">
        <f t="shared" si="7"/>
        <v>20</v>
      </c>
      <c r="O121" s="127">
        <f t="shared" si="5"/>
        <v>1.4000000000000001</v>
      </c>
      <c r="P121" s="126">
        <v>42579</v>
      </c>
      <c r="Q121" s="120">
        <v>4544</v>
      </c>
      <c r="R121" s="120" t="s">
        <v>611</v>
      </c>
    </row>
    <row r="122" spans="1:18" ht="60" x14ac:dyDescent="0.25">
      <c r="A122" s="120" t="s">
        <v>17</v>
      </c>
      <c r="B122" s="121" t="s">
        <v>18</v>
      </c>
      <c r="C122" s="122">
        <v>42664</v>
      </c>
      <c r="D122" s="132">
        <v>110000</v>
      </c>
      <c r="E122" s="120" t="s">
        <v>352</v>
      </c>
      <c r="F122" s="130">
        <v>67</v>
      </c>
      <c r="G122" s="120" t="str">
        <f>VLOOKUP(F122,Plan2!$1:$1048576,3,FALSE)</f>
        <v>ENVELOPE, MATERIAL PAPEL OFF-SET, GRAMATURA 90, TIPO SEM TIMBRE, COMPRIMENTO 280 MM, COR BRANCA, LARGURA 200 MM</v>
      </c>
      <c r="H122" s="130" t="s">
        <v>353</v>
      </c>
      <c r="I122" s="130">
        <v>200</v>
      </c>
      <c r="J122" s="131">
        <f>VLOOKUP(F122,Plan2!$1:$1048576,8,FALSE)</f>
        <v>0.1</v>
      </c>
      <c r="K122" s="125">
        <f t="shared" si="4"/>
        <v>20</v>
      </c>
      <c r="L122" s="133">
        <v>42524</v>
      </c>
      <c r="M122" s="130" t="s">
        <v>420</v>
      </c>
      <c r="N122" s="130">
        <f t="shared" si="7"/>
        <v>200</v>
      </c>
      <c r="O122" s="127">
        <f t="shared" si="5"/>
        <v>20</v>
      </c>
      <c r="P122" s="126">
        <v>42579</v>
      </c>
      <c r="Q122" s="120">
        <v>4544</v>
      </c>
      <c r="R122" s="120" t="s">
        <v>611</v>
      </c>
    </row>
    <row r="123" spans="1:18" ht="60" x14ac:dyDescent="0.25">
      <c r="A123" s="120" t="s">
        <v>17</v>
      </c>
      <c r="B123" s="121" t="s">
        <v>18</v>
      </c>
      <c r="C123" s="122">
        <v>42664</v>
      </c>
      <c r="D123" s="132">
        <v>110000</v>
      </c>
      <c r="E123" s="120" t="s">
        <v>352</v>
      </c>
      <c r="F123" s="130">
        <v>82</v>
      </c>
      <c r="G123" s="120" t="str">
        <f>VLOOKUP(F123,Plan2!$1:$1048576,3,FALSE)</f>
        <v>ESTILETE DESENHO, MATERIAL CORPO PLÁSTICO RESISTENTE, LARGURA LÂMINA 22 MM, TIPO LÂMINA RETRÁTIL, TIPO FIXAÇÃO LÂMINA ENCAIXE DE PRESSÃO</v>
      </c>
      <c r="H123" s="130" t="s">
        <v>353</v>
      </c>
      <c r="I123" s="130">
        <v>10</v>
      </c>
      <c r="J123" s="131">
        <f>VLOOKUP(F123,Plan2!$1:$1048576,8,FALSE)</f>
        <v>1</v>
      </c>
      <c r="K123" s="125">
        <f t="shared" si="4"/>
        <v>10</v>
      </c>
      <c r="L123" s="133">
        <v>42524</v>
      </c>
      <c r="M123" s="130" t="s">
        <v>424</v>
      </c>
      <c r="N123" s="130">
        <f t="shared" si="7"/>
        <v>10</v>
      </c>
      <c r="O123" s="127">
        <f t="shared" si="5"/>
        <v>10</v>
      </c>
      <c r="P123" s="126">
        <v>42579</v>
      </c>
      <c r="Q123" s="120">
        <v>938</v>
      </c>
      <c r="R123" s="120" t="s">
        <v>611</v>
      </c>
    </row>
    <row r="124" spans="1:18" ht="120" x14ac:dyDescent="0.25">
      <c r="A124" s="120" t="s">
        <v>17</v>
      </c>
      <c r="B124" s="121" t="s">
        <v>18</v>
      </c>
      <c r="C124" s="122">
        <v>42664</v>
      </c>
      <c r="D124" s="132">
        <v>110000</v>
      </c>
      <c r="E124" s="120" t="s">
        <v>352</v>
      </c>
      <c r="F124" s="130">
        <v>84</v>
      </c>
      <c r="G124" s="120" t="str">
        <f>VLOOKUP(F124,Plan2!$1:$1048576,3,FALSE)</f>
        <v>ETIQUETA ADESIVA, MATERIAL PAPEL, COR BRANCA, LARGURA 74,60 MM, COMPRIMENTO 128 MM, APLICAÇÃO IMPRESSORA MATRICIAL, FORMATO RETANGULAR, CARACTERÍSTICAS ADICIONAIS FOLHA COM 4 ETIQUETAS AUTO-ADESIVA/FORMULÁRIO COM. CIXA COM 2.000 UNIDADES</v>
      </c>
      <c r="H124" s="130" t="s">
        <v>353</v>
      </c>
      <c r="I124" s="130">
        <v>2</v>
      </c>
      <c r="J124" s="131">
        <f>VLOOKUP(F124,Plan2!$1:$1048576,8,FALSE)</f>
        <v>74.849999999999994</v>
      </c>
      <c r="K124" s="125">
        <f t="shared" si="4"/>
        <v>149.69999999999999</v>
      </c>
      <c r="L124" s="133">
        <v>42524</v>
      </c>
      <c r="M124" s="130" t="s">
        <v>417</v>
      </c>
      <c r="N124" s="130">
        <f t="shared" si="7"/>
        <v>2</v>
      </c>
      <c r="O124" s="127">
        <f t="shared" si="5"/>
        <v>149.69999999999999</v>
      </c>
      <c r="P124" s="126">
        <v>42577</v>
      </c>
      <c r="Q124" s="120">
        <v>6468</v>
      </c>
      <c r="R124" s="120" t="s">
        <v>611</v>
      </c>
    </row>
    <row r="125" spans="1:18" ht="60" x14ac:dyDescent="0.25">
      <c r="A125" s="120" t="s">
        <v>17</v>
      </c>
      <c r="B125" s="121" t="s">
        <v>18</v>
      </c>
      <c r="C125" s="122">
        <v>42664</v>
      </c>
      <c r="D125" s="132">
        <v>110000</v>
      </c>
      <c r="E125" s="120" t="s">
        <v>352</v>
      </c>
      <c r="F125" s="130">
        <v>87</v>
      </c>
      <c r="G125" s="120" t="str">
        <f>VLOOKUP(F125,Plan2!$1:$1048576,3,FALSE)</f>
        <v>FITA ADESIVA, MATERIAL CELOFANE TRANSPARENTE, TIPO MONOFACE, LARGURA 19 MM, COMPRIMENTO 30 M, COR INCOLOR, APLICAÇÃO MULTIUSO</v>
      </c>
      <c r="H125" s="130" t="s">
        <v>353</v>
      </c>
      <c r="I125" s="130">
        <v>10</v>
      </c>
      <c r="J125" s="131">
        <f>VLOOKUP(F125,Plan2!$1:$1048576,8,FALSE)</f>
        <v>0.97</v>
      </c>
      <c r="K125" s="125">
        <f t="shared" si="4"/>
        <v>9.6999999999999993</v>
      </c>
      <c r="L125" s="133">
        <v>42524</v>
      </c>
      <c r="M125" s="130" t="s">
        <v>414</v>
      </c>
      <c r="N125" s="130">
        <f t="shared" si="7"/>
        <v>10</v>
      </c>
      <c r="O125" s="127">
        <f t="shared" si="5"/>
        <v>9.6999999999999993</v>
      </c>
      <c r="P125" s="126">
        <v>42612</v>
      </c>
      <c r="Q125" s="120">
        <v>1489</v>
      </c>
      <c r="R125" s="120" t="s">
        <v>611</v>
      </c>
    </row>
    <row r="126" spans="1:18" ht="75" x14ac:dyDescent="0.25">
      <c r="A126" s="120" t="s">
        <v>17</v>
      </c>
      <c r="B126" s="121" t="s">
        <v>18</v>
      </c>
      <c r="C126" s="122">
        <v>42664</v>
      </c>
      <c r="D126" s="132">
        <v>110000</v>
      </c>
      <c r="E126" s="120" t="s">
        <v>352</v>
      </c>
      <c r="F126" s="130">
        <v>91</v>
      </c>
      <c r="G126" s="120" t="str">
        <f>VLOOKUP(F126,Plan2!$1:$1048576,3,FALSE)</f>
        <v>FITA ADESIVA, MATERIAL POLIPROPILENO TRANSPARENTE, TIPO MONOFACE, LARGURA 19 MM, COMPRIMENTO 50 M, COR INCOLOR, APLICAÇÃO MULTIUSO. ROLO DE 50 METROS</v>
      </c>
      <c r="H126" s="130" t="s">
        <v>353</v>
      </c>
      <c r="I126" s="130">
        <v>15</v>
      </c>
      <c r="J126" s="131">
        <f>VLOOKUP(F126,Plan2!$1:$1048576,8,FALSE)</f>
        <v>1.03</v>
      </c>
      <c r="K126" s="125">
        <f t="shared" si="4"/>
        <v>15.450000000000001</v>
      </c>
      <c r="L126" s="133">
        <v>42527</v>
      </c>
      <c r="M126" s="130" t="s">
        <v>429</v>
      </c>
      <c r="N126" s="130">
        <f t="shared" si="7"/>
        <v>15</v>
      </c>
      <c r="O126" s="127">
        <f t="shared" si="5"/>
        <v>15.450000000000001</v>
      </c>
      <c r="P126" s="126">
        <v>42569</v>
      </c>
      <c r="Q126" s="120">
        <v>2792</v>
      </c>
      <c r="R126" s="120" t="s">
        <v>611</v>
      </c>
    </row>
    <row r="127" spans="1:18" ht="75" x14ac:dyDescent="0.25">
      <c r="A127" s="120" t="s">
        <v>17</v>
      </c>
      <c r="B127" s="121" t="s">
        <v>18</v>
      </c>
      <c r="C127" s="122">
        <v>42664</v>
      </c>
      <c r="D127" s="132">
        <v>110000</v>
      </c>
      <c r="E127" s="120" t="s">
        <v>352</v>
      </c>
      <c r="F127" s="130">
        <v>92</v>
      </c>
      <c r="G127" s="120" t="str">
        <f>VLOOKUP(F127,Plan2!$1:$1048576,3,FALSE)</f>
        <v>FITA ADESIVA, MATERIAL POLIPROPILENO TRANSPARENTE, TIPO MONOFACE, LARGURA 50 MM, COMPRIMENTO 50 M, COR INCOLOR, APLICAÇÃO MULTIUSO. ROLO DE 50 METROS</v>
      </c>
      <c r="H127" s="130" t="s">
        <v>353</v>
      </c>
      <c r="I127" s="130">
        <v>30</v>
      </c>
      <c r="J127" s="131">
        <f>VLOOKUP(F127,Plan2!$1:$1048576,8,FALSE)</f>
        <v>1.8</v>
      </c>
      <c r="K127" s="125">
        <f t="shared" si="4"/>
        <v>54</v>
      </c>
      <c r="L127" s="133">
        <v>42524</v>
      </c>
      <c r="M127" s="130" t="s">
        <v>416</v>
      </c>
      <c r="N127" s="130">
        <f t="shared" si="7"/>
        <v>30</v>
      </c>
      <c r="O127" s="127">
        <f t="shared" si="5"/>
        <v>54</v>
      </c>
      <c r="P127" s="126">
        <v>42597</v>
      </c>
      <c r="Q127" s="120">
        <v>3048</v>
      </c>
      <c r="R127" s="120" t="s">
        <v>611</v>
      </c>
    </row>
    <row r="128" spans="1:18" ht="45" x14ac:dyDescent="0.25">
      <c r="A128" s="120" t="s">
        <v>17</v>
      </c>
      <c r="B128" s="121" t="s">
        <v>18</v>
      </c>
      <c r="C128" s="122">
        <v>42664</v>
      </c>
      <c r="D128" s="132">
        <v>110000</v>
      </c>
      <c r="E128" s="120" t="s">
        <v>352</v>
      </c>
      <c r="F128" s="130">
        <v>94</v>
      </c>
      <c r="G128" s="120" t="str">
        <f>VLOOKUP(F128,Plan2!$1:$1048576,3,FALSE)</f>
        <v>FLANELA, MATERIAL FLANELA, COMPRIMENTO 60 CM, LARGURA 40 CM, COR AMARELA</v>
      </c>
      <c r="H128" s="130" t="s">
        <v>353</v>
      </c>
      <c r="I128" s="130">
        <v>20</v>
      </c>
      <c r="J128" s="131">
        <f>VLOOKUP(F128,Plan2!$1:$1048576,8,FALSE)</f>
        <v>1.22</v>
      </c>
      <c r="K128" s="125">
        <f t="shared" si="4"/>
        <v>24.4</v>
      </c>
      <c r="L128" s="133">
        <v>42524</v>
      </c>
      <c r="M128" s="130" t="s">
        <v>422</v>
      </c>
      <c r="N128" s="130">
        <f t="shared" si="7"/>
        <v>20</v>
      </c>
      <c r="O128" s="127">
        <f t="shared" si="5"/>
        <v>24.4</v>
      </c>
      <c r="P128" s="126">
        <v>42590</v>
      </c>
      <c r="Q128" s="120">
        <v>544</v>
      </c>
      <c r="R128" s="120" t="s">
        <v>611</v>
      </c>
    </row>
    <row r="129" spans="1:18" ht="120" x14ac:dyDescent="0.25">
      <c r="A129" s="120" t="s">
        <v>17</v>
      </c>
      <c r="B129" s="121" t="s">
        <v>18</v>
      </c>
      <c r="C129" s="122">
        <v>42664</v>
      </c>
      <c r="D129" s="132">
        <v>110000</v>
      </c>
      <c r="E129" s="120" t="s">
        <v>352</v>
      </c>
      <c r="F129" s="130">
        <v>96</v>
      </c>
      <c r="G129" s="120" t="str">
        <f>VLOOKUP(F129,Plan2!$1:$1048576,3,FALSE)</f>
        <v>FORMULÁRIO CONTÍNUO, MATERIAL PAPEL ALCALINO, NÚMERO VIAS 1 VIA SEM CARBONO, GRAMATURA 63 G/M2, NÚMERO COLUNAS 132, COR BRANCA, LARGURA 280 MM, COMPRIMENTO375 MM, CARACTERÍSTICAS ADICIONAIS MICROSSERRILHADO. CAIXA COM 3.000 FOLHAS</v>
      </c>
      <c r="H129" s="130" t="s">
        <v>353</v>
      </c>
      <c r="I129" s="130">
        <v>2</v>
      </c>
      <c r="J129" s="131">
        <f>VLOOKUP(F129,Plan2!$1:$1048576,8,FALSE)</f>
        <v>95.72</v>
      </c>
      <c r="K129" s="125">
        <f t="shared" si="4"/>
        <v>191.44</v>
      </c>
      <c r="L129" s="133">
        <v>42524</v>
      </c>
      <c r="M129" s="130" t="s">
        <v>420</v>
      </c>
      <c r="N129" s="130">
        <f t="shared" si="7"/>
        <v>2</v>
      </c>
      <c r="O129" s="127">
        <f t="shared" si="5"/>
        <v>191.44</v>
      </c>
      <c r="P129" s="126">
        <v>42579</v>
      </c>
      <c r="Q129" s="120">
        <v>4544</v>
      </c>
      <c r="R129" s="120" t="s">
        <v>611</v>
      </c>
    </row>
    <row r="130" spans="1:18" ht="60" x14ac:dyDescent="0.25">
      <c r="A130" s="120" t="s">
        <v>17</v>
      </c>
      <c r="B130" s="121" t="s">
        <v>18</v>
      </c>
      <c r="C130" s="122">
        <v>42664</v>
      </c>
      <c r="D130" s="132">
        <v>110000</v>
      </c>
      <c r="E130" s="120" t="s">
        <v>352</v>
      </c>
      <c r="F130" s="130">
        <v>99</v>
      </c>
      <c r="G130" s="120" t="str">
        <f>VLOOKUP(F130,Plan2!$1:$1048576,3,FALSE)</f>
        <v>GARRAFA TÉRMICA, MATERIAL PLÁSTICO, CAPACIDADE 1 L, FORMATO CILÍNDRICO, CARACTERÍSTICAS ADICIONAIS COM TAMPA ROSCÁVEL E AMPOLA EM VIDRO</v>
      </c>
      <c r="H130" s="130" t="s">
        <v>353</v>
      </c>
      <c r="I130" s="130">
        <v>12</v>
      </c>
      <c r="J130" s="131">
        <f>VLOOKUP(F130,Plan2!$1:$1048576,8,FALSE)</f>
        <v>19.989999999999998</v>
      </c>
      <c r="K130" s="125">
        <f t="shared" ref="K130:K193" si="8">J130*I130</f>
        <v>239.88</v>
      </c>
      <c r="L130" s="133">
        <v>42524</v>
      </c>
      <c r="M130" s="130" t="s">
        <v>422</v>
      </c>
      <c r="N130" s="130">
        <f t="shared" si="7"/>
        <v>12</v>
      </c>
      <c r="O130" s="127">
        <f t="shared" si="5"/>
        <v>239.88</v>
      </c>
      <c r="P130" s="126">
        <v>42590</v>
      </c>
      <c r="Q130" s="120">
        <v>544</v>
      </c>
      <c r="R130" s="120" t="s">
        <v>611</v>
      </c>
    </row>
    <row r="131" spans="1:18" ht="45" x14ac:dyDescent="0.25">
      <c r="A131" s="120" t="s">
        <v>17</v>
      </c>
      <c r="B131" s="121" t="s">
        <v>18</v>
      </c>
      <c r="C131" s="122">
        <v>42664</v>
      </c>
      <c r="D131" s="132">
        <v>110000</v>
      </c>
      <c r="E131" s="120" t="s">
        <v>352</v>
      </c>
      <c r="F131" s="130">
        <v>102</v>
      </c>
      <c r="G131" s="120" t="str">
        <f>VLOOKUP(F131,Plan2!$1:$1048576,3,FALSE)</f>
        <v>GRAMPEADOR, TRATAMENTO SUPERFICIAL PINTADO, MATERIAL METAL, TIPO MESA, CAPACIDADE 50 FL, TAMANHO GRAMPO 26/6</v>
      </c>
      <c r="H131" s="130" t="s">
        <v>353</v>
      </c>
      <c r="I131" s="130">
        <v>20</v>
      </c>
      <c r="J131" s="131">
        <f>VLOOKUP(F131,Plan2!$1:$1048576,8,FALSE)</f>
        <v>17.489999999999998</v>
      </c>
      <c r="K131" s="125">
        <f t="shared" si="8"/>
        <v>349.79999999999995</v>
      </c>
      <c r="L131" s="133">
        <v>42524</v>
      </c>
      <c r="M131" s="130" t="s">
        <v>418</v>
      </c>
      <c r="N131" s="130">
        <f t="shared" si="7"/>
        <v>20</v>
      </c>
      <c r="O131" s="127">
        <f t="shared" ref="O131:O194" si="9">N131*J131</f>
        <v>349.79999999999995</v>
      </c>
      <c r="P131" s="126">
        <v>42583</v>
      </c>
      <c r="Q131" s="120">
        <v>4227</v>
      </c>
      <c r="R131" s="120" t="s">
        <v>611</v>
      </c>
    </row>
    <row r="132" spans="1:18" ht="45" x14ac:dyDescent="0.25">
      <c r="A132" s="120" t="s">
        <v>17</v>
      </c>
      <c r="B132" s="121" t="s">
        <v>18</v>
      </c>
      <c r="C132" s="122">
        <v>42664</v>
      </c>
      <c r="D132" s="132">
        <v>110000</v>
      </c>
      <c r="E132" s="120" t="s">
        <v>352</v>
      </c>
      <c r="F132" s="130">
        <v>104</v>
      </c>
      <c r="G132" s="120" t="str">
        <f>VLOOKUP(F132,Plan2!$1:$1048576,3,FALSE)</f>
        <v>GRAMPO GRAMPEADOR, MATERIAL METAL, TRATAMENTO SUPERFICIAL GALVANIZADO, TAMANHO26/6. CAIXA COM 5.000 UNIDADES</v>
      </c>
      <c r="H132" s="130" t="s">
        <v>353</v>
      </c>
      <c r="I132" s="130">
        <v>10</v>
      </c>
      <c r="J132" s="131">
        <f>VLOOKUP(F132,Plan2!$1:$1048576,8,FALSE)</f>
        <v>2</v>
      </c>
      <c r="K132" s="125">
        <f t="shared" si="8"/>
        <v>20</v>
      </c>
      <c r="L132" s="133">
        <v>42527</v>
      </c>
      <c r="M132" s="130" t="s">
        <v>428</v>
      </c>
      <c r="N132" s="130">
        <f t="shared" si="7"/>
        <v>10</v>
      </c>
      <c r="O132" s="127">
        <f t="shared" si="9"/>
        <v>20</v>
      </c>
      <c r="P132" s="126">
        <v>42639</v>
      </c>
      <c r="Q132" s="120">
        <v>309</v>
      </c>
      <c r="R132" s="120" t="s">
        <v>611</v>
      </c>
    </row>
    <row r="133" spans="1:18" ht="60" x14ac:dyDescent="0.25">
      <c r="A133" s="120" t="s">
        <v>17</v>
      </c>
      <c r="B133" s="121" t="s">
        <v>18</v>
      </c>
      <c r="C133" s="122">
        <v>42664</v>
      </c>
      <c r="D133" s="132">
        <v>110000</v>
      </c>
      <c r="E133" s="120" t="s">
        <v>352</v>
      </c>
      <c r="F133" s="130">
        <v>109</v>
      </c>
      <c r="G133" s="120" t="str">
        <f>VLOOKUP(F133,Plan2!$1:$1048576,3,FALSE)</f>
        <v>LAPISEIRA, MATERIAL PLÁSTICO, DIÂMETRO CARGA 0,7 MM, CARACTERÍSTICAS ADICIONAIS PRENDEDOR E PONTEIRA DE METAL</v>
      </c>
      <c r="H133" s="130" t="s">
        <v>353</v>
      </c>
      <c r="I133" s="130">
        <v>12</v>
      </c>
      <c r="J133" s="131">
        <f>VLOOKUP(F133,Plan2!$1:$1048576,8,FALSE)</f>
        <v>2</v>
      </c>
      <c r="K133" s="125">
        <f t="shared" si="8"/>
        <v>24</v>
      </c>
      <c r="L133" s="133">
        <v>42524</v>
      </c>
      <c r="M133" s="130" t="s">
        <v>423</v>
      </c>
      <c r="N133" s="130">
        <f t="shared" si="7"/>
        <v>12</v>
      </c>
      <c r="O133" s="127">
        <f t="shared" si="9"/>
        <v>24</v>
      </c>
      <c r="P133" s="126">
        <v>42576</v>
      </c>
      <c r="Q133" s="120">
        <v>348</v>
      </c>
      <c r="R133" s="120" t="s">
        <v>611</v>
      </c>
    </row>
    <row r="134" spans="1:18" ht="45" x14ac:dyDescent="0.25">
      <c r="A134" s="120" t="s">
        <v>17</v>
      </c>
      <c r="B134" s="121" t="s">
        <v>18</v>
      </c>
      <c r="C134" s="122">
        <v>42664</v>
      </c>
      <c r="D134" s="132">
        <v>110000</v>
      </c>
      <c r="E134" s="120" t="s">
        <v>352</v>
      </c>
      <c r="F134" s="130">
        <v>107</v>
      </c>
      <c r="G134" s="120" t="str">
        <f>VLOOKUP(F134,Plan2!$1:$1048576,3,FALSE)</f>
        <v>LÂMINA ESTILETE, MATERIAL AÇO, LARGURA 18 MM, TIPO USO DESCARTÁVEL, APLICAÇÃO ESTILETE RETRÁTIL</v>
      </c>
      <c r="H134" s="130" t="s">
        <v>353</v>
      </c>
      <c r="I134" s="130">
        <v>6</v>
      </c>
      <c r="J134" s="131">
        <f>VLOOKUP(F134,Plan2!$1:$1048576,8,FALSE)</f>
        <v>0.2</v>
      </c>
      <c r="K134" s="125">
        <f t="shared" si="8"/>
        <v>1.2000000000000002</v>
      </c>
      <c r="L134" s="130" t="s">
        <v>477</v>
      </c>
      <c r="M134" s="130" t="s">
        <v>477</v>
      </c>
      <c r="N134" s="130" t="s">
        <v>477</v>
      </c>
      <c r="O134" s="127" t="s">
        <v>477</v>
      </c>
      <c r="P134" s="126" t="s">
        <v>477</v>
      </c>
      <c r="Q134" s="120" t="s">
        <v>477</v>
      </c>
      <c r="R134" s="120" t="s">
        <v>478</v>
      </c>
    </row>
    <row r="135" spans="1:18" ht="75" x14ac:dyDescent="0.25">
      <c r="A135" s="120" t="s">
        <v>17</v>
      </c>
      <c r="B135" s="121" t="s">
        <v>18</v>
      </c>
      <c r="C135" s="122">
        <v>42664</v>
      </c>
      <c r="D135" s="132">
        <v>110000</v>
      </c>
      <c r="E135" s="120" t="s">
        <v>352</v>
      </c>
      <c r="F135" s="130">
        <v>108</v>
      </c>
      <c r="G135" s="120" t="str">
        <f>VLOOKUP(F135,Plan2!$1:$1048576,3,FALSE)</f>
        <v>LÁPIS PRETO, MATERIAL CORPO MADEIRA, DUREZA CARGA HB, FORMATO CORPO SEXTAVADO,CARACTERÍSTICAS ADICIONAIS ENVERNIZADO E APONTADO, MATERIAL CARGA GRAFITE Nº 2</v>
      </c>
      <c r="H135" s="130" t="s">
        <v>353</v>
      </c>
      <c r="I135" s="130">
        <v>100</v>
      </c>
      <c r="J135" s="131">
        <f>VLOOKUP(F135,Plan2!$1:$1048576,8,FALSE)</f>
        <v>0.16</v>
      </c>
      <c r="K135" s="125">
        <f t="shared" si="8"/>
        <v>16</v>
      </c>
      <c r="L135" s="130" t="s">
        <v>477</v>
      </c>
      <c r="M135" s="130" t="s">
        <v>477</v>
      </c>
      <c r="N135" s="130" t="s">
        <v>477</v>
      </c>
      <c r="O135" s="127" t="s">
        <v>477</v>
      </c>
      <c r="P135" s="126" t="s">
        <v>477</v>
      </c>
      <c r="Q135" s="120" t="s">
        <v>477</v>
      </c>
      <c r="R135" s="120" t="s">
        <v>478</v>
      </c>
    </row>
    <row r="136" spans="1:18" ht="75" x14ac:dyDescent="0.25">
      <c r="A136" s="120" t="s">
        <v>17</v>
      </c>
      <c r="B136" s="121" t="s">
        <v>18</v>
      </c>
      <c r="C136" s="122">
        <v>42664</v>
      </c>
      <c r="D136" s="132">
        <v>110000</v>
      </c>
      <c r="E136" s="120" t="s">
        <v>352</v>
      </c>
      <c r="F136" s="130">
        <v>137</v>
      </c>
      <c r="G136" s="120" t="str">
        <f>VLOOKUP(F136,Plan2!$1:$1048576,3,FALSE)</f>
        <v>PASTA ARQUIVO, MATERIAL CARTOLINA PLASTIFICADA, LARGURA 240 MM, ALTURA 345 MM,COR AZUL, CARACTERÍSTICAS ADICIONAIS COM ABA E ELÁSTICO, GRAMATURA 480 G/M2</v>
      </c>
      <c r="H136" s="130" t="s">
        <v>353</v>
      </c>
      <c r="I136" s="130">
        <v>30</v>
      </c>
      <c r="J136" s="131">
        <f>VLOOKUP(F136,Plan2!$1:$1048576,8,FALSE)</f>
        <v>1.25</v>
      </c>
      <c r="K136" s="125">
        <f t="shared" si="8"/>
        <v>37.5</v>
      </c>
      <c r="L136" s="133">
        <v>42527</v>
      </c>
      <c r="M136" s="130" t="s">
        <v>431</v>
      </c>
      <c r="N136" s="130">
        <f t="shared" si="7"/>
        <v>30</v>
      </c>
      <c r="O136" s="127">
        <f t="shared" si="9"/>
        <v>37.5</v>
      </c>
      <c r="P136" s="126">
        <v>42613</v>
      </c>
      <c r="Q136" s="120">
        <v>1089</v>
      </c>
      <c r="R136" s="120" t="s">
        <v>611</v>
      </c>
    </row>
    <row r="137" spans="1:18" ht="75" x14ac:dyDescent="0.25">
      <c r="A137" s="120" t="s">
        <v>17</v>
      </c>
      <c r="B137" s="121" t="s">
        <v>18</v>
      </c>
      <c r="C137" s="122">
        <v>42664</v>
      </c>
      <c r="D137" s="132">
        <v>110000</v>
      </c>
      <c r="E137" s="120" t="s">
        <v>352</v>
      </c>
      <c r="F137" s="130">
        <v>138</v>
      </c>
      <c r="G137" s="120" t="str">
        <f>VLOOKUP(F137,Plan2!$1:$1048576,3,FALSE)</f>
        <v>PASTA ARQUIVO, MATERIAL CARTOLINA PLASTIFICADA, TIPO COM GRAMPO, LARGURA 230 MM, ALTURA 335 MM, COR AZUL, PRENDEDOR INTERNO TRILHO, GRAMATURA 480 G/M2</v>
      </c>
      <c r="H137" s="130" t="s">
        <v>353</v>
      </c>
      <c r="I137" s="130">
        <v>60</v>
      </c>
      <c r="J137" s="131">
        <f>VLOOKUP(F137,Plan2!$1:$1048576,8,FALSE)</f>
        <v>0.85</v>
      </c>
      <c r="K137" s="125">
        <f t="shared" si="8"/>
        <v>51</v>
      </c>
      <c r="L137" s="133">
        <v>42524</v>
      </c>
      <c r="M137" s="130" t="s">
        <v>420</v>
      </c>
      <c r="N137" s="130">
        <f t="shared" si="7"/>
        <v>60</v>
      </c>
      <c r="O137" s="127">
        <f t="shared" si="9"/>
        <v>51</v>
      </c>
      <c r="P137" s="126">
        <v>42579</v>
      </c>
      <c r="Q137" s="120">
        <v>4544</v>
      </c>
      <c r="R137" s="120" t="s">
        <v>611</v>
      </c>
    </row>
    <row r="138" spans="1:18" ht="105" x14ac:dyDescent="0.25">
      <c r="A138" s="120" t="s">
        <v>17</v>
      </c>
      <c r="B138" s="121" t="s">
        <v>18</v>
      </c>
      <c r="C138" s="122">
        <v>42664</v>
      </c>
      <c r="D138" s="132">
        <v>110000</v>
      </c>
      <c r="E138" s="120" t="s">
        <v>352</v>
      </c>
      <c r="F138" s="130">
        <v>136</v>
      </c>
      <c r="G138" s="120" t="str">
        <f>VLOOKUP(F138,Plan2!$1:$1048576,3,FALSE)</f>
        <v>PASTA ARQUIVO, MATERIAL CARTÃO PRENSADO, TIPO AZ, LARGURA 280 MM, ALTURA 350 MM, LOMBADA 80 MM, PRENDEDOR INTERNO MOLA COM ALAVANCA, TAMANHO OFÍCIO, CARACTERÍSTICAS ADICIONAIS 1 REVESTIDA EM PAPEL E VISOR DE PVC CRISTAL(55X115)</v>
      </c>
      <c r="H138" s="130" t="s">
        <v>353</v>
      </c>
      <c r="I138" s="130">
        <v>20</v>
      </c>
      <c r="J138" s="131">
        <f>VLOOKUP(F138,Plan2!$1:$1048576,8,FALSE)</f>
        <v>6.34</v>
      </c>
      <c r="K138" s="125">
        <f t="shared" si="8"/>
        <v>126.8</v>
      </c>
      <c r="L138" s="133">
        <v>42524</v>
      </c>
      <c r="M138" s="130" t="s">
        <v>420</v>
      </c>
      <c r="N138" s="130">
        <f t="shared" si="7"/>
        <v>20</v>
      </c>
      <c r="O138" s="127">
        <f t="shared" si="9"/>
        <v>126.8</v>
      </c>
      <c r="P138" s="126">
        <v>42579</v>
      </c>
      <c r="Q138" s="120">
        <v>4544</v>
      </c>
      <c r="R138" s="120" t="s">
        <v>611</v>
      </c>
    </row>
    <row r="139" spans="1:18" ht="75" x14ac:dyDescent="0.25">
      <c r="A139" s="120" t="s">
        <v>17</v>
      </c>
      <c r="B139" s="121" t="s">
        <v>18</v>
      </c>
      <c r="C139" s="122">
        <v>42664</v>
      </c>
      <c r="D139" s="132">
        <v>110000</v>
      </c>
      <c r="E139" s="120" t="s">
        <v>352</v>
      </c>
      <c r="F139" s="130">
        <v>139</v>
      </c>
      <c r="G139" s="120" t="str">
        <f>VLOOKUP(F139,Plan2!$1:$1048576,3,FALSE)</f>
        <v>PASTA ARQUIVO, MATERIAL PLÁSTICO CORRUGADO FLEXÍVEL, TIPO COM ABAS, LARGURA 250 MM, ALTURA 335 MM, LOMBADA 20 MM, COR AZUL, CARACTERÍSTICAS ADICIONAIS COMELÁSTICO</v>
      </c>
      <c r="H139" s="130" t="s">
        <v>353</v>
      </c>
      <c r="I139" s="130">
        <v>20</v>
      </c>
      <c r="J139" s="131">
        <f>VLOOKUP(F139,Plan2!$1:$1048576,8,FALSE)</f>
        <v>1.73</v>
      </c>
      <c r="K139" s="125">
        <f t="shared" si="8"/>
        <v>34.6</v>
      </c>
      <c r="L139" s="133">
        <v>42524</v>
      </c>
      <c r="M139" s="130" t="s">
        <v>424</v>
      </c>
      <c r="N139" s="130">
        <f t="shared" si="7"/>
        <v>20</v>
      </c>
      <c r="O139" s="127">
        <f t="shared" si="9"/>
        <v>34.6</v>
      </c>
      <c r="P139" s="126">
        <v>42579</v>
      </c>
      <c r="Q139" s="120">
        <v>938</v>
      </c>
      <c r="R139" s="120" t="s">
        <v>611</v>
      </c>
    </row>
    <row r="140" spans="1:18" ht="75" x14ac:dyDescent="0.25">
      <c r="A140" s="120" t="s">
        <v>17</v>
      </c>
      <c r="B140" s="121" t="s">
        <v>18</v>
      </c>
      <c r="C140" s="122">
        <v>42664</v>
      </c>
      <c r="D140" s="132">
        <v>110000</v>
      </c>
      <c r="E140" s="120" t="s">
        <v>352</v>
      </c>
      <c r="F140" s="130">
        <v>141</v>
      </c>
      <c r="G140" s="120" t="str">
        <f>VLOOKUP(F140,Plan2!$1:$1048576,3,FALSE)</f>
        <v>PASTA ARQUIVO, MATERIAL PLÁSTICO CORRUGADO FLEXÍVEL, TIPO COM ABAS, LARGURA 250 MM, ALTURA 340 MM, LOMBADA 20 MM, COR AMARELA, CARACTERÍSTICAS ADICIONAIS COM ELÁSTICO</v>
      </c>
      <c r="H140" s="130" t="s">
        <v>353</v>
      </c>
      <c r="I140" s="130">
        <v>20</v>
      </c>
      <c r="J140" s="131">
        <f>VLOOKUP(F140,Plan2!$1:$1048576,8,FALSE)</f>
        <v>1.73</v>
      </c>
      <c r="K140" s="125">
        <f t="shared" si="8"/>
        <v>34.6</v>
      </c>
      <c r="L140" s="133">
        <v>42524</v>
      </c>
      <c r="M140" s="130" t="s">
        <v>424</v>
      </c>
      <c r="N140" s="130">
        <f t="shared" si="7"/>
        <v>20</v>
      </c>
      <c r="O140" s="127">
        <f t="shared" si="9"/>
        <v>34.6</v>
      </c>
      <c r="P140" s="126">
        <v>42579</v>
      </c>
      <c r="Q140" s="120">
        <v>938</v>
      </c>
      <c r="R140" s="120" t="s">
        <v>611</v>
      </c>
    </row>
    <row r="141" spans="1:18" ht="75" x14ac:dyDescent="0.25">
      <c r="A141" s="120" t="s">
        <v>17</v>
      </c>
      <c r="B141" s="121" t="s">
        <v>18</v>
      </c>
      <c r="C141" s="122">
        <v>42664</v>
      </c>
      <c r="D141" s="132">
        <v>110000</v>
      </c>
      <c r="E141" s="120" t="s">
        <v>352</v>
      </c>
      <c r="F141" s="130">
        <v>142</v>
      </c>
      <c r="G141" s="120" t="str">
        <f>VLOOKUP(F141,Plan2!$1:$1048576,3,FALSE)</f>
        <v>PASTA ARQUIVO, MATERIAL PLÁSTICO CORRUGADO FLEXÍVEL, TIPO COM ABAS, LARGURA 250 MM, ALTURA 340 MM, LOMBADA 35 MM, COR AMARELA, CARACTERÍSTICAS ADICIONAIS COM ELÁSTICO</v>
      </c>
      <c r="H141" s="130" t="s">
        <v>353</v>
      </c>
      <c r="I141" s="130">
        <v>20</v>
      </c>
      <c r="J141" s="131">
        <f>VLOOKUP(F141,Plan2!$1:$1048576,8,FALSE)</f>
        <v>1.89</v>
      </c>
      <c r="K141" s="125">
        <f t="shared" si="8"/>
        <v>37.799999999999997</v>
      </c>
      <c r="L141" s="133">
        <v>42527</v>
      </c>
      <c r="M141" s="130" t="s">
        <v>425</v>
      </c>
      <c r="N141" s="130">
        <f t="shared" si="7"/>
        <v>20</v>
      </c>
      <c r="O141" s="127">
        <f t="shared" si="9"/>
        <v>37.799999999999997</v>
      </c>
      <c r="P141" s="126">
        <v>42579</v>
      </c>
      <c r="Q141" s="120">
        <v>1400</v>
      </c>
      <c r="R141" s="120" t="s">
        <v>611</v>
      </c>
    </row>
    <row r="142" spans="1:18" ht="75" x14ac:dyDescent="0.25">
      <c r="A142" s="120" t="s">
        <v>17</v>
      </c>
      <c r="B142" s="121" t="s">
        <v>18</v>
      </c>
      <c r="C142" s="122">
        <v>42664</v>
      </c>
      <c r="D142" s="132">
        <v>110000</v>
      </c>
      <c r="E142" s="120" t="s">
        <v>352</v>
      </c>
      <c r="F142" s="130">
        <v>144</v>
      </c>
      <c r="G142" s="120" t="str">
        <f>VLOOKUP(F142,Plan2!$1:$1048576,3,FALSE)</f>
        <v>PASTA ARQUIVO, MATERIAL PLÁSTICO CORRUGADO FLEXÍVEL, LARGURA 250 MM, ALTURA 345 MM, LOMBADA 60 MM, COR AMARELA, CARACTERÍSTICAS ADICIONAIS COM ABA E ELÁSTICO</v>
      </c>
      <c r="H142" s="130" t="s">
        <v>353</v>
      </c>
      <c r="I142" s="130">
        <v>20</v>
      </c>
      <c r="J142" s="131">
        <f>VLOOKUP(F142,Plan2!$1:$1048576,8,FALSE)</f>
        <v>2.02</v>
      </c>
      <c r="K142" s="125">
        <f t="shared" si="8"/>
        <v>40.4</v>
      </c>
      <c r="L142" s="133">
        <v>42527</v>
      </c>
      <c r="M142" s="130" t="s">
        <v>425</v>
      </c>
      <c r="N142" s="130">
        <f t="shared" si="7"/>
        <v>20</v>
      </c>
      <c r="O142" s="127">
        <f t="shared" si="9"/>
        <v>40.4</v>
      </c>
      <c r="P142" s="126">
        <v>42579</v>
      </c>
      <c r="Q142" s="120">
        <v>1400</v>
      </c>
      <c r="R142" s="120" t="s">
        <v>611</v>
      </c>
    </row>
    <row r="143" spans="1:18" ht="75" x14ac:dyDescent="0.25">
      <c r="A143" s="120" t="s">
        <v>17</v>
      </c>
      <c r="B143" s="121" t="s">
        <v>18</v>
      </c>
      <c r="C143" s="122">
        <v>42664</v>
      </c>
      <c r="D143" s="132">
        <v>110000</v>
      </c>
      <c r="E143" s="120" t="s">
        <v>352</v>
      </c>
      <c r="F143" s="130">
        <v>140</v>
      </c>
      <c r="G143" s="120" t="str">
        <f>VLOOKUP(F143,Plan2!$1:$1048576,3,FALSE)</f>
        <v>PASTA ARQUIVO, MATERIAL PLÁSTICO CORRUGADO FLEXÍVEL, TIPO COM ABAS, LARGURA 250 MM, ALTURA 335 MM, LOMBADA 55 MM, COR AZUL, CARACTERÍSTICAS ADICIONAIS COMELÁSTICO</v>
      </c>
      <c r="H143" s="130" t="s">
        <v>353</v>
      </c>
      <c r="I143" s="130">
        <v>500</v>
      </c>
      <c r="J143" s="131">
        <f>VLOOKUP(F143,Plan2!$1:$1048576,8,FALSE)</f>
        <v>2.02</v>
      </c>
      <c r="K143" s="125">
        <f t="shared" si="8"/>
        <v>1010</v>
      </c>
      <c r="L143" s="133">
        <v>42527</v>
      </c>
      <c r="M143" s="130" t="s">
        <v>425</v>
      </c>
      <c r="N143" s="130">
        <v>222</v>
      </c>
      <c r="O143" s="127">
        <f t="shared" si="9"/>
        <v>448.44</v>
      </c>
      <c r="P143" s="126">
        <v>42579</v>
      </c>
      <c r="Q143" s="120">
        <v>1400</v>
      </c>
      <c r="R143" s="120" t="s">
        <v>692</v>
      </c>
    </row>
    <row r="144" spans="1:18" ht="75" x14ac:dyDescent="0.25">
      <c r="A144" s="120" t="s">
        <v>17</v>
      </c>
      <c r="B144" s="121" t="s">
        <v>18</v>
      </c>
      <c r="C144" s="122">
        <v>42664</v>
      </c>
      <c r="D144" s="132">
        <v>110000</v>
      </c>
      <c r="E144" s="120" t="s">
        <v>352</v>
      </c>
      <c r="F144" s="130">
        <v>143</v>
      </c>
      <c r="G144" s="120" t="str">
        <f>VLOOKUP(F144,Plan2!$1:$1048576,3,FALSE)</f>
        <v>PASTA ARQUIVO, MATERIAL PLÁSTICO CORRUGADO FLEXÍVEL, TIPO COM ABAS, LARGURA 250 MM, ALTURA 340 MM, LOMBADA 35 MM, COR AZUL, CARACTERÍSTICAS ADICIONAIS COMELÁSTICO</v>
      </c>
      <c r="H144" s="130" t="s">
        <v>353</v>
      </c>
      <c r="I144" s="130">
        <v>20</v>
      </c>
      <c r="J144" s="131">
        <f>VLOOKUP(F144,Plan2!$1:$1048576,8,FALSE)</f>
        <v>1.85</v>
      </c>
      <c r="K144" s="125">
        <f t="shared" si="8"/>
        <v>37</v>
      </c>
      <c r="L144" s="133">
        <v>42524</v>
      </c>
      <c r="M144" s="130" t="s">
        <v>424</v>
      </c>
      <c r="N144" s="130">
        <f t="shared" ref="N144:N151" si="10">I144</f>
        <v>20</v>
      </c>
      <c r="O144" s="127">
        <f t="shared" si="9"/>
        <v>37</v>
      </c>
      <c r="P144" s="126">
        <v>42579</v>
      </c>
      <c r="Q144" s="120">
        <v>938</v>
      </c>
      <c r="R144" s="120" t="s">
        <v>611</v>
      </c>
    </row>
    <row r="145" spans="1:18" ht="105" x14ac:dyDescent="0.25">
      <c r="A145" s="120" t="s">
        <v>17</v>
      </c>
      <c r="B145" s="121" t="s">
        <v>18</v>
      </c>
      <c r="C145" s="122">
        <v>42664</v>
      </c>
      <c r="D145" s="132">
        <v>110000</v>
      </c>
      <c r="E145" s="120" t="s">
        <v>352</v>
      </c>
      <c r="F145" s="130">
        <v>146</v>
      </c>
      <c r="G145" s="120" t="str">
        <f>VLOOKUP(F145,Plan2!$1:$1048576,3,FALSE)</f>
        <v>PERFURADOR PAPEL, MATERIAL FERRO FUNDIDO, TIPO MESA, CAPACIDADE PERFURAÇÃO 100FL, FUNCIONAMENTO MANUAL, CARACTERÍSTICAS ADICIONAIS FURO REDONDO, MARGEADOR, REGULAGEM DE PROFUNDIDAD E, QUANTIDADE FUROS 2 UN</v>
      </c>
      <c r="H145" s="130" t="s">
        <v>353</v>
      </c>
      <c r="I145" s="130">
        <v>20</v>
      </c>
      <c r="J145" s="131">
        <f>VLOOKUP(F145,Plan2!$1:$1048576,8,FALSE)</f>
        <v>64.5</v>
      </c>
      <c r="K145" s="125">
        <f t="shared" si="8"/>
        <v>1290</v>
      </c>
      <c r="L145" s="133">
        <v>42524</v>
      </c>
      <c r="M145" s="130" t="s">
        <v>420</v>
      </c>
      <c r="N145" s="130">
        <f t="shared" si="10"/>
        <v>20</v>
      </c>
      <c r="O145" s="127">
        <f t="shared" si="9"/>
        <v>1290</v>
      </c>
      <c r="P145" s="126">
        <v>42579</v>
      </c>
      <c r="Q145" s="120">
        <v>4544</v>
      </c>
      <c r="R145" s="120" t="s">
        <v>611</v>
      </c>
    </row>
    <row r="146" spans="1:18" ht="75" x14ac:dyDescent="0.25">
      <c r="A146" s="120" t="s">
        <v>17</v>
      </c>
      <c r="B146" s="121" t="s">
        <v>18</v>
      </c>
      <c r="C146" s="122">
        <v>42664</v>
      </c>
      <c r="D146" s="132">
        <v>110000</v>
      </c>
      <c r="E146" s="120" t="s">
        <v>352</v>
      </c>
      <c r="F146" s="130">
        <v>160</v>
      </c>
      <c r="G146" s="120" t="str">
        <f>VLOOKUP(F146,Plan2!$1:$1048576,3,FALSE)</f>
        <v>PRANCHETA PORTÁTIL, MATERIAL ACRÍLICO, COMPRIMENTO 233 MM, LARGURA 320 MM, ESPESSURA 3 MM, COR FUMÊ, CARACTERÍSTICAS ADICIONAIS COM PRENDEDOR NIQUELADO</v>
      </c>
      <c r="H146" s="130" t="s">
        <v>353</v>
      </c>
      <c r="I146" s="130">
        <v>15</v>
      </c>
      <c r="J146" s="131">
        <f>VLOOKUP(F146,Plan2!$1:$1048576,8,FALSE)</f>
        <v>7.54</v>
      </c>
      <c r="K146" s="125">
        <f t="shared" si="8"/>
        <v>113.1</v>
      </c>
      <c r="L146" s="133">
        <v>42524</v>
      </c>
      <c r="M146" s="130" t="s">
        <v>418</v>
      </c>
      <c r="N146" s="130">
        <f t="shared" si="10"/>
        <v>15</v>
      </c>
      <c r="O146" s="127">
        <f t="shared" si="9"/>
        <v>113.1</v>
      </c>
      <c r="P146" s="126">
        <v>42583</v>
      </c>
      <c r="Q146" s="120">
        <v>4227</v>
      </c>
      <c r="R146" s="120" t="s">
        <v>611</v>
      </c>
    </row>
    <row r="147" spans="1:18" ht="45" x14ac:dyDescent="0.25">
      <c r="A147" s="120" t="s">
        <v>17</v>
      </c>
      <c r="B147" s="121" t="s">
        <v>18</v>
      </c>
      <c r="C147" s="122">
        <v>42664</v>
      </c>
      <c r="D147" s="132">
        <v>110000</v>
      </c>
      <c r="E147" s="120" t="s">
        <v>352</v>
      </c>
      <c r="F147" s="130">
        <v>173</v>
      </c>
      <c r="G147" s="120" t="str">
        <f>VLOOKUP(F147,Plan2!$1:$1048576,3,FALSE)</f>
        <v>TESOURA, MATERIAL AÇO INOXIDÁVEL, MATERIAL CABO PLÁSTICO, COMPRIMENTO 16 CM</v>
      </c>
      <c r="H147" s="130" t="s">
        <v>353</v>
      </c>
      <c r="I147" s="130">
        <v>10</v>
      </c>
      <c r="J147" s="131">
        <f>VLOOKUP(F147,Plan2!$1:$1048576,8,FALSE)</f>
        <v>2.69</v>
      </c>
      <c r="K147" s="125">
        <f t="shared" si="8"/>
        <v>26.9</v>
      </c>
      <c r="L147" s="133">
        <v>42527</v>
      </c>
      <c r="M147" s="130" t="s">
        <v>431</v>
      </c>
      <c r="N147" s="130">
        <f t="shared" si="10"/>
        <v>10</v>
      </c>
      <c r="O147" s="127">
        <f t="shared" si="9"/>
        <v>26.9</v>
      </c>
      <c r="P147" s="126">
        <v>42613</v>
      </c>
      <c r="Q147" s="120">
        <v>1089</v>
      </c>
      <c r="R147" s="120" t="s">
        <v>611</v>
      </c>
    </row>
    <row r="148" spans="1:18" ht="60" x14ac:dyDescent="0.25">
      <c r="A148" s="120" t="s">
        <v>17</v>
      </c>
      <c r="B148" s="121" t="s">
        <v>18</v>
      </c>
      <c r="C148" s="122">
        <v>42664</v>
      </c>
      <c r="D148" s="132">
        <v>110000</v>
      </c>
      <c r="E148" s="120" t="s">
        <v>352</v>
      </c>
      <c r="F148" s="130">
        <v>175</v>
      </c>
      <c r="G148" s="120" t="str">
        <f>VLOOKUP(F148,Plan2!$1:$1048576,3,FALSE)</f>
        <v>TINTA PARA CARIMBO, COR AZUL, COMPONENTES ÁGUA, PIGMENTOS, ASPECTO FÍSICO LÍQUIDO, APLICAÇÃO ALMOFADA, CAPACIDADE FRASCO 40 ML</v>
      </c>
      <c r="H148" s="130" t="s">
        <v>353</v>
      </c>
      <c r="I148" s="130">
        <v>10</v>
      </c>
      <c r="J148" s="131">
        <f>VLOOKUP(F148,Plan2!$1:$1048576,8,FALSE)</f>
        <v>1.6</v>
      </c>
      <c r="K148" s="125">
        <f t="shared" si="8"/>
        <v>16</v>
      </c>
      <c r="L148" s="133">
        <v>42524</v>
      </c>
      <c r="M148" s="130" t="s">
        <v>424</v>
      </c>
      <c r="N148" s="130">
        <f t="shared" si="10"/>
        <v>10</v>
      </c>
      <c r="O148" s="127">
        <f t="shared" si="9"/>
        <v>16</v>
      </c>
      <c r="P148" s="126">
        <v>42579</v>
      </c>
      <c r="Q148" s="120">
        <v>938</v>
      </c>
      <c r="R148" s="120" t="s">
        <v>611</v>
      </c>
    </row>
    <row r="149" spans="1:18" ht="45" x14ac:dyDescent="0.25">
      <c r="A149" s="120" t="s">
        <v>17</v>
      </c>
      <c r="B149" s="121" t="s">
        <v>18</v>
      </c>
      <c r="C149" s="122">
        <v>42664</v>
      </c>
      <c r="D149" s="132">
        <v>110200</v>
      </c>
      <c r="E149" s="120" t="s">
        <v>250</v>
      </c>
      <c r="F149" s="130">
        <v>9</v>
      </c>
      <c r="G149" s="120" t="str">
        <f>VLOOKUP(F149,Plan2!$1:$1048576,3,FALSE)</f>
        <v>BARBANTE ALGODÃO, QUANTIDADE FIOS 8 UN, ACABAMENTO SUPERFICIAL CRÚ. ROLO DE 250G</v>
      </c>
      <c r="H149" s="130" t="s">
        <v>351</v>
      </c>
      <c r="I149" s="130">
        <v>15</v>
      </c>
      <c r="J149" s="131">
        <f>VLOOKUP(F149,Plan2!$1:$1048576,8,FALSE)</f>
        <v>3.49</v>
      </c>
      <c r="K149" s="125">
        <f t="shared" si="8"/>
        <v>52.35</v>
      </c>
      <c r="L149" s="133">
        <v>42524</v>
      </c>
      <c r="M149" s="130" t="s">
        <v>415</v>
      </c>
      <c r="N149" s="130">
        <f t="shared" si="10"/>
        <v>15</v>
      </c>
      <c r="O149" s="127">
        <f t="shared" si="9"/>
        <v>52.35</v>
      </c>
      <c r="P149" s="126">
        <v>42564</v>
      </c>
      <c r="Q149" s="120">
        <v>1281</v>
      </c>
      <c r="R149" s="120" t="s">
        <v>611</v>
      </c>
    </row>
    <row r="150" spans="1:18" ht="60" x14ac:dyDescent="0.25">
      <c r="A150" s="120" t="s">
        <v>17</v>
      </c>
      <c r="B150" s="121" t="s">
        <v>18</v>
      </c>
      <c r="C150" s="122">
        <v>42664</v>
      </c>
      <c r="D150" s="132">
        <v>110200</v>
      </c>
      <c r="E150" s="120" t="s">
        <v>250</v>
      </c>
      <c r="F150" s="130">
        <v>14</v>
      </c>
      <c r="G150" s="120" t="str">
        <f>VLOOKUP(F150,Plan2!$1:$1048576,3,FALSE)</f>
        <v>BORRACHA APAGADORA ESCRITA, MATERIAL BORRACHA, COMPRIMENTO 45 MM, LARGURA 23 MM, ALTURA 12 MM, COR BRANCA</v>
      </c>
      <c r="H150" s="130" t="s">
        <v>351</v>
      </c>
      <c r="I150" s="130">
        <v>20</v>
      </c>
      <c r="J150" s="131">
        <f>VLOOKUP(F150,Plan2!$1:$1048576,8,FALSE)</f>
        <v>0.25</v>
      </c>
      <c r="K150" s="125">
        <f t="shared" si="8"/>
        <v>5</v>
      </c>
      <c r="L150" s="130" t="s">
        <v>477</v>
      </c>
      <c r="M150" s="130" t="s">
        <v>477</v>
      </c>
      <c r="N150" s="130" t="s">
        <v>477</v>
      </c>
      <c r="O150" s="127" t="s">
        <v>477</v>
      </c>
      <c r="P150" s="126" t="s">
        <v>477</v>
      </c>
      <c r="Q150" s="120" t="s">
        <v>477</v>
      </c>
      <c r="R150" s="120" t="s">
        <v>478</v>
      </c>
    </row>
    <row r="151" spans="1:18" ht="60" x14ac:dyDescent="0.25">
      <c r="A151" s="120" t="s">
        <v>17</v>
      </c>
      <c r="B151" s="121" t="s">
        <v>18</v>
      </c>
      <c r="C151" s="122">
        <v>42664</v>
      </c>
      <c r="D151" s="132">
        <v>110200</v>
      </c>
      <c r="E151" s="120" t="s">
        <v>250</v>
      </c>
      <c r="F151" s="130">
        <v>15</v>
      </c>
      <c r="G151" s="120" t="str">
        <f>VLOOKUP(F151,Plan2!$1:$1048576,3,FALSE)</f>
        <v>BORRACHA APAGADORA ESCRITA, MATERIAL PLÁSTICO DE VINIL, COMPRIMENTO 60 MM, LARGURA 20 MM, ALTURA 10 MM, COR VERDE, TIPO MACIA</v>
      </c>
      <c r="H151" s="130" t="s">
        <v>351</v>
      </c>
      <c r="I151" s="130">
        <v>20</v>
      </c>
      <c r="J151" s="131">
        <f>VLOOKUP(F151,Plan2!$1:$1048576,8,FALSE)</f>
        <v>0.6</v>
      </c>
      <c r="K151" s="125">
        <f t="shared" si="8"/>
        <v>12</v>
      </c>
      <c r="L151" s="133">
        <v>42524</v>
      </c>
      <c r="M151" s="130" t="s">
        <v>419</v>
      </c>
      <c r="N151" s="130">
        <f t="shared" si="10"/>
        <v>20</v>
      </c>
      <c r="O151" s="127">
        <f t="shared" si="9"/>
        <v>12</v>
      </c>
      <c r="P151" s="126">
        <v>42563</v>
      </c>
      <c r="Q151" s="120">
        <v>13408</v>
      </c>
      <c r="R151" s="120" t="s">
        <v>611</v>
      </c>
    </row>
    <row r="152" spans="1:18" ht="105" x14ac:dyDescent="0.25">
      <c r="A152" s="120" t="s">
        <v>17</v>
      </c>
      <c r="B152" s="121" t="s">
        <v>18</v>
      </c>
      <c r="C152" s="122">
        <v>42664</v>
      </c>
      <c r="D152" s="132">
        <v>110200</v>
      </c>
      <c r="E152" s="120" t="s">
        <v>250</v>
      </c>
      <c r="F152" s="130">
        <v>18</v>
      </c>
      <c r="G152" s="120" t="str">
        <f>VLOOKUP(F152,Plan2!$1:$1048576,3,FALSE)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152" s="130" t="s">
        <v>351</v>
      </c>
      <c r="I152" s="130">
        <v>200</v>
      </c>
      <c r="J152" s="131">
        <f>VLOOKUP(F152,Plan2!$1:$1048576,8,FALSE)</f>
        <v>0.5</v>
      </c>
      <c r="K152" s="125">
        <f t="shared" si="8"/>
        <v>100</v>
      </c>
      <c r="L152" s="133">
        <v>42524</v>
      </c>
      <c r="M152" s="130" t="s">
        <v>418</v>
      </c>
      <c r="N152" s="130">
        <v>90</v>
      </c>
      <c r="O152" s="127">
        <f t="shared" si="9"/>
        <v>45</v>
      </c>
      <c r="P152" s="126">
        <v>42583</v>
      </c>
      <c r="Q152" s="120">
        <v>4227</v>
      </c>
      <c r="R152" s="120" t="s">
        <v>692</v>
      </c>
    </row>
    <row r="153" spans="1:18" ht="105" x14ac:dyDescent="0.25">
      <c r="A153" s="120" t="s">
        <v>17</v>
      </c>
      <c r="B153" s="121" t="s">
        <v>18</v>
      </c>
      <c r="C153" s="122">
        <v>42664</v>
      </c>
      <c r="D153" s="132">
        <v>110200</v>
      </c>
      <c r="E153" s="120" t="s">
        <v>250</v>
      </c>
      <c r="F153" s="130">
        <v>20</v>
      </c>
      <c r="G153" s="120" t="str">
        <f>VLOOKUP(F153,Plan2!$1:$1048576,3,FALSE)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153" s="130" t="s">
        <v>351</v>
      </c>
      <c r="I153" s="130">
        <v>200</v>
      </c>
      <c r="J153" s="131">
        <f>VLOOKUP(F153,Plan2!$1:$1048576,8,FALSE)</f>
        <v>0.32</v>
      </c>
      <c r="K153" s="125">
        <f t="shared" si="8"/>
        <v>64</v>
      </c>
      <c r="L153" s="133">
        <v>42527</v>
      </c>
      <c r="M153" s="130" t="s">
        <v>431</v>
      </c>
      <c r="N153" s="130">
        <f>I153</f>
        <v>200</v>
      </c>
      <c r="O153" s="127">
        <f t="shared" si="9"/>
        <v>64</v>
      </c>
      <c r="P153" s="126">
        <v>42613</v>
      </c>
      <c r="Q153" s="120">
        <v>1089</v>
      </c>
      <c r="R153" s="120" t="s">
        <v>611</v>
      </c>
    </row>
    <row r="154" spans="1:18" ht="105" x14ac:dyDescent="0.25">
      <c r="A154" s="120" t="s">
        <v>17</v>
      </c>
      <c r="B154" s="121" t="s">
        <v>18</v>
      </c>
      <c r="C154" s="122">
        <v>42664</v>
      </c>
      <c r="D154" s="132">
        <v>110200</v>
      </c>
      <c r="E154" s="120" t="s">
        <v>250</v>
      </c>
      <c r="F154" s="130">
        <v>21</v>
      </c>
      <c r="G154" s="120" t="str">
        <f>VLOOKUP(F154,Plan2!$1:$1048576,3,FALSE)</f>
        <v>CANETA ESFEROGRÁFICA, MATERIAL PLÁSTICO, QUANTIDADE CARGAS 1 UN, MATERIAL PONTA LATÃO COM ESFERA DE TUNGSTÊNIO, TIPO ESCRITA MÉDIA, COR TINTA VERMELHA, CARACTERÍSTICAS ADICIONAIS MATERIAL TRANSPARENTE E COM ORIFÍCIO LATERAL</v>
      </c>
      <c r="H154" s="130" t="s">
        <v>351</v>
      </c>
      <c r="I154" s="130">
        <v>200</v>
      </c>
      <c r="J154" s="131">
        <f>VLOOKUP(F154,Plan2!$1:$1048576,8,FALSE)</f>
        <v>0.32</v>
      </c>
      <c r="K154" s="125">
        <f t="shared" si="8"/>
        <v>64</v>
      </c>
      <c r="L154" s="133">
        <v>42527</v>
      </c>
      <c r="M154" s="130" t="s">
        <v>431</v>
      </c>
      <c r="N154" s="130">
        <f>I154</f>
        <v>200</v>
      </c>
      <c r="O154" s="127">
        <f t="shared" si="9"/>
        <v>64</v>
      </c>
      <c r="P154" s="126">
        <v>42613</v>
      </c>
      <c r="Q154" s="120">
        <v>1089</v>
      </c>
      <c r="R154" s="120" t="s">
        <v>611</v>
      </c>
    </row>
    <row r="155" spans="1:18" ht="60" x14ac:dyDescent="0.25">
      <c r="A155" s="120" t="s">
        <v>17</v>
      </c>
      <c r="B155" s="121" t="s">
        <v>18</v>
      </c>
      <c r="C155" s="122">
        <v>42664</v>
      </c>
      <c r="D155" s="132">
        <v>110200</v>
      </c>
      <c r="E155" s="120" t="s">
        <v>250</v>
      </c>
      <c r="F155" s="130">
        <v>23</v>
      </c>
      <c r="G155" s="120" t="str">
        <f>VLOOKUP(F155,Plan2!$1:$1048576,3,FALSE)</f>
        <v>CANETA HIDROGRÁFICA, MATERIAL PLÁSTICO, COR CARGA PRETA, APLICAÇÃO RETROPROJETOR</v>
      </c>
      <c r="H155" s="130" t="s">
        <v>351</v>
      </c>
      <c r="I155" s="130">
        <v>200</v>
      </c>
      <c r="J155" s="131">
        <f>VLOOKUP(F155,Plan2!$1:$1048576,8,FALSE)</f>
        <v>1.3</v>
      </c>
      <c r="K155" s="125">
        <f t="shared" si="8"/>
        <v>260</v>
      </c>
      <c r="L155" s="133">
        <v>42524</v>
      </c>
      <c r="M155" s="130" t="s">
        <v>424</v>
      </c>
      <c r="N155" s="130">
        <v>156</v>
      </c>
      <c r="O155" s="127">
        <f t="shared" si="9"/>
        <v>202.8</v>
      </c>
      <c r="P155" s="126">
        <v>42579</v>
      </c>
      <c r="Q155" s="120">
        <v>938</v>
      </c>
      <c r="R155" s="120" t="s">
        <v>692</v>
      </c>
    </row>
    <row r="156" spans="1:18" ht="45" x14ac:dyDescent="0.25">
      <c r="A156" s="120" t="s">
        <v>17</v>
      </c>
      <c r="B156" s="121" t="s">
        <v>18</v>
      </c>
      <c r="C156" s="122">
        <v>42664</v>
      </c>
      <c r="D156" s="132">
        <v>110200</v>
      </c>
      <c r="E156" s="120" t="s">
        <v>250</v>
      </c>
      <c r="F156" s="130">
        <v>24</v>
      </c>
      <c r="G156" s="120" t="str">
        <f>VLOOKUP(F156,Plan2!$1:$1048576,3,FALSE)</f>
        <v>CANETA HIDROGRÁFICA, MATERIAL PLÁSTICO, COR CARGA VERDE, APLICAÇÃO RETROPROJETOR</v>
      </c>
      <c r="H156" s="130" t="s">
        <v>351</v>
      </c>
      <c r="I156" s="130">
        <v>100</v>
      </c>
      <c r="J156" s="131">
        <f>VLOOKUP(F156,Plan2!$1:$1048576,8,FALSE)</f>
        <v>1.5</v>
      </c>
      <c r="K156" s="125">
        <f t="shared" si="8"/>
        <v>150</v>
      </c>
      <c r="L156" s="133">
        <v>42524</v>
      </c>
      <c r="M156" s="130" t="s">
        <v>424</v>
      </c>
      <c r="N156" s="130">
        <f t="shared" ref="N156:N167" si="11">I156</f>
        <v>100</v>
      </c>
      <c r="O156" s="127">
        <f t="shared" si="9"/>
        <v>150</v>
      </c>
      <c r="P156" s="126">
        <v>42579</v>
      </c>
      <c r="Q156" s="120">
        <v>938</v>
      </c>
      <c r="R156" s="120" t="s">
        <v>611</v>
      </c>
    </row>
    <row r="157" spans="1:18" ht="60" x14ac:dyDescent="0.25">
      <c r="A157" s="120" t="s">
        <v>17</v>
      </c>
      <c r="B157" s="121" t="s">
        <v>18</v>
      </c>
      <c r="C157" s="122">
        <v>42664</v>
      </c>
      <c r="D157" s="132">
        <v>110200</v>
      </c>
      <c r="E157" s="120" t="s">
        <v>250</v>
      </c>
      <c r="F157" s="130">
        <v>28</v>
      </c>
      <c r="G157" s="120" t="str">
        <f>VLOOKUP(F157,Plan2!$1:$1048576,3,FALSE)</f>
        <v>CANETA MARCA-TEXTO, MATERIAL PLÁSTICO, TIPO PONTA POROSA, COR FLUORESCENTE AMARELA, TIPO NÃO RECARREGÁVEL, DIMENSÕES 4 MM</v>
      </c>
      <c r="H157" s="130" t="s">
        <v>351</v>
      </c>
      <c r="I157" s="130">
        <v>100</v>
      </c>
      <c r="J157" s="131">
        <f>VLOOKUP(F157,Plan2!$1:$1048576,8,FALSE)</f>
        <v>0.85</v>
      </c>
      <c r="K157" s="125">
        <f t="shared" si="8"/>
        <v>85</v>
      </c>
      <c r="L157" s="133">
        <v>42524</v>
      </c>
      <c r="M157" s="130" t="s">
        <v>424</v>
      </c>
      <c r="N157" s="130">
        <f t="shared" si="11"/>
        <v>100</v>
      </c>
      <c r="O157" s="127">
        <f t="shared" si="9"/>
        <v>85</v>
      </c>
      <c r="P157" s="126">
        <v>42579</v>
      </c>
      <c r="Q157" s="120">
        <v>938</v>
      </c>
      <c r="R157" s="120" t="s">
        <v>611</v>
      </c>
    </row>
    <row r="158" spans="1:18" ht="45" x14ac:dyDescent="0.25">
      <c r="A158" s="120" t="s">
        <v>17</v>
      </c>
      <c r="B158" s="121" t="s">
        <v>18</v>
      </c>
      <c r="C158" s="122">
        <v>42664</v>
      </c>
      <c r="D158" s="132">
        <v>110200</v>
      </c>
      <c r="E158" s="120" t="s">
        <v>250</v>
      </c>
      <c r="F158" s="130">
        <v>26</v>
      </c>
      <c r="G158" s="120" t="str">
        <f>VLOOKUP(F158,Plan2!$1:$1048576,3,FALSE)</f>
        <v>CANETA MARCA-TEXTO, MATERIAL PLÁSTICO, TIPO PONTA FLUORESCENTE, COR ROSA, TIPONÃO RECARREGÁVEL</v>
      </c>
      <c r="H158" s="130" t="s">
        <v>351</v>
      </c>
      <c r="I158" s="130">
        <v>100</v>
      </c>
      <c r="J158" s="131">
        <f>VLOOKUP(F158,Plan2!$1:$1048576,8,FALSE)</f>
        <v>0.85</v>
      </c>
      <c r="K158" s="125">
        <f t="shared" si="8"/>
        <v>85</v>
      </c>
      <c r="L158" s="133">
        <v>42524</v>
      </c>
      <c r="M158" s="130" t="s">
        <v>424</v>
      </c>
      <c r="N158" s="130">
        <f t="shared" si="11"/>
        <v>100</v>
      </c>
      <c r="O158" s="127">
        <f t="shared" si="9"/>
        <v>85</v>
      </c>
      <c r="P158" s="126">
        <v>42579</v>
      </c>
      <c r="Q158" s="120">
        <v>938</v>
      </c>
      <c r="R158" s="120" t="s">
        <v>611</v>
      </c>
    </row>
    <row r="159" spans="1:18" ht="45" x14ac:dyDescent="0.25">
      <c r="A159" s="120" t="s">
        <v>17</v>
      </c>
      <c r="B159" s="121" t="s">
        <v>18</v>
      </c>
      <c r="C159" s="122">
        <v>42664</v>
      </c>
      <c r="D159" s="132">
        <v>110200</v>
      </c>
      <c r="E159" s="120" t="s">
        <v>250</v>
      </c>
      <c r="F159" s="130">
        <v>27</v>
      </c>
      <c r="G159" s="120" t="str">
        <f>VLOOKUP(F159,Plan2!$1:$1048576,3,FALSE)</f>
        <v>CANETA MARCA-TEXTO, MATERIAL PLÁSTICO, TIPO PONTA FLUORESCENTE, COR VERDE, TIPO NÃO RECARREGÁVEL</v>
      </c>
      <c r="H159" s="130" t="s">
        <v>351</v>
      </c>
      <c r="I159" s="130">
        <v>100</v>
      </c>
      <c r="J159" s="131">
        <f>VLOOKUP(F159,Plan2!$1:$1048576,8,FALSE)</f>
        <v>0.85</v>
      </c>
      <c r="K159" s="125">
        <f t="shared" si="8"/>
        <v>85</v>
      </c>
      <c r="L159" s="133">
        <v>42524</v>
      </c>
      <c r="M159" s="130" t="s">
        <v>423</v>
      </c>
      <c r="N159" s="130">
        <f t="shared" si="11"/>
        <v>100</v>
      </c>
      <c r="O159" s="127">
        <f t="shared" si="9"/>
        <v>85</v>
      </c>
      <c r="P159" s="126">
        <v>42576</v>
      </c>
      <c r="Q159" s="120">
        <v>348</v>
      </c>
      <c r="R159" s="120" t="s">
        <v>611</v>
      </c>
    </row>
    <row r="160" spans="1:18" ht="45" x14ac:dyDescent="0.25">
      <c r="A160" s="120" t="s">
        <v>17</v>
      </c>
      <c r="B160" s="121" t="s">
        <v>18</v>
      </c>
      <c r="C160" s="122">
        <v>42664</v>
      </c>
      <c r="D160" s="132">
        <v>110200</v>
      </c>
      <c r="E160" s="120" t="s">
        <v>250</v>
      </c>
      <c r="F160" s="130">
        <v>40</v>
      </c>
      <c r="G160" s="120" t="str">
        <f>VLOOKUP(F160,Plan2!$1:$1048576,3,FALSE)</f>
        <v>CLIPE, TAMANHO 3, MATERIAL METAL, FORMATO PARALELO. CAIXA COM 50 UNIDADES</v>
      </c>
      <c r="H160" s="130" t="s">
        <v>351</v>
      </c>
      <c r="I160" s="130">
        <v>30</v>
      </c>
      <c r="J160" s="131">
        <f>VLOOKUP(F160,Plan2!$1:$1048576,8,FALSE)</f>
        <v>0.99</v>
      </c>
      <c r="K160" s="125">
        <f t="shared" si="8"/>
        <v>29.7</v>
      </c>
      <c r="L160" s="133">
        <v>42524</v>
      </c>
      <c r="M160" s="130" t="s">
        <v>415</v>
      </c>
      <c r="N160" s="130">
        <f t="shared" si="11"/>
        <v>30</v>
      </c>
      <c r="O160" s="127">
        <f t="shared" si="9"/>
        <v>29.7</v>
      </c>
      <c r="P160" s="126">
        <v>42564</v>
      </c>
      <c r="Q160" s="120">
        <v>1281</v>
      </c>
      <c r="R160" s="120" t="s">
        <v>611</v>
      </c>
    </row>
    <row r="161" spans="1:18" ht="45" x14ac:dyDescent="0.25">
      <c r="A161" s="120" t="s">
        <v>17</v>
      </c>
      <c r="B161" s="121" t="s">
        <v>18</v>
      </c>
      <c r="C161" s="122">
        <v>42664</v>
      </c>
      <c r="D161" s="132">
        <v>110200</v>
      </c>
      <c r="E161" s="120" t="s">
        <v>250</v>
      </c>
      <c r="F161" s="130">
        <v>41</v>
      </c>
      <c r="G161" s="120" t="str">
        <f>VLOOKUP(F161,Plan2!$1:$1048576,3,FALSE)</f>
        <v>CLIPE, TAMANHO 6/0, MATERIAL METAL, FORMATO PARALELO. CAIXA COM 50 UNIDADES</v>
      </c>
      <c r="H161" s="130" t="s">
        <v>351</v>
      </c>
      <c r="I161" s="130">
        <v>30</v>
      </c>
      <c r="J161" s="131">
        <f>VLOOKUP(F161,Plan2!$1:$1048576,8,FALSE)</f>
        <v>1.29</v>
      </c>
      <c r="K161" s="125">
        <f t="shared" si="8"/>
        <v>38.700000000000003</v>
      </c>
      <c r="L161" s="133">
        <v>42527</v>
      </c>
      <c r="M161" s="130" t="s">
        <v>431</v>
      </c>
      <c r="N161" s="130">
        <f t="shared" si="11"/>
        <v>30</v>
      </c>
      <c r="O161" s="127">
        <f t="shared" si="9"/>
        <v>38.700000000000003</v>
      </c>
      <c r="P161" s="126">
        <v>42613</v>
      </c>
      <c r="Q161" s="120">
        <v>1089</v>
      </c>
      <c r="R161" s="120" t="s">
        <v>611</v>
      </c>
    </row>
    <row r="162" spans="1:18" ht="60" x14ac:dyDescent="0.25">
      <c r="A162" s="120" t="s">
        <v>17</v>
      </c>
      <c r="B162" s="121" t="s">
        <v>18</v>
      </c>
      <c r="C162" s="122">
        <v>42664</v>
      </c>
      <c r="D162" s="132">
        <v>110200</v>
      </c>
      <c r="E162" s="120" t="s">
        <v>250</v>
      </c>
      <c r="F162" s="130">
        <v>46</v>
      </c>
      <c r="G162" s="120" t="str">
        <f>VLOOKUP(F162,Plan2!$1:$1048576,3,FALSE)</f>
        <v>COLA, COMPOSIÇÃO CIANIACRILATO, APLICAÇÃO MATERIAIS POROSOS, CARACTERÍSTICAS ADICIONAIS BICO APLICADOR, TIPO INSTANTÂNEA. TUBO DE 3G</v>
      </c>
      <c r="H162" s="130" t="s">
        <v>351</v>
      </c>
      <c r="I162" s="130">
        <v>30</v>
      </c>
      <c r="J162" s="131">
        <f>VLOOKUP(F162,Plan2!$1:$1048576,8,FALSE)</f>
        <v>3.23</v>
      </c>
      <c r="K162" s="125">
        <f t="shared" si="8"/>
        <v>96.9</v>
      </c>
      <c r="L162" s="133">
        <v>42524</v>
      </c>
      <c r="M162" s="130" t="s">
        <v>419</v>
      </c>
      <c r="N162" s="130">
        <f t="shared" si="11"/>
        <v>30</v>
      </c>
      <c r="O162" s="127">
        <f t="shared" si="9"/>
        <v>96.9</v>
      </c>
      <c r="P162" s="126">
        <v>42563</v>
      </c>
      <c r="Q162" s="120">
        <v>13408</v>
      </c>
      <c r="R162" s="120" t="s">
        <v>611</v>
      </c>
    </row>
    <row r="163" spans="1:18" ht="75" x14ac:dyDescent="0.25">
      <c r="A163" s="120" t="s">
        <v>17</v>
      </c>
      <c r="B163" s="121" t="s">
        <v>18</v>
      </c>
      <c r="C163" s="122">
        <v>42664</v>
      </c>
      <c r="D163" s="132">
        <v>110200</v>
      </c>
      <c r="E163" s="120" t="s">
        <v>250</v>
      </c>
      <c r="F163" s="130">
        <v>47</v>
      </c>
      <c r="G163" s="120" t="str">
        <f>VLOOKUP(F163,Plan2!$1:$1048576,3,FALSE)</f>
        <v>COLA, COMPOSIÇÃO POLIVINIL ACETATO- PVA, COR BRANCA, APLICAÇÃO ESCOLAR, CARACTERÍSTICAS ADICIONAIS LAVÁVEL, NÃO TÓXICA, VALIDADE MÍNIMA 18 MESES, TIPOLÍQUIDO. TUDO DE 40G</v>
      </c>
      <c r="H163" s="130" t="s">
        <v>351</v>
      </c>
      <c r="I163" s="130">
        <v>30</v>
      </c>
      <c r="J163" s="131">
        <f>VLOOKUP(F163,Plan2!$1:$1048576,8,FALSE)</f>
        <v>0.49</v>
      </c>
      <c r="K163" s="125">
        <f t="shared" si="8"/>
        <v>14.7</v>
      </c>
      <c r="L163" s="133">
        <v>42524</v>
      </c>
      <c r="M163" s="130" t="s">
        <v>424</v>
      </c>
      <c r="N163" s="130">
        <f t="shared" si="11"/>
        <v>30</v>
      </c>
      <c r="O163" s="127">
        <f t="shared" si="9"/>
        <v>14.7</v>
      </c>
      <c r="P163" s="126">
        <v>42579</v>
      </c>
      <c r="Q163" s="120">
        <v>938</v>
      </c>
      <c r="R163" s="120" t="s">
        <v>611</v>
      </c>
    </row>
    <row r="164" spans="1:18" ht="45" x14ac:dyDescent="0.25">
      <c r="A164" s="120" t="s">
        <v>17</v>
      </c>
      <c r="B164" s="121" t="s">
        <v>18</v>
      </c>
      <c r="C164" s="122">
        <v>42664</v>
      </c>
      <c r="D164" s="132">
        <v>110200</v>
      </c>
      <c r="E164" s="120" t="s">
        <v>250</v>
      </c>
      <c r="F164" s="130">
        <v>49</v>
      </c>
      <c r="G164" s="120" t="str">
        <f>VLOOKUP(F164,Plan2!$1:$1048576,3,FALSE)</f>
        <v>COLCHETE FIXAÇÃO, MATERIAL AÇO, TRATAMENTO SUPERFICIAL LATONADO, TAMANHO Nº 08. CAIXA COM 72 UNIDADES</v>
      </c>
      <c r="H164" s="130" t="s">
        <v>351</v>
      </c>
      <c r="I164" s="130">
        <v>100</v>
      </c>
      <c r="J164" s="131">
        <f>VLOOKUP(F164,Plan2!$1:$1048576,8,FALSE)</f>
        <v>2.65</v>
      </c>
      <c r="K164" s="125">
        <f t="shared" si="8"/>
        <v>265</v>
      </c>
      <c r="L164" s="133">
        <v>42524</v>
      </c>
      <c r="M164" s="130" t="s">
        <v>423</v>
      </c>
      <c r="N164" s="130">
        <f t="shared" si="11"/>
        <v>100</v>
      </c>
      <c r="O164" s="127">
        <f t="shared" si="9"/>
        <v>265</v>
      </c>
      <c r="P164" s="126">
        <v>42576</v>
      </c>
      <c r="Q164" s="120">
        <v>348</v>
      </c>
      <c r="R164" s="120" t="s">
        <v>611</v>
      </c>
    </row>
    <row r="165" spans="1:18" ht="60" x14ac:dyDescent="0.25">
      <c r="A165" s="120" t="s">
        <v>17</v>
      </c>
      <c r="B165" s="121" t="s">
        <v>18</v>
      </c>
      <c r="C165" s="122">
        <v>42664</v>
      </c>
      <c r="D165" s="132">
        <v>110200</v>
      </c>
      <c r="E165" s="120" t="s">
        <v>250</v>
      </c>
      <c r="F165" s="130">
        <v>50</v>
      </c>
      <c r="G165" s="120" t="str">
        <f>VLOOKUP(F165,Plan2!$1:$1048576,3,FALSE)</f>
        <v>COLCHETE FIXAÇÃO, MATERIAL METAL, TRATAMENTO SUPERFICIAL LATONADO, TAMANHO Nº 10, APLICAÇÃO PROCESSOS. CAIXA COM 72 UNIDADES</v>
      </c>
      <c r="H165" s="130" t="s">
        <v>351</v>
      </c>
      <c r="I165" s="130">
        <v>100</v>
      </c>
      <c r="J165" s="131">
        <f>VLOOKUP(F165,Plan2!$1:$1048576,8,FALSE)</f>
        <v>3.15</v>
      </c>
      <c r="K165" s="125">
        <f t="shared" si="8"/>
        <v>315</v>
      </c>
      <c r="L165" s="133">
        <v>42524</v>
      </c>
      <c r="M165" s="130" t="s">
        <v>423</v>
      </c>
      <c r="N165" s="130">
        <f t="shared" si="11"/>
        <v>100</v>
      </c>
      <c r="O165" s="127">
        <f t="shared" si="9"/>
        <v>315</v>
      </c>
      <c r="P165" s="126">
        <v>42576</v>
      </c>
      <c r="Q165" s="120">
        <v>348</v>
      </c>
      <c r="R165" s="120" t="s">
        <v>611</v>
      </c>
    </row>
    <row r="166" spans="1:18" ht="60" x14ac:dyDescent="0.25">
      <c r="A166" s="120" t="s">
        <v>17</v>
      </c>
      <c r="B166" s="121" t="s">
        <v>18</v>
      </c>
      <c r="C166" s="122">
        <v>42664</v>
      </c>
      <c r="D166" s="132">
        <v>110200</v>
      </c>
      <c r="E166" s="120" t="s">
        <v>250</v>
      </c>
      <c r="F166" s="130">
        <v>51</v>
      </c>
      <c r="G166" s="120" t="str">
        <f>VLOOKUP(F166,Plan2!$1:$1048576,3,FALSE)</f>
        <v>COLCHETE FIXAÇÃO, MATERIAL METAL, TRATAMENTO SUPERFICIAL LATONADO, TAMANHO Nº 12, APLICAÇÃO PROCESSOS. CAIXA COM 72 UNIDADES</v>
      </c>
      <c r="H166" s="130" t="s">
        <v>351</v>
      </c>
      <c r="I166" s="130">
        <v>100</v>
      </c>
      <c r="J166" s="131">
        <f>VLOOKUP(F166,Plan2!$1:$1048576,8,FALSE)</f>
        <v>4.5999999999999996</v>
      </c>
      <c r="K166" s="125">
        <f t="shared" si="8"/>
        <v>459.99999999999994</v>
      </c>
      <c r="L166" s="133">
        <v>42524</v>
      </c>
      <c r="M166" s="130" t="s">
        <v>414</v>
      </c>
      <c r="N166" s="130">
        <f t="shared" si="11"/>
        <v>100</v>
      </c>
      <c r="O166" s="127">
        <f t="shared" si="9"/>
        <v>459.99999999999994</v>
      </c>
      <c r="P166" s="126">
        <v>42612</v>
      </c>
      <c r="Q166" s="120">
        <v>1489</v>
      </c>
      <c r="R166" s="120" t="s">
        <v>611</v>
      </c>
    </row>
    <row r="167" spans="1:18" ht="60" x14ac:dyDescent="0.25">
      <c r="A167" s="120" t="s">
        <v>17</v>
      </c>
      <c r="B167" s="121" t="s">
        <v>18</v>
      </c>
      <c r="C167" s="122">
        <v>42664</v>
      </c>
      <c r="D167" s="132">
        <v>110200</v>
      </c>
      <c r="E167" s="120" t="s">
        <v>250</v>
      </c>
      <c r="F167" s="130">
        <v>57</v>
      </c>
      <c r="G167" s="120" t="str">
        <f>VLOOKUP(F167,Plan2!$1:$1048576,3,FALSE)</f>
        <v>CORRETIVO LÍQUIDO, MATERIAL BASE D´ÁGUA- SECAGEM RÁPIDA, APRESENTAÇÃO FRASCO, APLICAÇÃO PAPEL COMUM ML, VOLUME 18 ML</v>
      </c>
      <c r="H167" s="130" t="s">
        <v>351</v>
      </c>
      <c r="I167" s="130">
        <v>20</v>
      </c>
      <c r="J167" s="131">
        <f>VLOOKUP(F167,Plan2!$1:$1048576,8,FALSE)</f>
        <v>0.99</v>
      </c>
      <c r="K167" s="125">
        <f t="shared" si="8"/>
        <v>19.8</v>
      </c>
      <c r="L167" s="133">
        <v>42527</v>
      </c>
      <c r="M167" s="130" t="s">
        <v>431</v>
      </c>
      <c r="N167" s="130">
        <f t="shared" si="11"/>
        <v>20</v>
      </c>
      <c r="O167" s="127">
        <f t="shared" si="9"/>
        <v>19.8</v>
      </c>
      <c r="P167" s="126">
        <v>42613</v>
      </c>
      <c r="Q167" s="120">
        <v>1089</v>
      </c>
      <c r="R167" s="120" t="s">
        <v>611</v>
      </c>
    </row>
    <row r="168" spans="1:18" ht="60" x14ac:dyDescent="0.25">
      <c r="A168" s="120" t="s">
        <v>17</v>
      </c>
      <c r="B168" s="121" t="s">
        <v>18</v>
      </c>
      <c r="C168" s="122">
        <v>42664</v>
      </c>
      <c r="D168" s="132">
        <v>110200</v>
      </c>
      <c r="E168" s="120" t="s">
        <v>250</v>
      </c>
      <c r="F168" s="130">
        <v>65</v>
      </c>
      <c r="G168" s="120" t="str">
        <f>VLOOKUP(F168,Plan2!$1:$1048576,3,FALSE)</f>
        <v>ENVELOPE, MATERIAL PAPEL KRAFT, GRAMATURA 110 G/M2, TIPO SACO COMUM, COMPRIMENTO 360 MM, COR BRANCA, LARGURA 260 MM</v>
      </c>
      <c r="H168" s="130" t="s">
        <v>351</v>
      </c>
      <c r="I168" s="130">
        <v>100</v>
      </c>
      <c r="J168" s="131">
        <f>VLOOKUP(F168,Plan2!$1:$1048576,8,FALSE)</f>
        <v>0.11</v>
      </c>
      <c r="K168" s="125">
        <f t="shared" si="8"/>
        <v>11</v>
      </c>
      <c r="L168" s="133">
        <v>42524</v>
      </c>
      <c r="M168" s="130" t="s">
        <v>420</v>
      </c>
      <c r="N168" s="130">
        <v>50</v>
      </c>
      <c r="O168" s="127">
        <f t="shared" si="9"/>
        <v>5.5</v>
      </c>
      <c r="P168" s="126">
        <v>42579</v>
      </c>
      <c r="Q168" s="120">
        <v>4544</v>
      </c>
      <c r="R168" s="120" t="s">
        <v>692</v>
      </c>
    </row>
    <row r="169" spans="1:18" ht="60" x14ac:dyDescent="0.25">
      <c r="A169" s="120" t="s">
        <v>17</v>
      </c>
      <c r="B169" s="121" t="s">
        <v>18</v>
      </c>
      <c r="C169" s="122">
        <v>42664</v>
      </c>
      <c r="D169" s="132">
        <v>110200</v>
      </c>
      <c r="E169" s="120" t="s">
        <v>250</v>
      </c>
      <c r="F169" s="130">
        <v>82</v>
      </c>
      <c r="G169" s="120" t="str">
        <f>VLOOKUP(F169,Plan2!$1:$1048576,3,FALSE)</f>
        <v>ESTILETE DESENHO, MATERIAL CORPO PLÁSTICO RESISTENTE, LARGURA LÂMINA 22 MM, TIPO LÂMINA RETRÁTIL, TIPO FIXAÇÃO LÂMINA ENCAIXE DE PRESSÃO</v>
      </c>
      <c r="H169" s="130" t="s">
        <v>351</v>
      </c>
      <c r="I169" s="130">
        <v>10</v>
      </c>
      <c r="J169" s="131">
        <f>VLOOKUP(F169,Plan2!$1:$1048576,8,FALSE)</f>
        <v>1</v>
      </c>
      <c r="K169" s="125">
        <f t="shared" si="8"/>
        <v>10</v>
      </c>
      <c r="L169" s="133">
        <v>42524</v>
      </c>
      <c r="M169" s="130" t="s">
        <v>424</v>
      </c>
      <c r="N169" s="130">
        <f>I169</f>
        <v>10</v>
      </c>
      <c r="O169" s="127">
        <f t="shared" si="9"/>
        <v>10</v>
      </c>
      <c r="P169" s="126">
        <v>42579</v>
      </c>
      <c r="Q169" s="120">
        <v>938</v>
      </c>
      <c r="R169" s="120" t="s">
        <v>611</v>
      </c>
    </row>
    <row r="170" spans="1:18" ht="60" x14ac:dyDescent="0.25">
      <c r="A170" s="120" t="s">
        <v>17</v>
      </c>
      <c r="B170" s="121" t="s">
        <v>18</v>
      </c>
      <c r="C170" s="122">
        <v>42664</v>
      </c>
      <c r="D170" s="132">
        <v>110200</v>
      </c>
      <c r="E170" s="120" t="s">
        <v>250</v>
      </c>
      <c r="F170" s="130">
        <v>87</v>
      </c>
      <c r="G170" s="120" t="str">
        <f>VLOOKUP(F170,Plan2!$1:$1048576,3,FALSE)</f>
        <v>FITA ADESIVA, MATERIAL CELOFANE TRANSPARENTE, TIPO MONOFACE, LARGURA 19 MM, COMPRIMENTO 30 M, COR INCOLOR, APLICAÇÃO MULTIUSO</v>
      </c>
      <c r="H170" s="130" t="s">
        <v>351</v>
      </c>
      <c r="I170" s="130">
        <v>20</v>
      </c>
      <c r="J170" s="131">
        <f>VLOOKUP(F170,Plan2!$1:$1048576,8,FALSE)</f>
        <v>0.97</v>
      </c>
      <c r="K170" s="125">
        <f t="shared" si="8"/>
        <v>19.399999999999999</v>
      </c>
      <c r="L170" s="133">
        <v>42524</v>
      </c>
      <c r="M170" s="130" t="s">
        <v>414</v>
      </c>
      <c r="N170" s="130">
        <f>I170</f>
        <v>20</v>
      </c>
      <c r="O170" s="127">
        <f t="shared" si="9"/>
        <v>19.399999999999999</v>
      </c>
      <c r="P170" s="126">
        <v>42612</v>
      </c>
      <c r="Q170" s="120">
        <v>1489</v>
      </c>
      <c r="R170" s="120" t="s">
        <v>611</v>
      </c>
    </row>
    <row r="171" spans="1:18" ht="75" x14ac:dyDescent="0.25">
      <c r="A171" s="120" t="s">
        <v>17</v>
      </c>
      <c r="B171" s="121" t="s">
        <v>18</v>
      </c>
      <c r="C171" s="122">
        <v>42664</v>
      </c>
      <c r="D171" s="132">
        <v>110200</v>
      </c>
      <c r="E171" s="120" t="s">
        <v>250</v>
      </c>
      <c r="F171" s="130">
        <v>86</v>
      </c>
      <c r="G171" s="120" t="str">
        <f>VLOOKUP(F171,Plan2!$1:$1048576,3,FALSE)</f>
        <v>FITA ADESIVA EMBALAGEM, MATERIAL POLIPROPILENO, COMPRIMENTO 50 M, LARGURA 50 MM, APLICAÇÃO EMPACOTAMENTO EM GERAL, COR MARROM. ROLO DE 50 METROS</v>
      </c>
      <c r="H171" s="130" t="s">
        <v>351</v>
      </c>
      <c r="I171" s="130">
        <v>20</v>
      </c>
      <c r="J171" s="131">
        <f>VLOOKUP(F171,Plan2!$1:$1048576,8,FALSE)</f>
        <v>1.75</v>
      </c>
      <c r="K171" s="125">
        <f t="shared" si="8"/>
        <v>35</v>
      </c>
      <c r="L171" s="133">
        <v>42524</v>
      </c>
      <c r="M171" s="130" t="s">
        <v>416</v>
      </c>
      <c r="N171" s="130">
        <f>I171</f>
        <v>20</v>
      </c>
      <c r="O171" s="127">
        <f t="shared" si="9"/>
        <v>35</v>
      </c>
      <c r="P171" s="126">
        <v>42597</v>
      </c>
      <c r="Q171" s="120">
        <v>3048</v>
      </c>
      <c r="R171" s="120" t="s">
        <v>611</v>
      </c>
    </row>
    <row r="172" spans="1:18" ht="60" x14ac:dyDescent="0.25">
      <c r="A172" s="120" t="s">
        <v>17</v>
      </c>
      <c r="B172" s="121" t="s">
        <v>18</v>
      </c>
      <c r="C172" s="122">
        <v>42664</v>
      </c>
      <c r="D172" s="132">
        <v>110200</v>
      </c>
      <c r="E172" s="120" t="s">
        <v>250</v>
      </c>
      <c r="F172" s="130">
        <v>89</v>
      </c>
      <c r="G172" s="120" t="str">
        <f>VLOOKUP(F172,Plan2!$1:$1048576,3,FALSE)</f>
        <v>FITA ADESIVA, MATERIAL CREPE, TIPO MONOFACE, LARGURA 25 MM, COMPRIMENTO 50 M, COR BEGE, APLICAÇÃO MULTIUSO. ROLO DE 50 METROS</v>
      </c>
      <c r="H172" s="130" t="s">
        <v>351</v>
      </c>
      <c r="I172" s="130">
        <v>20</v>
      </c>
      <c r="J172" s="131">
        <f>VLOOKUP(F172,Plan2!$1:$1048576,8,FALSE)</f>
        <v>2.4</v>
      </c>
      <c r="K172" s="125">
        <f t="shared" si="8"/>
        <v>48</v>
      </c>
      <c r="L172" s="133">
        <v>42524</v>
      </c>
      <c r="M172" s="130" t="s">
        <v>416</v>
      </c>
      <c r="N172" s="130">
        <v>5</v>
      </c>
      <c r="O172" s="127">
        <f t="shared" si="9"/>
        <v>12</v>
      </c>
      <c r="P172" s="126">
        <v>42597</v>
      </c>
      <c r="Q172" s="120">
        <v>3048</v>
      </c>
      <c r="R172" s="120" t="s">
        <v>692</v>
      </c>
    </row>
    <row r="173" spans="1:18" ht="60" x14ac:dyDescent="0.25">
      <c r="A173" s="120" t="s">
        <v>17</v>
      </c>
      <c r="B173" s="121" t="s">
        <v>18</v>
      </c>
      <c r="C173" s="122">
        <v>42664</v>
      </c>
      <c r="D173" s="132">
        <v>110200</v>
      </c>
      <c r="E173" s="120" t="s">
        <v>250</v>
      </c>
      <c r="F173" s="130">
        <v>90</v>
      </c>
      <c r="G173" s="120" t="str">
        <f>VLOOKUP(F173,Plan2!$1:$1048576,3,FALSE)</f>
        <v>FITA ADESIVA, MATERIAL CREPE, TIPO MONOFACE, LARGURA 50 MM, COMPRIMENTO 50 M, COR BEGE, APLICAÇÃO MULTIUSO. ROLO DE 50 METROS</v>
      </c>
      <c r="H173" s="130" t="s">
        <v>351</v>
      </c>
      <c r="I173" s="130">
        <v>20</v>
      </c>
      <c r="J173" s="131">
        <f>VLOOKUP(F173,Plan2!$1:$1048576,8,FALSE)</f>
        <v>5</v>
      </c>
      <c r="K173" s="125">
        <f t="shared" si="8"/>
        <v>100</v>
      </c>
      <c r="L173" s="133">
        <v>42524</v>
      </c>
      <c r="M173" s="130" t="s">
        <v>416</v>
      </c>
      <c r="N173" s="130">
        <v>5</v>
      </c>
      <c r="O173" s="127">
        <f t="shared" si="9"/>
        <v>25</v>
      </c>
      <c r="P173" s="126">
        <v>42597</v>
      </c>
      <c r="Q173" s="120">
        <v>3048</v>
      </c>
      <c r="R173" s="120" t="s">
        <v>692</v>
      </c>
    </row>
    <row r="174" spans="1:18" ht="75" x14ac:dyDescent="0.25">
      <c r="A174" s="120" t="s">
        <v>17</v>
      </c>
      <c r="B174" s="121" t="s">
        <v>18</v>
      </c>
      <c r="C174" s="122">
        <v>42664</v>
      </c>
      <c r="D174" s="132">
        <v>110200</v>
      </c>
      <c r="E174" s="120" t="s">
        <v>250</v>
      </c>
      <c r="F174" s="130">
        <v>91</v>
      </c>
      <c r="G174" s="120" t="str">
        <f>VLOOKUP(F174,Plan2!$1:$1048576,3,FALSE)</f>
        <v>FITA ADESIVA, MATERIAL POLIPROPILENO TRANSPARENTE, TIPO MONOFACE, LARGURA 19 MM, COMPRIMENTO 50 M, COR INCOLOR, APLICAÇÃO MULTIUSO. ROLO DE 50 METROS</v>
      </c>
      <c r="H174" s="130" t="s">
        <v>351</v>
      </c>
      <c r="I174" s="130">
        <v>20</v>
      </c>
      <c r="J174" s="131">
        <f>VLOOKUP(F174,Plan2!$1:$1048576,8,FALSE)</f>
        <v>1.03</v>
      </c>
      <c r="K174" s="125">
        <f t="shared" si="8"/>
        <v>20.6</v>
      </c>
      <c r="L174" s="133">
        <v>42527</v>
      </c>
      <c r="M174" s="130" t="s">
        <v>429</v>
      </c>
      <c r="N174" s="130">
        <f t="shared" ref="N174:N186" si="12">I174</f>
        <v>20</v>
      </c>
      <c r="O174" s="127">
        <f t="shared" si="9"/>
        <v>20.6</v>
      </c>
      <c r="P174" s="126">
        <v>42569</v>
      </c>
      <c r="Q174" s="120">
        <v>2792</v>
      </c>
      <c r="R174" s="120" t="s">
        <v>611</v>
      </c>
    </row>
    <row r="175" spans="1:18" ht="75" x14ac:dyDescent="0.25">
      <c r="A175" s="120" t="s">
        <v>17</v>
      </c>
      <c r="B175" s="121" t="s">
        <v>18</v>
      </c>
      <c r="C175" s="122">
        <v>42664</v>
      </c>
      <c r="D175" s="132">
        <v>110200</v>
      </c>
      <c r="E175" s="120" t="s">
        <v>250</v>
      </c>
      <c r="F175" s="130">
        <v>92</v>
      </c>
      <c r="G175" s="120" t="str">
        <f>VLOOKUP(F175,Plan2!$1:$1048576,3,FALSE)</f>
        <v>FITA ADESIVA, MATERIAL POLIPROPILENO TRANSPARENTE, TIPO MONOFACE, LARGURA 50 MM, COMPRIMENTO 50 M, COR INCOLOR, APLICAÇÃO MULTIUSO. ROLO DE 50 METROS</v>
      </c>
      <c r="H175" s="130" t="s">
        <v>351</v>
      </c>
      <c r="I175" s="130">
        <v>20</v>
      </c>
      <c r="J175" s="131">
        <f>VLOOKUP(F175,Plan2!$1:$1048576,8,FALSE)</f>
        <v>1.8</v>
      </c>
      <c r="K175" s="125">
        <f t="shared" si="8"/>
        <v>36</v>
      </c>
      <c r="L175" s="133">
        <v>42524</v>
      </c>
      <c r="M175" s="130" t="s">
        <v>416</v>
      </c>
      <c r="N175" s="130">
        <f t="shared" si="12"/>
        <v>20</v>
      </c>
      <c r="O175" s="127">
        <f t="shared" si="9"/>
        <v>36</v>
      </c>
      <c r="P175" s="126">
        <v>42597</v>
      </c>
      <c r="Q175" s="120">
        <v>3048</v>
      </c>
      <c r="R175" s="120" t="s">
        <v>611</v>
      </c>
    </row>
    <row r="176" spans="1:18" ht="45" x14ac:dyDescent="0.25">
      <c r="A176" s="120" t="s">
        <v>17</v>
      </c>
      <c r="B176" s="121" t="s">
        <v>18</v>
      </c>
      <c r="C176" s="122">
        <v>42664</v>
      </c>
      <c r="D176" s="132">
        <v>110200</v>
      </c>
      <c r="E176" s="120" t="s">
        <v>250</v>
      </c>
      <c r="F176" s="130">
        <v>102</v>
      </c>
      <c r="G176" s="120" t="str">
        <f>VLOOKUP(F176,Plan2!$1:$1048576,3,FALSE)</f>
        <v>GRAMPEADOR, TRATAMENTO SUPERFICIAL PINTADO, MATERIAL METAL, TIPO MESA, CAPACIDADE 50 FL, TAMANHO GRAMPO 26/6</v>
      </c>
      <c r="H176" s="130" t="s">
        <v>351</v>
      </c>
      <c r="I176" s="130">
        <v>5</v>
      </c>
      <c r="J176" s="131">
        <f>VLOOKUP(F176,Plan2!$1:$1048576,8,FALSE)</f>
        <v>17.489999999999998</v>
      </c>
      <c r="K176" s="125">
        <f t="shared" si="8"/>
        <v>87.449999999999989</v>
      </c>
      <c r="L176" s="133">
        <v>42524</v>
      </c>
      <c r="M176" s="130" t="s">
        <v>418</v>
      </c>
      <c r="N176" s="130">
        <f t="shared" si="12"/>
        <v>5</v>
      </c>
      <c r="O176" s="127">
        <f t="shared" si="9"/>
        <v>87.449999999999989</v>
      </c>
      <c r="P176" s="126">
        <v>42583</v>
      </c>
      <c r="Q176" s="120">
        <v>4227</v>
      </c>
      <c r="R176" s="120" t="s">
        <v>611</v>
      </c>
    </row>
    <row r="177" spans="1:18" ht="60" x14ac:dyDescent="0.25">
      <c r="A177" s="120" t="s">
        <v>17</v>
      </c>
      <c r="B177" s="121" t="s">
        <v>18</v>
      </c>
      <c r="C177" s="122">
        <v>42664</v>
      </c>
      <c r="D177" s="132">
        <v>110200</v>
      </c>
      <c r="E177" s="120" t="s">
        <v>250</v>
      </c>
      <c r="F177" s="130">
        <v>101</v>
      </c>
      <c r="G177" s="120" t="str">
        <f>VLOOKUP(F177,Plan2!$1:$1048576,3,FALSE)</f>
        <v>GRAMPEADOR, TRATAMENTO SUPERFICIAL PINTADO, MATERIAL METAL, TIPO MESA, CAPACIDADE 20 FL, APLICAÇÃO PAPEL, TAMANHO GRAMPO 26/6</v>
      </c>
      <c r="H177" s="130" t="s">
        <v>351</v>
      </c>
      <c r="I177" s="130">
        <v>5</v>
      </c>
      <c r="J177" s="131">
        <f>VLOOKUP(F177,Plan2!$1:$1048576,8,FALSE)</f>
        <v>5.84</v>
      </c>
      <c r="K177" s="125">
        <f t="shared" si="8"/>
        <v>29.2</v>
      </c>
      <c r="L177" s="133">
        <v>42527</v>
      </c>
      <c r="M177" s="130" t="s">
        <v>431</v>
      </c>
      <c r="N177" s="130">
        <f t="shared" si="12"/>
        <v>5</v>
      </c>
      <c r="O177" s="127">
        <f t="shared" si="9"/>
        <v>29.2</v>
      </c>
      <c r="P177" s="126">
        <v>42613</v>
      </c>
      <c r="Q177" s="120">
        <v>1089</v>
      </c>
      <c r="R177" s="120" t="s">
        <v>611</v>
      </c>
    </row>
    <row r="178" spans="1:18" ht="60" x14ac:dyDescent="0.25">
      <c r="A178" s="120" t="s">
        <v>17</v>
      </c>
      <c r="B178" s="121" t="s">
        <v>18</v>
      </c>
      <c r="C178" s="122">
        <v>42664</v>
      </c>
      <c r="D178" s="132">
        <v>110200</v>
      </c>
      <c r="E178" s="120" t="s">
        <v>250</v>
      </c>
      <c r="F178" s="130">
        <v>103</v>
      </c>
      <c r="G178" s="120" t="str">
        <f>VLOOKUP(F178,Plan2!$1:$1048576,3,FALSE)</f>
        <v>GRAMPO GRAMPEADOR, MATERIAL METAL, TRATAMENTO SUPERFICIAL GALVANIZADO, TAMANHO23/10, USO GRAMPEADOR DE MESA. CAIXA COM 5.000 UNIDADES</v>
      </c>
      <c r="H178" s="130" t="s">
        <v>351</v>
      </c>
      <c r="I178" s="130">
        <v>15</v>
      </c>
      <c r="J178" s="131">
        <f>VLOOKUP(F178,Plan2!$1:$1048576,8,FALSE)</f>
        <v>7.75</v>
      </c>
      <c r="K178" s="125">
        <f t="shared" si="8"/>
        <v>116.25</v>
      </c>
      <c r="L178" s="133">
        <v>42524</v>
      </c>
      <c r="M178" s="130" t="s">
        <v>421</v>
      </c>
      <c r="N178" s="130">
        <f t="shared" si="12"/>
        <v>15</v>
      </c>
      <c r="O178" s="127">
        <f t="shared" si="9"/>
        <v>116.25</v>
      </c>
      <c r="P178" s="133">
        <v>42766</v>
      </c>
      <c r="Q178" s="130">
        <v>6</v>
      </c>
      <c r="R178" s="120" t="s">
        <v>611</v>
      </c>
    </row>
    <row r="179" spans="1:18" ht="60" x14ac:dyDescent="0.25">
      <c r="A179" s="120" t="s">
        <v>17</v>
      </c>
      <c r="B179" s="121" t="s">
        <v>18</v>
      </c>
      <c r="C179" s="122">
        <v>42664</v>
      </c>
      <c r="D179" s="132">
        <v>110200</v>
      </c>
      <c r="E179" s="120" t="s">
        <v>250</v>
      </c>
      <c r="F179" s="130">
        <v>105</v>
      </c>
      <c r="G179" s="120" t="str">
        <f>VLOOKUP(F179,Plan2!$1:$1048576,3,FALSE)</f>
        <v>GRAMPO GRAMPEADOR, MATERIAL METAL, TRATAMENTO SUPERFICIAL NIQUELADO, TAMANHO 23/6. CAIXA COM 5.000 UNIDADES</v>
      </c>
      <c r="H179" s="130" t="s">
        <v>351</v>
      </c>
      <c r="I179" s="130">
        <v>15</v>
      </c>
      <c r="J179" s="131">
        <f>VLOOKUP(F179,Plan2!$1:$1048576,8,FALSE)</f>
        <v>7.9</v>
      </c>
      <c r="K179" s="125">
        <f t="shared" si="8"/>
        <v>118.5</v>
      </c>
      <c r="L179" s="130" t="s">
        <v>477</v>
      </c>
      <c r="M179" s="130" t="s">
        <v>477</v>
      </c>
      <c r="N179" s="130" t="s">
        <v>477</v>
      </c>
      <c r="O179" s="127" t="s">
        <v>477</v>
      </c>
      <c r="P179" s="126" t="s">
        <v>477</v>
      </c>
      <c r="Q179" s="120" t="s">
        <v>477</v>
      </c>
      <c r="R179" s="120" t="s">
        <v>478</v>
      </c>
    </row>
    <row r="180" spans="1:18" ht="45" x14ac:dyDescent="0.25">
      <c r="A180" s="120" t="s">
        <v>17</v>
      </c>
      <c r="B180" s="121" t="s">
        <v>18</v>
      </c>
      <c r="C180" s="122">
        <v>42664</v>
      </c>
      <c r="D180" s="132">
        <v>110200</v>
      </c>
      <c r="E180" s="120" t="s">
        <v>250</v>
      </c>
      <c r="F180" s="130">
        <v>104</v>
      </c>
      <c r="G180" s="120" t="str">
        <f>VLOOKUP(F180,Plan2!$1:$1048576,3,FALSE)</f>
        <v>GRAMPO GRAMPEADOR, MATERIAL METAL, TRATAMENTO SUPERFICIAL GALVANIZADO, TAMANHO26/6. CAIXA COM 5.000 UNIDADES</v>
      </c>
      <c r="H180" s="130" t="s">
        <v>351</v>
      </c>
      <c r="I180" s="130">
        <v>15</v>
      </c>
      <c r="J180" s="131">
        <f>VLOOKUP(F180,Plan2!$1:$1048576,8,FALSE)</f>
        <v>2</v>
      </c>
      <c r="K180" s="125">
        <f t="shared" si="8"/>
        <v>30</v>
      </c>
      <c r="L180" s="133">
        <v>42527</v>
      </c>
      <c r="M180" s="130" t="s">
        <v>428</v>
      </c>
      <c r="N180" s="130">
        <f t="shared" si="12"/>
        <v>15</v>
      </c>
      <c r="O180" s="127">
        <f t="shared" si="9"/>
        <v>30</v>
      </c>
      <c r="P180" s="126">
        <v>42639</v>
      </c>
      <c r="Q180" s="120">
        <v>309</v>
      </c>
      <c r="R180" s="120" t="s">
        <v>611</v>
      </c>
    </row>
    <row r="181" spans="1:18" ht="60" x14ac:dyDescent="0.25">
      <c r="A181" s="120" t="s">
        <v>17</v>
      </c>
      <c r="B181" s="121" t="s">
        <v>18</v>
      </c>
      <c r="C181" s="122">
        <v>42664</v>
      </c>
      <c r="D181" s="132">
        <v>110200</v>
      </c>
      <c r="E181" s="120" t="s">
        <v>250</v>
      </c>
      <c r="F181" s="130">
        <v>109</v>
      </c>
      <c r="G181" s="120" t="str">
        <f>VLOOKUP(F181,Plan2!$1:$1048576,3,FALSE)</f>
        <v>LAPISEIRA, MATERIAL PLÁSTICO, DIÂMETRO CARGA 0,7 MM, CARACTERÍSTICAS ADICIONAIS PRENDEDOR E PONTEIRA DE METAL</v>
      </c>
      <c r="H181" s="130" t="s">
        <v>351</v>
      </c>
      <c r="I181" s="130">
        <v>15</v>
      </c>
      <c r="J181" s="131">
        <f>VLOOKUP(F181,Plan2!$1:$1048576,8,FALSE)</f>
        <v>2</v>
      </c>
      <c r="K181" s="125">
        <f t="shared" si="8"/>
        <v>30</v>
      </c>
      <c r="L181" s="133">
        <v>42524</v>
      </c>
      <c r="M181" s="130" t="s">
        <v>423</v>
      </c>
      <c r="N181" s="130">
        <f t="shared" si="12"/>
        <v>15</v>
      </c>
      <c r="O181" s="127">
        <f t="shared" si="9"/>
        <v>30</v>
      </c>
      <c r="P181" s="126">
        <v>42576</v>
      </c>
      <c r="Q181" s="120">
        <v>348</v>
      </c>
      <c r="R181" s="120" t="s">
        <v>611</v>
      </c>
    </row>
    <row r="182" spans="1:18" ht="75" x14ac:dyDescent="0.25">
      <c r="A182" s="120" t="s">
        <v>17</v>
      </c>
      <c r="B182" s="121" t="s">
        <v>18</v>
      </c>
      <c r="C182" s="122">
        <v>42664</v>
      </c>
      <c r="D182" s="132">
        <v>110200</v>
      </c>
      <c r="E182" s="120" t="s">
        <v>250</v>
      </c>
      <c r="F182" s="130">
        <v>108</v>
      </c>
      <c r="G182" s="120" t="str">
        <f>VLOOKUP(F182,Plan2!$1:$1048576,3,FALSE)</f>
        <v>LÁPIS PRETO, MATERIAL CORPO MADEIRA, DUREZA CARGA HB, FORMATO CORPO SEXTAVADO,CARACTERÍSTICAS ADICIONAIS ENVERNIZADO E APONTADO, MATERIAL CARGA GRAFITE Nº 2</v>
      </c>
      <c r="H182" s="130" t="s">
        <v>351</v>
      </c>
      <c r="I182" s="130">
        <v>200</v>
      </c>
      <c r="J182" s="131">
        <f>VLOOKUP(F182,Plan2!$1:$1048576,8,FALSE)</f>
        <v>0.16</v>
      </c>
      <c r="K182" s="125">
        <f t="shared" si="8"/>
        <v>32</v>
      </c>
      <c r="L182" s="130" t="s">
        <v>477</v>
      </c>
      <c r="M182" s="130" t="s">
        <v>477</v>
      </c>
      <c r="N182" s="130" t="s">
        <v>477</v>
      </c>
      <c r="O182" s="127" t="s">
        <v>477</v>
      </c>
      <c r="P182" s="126" t="s">
        <v>477</v>
      </c>
      <c r="Q182" s="120" t="s">
        <v>477</v>
      </c>
      <c r="R182" s="120" t="s">
        <v>478</v>
      </c>
    </row>
    <row r="183" spans="1:18" ht="135" x14ac:dyDescent="0.25">
      <c r="A183" s="120" t="s">
        <v>17</v>
      </c>
      <c r="B183" s="121" t="s">
        <v>18</v>
      </c>
      <c r="C183" s="122">
        <v>42664</v>
      </c>
      <c r="D183" s="132">
        <v>110200</v>
      </c>
      <c r="E183" s="120" t="s">
        <v>250</v>
      </c>
      <c r="F183" s="130">
        <v>114</v>
      </c>
      <c r="G183" s="120" t="str">
        <f>VLOOKUP(F183,Plan2!$1:$1048576,3,FALSE)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183" s="130" t="s">
        <v>351</v>
      </c>
      <c r="I183" s="130">
        <v>10</v>
      </c>
      <c r="J183" s="131">
        <f>VLOOKUP(F183,Plan2!$1:$1048576,8,FALSE)</f>
        <v>11.42</v>
      </c>
      <c r="K183" s="125">
        <f t="shared" si="8"/>
        <v>114.2</v>
      </c>
      <c r="L183" s="133">
        <v>42524</v>
      </c>
      <c r="M183" s="130" t="s">
        <v>420</v>
      </c>
      <c r="N183" s="130">
        <f t="shared" si="12"/>
        <v>10</v>
      </c>
      <c r="O183" s="127">
        <f t="shared" si="9"/>
        <v>114.2</v>
      </c>
      <c r="P183" s="126">
        <v>42579</v>
      </c>
      <c r="Q183" s="120">
        <v>4544</v>
      </c>
      <c r="R183" s="120" t="s">
        <v>611</v>
      </c>
    </row>
    <row r="184" spans="1:18" ht="135" x14ac:dyDescent="0.25">
      <c r="A184" s="120" t="s">
        <v>17</v>
      </c>
      <c r="B184" s="121" t="s">
        <v>18</v>
      </c>
      <c r="C184" s="122">
        <v>42664</v>
      </c>
      <c r="D184" s="132">
        <v>110200</v>
      </c>
      <c r="E184" s="120" t="s">
        <v>250</v>
      </c>
      <c r="F184" s="130">
        <v>113</v>
      </c>
      <c r="G184" s="120" t="str">
        <f>VLOOKUP(F184,Plan2!$1:$1048576,3,FALSE)</f>
        <v>LUVA PARA PROCEDIMENTO NÃO CIRÚRGICO, MATERIAL LÁTEX NATURAL ÍNTEGRO E UNIFORME, TAMANHO GRANDE, CARACTERÍSTICAS ADICIONAIS LUBRIFICADA COM PÓ BIOABSORVÍVEL, DESCARTÁVEL, APRESENTAÇÃO ATÓXICA, TIPO AMBIDESTRA, TIPO USO DESCARTÁVEL, MODELO FORMATO ANATÔMICO, FINALIDADE RESISTENTE À TRAÇÃO</v>
      </c>
      <c r="H184" s="130" t="s">
        <v>351</v>
      </c>
      <c r="I184" s="130">
        <v>20</v>
      </c>
      <c r="J184" s="131">
        <f>VLOOKUP(F184,Plan2!$1:$1048576,8,FALSE)</f>
        <v>12.72</v>
      </c>
      <c r="K184" s="125">
        <f t="shared" si="8"/>
        <v>254.4</v>
      </c>
      <c r="L184" s="133">
        <v>42524</v>
      </c>
      <c r="M184" s="130" t="s">
        <v>420</v>
      </c>
      <c r="N184" s="130">
        <f t="shared" si="12"/>
        <v>20</v>
      </c>
      <c r="O184" s="127">
        <f t="shared" si="9"/>
        <v>254.4</v>
      </c>
      <c r="P184" s="126">
        <v>42579</v>
      </c>
      <c r="Q184" s="120">
        <v>4544</v>
      </c>
      <c r="R184" s="120" t="s">
        <v>611</v>
      </c>
    </row>
    <row r="185" spans="1:18" ht="60" x14ac:dyDescent="0.25">
      <c r="A185" s="120" t="s">
        <v>17</v>
      </c>
      <c r="B185" s="121" t="s">
        <v>18</v>
      </c>
      <c r="C185" s="122">
        <v>42664</v>
      </c>
      <c r="D185" s="132">
        <v>110200</v>
      </c>
      <c r="E185" s="120" t="s">
        <v>250</v>
      </c>
      <c r="F185" s="130">
        <v>116</v>
      </c>
      <c r="G185" s="120" t="str">
        <f>VLOOKUP(F185,Plan2!$1:$1048576,3,FALSE)</f>
        <v>MÁSCARA MULTIUSO, TIPO USO DESCARTÁVEL, FINALIDADE PROTEÇÃO CONTRA PÓ, CARACTERÍSTICAS ADICIONAIS SEMIFACIAL</v>
      </c>
      <c r="H185" s="130" t="s">
        <v>351</v>
      </c>
      <c r="I185" s="130">
        <v>100</v>
      </c>
      <c r="J185" s="131">
        <f>VLOOKUP(F185,Plan2!$1:$1048576,8,FALSE)</f>
        <v>0.12</v>
      </c>
      <c r="K185" s="125">
        <f t="shared" si="8"/>
        <v>12</v>
      </c>
      <c r="L185" s="133">
        <v>42527</v>
      </c>
      <c r="M185" s="130" t="s">
        <v>430</v>
      </c>
      <c r="N185" s="130">
        <f t="shared" si="12"/>
        <v>100</v>
      </c>
      <c r="O185" s="127">
        <f t="shared" si="9"/>
        <v>12</v>
      </c>
      <c r="P185" s="126">
        <v>42570</v>
      </c>
      <c r="Q185" s="120">
        <v>1327</v>
      </c>
      <c r="R185" s="120" t="s">
        <v>611</v>
      </c>
    </row>
    <row r="186" spans="1:18" ht="60" x14ac:dyDescent="0.25">
      <c r="A186" s="120" t="s">
        <v>17</v>
      </c>
      <c r="B186" s="121" t="s">
        <v>18</v>
      </c>
      <c r="C186" s="122">
        <v>42664</v>
      </c>
      <c r="D186" s="132">
        <v>110200</v>
      </c>
      <c r="E186" s="120" t="s">
        <v>250</v>
      </c>
      <c r="F186" s="130">
        <v>126</v>
      </c>
      <c r="G186" s="120" t="str">
        <f>VLOOKUP(F186,Plan2!$1:$1048576,3,FALSE)</f>
        <v>PAPEL ALMAÇO, MATERIAL CELULOSE VEGETAL, GRAMATURA 75 G/M2, COMPRIMENTO 310 MM, TIPO COM PAUTA E MARGEM. PACOTE COM 5 FOLHAS</v>
      </c>
      <c r="H186" s="130" t="s">
        <v>351</v>
      </c>
      <c r="I186" s="130">
        <v>30</v>
      </c>
      <c r="J186" s="131">
        <f>VLOOKUP(F186,Plan2!$1:$1048576,8,FALSE)</f>
        <v>0.35</v>
      </c>
      <c r="K186" s="125">
        <f t="shared" si="8"/>
        <v>10.5</v>
      </c>
      <c r="L186" s="133">
        <v>42524</v>
      </c>
      <c r="M186" s="130" t="s">
        <v>424</v>
      </c>
      <c r="N186" s="130">
        <f t="shared" si="12"/>
        <v>30</v>
      </c>
      <c r="O186" s="127">
        <f t="shared" si="9"/>
        <v>10.5</v>
      </c>
      <c r="P186" s="126">
        <v>42579</v>
      </c>
      <c r="Q186" s="120">
        <v>938</v>
      </c>
      <c r="R186" s="120" t="s">
        <v>611</v>
      </c>
    </row>
    <row r="187" spans="1:18" ht="60" x14ac:dyDescent="0.25">
      <c r="A187" s="120" t="s">
        <v>17</v>
      </c>
      <c r="B187" s="121" t="s">
        <v>18</v>
      </c>
      <c r="C187" s="122">
        <v>42664</v>
      </c>
      <c r="D187" s="132">
        <v>110200</v>
      </c>
      <c r="E187" s="120" t="s">
        <v>250</v>
      </c>
      <c r="F187" s="130">
        <v>134</v>
      </c>
      <c r="G187" s="120" t="str">
        <f>VLOOKUP(F187,Plan2!$1:$1048576,3,FALSE)</f>
        <v>PAPEL OFÍCIO, MATERIAL PAPEL ALCALINO, COMPRIMENTO 330 MM, LARGURA 216 MM, GRAMATURA 75 G/M2, COR BRANCA, TIPO 2. RESMA</v>
      </c>
      <c r="H187" s="130" t="s">
        <v>351</v>
      </c>
      <c r="I187" s="130">
        <v>50</v>
      </c>
      <c r="J187" s="131">
        <f>VLOOKUP(F187,Plan2!$1:$1048576,8,FALSE)</f>
        <v>12.97</v>
      </c>
      <c r="K187" s="125">
        <f t="shared" si="8"/>
        <v>648.5</v>
      </c>
      <c r="L187" s="133">
        <v>42524</v>
      </c>
      <c r="M187" s="130" t="s">
        <v>420</v>
      </c>
      <c r="N187" s="130">
        <v>20</v>
      </c>
      <c r="O187" s="127">
        <f t="shared" si="9"/>
        <v>259.40000000000003</v>
      </c>
      <c r="P187" s="126">
        <v>42579</v>
      </c>
      <c r="Q187" s="120">
        <v>4544</v>
      </c>
      <c r="R187" s="120" t="s">
        <v>692</v>
      </c>
    </row>
    <row r="188" spans="1:18" ht="75" x14ac:dyDescent="0.25">
      <c r="A188" s="120" t="s">
        <v>17</v>
      </c>
      <c r="B188" s="121" t="s">
        <v>18</v>
      </c>
      <c r="C188" s="122">
        <v>42664</v>
      </c>
      <c r="D188" s="132">
        <v>110200</v>
      </c>
      <c r="E188" s="120" t="s">
        <v>250</v>
      </c>
      <c r="F188" s="130">
        <v>147</v>
      </c>
      <c r="G188" s="120" t="str">
        <f>VLOOKUP(F188,Plan2!$1:$1048576,3,FALSE)</f>
        <v>PILHA, TAMANHO PALITO, MODELO AAA, CARACTERÍSTICAS ADICIONAIS NÃO CONTÉM MERCÚRIO E CÁDMIO, SISTEMA ELETROQUÍMICO ALCALINA, TENSÃO NOMINAL 1,5 V</v>
      </c>
      <c r="H188" s="130" t="s">
        <v>351</v>
      </c>
      <c r="I188" s="130">
        <v>20</v>
      </c>
      <c r="J188" s="131">
        <f>VLOOKUP(F188,Plan2!$1:$1048576,8,FALSE)</f>
        <v>1.51</v>
      </c>
      <c r="K188" s="125">
        <f t="shared" si="8"/>
        <v>30.2</v>
      </c>
      <c r="L188" s="133">
        <v>42527</v>
      </c>
      <c r="M188" s="130" t="s">
        <v>432</v>
      </c>
      <c r="N188" s="130">
        <v>10</v>
      </c>
      <c r="O188" s="127">
        <f t="shared" si="9"/>
        <v>15.1</v>
      </c>
      <c r="P188" s="126">
        <v>42562</v>
      </c>
      <c r="Q188" s="120">
        <v>489</v>
      </c>
      <c r="R188" s="120" t="s">
        <v>692</v>
      </c>
    </row>
    <row r="189" spans="1:18" ht="75" x14ac:dyDescent="0.25">
      <c r="A189" s="120" t="s">
        <v>17</v>
      </c>
      <c r="B189" s="121" t="s">
        <v>18</v>
      </c>
      <c r="C189" s="122">
        <v>42664</v>
      </c>
      <c r="D189" s="132">
        <v>110200</v>
      </c>
      <c r="E189" s="120" t="s">
        <v>250</v>
      </c>
      <c r="F189" s="130">
        <v>148</v>
      </c>
      <c r="G189" s="120" t="str">
        <f>VLOOKUP(F189,Plan2!$1:$1048576,3,FALSE)</f>
        <v>PILHA, TAMANHO PEQUENA, MODELO AA, CARACTERÍSTICAS ADICIONAIS CARTELA C/2 UNIDADES/NÃO CONTÉM MERCÚRIO E CÁDMIO, SISTEMA ELETROQUÍMICO ALCALINA, TENSÃO NOMINAL 1,5 V</v>
      </c>
      <c r="H189" s="130" t="s">
        <v>351</v>
      </c>
      <c r="I189" s="130">
        <v>20</v>
      </c>
      <c r="J189" s="131">
        <f>VLOOKUP(F189,Plan2!$1:$1048576,8,FALSE)</f>
        <v>1.49</v>
      </c>
      <c r="K189" s="125">
        <f t="shared" si="8"/>
        <v>29.8</v>
      </c>
      <c r="L189" s="133">
        <v>42527</v>
      </c>
      <c r="M189" s="130" t="s">
        <v>432</v>
      </c>
      <c r="N189" s="130">
        <v>10</v>
      </c>
      <c r="O189" s="127">
        <f t="shared" si="9"/>
        <v>14.9</v>
      </c>
      <c r="P189" s="126">
        <v>42562</v>
      </c>
      <c r="Q189" s="120">
        <v>489</v>
      </c>
      <c r="R189" s="120" t="s">
        <v>692</v>
      </c>
    </row>
    <row r="190" spans="1:18" ht="60" x14ac:dyDescent="0.25">
      <c r="A190" s="120" t="s">
        <v>17</v>
      </c>
      <c r="B190" s="121" t="s">
        <v>18</v>
      </c>
      <c r="C190" s="122">
        <v>42664</v>
      </c>
      <c r="D190" s="132">
        <v>110200</v>
      </c>
      <c r="E190" s="120" t="s">
        <v>250</v>
      </c>
      <c r="F190" s="130">
        <v>149</v>
      </c>
      <c r="G190" s="120" t="str">
        <f>VLOOKUP(F190,Plan2!$1:$1048576,3,FALSE)</f>
        <v>PINCEL ATÔMICO, MATERIAL PLÁSTICO, TIPO PONTA FELTRO, TIPO CARGA DESCARTÁVEL, COR TINTA AZUL</v>
      </c>
      <c r="H190" s="130" t="s">
        <v>351</v>
      </c>
      <c r="I190" s="130">
        <v>100</v>
      </c>
      <c r="J190" s="131">
        <f>VLOOKUP(F190,Plan2!$1:$1048576,8,FALSE)</f>
        <v>1.05</v>
      </c>
      <c r="K190" s="125">
        <f t="shared" si="8"/>
        <v>105</v>
      </c>
      <c r="L190" s="133">
        <v>42524</v>
      </c>
      <c r="M190" s="130" t="s">
        <v>424</v>
      </c>
      <c r="N190" s="130">
        <v>10</v>
      </c>
      <c r="O190" s="127">
        <f t="shared" si="9"/>
        <v>10.5</v>
      </c>
      <c r="P190" s="126">
        <v>42579</v>
      </c>
      <c r="Q190" s="120">
        <v>938</v>
      </c>
      <c r="R190" s="120" t="s">
        <v>692</v>
      </c>
    </row>
    <row r="191" spans="1:18" ht="60" x14ac:dyDescent="0.25">
      <c r="A191" s="120" t="s">
        <v>17</v>
      </c>
      <c r="B191" s="121" t="s">
        <v>18</v>
      </c>
      <c r="C191" s="122">
        <v>42664</v>
      </c>
      <c r="D191" s="132">
        <v>110200</v>
      </c>
      <c r="E191" s="120" t="s">
        <v>250</v>
      </c>
      <c r="F191" s="130">
        <v>150</v>
      </c>
      <c r="G191" s="120" t="str">
        <f>VLOOKUP(F191,Plan2!$1:$1048576,3,FALSE)</f>
        <v>PINCEL ATÔMICO, MATERIAL PLÁSTICO, TIPO PONTA FELTRO, TIPO CARGA DESCARTÁVEL, COR TINTA PRETA</v>
      </c>
      <c r="H191" s="130" t="s">
        <v>351</v>
      </c>
      <c r="I191" s="130">
        <v>100</v>
      </c>
      <c r="J191" s="131">
        <f>VLOOKUP(F191,Plan2!$1:$1048576,8,FALSE)</f>
        <v>1.05</v>
      </c>
      <c r="K191" s="125">
        <f t="shared" si="8"/>
        <v>105</v>
      </c>
      <c r="L191" s="133">
        <v>42524</v>
      </c>
      <c r="M191" s="130" t="s">
        <v>424</v>
      </c>
      <c r="N191" s="130">
        <v>10</v>
      </c>
      <c r="O191" s="127">
        <f t="shared" si="9"/>
        <v>10.5</v>
      </c>
      <c r="P191" s="126">
        <v>42579</v>
      </c>
      <c r="Q191" s="120">
        <v>938</v>
      </c>
      <c r="R191" s="120" t="s">
        <v>692</v>
      </c>
    </row>
    <row r="192" spans="1:18" ht="45" x14ac:dyDescent="0.25">
      <c r="A192" s="120" t="s">
        <v>17</v>
      </c>
      <c r="B192" s="121" t="s">
        <v>18</v>
      </c>
      <c r="C192" s="122">
        <v>42664</v>
      </c>
      <c r="D192" s="132">
        <v>110200</v>
      </c>
      <c r="E192" s="120" t="s">
        <v>250</v>
      </c>
      <c r="F192" s="130">
        <v>151</v>
      </c>
      <c r="G192" s="120" t="str">
        <f>VLOOKUP(F192,Plan2!$1:$1048576,3,FALSE)</f>
        <v>PINCEL ATÔMICO, MATERIAL PLÁSTICO, TIPO PONTA FELTRO, TIPO CARGA DESCARTÁVEL, COR TINTA VERDE</v>
      </c>
      <c r="H192" s="130" t="s">
        <v>351</v>
      </c>
      <c r="I192" s="130">
        <v>100</v>
      </c>
      <c r="J192" s="131">
        <f>VLOOKUP(F192,Plan2!$1:$1048576,8,FALSE)</f>
        <v>1.05</v>
      </c>
      <c r="K192" s="125">
        <f t="shared" si="8"/>
        <v>105</v>
      </c>
      <c r="L192" s="133">
        <v>42524</v>
      </c>
      <c r="M192" s="130" t="s">
        <v>424</v>
      </c>
      <c r="N192" s="130">
        <f t="shared" ref="N192:N227" si="13">I192</f>
        <v>100</v>
      </c>
      <c r="O192" s="127">
        <f t="shared" si="9"/>
        <v>105</v>
      </c>
      <c r="P192" s="126">
        <v>42579</v>
      </c>
      <c r="Q192" s="120">
        <v>938</v>
      </c>
      <c r="R192" s="120" t="s">
        <v>611</v>
      </c>
    </row>
    <row r="193" spans="1:18" ht="75" x14ac:dyDescent="0.25">
      <c r="A193" s="120" t="s">
        <v>17</v>
      </c>
      <c r="B193" s="121" t="s">
        <v>18</v>
      </c>
      <c r="C193" s="122">
        <v>42664</v>
      </c>
      <c r="D193" s="132">
        <v>110200</v>
      </c>
      <c r="E193" s="120" t="s">
        <v>250</v>
      </c>
      <c r="F193" s="130">
        <v>160</v>
      </c>
      <c r="G193" s="120" t="str">
        <f>VLOOKUP(F193,Plan2!$1:$1048576,3,FALSE)</f>
        <v>PRANCHETA PORTÁTIL, MATERIAL ACRÍLICO, COMPRIMENTO 233 MM, LARGURA 320 MM, ESPESSURA 3 MM, COR FUMÊ, CARACTERÍSTICAS ADICIONAIS COM PRENDEDOR NIQUELADO</v>
      </c>
      <c r="H193" s="130" t="s">
        <v>351</v>
      </c>
      <c r="I193" s="130">
        <v>10</v>
      </c>
      <c r="J193" s="131">
        <f>VLOOKUP(F193,Plan2!$1:$1048576,8,FALSE)</f>
        <v>7.54</v>
      </c>
      <c r="K193" s="125">
        <f t="shared" si="8"/>
        <v>75.400000000000006</v>
      </c>
      <c r="L193" s="133">
        <v>42524</v>
      </c>
      <c r="M193" s="130" t="s">
        <v>418</v>
      </c>
      <c r="N193" s="130">
        <f t="shared" si="13"/>
        <v>10</v>
      </c>
      <c r="O193" s="127">
        <f t="shared" si="9"/>
        <v>75.400000000000006</v>
      </c>
      <c r="P193" s="126">
        <v>42583</v>
      </c>
      <c r="Q193" s="120">
        <v>4227</v>
      </c>
      <c r="R193" s="120" t="s">
        <v>611</v>
      </c>
    </row>
    <row r="194" spans="1:18" ht="60" x14ac:dyDescent="0.25">
      <c r="A194" s="120" t="s">
        <v>17</v>
      </c>
      <c r="B194" s="121" t="s">
        <v>18</v>
      </c>
      <c r="C194" s="122">
        <v>42664</v>
      </c>
      <c r="D194" s="132">
        <v>110200</v>
      </c>
      <c r="E194" s="120" t="s">
        <v>250</v>
      </c>
      <c r="F194" s="130">
        <v>164</v>
      </c>
      <c r="G194" s="120" t="str">
        <f>VLOOKUP(F194,Plan2!$1:$1048576,3,FALSE)</f>
        <v>RÉGUA COMUM, MATERIAL PLÁSTICO CRISTAL, COMPRIMENTO 50 CM, GRADUAÇÃO CENTÍMETRO, TIPO MATERIAL RÍGIDO</v>
      </c>
      <c r="H194" s="130" t="s">
        <v>351</v>
      </c>
      <c r="I194" s="130">
        <v>10</v>
      </c>
      <c r="J194" s="131">
        <f>VLOOKUP(F194,Plan2!$1:$1048576,8,FALSE)</f>
        <v>1.88</v>
      </c>
      <c r="K194" s="125">
        <f t="shared" ref="K194:K257" si="14">J194*I194</f>
        <v>18.799999999999997</v>
      </c>
      <c r="L194" s="133">
        <v>42527</v>
      </c>
      <c r="M194" s="130" t="s">
        <v>433</v>
      </c>
      <c r="N194" s="130">
        <f t="shared" si="13"/>
        <v>10</v>
      </c>
      <c r="O194" s="127">
        <f t="shared" si="9"/>
        <v>18.799999999999997</v>
      </c>
      <c r="P194" s="126">
        <v>42570</v>
      </c>
      <c r="Q194" s="120">
        <v>7570</v>
      </c>
      <c r="R194" s="120" t="s">
        <v>611</v>
      </c>
    </row>
    <row r="195" spans="1:18" ht="45" x14ac:dyDescent="0.25">
      <c r="A195" s="120" t="s">
        <v>17</v>
      </c>
      <c r="B195" s="121" t="s">
        <v>18</v>
      </c>
      <c r="C195" s="122">
        <v>42664</v>
      </c>
      <c r="D195" s="132">
        <v>110200</v>
      </c>
      <c r="E195" s="120" t="s">
        <v>250</v>
      </c>
      <c r="F195" s="130">
        <v>174</v>
      </c>
      <c r="G195" s="120" t="str">
        <f>VLOOKUP(F195,Plan2!$1:$1048576,3,FALSE)</f>
        <v>TESOURA, MATERIAL AÇO INOXIDÁVEL, MATERIAL CABO POLIPROPILENO, COMPRIMENTO 20 CM</v>
      </c>
      <c r="H195" s="130" t="s">
        <v>351</v>
      </c>
      <c r="I195" s="130">
        <v>5</v>
      </c>
      <c r="J195" s="131">
        <f>VLOOKUP(F195,Plan2!$1:$1048576,8,FALSE)</f>
        <v>2.8</v>
      </c>
      <c r="K195" s="125">
        <f t="shared" si="14"/>
        <v>14</v>
      </c>
      <c r="L195" s="133">
        <v>42524</v>
      </c>
      <c r="M195" s="130" t="s">
        <v>423</v>
      </c>
      <c r="N195" s="130">
        <f t="shared" si="13"/>
        <v>5</v>
      </c>
      <c r="O195" s="127">
        <f t="shared" ref="O195:O258" si="15">N195*J195</f>
        <v>14</v>
      </c>
      <c r="P195" s="126">
        <v>42576</v>
      </c>
      <c r="Q195" s="120">
        <v>348</v>
      </c>
      <c r="R195" s="120" t="s">
        <v>611</v>
      </c>
    </row>
    <row r="196" spans="1:18" ht="45" x14ac:dyDescent="0.25">
      <c r="A196" s="120" t="s">
        <v>17</v>
      </c>
      <c r="B196" s="121" t="s">
        <v>18</v>
      </c>
      <c r="C196" s="122">
        <v>42664</v>
      </c>
      <c r="D196" s="132">
        <v>110300</v>
      </c>
      <c r="E196" s="120" t="s">
        <v>272</v>
      </c>
      <c r="F196" s="130">
        <v>9</v>
      </c>
      <c r="G196" s="120" t="str">
        <f>VLOOKUP(F196,Plan2!$1:$1048576,3,FALSE)</f>
        <v>BARBANTE ALGODÃO, QUANTIDADE FIOS 8 UN, ACABAMENTO SUPERFICIAL CRÚ. ROLO DE 250G</v>
      </c>
      <c r="H196" s="130" t="s">
        <v>275</v>
      </c>
      <c r="I196" s="130">
        <v>2</v>
      </c>
      <c r="J196" s="131">
        <f>VLOOKUP(F196,Plan2!$1:$1048576,8,FALSE)</f>
        <v>3.49</v>
      </c>
      <c r="K196" s="125">
        <f t="shared" si="14"/>
        <v>6.98</v>
      </c>
      <c r="L196" s="133">
        <v>42524</v>
      </c>
      <c r="M196" s="130" t="s">
        <v>415</v>
      </c>
      <c r="N196" s="130">
        <f t="shared" si="13"/>
        <v>2</v>
      </c>
      <c r="O196" s="127">
        <f t="shared" si="15"/>
        <v>6.98</v>
      </c>
      <c r="P196" s="126">
        <v>42564</v>
      </c>
      <c r="Q196" s="120">
        <v>1281</v>
      </c>
      <c r="R196" s="120" t="s">
        <v>611</v>
      </c>
    </row>
    <row r="197" spans="1:18" ht="60" x14ac:dyDescent="0.25">
      <c r="A197" s="120" t="s">
        <v>17</v>
      </c>
      <c r="B197" s="121" t="s">
        <v>18</v>
      </c>
      <c r="C197" s="122">
        <v>42664</v>
      </c>
      <c r="D197" s="132">
        <v>110300</v>
      </c>
      <c r="E197" s="120" t="s">
        <v>272</v>
      </c>
      <c r="F197" s="130">
        <v>12</v>
      </c>
      <c r="G197" s="120" t="str">
        <f>VLOOKUP(F197,Plan2!$1:$1048576,3,FALSE)</f>
        <v>BLOCO RECADO, MATERIAL PAPEL, COR AMARELO, LARGURA 38 MM, COMPRIMENTO 50 MM, TIPO REMOVÍVEL, CARACTERÍSTICAS ADICIONAIS AUTO-ADESIVO</v>
      </c>
      <c r="H197" s="130" t="s">
        <v>275</v>
      </c>
      <c r="I197" s="130">
        <v>20</v>
      </c>
      <c r="J197" s="131">
        <f>VLOOKUP(F197,Plan2!$1:$1048576,8,FALSE)</f>
        <v>0.56999999999999995</v>
      </c>
      <c r="K197" s="125">
        <f t="shared" si="14"/>
        <v>11.399999999999999</v>
      </c>
      <c r="L197" s="133">
        <v>42524</v>
      </c>
      <c r="M197" s="130" t="s">
        <v>424</v>
      </c>
      <c r="N197" s="130">
        <f t="shared" si="13"/>
        <v>20</v>
      </c>
      <c r="O197" s="127">
        <f t="shared" si="15"/>
        <v>11.399999999999999</v>
      </c>
      <c r="P197" s="126">
        <v>42579</v>
      </c>
      <c r="Q197" s="120">
        <v>938</v>
      </c>
      <c r="R197" s="120" t="s">
        <v>611</v>
      </c>
    </row>
    <row r="198" spans="1:18" ht="60" x14ac:dyDescent="0.25">
      <c r="A198" s="120" t="s">
        <v>17</v>
      </c>
      <c r="B198" s="121" t="s">
        <v>18</v>
      </c>
      <c r="C198" s="122">
        <v>42664</v>
      </c>
      <c r="D198" s="132">
        <v>110300</v>
      </c>
      <c r="E198" s="120" t="s">
        <v>272</v>
      </c>
      <c r="F198" s="130">
        <v>14</v>
      </c>
      <c r="G198" s="120" t="str">
        <f>VLOOKUP(F198,Plan2!$1:$1048576,3,FALSE)</f>
        <v>BORRACHA APAGADORA ESCRITA, MATERIAL BORRACHA, COMPRIMENTO 45 MM, LARGURA 23 MM, ALTURA 12 MM, COR BRANCA</v>
      </c>
      <c r="H198" s="130" t="s">
        <v>275</v>
      </c>
      <c r="I198" s="130">
        <v>10</v>
      </c>
      <c r="J198" s="131">
        <f>VLOOKUP(F198,Plan2!$1:$1048576,8,FALSE)</f>
        <v>0.25</v>
      </c>
      <c r="K198" s="125">
        <f t="shared" si="14"/>
        <v>2.5</v>
      </c>
      <c r="L198" s="130" t="s">
        <v>477</v>
      </c>
      <c r="M198" s="130" t="s">
        <v>477</v>
      </c>
      <c r="N198" s="130" t="s">
        <v>477</v>
      </c>
      <c r="O198" s="127" t="s">
        <v>477</v>
      </c>
      <c r="P198" s="126" t="s">
        <v>477</v>
      </c>
      <c r="Q198" s="120" t="s">
        <v>477</v>
      </c>
      <c r="R198" s="120" t="s">
        <v>478</v>
      </c>
    </row>
    <row r="199" spans="1:18" ht="60" x14ac:dyDescent="0.25">
      <c r="A199" s="120" t="s">
        <v>17</v>
      </c>
      <c r="B199" s="121" t="s">
        <v>18</v>
      </c>
      <c r="C199" s="122">
        <v>42664</v>
      </c>
      <c r="D199" s="132">
        <v>110300</v>
      </c>
      <c r="E199" s="120" t="s">
        <v>272</v>
      </c>
      <c r="F199" s="130">
        <v>15</v>
      </c>
      <c r="G199" s="120" t="str">
        <f>VLOOKUP(F199,Plan2!$1:$1048576,3,FALSE)</f>
        <v>BORRACHA APAGADORA ESCRITA, MATERIAL PLÁSTICO DE VINIL, COMPRIMENTO 60 MM, LARGURA 20 MM, ALTURA 10 MM, COR VERDE, TIPO MACIA</v>
      </c>
      <c r="H199" s="130" t="s">
        <v>275</v>
      </c>
      <c r="I199" s="130">
        <v>10</v>
      </c>
      <c r="J199" s="131">
        <f>VLOOKUP(F199,Plan2!$1:$1048576,8,FALSE)</f>
        <v>0.6</v>
      </c>
      <c r="K199" s="125">
        <f t="shared" si="14"/>
        <v>6</v>
      </c>
      <c r="L199" s="133">
        <v>42524</v>
      </c>
      <c r="M199" s="130" t="s">
        <v>419</v>
      </c>
      <c r="N199" s="130">
        <f t="shared" si="13"/>
        <v>10</v>
      </c>
      <c r="O199" s="127">
        <f t="shared" si="15"/>
        <v>6</v>
      </c>
      <c r="P199" s="126">
        <v>42563</v>
      </c>
      <c r="Q199" s="120">
        <v>13408</v>
      </c>
      <c r="R199" s="120" t="s">
        <v>611</v>
      </c>
    </row>
    <row r="200" spans="1:18" ht="105" x14ac:dyDescent="0.25">
      <c r="A200" s="120" t="s">
        <v>17</v>
      </c>
      <c r="B200" s="121" t="s">
        <v>18</v>
      </c>
      <c r="C200" s="122">
        <v>42664</v>
      </c>
      <c r="D200" s="132">
        <v>110300</v>
      </c>
      <c r="E200" s="120" t="s">
        <v>272</v>
      </c>
      <c r="F200" s="130">
        <v>18</v>
      </c>
      <c r="G200" s="120" t="str">
        <f>VLOOKUP(F200,Plan2!$1:$1048576,3,FALSE)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200" s="130" t="s">
        <v>275</v>
      </c>
      <c r="I200" s="130">
        <v>100</v>
      </c>
      <c r="J200" s="131">
        <f>VLOOKUP(F200,Plan2!$1:$1048576,8,FALSE)</f>
        <v>0.5</v>
      </c>
      <c r="K200" s="125">
        <f t="shared" si="14"/>
        <v>50</v>
      </c>
      <c r="L200" s="133">
        <v>42524</v>
      </c>
      <c r="M200" s="130" t="s">
        <v>418</v>
      </c>
      <c r="N200" s="130">
        <f t="shared" si="13"/>
        <v>100</v>
      </c>
      <c r="O200" s="127">
        <f t="shared" si="15"/>
        <v>50</v>
      </c>
      <c r="P200" s="126">
        <v>42583</v>
      </c>
      <c r="Q200" s="120">
        <v>4227</v>
      </c>
      <c r="R200" s="120" t="s">
        <v>611</v>
      </c>
    </row>
    <row r="201" spans="1:18" ht="105" x14ac:dyDescent="0.25">
      <c r="A201" s="120" t="s">
        <v>17</v>
      </c>
      <c r="B201" s="121" t="s">
        <v>18</v>
      </c>
      <c r="C201" s="122">
        <v>42664</v>
      </c>
      <c r="D201" s="132">
        <v>110300</v>
      </c>
      <c r="E201" s="120" t="s">
        <v>272</v>
      </c>
      <c r="F201" s="130">
        <v>19</v>
      </c>
      <c r="G201" s="120" t="str">
        <f>VLOOKUP(F201,Plan2!$1:$1048576,3,FALSE)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201" s="130" t="s">
        <v>275</v>
      </c>
      <c r="I201" s="130">
        <v>50</v>
      </c>
      <c r="J201" s="131">
        <f>VLOOKUP(F201,Plan2!$1:$1048576,8,FALSE)</f>
        <v>0.32</v>
      </c>
      <c r="K201" s="125">
        <f t="shared" si="14"/>
        <v>16</v>
      </c>
      <c r="L201" s="133">
        <v>42527</v>
      </c>
      <c r="M201" s="130" t="s">
        <v>431</v>
      </c>
      <c r="N201" s="130">
        <f t="shared" si="13"/>
        <v>50</v>
      </c>
      <c r="O201" s="127">
        <f t="shared" si="15"/>
        <v>16</v>
      </c>
      <c r="P201" s="126">
        <v>42613</v>
      </c>
      <c r="Q201" s="120">
        <v>1089</v>
      </c>
      <c r="R201" s="120" t="s">
        <v>611</v>
      </c>
    </row>
    <row r="202" spans="1:18" ht="45" x14ac:dyDescent="0.25">
      <c r="A202" s="120" t="s">
        <v>17</v>
      </c>
      <c r="B202" s="121" t="s">
        <v>18</v>
      </c>
      <c r="C202" s="122">
        <v>42664</v>
      </c>
      <c r="D202" s="132">
        <v>110300</v>
      </c>
      <c r="E202" s="120" t="s">
        <v>272</v>
      </c>
      <c r="F202" s="130">
        <v>26</v>
      </c>
      <c r="G202" s="120" t="str">
        <f>VLOOKUP(F202,Plan2!$1:$1048576,3,FALSE)</f>
        <v>CANETA MARCA-TEXTO, MATERIAL PLÁSTICO, TIPO PONTA FLUORESCENTE, COR ROSA, TIPONÃO RECARREGÁVEL</v>
      </c>
      <c r="H202" s="130" t="s">
        <v>275</v>
      </c>
      <c r="I202" s="130">
        <v>20</v>
      </c>
      <c r="J202" s="131">
        <f>VLOOKUP(F202,Plan2!$1:$1048576,8,FALSE)</f>
        <v>0.85</v>
      </c>
      <c r="K202" s="125">
        <f t="shared" si="14"/>
        <v>17</v>
      </c>
      <c r="L202" s="133">
        <v>42524</v>
      </c>
      <c r="M202" s="130" t="s">
        <v>424</v>
      </c>
      <c r="N202" s="130">
        <f t="shared" si="13"/>
        <v>20</v>
      </c>
      <c r="O202" s="127">
        <f t="shared" si="15"/>
        <v>17</v>
      </c>
      <c r="P202" s="126">
        <v>42579</v>
      </c>
      <c r="Q202" s="120">
        <v>938</v>
      </c>
      <c r="R202" s="120" t="s">
        <v>611</v>
      </c>
    </row>
    <row r="203" spans="1:18" ht="45" x14ac:dyDescent="0.25">
      <c r="A203" s="120" t="s">
        <v>17</v>
      </c>
      <c r="B203" s="121" t="s">
        <v>18</v>
      </c>
      <c r="C203" s="122">
        <v>42664</v>
      </c>
      <c r="D203" s="132">
        <v>110300</v>
      </c>
      <c r="E203" s="120" t="s">
        <v>272</v>
      </c>
      <c r="F203" s="130">
        <v>48</v>
      </c>
      <c r="G203" s="120" t="str">
        <f>VLOOKUP(F203,Plan2!$1:$1048576,3,FALSE)</f>
        <v>COLA, COR BRANCA, APLICAÇÃO PAPEL, CARACTERÍSTICAS ADICIONAIS ATÓXICA, TIPO BASTÃO. TUBO DE 20G</v>
      </c>
      <c r="H203" s="130" t="s">
        <v>275</v>
      </c>
      <c r="I203" s="130">
        <v>10</v>
      </c>
      <c r="J203" s="131">
        <f>VLOOKUP(F203,Plan2!$1:$1048576,8,FALSE)</f>
        <v>0.94</v>
      </c>
      <c r="K203" s="125">
        <f t="shared" si="14"/>
        <v>9.3999999999999986</v>
      </c>
      <c r="L203" s="133">
        <v>42524</v>
      </c>
      <c r="M203" s="130" t="s">
        <v>419</v>
      </c>
      <c r="N203" s="130">
        <f t="shared" si="13"/>
        <v>10</v>
      </c>
      <c r="O203" s="127">
        <f t="shared" si="15"/>
        <v>9.3999999999999986</v>
      </c>
      <c r="P203" s="126">
        <v>42563</v>
      </c>
      <c r="Q203" s="120">
        <v>13408</v>
      </c>
      <c r="R203" s="120" t="s">
        <v>611</v>
      </c>
    </row>
    <row r="204" spans="1:18" ht="75" x14ac:dyDescent="0.25">
      <c r="A204" s="120" t="s">
        <v>17</v>
      </c>
      <c r="B204" s="121" t="s">
        <v>18</v>
      </c>
      <c r="C204" s="122">
        <v>42664</v>
      </c>
      <c r="D204" s="132">
        <v>110300</v>
      </c>
      <c r="E204" s="120" t="s">
        <v>272</v>
      </c>
      <c r="F204" s="130">
        <v>47</v>
      </c>
      <c r="G204" s="120" t="str">
        <f>VLOOKUP(F204,Plan2!$1:$1048576,3,FALSE)</f>
        <v>COLA, COMPOSIÇÃO POLIVINIL ACETATO- PVA, COR BRANCA, APLICAÇÃO ESCOLAR, CARACTERÍSTICAS ADICIONAIS LAVÁVEL, NÃO TÓXICA, VALIDADE MÍNIMA 18 MESES, TIPOLÍQUIDO. TUDO DE 40G</v>
      </c>
      <c r="H204" s="130" t="s">
        <v>275</v>
      </c>
      <c r="I204" s="130">
        <v>10</v>
      </c>
      <c r="J204" s="131">
        <f>VLOOKUP(F204,Plan2!$1:$1048576,8,FALSE)</f>
        <v>0.49</v>
      </c>
      <c r="K204" s="125">
        <f t="shared" si="14"/>
        <v>4.9000000000000004</v>
      </c>
      <c r="L204" s="133">
        <v>42524</v>
      </c>
      <c r="M204" s="130" t="s">
        <v>424</v>
      </c>
      <c r="N204" s="130">
        <f t="shared" si="13"/>
        <v>10</v>
      </c>
      <c r="O204" s="127">
        <f t="shared" si="15"/>
        <v>4.9000000000000004</v>
      </c>
      <c r="P204" s="126">
        <v>42579</v>
      </c>
      <c r="Q204" s="120">
        <v>938</v>
      </c>
      <c r="R204" s="120" t="s">
        <v>611</v>
      </c>
    </row>
    <row r="205" spans="1:18" ht="60" x14ac:dyDescent="0.25">
      <c r="A205" s="120" t="s">
        <v>17</v>
      </c>
      <c r="B205" s="121" t="s">
        <v>18</v>
      </c>
      <c r="C205" s="122">
        <v>42664</v>
      </c>
      <c r="D205" s="132">
        <v>110300</v>
      </c>
      <c r="E205" s="120" t="s">
        <v>272</v>
      </c>
      <c r="F205" s="130">
        <v>57</v>
      </c>
      <c r="G205" s="120" t="str">
        <f>VLOOKUP(F205,Plan2!$1:$1048576,3,FALSE)</f>
        <v>CORRETIVO LÍQUIDO, MATERIAL BASE D´ÁGUA- SECAGEM RÁPIDA, APRESENTAÇÃO FRASCO, APLICAÇÃO PAPEL COMUM ML, VOLUME 18 ML</v>
      </c>
      <c r="H205" s="130" t="s">
        <v>275</v>
      </c>
      <c r="I205" s="130">
        <v>30</v>
      </c>
      <c r="J205" s="131">
        <f>VLOOKUP(F205,Plan2!$1:$1048576,8,FALSE)</f>
        <v>0.99</v>
      </c>
      <c r="K205" s="125">
        <f t="shared" si="14"/>
        <v>29.7</v>
      </c>
      <c r="L205" s="133">
        <v>42527</v>
      </c>
      <c r="M205" s="130" t="s">
        <v>431</v>
      </c>
      <c r="N205" s="130">
        <f t="shared" si="13"/>
        <v>30</v>
      </c>
      <c r="O205" s="127">
        <f t="shared" si="15"/>
        <v>29.7</v>
      </c>
      <c r="P205" s="126">
        <v>42613</v>
      </c>
      <c r="Q205" s="120">
        <v>1089</v>
      </c>
      <c r="R205" s="120" t="s">
        <v>611</v>
      </c>
    </row>
    <row r="206" spans="1:18" ht="60" x14ac:dyDescent="0.25">
      <c r="A206" s="120" t="s">
        <v>17</v>
      </c>
      <c r="B206" s="121" t="s">
        <v>18</v>
      </c>
      <c r="C206" s="122">
        <v>42664</v>
      </c>
      <c r="D206" s="132">
        <v>110300</v>
      </c>
      <c r="E206" s="120" t="s">
        <v>272</v>
      </c>
      <c r="F206" s="130">
        <v>65</v>
      </c>
      <c r="G206" s="120" t="str">
        <f>VLOOKUP(F206,Plan2!$1:$1048576,3,FALSE)</f>
        <v>ENVELOPE, MATERIAL PAPEL KRAFT, GRAMATURA 110 G/M2, TIPO SACO COMUM, COMPRIMENTO 360 MM, COR BRANCA, LARGURA 260 MM</v>
      </c>
      <c r="H206" s="130" t="s">
        <v>275</v>
      </c>
      <c r="I206" s="130">
        <v>100</v>
      </c>
      <c r="J206" s="131">
        <f>VLOOKUP(F206,Plan2!$1:$1048576,8,FALSE)</f>
        <v>0.11</v>
      </c>
      <c r="K206" s="125">
        <f t="shared" si="14"/>
        <v>11</v>
      </c>
      <c r="L206" s="133">
        <v>42524</v>
      </c>
      <c r="M206" s="130" t="s">
        <v>420</v>
      </c>
      <c r="N206" s="130">
        <f t="shared" si="13"/>
        <v>100</v>
      </c>
      <c r="O206" s="127">
        <f t="shared" si="15"/>
        <v>11</v>
      </c>
      <c r="P206" s="126">
        <v>42579</v>
      </c>
      <c r="Q206" s="120">
        <v>4544</v>
      </c>
      <c r="R206" s="120" t="s">
        <v>611</v>
      </c>
    </row>
    <row r="207" spans="1:18" ht="60" x14ac:dyDescent="0.25">
      <c r="A207" s="120" t="s">
        <v>17</v>
      </c>
      <c r="B207" s="121" t="s">
        <v>18</v>
      </c>
      <c r="C207" s="122">
        <v>42664</v>
      </c>
      <c r="D207" s="132">
        <v>110300</v>
      </c>
      <c r="E207" s="120" t="s">
        <v>272</v>
      </c>
      <c r="F207" s="130">
        <v>66</v>
      </c>
      <c r="G207" s="120" t="str">
        <f>VLOOKUP(F207,Plan2!$1:$1048576,3,FALSE)</f>
        <v>ENVELOPE, MATERIAL PAPEL KRAFT, GRAMATURA 110 G/M2, TIPO SACO COMUM, COMPRIMENTO 390 MM, COR PARDA, LARGURA 260 MM</v>
      </c>
      <c r="H207" s="130" t="s">
        <v>275</v>
      </c>
      <c r="I207" s="130">
        <v>100</v>
      </c>
      <c r="J207" s="131">
        <f>VLOOKUP(F207,Plan2!$1:$1048576,8,FALSE)</f>
        <v>0.12</v>
      </c>
      <c r="K207" s="125">
        <f t="shared" si="14"/>
        <v>12</v>
      </c>
      <c r="L207" s="133">
        <v>42524</v>
      </c>
      <c r="M207" s="130" t="s">
        <v>420</v>
      </c>
      <c r="N207" s="130">
        <f t="shared" si="13"/>
        <v>100</v>
      </c>
      <c r="O207" s="127">
        <f t="shared" si="15"/>
        <v>12</v>
      </c>
      <c r="P207" s="126">
        <v>42579</v>
      </c>
      <c r="Q207" s="120">
        <v>4544</v>
      </c>
      <c r="R207" s="120" t="s">
        <v>611</v>
      </c>
    </row>
    <row r="208" spans="1:18" ht="75" x14ac:dyDescent="0.25">
      <c r="A208" s="120" t="s">
        <v>17</v>
      </c>
      <c r="B208" s="121" t="s">
        <v>18</v>
      </c>
      <c r="C208" s="122">
        <v>42664</v>
      </c>
      <c r="D208" s="132">
        <v>110300</v>
      </c>
      <c r="E208" s="120" t="s">
        <v>272</v>
      </c>
      <c r="F208" s="130">
        <v>68</v>
      </c>
      <c r="G208" s="120" t="str">
        <f>VLOOKUP(F208,Plan2!$1:$1048576,3,FALSE)</f>
        <v>ENVELOPE, MATERIAL PAPEL KRAFT FL, GRAMATURA 90 G/M2, TIPO SACO COMUM, COMPRIMENTO 280 MM, COR PARDA, IMPRESSÃO BAIXO-RELEVO, LARGURA 200 MM</v>
      </c>
      <c r="H208" s="130" t="s">
        <v>275</v>
      </c>
      <c r="I208" s="130">
        <v>100</v>
      </c>
      <c r="J208" s="131">
        <f>VLOOKUP(F208,Plan2!$1:$1048576,8,FALSE)</f>
        <v>7.0000000000000007E-2</v>
      </c>
      <c r="K208" s="125">
        <f t="shared" si="14"/>
        <v>7.0000000000000009</v>
      </c>
      <c r="L208" s="133">
        <v>42524</v>
      </c>
      <c r="M208" s="130" t="s">
        <v>420</v>
      </c>
      <c r="N208" s="130">
        <f t="shared" si="13"/>
        <v>100</v>
      </c>
      <c r="O208" s="127">
        <f t="shared" si="15"/>
        <v>7.0000000000000009</v>
      </c>
      <c r="P208" s="126">
        <v>42579</v>
      </c>
      <c r="Q208" s="120">
        <v>4544</v>
      </c>
      <c r="R208" s="120" t="s">
        <v>611</v>
      </c>
    </row>
    <row r="209" spans="1:18" ht="60" x14ac:dyDescent="0.25">
      <c r="A209" s="120" t="s">
        <v>17</v>
      </c>
      <c r="B209" s="121" t="s">
        <v>18</v>
      </c>
      <c r="C209" s="122">
        <v>42664</v>
      </c>
      <c r="D209" s="132">
        <v>110300</v>
      </c>
      <c r="E209" s="120" t="s">
        <v>272</v>
      </c>
      <c r="F209" s="130">
        <v>67</v>
      </c>
      <c r="G209" s="120" t="str">
        <f>VLOOKUP(F209,Plan2!$1:$1048576,3,FALSE)</f>
        <v>ENVELOPE, MATERIAL PAPEL OFF-SET, GRAMATURA 90, TIPO SEM TIMBRE, COMPRIMENTO 280 MM, COR BRANCA, LARGURA 200 MM</v>
      </c>
      <c r="H209" s="130" t="s">
        <v>275</v>
      </c>
      <c r="I209" s="130">
        <v>100</v>
      </c>
      <c r="J209" s="131">
        <f>VLOOKUP(F209,Plan2!$1:$1048576,8,FALSE)</f>
        <v>0.1</v>
      </c>
      <c r="K209" s="125">
        <f t="shared" si="14"/>
        <v>10</v>
      </c>
      <c r="L209" s="133">
        <v>42524</v>
      </c>
      <c r="M209" s="130" t="s">
        <v>420</v>
      </c>
      <c r="N209" s="130">
        <f t="shared" si="13"/>
        <v>100</v>
      </c>
      <c r="O209" s="127">
        <f t="shared" si="15"/>
        <v>10</v>
      </c>
      <c r="P209" s="126">
        <v>42579</v>
      </c>
      <c r="Q209" s="120">
        <v>4544</v>
      </c>
      <c r="R209" s="120" t="s">
        <v>611</v>
      </c>
    </row>
    <row r="210" spans="1:18" ht="120" x14ac:dyDescent="0.25">
      <c r="A210" s="120" t="s">
        <v>17</v>
      </c>
      <c r="B210" s="121" t="s">
        <v>18</v>
      </c>
      <c r="C210" s="122">
        <v>42664</v>
      </c>
      <c r="D210" s="132">
        <v>110300</v>
      </c>
      <c r="E210" s="120" t="s">
        <v>272</v>
      </c>
      <c r="F210" s="130">
        <v>84</v>
      </c>
      <c r="G210" s="120" t="str">
        <f>VLOOKUP(F210,Plan2!$1:$1048576,3,FALSE)</f>
        <v>ETIQUETA ADESIVA, MATERIAL PAPEL, COR BRANCA, LARGURA 74,60 MM, COMPRIMENTO 128 MM, APLICAÇÃO IMPRESSORA MATRICIAL, FORMATO RETANGULAR, CARACTERÍSTICAS ADICIONAIS FOLHA COM 4 ETIQUETAS AUTO-ADESIVA/FORMULÁRIO COM. CIXA COM 2.000 UNIDADES</v>
      </c>
      <c r="H210" s="130" t="s">
        <v>275</v>
      </c>
      <c r="I210" s="130">
        <v>1</v>
      </c>
      <c r="J210" s="131">
        <f>VLOOKUP(F210,Plan2!$1:$1048576,8,FALSE)</f>
        <v>74.849999999999994</v>
      </c>
      <c r="K210" s="125">
        <f t="shared" si="14"/>
        <v>74.849999999999994</v>
      </c>
      <c r="L210" s="133">
        <v>42524</v>
      </c>
      <c r="M210" s="130" t="s">
        <v>417</v>
      </c>
      <c r="N210" s="130">
        <f t="shared" si="13"/>
        <v>1</v>
      </c>
      <c r="O210" s="127">
        <f t="shared" si="15"/>
        <v>74.849999999999994</v>
      </c>
      <c r="P210" s="126">
        <v>42577</v>
      </c>
      <c r="Q210" s="120">
        <v>6468</v>
      </c>
      <c r="R210" s="120" t="s">
        <v>611</v>
      </c>
    </row>
    <row r="211" spans="1:18" ht="60" x14ac:dyDescent="0.25">
      <c r="A211" s="120" t="s">
        <v>17</v>
      </c>
      <c r="B211" s="121" t="s">
        <v>18</v>
      </c>
      <c r="C211" s="122">
        <v>42664</v>
      </c>
      <c r="D211" s="132">
        <v>110300</v>
      </c>
      <c r="E211" s="120" t="s">
        <v>272</v>
      </c>
      <c r="F211" s="130">
        <v>85</v>
      </c>
      <c r="G211" s="120" t="str">
        <f>VLOOKUP(F211,Plan2!$1:$1048576,3,FALSE)</f>
        <v>EXTRATOR GRAMPO, MATERIAL AÇO INOXIDÁVEL, TIPO ESPÁTULA, CARACTERÍSTICAS ADICIONAIS DIMENSÕES 150 X 5 MM</v>
      </c>
      <c r="H211" s="130" t="s">
        <v>275</v>
      </c>
      <c r="I211" s="130">
        <v>30</v>
      </c>
      <c r="J211" s="131">
        <f>VLOOKUP(F211,Plan2!$1:$1048576,8,FALSE)</f>
        <v>0.88</v>
      </c>
      <c r="K211" s="125">
        <f t="shared" si="14"/>
        <v>26.4</v>
      </c>
      <c r="L211" s="133">
        <v>42524</v>
      </c>
      <c r="M211" s="130" t="s">
        <v>424</v>
      </c>
      <c r="N211" s="130">
        <f t="shared" si="13"/>
        <v>30</v>
      </c>
      <c r="O211" s="127">
        <f t="shared" si="15"/>
        <v>26.4</v>
      </c>
      <c r="P211" s="126">
        <v>42579</v>
      </c>
      <c r="Q211" s="120">
        <v>938</v>
      </c>
      <c r="R211" s="120" t="s">
        <v>611</v>
      </c>
    </row>
    <row r="212" spans="1:18" ht="45" x14ac:dyDescent="0.25">
      <c r="A212" s="120" t="s">
        <v>17</v>
      </c>
      <c r="B212" s="121" t="s">
        <v>18</v>
      </c>
      <c r="C212" s="122">
        <v>42664</v>
      </c>
      <c r="D212" s="132">
        <v>110300</v>
      </c>
      <c r="E212" s="120" t="s">
        <v>272</v>
      </c>
      <c r="F212" s="130">
        <v>94</v>
      </c>
      <c r="G212" s="120" t="str">
        <f>VLOOKUP(F212,Plan2!$1:$1048576,3,FALSE)</f>
        <v>FLANELA, MATERIAL FLANELA, COMPRIMENTO 60 CM, LARGURA 40 CM, COR AMARELA</v>
      </c>
      <c r="H212" s="130" t="s">
        <v>275</v>
      </c>
      <c r="I212" s="130">
        <v>10</v>
      </c>
      <c r="J212" s="131">
        <f>VLOOKUP(F212,Plan2!$1:$1048576,8,FALSE)</f>
        <v>1.22</v>
      </c>
      <c r="K212" s="125">
        <f t="shared" si="14"/>
        <v>12.2</v>
      </c>
      <c r="L212" s="133">
        <v>42524</v>
      </c>
      <c r="M212" s="130" t="s">
        <v>422</v>
      </c>
      <c r="N212" s="130">
        <f t="shared" si="13"/>
        <v>10</v>
      </c>
      <c r="O212" s="127">
        <f t="shared" si="15"/>
        <v>12.2</v>
      </c>
      <c r="P212" s="126">
        <v>42590</v>
      </c>
      <c r="Q212" s="120">
        <v>544</v>
      </c>
      <c r="R212" s="120" t="s">
        <v>611</v>
      </c>
    </row>
    <row r="213" spans="1:18" ht="60" x14ac:dyDescent="0.25">
      <c r="A213" s="120" t="s">
        <v>17</v>
      </c>
      <c r="B213" s="121" t="s">
        <v>18</v>
      </c>
      <c r="C213" s="122">
        <v>42664</v>
      </c>
      <c r="D213" s="132">
        <v>110300</v>
      </c>
      <c r="E213" s="120" t="s">
        <v>272</v>
      </c>
      <c r="F213" s="130">
        <v>99</v>
      </c>
      <c r="G213" s="120" t="str">
        <f>VLOOKUP(F213,Plan2!$1:$1048576,3,FALSE)</f>
        <v>GARRAFA TÉRMICA, MATERIAL PLÁSTICO, CAPACIDADE 1 L, FORMATO CILÍNDRICO, CARACTERÍSTICAS ADICIONAIS COM TAMPA ROSCÁVEL E AMPOLA EM VIDRO</v>
      </c>
      <c r="H213" s="130" t="s">
        <v>275</v>
      </c>
      <c r="I213" s="130">
        <v>12</v>
      </c>
      <c r="J213" s="131">
        <f>VLOOKUP(F213,Plan2!$1:$1048576,8,FALSE)</f>
        <v>19.989999999999998</v>
      </c>
      <c r="K213" s="125">
        <f t="shared" si="14"/>
        <v>239.88</v>
      </c>
      <c r="L213" s="133">
        <v>42524</v>
      </c>
      <c r="M213" s="130" t="s">
        <v>422</v>
      </c>
      <c r="N213" s="130">
        <f t="shared" si="13"/>
        <v>12</v>
      </c>
      <c r="O213" s="127">
        <f t="shared" si="15"/>
        <v>239.88</v>
      </c>
      <c r="P213" s="126">
        <v>42590</v>
      </c>
      <c r="Q213" s="120">
        <v>544</v>
      </c>
      <c r="R213" s="120" t="s">
        <v>611</v>
      </c>
    </row>
    <row r="214" spans="1:18" ht="45" x14ac:dyDescent="0.25">
      <c r="A214" s="120" t="s">
        <v>17</v>
      </c>
      <c r="B214" s="121" t="s">
        <v>18</v>
      </c>
      <c r="C214" s="122">
        <v>42664</v>
      </c>
      <c r="D214" s="132">
        <v>110300</v>
      </c>
      <c r="E214" s="120" t="s">
        <v>272</v>
      </c>
      <c r="F214" s="130">
        <v>102</v>
      </c>
      <c r="G214" s="120" t="str">
        <f>VLOOKUP(F214,Plan2!$1:$1048576,3,FALSE)</f>
        <v>GRAMPEADOR, TRATAMENTO SUPERFICIAL PINTADO, MATERIAL METAL, TIPO MESA, CAPACIDADE 50 FL, TAMANHO GRAMPO 26/6</v>
      </c>
      <c r="H214" s="130" t="s">
        <v>275</v>
      </c>
      <c r="I214" s="130">
        <v>12</v>
      </c>
      <c r="J214" s="131">
        <f>VLOOKUP(F214,Plan2!$1:$1048576,8,FALSE)</f>
        <v>17.489999999999998</v>
      </c>
      <c r="K214" s="125">
        <f t="shared" si="14"/>
        <v>209.88</v>
      </c>
      <c r="L214" s="133">
        <v>42524</v>
      </c>
      <c r="M214" s="130" t="s">
        <v>418</v>
      </c>
      <c r="N214" s="130">
        <f t="shared" si="13"/>
        <v>12</v>
      </c>
      <c r="O214" s="127">
        <f t="shared" si="15"/>
        <v>209.88</v>
      </c>
      <c r="P214" s="126">
        <v>42583</v>
      </c>
      <c r="Q214" s="120">
        <v>4227</v>
      </c>
      <c r="R214" s="120" t="s">
        <v>611</v>
      </c>
    </row>
    <row r="215" spans="1:18" ht="45" x14ac:dyDescent="0.25">
      <c r="A215" s="120" t="s">
        <v>17</v>
      </c>
      <c r="B215" s="121" t="s">
        <v>18</v>
      </c>
      <c r="C215" s="122">
        <v>42664</v>
      </c>
      <c r="D215" s="132">
        <v>110300</v>
      </c>
      <c r="E215" s="120" t="s">
        <v>272</v>
      </c>
      <c r="F215" s="130">
        <v>104</v>
      </c>
      <c r="G215" s="120" t="str">
        <f>VLOOKUP(F215,Plan2!$1:$1048576,3,FALSE)</f>
        <v>GRAMPO GRAMPEADOR, MATERIAL METAL, TRATAMENTO SUPERFICIAL GALVANIZADO, TAMANHO26/6. CAIXA COM 5.000 UNIDADES</v>
      </c>
      <c r="H215" s="130" t="s">
        <v>275</v>
      </c>
      <c r="I215" s="130">
        <v>12</v>
      </c>
      <c r="J215" s="131">
        <f>VLOOKUP(F215,Plan2!$1:$1048576,8,FALSE)</f>
        <v>2</v>
      </c>
      <c r="K215" s="125">
        <f t="shared" si="14"/>
        <v>24</v>
      </c>
      <c r="L215" s="133">
        <v>42527</v>
      </c>
      <c r="M215" s="130" t="s">
        <v>428</v>
      </c>
      <c r="N215" s="130">
        <f t="shared" si="13"/>
        <v>12</v>
      </c>
      <c r="O215" s="127">
        <f t="shared" si="15"/>
        <v>24</v>
      </c>
      <c r="P215" s="126">
        <v>42639</v>
      </c>
      <c r="Q215" s="120">
        <v>309</v>
      </c>
      <c r="R215" s="120" t="s">
        <v>611</v>
      </c>
    </row>
    <row r="216" spans="1:18" ht="60" x14ac:dyDescent="0.25">
      <c r="A216" s="120" t="s">
        <v>17</v>
      </c>
      <c r="B216" s="121" t="s">
        <v>18</v>
      </c>
      <c r="C216" s="122">
        <v>42664</v>
      </c>
      <c r="D216" s="132">
        <v>110300</v>
      </c>
      <c r="E216" s="120" t="s">
        <v>272</v>
      </c>
      <c r="F216" s="130">
        <v>109</v>
      </c>
      <c r="G216" s="120" t="str">
        <f>VLOOKUP(F216,Plan2!$1:$1048576,3,FALSE)</f>
        <v>LAPISEIRA, MATERIAL PLÁSTICO, DIÂMETRO CARGA 0,7 MM, CARACTERÍSTICAS ADICIONAIS PRENDEDOR E PONTEIRA DE METAL</v>
      </c>
      <c r="H216" s="130" t="s">
        <v>275</v>
      </c>
      <c r="I216" s="130">
        <v>2</v>
      </c>
      <c r="J216" s="131">
        <f>VLOOKUP(F216,Plan2!$1:$1048576,8,FALSE)</f>
        <v>2</v>
      </c>
      <c r="K216" s="125">
        <f t="shared" si="14"/>
        <v>4</v>
      </c>
      <c r="L216" s="133">
        <v>42524</v>
      </c>
      <c r="M216" s="130" t="s">
        <v>423</v>
      </c>
      <c r="N216" s="130">
        <f t="shared" si="13"/>
        <v>2</v>
      </c>
      <c r="O216" s="127">
        <f t="shared" si="15"/>
        <v>4</v>
      </c>
      <c r="P216" s="126">
        <v>42576</v>
      </c>
      <c r="Q216" s="120">
        <v>348</v>
      </c>
      <c r="R216" s="120" t="s">
        <v>611</v>
      </c>
    </row>
    <row r="217" spans="1:18" ht="75" x14ac:dyDescent="0.25">
      <c r="A217" s="120" t="s">
        <v>17</v>
      </c>
      <c r="B217" s="121" t="s">
        <v>18</v>
      </c>
      <c r="C217" s="122">
        <v>42664</v>
      </c>
      <c r="D217" s="132">
        <v>110300</v>
      </c>
      <c r="E217" s="120" t="s">
        <v>272</v>
      </c>
      <c r="F217" s="130">
        <v>110</v>
      </c>
      <c r="G217" s="120" t="str">
        <f>VLOOKUP(F217,Plan2!$1:$1048576,3,FALSE)</f>
        <v>LIVRO ATA, MATERIAL PAPEL OFF-SET, QUANTIDADE FOLHAS 100, GRAMATURA 75 G/M2, COMPRIMENTO 320 MM, LARGURA 220 MM, CARACTERÍSTICAS ADICIONAIS COM ÍNDICE, TIPO CAPA CARTONADO</v>
      </c>
      <c r="H217" s="130" t="s">
        <v>275</v>
      </c>
      <c r="I217" s="130">
        <v>10</v>
      </c>
      <c r="J217" s="131">
        <f>VLOOKUP(F217,Plan2!$1:$1048576,8,FALSE)</f>
        <v>3.65</v>
      </c>
      <c r="K217" s="125">
        <f t="shared" si="14"/>
        <v>36.5</v>
      </c>
      <c r="L217" s="133">
        <v>42527</v>
      </c>
      <c r="M217" s="130" t="s">
        <v>427</v>
      </c>
      <c r="N217" s="130">
        <f t="shared" si="13"/>
        <v>10</v>
      </c>
      <c r="O217" s="127">
        <f t="shared" si="15"/>
        <v>36.5</v>
      </c>
      <c r="P217" s="126" t="s">
        <v>671</v>
      </c>
      <c r="Q217" s="120" t="s">
        <v>477</v>
      </c>
      <c r="R217" s="120" t="s">
        <v>695</v>
      </c>
    </row>
    <row r="218" spans="1:18" ht="105" x14ac:dyDescent="0.25">
      <c r="A218" s="120" t="s">
        <v>17</v>
      </c>
      <c r="B218" s="121" t="s">
        <v>18</v>
      </c>
      <c r="C218" s="122">
        <v>42664</v>
      </c>
      <c r="D218" s="132">
        <v>110300</v>
      </c>
      <c r="E218" s="120" t="s">
        <v>272</v>
      </c>
      <c r="F218" s="130">
        <v>146</v>
      </c>
      <c r="G218" s="120" t="str">
        <f>VLOOKUP(F218,Plan2!$1:$1048576,3,FALSE)</f>
        <v>PERFURADOR PAPEL, MATERIAL FERRO FUNDIDO, TIPO MESA, CAPACIDADE PERFURAÇÃO 100FL, FUNCIONAMENTO MANUAL, CARACTERÍSTICAS ADICIONAIS FURO REDONDO, MARGEADOR, REGULAGEM DE PROFUNDIDAD E, QUANTIDADE FUROS 2 UN</v>
      </c>
      <c r="H218" s="130" t="s">
        <v>275</v>
      </c>
      <c r="I218" s="130">
        <v>10</v>
      </c>
      <c r="J218" s="131">
        <f>VLOOKUP(F218,Plan2!$1:$1048576,8,FALSE)</f>
        <v>64.5</v>
      </c>
      <c r="K218" s="125">
        <f t="shared" si="14"/>
        <v>645</v>
      </c>
      <c r="L218" s="133">
        <v>42524</v>
      </c>
      <c r="M218" s="130" t="s">
        <v>420</v>
      </c>
      <c r="N218" s="130">
        <f t="shared" si="13"/>
        <v>10</v>
      </c>
      <c r="O218" s="127">
        <f t="shared" si="15"/>
        <v>645</v>
      </c>
      <c r="P218" s="126">
        <v>42579</v>
      </c>
      <c r="Q218" s="120">
        <v>4544</v>
      </c>
      <c r="R218" s="120" t="s">
        <v>611</v>
      </c>
    </row>
    <row r="219" spans="1:18" ht="75" x14ac:dyDescent="0.25">
      <c r="A219" s="120" t="s">
        <v>17</v>
      </c>
      <c r="B219" s="121" t="s">
        <v>18</v>
      </c>
      <c r="C219" s="122">
        <v>42664</v>
      </c>
      <c r="D219" s="132">
        <v>110300</v>
      </c>
      <c r="E219" s="120" t="s">
        <v>272</v>
      </c>
      <c r="F219" s="130">
        <v>147</v>
      </c>
      <c r="G219" s="120" t="str">
        <f>VLOOKUP(F219,Plan2!$1:$1048576,3,FALSE)</f>
        <v>PILHA, TAMANHO PALITO, MODELO AAA, CARACTERÍSTICAS ADICIONAIS NÃO CONTÉM MERCÚRIO E CÁDMIO, SISTEMA ELETROQUÍMICO ALCALINA, TENSÃO NOMINAL 1,5 V</v>
      </c>
      <c r="H219" s="130" t="s">
        <v>275</v>
      </c>
      <c r="I219" s="130">
        <v>1</v>
      </c>
      <c r="J219" s="131">
        <f>VLOOKUP(F219,Plan2!$1:$1048576,8,FALSE)</f>
        <v>1.51</v>
      </c>
      <c r="K219" s="125">
        <f t="shared" si="14"/>
        <v>1.51</v>
      </c>
      <c r="L219" s="133">
        <v>42527</v>
      </c>
      <c r="M219" s="130" t="s">
        <v>432</v>
      </c>
      <c r="N219" s="130">
        <f t="shared" si="13"/>
        <v>1</v>
      </c>
      <c r="O219" s="127">
        <f t="shared" si="15"/>
        <v>1.51</v>
      </c>
      <c r="P219" s="126">
        <v>42562</v>
      </c>
      <c r="Q219" s="120">
        <v>489</v>
      </c>
      <c r="R219" s="120" t="s">
        <v>611</v>
      </c>
    </row>
    <row r="220" spans="1:18" ht="75" x14ac:dyDescent="0.25">
      <c r="A220" s="120" t="s">
        <v>17</v>
      </c>
      <c r="B220" s="121" t="s">
        <v>18</v>
      </c>
      <c r="C220" s="122">
        <v>42664</v>
      </c>
      <c r="D220" s="132">
        <v>110300</v>
      </c>
      <c r="E220" s="120" t="s">
        <v>272</v>
      </c>
      <c r="F220" s="130">
        <v>148</v>
      </c>
      <c r="G220" s="120" t="str">
        <f>VLOOKUP(F220,Plan2!$1:$1048576,3,FALSE)</f>
        <v>PILHA, TAMANHO PEQUENA, MODELO AA, CARACTERÍSTICAS ADICIONAIS CARTELA C/2 UNIDADES/NÃO CONTÉM MERCÚRIO E CÁDMIO, SISTEMA ELETROQUÍMICO ALCALINA, TENSÃO NOMINAL 1,5 V</v>
      </c>
      <c r="H220" s="130" t="s">
        <v>275</v>
      </c>
      <c r="I220" s="130">
        <v>10</v>
      </c>
      <c r="J220" s="131">
        <f>VLOOKUP(F220,Plan2!$1:$1048576,8,FALSE)</f>
        <v>1.49</v>
      </c>
      <c r="K220" s="125">
        <f t="shared" si="14"/>
        <v>14.9</v>
      </c>
      <c r="L220" s="133">
        <v>42527</v>
      </c>
      <c r="M220" s="130" t="s">
        <v>432</v>
      </c>
      <c r="N220" s="130">
        <f t="shared" si="13"/>
        <v>10</v>
      </c>
      <c r="O220" s="127">
        <f t="shared" si="15"/>
        <v>14.9</v>
      </c>
      <c r="P220" s="126">
        <v>42562</v>
      </c>
      <c r="Q220" s="120">
        <v>489</v>
      </c>
      <c r="R220" s="120" t="s">
        <v>611</v>
      </c>
    </row>
    <row r="221" spans="1:18" ht="45" x14ac:dyDescent="0.25">
      <c r="A221" s="120" t="s">
        <v>17</v>
      </c>
      <c r="B221" s="121" t="s">
        <v>18</v>
      </c>
      <c r="C221" s="122">
        <v>42664</v>
      </c>
      <c r="D221" s="132">
        <v>110300</v>
      </c>
      <c r="E221" s="120" t="s">
        <v>272</v>
      </c>
      <c r="F221" s="130">
        <v>153</v>
      </c>
      <c r="G221" s="120" t="str">
        <f>VLOOKUP(F221,Plan2!$1:$1048576,3,FALSE)</f>
        <v>PINCEL MARCADOR PERMANENTE CD, MATERIAL PLÁSTICO, TIPO PONTA FELTRO, COR TINTAAZUL</v>
      </c>
      <c r="H221" s="130" t="s">
        <v>275</v>
      </c>
      <c r="I221" s="130">
        <v>10</v>
      </c>
      <c r="J221" s="131">
        <f>VLOOKUP(F221,Plan2!$1:$1048576,8,FALSE)</f>
        <v>0.94</v>
      </c>
      <c r="K221" s="125">
        <f t="shared" si="14"/>
        <v>9.3999999999999986</v>
      </c>
      <c r="L221" s="133">
        <v>42527</v>
      </c>
      <c r="M221" s="130" t="s">
        <v>425</v>
      </c>
      <c r="N221" s="130">
        <f t="shared" si="13"/>
        <v>10</v>
      </c>
      <c r="O221" s="127">
        <f t="shared" si="15"/>
        <v>9.3999999999999986</v>
      </c>
      <c r="P221" s="126">
        <v>42579</v>
      </c>
      <c r="Q221" s="120">
        <v>1400</v>
      </c>
      <c r="R221" s="120" t="s">
        <v>611</v>
      </c>
    </row>
    <row r="222" spans="1:18" ht="75" x14ac:dyDescent="0.25">
      <c r="A222" s="120" t="s">
        <v>17</v>
      </c>
      <c r="B222" s="121" t="s">
        <v>18</v>
      </c>
      <c r="C222" s="122">
        <v>42664</v>
      </c>
      <c r="D222" s="132">
        <v>110300</v>
      </c>
      <c r="E222" s="120" t="s">
        <v>272</v>
      </c>
      <c r="F222" s="130">
        <v>160</v>
      </c>
      <c r="G222" s="120" t="str">
        <f>VLOOKUP(F222,Plan2!$1:$1048576,3,FALSE)</f>
        <v>PRANCHETA PORTÁTIL, MATERIAL ACRÍLICO, COMPRIMENTO 233 MM, LARGURA 320 MM, ESPESSURA 3 MM, COR FUMÊ, CARACTERÍSTICAS ADICIONAIS COM PRENDEDOR NIQUELADO</v>
      </c>
      <c r="H222" s="130" t="s">
        <v>275</v>
      </c>
      <c r="I222" s="130">
        <v>2</v>
      </c>
      <c r="J222" s="131">
        <f>VLOOKUP(F222,Plan2!$1:$1048576,8,FALSE)</f>
        <v>7.54</v>
      </c>
      <c r="K222" s="125">
        <f t="shared" si="14"/>
        <v>15.08</v>
      </c>
      <c r="L222" s="133">
        <v>42524</v>
      </c>
      <c r="M222" s="130" t="s">
        <v>418</v>
      </c>
      <c r="N222" s="130">
        <f t="shared" si="13"/>
        <v>2</v>
      </c>
      <c r="O222" s="127">
        <f t="shared" si="15"/>
        <v>15.08</v>
      </c>
      <c r="P222" s="126">
        <v>42583</v>
      </c>
      <c r="Q222" s="120">
        <v>4227</v>
      </c>
      <c r="R222" s="120" t="s">
        <v>611</v>
      </c>
    </row>
    <row r="223" spans="1:18" ht="45" x14ac:dyDescent="0.25">
      <c r="A223" s="120" t="s">
        <v>17</v>
      </c>
      <c r="B223" s="121" t="s">
        <v>18</v>
      </c>
      <c r="C223" s="122">
        <v>42664</v>
      </c>
      <c r="D223" s="132">
        <v>110300</v>
      </c>
      <c r="E223" s="120" t="s">
        <v>272</v>
      </c>
      <c r="F223" s="130">
        <v>173</v>
      </c>
      <c r="G223" s="120" t="str">
        <f>VLOOKUP(F223,Plan2!$1:$1048576,3,FALSE)</f>
        <v>TESOURA, MATERIAL AÇO INOXIDÁVEL, MATERIAL CABO PLÁSTICO, COMPRIMENTO 16 CM</v>
      </c>
      <c r="H223" s="130" t="s">
        <v>275</v>
      </c>
      <c r="I223" s="130">
        <v>12</v>
      </c>
      <c r="J223" s="131">
        <f>VLOOKUP(F223,Plan2!$1:$1048576,8,FALSE)</f>
        <v>2.69</v>
      </c>
      <c r="K223" s="125">
        <f t="shared" si="14"/>
        <v>32.28</v>
      </c>
      <c r="L223" s="133">
        <v>42527</v>
      </c>
      <c r="M223" s="130" t="s">
        <v>431</v>
      </c>
      <c r="N223" s="130">
        <f t="shared" si="13"/>
        <v>12</v>
      </c>
      <c r="O223" s="127">
        <f t="shared" si="15"/>
        <v>32.28</v>
      </c>
      <c r="P223" s="126">
        <v>42613</v>
      </c>
      <c r="Q223" s="120">
        <v>1089</v>
      </c>
      <c r="R223" s="120" t="s">
        <v>611</v>
      </c>
    </row>
    <row r="224" spans="1:18" ht="75" x14ac:dyDescent="0.25">
      <c r="A224" s="120" t="s">
        <v>17</v>
      </c>
      <c r="B224" s="121" t="s">
        <v>18</v>
      </c>
      <c r="C224" s="122">
        <v>42664</v>
      </c>
      <c r="D224" s="132">
        <v>120000</v>
      </c>
      <c r="E224" s="120" t="s">
        <v>354</v>
      </c>
      <c r="F224" s="130">
        <v>11</v>
      </c>
      <c r="G224" s="120" t="str">
        <f>VLOOKUP(F224,Plan2!$1:$1048576,3,FALSE)</f>
        <v>BLOCO PAUTADO, MATERIAL PAPEL APERGAMINHADO, GRAMATURA 56 G/M2, COR BRANCA, COMPRIMENTO 155 MM, LARGURA 205 MM, QUANTIDADE FOLHAS 50 FL</v>
      </c>
      <c r="H224" s="130" t="s">
        <v>267</v>
      </c>
      <c r="I224" s="130">
        <v>2</v>
      </c>
      <c r="J224" s="131">
        <f>VLOOKUP(F224,Plan2!$1:$1048576,8,FALSE)</f>
        <v>0.85</v>
      </c>
      <c r="K224" s="125">
        <f t="shared" si="14"/>
        <v>1.7</v>
      </c>
      <c r="L224" s="133">
        <v>42524</v>
      </c>
      <c r="M224" s="130" t="s">
        <v>423</v>
      </c>
      <c r="N224" s="130">
        <f t="shared" si="13"/>
        <v>2</v>
      </c>
      <c r="O224" s="127">
        <f t="shared" si="15"/>
        <v>1.7</v>
      </c>
      <c r="P224" s="126">
        <v>42576</v>
      </c>
      <c r="Q224" s="120">
        <v>348</v>
      </c>
      <c r="R224" s="120" t="s">
        <v>611</v>
      </c>
    </row>
    <row r="225" spans="1:18" ht="60" x14ac:dyDescent="0.25">
      <c r="A225" s="120" t="s">
        <v>17</v>
      </c>
      <c r="B225" s="121" t="s">
        <v>18</v>
      </c>
      <c r="C225" s="122">
        <v>42664</v>
      </c>
      <c r="D225" s="132">
        <v>120000</v>
      </c>
      <c r="E225" s="120" t="s">
        <v>354</v>
      </c>
      <c r="F225" s="130">
        <v>12</v>
      </c>
      <c r="G225" s="120" t="str">
        <f>VLOOKUP(F225,Plan2!$1:$1048576,3,FALSE)</f>
        <v>BLOCO RECADO, MATERIAL PAPEL, COR AMARELO, LARGURA 38 MM, COMPRIMENTO 50 MM, TIPO REMOVÍVEL, CARACTERÍSTICAS ADICIONAIS AUTO-ADESIVO</v>
      </c>
      <c r="H225" s="130" t="s">
        <v>267</v>
      </c>
      <c r="I225" s="130">
        <v>10</v>
      </c>
      <c r="J225" s="131">
        <f>VLOOKUP(F225,Plan2!$1:$1048576,8,FALSE)</f>
        <v>0.56999999999999995</v>
      </c>
      <c r="K225" s="125">
        <f t="shared" si="14"/>
        <v>5.6999999999999993</v>
      </c>
      <c r="L225" s="133">
        <v>42524</v>
      </c>
      <c r="M225" s="130" t="s">
        <v>424</v>
      </c>
      <c r="N225" s="130">
        <f t="shared" si="13"/>
        <v>10</v>
      </c>
      <c r="O225" s="127">
        <f t="shared" si="15"/>
        <v>5.6999999999999993</v>
      </c>
      <c r="P225" s="126">
        <v>42579</v>
      </c>
      <c r="Q225" s="120">
        <v>938</v>
      </c>
      <c r="R225" s="120" t="s">
        <v>611</v>
      </c>
    </row>
    <row r="226" spans="1:18" ht="60" x14ac:dyDescent="0.25">
      <c r="A226" s="120" t="s">
        <v>17</v>
      </c>
      <c r="B226" s="121" t="s">
        <v>18</v>
      </c>
      <c r="C226" s="122">
        <v>42664</v>
      </c>
      <c r="D226" s="132">
        <v>120000</v>
      </c>
      <c r="E226" s="120" t="s">
        <v>354</v>
      </c>
      <c r="F226" s="130">
        <v>28</v>
      </c>
      <c r="G226" s="120" t="str">
        <f>VLOOKUP(F226,Plan2!$1:$1048576,3,FALSE)</f>
        <v>CANETA MARCA-TEXTO, MATERIAL PLÁSTICO, TIPO PONTA POROSA, COR FLUORESCENTE AMARELA, TIPO NÃO RECARREGÁVEL, DIMENSÕES 4 MM</v>
      </c>
      <c r="H226" s="130" t="s">
        <v>267</v>
      </c>
      <c r="I226" s="130">
        <v>3</v>
      </c>
      <c r="J226" s="131">
        <f>VLOOKUP(F226,Plan2!$1:$1048576,8,FALSE)</f>
        <v>0.85</v>
      </c>
      <c r="K226" s="125">
        <f t="shared" si="14"/>
        <v>2.5499999999999998</v>
      </c>
      <c r="L226" s="133">
        <v>42524</v>
      </c>
      <c r="M226" s="130" t="s">
        <v>424</v>
      </c>
      <c r="N226" s="130">
        <f t="shared" si="13"/>
        <v>3</v>
      </c>
      <c r="O226" s="127">
        <f t="shared" si="15"/>
        <v>2.5499999999999998</v>
      </c>
      <c r="P226" s="126">
        <v>42579</v>
      </c>
      <c r="Q226" s="120">
        <v>938</v>
      </c>
      <c r="R226" s="120" t="s">
        <v>611</v>
      </c>
    </row>
    <row r="227" spans="1:18" ht="75" x14ac:dyDescent="0.25">
      <c r="A227" s="120" t="s">
        <v>17</v>
      </c>
      <c r="B227" s="121" t="s">
        <v>18</v>
      </c>
      <c r="C227" s="122">
        <v>42664</v>
      </c>
      <c r="D227" s="132">
        <v>120000</v>
      </c>
      <c r="E227" s="120" t="s">
        <v>354</v>
      </c>
      <c r="F227" s="130">
        <v>29</v>
      </c>
      <c r="G227" s="120" t="str">
        <f>VLOOKUP(F227,Plan2!$1:$1048576,3,FALSE)</f>
        <v>CANETA MARCA-TEXTO, MATERIAL PLÁSTICO, TIPO PONTA FACETADA, COR FLUORESCENTE AZUL, TIPO NÃO RECARREGÁVEL, CARACTERÍSTICAS ADICIONAIS TRAÇO 1 A 4 MM E BASE D´ÁGUA</v>
      </c>
      <c r="H227" s="130" t="s">
        <v>267</v>
      </c>
      <c r="I227" s="130">
        <v>1</v>
      </c>
      <c r="J227" s="131">
        <f>VLOOKUP(F227,Plan2!$1:$1048576,8,FALSE)</f>
        <v>0.85</v>
      </c>
      <c r="K227" s="125">
        <f t="shared" si="14"/>
        <v>0.85</v>
      </c>
      <c r="L227" s="133">
        <v>42524</v>
      </c>
      <c r="M227" s="130" t="s">
        <v>424</v>
      </c>
      <c r="N227" s="130">
        <f t="shared" si="13"/>
        <v>1</v>
      </c>
      <c r="O227" s="127">
        <f t="shared" si="15"/>
        <v>0.85</v>
      </c>
      <c r="P227" s="126">
        <v>42579</v>
      </c>
      <c r="Q227" s="120">
        <v>938</v>
      </c>
      <c r="R227" s="120" t="s">
        <v>611</v>
      </c>
    </row>
    <row r="228" spans="1:18" ht="60" x14ac:dyDescent="0.25">
      <c r="A228" s="120" t="s">
        <v>17</v>
      </c>
      <c r="B228" s="121" t="s">
        <v>18</v>
      </c>
      <c r="C228" s="122">
        <v>42664</v>
      </c>
      <c r="D228" s="132">
        <v>120000</v>
      </c>
      <c r="E228" s="120" t="s">
        <v>354</v>
      </c>
      <c r="F228" s="130">
        <v>57</v>
      </c>
      <c r="G228" s="120" t="str">
        <f>VLOOKUP(F228,Plan2!$1:$1048576,3,FALSE)</f>
        <v>CORRETIVO LÍQUIDO, MATERIAL BASE D´ÁGUA- SECAGEM RÁPIDA, APRESENTAÇÃO FRASCO, APLICAÇÃO PAPEL COMUM ML, VOLUME 18 ML</v>
      </c>
      <c r="H228" s="130" t="s">
        <v>267</v>
      </c>
      <c r="I228" s="130">
        <v>5</v>
      </c>
      <c r="J228" s="131">
        <f>VLOOKUP(F228,Plan2!$1:$1048576,8,FALSE)</f>
        <v>0.99</v>
      </c>
      <c r="K228" s="125">
        <f t="shared" si="14"/>
        <v>4.95</v>
      </c>
      <c r="L228" s="133">
        <v>42527</v>
      </c>
      <c r="M228" s="130" t="s">
        <v>431</v>
      </c>
      <c r="N228" s="130">
        <v>5</v>
      </c>
      <c r="O228" s="127">
        <f t="shared" si="15"/>
        <v>4.95</v>
      </c>
      <c r="P228" s="126">
        <v>42613</v>
      </c>
      <c r="Q228" s="120">
        <v>1089</v>
      </c>
      <c r="R228" s="120" t="s">
        <v>611</v>
      </c>
    </row>
    <row r="229" spans="1:18" ht="45" x14ac:dyDescent="0.25">
      <c r="A229" s="120" t="s">
        <v>17</v>
      </c>
      <c r="B229" s="121" t="s">
        <v>18</v>
      </c>
      <c r="C229" s="122">
        <v>42664</v>
      </c>
      <c r="D229" s="132">
        <v>120000</v>
      </c>
      <c r="E229" s="120" t="s">
        <v>354</v>
      </c>
      <c r="F229" s="130">
        <v>94</v>
      </c>
      <c r="G229" s="120" t="str">
        <f>VLOOKUP(F229,Plan2!$1:$1048576,3,FALSE)</f>
        <v>FLANELA, MATERIAL FLANELA, COMPRIMENTO 60 CM, LARGURA 40 CM, COR AMARELA</v>
      </c>
      <c r="H229" s="130" t="s">
        <v>267</v>
      </c>
      <c r="I229" s="130">
        <v>1</v>
      </c>
      <c r="J229" s="131">
        <f>VLOOKUP(F229,Plan2!$1:$1048576,8,FALSE)</f>
        <v>1.22</v>
      </c>
      <c r="K229" s="125">
        <f t="shared" si="14"/>
        <v>1.22</v>
      </c>
      <c r="L229" s="133">
        <v>42524</v>
      </c>
      <c r="M229" s="130" t="s">
        <v>422</v>
      </c>
      <c r="N229" s="130">
        <f t="shared" ref="N229:N244" si="16">I229</f>
        <v>1</v>
      </c>
      <c r="O229" s="127">
        <f t="shared" si="15"/>
        <v>1.22</v>
      </c>
      <c r="P229" s="126">
        <v>42590</v>
      </c>
      <c r="Q229" s="120">
        <v>544</v>
      </c>
      <c r="R229" s="120" t="s">
        <v>611</v>
      </c>
    </row>
    <row r="230" spans="1:18" ht="60" x14ac:dyDescent="0.25">
      <c r="A230" s="120" t="s">
        <v>17</v>
      </c>
      <c r="B230" s="121" t="s">
        <v>18</v>
      </c>
      <c r="C230" s="122">
        <v>42664</v>
      </c>
      <c r="D230" s="132">
        <v>120000</v>
      </c>
      <c r="E230" s="120" t="s">
        <v>354</v>
      </c>
      <c r="F230" s="130">
        <v>99</v>
      </c>
      <c r="G230" s="120" t="str">
        <f>VLOOKUP(F230,Plan2!$1:$1048576,3,FALSE)</f>
        <v>GARRAFA TÉRMICA, MATERIAL PLÁSTICO, CAPACIDADE 1 L, FORMATO CILÍNDRICO, CARACTERÍSTICAS ADICIONAIS COM TAMPA ROSCÁVEL E AMPOLA EM VIDRO</v>
      </c>
      <c r="H230" s="130" t="s">
        <v>267</v>
      </c>
      <c r="I230" s="130">
        <v>1</v>
      </c>
      <c r="J230" s="131">
        <f>VLOOKUP(F230,Plan2!$1:$1048576,8,FALSE)</f>
        <v>19.989999999999998</v>
      </c>
      <c r="K230" s="125">
        <f t="shared" si="14"/>
        <v>19.989999999999998</v>
      </c>
      <c r="L230" s="133">
        <v>42524</v>
      </c>
      <c r="M230" s="130" t="s">
        <v>422</v>
      </c>
      <c r="N230" s="130">
        <f t="shared" si="16"/>
        <v>1</v>
      </c>
      <c r="O230" s="127">
        <f t="shared" si="15"/>
        <v>19.989999999999998</v>
      </c>
      <c r="P230" s="126">
        <v>42590</v>
      </c>
      <c r="Q230" s="120">
        <v>544</v>
      </c>
      <c r="R230" s="120" t="s">
        <v>611</v>
      </c>
    </row>
    <row r="231" spans="1:18" ht="75" x14ac:dyDescent="0.25">
      <c r="A231" s="120" t="s">
        <v>17</v>
      </c>
      <c r="B231" s="121" t="s">
        <v>18</v>
      </c>
      <c r="C231" s="122">
        <v>42664</v>
      </c>
      <c r="D231" s="132">
        <v>120100</v>
      </c>
      <c r="E231" s="120" t="s">
        <v>268</v>
      </c>
      <c r="F231" s="130">
        <v>6</v>
      </c>
      <c r="G231" s="120" t="str">
        <f>VLOOKUP(F231,Plan2!$1:$1048576,3,FALSE)</f>
        <v>ALMOFADA CARIMBO, MATERIAL CAIXA PLÁSTICO, MATERIAL ALMOFADA ESPONJA ABSORVENTE REVESTIDA DE TECIDO G/M2, COR AZUL MM, TIPO NÃO ENTINTADA, COMPRIMENTO 12 CM, LARGURA 8 CM</v>
      </c>
      <c r="H231" s="130" t="s">
        <v>269</v>
      </c>
      <c r="I231" s="130">
        <v>4</v>
      </c>
      <c r="J231" s="131">
        <f>VLOOKUP(F231,Plan2!$1:$1048576,8,FALSE)</f>
        <v>1.95</v>
      </c>
      <c r="K231" s="125">
        <f t="shared" si="14"/>
        <v>7.8</v>
      </c>
      <c r="L231" s="133">
        <v>42527</v>
      </c>
      <c r="M231" s="130" t="s">
        <v>434</v>
      </c>
      <c r="N231" s="130">
        <f t="shared" si="16"/>
        <v>4</v>
      </c>
      <c r="O231" s="127">
        <f t="shared" si="15"/>
        <v>7.8</v>
      </c>
      <c r="P231" s="126">
        <v>42592</v>
      </c>
      <c r="Q231" s="120">
        <v>16807</v>
      </c>
      <c r="R231" s="120" t="s">
        <v>611</v>
      </c>
    </row>
    <row r="232" spans="1:18" ht="60" x14ac:dyDescent="0.25">
      <c r="A232" s="120" t="s">
        <v>17</v>
      </c>
      <c r="B232" s="121" t="s">
        <v>18</v>
      </c>
      <c r="C232" s="122">
        <v>42664</v>
      </c>
      <c r="D232" s="132">
        <v>120100</v>
      </c>
      <c r="E232" s="120" t="s">
        <v>268</v>
      </c>
      <c r="F232" s="130">
        <v>8</v>
      </c>
      <c r="G232" s="120" t="str">
        <f>VLOOKUP(F232,Plan2!$1:$1048576,3,FALSE)</f>
        <v>APONTADOR LÁPIS, MATERIAL METAL, TIPO ESCOLAR, COR PRATEADO, TAMANHO PEQUENO, QUANTIDADE FUROS 1, CARACTERÍSTICAS ADICIONAIS SEM DEPÓSITO</v>
      </c>
      <c r="H232" s="130" t="s">
        <v>269</v>
      </c>
      <c r="I232" s="130">
        <v>10</v>
      </c>
      <c r="J232" s="131">
        <f>VLOOKUP(F232,Plan2!$1:$1048576,8,FALSE)</f>
        <v>0.4</v>
      </c>
      <c r="K232" s="125">
        <f t="shared" si="14"/>
        <v>4</v>
      </c>
      <c r="L232" s="133">
        <v>42527</v>
      </c>
      <c r="M232" s="130" t="s">
        <v>425</v>
      </c>
      <c r="N232" s="130">
        <f t="shared" si="16"/>
        <v>10</v>
      </c>
      <c r="O232" s="127">
        <f t="shared" si="15"/>
        <v>4</v>
      </c>
      <c r="P232" s="126">
        <v>42579</v>
      </c>
      <c r="Q232" s="120">
        <v>1400</v>
      </c>
      <c r="R232" s="120" t="s">
        <v>611</v>
      </c>
    </row>
    <row r="233" spans="1:18" ht="60" x14ac:dyDescent="0.25">
      <c r="A233" s="120" t="s">
        <v>17</v>
      </c>
      <c r="B233" s="121" t="s">
        <v>18</v>
      </c>
      <c r="C233" s="122">
        <v>42664</v>
      </c>
      <c r="D233" s="132">
        <v>120100</v>
      </c>
      <c r="E233" s="120" t="s">
        <v>268</v>
      </c>
      <c r="F233" s="130">
        <v>12</v>
      </c>
      <c r="G233" s="120" t="str">
        <f>VLOOKUP(F233,Plan2!$1:$1048576,3,FALSE)</f>
        <v>BLOCO RECADO, MATERIAL PAPEL, COR AMARELO, LARGURA 38 MM, COMPRIMENTO 50 MM, TIPO REMOVÍVEL, CARACTERÍSTICAS ADICIONAIS AUTO-ADESIVO</v>
      </c>
      <c r="H233" s="130" t="s">
        <v>269</v>
      </c>
      <c r="I233" s="130">
        <v>10</v>
      </c>
      <c r="J233" s="131">
        <f>VLOOKUP(F233,Plan2!$1:$1048576,8,FALSE)</f>
        <v>0.56999999999999995</v>
      </c>
      <c r="K233" s="125">
        <f t="shared" si="14"/>
        <v>5.6999999999999993</v>
      </c>
      <c r="L233" s="133">
        <v>42524</v>
      </c>
      <c r="M233" s="130" t="s">
        <v>424</v>
      </c>
      <c r="N233" s="130">
        <f t="shared" si="16"/>
        <v>10</v>
      </c>
      <c r="O233" s="127">
        <f t="shared" si="15"/>
        <v>5.6999999999999993</v>
      </c>
      <c r="P233" s="126">
        <v>42579</v>
      </c>
      <c r="Q233" s="120">
        <v>938</v>
      </c>
      <c r="R233" s="120" t="s">
        <v>611</v>
      </c>
    </row>
    <row r="234" spans="1:18" ht="30" x14ac:dyDescent="0.25">
      <c r="A234" s="120" t="s">
        <v>17</v>
      </c>
      <c r="B234" s="121" t="s">
        <v>18</v>
      </c>
      <c r="C234" s="122">
        <v>42664</v>
      </c>
      <c r="D234" s="132">
        <v>120100</v>
      </c>
      <c r="E234" s="120" t="s">
        <v>268</v>
      </c>
      <c r="F234" s="130">
        <v>17</v>
      </c>
      <c r="G234" s="120" t="str">
        <f>VLOOKUP(F234,Plan2!$1:$1048576,3,FALSE)</f>
        <v>CAIXA ARQUIVO, MATERIAL PLÁSTICO, DIMENSÕES 135 X 240 X 360 MM, COR AZUL</v>
      </c>
      <c r="H234" s="130" t="s">
        <v>269</v>
      </c>
      <c r="I234" s="130">
        <v>50</v>
      </c>
      <c r="J234" s="131">
        <f>VLOOKUP(F234,Plan2!$1:$1048576,8,FALSE)</f>
        <v>2.5499999999999998</v>
      </c>
      <c r="K234" s="125">
        <f t="shared" si="14"/>
        <v>127.49999999999999</v>
      </c>
      <c r="L234" s="133">
        <v>42524</v>
      </c>
      <c r="M234" s="130" t="s">
        <v>420</v>
      </c>
      <c r="N234" s="130">
        <f t="shared" si="16"/>
        <v>50</v>
      </c>
      <c r="O234" s="127">
        <f t="shared" si="15"/>
        <v>127.49999999999999</v>
      </c>
      <c r="P234" s="126">
        <v>42579</v>
      </c>
      <c r="Q234" s="120">
        <v>4544</v>
      </c>
      <c r="R234" s="120" t="s">
        <v>611</v>
      </c>
    </row>
    <row r="235" spans="1:18" ht="105" x14ac:dyDescent="0.25">
      <c r="A235" s="120" t="s">
        <v>17</v>
      </c>
      <c r="B235" s="121" t="s">
        <v>18</v>
      </c>
      <c r="C235" s="122">
        <v>42664</v>
      </c>
      <c r="D235" s="132">
        <v>120100</v>
      </c>
      <c r="E235" s="120" t="s">
        <v>268</v>
      </c>
      <c r="F235" s="130">
        <v>18</v>
      </c>
      <c r="G235" s="120" t="str">
        <f>VLOOKUP(F235,Plan2!$1:$1048576,3,FALSE)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235" s="130" t="s">
        <v>269</v>
      </c>
      <c r="I235" s="130">
        <v>100</v>
      </c>
      <c r="J235" s="131">
        <f>VLOOKUP(F235,Plan2!$1:$1048576,8,FALSE)</f>
        <v>0.5</v>
      </c>
      <c r="K235" s="125">
        <f t="shared" si="14"/>
        <v>50</v>
      </c>
      <c r="L235" s="133">
        <v>42524</v>
      </c>
      <c r="M235" s="130" t="s">
        <v>418</v>
      </c>
      <c r="N235" s="130">
        <f t="shared" si="16"/>
        <v>100</v>
      </c>
      <c r="O235" s="127">
        <f t="shared" si="15"/>
        <v>50</v>
      </c>
      <c r="P235" s="126">
        <v>42583</v>
      </c>
      <c r="Q235" s="120">
        <v>4227</v>
      </c>
      <c r="R235" s="120" t="s">
        <v>611</v>
      </c>
    </row>
    <row r="236" spans="1:18" ht="105" x14ac:dyDescent="0.25">
      <c r="A236" s="120" t="s">
        <v>17</v>
      </c>
      <c r="B236" s="121" t="s">
        <v>18</v>
      </c>
      <c r="C236" s="122">
        <v>42664</v>
      </c>
      <c r="D236" s="132">
        <v>120100</v>
      </c>
      <c r="E236" s="120" t="s">
        <v>268</v>
      </c>
      <c r="F236" s="130">
        <v>19</v>
      </c>
      <c r="G236" s="120" t="str">
        <f>VLOOKUP(F236,Plan2!$1:$1048576,3,FALSE)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236" s="130" t="s">
        <v>269</v>
      </c>
      <c r="I236" s="130">
        <v>100</v>
      </c>
      <c r="J236" s="131">
        <f>VLOOKUP(F236,Plan2!$1:$1048576,8,FALSE)</f>
        <v>0.32</v>
      </c>
      <c r="K236" s="125">
        <f t="shared" si="14"/>
        <v>32</v>
      </c>
      <c r="L236" s="133">
        <v>42527</v>
      </c>
      <c r="M236" s="130" t="s">
        <v>431</v>
      </c>
      <c r="N236" s="130">
        <f t="shared" si="16"/>
        <v>100</v>
      </c>
      <c r="O236" s="127">
        <f t="shared" si="15"/>
        <v>32</v>
      </c>
      <c r="P236" s="126">
        <v>42613</v>
      </c>
      <c r="Q236" s="120">
        <v>1089</v>
      </c>
      <c r="R236" s="120" t="s">
        <v>611</v>
      </c>
    </row>
    <row r="237" spans="1:18" ht="105" x14ac:dyDescent="0.25">
      <c r="A237" s="120" t="s">
        <v>17</v>
      </c>
      <c r="B237" s="121" t="s">
        <v>18</v>
      </c>
      <c r="C237" s="122">
        <v>42664</v>
      </c>
      <c r="D237" s="132">
        <v>120100</v>
      </c>
      <c r="E237" s="120" t="s">
        <v>268</v>
      </c>
      <c r="F237" s="130">
        <v>20</v>
      </c>
      <c r="G237" s="120" t="str">
        <f>VLOOKUP(F237,Plan2!$1:$1048576,3,FALSE)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237" s="130" t="s">
        <v>269</v>
      </c>
      <c r="I237" s="130">
        <v>100</v>
      </c>
      <c r="J237" s="131">
        <f>VLOOKUP(F237,Plan2!$1:$1048576,8,FALSE)</f>
        <v>0.32</v>
      </c>
      <c r="K237" s="125">
        <f t="shared" si="14"/>
        <v>32</v>
      </c>
      <c r="L237" s="133">
        <v>42527</v>
      </c>
      <c r="M237" s="130" t="s">
        <v>431</v>
      </c>
      <c r="N237" s="130">
        <f t="shared" si="16"/>
        <v>100</v>
      </c>
      <c r="O237" s="127">
        <f t="shared" si="15"/>
        <v>32</v>
      </c>
      <c r="P237" s="126">
        <v>42613</v>
      </c>
      <c r="Q237" s="120">
        <v>1089</v>
      </c>
      <c r="R237" s="120" t="s">
        <v>611</v>
      </c>
    </row>
    <row r="238" spans="1:18" ht="45" x14ac:dyDescent="0.25">
      <c r="A238" s="120" t="s">
        <v>17</v>
      </c>
      <c r="B238" s="121" t="s">
        <v>18</v>
      </c>
      <c r="C238" s="122">
        <v>42664</v>
      </c>
      <c r="D238" s="132">
        <v>120100</v>
      </c>
      <c r="E238" s="120" t="s">
        <v>268</v>
      </c>
      <c r="F238" s="130">
        <v>37</v>
      </c>
      <c r="G238" s="120" t="str">
        <f>VLOOKUP(F238,Plan2!$1:$1048576,3,FALSE)</f>
        <v>CARTOLINA, MATERIAL CELULOSE VEGETAL, GRAMATURA 180 G/M2, COMPRIMENTO 730 MM, LARGURA 550 MM, COR BRANCA</v>
      </c>
      <c r="H238" s="130" t="s">
        <v>269</v>
      </c>
      <c r="I238" s="130">
        <v>100</v>
      </c>
      <c r="J238" s="131">
        <f>VLOOKUP(F238,Plan2!$1:$1048576,8,FALSE)</f>
        <v>0.38</v>
      </c>
      <c r="K238" s="125">
        <f t="shared" si="14"/>
        <v>38</v>
      </c>
      <c r="L238" s="133">
        <v>42527</v>
      </c>
      <c r="M238" s="130" t="s">
        <v>425</v>
      </c>
      <c r="N238" s="130">
        <f t="shared" si="16"/>
        <v>100</v>
      </c>
      <c r="O238" s="127">
        <f t="shared" si="15"/>
        <v>38</v>
      </c>
      <c r="P238" s="126">
        <v>42579</v>
      </c>
      <c r="Q238" s="120">
        <v>1400</v>
      </c>
      <c r="R238" s="120" t="s">
        <v>611</v>
      </c>
    </row>
    <row r="239" spans="1:18" ht="60" x14ac:dyDescent="0.25">
      <c r="A239" s="120" t="s">
        <v>17</v>
      </c>
      <c r="B239" s="121" t="s">
        <v>18</v>
      </c>
      <c r="C239" s="122">
        <v>42664</v>
      </c>
      <c r="D239" s="132">
        <v>120100</v>
      </c>
      <c r="E239" s="120" t="s">
        <v>268</v>
      </c>
      <c r="F239" s="130">
        <v>42</v>
      </c>
      <c r="G239" s="120" t="str">
        <f>VLOOKUP(F239,Plan2!$1:$1048576,3,FALSE)</f>
        <v>CLIPE, TRATAMENTO SUPERFICIAL NIQUELADO, TAMANHO 1/0, MATERIAL METAL, FORMATO TRANÇADO. CAIXA COM 12 UNIDADES</v>
      </c>
      <c r="H239" s="130" t="s">
        <v>269</v>
      </c>
      <c r="I239" s="130">
        <v>10</v>
      </c>
      <c r="J239" s="131">
        <f>VLOOKUP(F239,Plan2!$1:$1048576,8,FALSE)</f>
        <v>1.2</v>
      </c>
      <c r="K239" s="125">
        <f t="shared" si="14"/>
        <v>12</v>
      </c>
      <c r="L239" s="133">
        <v>42524</v>
      </c>
      <c r="M239" s="130" t="s">
        <v>424</v>
      </c>
      <c r="N239" s="130">
        <f t="shared" si="16"/>
        <v>10</v>
      </c>
      <c r="O239" s="127">
        <f t="shared" si="15"/>
        <v>12</v>
      </c>
      <c r="P239" s="126">
        <v>42579</v>
      </c>
      <c r="Q239" s="120">
        <v>938</v>
      </c>
      <c r="R239" s="120" t="s">
        <v>611</v>
      </c>
    </row>
    <row r="240" spans="1:18" ht="45" x14ac:dyDescent="0.25">
      <c r="A240" s="120" t="s">
        <v>17</v>
      </c>
      <c r="B240" s="121" t="s">
        <v>18</v>
      </c>
      <c r="C240" s="122">
        <v>42664</v>
      </c>
      <c r="D240" s="132">
        <v>120100</v>
      </c>
      <c r="E240" s="120" t="s">
        <v>268</v>
      </c>
      <c r="F240" s="130">
        <v>40</v>
      </c>
      <c r="G240" s="120" t="str">
        <f>VLOOKUP(F240,Plan2!$1:$1048576,3,FALSE)</f>
        <v>CLIPE, TAMANHO 3, MATERIAL METAL, FORMATO PARALELO. CAIXA COM 50 UNIDADES</v>
      </c>
      <c r="H240" s="130" t="s">
        <v>269</v>
      </c>
      <c r="I240" s="130">
        <v>10</v>
      </c>
      <c r="J240" s="131">
        <f>VLOOKUP(F240,Plan2!$1:$1048576,8,FALSE)</f>
        <v>0.99</v>
      </c>
      <c r="K240" s="125">
        <f t="shared" si="14"/>
        <v>9.9</v>
      </c>
      <c r="L240" s="133">
        <v>42524</v>
      </c>
      <c r="M240" s="130" t="s">
        <v>415</v>
      </c>
      <c r="N240" s="130">
        <f t="shared" si="16"/>
        <v>10</v>
      </c>
      <c r="O240" s="127">
        <f t="shared" si="15"/>
        <v>9.9</v>
      </c>
      <c r="P240" s="126">
        <v>42564</v>
      </c>
      <c r="Q240" s="120">
        <v>1281</v>
      </c>
      <c r="R240" s="120" t="s">
        <v>611</v>
      </c>
    </row>
    <row r="241" spans="1:18" ht="45" x14ac:dyDescent="0.25">
      <c r="A241" s="120" t="s">
        <v>17</v>
      </c>
      <c r="B241" s="121" t="s">
        <v>18</v>
      </c>
      <c r="C241" s="122">
        <v>42664</v>
      </c>
      <c r="D241" s="132">
        <v>120100</v>
      </c>
      <c r="E241" s="120" t="s">
        <v>268</v>
      </c>
      <c r="F241" s="130">
        <v>41</v>
      </c>
      <c r="G241" s="120" t="str">
        <f>VLOOKUP(F241,Plan2!$1:$1048576,3,FALSE)</f>
        <v>CLIPE, TAMANHO 6/0, MATERIAL METAL, FORMATO PARALELO. CAIXA COM 50 UNIDADES</v>
      </c>
      <c r="H241" s="130" t="s">
        <v>269</v>
      </c>
      <c r="I241" s="130">
        <v>10</v>
      </c>
      <c r="J241" s="131">
        <f>VLOOKUP(F241,Plan2!$1:$1048576,8,FALSE)</f>
        <v>1.29</v>
      </c>
      <c r="K241" s="125">
        <f t="shared" si="14"/>
        <v>12.9</v>
      </c>
      <c r="L241" s="133">
        <v>42527</v>
      </c>
      <c r="M241" s="130" t="s">
        <v>431</v>
      </c>
      <c r="N241" s="130">
        <f t="shared" si="16"/>
        <v>10</v>
      </c>
      <c r="O241" s="127">
        <f t="shared" si="15"/>
        <v>12.9</v>
      </c>
      <c r="P241" s="126">
        <v>42613</v>
      </c>
      <c r="Q241" s="120">
        <v>1089</v>
      </c>
      <c r="R241" s="120" t="s">
        <v>611</v>
      </c>
    </row>
    <row r="242" spans="1:18" ht="45" x14ac:dyDescent="0.25">
      <c r="A242" s="120" t="s">
        <v>17</v>
      </c>
      <c r="B242" s="121" t="s">
        <v>18</v>
      </c>
      <c r="C242" s="122">
        <v>42664</v>
      </c>
      <c r="D242" s="132">
        <v>120100</v>
      </c>
      <c r="E242" s="120" t="s">
        <v>268</v>
      </c>
      <c r="F242" s="130">
        <v>49</v>
      </c>
      <c r="G242" s="120" t="str">
        <f>VLOOKUP(F242,Plan2!$1:$1048576,3,FALSE)</f>
        <v>COLCHETE FIXAÇÃO, MATERIAL AÇO, TRATAMENTO SUPERFICIAL LATONADO, TAMANHO Nº 08. CAIXA COM 72 UNIDADES</v>
      </c>
      <c r="H242" s="130" t="s">
        <v>269</v>
      </c>
      <c r="I242" s="130">
        <v>4</v>
      </c>
      <c r="J242" s="131">
        <f>VLOOKUP(F242,Plan2!$1:$1048576,8,FALSE)</f>
        <v>2.65</v>
      </c>
      <c r="K242" s="125">
        <f t="shared" si="14"/>
        <v>10.6</v>
      </c>
      <c r="L242" s="133">
        <v>42524</v>
      </c>
      <c r="M242" s="130" t="s">
        <v>423</v>
      </c>
      <c r="N242" s="130">
        <f t="shared" si="16"/>
        <v>4</v>
      </c>
      <c r="O242" s="127">
        <f t="shared" si="15"/>
        <v>10.6</v>
      </c>
      <c r="P242" s="126">
        <v>42576</v>
      </c>
      <c r="Q242" s="120">
        <v>348</v>
      </c>
      <c r="R242" s="120" t="s">
        <v>611</v>
      </c>
    </row>
    <row r="243" spans="1:18" ht="45" x14ac:dyDescent="0.25">
      <c r="A243" s="120" t="s">
        <v>17</v>
      </c>
      <c r="B243" s="121" t="s">
        <v>18</v>
      </c>
      <c r="C243" s="122">
        <v>42664</v>
      </c>
      <c r="D243" s="132">
        <v>120100</v>
      </c>
      <c r="E243" s="120" t="s">
        <v>268</v>
      </c>
      <c r="F243" s="130">
        <v>52</v>
      </c>
      <c r="G243" s="120" t="str">
        <f>VLOOKUP(F243,Plan2!$1:$1048576,3,FALSE)</f>
        <v>COLCHETE FIXAÇÃO, MATERIAL METAL, TRATAMENTO SUPERFICIAL LATONADO, TAMANHO Nº 15. CAIXA COM 72 UNIDADES</v>
      </c>
      <c r="H243" s="130" t="s">
        <v>269</v>
      </c>
      <c r="I243" s="130">
        <v>4</v>
      </c>
      <c r="J243" s="131">
        <f>VLOOKUP(F243,Plan2!$1:$1048576,8,FALSE)</f>
        <v>6.8</v>
      </c>
      <c r="K243" s="125">
        <f t="shared" si="14"/>
        <v>27.2</v>
      </c>
      <c r="L243" s="133">
        <v>42524</v>
      </c>
      <c r="M243" s="130" t="s">
        <v>423</v>
      </c>
      <c r="N243" s="130">
        <f t="shared" si="16"/>
        <v>4</v>
      </c>
      <c r="O243" s="127">
        <f t="shared" si="15"/>
        <v>27.2</v>
      </c>
      <c r="P243" s="126">
        <v>42576</v>
      </c>
      <c r="Q243" s="120">
        <v>348</v>
      </c>
      <c r="R243" s="120" t="s">
        <v>611</v>
      </c>
    </row>
    <row r="244" spans="1:18" ht="120" x14ac:dyDescent="0.25">
      <c r="A244" s="120" t="s">
        <v>17</v>
      </c>
      <c r="B244" s="121" t="s">
        <v>18</v>
      </c>
      <c r="C244" s="122">
        <v>42664</v>
      </c>
      <c r="D244" s="132">
        <v>120100</v>
      </c>
      <c r="E244" s="120" t="s">
        <v>268</v>
      </c>
      <c r="F244" s="130">
        <v>84</v>
      </c>
      <c r="G244" s="120" t="str">
        <f>VLOOKUP(F244,Plan2!$1:$1048576,3,FALSE)</f>
        <v>ETIQUETA ADESIVA, MATERIAL PAPEL, COR BRANCA, LARGURA 74,60 MM, COMPRIMENTO 128 MM, APLICAÇÃO IMPRESSORA MATRICIAL, FORMATO RETANGULAR, CARACTERÍSTICAS ADICIONAIS FOLHA COM 4 ETIQUETAS AUTO-ADESIVA/FORMULÁRIO COM. CIXA COM 2.000 UNIDADES</v>
      </c>
      <c r="H244" s="130" t="s">
        <v>269</v>
      </c>
      <c r="I244" s="130">
        <v>1</v>
      </c>
      <c r="J244" s="131">
        <f>VLOOKUP(F244,Plan2!$1:$1048576,8,FALSE)</f>
        <v>74.849999999999994</v>
      </c>
      <c r="K244" s="125">
        <f t="shared" si="14"/>
        <v>74.849999999999994</v>
      </c>
      <c r="L244" s="133">
        <v>42524</v>
      </c>
      <c r="M244" s="130" t="s">
        <v>417</v>
      </c>
      <c r="N244" s="130">
        <f t="shared" si="16"/>
        <v>1</v>
      </c>
      <c r="O244" s="127">
        <f t="shared" si="15"/>
        <v>74.849999999999994</v>
      </c>
      <c r="P244" s="126">
        <v>42577</v>
      </c>
      <c r="Q244" s="120">
        <v>6468</v>
      </c>
      <c r="R244" s="120" t="s">
        <v>611</v>
      </c>
    </row>
    <row r="245" spans="1:18" ht="60" x14ac:dyDescent="0.25">
      <c r="A245" s="120" t="s">
        <v>17</v>
      </c>
      <c r="B245" s="121" t="s">
        <v>18</v>
      </c>
      <c r="C245" s="122">
        <v>42664</v>
      </c>
      <c r="D245" s="132">
        <v>120100</v>
      </c>
      <c r="E245" s="120" t="s">
        <v>268</v>
      </c>
      <c r="F245" s="130">
        <v>90</v>
      </c>
      <c r="G245" s="120" t="str">
        <f>VLOOKUP(F245,Plan2!$1:$1048576,3,FALSE)</f>
        <v>FITA ADESIVA, MATERIAL CREPE, TIPO MONOFACE, LARGURA 50 MM, COMPRIMENTO 50 M, COR BEGE, APLICAÇÃO MULTIUSO. ROLO DE 50 METROS</v>
      </c>
      <c r="H245" s="130" t="s">
        <v>269</v>
      </c>
      <c r="I245" s="130">
        <v>5</v>
      </c>
      <c r="J245" s="131">
        <f>VLOOKUP(F245,Plan2!$1:$1048576,8,FALSE)</f>
        <v>5</v>
      </c>
      <c r="K245" s="125">
        <f t="shared" si="14"/>
        <v>25</v>
      </c>
      <c r="L245" s="133">
        <v>42524</v>
      </c>
      <c r="M245" s="130" t="s">
        <v>416</v>
      </c>
      <c r="N245" s="130">
        <v>5</v>
      </c>
      <c r="O245" s="127">
        <f t="shared" si="15"/>
        <v>25</v>
      </c>
      <c r="P245" s="126">
        <v>42597</v>
      </c>
      <c r="Q245" s="120">
        <v>3048</v>
      </c>
      <c r="R245" s="120" t="s">
        <v>611</v>
      </c>
    </row>
    <row r="246" spans="1:18" ht="45" x14ac:dyDescent="0.25">
      <c r="A246" s="120" t="s">
        <v>17</v>
      </c>
      <c r="B246" s="121" t="s">
        <v>18</v>
      </c>
      <c r="C246" s="122">
        <v>42664</v>
      </c>
      <c r="D246" s="132">
        <v>120100</v>
      </c>
      <c r="E246" s="120" t="s">
        <v>268</v>
      </c>
      <c r="F246" s="130">
        <v>94</v>
      </c>
      <c r="G246" s="120" t="str">
        <f>VLOOKUP(F246,Plan2!$1:$1048576,3,FALSE)</f>
        <v>FLANELA, MATERIAL FLANELA, COMPRIMENTO 60 CM, LARGURA 40 CM, COR AMARELA</v>
      </c>
      <c r="H246" s="130" t="s">
        <v>269</v>
      </c>
      <c r="I246" s="130">
        <v>20</v>
      </c>
      <c r="J246" s="131">
        <f>VLOOKUP(F246,Plan2!$1:$1048576,8,FALSE)</f>
        <v>1.22</v>
      </c>
      <c r="K246" s="125">
        <f t="shared" si="14"/>
        <v>24.4</v>
      </c>
      <c r="L246" s="133">
        <v>42524</v>
      </c>
      <c r="M246" s="130" t="s">
        <v>422</v>
      </c>
      <c r="N246" s="130">
        <f t="shared" ref="N246:N291" si="17">I246</f>
        <v>20</v>
      </c>
      <c r="O246" s="127">
        <f t="shared" si="15"/>
        <v>24.4</v>
      </c>
      <c r="P246" s="126">
        <v>42590</v>
      </c>
      <c r="Q246" s="120">
        <v>544</v>
      </c>
      <c r="R246" s="120" t="s">
        <v>611</v>
      </c>
    </row>
    <row r="247" spans="1:18" ht="60" x14ac:dyDescent="0.25">
      <c r="A247" s="120" t="s">
        <v>17</v>
      </c>
      <c r="B247" s="121" t="s">
        <v>18</v>
      </c>
      <c r="C247" s="122">
        <v>42664</v>
      </c>
      <c r="D247" s="132">
        <v>120100</v>
      </c>
      <c r="E247" s="120" t="s">
        <v>268</v>
      </c>
      <c r="F247" s="130">
        <v>101</v>
      </c>
      <c r="G247" s="120" t="str">
        <f>VLOOKUP(F247,Plan2!$1:$1048576,3,FALSE)</f>
        <v>GRAMPEADOR, TRATAMENTO SUPERFICIAL PINTADO, MATERIAL METAL, TIPO MESA, CAPACIDADE 20 FL, APLICAÇÃO PAPEL, TAMANHO GRAMPO 26/6</v>
      </c>
      <c r="H247" s="130" t="s">
        <v>269</v>
      </c>
      <c r="I247" s="130">
        <v>20</v>
      </c>
      <c r="J247" s="131">
        <f>VLOOKUP(F247,Plan2!$1:$1048576,8,FALSE)</f>
        <v>5.84</v>
      </c>
      <c r="K247" s="125">
        <f t="shared" si="14"/>
        <v>116.8</v>
      </c>
      <c r="L247" s="133">
        <v>42527</v>
      </c>
      <c r="M247" s="130" t="s">
        <v>431</v>
      </c>
      <c r="N247" s="130">
        <f t="shared" si="17"/>
        <v>20</v>
      </c>
      <c r="O247" s="127">
        <f t="shared" si="15"/>
        <v>116.8</v>
      </c>
      <c r="P247" s="126">
        <v>42613</v>
      </c>
      <c r="Q247" s="120">
        <v>1089</v>
      </c>
      <c r="R247" s="120" t="s">
        <v>611</v>
      </c>
    </row>
    <row r="248" spans="1:18" ht="45" x14ac:dyDescent="0.25">
      <c r="A248" s="120" t="s">
        <v>17</v>
      </c>
      <c r="B248" s="121" t="s">
        <v>18</v>
      </c>
      <c r="C248" s="122">
        <v>42664</v>
      </c>
      <c r="D248" s="132">
        <v>120100</v>
      </c>
      <c r="E248" s="120" t="s">
        <v>268</v>
      </c>
      <c r="F248" s="130">
        <v>104</v>
      </c>
      <c r="G248" s="120" t="str">
        <f>VLOOKUP(F248,Plan2!$1:$1048576,3,FALSE)</f>
        <v>GRAMPO GRAMPEADOR, MATERIAL METAL, TRATAMENTO SUPERFICIAL GALVANIZADO, TAMANHO26/6. CAIXA COM 5.000 UNIDADES</v>
      </c>
      <c r="H248" s="130" t="s">
        <v>269</v>
      </c>
      <c r="I248" s="130">
        <v>20</v>
      </c>
      <c r="J248" s="131">
        <f>VLOOKUP(F248,Plan2!$1:$1048576,8,FALSE)</f>
        <v>2</v>
      </c>
      <c r="K248" s="125">
        <f t="shared" si="14"/>
        <v>40</v>
      </c>
      <c r="L248" s="133">
        <v>42527</v>
      </c>
      <c r="M248" s="130" t="s">
        <v>428</v>
      </c>
      <c r="N248" s="130">
        <f t="shared" si="17"/>
        <v>20</v>
      </c>
      <c r="O248" s="127">
        <f t="shared" si="15"/>
        <v>40</v>
      </c>
      <c r="P248" s="126">
        <v>42639</v>
      </c>
      <c r="Q248" s="120">
        <v>309</v>
      </c>
      <c r="R248" s="120" t="s">
        <v>611</v>
      </c>
    </row>
    <row r="249" spans="1:18" ht="60" x14ac:dyDescent="0.25">
      <c r="A249" s="120" t="s">
        <v>17</v>
      </c>
      <c r="B249" s="121" t="s">
        <v>18</v>
      </c>
      <c r="C249" s="122">
        <v>42664</v>
      </c>
      <c r="D249" s="132">
        <v>120100</v>
      </c>
      <c r="E249" s="120" t="s">
        <v>268</v>
      </c>
      <c r="F249" s="130">
        <v>111</v>
      </c>
      <c r="G249" s="120" t="str">
        <f>VLOOKUP(F249,Plan2!$1:$1048576,3,FALSE)</f>
        <v>LIVRO ATA, MATERIAL PAPEL OFF-SET, QUANTIDADE FOLHAS 200 FL, GRAMATURA 75 G/ M2, COMPRIMENTO 320 MM, LARGURA 220 MM</v>
      </c>
      <c r="H249" s="130" t="s">
        <v>269</v>
      </c>
      <c r="I249" s="130">
        <v>1</v>
      </c>
      <c r="J249" s="131">
        <f>VLOOKUP(F249,Plan2!$1:$1048576,8,FALSE)</f>
        <v>10.49</v>
      </c>
      <c r="K249" s="125">
        <f t="shared" si="14"/>
        <v>10.49</v>
      </c>
      <c r="L249" s="133">
        <v>42527</v>
      </c>
      <c r="M249" s="130" t="s">
        <v>430</v>
      </c>
      <c r="N249" s="130">
        <f t="shared" si="17"/>
        <v>1</v>
      </c>
      <c r="O249" s="127">
        <f t="shared" si="15"/>
        <v>10.49</v>
      </c>
      <c r="P249" s="126">
        <v>42570</v>
      </c>
      <c r="Q249" s="120">
        <v>1327</v>
      </c>
      <c r="R249" s="120" t="s">
        <v>611</v>
      </c>
    </row>
    <row r="250" spans="1:18" ht="105" x14ac:dyDescent="0.25">
      <c r="A250" s="120" t="s">
        <v>17</v>
      </c>
      <c r="B250" s="121" t="s">
        <v>18</v>
      </c>
      <c r="C250" s="122">
        <v>42664</v>
      </c>
      <c r="D250" s="132">
        <v>120100</v>
      </c>
      <c r="E250" s="120" t="s">
        <v>268</v>
      </c>
      <c r="F250" s="130">
        <v>118</v>
      </c>
      <c r="G250" s="120" t="str">
        <f>VLOOKUP(F250,Plan2!$1:$1048576,3,FALSE)</f>
        <v>MOLHA-DEDOS, MATERIAL BASE PLÁSTICO, MATERIAL TAMPA PLÁSTICO, MATERIAL CARGA MASSA ACONDICIONADA E ESPUMA NO FUNDO PARA ADERÊN-, TAMANHO ÚNICO, VALIDADE CARGA 2 ANOS, CARACTERÍSTICAS ADICIONAIS NÃO CONTÉM GLICERINA E NÃO MANCHA</v>
      </c>
      <c r="H250" s="130" t="s">
        <v>269</v>
      </c>
      <c r="I250" s="130">
        <v>20</v>
      </c>
      <c r="J250" s="131">
        <f>VLOOKUP(F250,Plan2!$1:$1048576,8,FALSE)</f>
        <v>1.75</v>
      </c>
      <c r="K250" s="125">
        <f t="shared" si="14"/>
        <v>35</v>
      </c>
      <c r="L250" s="130" t="s">
        <v>477</v>
      </c>
      <c r="M250" s="130" t="s">
        <v>477</v>
      </c>
      <c r="N250" s="130" t="s">
        <v>477</v>
      </c>
      <c r="O250" s="127" t="s">
        <v>477</v>
      </c>
      <c r="P250" s="126" t="s">
        <v>477</v>
      </c>
      <c r="Q250" s="120" t="s">
        <v>477</v>
      </c>
      <c r="R250" s="120" t="s">
        <v>478</v>
      </c>
    </row>
    <row r="251" spans="1:18" ht="75" x14ac:dyDescent="0.25">
      <c r="A251" s="120" t="s">
        <v>17</v>
      </c>
      <c r="B251" s="121" t="s">
        <v>18</v>
      </c>
      <c r="C251" s="122">
        <v>42664</v>
      </c>
      <c r="D251" s="132">
        <v>120100</v>
      </c>
      <c r="E251" s="120" t="s">
        <v>268</v>
      </c>
      <c r="F251" s="130">
        <v>138</v>
      </c>
      <c r="G251" s="120" t="str">
        <f>VLOOKUP(F251,Plan2!$1:$1048576,3,FALSE)</f>
        <v>PASTA ARQUIVO, MATERIAL CARTOLINA PLASTIFICADA, TIPO COM GRAMPO, LARGURA 230 MM, ALTURA 335 MM, COR AZUL, PRENDEDOR INTERNO TRILHO, GRAMATURA 480 G/M2</v>
      </c>
      <c r="H251" s="130" t="s">
        <v>269</v>
      </c>
      <c r="I251" s="130">
        <v>10</v>
      </c>
      <c r="J251" s="131">
        <f>VLOOKUP(F251,Plan2!$1:$1048576,8,FALSE)</f>
        <v>0.85</v>
      </c>
      <c r="K251" s="125">
        <f t="shared" si="14"/>
        <v>8.5</v>
      </c>
      <c r="L251" s="133">
        <v>42524</v>
      </c>
      <c r="M251" s="130" t="s">
        <v>420</v>
      </c>
      <c r="N251" s="130">
        <f t="shared" si="17"/>
        <v>10</v>
      </c>
      <c r="O251" s="127">
        <f t="shared" si="15"/>
        <v>8.5</v>
      </c>
      <c r="P251" s="126">
        <v>42579</v>
      </c>
      <c r="Q251" s="120">
        <v>4544</v>
      </c>
      <c r="R251" s="120" t="s">
        <v>611</v>
      </c>
    </row>
    <row r="252" spans="1:18" ht="45" x14ac:dyDescent="0.25">
      <c r="A252" s="120" t="s">
        <v>17</v>
      </c>
      <c r="B252" s="121" t="s">
        <v>18</v>
      </c>
      <c r="C252" s="122">
        <v>42664</v>
      </c>
      <c r="D252" s="132">
        <v>120100</v>
      </c>
      <c r="E252" s="120" t="s">
        <v>268</v>
      </c>
      <c r="F252" s="130">
        <v>149</v>
      </c>
      <c r="G252" s="120" t="str">
        <f>VLOOKUP(F252,Plan2!$1:$1048576,3,FALSE)</f>
        <v>PINCEL ATÔMICO, MATERIAL PLÁSTICO, TIPO PONTA FELTRO, TIPO CARGA DESCARTÁVEL, COR TINTA AZUL</v>
      </c>
      <c r="H252" s="130" t="s">
        <v>269</v>
      </c>
      <c r="I252" s="130">
        <v>4</v>
      </c>
      <c r="J252" s="131">
        <f>VLOOKUP(F252,Plan2!$1:$1048576,8,FALSE)</f>
        <v>1.05</v>
      </c>
      <c r="K252" s="125">
        <f t="shared" si="14"/>
        <v>4.2</v>
      </c>
      <c r="L252" s="133">
        <v>42524</v>
      </c>
      <c r="M252" s="130" t="s">
        <v>424</v>
      </c>
      <c r="N252" s="130">
        <f t="shared" si="17"/>
        <v>4</v>
      </c>
      <c r="O252" s="127">
        <f t="shared" si="15"/>
        <v>4.2</v>
      </c>
      <c r="P252" s="126">
        <v>42579</v>
      </c>
      <c r="Q252" s="120">
        <v>938</v>
      </c>
      <c r="R252" s="120" t="s">
        <v>611</v>
      </c>
    </row>
    <row r="253" spans="1:18" ht="75" x14ac:dyDescent="0.25">
      <c r="A253" s="120" t="s">
        <v>17</v>
      </c>
      <c r="B253" s="121" t="s">
        <v>18</v>
      </c>
      <c r="C253" s="122">
        <v>42664</v>
      </c>
      <c r="D253" s="132">
        <v>120100</v>
      </c>
      <c r="E253" s="120" t="s">
        <v>268</v>
      </c>
      <c r="F253" s="130">
        <v>160</v>
      </c>
      <c r="G253" s="120" t="str">
        <f>VLOOKUP(F253,Plan2!$1:$1048576,3,FALSE)</f>
        <v>PRANCHETA PORTÁTIL, MATERIAL ACRÍLICO, COMPRIMENTO 233 MM, LARGURA 320 MM, ESPESSURA 3 MM, COR FUMÊ, CARACTERÍSTICAS ADICIONAIS COM PRENDEDOR NIQUELADO</v>
      </c>
      <c r="H253" s="130" t="s">
        <v>269</v>
      </c>
      <c r="I253" s="130">
        <v>4</v>
      </c>
      <c r="J253" s="131">
        <f>VLOOKUP(F253,Plan2!$1:$1048576,8,FALSE)</f>
        <v>7.54</v>
      </c>
      <c r="K253" s="125">
        <f t="shared" si="14"/>
        <v>30.16</v>
      </c>
      <c r="L253" s="133">
        <v>42524</v>
      </c>
      <c r="M253" s="130" t="s">
        <v>418</v>
      </c>
      <c r="N253" s="130">
        <f t="shared" si="17"/>
        <v>4</v>
      </c>
      <c r="O253" s="127">
        <f t="shared" si="15"/>
        <v>30.16</v>
      </c>
      <c r="P253" s="126">
        <v>42583</v>
      </c>
      <c r="Q253" s="120">
        <v>4227</v>
      </c>
      <c r="R253" s="120" t="s">
        <v>611</v>
      </c>
    </row>
    <row r="254" spans="1:18" ht="60" x14ac:dyDescent="0.25">
      <c r="A254" s="120" t="s">
        <v>17</v>
      </c>
      <c r="B254" s="121" t="s">
        <v>18</v>
      </c>
      <c r="C254" s="122">
        <v>42664</v>
      </c>
      <c r="D254" s="132">
        <v>120100</v>
      </c>
      <c r="E254" s="120" t="s">
        <v>268</v>
      </c>
      <c r="F254" s="130">
        <v>163</v>
      </c>
      <c r="G254" s="120" t="str">
        <f>VLOOKUP(F254,Plan2!$1:$1048576,3,FALSE)</f>
        <v>RÉGUA COMUM, MATERIAL PLÁSTICO CRISTAL, COMPRIMENTO 30 CM, GRADUAÇÃO CENTÍMETRO, TIPO MATERIAL RÍGIDO</v>
      </c>
      <c r="H254" s="130" t="s">
        <v>269</v>
      </c>
      <c r="I254" s="130">
        <v>10</v>
      </c>
      <c r="J254" s="131">
        <f>VLOOKUP(F254,Plan2!$1:$1048576,8,FALSE)</f>
        <v>0.49</v>
      </c>
      <c r="K254" s="125">
        <f t="shared" si="14"/>
        <v>4.9000000000000004</v>
      </c>
      <c r="L254" s="133">
        <v>42524</v>
      </c>
      <c r="M254" s="130" t="s">
        <v>419</v>
      </c>
      <c r="N254" s="130">
        <f t="shared" si="17"/>
        <v>10</v>
      </c>
      <c r="O254" s="127">
        <f t="shared" si="15"/>
        <v>4.9000000000000004</v>
      </c>
      <c r="P254" s="126">
        <v>42563</v>
      </c>
      <c r="Q254" s="120">
        <v>13408</v>
      </c>
      <c r="R254" s="120" t="s">
        <v>611</v>
      </c>
    </row>
    <row r="255" spans="1:18" ht="60" x14ac:dyDescent="0.25">
      <c r="A255" s="120" t="s">
        <v>17</v>
      </c>
      <c r="B255" s="121" t="s">
        <v>18</v>
      </c>
      <c r="C255" s="122">
        <v>42664</v>
      </c>
      <c r="D255" s="132">
        <v>120100</v>
      </c>
      <c r="E255" s="120" t="s">
        <v>268</v>
      </c>
      <c r="F255" s="130">
        <v>168</v>
      </c>
      <c r="G255" s="120" t="str">
        <f>VLOOKUP(F255,Plan2!$1:$1048576,3,FALSE)</f>
        <v>SACO DOCUMENTO, MATERIAL PLÁSTICO TRANSPARENTE, CAPACIDADE FOLHAS 40 FL, COMPRIMENTO 330 MM, LARGURA 240 MM, NÚMERO FUROS 4 FUROS</v>
      </c>
      <c r="H255" s="130" t="s">
        <v>269</v>
      </c>
      <c r="I255" s="130">
        <v>50</v>
      </c>
      <c r="J255" s="131">
        <f>VLOOKUP(F255,Plan2!$1:$1048576,8,FALSE)</f>
        <v>0.15</v>
      </c>
      <c r="K255" s="125">
        <f t="shared" si="14"/>
        <v>7.5</v>
      </c>
      <c r="L255" s="133">
        <v>42524</v>
      </c>
      <c r="M255" s="130" t="s">
        <v>424</v>
      </c>
      <c r="N255" s="130">
        <f t="shared" si="17"/>
        <v>50</v>
      </c>
      <c r="O255" s="127">
        <f t="shared" si="15"/>
        <v>7.5</v>
      </c>
      <c r="P255" s="126">
        <v>42579</v>
      </c>
      <c r="Q255" s="120">
        <v>938</v>
      </c>
      <c r="R255" s="120" t="s">
        <v>611</v>
      </c>
    </row>
    <row r="256" spans="1:18" ht="45" x14ac:dyDescent="0.25">
      <c r="A256" s="120" t="s">
        <v>17</v>
      </c>
      <c r="B256" s="121" t="s">
        <v>18</v>
      </c>
      <c r="C256" s="122">
        <v>42664</v>
      </c>
      <c r="D256" s="132">
        <v>120100</v>
      </c>
      <c r="E256" s="120" t="s">
        <v>268</v>
      </c>
      <c r="F256" s="130">
        <v>174</v>
      </c>
      <c r="G256" s="120" t="str">
        <f>VLOOKUP(F256,Plan2!$1:$1048576,3,FALSE)</f>
        <v>TESOURA, MATERIAL AÇO INOXIDÁVEL, MATERIAL CABO POLIPROPILENO, COMPRIMENTO 20 CM</v>
      </c>
      <c r="H256" s="130" t="s">
        <v>269</v>
      </c>
      <c r="I256" s="130">
        <v>5</v>
      </c>
      <c r="J256" s="131">
        <f>VLOOKUP(F256,Plan2!$1:$1048576,8,FALSE)</f>
        <v>2.8</v>
      </c>
      <c r="K256" s="125">
        <f t="shared" si="14"/>
        <v>14</v>
      </c>
      <c r="L256" s="133">
        <v>42524</v>
      </c>
      <c r="M256" s="130" t="s">
        <v>423</v>
      </c>
      <c r="N256" s="130">
        <f t="shared" si="17"/>
        <v>5</v>
      </c>
      <c r="O256" s="127">
        <f t="shared" si="15"/>
        <v>14</v>
      </c>
      <c r="P256" s="126">
        <v>42576</v>
      </c>
      <c r="Q256" s="120">
        <v>348</v>
      </c>
      <c r="R256" s="120" t="s">
        <v>611</v>
      </c>
    </row>
    <row r="257" spans="1:18" ht="60" x14ac:dyDescent="0.25">
      <c r="A257" s="120" t="s">
        <v>17</v>
      </c>
      <c r="B257" s="121" t="s">
        <v>18</v>
      </c>
      <c r="C257" s="122">
        <v>42664</v>
      </c>
      <c r="D257" s="132">
        <v>120100</v>
      </c>
      <c r="E257" s="120" t="s">
        <v>268</v>
      </c>
      <c r="F257" s="130">
        <v>175</v>
      </c>
      <c r="G257" s="120" t="str">
        <f>VLOOKUP(F257,Plan2!$1:$1048576,3,FALSE)</f>
        <v>TINTA PARA CARIMBO, COR AZUL, COMPONENTES ÁGUA, PIGMENTOS, ASPECTO FÍSICO LÍQUIDO, APLICAÇÃO ALMOFADA, CAPACIDADE FRASCO 40 ML</v>
      </c>
      <c r="H257" s="130" t="s">
        <v>269</v>
      </c>
      <c r="I257" s="130">
        <v>4</v>
      </c>
      <c r="J257" s="131">
        <f>VLOOKUP(F257,Plan2!$1:$1048576,8,FALSE)</f>
        <v>1.6</v>
      </c>
      <c r="K257" s="125">
        <f t="shared" si="14"/>
        <v>6.4</v>
      </c>
      <c r="L257" s="133">
        <v>42524</v>
      </c>
      <c r="M257" s="130" t="s">
        <v>424</v>
      </c>
      <c r="N257" s="130">
        <f t="shared" si="17"/>
        <v>4</v>
      </c>
      <c r="O257" s="127">
        <f t="shared" si="15"/>
        <v>6.4</v>
      </c>
      <c r="P257" s="126">
        <v>42579</v>
      </c>
      <c r="Q257" s="120">
        <v>938</v>
      </c>
      <c r="R257" s="120" t="s">
        <v>611</v>
      </c>
    </row>
    <row r="258" spans="1:18" ht="75" x14ac:dyDescent="0.25">
      <c r="A258" s="120" t="s">
        <v>17</v>
      </c>
      <c r="B258" s="121" t="s">
        <v>18</v>
      </c>
      <c r="C258" s="122">
        <v>42664</v>
      </c>
      <c r="D258" s="132">
        <v>120200</v>
      </c>
      <c r="E258" s="124" t="s">
        <v>256</v>
      </c>
      <c r="F258" s="130">
        <v>11</v>
      </c>
      <c r="G258" s="120" t="str">
        <f>VLOOKUP(F258,Plan2!$1:$1048576,3,FALSE)</f>
        <v>BLOCO PAUTADO, MATERIAL PAPEL APERGAMINHADO, GRAMATURA 56 G/M2, COR BRANCA, COMPRIMENTO 155 MM, LARGURA 205 MM, QUANTIDADE FOLHAS 50 FL</v>
      </c>
      <c r="H258" s="130" t="s">
        <v>257</v>
      </c>
      <c r="I258" s="130">
        <v>20</v>
      </c>
      <c r="J258" s="131">
        <f>VLOOKUP(F258,Plan2!$1:$1048576,8,FALSE)</f>
        <v>0.85</v>
      </c>
      <c r="K258" s="125">
        <f t="shared" ref="K258:K321" si="18">J258*I258</f>
        <v>17</v>
      </c>
      <c r="L258" s="133">
        <v>42524</v>
      </c>
      <c r="M258" s="130" t="s">
        <v>423</v>
      </c>
      <c r="N258" s="130">
        <f t="shared" si="17"/>
        <v>20</v>
      </c>
      <c r="O258" s="127">
        <f t="shared" si="15"/>
        <v>17</v>
      </c>
      <c r="P258" s="126">
        <v>42576</v>
      </c>
      <c r="Q258" s="120">
        <v>348</v>
      </c>
      <c r="R258" s="120" t="s">
        <v>611</v>
      </c>
    </row>
    <row r="259" spans="1:18" ht="60" x14ac:dyDescent="0.25">
      <c r="A259" s="120" t="s">
        <v>17</v>
      </c>
      <c r="B259" s="121" t="s">
        <v>18</v>
      </c>
      <c r="C259" s="122">
        <v>42664</v>
      </c>
      <c r="D259" s="132">
        <v>120200</v>
      </c>
      <c r="E259" s="124" t="s">
        <v>256</v>
      </c>
      <c r="F259" s="130">
        <v>12</v>
      </c>
      <c r="G259" s="120" t="str">
        <f>VLOOKUP(F259,Plan2!$1:$1048576,3,FALSE)</f>
        <v>BLOCO RECADO, MATERIAL PAPEL, COR AMARELO, LARGURA 38 MM, COMPRIMENTO 50 MM, TIPO REMOVÍVEL, CARACTERÍSTICAS ADICIONAIS AUTO-ADESIVO</v>
      </c>
      <c r="H259" s="130" t="s">
        <v>257</v>
      </c>
      <c r="I259" s="130">
        <v>20</v>
      </c>
      <c r="J259" s="131">
        <f>VLOOKUP(F259,Plan2!$1:$1048576,8,FALSE)</f>
        <v>0.56999999999999995</v>
      </c>
      <c r="K259" s="125">
        <f t="shared" si="18"/>
        <v>11.399999999999999</v>
      </c>
      <c r="L259" s="133">
        <v>42524</v>
      </c>
      <c r="M259" s="130" t="s">
        <v>424</v>
      </c>
      <c r="N259" s="130">
        <f t="shared" si="17"/>
        <v>20</v>
      </c>
      <c r="O259" s="127">
        <f t="shared" ref="O259:O322" si="19">N259*J259</f>
        <v>11.399999999999999</v>
      </c>
      <c r="P259" s="126">
        <v>42579</v>
      </c>
      <c r="Q259" s="120">
        <v>938</v>
      </c>
      <c r="R259" s="120" t="s">
        <v>611</v>
      </c>
    </row>
    <row r="260" spans="1:18" ht="45" x14ac:dyDescent="0.25">
      <c r="A260" s="120" t="s">
        <v>17</v>
      </c>
      <c r="B260" s="121" t="s">
        <v>18</v>
      </c>
      <c r="C260" s="122">
        <v>42664</v>
      </c>
      <c r="D260" s="132">
        <v>120200</v>
      </c>
      <c r="E260" s="124" t="s">
        <v>256</v>
      </c>
      <c r="F260" s="130">
        <v>16</v>
      </c>
      <c r="G260" s="120" t="str">
        <f>VLOOKUP(F260,Plan2!$1:$1048576,3,FALSE)</f>
        <v>CAIXA ARQUIVO, MATERIAL PLÁSTICO CORRUGADO FLEXÍVEL, DIMENSÕES 135 X 250 X 360MM, COR CINZA</v>
      </c>
      <c r="H260" s="130" t="s">
        <v>257</v>
      </c>
      <c r="I260" s="130">
        <v>60</v>
      </c>
      <c r="J260" s="131">
        <f>VLOOKUP(F260,Plan2!$1:$1048576,8,FALSE)</f>
        <v>2.52</v>
      </c>
      <c r="K260" s="125">
        <f t="shared" si="18"/>
        <v>151.19999999999999</v>
      </c>
      <c r="L260" s="133">
        <v>42524</v>
      </c>
      <c r="M260" s="130" t="s">
        <v>420</v>
      </c>
      <c r="N260" s="130">
        <f t="shared" si="17"/>
        <v>60</v>
      </c>
      <c r="O260" s="127">
        <f t="shared" si="19"/>
        <v>151.19999999999999</v>
      </c>
      <c r="P260" s="126">
        <v>42579</v>
      </c>
      <c r="Q260" s="120">
        <v>4544</v>
      </c>
      <c r="R260" s="120" t="s">
        <v>611</v>
      </c>
    </row>
    <row r="261" spans="1:18" ht="60" x14ac:dyDescent="0.25">
      <c r="A261" s="120" t="s">
        <v>17</v>
      </c>
      <c r="B261" s="121" t="s">
        <v>18</v>
      </c>
      <c r="C261" s="122">
        <v>42664</v>
      </c>
      <c r="D261" s="132">
        <v>120200</v>
      </c>
      <c r="E261" s="124" t="s">
        <v>256</v>
      </c>
      <c r="F261" s="130">
        <v>28</v>
      </c>
      <c r="G261" s="120" t="str">
        <f>VLOOKUP(F261,Plan2!$1:$1048576,3,FALSE)</f>
        <v>CANETA MARCA-TEXTO, MATERIAL PLÁSTICO, TIPO PONTA POROSA, COR FLUORESCENTE AMARELA, TIPO NÃO RECARREGÁVEL, DIMENSÕES 4 MM</v>
      </c>
      <c r="H261" s="130" t="s">
        <v>257</v>
      </c>
      <c r="I261" s="130">
        <v>60</v>
      </c>
      <c r="J261" s="131">
        <f>VLOOKUP(F261,Plan2!$1:$1048576,8,FALSE)</f>
        <v>0.85</v>
      </c>
      <c r="K261" s="125">
        <f t="shared" si="18"/>
        <v>51</v>
      </c>
      <c r="L261" s="133">
        <v>42524</v>
      </c>
      <c r="M261" s="130" t="s">
        <v>424</v>
      </c>
      <c r="N261" s="130">
        <f t="shared" si="17"/>
        <v>60</v>
      </c>
      <c r="O261" s="127">
        <f t="shared" si="19"/>
        <v>51</v>
      </c>
      <c r="P261" s="126">
        <v>42579</v>
      </c>
      <c r="Q261" s="120">
        <v>938</v>
      </c>
      <c r="R261" s="120" t="s">
        <v>611</v>
      </c>
    </row>
    <row r="262" spans="1:18" ht="75" x14ac:dyDescent="0.25">
      <c r="A262" s="120" t="s">
        <v>17</v>
      </c>
      <c r="B262" s="121" t="s">
        <v>18</v>
      </c>
      <c r="C262" s="122">
        <v>42664</v>
      </c>
      <c r="D262" s="132">
        <v>120200</v>
      </c>
      <c r="E262" s="124" t="s">
        <v>256</v>
      </c>
      <c r="F262" s="130">
        <v>47</v>
      </c>
      <c r="G262" s="120" t="str">
        <f>VLOOKUP(F262,Plan2!$1:$1048576,3,FALSE)</f>
        <v>COLA, COMPOSIÇÃO POLIVINIL ACETATO- PVA, COR BRANCA, APLICAÇÃO ESCOLAR, CARACTERÍSTICAS ADICIONAIS LAVÁVEL, NÃO TÓXICA, VALIDADE MÍNIMA 18 MESES, TIPOLÍQUIDO. TUDO DE 40G</v>
      </c>
      <c r="H262" s="130" t="s">
        <v>257</v>
      </c>
      <c r="I262" s="130">
        <v>25</v>
      </c>
      <c r="J262" s="131">
        <f>VLOOKUP(F262,Plan2!$1:$1048576,8,FALSE)</f>
        <v>0.49</v>
      </c>
      <c r="K262" s="125">
        <f t="shared" si="18"/>
        <v>12.25</v>
      </c>
      <c r="L262" s="133">
        <v>42524</v>
      </c>
      <c r="M262" s="130" t="s">
        <v>424</v>
      </c>
      <c r="N262" s="130">
        <f t="shared" si="17"/>
        <v>25</v>
      </c>
      <c r="O262" s="127">
        <f t="shared" si="19"/>
        <v>12.25</v>
      </c>
      <c r="P262" s="126">
        <v>42579</v>
      </c>
      <c r="Q262" s="120">
        <v>938</v>
      </c>
      <c r="R262" s="120" t="s">
        <v>611</v>
      </c>
    </row>
    <row r="263" spans="1:18" ht="60" x14ac:dyDescent="0.25">
      <c r="A263" s="120" t="s">
        <v>17</v>
      </c>
      <c r="B263" s="121" t="s">
        <v>18</v>
      </c>
      <c r="C263" s="122">
        <v>42664</v>
      </c>
      <c r="D263" s="132">
        <v>120200</v>
      </c>
      <c r="E263" s="124" t="s">
        <v>256</v>
      </c>
      <c r="F263" s="130">
        <v>82</v>
      </c>
      <c r="G263" s="120" t="str">
        <f>VLOOKUP(F263,Plan2!$1:$1048576,3,FALSE)</f>
        <v>ESTILETE DESENHO, MATERIAL CORPO PLÁSTICO RESISTENTE, LARGURA LÂMINA 22 MM, TIPO LÂMINA RETRÁTIL, TIPO FIXAÇÃO LÂMINA ENCAIXE DE PRESSÃO</v>
      </c>
      <c r="H263" s="130" t="s">
        <v>257</v>
      </c>
      <c r="I263" s="130">
        <v>20</v>
      </c>
      <c r="J263" s="131">
        <f>VLOOKUP(F263,Plan2!$1:$1048576,8,FALSE)</f>
        <v>1</v>
      </c>
      <c r="K263" s="125">
        <f t="shared" si="18"/>
        <v>20</v>
      </c>
      <c r="L263" s="133">
        <v>42524</v>
      </c>
      <c r="M263" s="130" t="s">
        <v>424</v>
      </c>
      <c r="N263" s="130">
        <f t="shared" si="17"/>
        <v>20</v>
      </c>
      <c r="O263" s="127">
        <f t="shared" si="19"/>
        <v>20</v>
      </c>
      <c r="P263" s="126">
        <v>42579</v>
      </c>
      <c r="Q263" s="120">
        <v>938</v>
      </c>
      <c r="R263" s="120" t="s">
        <v>611</v>
      </c>
    </row>
    <row r="264" spans="1:18" ht="75" x14ac:dyDescent="0.25">
      <c r="A264" s="120" t="s">
        <v>17</v>
      </c>
      <c r="B264" s="121" t="s">
        <v>18</v>
      </c>
      <c r="C264" s="122">
        <v>42664</v>
      </c>
      <c r="D264" s="132">
        <v>120200</v>
      </c>
      <c r="E264" s="124" t="s">
        <v>256</v>
      </c>
      <c r="F264" s="130">
        <v>86</v>
      </c>
      <c r="G264" s="120" t="str">
        <f>VLOOKUP(F264,Plan2!$1:$1048576,3,FALSE)</f>
        <v>FITA ADESIVA EMBALAGEM, MATERIAL POLIPROPILENO, COMPRIMENTO 50 M, LARGURA 50 MM, APLICAÇÃO EMPACOTAMENTO EM GERAL, COR MARROM. ROLO DE 50 METROS</v>
      </c>
      <c r="H264" s="130" t="s">
        <v>257</v>
      </c>
      <c r="I264" s="130">
        <v>200</v>
      </c>
      <c r="J264" s="131">
        <f>VLOOKUP(F264,Plan2!$1:$1048576,8,FALSE)</f>
        <v>1.75</v>
      </c>
      <c r="K264" s="125">
        <f t="shared" si="18"/>
        <v>350</v>
      </c>
      <c r="L264" s="133">
        <v>42524</v>
      </c>
      <c r="M264" s="130" t="s">
        <v>416</v>
      </c>
      <c r="N264" s="130">
        <f t="shared" si="17"/>
        <v>200</v>
      </c>
      <c r="O264" s="127">
        <f t="shared" si="19"/>
        <v>350</v>
      </c>
      <c r="P264" s="126">
        <v>42597</v>
      </c>
      <c r="Q264" s="120">
        <v>3048</v>
      </c>
      <c r="R264" s="120" t="s">
        <v>611</v>
      </c>
    </row>
    <row r="265" spans="1:18" ht="60" x14ac:dyDescent="0.25">
      <c r="A265" s="120" t="s">
        <v>17</v>
      </c>
      <c r="B265" s="121" t="s">
        <v>18</v>
      </c>
      <c r="C265" s="122">
        <v>42664</v>
      </c>
      <c r="D265" s="132">
        <v>120200</v>
      </c>
      <c r="E265" s="124" t="s">
        <v>256</v>
      </c>
      <c r="F265" s="130">
        <v>99</v>
      </c>
      <c r="G265" s="120" t="str">
        <f>VLOOKUP(F265,Plan2!$1:$1048576,3,FALSE)</f>
        <v>GARRAFA TÉRMICA, MATERIAL PLÁSTICO, CAPACIDADE 1 L, FORMATO CILÍNDRICO, CARACTERÍSTICAS ADICIONAIS COM TAMPA ROSCÁVEL E AMPOLA EM VIDRO</v>
      </c>
      <c r="H265" s="130" t="s">
        <v>257</v>
      </c>
      <c r="I265" s="130">
        <v>4</v>
      </c>
      <c r="J265" s="131">
        <f>VLOOKUP(F265,Plan2!$1:$1048576,8,FALSE)</f>
        <v>19.989999999999998</v>
      </c>
      <c r="K265" s="125">
        <f t="shared" si="18"/>
        <v>79.959999999999994</v>
      </c>
      <c r="L265" s="133">
        <v>42524</v>
      </c>
      <c r="M265" s="130" t="s">
        <v>422</v>
      </c>
      <c r="N265" s="130">
        <f t="shared" si="17"/>
        <v>4</v>
      </c>
      <c r="O265" s="127">
        <f t="shared" si="19"/>
        <v>79.959999999999994</v>
      </c>
      <c r="P265" s="126">
        <v>42590</v>
      </c>
      <c r="Q265" s="120">
        <v>544</v>
      </c>
      <c r="R265" s="120" t="s">
        <v>611</v>
      </c>
    </row>
    <row r="266" spans="1:18" ht="60" x14ac:dyDescent="0.25">
      <c r="A266" s="120" t="s">
        <v>17</v>
      </c>
      <c r="B266" s="121" t="s">
        <v>18</v>
      </c>
      <c r="C266" s="122">
        <v>42664</v>
      </c>
      <c r="D266" s="132">
        <v>120200</v>
      </c>
      <c r="E266" s="124" t="s">
        <v>256</v>
      </c>
      <c r="F266" s="130">
        <v>105</v>
      </c>
      <c r="G266" s="120" t="str">
        <f>VLOOKUP(F266,Plan2!$1:$1048576,3,FALSE)</f>
        <v>GRAMPO GRAMPEADOR, MATERIAL METAL, TRATAMENTO SUPERFICIAL NIQUELADO, TAMANHO 23/6. CAIXA COM 5.000 UNIDADES</v>
      </c>
      <c r="H266" s="130" t="s">
        <v>257</v>
      </c>
      <c r="I266" s="130">
        <v>5</v>
      </c>
      <c r="J266" s="131">
        <f>VLOOKUP(F266,Plan2!$1:$1048576,8,FALSE)</f>
        <v>7.9</v>
      </c>
      <c r="K266" s="125">
        <f t="shared" si="18"/>
        <v>39.5</v>
      </c>
      <c r="L266" s="130" t="s">
        <v>477</v>
      </c>
      <c r="M266" s="130" t="s">
        <v>477</v>
      </c>
      <c r="N266" s="130" t="s">
        <v>477</v>
      </c>
      <c r="O266" s="127" t="s">
        <v>477</v>
      </c>
      <c r="P266" s="126" t="s">
        <v>477</v>
      </c>
      <c r="Q266" s="120" t="s">
        <v>477</v>
      </c>
      <c r="R266" s="120" t="s">
        <v>478</v>
      </c>
    </row>
    <row r="267" spans="1:18" ht="75" x14ac:dyDescent="0.25">
      <c r="A267" s="120" t="s">
        <v>17</v>
      </c>
      <c r="B267" s="121" t="s">
        <v>18</v>
      </c>
      <c r="C267" s="122">
        <v>42664</v>
      </c>
      <c r="D267" s="132">
        <v>120200</v>
      </c>
      <c r="E267" s="124" t="s">
        <v>256</v>
      </c>
      <c r="F267" s="130">
        <v>147</v>
      </c>
      <c r="G267" s="120" t="str">
        <f>VLOOKUP(F267,Plan2!$1:$1048576,3,FALSE)</f>
        <v>PILHA, TAMANHO PALITO, MODELO AAA, CARACTERÍSTICAS ADICIONAIS NÃO CONTÉM MERCÚRIO E CÁDMIO, SISTEMA ELETROQUÍMICO ALCALINA, TENSÃO NOMINAL 1,5 V</v>
      </c>
      <c r="H267" s="130" t="s">
        <v>257</v>
      </c>
      <c r="I267" s="130">
        <v>10</v>
      </c>
      <c r="J267" s="131">
        <f>VLOOKUP(F267,Plan2!$1:$1048576,8,FALSE)</f>
        <v>1.51</v>
      </c>
      <c r="K267" s="125">
        <f t="shared" si="18"/>
        <v>15.1</v>
      </c>
      <c r="L267" s="133">
        <v>42527</v>
      </c>
      <c r="M267" s="130" t="s">
        <v>432</v>
      </c>
      <c r="N267" s="130">
        <f t="shared" si="17"/>
        <v>10</v>
      </c>
      <c r="O267" s="127">
        <f t="shared" si="19"/>
        <v>15.1</v>
      </c>
      <c r="P267" s="126">
        <v>42562</v>
      </c>
      <c r="Q267" s="120">
        <v>489</v>
      </c>
      <c r="R267" s="120" t="s">
        <v>611</v>
      </c>
    </row>
    <row r="268" spans="1:18" ht="75" x14ac:dyDescent="0.25">
      <c r="A268" s="120" t="s">
        <v>17</v>
      </c>
      <c r="B268" s="121" t="s">
        <v>18</v>
      </c>
      <c r="C268" s="122">
        <v>42664</v>
      </c>
      <c r="D268" s="132">
        <v>120200</v>
      </c>
      <c r="E268" s="124" t="s">
        <v>256</v>
      </c>
      <c r="F268" s="130">
        <v>148</v>
      </c>
      <c r="G268" s="120" t="str">
        <f>VLOOKUP(F268,Plan2!$1:$1048576,3,FALSE)</f>
        <v>PILHA, TAMANHO PEQUENA, MODELO AA, CARACTERÍSTICAS ADICIONAIS CARTELA C/2 UNIDADES/NÃO CONTÉM MERCÚRIO E CÁDMIO, SISTEMA ELETROQUÍMICO ALCALINA, TENSÃO NOMINAL 1,5 V</v>
      </c>
      <c r="H268" s="130" t="s">
        <v>257</v>
      </c>
      <c r="I268" s="130">
        <v>10</v>
      </c>
      <c r="J268" s="131">
        <f>VLOOKUP(F268,Plan2!$1:$1048576,8,FALSE)</f>
        <v>1.49</v>
      </c>
      <c r="K268" s="125">
        <f t="shared" si="18"/>
        <v>14.9</v>
      </c>
      <c r="L268" s="133">
        <v>42527</v>
      </c>
      <c r="M268" s="130" t="s">
        <v>432</v>
      </c>
      <c r="N268" s="130">
        <f t="shared" si="17"/>
        <v>10</v>
      </c>
      <c r="O268" s="127">
        <f t="shared" si="19"/>
        <v>14.9</v>
      </c>
      <c r="P268" s="126">
        <v>42562</v>
      </c>
      <c r="Q268" s="120">
        <v>489</v>
      </c>
      <c r="R268" s="120" t="s">
        <v>611</v>
      </c>
    </row>
    <row r="269" spans="1:18" ht="45" x14ac:dyDescent="0.25">
      <c r="A269" s="120" t="s">
        <v>17</v>
      </c>
      <c r="B269" s="121" t="s">
        <v>18</v>
      </c>
      <c r="C269" s="122">
        <v>42664</v>
      </c>
      <c r="D269" s="132">
        <v>120200</v>
      </c>
      <c r="E269" s="124" t="s">
        <v>256</v>
      </c>
      <c r="F269" s="130">
        <v>154</v>
      </c>
      <c r="G269" s="120" t="str">
        <f>VLOOKUP(F269,Plan2!$1:$1048576,3,FALSE)</f>
        <v>PINCEL MARCADOR PERMANENTE CD, MATERIAL PLÁSTICO, TIPO PONTA FELTRO, COR TINTAPRETA</v>
      </c>
      <c r="H269" s="130" t="s">
        <v>257</v>
      </c>
      <c r="I269" s="130">
        <v>10</v>
      </c>
      <c r="J269" s="131">
        <f>VLOOKUP(F269,Plan2!$1:$1048576,8,FALSE)</f>
        <v>1.21</v>
      </c>
      <c r="K269" s="125">
        <f t="shared" si="18"/>
        <v>12.1</v>
      </c>
      <c r="L269" s="133">
        <v>42527</v>
      </c>
      <c r="M269" s="130" t="s">
        <v>431</v>
      </c>
      <c r="N269" s="130">
        <f t="shared" si="17"/>
        <v>10</v>
      </c>
      <c r="O269" s="127">
        <f t="shared" si="19"/>
        <v>12.1</v>
      </c>
      <c r="P269" s="126">
        <v>42613</v>
      </c>
      <c r="Q269" s="120">
        <v>1089</v>
      </c>
      <c r="R269" s="120" t="s">
        <v>611</v>
      </c>
    </row>
    <row r="270" spans="1:18" ht="75" x14ac:dyDescent="0.25">
      <c r="A270" s="120" t="s">
        <v>17</v>
      </c>
      <c r="B270" s="121" t="s">
        <v>18</v>
      </c>
      <c r="C270" s="122">
        <v>42664</v>
      </c>
      <c r="D270" s="132">
        <v>120200</v>
      </c>
      <c r="E270" s="124" t="s">
        <v>256</v>
      </c>
      <c r="F270" s="130">
        <v>160</v>
      </c>
      <c r="G270" s="120" t="str">
        <f>VLOOKUP(F270,Plan2!$1:$1048576,3,FALSE)</f>
        <v>PRANCHETA PORTÁTIL, MATERIAL ACRÍLICO, COMPRIMENTO 233 MM, LARGURA 320 MM, ESPESSURA 3 MM, COR FUMÊ, CARACTERÍSTICAS ADICIONAIS COM PRENDEDOR NIQUELADO</v>
      </c>
      <c r="H270" s="130" t="s">
        <v>257</v>
      </c>
      <c r="I270" s="130">
        <v>6</v>
      </c>
      <c r="J270" s="131">
        <f>VLOOKUP(F270,Plan2!$1:$1048576,8,FALSE)</f>
        <v>7.54</v>
      </c>
      <c r="K270" s="125">
        <f t="shared" si="18"/>
        <v>45.24</v>
      </c>
      <c r="L270" s="133">
        <v>42524</v>
      </c>
      <c r="M270" s="130" t="s">
        <v>418</v>
      </c>
      <c r="N270" s="130">
        <f t="shared" si="17"/>
        <v>6</v>
      </c>
      <c r="O270" s="127">
        <f t="shared" si="19"/>
        <v>45.24</v>
      </c>
      <c r="P270" s="126">
        <v>42583</v>
      </c>
      <c r="Q270" s="120">
        <v>4227</v>
      </c>
      <c r="R270" s="120" t="s">
        <v>611</v>
      </c>
    </row>
    <row r="271" spans="1:18" ht="45" x14ac:dyDescent="0.25">
      <c r="A271" s="120" t="s">
        <v>17</v>
      </c>
      <c r="B271" s="121" t="s">
        <v>18</v>
      </c>
      <c r="C271" s="122">
        <v>42664</v>
      </c>
      <c r="D271" s="132">
        <v>120200</v>
      </c>
      <c r="E271" s="124" t="s">
        <v>256</v>
      </c>
      <c r="F271" s="130">
        <v>174</v>
      </c>
      <c r="G271" s="120" t="str">
        <f>VLOOKUP(F271,Plan2!$1:$1048576,3,FALSE)</f>
        <v>TESOURA, MATERIAL AÇO INOXIDÁVEL, MATERIAL CABO POLIPROPILENO, COMPRIMENTO 20 CM</v>
      </c>
      <c r="H271" s="130" t="s">
        <v>257</v>
      </c>
      <c r="I271" s="130">
        <v>4</v>
      </c>
      <c r="J271" s="131">
        <f>VLOOKUP(F271,Plan2!$1:$1048576,8,FALSE)</f>
        <v>2.8</v>
      </c>
      <c r="K271" s="125">
        <f t="shared" si="18"/>
        <v>11.2</v>
      </c>
      <c r="L271" s="133">
        <v>42524</v>
      </c>
      <c r="M271" s="130" t="s">
        <v>423</v>
      </c>
      <c r="N271" s="130">
        <f t="shared" si="17"/>
        <v>4</v>
      </c>
      <c r="O271" s="127">
        <f t="shared" si="19"/>
        <v>11.2</v>
      </c>
      <c r="P271" s="126">
        <v>42576</v>
      </c>
      <c r="Q271" s="120">
        <v>348</v>
      </c>
      <c r="R271" s="120" t="s">
        <v>611</v>
      </c>
    </row>
    <row r="272" spans="1:18" ht="105" x14ac:dyDescent="0.25">
      <c r="A272" s="120" t="s">
        <v>17</v>
      </c>
      <c r="B272" s="121" t="s">
        <v>18</v>
      </c>
      <c r="C272" s="122">
        <v>42664</v>
      </c>
      <c r="D272" s="132">
        <v>120200</v>
      </c>
      <c r="E272" s="120" t="s">
        <v>256</v>
      </c>
      <c r="F272" s="130">
        <v>18</v>
      </c>
      <c r="G272" s="120" t="str">
        <f>VLOOKUP(F272,Plan2!$1:$1048576,3,FALSE)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272" s="130" t="s">
        <v>258</v>
      </c>
      <c r="I272" s="130">
        <v>200</v>
      </c>
      <c r="J272" s="131">
        <f>VLOOKUP(F272,Plan2!$1:$1048576,8,FALSE)</f>
        <v>0.5</v>
      </c>
      <c r="K272" s="125">
        <f t="shared" si="18"/>
        <v>100</v>
      </c>
      <c r="L272" s="133">
        <v>42524</v>
      </c>
      <c r="M272" s="130" t="s">
        <v>418</v>
      </c>
      <c r="N272" s="130">
        <f t="shared" si="17"/>
        <v>200</v>
      </c>
      <c r="O272" s="127">
        <f t="shared" si="19"/>
        <v>100</v>
      </c>
      <c r="P272" s="126">
        <v>42583</v>
      </c>
      <c r="Q272" s="120">
        <v>4227</v>
      </c>
      <c r="R272" s="120" t="s">
        <v>611</v>
      </c>
    </row>
    <row r="273" spans="1:18" ht="45" x14ac:dyDescent="0.25">
      <c r="A273" s="120" t="s">
        <v>17</v>
      </c>
      <c r="B273" s="121" t="s">
        <v>18</v>
      </c>
      <c r="C273" s="122">
        <v>42664</v>
      </c>
      <c r="D273" s="132">
        <v>120200</v>
      </c>
      <c r="E273" s="120" t="s">
        <v>256</v>
      </c>
      <c r="F273" s="130">
        <v>40</v>
      </c>
      <c r="G273" s="120" t="str">
        <f>VLOOKUP(F273,Plan2!$1:$1048576,3,FALSE)</f>
        <v>CLIPE, TAMANHO 3, MATERIAL METAL, FORMATO PARALELO. CAIXA COM 50 UNIDADES</v>
      </c>
      <c r="H273" s="130" t="s">
        <v>258</v>
      </c>
      <c r="I273" s="130">
        <v>10</v>
      </c>
      <c r="J273" s="131">
        <f>VLOOKUP(F273,Plan2!$1:$1048576,8,FALSE)</f>
        <v>0.99</v>
      </c>
      <c r="K273" s="125">
        <f t="shared" si="18"/>
        <v>9.9</v>
      </c>
      <c r="L273" s="133">
        <v>42524</v>
      </c>
      <c r="M273" s="130" t="s">
        <v>415</v>
      </c>
      <c r="N273" s="130">
        <f t="shared" si="17"/>
        <v>10</v>
      </c>
      <c r="O273" s="127">
        <f t="shared" si="19"/>
        <v>9.9</v>
      </c>
      <c r="P273" s="126">
        <v>42564</v>
      </c>
      <c r="Q273" s="120">
        <v>1281</v>
      </c>
      <c r="R273" s="120" t="s">
        <v>611</v>
      </c>
    </row>
    <row r="274" spans="1:18" ht="75" x14ac:dyDescent="0.25">
      <c r="A274" s="120" t="s">
        <v>17</v>
      </c>
      <c r="B274" s="121" t="s">
        <v>18</v>
      </c>
      <c r="C274" s="122">
        <v>42664</v>
      </c>
      <c r="D274" s="132">
        <v>130000</v>
      </c>
      <c r="E274" s="120" t="s">
        <v>274</v>
      </c>
      <c r="F274" s="130">
        <v>6</v>
      </c>
      <c r="G274" s="120" t="str">
        <f>VLOOKUP(F274,Plan2!$1:$1048576,3,FALSE)</f>
        <v>ALMOFADA CARIMBO, MATERIAL CAIXA PLÁSTICO, MATERIAL ALMOFADA ESPONJA ABSORVENTE REVESTIDA DE TECIDO G/M2, COR AZUL MM, TIPO NÃO ENTINTADA, COMPRIMENTO 12 CM, LARGURA 8 CM</v>
      </c>
      <c r="H274" s="130" t="s">
        <v>273</v>
      </c>
      <c r="I274" s="130">
        <v>10</v>
      </c>
      <c r="J274" s="131">
        <f>VLOOKUP(F274,Plan2!$1:$1048576,8,FALSE)</f>
        <v>1.95</v>
      </c>
      <c r="K274" s="125">
        <f t="shared" si="18"/>
        <v>19.5</v>
      </c>
      <c r="L274" s="133">
        <v>42527</v>
      </c>
      <c r="M274" s="130" t="s">
        <v>468</v>
      </c>
      <c r="N274" s="130">
        <f t="shared" si="17"/>
        <v>10</v>
      </c>
      <c r="O274" s="127">
        <f t="shared" si="19"/>
        <v>19.5</v>
      </c>
      <c r="P274" s="126">
        <v>42592</v>
      </c>
      <c r="Q274" s="120">
        <v>16809</v>
      </c>
      <c r="R274" s="120" t="s">
        <v>611</v>
      </c>
    </row>
    <row r="275" spans="1:18" ht="45" x14ac:dyDescent="0.25">
      <c r="A275" s="120" t="s">
        <v>17</v>
      </c>
      <c r="B275" s="121" t="s">
        <v>18</v>
      </c>
      <c r="C275" s="122">
        <v>42664</v>
      </c>
      <c r="D275" s="132">
        <v>130000</v>
      </c>
      <c r="E275" s="120" t="s">
        <v>274</v>
      </c>
      <c r="F275" s="130">
        <v>9</v>
      </c>
      <c r="G275" s="120" t="str">
        <f>VLOOKUP(F275,Plan2!$1:$1048576,3,FALSE)</f>
        <v>BARBANTE ALGODÃO, QUANTIDADE FIOS 8 UN, ACABAMENTO SUPERFICIAL CRÚ. ROLO DE 250G</v>
      </c>
      <c r="H275" s="130" t="s">
        <v>273</v>
      </c>
      <c r="I275" s="130">
        <v>10</v>
      </c>
      <c r="J275" s="131">
        <f>VLOOKUP(F275,Plan2!$1:$1048576,8,FALSE)</f>
        <v>3.49</v>
      </c>
      <c r="K275" s="125">
        <f t="shared" si="18"/>
        <v>34.900000000000006</v>
      </c>
      <c r="L275" s="133">
        <v>42527</v>
      </c>
      <c r="M275" s="130" t="s">
        <v>455</v>
      </c>
      <c r="N275" s="130">
        <f t="shared" si="17"/>
        <v>10</v>
      </c>
      <c r="O275" s="127">
        <f t="shared" si="19"/>
        <v>34.900000000000006</v>
      </c>
      <c r="P275" s="126">
        <v>42564</v>
      </c>
      <c r="Q275" s="120">
        <v>1283</v>
      </c>
      <c r="R275" s="120" t="s">
        <v>611</v>
      </c>
    </row>
    <row r="276" spans="1:18" ht="75" x14ac:dyDescent="0.25">
      <c r="A276" s="120" t="s">
        <v>17</v>
      </c>
      <c r="B276" s="121" t="s">
        <v>18</v>
      </c>
      <c r="C276" s="122">
        <v>42664</v>
      </c>
      <c r="D276" s="132">
        <v>130000</v>
      </c>
      <c r="E276" s="120" t="s">
        <v>274</v>
      </c>
      <c r="F276" s="130">
        <v>11</v>
      </c>
      <c r="G276" s="120" t="str">
        <f>VLOOKUP(F276,Plan2!$1:$1048576,3,FALSE)</f>
        <v>BLOCO PAUTADO, MATERIAL PAPEL APERGAMINHADO, GRAMATURA 56 G/M2, COR BRANCA, COMPRIMENTO 155 MM, LARGURA 205 MM, QUANTIDADE FOLHAS 50 FL</v>
      </c>
      <c r="H276" s="130" t="s">
        <v>273</v>
      </c>
      <c r="I276" s="130">
        <v>50</v>
      </c>
      <c r="J276" s="131">
        <f>VLOOKUP(F276,Plan2!$1:$1048576,8,FALSE)</f>
        <v>0.85</v>
      </c>
      <c r="K276" s="125">
        <f t="shared" si="18"/>
        <v>42.5</v>
      </c>
      <c r="L276" s="133">
        <v>42527</v>
      </c>
      <c r="M276" s="130" t="s">
        <v>461</v>
      </c>
      <c r="N276" s="130">
        <f t="shared" si="17"/>
        <v>50</v>
      </c>
      <c r="O276" s="127">
        <f t="shared" si="19"/>
        <v>42.5</v>
      </c>
      <c r="P276" s="126">
        <v>42576</v>
      </c>
      <c r="Q276" s="120">
        <v>349</v>
      </c>
      <c r="R276" s="120" t="s">
        <v>611</v>
      </c>
    </row>
    <row r="277" spans="1:18" ht="105" x14ac:dyDescent="0.25">
      <c r="A277" s="120" t="s">
        <v>17</v>
      </c>
      <c r="B277" s="121" t="s">
        <v>18</v>
      </c>
      <c r="C277" s="122">
        <v>42664</v>
      </c>
      <c r="D277" s="132">
        <v>130000</v>
      </c>
      <c r="E277" s="120" t="s">
        <v>274</v>
      </c>
      <c r="F277" s="130">
        <v>18</v>
      </c>
      <c r="G277" s="120" t="str">
        <f>VLOOKUP(F277,Plan2!$1:$1048576,3,FALSE)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277" s="130" t="s">
        <v>273</v>
      </c>
      <c r="I277" s="130">
        <v>100</v>
      </c>
      <c r="J277" s="131">
        <f>VLOOKUP(F277,Plan2!$1:$1048576,8,FALSE)</f>
        <v>0.5</v>
      </c>
      <c r="K277" s="125">
        <f t="shared" si="18"/>
        <v>50</v>
      </c>
      <c r="L277" s="133">
        <v>42527</v>
      </c>
      <c r="M277" s="130" t="s">
        <v>457</v>
      </c>
      <c r="N277" s="130">
        <f t="shared" si="17"/>
        <v>100</v>
      </c>
      <c r="O277" s="127">
        <f t="shared" si="19"/>
        <v>50</v>
      </c>
      <c r="P277" s="126">
        <v>42585</v>
      </c>
      <c r="Q277" s="120">
        <v>4229</v>
      </c>
      <c r="R277" s="120" t="s">
        <v>611</v>
      </c>
    </row>
    <row r="278" spans="1:18" ht="105" x14ac:dyDescent="0.25">
      <c r="A278" s="120" t="s">
        <v>17</v>
      </c>
      <c r="B278" s="121" t="s">
        <v>18</v>
      </c>
      <c r="C278" s="122">
        <v>42664</v>
      </c>
      <c r="D278" s="132">
        <v>130000</v>
      </c>
      <c r="E278" s="120" t="s">
        <v>274</v>
      </c>
      <c r="F278" s="130">
        <v>19</v>
      </c>
      <c r="G278" s="120" t="str">
        <f>VLOOKUP(F278,Plan2!$1:$1048576,3,FALSE)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278" s="130" t="s">
        <v>273</v>
      </c>
      <c r="I278" s="130">
        <v>100</v>
      </c>
      <c r="J278" s="131">
        <f>VLOOKUP(F278,Plan2!$1:$1048576,8,FALSE)</f>
        <v>0.32</v>
      </c>
      <c r="K278" s="125">
        <f t="shared" si="18"/>
        <v>32</v>
      </c>
      <c r="L278" s="133">
        <v>42527</v>
      </c>
      <c r="M278" s="130" t="s">
        <v>466</v>
      </c>
      <c r="N278" s="130">
        <f t="shared" si="17"/>
        <v>100</v>
      </c>
      <c r="O278" s="127">
        <f t="shared" si="19"/>
        <v>32</v>
      </c>
      <c r="P278" s="126">
        <v>42613</v>
      </c>
      <c r="Q278" s="120">
        <v>1087</v>
      </c>
      <c r="R278" s="120" t="s">
        <v>611</v>
      </c>
    </row>
    <row r="279" spans="1:18" ht="105" x14ac:dyDescent="0.25">
      <c r="A279" s="120" t="s">
        <v>17</v>
      </c>
      <c r="B279" s="121" t="s">
        <v>18</v>
      </c>
      <c r="C279" s="122">
        <v>42664</v>
      </c>
      <c r="D279" s="132">
        <v>130000</v>
      </c>
      <c r="E279" s="120" t="s">
        <v>274</v>
      </c>
      <c r="F279" s="130">
        <v>20</v>
      </c>
      <c r="G279" s="120" t="str">
        <f>VLOOKUP(F279,Plan2!$1:$1048576,3,FALSE)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279" s="130" t="s">
        <v>273</v>
      </c>
      <c r="I279" s="130">
        <v>100</v>
      </c>
      <c r="J279" s="131">
        <f>VLOOKUP(F279,Plan2!$1:$1048576,8,FALSE)</f>
        <v>0.32</v>
      </c>
      <c r="K279" s="125">
        <f t="shared" si="18"/>
        <v>32</v>
      </c>
      <c r="L279" s="133">
        <v>42527</v>
      </c>
      <c r="M279" s="130" t="s">
        <v>466</v>
      </c>
      <c r="N279" s="130">
        <f t="shared" si="17"/>
        <v>100</v>
      </c>
      <c r="O279" s="127">
        <f t="shared" si="19"/>
        <v>32</v>
      </c>
      <c r="P279" s="126">
        <v>42613</v>
      </c>
      <c r="Q279" s="120">
        <v>1087</v>
      </c>
      <c r="R279" s="120" t="s">
        <v>611</v>
      </c>
    </row>
    <row r="280" spans="1:18" ht="105" x14ac:dyDescent="0.25">
      <c r="A280" s="120" t="s">
        <v>17</v>
      </c>
      <c r="B280" s="121" t="s">
        <v>18</v>
      </c>
      <c r="C280" s="122">
        <v>42664</v>
      </c>
      <c r="D280" s="132">
        <v>130000</v>
      </c>
      <c r="E280" s="120" t="s">
        <v>274</v>
      </c>
      <c r="F280" s="130">
        <v>21</v>
      </c>
      <c r="G280" s="120" t="str">
        <f>VLOOKUP(F280,Plan2!$1:$1048576,3,FALSE)</f>
        <v>CANETA ESFEROGRÁFICA, MATERIAL PLÁSTICO, QUANTIDADE CARGAS 1 UN, MATERIAL PONTA LATÃO COM ESFERA DE TUNGSTÊNIO, TIPO ESCRITA MÉDIA, COR TINTA VERMELHA, CARACTERÍSTICAS ADICIONAIS MATERIAL TRANSPARENTE E COM ORIFÍCIO LATERAL</v>
      </c>
      <c r="H280" s="130" t="s">
        <v>273</v>
      </c>
      <c r="I280" s="130">
        <v>100</v>
      </c>
      <c r="J280" s="131">
        <f>VLOOKUP(F280,Plan2!$1:$1048576,8,FALSE)</f>
        <v>0.32</v>
      </c>
      <c r="K280" s="125">
        <f t="shared" si="18"/>
        <v>32</v>
      </c>
      <c r="L280" s="133">
        <v>42527</v>
      </c>
      <c r="M280" s="130" t="s">
        <v>466</v>
      </c>
      <c r="N280" s="130">
        <f t="shared" si="17"/>
        <v>100</v>
      </c>
      <c r="O280" s="127">
        <f t="shared" si="19"/>
        <v>32</v>
      </c>
      <c r="P280" s="126">
        <v>42613</v>
      </c>
      <c r="Q280" s="120">
        <v>1087</v>
      </c>
      <c r="R280" s="120" t="s">
        <v>611</v>
      </c>
    </row>
    <row r="281" spans="1:18" ht="45" x14ac:dyDescent="0.25">
      <c r="A281" s="120" t="s">
        <v>17</v>
      </c>
      <c r="B281" s="121" t="s">
        <v>18</v>
      </c>
      <c r="C281" s="122">
        <v>42664</v>
      </c>
      <c r="D281" s="132">
        <v>130000</v>
      </c>
      <c r="E281" s="120" t="s">
        <v>274</v>
      </c>
      <c r="F281" s="130">
        <v>23</v>
      </c>
      <c r="G281" s="120" t="str">
        <f>VLOOKUP(F281,Plan2!$1:$1048576,3,FALSE)</f>
        <v>CANETA HIDROGRÁFICA, MATERIAL PLÁSTICO, COR CARGA PRETA, APLICAÇÃO RETROPROJETOR</v>
      </c>
      <c r="H281" s="130" t="s">
        <v>273</v>
      </c>
      <c r="I281" s="130">
        <v>10</v>
      </c>
      <c r="J281" s="131">
        <f>VLOOKUP(F281,Plan2!$1:$1048576,8,FALSE)</f>
        <v>1.3</v>
      </c>
      <c r="K281" s="125">
        <f t="shared" si="18"/>
        <v>13</v>
      </c>
      <c r="L281" s="133">
        <v>42527</v>
      </c>
      <c r="M281" s="130" t="s">
        <v>462</v>
      </c>
      <c r="N281" s="130">
        <f t="shared" si="17"/>
        <v>10</v>
      </c>
      <c r="O281" s="127">
        <f t="shared" si="19"/>
        <v>13</v>
      </c>
      <c r="P281" s="126">
        <v>42579</v>
      </c>
      <c r="Q281" s="120">
        <v>989</v>
      </c>
      <c r="R281" s="120" t="s">
        <v>611</v>
      </c>
    </row>
    <row r="282" spans="1:18" ht="45" x14ac:dyDescent="0.25">
      <c r="A282" s="120" t="s">
        <v>17</v>
      </c>
      <c r="B282" s="121" t="s">
        <v>18</v>
      </c>
      <c r="C282" s="122">
        <v>42664</v>
      </c>
      <c r="D282" s="132">
        <v>130000</v>
      </c>
      <c r="E282" s="120" t="s">
        <v>274</v>
      </c>
      <c r="F282" s="130">
        <v>24</v>
      </c>
      <c r="G282" s="120" t="str">
        <f>VLOOKUP(F282,Plan2!$1:$1048576,3,FALSE)</f>
        <v>CANETA HIDROGRÁFICA, MATERIAL PLÁSTICO, COR CARGA VERDE, APLICAÇÃO RETROPROJETOR</v>
      </c>
      <c r="H282" s="130" t="s">
        <v>273</v>
      </c>
      <c r="I282" s="130">
        <v>10</v>
      </c>
      <c r="J282" s="131">
        <f>VLOOKUP(F282,Plan2!$1:$1048576,8,FALSE)</f>
        <v>1.5</v>
      </c>
      <c r="K282" s="125">
        <f t="shared" si="18"/>
        <v>15</v>
      </c>
      <c r="L282" s="133">
        <v>42527</v>
      </c>
      <c r="M282" s="130" t="s">
        <v>462</v>
      </c>
      <c r="N282" s="130">
        <f t="shared" si="17"/>
        <v>10</v>
      </c>
      <c r="O282" s="127">
        <f t="shared" si="19"/>
        <v>15</v>
      </c>
      <c r="P282" s="126">
        <v>42579</v>
      </c>
      <c r="Q282" s="120">
        <v>989</v>
      </c>
      <c r="R282" s="120" t="s">
        <v>611</v>
      </c>
    </row>
    <row r="283" spans="1:18" ht="45" x14ac:dyDescent="0.25">
      <c r="A283" s="120" t="s">
        <v>17</v>
      </c>
      <c r="B283" s="121" t="s">
        <v>18</v>
      </c>
      <c r="C283" s="122">
        <v>42664</v>
      </c>
      <c r="D283" s="132">
        <v>130000</v>
      </c>
      <c r="E283" s="120" t="s">
        <v>274</v>
      </c>
      <c r="F283" s="130">
        <v>25</v>
      </c>
      <c r="G283" s="120" t="str">
        <f>VLOOKUP(F283,Plan2!$1:$1048576,3,FALSE)</f>
        <v>CANETA HIDROGRÁFICA, MATERIAL PLÁSTICO, COR CARGA VERMELHA, APLICAÇÃO RETROPROJETOR</v>
      </c>
      <c r="H283" s="130" t="s">
        <v>273</v>
      </c>
      <c r="I283" s="130">
        <v>10</v>
      </c>
      <c r="J283" s="131">
        <f>VLOOKUP(F283,Plan2!$1:$1048576,8,FALSE)</f>
        <v>1.3</v>
      </c>
      <c r="K283" s="125">
        <f t="shared" si="18"/>
        <v>13</v>
      </c>
      <c r="L283" s="133">
        <v>42527</v>
      </c>
      <c r="M283" s="130" t="s">
        <v>462</v>
      </c>
      <c r="N283" s="130">
        <f t="shared" si="17"/>
        <v>10</v>
      </c>
      <c r="O283" s="127">
        <f t="shared" si="19"/>
        <v>13</v>
      </c>
      <c r="P283" s="126">
        <v>42579</v>
      </c>
      <c r="Q283" s="120">
        <v>989</v>
      </c>
      <c r="R283" s="120" t="s">
        <v>611</v>
      </c>
    </row>
    <row r="284" spans="1:18" ht="60" x14ac:dyDescent="0.25">
      <c r="A284" s="120" t="s">
        <v>17</v>
      </c>
      <c r="B284" s="121" t="s">
        <v>18</v>
      </c>
      <c r="C284" s="122">
        <v>42664</v>
      </c>
      <c r="D284" s="132">
        <v>130000</v>
      </c>
      <c r="E284" s="120" t="s">
        <v>274</v>
      </c>
      <c r="F284" s="130">
        <v>28</v>
      </c>
      <c r="G284" s="120" t="str">
        <f>VLOOKUP(F284,Plan2!$1:$1048576,3,FALSE)</f>
        <v>CANETA MARCA-TEXTO, MATERIAL PLÁSTICO, TIPO PONTA POROSA, COR FLUORESCENTE AMARELA, TIPO NÃO RECARREGÁVEL, DIMENSÕES 4 MM</v>
      </c>
      <c r="H284" s="130" t="s">
        <v>273</v>
      </c>
      <c r="I284" s="130">
        <v>10</v>
      </c>
      <c r="J284" s="131">
        <f>VLOOKUP(F284,Plan2!$1:$1048576,8,FALSE)</f>
        <v>0.85</v>
      </c>
      <c r="K284" s="125">
        <f t="shared" si="18"/>
        <v>8.5</v>
      </c>
      <c r="L284" s="133">
        <v>42527</v>
      </c>
      <c r="M284" s="130" t="s">
        <v>462</v>
      </c>
      <c r="N284" s="130">
        <f t="shared" si="17"/>
        <v>10</v>
      </c>
      <c r="O284" s="127">
        <f t="shared" si="19"/>
        <v>8.5</v>
      </c>
      <c r="P284" s="126">
        <v>42579</v>
      </c>
      <c r="Q284" s="120">
        <v>989</v>
      </c>
      <c r="R284" s="120" t="s">
        <v>611</v>
      </c>
    </row>
    <row r="285" spans="1:18" ht="60" x14ac:dyDescent="0.25">
      <c r="A285" s="120" t="s">
        <v>17</v>
      </c>
      <c r="B285" s="121" t="s">
        <v>18</v>
      </c>
      <c r="C285" s="122">
        <v>42664</v>
      </c>
      <c r="D285" s="132">
        <v>130000</v>
      </c>
      <c r="E285" s="120" t="s">
        <v>274</v>
      </c>
      <c r="F285" s="130">
        <v>51</v>
      </c>
      <c r="G285" s="120" t="str">
        <f>VLOOKUP(F285,Plan2!$1:$1048576,3,FALSE)</f>
        <v>COLCHETE FIXAÇÃO, MATERIAL METAL, TRATAMENTO SUPERFICIAL LATONADO, TAMANHO Nº 12, APLICAÇÃO PROCESSOS. CAIXA COM 72 UNIDADES</v>
      </c>
      <c r="H285" s="130" t="s">
        <v>273</v>
      </c>
      <c r="I285" s="130">
        <v>2</v>
      </c>
      <c r="J285" s="131">
        <f>VLOOKUP(F285,Plan2!$1:$1048576,8,FALSE)</f>
        <v>4.5999999999999996</v>
      </c>
      <c r="K285" s="125">
        <f t="shared" si="18"/>
        <v>9.1999999999999993</v>
      </c>
      <c r="L285" s="133">
        <v>42527</v>
      </c>
      <c r="M285" s="130" t="s">
        <v>454</v>
      </c>
      <c r="N285" s="130">
        <f t="shared" si="17"/>
        <v>2</v>
      </c>
      <c r="O285" s="127">
        <f t="shared" si="19"/>
        <v>9.1999999999999993</v>
      </c>
      <c r="P285" s="126">
        <v>42612</v>
      </c>
      <c r="Q285" s="120">
        <v>1488</v>
      </c>
      <c r="R285" s="120" t="s">
        <v>611</v>
      </c>
    </row>
    <row r="286" spans="1:18" ht="45" x14ac:dyDescent="0.25">
      <c r="A286" s="120" t="s">
        <v>17</v>
      </c>
      <c r="B286" s="121" t="s">
        <v>18</v>
      </c>
      <c r="C286" s="122">
        <v>42664</v>
      </c>
      <c r="D286" s="132">
        <v>130000</v>
      </c>
      <c r="E286" s="120" t="s">
        <v>274</v>
      </c>
      <c r="F286" s="130">
        <v>52</v>
      </c>
      <c r="G286" s="120" t="str">
        <f>VLOOKUP(F286,Plan2!$1:$1048576,3,FALSE)</f>
        <v>COLCHETE FIXAÇÃO, MATERIAL METAL, TRATAMENTO SUPERFICIAL LATONADO, TAMANHO Nº 15. CAIXA COM 72 UNIDADES</v>
      </c>
      <c r="H286" s="130" t="s">
        <v>273</v>
      </c>
      <c r="I286" s="130">
        <v>2</v>
      </c>
      <c r="J286" s="131">
        <f>VLOOKUP(F286,Plan2!$1:$1048576,8,FALSE)</f>
        <v>6.8</v>
      </c>
      <c r="K286" s="125">
        <f t="shared" si="18"/>
        <v>13.6</v>
      </c>
      <c r="L286" s="133">
        <v>42527</v>
      </c>
      <c r="M286" s="130" t="s">
        <v>461</v>
      </c>
      <c r="N286" s="130">
        <f t="shared" si="17"/>
        <v>2</v>
      </c>
      <c r="O286" s="127">
        <f t="shared" si="19"/>
        <v>13.6</v>
      </c>
      <c r="P286" s="126">
        <v>42576</v>
      </c>
      <c r="Q286" s="120">
        <v>349</v>
      </c>
      <c r="R286" s="120" t="s">
        <v>611</v>
      </c>
    </row>
    <row r="287" spans="1:18" ht="60" x14ac:dyDescent="0.25">
      <c r="A287" s="120" t="s">
        <v>17</v>
      </c>
      <c r="B287" s="121" t="s">
        <v>18</v>
      </c>
      <c r="C287" s="122">
        <v>42664</v>
      </c>
      <c r="D287" s="132">
        <v>130000</v>
      </c>
      <c r="E287" s="120" t="s">
        <v>274</v>
      </c>
      <c r="F287" s="130">
        <v>57</v>
      </c>
      <c r="G287" s="120" t="str">
        <f>VLOOKUP(F287,Plan2!$1:$1048576,3,FALSE)</f>
        <v>CORRETIVO LÍQUIDO, MATERIAL BASE D´ÁGUA- SECAGEM RÁPIDA, APRESENTAÇÃO FRASCO, APLICAÇÃO PAPEL COMUM ML, VOLUME 18 ML</v>
      </c>
      <c r="H287" s="130" t="s">
        <v>273</v>
      </c>
      <c r="I287" s="130">
        <v>10</v>
      </c>
      <c r="J287" s="131">
        <f>VLOOKUP(F287,Plan2!$1:$1048576,8,FALSE)</f>
        <v>0.99</v>
      </c>
      <c r="K287" s="125">
        <f t="shared" si="18"/>
        <v>9.9</v>
      </c>
      <c r="L287" s="133">
        <v>42527</v>
      </c>
      <c r="M287" s="130" t="s">
        <v>466</v>
      </c>
      <c r="N287" s="130">
        <f t="shared" si="17"/>
        <v>10</v>
      </c>
      <c r="O287" s="127">
        <f t="shared" si="19"/>
        <v>9.9</v>
      </c>
      <c r="P287" s="126">
        <v>42613</v>
      </c>
      <c r="Q287" s="120">
        <v>1087</v>
      </c>
      <c r="R287" s="120" t="s">
        <v>611</v>
      </c>
    </row>
    <row r="288" spans="1:18" ht="60" x14ac:dyDescent="0.25">
      <c r="A288" s="120" t="s">
        <v>17</v>
      </c>
      <c r="B288" s="121" t="s">
        <v>18</v>
      </c>
      <c r="C288" s="122">
        <v>42664</v>
      </c>
      <c r="D288" s="132">
        <v>130000</v>
      </c>
      <c r="E288" s="120" t="s">
        <v>274</v>
      </c>
      <c r="F288" s="130">
        <v>65</v>
      </c>
      <c r="G288" s="120" t="str">
        <f>VLOOKUP(F288,Plan2!$1:$1048576,3,FALSE)</f>
        <v>ENVELOPE, MATERIAL PAPEL KRAFT, GRAMATURA 110 G/M2, TIPO SACO COMUM, COMPRIMENTO 360 MM, COR BRANCA, LARGURA 260 MM</v>
      </c>
      <c r="H288" s="130" t="s">
        <v>273</v>
      </c>
      <c r="I288" s="130">
        <v>100</v>
      </c>
      <c r="J288" s="131">
        <f>VLOOKUP(F288,Plan2!$1:$1048576,8,FALSE)</f>
        <v>0.11</v>
      </c>
      <c r="K288" s="125">
        <f t="shared" si="18"/>
        <v>11</v>
      </c>
      <c r="L288" s="133">
        <v>42527</v>
      </c>
      <c r="M288" s="130" t="s">
        <v>459</v>
      </c>
      <c r="N288" s="130">
        <f t="shared" si="17"/>
        <v>100</v>
      </c>
      <c r="O288" s="127">
        <f t="shared" si="19"/>
        <v>11</v>
      </c>
      <c r="P288" s="126">
        <v>42579</v>
      </c>
      <c r="Q288" s="120">
        <v>4542</v>
      </c>
      <c r="R288" s="120" t="s">
        <v>611</v>
      </c>
    </row>
    <row r="289" spans="1:18" ht="60" x14ac:dyDescent="0.25">
      <c r="A289" s="120" t="s">
        <v>17</v>
      </c>
      <c r="B289" s="121" t="s">
        <v>18</v>
      </c>
      <c r="C289" s="122">
        <v>42664</v>
      </c>
      <c r="D289" s="132">
        <v>130000</v>
      </c>
      <c r="E289" s="120" t="s">
        <v>274</v>
      </c>
      <c r="F289" s="130">
        <v>66</v>
      </c>
      <c r="G289" s="120" t="str">
        <f>VLOOKUP(F289,Plan2!$1:$1048576,3,FALSE)</f>
        <v>ENVELOPE, MATERIAL PAPEL KRAFT, GRAMATURA 110 G/M2, TIPO SACO COMUM, COMPRIMENTO 390 MM, COR PARDA, LARGURA 260 MM</v>
      </c>
      <c r="H289" s="130" t="s">
        <v>273</v>
      </c>
      <c r="I289" s="130">
        <v>100</v>
      </c>
      <c r="J289" s="131">
        <f>VLOOKUP(F289,Plan2!$1:$1048576,8,FALSE)</f>
        <v>0.12</v>
      </c>
      <c r="K289" s="125">
        <f t="shared" si="18"/>
        <v>12</v>
      </c>
      <c r="L289" s="133">
        <v>42527</v>
      </c>
      <c r="M289" s="130" t="s">
        <v>459</v>
      </c>
      <c r="N289" s="130">
        <f t="shared" si="17"/>
        <v>100</v>
      </c>
      <c r="O289" s="127">
        <f t="shared" si="19"/>
        <v>12</v>
      </c>
      <c r="P289" s="126">
        <v>42579</v>
      </c>
      <c r="Q289" s="120">
        <v>4542</v>
      </c>
      <c r="R289" s="120" t="s">
        <v>611</v>
      </c>
    </row>
    <row r="290" spans="1:18" ht="75" x14ac:dyDescent="0.25">
      <c r="A290" s="120" t="s">
        <v>17</v>
      </c>
      <c r="B290" s="121" t="s">
        <v>18</v>
      </c>
      <c r="C290" s="122">
        <v>42664</v>
      </c>
      <c r="D290" s="132">
        <v>130000</v>
      </c>
      <c r="E290" s="120" t="s">
        <v>274</v>
      </c>
      <c r="F290" s="130">
        <v>68</v>
      </c>
      <c r="G290" s="120" t="str">
        <f>VLOOKUP(F290,Plan2!$1:$1048576,3,FALSE)</f>
        <v>ENVELOPE, MATERIAL PAPEL KRAFT FL, GRAMATURA 90 G/M2, TIPO SACO COMUM, COMPRIMENTO 280 MM, COR PARDA, IMPRESSÃO BAIXO-RELEVO, LARGURA 200 MM</v>
      </c>
      <c r="H290" s="130" t="s">
        <v>273</v>
      </c>
      <c r="I290" s="130">
        <v>100</v>
      </c>
      <c r="J290" s="131">
        <f>VLOOKUP(F290,Plan2!$1:$1048576,8,FALSE)</f>
        <v>7.0000000000000007E-2</v>
      </c>
      <c r="K290" s="125">
        <f t="shared" si="18"/>
        <v>7.0000000000000009</v>
      </c>
      <c r="L290" s="133">
        <v>42527</v>
      </c>
      <c r="M290" s="130" t="s">
        <v>459</v>
      </c>
      <c r="N290" s="130">
        <f t="shared" si="17"/>
        <v>100</v>
      </c>
      <c r="O290" s="127">
        <f t="shared" si="19"/>
        <v>7.0000000000000009</v>
      </c>
      <c r="P290" s="126">
        <v>42579</v>
      </c>
      <c r="Q290" s="120">
        <v>4542</v>
      </c>
      <c r="R290" s="120" t="s">
        <v>611</v>
      </c>
    </row>
    <row r="291" spans="1:18" ht="60" x14ac:dyDescent="0.25">
      <c r="A291" s="120" t="s">
        <v>17</v>
      </c>
      <c r="B291" s="121" t="s">
        <v>18</v>
      </c>
      <c r="C291" s="122">
        <v>42664</v>
      </c>
      <c r="D291" s="132">
        <v>130000</v>
      </c>
      <c r="E291" s="120" t="s">
        <v>274</v>
      </c>
      <c r="F291" s="130">
        <v>85</v>
      </c>
      <c r="G291" s="120" t="str">
        <f>VLOOKUP(F291,Plan2!$1:$1048576,3,FALSE)</f>
        <v>EXTRATOR GRAMPO, MATERIAL AÇO INOXIDÁVEL, TIPO ESPÁTULA, CARACTERÍSTICAS ADICIONAIS DIMENSÕES 150 X 5 MM</v>
      </c>
      <c r="H291" s="130" t="s">
        <v>273</v>
      </c>
      <c r="I291" s="130">
        <v>10</v>
      </c>
      <c r="J291" s="131">
        <f>VLOOKUP(F291,Plan2!$1:$1048576,8,FALSE)</f>
        <v>0.88</v>
      </c>
      <c r="K291" s="125">
        <f t="shared" si="18"/>
        <v>8.8000000000000007</v>
      </c>
      <c r="L291" s="133">
        <v>42527</v>
      </c>
      <c r="M291" s="130" t="s">
        <v>462</v>
      </c>
      <c r="N291" s="130">
        <f t="shared" si="17"/>
        <v>10</v>
      </c>
      <c r="O291" s="127">
        <f t="shared" si="19"/>
        <v>8.8000000000000007</v>
      </c>
      <c r="P291" s="126">
        <v>42579</v>
      </c>
      <c r="Q291" s="120">
        <v>989</v>
      </c>
      <c r="R291" s="120" t="s">
        <v>611</v>
      </c>
    </row>
    <row r="292" spans="1:18" ht="60" x14ac:dyDescent="0.25">
      <c r="A292" s="120" t="s">
        <v>17</v>
      </c>
      <c r="B292" s="121" t="s">
        <v>18</v>
      </c>
      <c r="C292" s="122">
        <v>42664</v>
      </c>
      <c r="D292" s="132">
        <v>130000</v>
      </c>
      <c r="E292" s="120" t="s">
        <v>274</v>
      </c>
      <c r="F292" s="130">
        <v>89</v>
      </c>
      <c r="G292" s="120" t="str">
        <f>VLOOKUP(F292,Plan2!$1:$1048576,3,FALSE)</f>
        <v>FITA ADESIVA, MATERIAL CREPE, TIPO MONOFACE, LARGURA 25 MM, COMPRIMENTO 50 M, COR BEGE, APLICAÇÃO MULTIUSO. ROLO DE 50 METROS</v>
      </c>
      <c r="H292" s="130" t="s">
        <v>273</v>
      </c>
      <c r="I292" s="130">
        <v>10</v>
      </c>
      <c r="J292" s="131">
        <f>VLOOKUP(F292,Plan2!$1:$1048576,8,FALSE)</f>
        <v>2.4</v>
      </c>
      <c r="K292" s="125">
        <f t="shared" si="18"/>
        <v>24</v>
      </c>
      <c r="L292" s="133">
        <v>42527</v>
      </c>
      <c r="M292" s="130" t="s">
        <v>456</v>
      </c>
      <c r="N292" s="130">
        <v>5</v>
      </c>
      <c r="O292" s="127">
        <f t="shared" si="19"/>
        <v>12</v>
      </c>
      <c r="P292" s="126">
        <v>42597</v>
      </c>
      <c r="Q292" s="120">
        <v>3046</v>
      </c>
      <c r="R292" s="120" t="s">
        <v>611</v>
      </c>
    </row>
    <row r="293" spans="1:18" ht="45" x14ac:dyDescent="0.25">
      <c r="A293" s="120" t="s">
        <v>17</v>
      </c>
      <c r="B293" s="121" t="s">
        <v>18</v>
      </c>
      <c r="C293" s="122">
        <v>42664</v>
      </c>
      <c r="D293" s="132">
        <v>130000</v>
      </c>
      <c r="E293" s="120" t="s">
        <v>274</v>
      </c>
      <c r="F293" s="130">
        <v>94</v>
      </c>
      <c r="G293" s="120" t="str">
        <f>VLOOKUP(F293,Plan2!$1:$1048576,3,FALSE)</f>
        <v>FLANELA, MATERIAL FLANELA, COMPRIMENTO 60 CM, LARGURA 40 CM, COR AMARELA</v>
      </c>
      <c r="H293" s="130" t="s">
        <v>273</v>
      </c>
      <c r="I293" s="130">
        <v>10</v>
      </c>
      <c r="J293" s="131">
        <f>VLOOKUP(F293,Plan2!$1:$1048576,8,FALSE)</f>
        <v>1.22</v>
      </c>
      <c r="K293" s="125">
        <f t="shared" si="18"/>
        <v>12.2</v>
      </c>
      <c r="L293" s="133">
        <v>42527</v>
      </c>
      <c r="M293" s="130" t="s">
        <v>460</v>
      </c>
      <c r="N293" s="130">
        <f t="shared" ref="N293:N334" si="20">I293</f>
        <v>10</v>
      </c>
      <c r="O293" s="127">
        <f t="shared" si="19"/>
        <v>12.2</v>
      </c>
      <c r="P293" s="126">
        <v>42590</v>
      </c>
      <c r="Q293" s="120">
        <v>547</v>
      </c>
      <c r="R293" s="120" t="s">
        <v>611</v>
      </c>
    </row>
    <row r="294" spans="1:18" ht="60" x14ac:dyDescent="0.25">
      <c r="A294" s="120" t="s">
        <v>17</v>
      </c>
      <c r="B294" s="121" t="s">
        <v>18</v>
      </c>
      <c r="C294" s="122">
        <v>42664</v>
      </c>
      <c r="D294" s="132">
        <v>130000</v>
      </c>
      <c r="E294" s="120" t="s">
        <v>274</v>
      </c>
      <c r="F294" s="130">
        <v>99</v>
      </c>
      <c r="G294" s="120" t="str">
        <f>VLOOKUP(F294,Plan2!$1:$1048576,3,FALSE)</f>
        <v>GARRAFA TÉRMICA, MATERIAL PLÁSTICO, CAPACIDADE 1 L, FORMATO CILÍNDRICO, CARACTERÍSTICAS ADICIONAIS COM TAMPA ROSCÁVEL E AMPOLA EM VIDRO</v>
      </c>
      <c r="H294" s="130" t="s">
        <v>273</v>
      </c>
      <c r="I294" s="130">
        <v>3</v>
      </c>
      <c r="J294" s="131">
        <f>VLOOKUP(F294,Plan2!$1:$1048576,8,FALSE)</f>
        <v>19.989999999999998</v>
      </c>
      <c r="K294" s="125">
        <f t="shared" si="18"/>
        <v>59.97</v>
      </c>
      <c r="L294" s="133">
        <v>42527</v>
      </c>
      <c r="M294" s="130" t="s">
        <v>460</v>
      </c>
      <c r="N294" s="130">
        <f t="shared" si="20"/>
        <v>3</v>
      </c>
      <c r="O294" s="127">
        <f t="shared" si="19"/>
        <v>59.97</v>
      </c>
      <c r="P294" s="126">
        <v>42590</v>
      </c>
      <c r="Q294" s="120">
        <v>547</v>
      </c>
      <c r="R294" s="120" t="s">
        <v>611</v>
      </c>
    </row>
    <row r="295" spans="1:18" ht="45" x14ac:dyDescent="0.25">
      <c r="A295" s="120" t="s">
        <v>17</v>
      </c>
      <c r="B295" s="121" t="s">
        <v>18</v>
      </c>
      <c r="C295" s="122">
        <v>42664</v>
      </c>
      <c r="D295" s="132">
        <v>130000</v>
      </c>
      <c r="E295" s="120" t="s">
        <v>274</v>
      </c>
      <c r="F295" s="130">
        <v>102</v>
      </c>
      <c r="G295" s="120" t="str">
        <f>VLOOKUP(F295,Plan2!$1:$1048576,3,FALSE)</f>
        <v>GRAMPEADOR, TRATAMENTO SUPERFICIAL PINTADO, MATERIAL METAL, TIPO MESA, CAPACIDADE 50 FL, TAMANHO GRAMPO 26/6</v>
      </c>
      <c r="H295" s="130" t="s">
        <v>273</v>
      </c>
      <c r="I295" s="130">
        <v>4</v>
      </c>
      <c r="J295" s="131">
        <f>VLOOKUP(F295,Plan2!$1:$1048576,8,FALSE)</f>
        <v>17.489999999999998</v>
      </c>
      <c r="K295" s="125">
        <f t="shared" si="18"/>
        <v>69.959999999999994</v>
      </c>
      <c r="L295" s="133">
        <v>42527</v>
      </c>
      <c r="M295" s="130" t="s">
        <v>457</v>
      </c>
      <c r="N295" s="130">
        <f t="shared" si="20"/>
        <v>4</v>
      </c>
      <c r="O295" s="127">
        <f t="shared" si="19"/>
        <v>69.959999999999994</v>
      </c>
      <c r="P295" s="126">
        <v>42585</v>
      </c>
      <c r="Q295" s="120">
        <v>4229</v>
      </c>
      <c r="R295" s="120" t="s">
        <v>611</v>
      </c>
    </row>
    <row r="296" spans="1:18" ht="45" x14ac:dyDescent="0.25">
      <c r="A296" s="120" t="s">
        <v>17</v>
      </c>
      <c r="B296" s="121" t="s">
        <v>18</v>
      </c>
      <c r="C296" s="122">
        <v>42664</v>
      </c>
      <c r="D296" s="132">
        <v>130000</v>
      </c>
      <c r="E296" s="120" t="s">
        <v>274</v>
      </c>
      <c r="F296" s="130">
        <v>104</v>
      </c>
      <c r="G296" s="120" t="str">
        <f>VLOOKUP(F296,Plan2!$1:$1048576,3,FALSE)</f>
        <v>GRAMPO GRAMPEADOR, MATERIAL METAL, TRATAMENTO SUPERFICIAL GALVANIZADO, TAMANHO26/6. CAIXA COM 5.000 UNIDADES</v>
      </c>
      <c r="H296" s="130" t="s">
        <v>273</v>
      </c>
      <c r="I296" s="130">
        <v>10</v>
      </c>
      <c r="J296" s="131">
        <f>VLOOKUP(F296,Plan2!$1:$1048576,8,FALSE)</f>
        <v>2</v>
      </c>
      <c r="K296" s="125">
        <f t="shared" si="18"/>
        <v>20</v>
      </c>
      <c r="L296" s="133">
        <v>42527</v>
      </c>
      <c r="M296" s="130" t="s">
        <v>464</v>
      </c>
      <c r="N296" s="130">
        <f t="shared" si="20"/>
        <v>10</v>
      </c>
      <c r="O296" s="127">
        <f t="shared" si="19"/>
        <v>20</v>
      </c>
      <c r="P296" s="126">
        <v>42639</v>
      </c>
      <c r="Q296" s="120">
        <v>310</v>
      </c>
      <c r="R296" s="120" t="s">
        <v>611</v>
      </c>
    </row>
    <row r="297" spans="1:18" ht="75" x14ac:dyDescent="0.25">
      <c r="A297" s="120" t="s">
        <v>17</v>
      </c>
      <c r="B297" s="121" t="s">
        <v>18</v>
      </c>
      <c r="C297" s="122">
        <v>42664</v>
      </c>
      <c r="D297" s="132">
        <v>130000</v>
      </c>
      <c r="E297" s="120" t="s">
        <v>274</v>
      </c>
      <c r="F297" s="130">
        <v>108</v>
      </c>
      <c r="G297" s="120" t="str">
        <f>VLOOKUP(F297,Plan2!$1:$1048576,3,FALSE)</f>
        <v>LÁPIS PRETO, MATERIAL CORPO MADEIRA, DUREZA CARGA HB, FORMATO CORPO SEXTAVADO,CARACTERÍSTICAS ADICIONAIS ENVERNIZADO E APONTADO, MATERIAL CARGA GRAFITE Nº 2</v>
      </c>
      <c r="H297" s="130" t="s">
        <v>273</v>
      </c>
      <c r="I297" s="130">
        <v>144</v>
      </c>
      <c r="J297" s="131">
        <f>VLOOKUP(F297,Plan2!$1:$1048576,8,FALSE)</f>
        <v>0.16</v>
      </c>
      <c r="K297" s="125">
        <f t="shared" si="18"/>
        <v>23.04</v>
      </c>
      <c r="L297" s="130" t="s">
        <v>477</v>
      </c>
      <c r="M297" s="130" t="s">
        <v>477</v>
      </c>
      <c r="N297" s="130" t="s">
        <v>477</v>
      </c>
      <c r="O297" s="127" t="s">
        <v>477</v>
      </c>
      <c r="P297" s="126" t="s">
        <v>477</v>
      </c>
      <c r="Q297" s="120" t="s">
        <v>477</v>
      </c>
      <c r="R297" s="120" t="s">
        <v>478</v>
      </c>
    </row>
    <row r="298" spans="1:18" ht="135" x14ac:dyDescent="0.25">
      <c r="A298" s="120" t="s">
        <v>17</v>
      </c>
      <c r="B298" s="121" t="s">
        <v>18</v>
      </c>
      <c r="C298" s="122">
        <v>42664</v>
      </c>
      <c r="D298" s="132">
        <v>130000</v>
      </c>
      <c r="E298" s="120" t="s">
        <v>274</v>
      </c>
      <c r="F298" s="130">
        <v>114</v>
      </c>
      <c r="G298" s="120" t="str">
        <f>VLOOKUP(F298,Plan2!$1:$1048576,3,FALSE)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298" s="130" t="s">
        <v>273</v>
      </c>
      <c r="I298" s="130">
        <v>2</v>
      </c>
      <c r="J298" s="131">
        <f>VLOOKUP(F298,Plan2!$1:$1048576,8,FALSE)</f>
        <v>11.42</v>
      </c>
      <c r="K298" s="125">
        <f t="shared" si="18"/>
        <v>22.84</v>
      </c>
      <c r="L298" s="133">
        <v>42527</v>
      </c>
      <c r="M298" s="130" t="s">
        <v>459</v>
      </c>
      <c r="N298" s="130">
        <f t="shared" si="20"/>
        <v>2</v>
      </c>
      <c r="O298" s="127">
        <f t="shared" si="19"/>
        <v>22.84</v>
      </c>
      <c r="P298" s="126">
        <v>42579</v>
      </c>
      <c r="Q298" s="120">
        <v>4542</v>
      </c>
      <c r="R298" s="120" t="s">
        <v>611</v>
      </c>
    </row>
    <row r="299" spans="1:18" ht="105" x14ac:dyDescent="0.25">
      <c r="A299" s="120" t="s">
        <v>17</v>
      </c>
      <c r="B299" s="121" t="s">
        <v>18</v>
      </c>
      <c r="C299" s="122">
        <v>42664</v>
      </c>
      <c r="D299" s="132">
        <v>130000</v>
      </c>
      <c r="E299" s="120" t="s">
        <v>274</v>
      </c>
      <c r="F299" s="130">
        <v>118</v>
      </c>
      <c r="G299" s="120" t="str">
        <f>VLOOKUP(F299,Plan2!$1:$1048576,3,FALSE)</f>
        <v>MOLHA-DEDOS, MATERIAL BASE PLÁSTICO, MATERIAL TAMPA PLÁSTICO, MATERIAL CARGA MASSA ACONDICIONADA E ESPUMA NO FUNDO PARA ADERÊN-, TAMANHO ÚNICO, VALIDADE CARGA 2 ANOS, CARACTERÍSTICAS ADICIONAIS NÃO CONTÉM GLICERINA E NÃO MANCHA</v>
      </c>
      <c r="H299" s="130" t="s">
        <v>273</v>
      </c>
      <c r="I299" s="130">
        <v>4</v>
      </c>
      <c r="J299" s="131">
        <f>VLOOKUP(F299,Plan2!$1:$1048576,8,FALSE)</f>
        <v>1.75</v>
      </c>
      <c r="K299" s="125">
        <f t="shared" si="18"/>
        <v>7</v>
      </c>
      <c r="L299" s="130" t="s">
        <v>477</v>
      </c>
      <c r="M299" s="130" t="s">
        <v>477</v>
      </c>
      <c r="N299" s="130" t="s">
        <v>477</v>
      </c>
      <c r="O299" s="127" t="s">
        <v>477</v>
      </c>
      <c r="P299" s="126" t="s">
        <v>477</v>
      </c>
      <c r="Q299" s="120" t="s">
        <v>477</v>
      </c>
      <c r="R299" s="120" t="s">
        <v>478</v>
      </c>
    </row>
    <row r="300" spans="1:18" ht="60" x14ac:dyDescent="0.25">
      <c r="A300" s="120" t="s">
        <v>17</v>
      </c>
      <c r="B300" s="121" t="s">
        <v>18</v>
      </c>
      <c r="C300" s="122">
        <v>42664</v>
      </c>
      <c r="D300" s="132">
        <v>130000</v>
      </c>
      <c r="E300" s="120" t="s">
        <v>274</v>
      </c>
      <c r="F300" s="130">
        <v>116</v>
      </c>
      <c r="G300" s="120" t="str">
        <f>VLOOKUP(F300,Plan2!$1:$1048576,3,FALSE)</f>
        <v>MÁSCARA MULTIUSO, TIPO USO DESCARTÁVEL, FINALIDADE PROTEÇÃO CONTRA PÓ, CARACTERÍSTICAS ADICIONAIS SEMIFACIAL</v>
      </c>
      <c r="H300" s="130" t="s">
        <v>273</v>
      </c>
      <c r="I300" s="130">
        <v>50</v>
      </c>
      <c r="J300" s="131">
        <f>VLOOKUP(F300,Plan2!$1:$1048576,8,FALSE)</f>
        <v>0.12</v>
      </c>
      <c r="K300" s="125">
        <f t="shared" si="18"/>
        <v>6</v>
      </c>
      <c r="L300" s="133">
        <v>42527</v>
      </c>
      <c r="M300" s="130" t="s">
        <v>465</v>
      </c>
      <c r="N300" s="130">
        <f t="shared" si="20"/>
        <v>50</v>
      </c>
      <c r="O300" s="127">
        <f t="shared" si="19"/>
        <v>6</v>
      </c>
      <c r="P300" s="126">
        <v>42570</v>
      </c>
      <c r="Q300" s="120">
        <v>1328</v>
      </c>
      <c r="R300" s="120" t="s">
        <v>611</v>
      </c>
    </row>
    <row r="301" spans="1:18" ht="60" x14ac:dyDescent="0.25">
      <c r="A301" s="120" t="s">
        <v>17</v>
      </c>
      <c r="B301" s="121" t="s">
        <v>18</v>
      </c>
      <c r="C301" s="122">
        <v>42664</v>
      </c>
      <c r="D301" s="132">
        <v>130000</v>
      </c>
      <c r="E301" s="120" t="s">
        <v>274</v>
      </c>
      <c r="F301" s="130">
        <v>126</v>
      </c>
      <c r="G301" s="120" t="str">
        <f>VLOOKUP(F301,Plan2!$1:$1048576,3,FALSE)</f>
        <v>PAPEL ALMAÇO, MATERIAL CELULOSE VEGETAL, GRAMATURA 75 G/M2, COMPRIMENTO 310 MM, TIPO COM PAUTA E MARGEM. PACOTE COM 5 FOLHAS</v>
      </c>
      <c r="H301" s="130" t="s">
        <v>273</v>
      </c>
      <c r="I301" s="130">
        <v>100</v>
      </c>
      <c r="J301" s="131">
        <f>VLOOKUP(F301,Plan2!$1:$1048576,8,FALSE)</f>
        <v>0.35</v>
      </c>
      <c r="K301" s="125">
        <f t="shared" si="18"/>
        <v>35</v>
      </c>
      <c r="L301" s="133">
        <v>42527</v>
      </c>
      <c r="M301" s="130" t="s">
        <v>462</v>
      </c>
      <c r="N301" s="130">
        <f t="shared" si="20"/>
        <v>100</v>
      </c>
      <c r="O301" s="127">
        <f t="shared" si="19"/>
        <v>35</v>
      </c>
      <c r="P301" s="126">
        <v>42579</v>
      </c>
      <c r="Q301" s="120">
        <v>989</v>
      </c>
      <c r="R301" s="120" t="s">
        <v>611</v>
      </c>
    </row>
    <row r="302" spans="1:18" ht="75" x14ac:dyDescent="0.25">
      <c r="A302" s="120" t="s">
        <v>17</v>
      </c>
      <c r="B302" s="121" t="s">
        <v>18</v>
      </c>
      <c r="C302" s="122">
        <v>42664</v>
      </c>
      <c r="D302" s="132">
        <v>130000</v>
      </c>
      <c r="E302" s="120" t="s">
        <v>274</v>
      </c>
      <c r="F302" s="130">
        <v>138</v>
      </c>
      <c r="G302" s="120" t="str">
        <f>VLOOKUP(F302,Plan2!$1:$1048576,3,FALSE)</f>
        <v>PASTA ARQUIVO, MATERIAL CARTOLINA PLASTIFICADA, TIPO COM GRAMPO, LARGURA 230 MM, ALTURA 335 MM, COR AZUL, PRENDEDOR INTERNO TRILHO, GRAMATURA 480 G/M2</v>
      </c>
      <c r="H302" s="130" t="s">
        <v>273</v>
      </c>
      <c r="I302" s="130">
        <v>10</v>
      </c>
      <c r="J302" s="131">
        <f>VLOOKUP(F302,Plan2!$1:$1048576,8,FALSE)</f>
        <v>0.85</v>
      </c>
      <c r="K302" s="125">
        <f t="shared" si="18"/>
        <v>8.5</v>
      </c>
      <c r="L302" s="133">
        <v>42527</v>
      </c>
      <c r="M302" s="130" t="s">
        <v>459</v>
      </c>
      <c r="N302" s="130">
        <f t="shared" si="20"/>
        <v>10</v>
      </c>
      <c r="O302" s="127">
        <f t="shared" si="19"/>
        <v>8.5</v>
      </c>
      <c r="P302" s="126">
        <v>42579</v>
      </c>
      <c r="Q302" s="120">
        <v>4542</v>
      </c>
      <c r="R302" s="120" t="s">
        <v>611</v>
      </c>
    </row>
    <row r="303" spans="1:18" ht="75" x14ac:dyDescent="0.25">
      <c r="A303" s="120" t="s">
        <v>17</v>
      </c>
      <c r="B303" s="121" t="s">
        <v>18</v>
      </c>
      <c r="C303" s="122">
        <v>42664</v>
      </c>
      <c r="D303" s="132">
        <v>130000</v>
      </c>
      <c r="E303" s="120" t="s">
        <v>274</v>
      </c>
      <c r="F303" s="130">
        <v>142</v>
      </c>
      <c r="G303" s="120" t="str">
        <f>VLOOKUP(F303,Plan2!$1:$1048576,3,FALSE)</f>
        <v>PASTA ARQUIVO, MATERIAL PLÁSTICO CORRUGADO FLEXÍVEL, TIPO COM ABAS, LARGURA 250 MM, ALTURA 340 MM, LOMBADA 35 MM, COR AMARELA, CARACTERÍSTICAS ADICIONAIS COM ELÁSTICO</v>
      </c>
      <c r="H303" s="130" t="s">
        <v>273</v>
      </c>
      <c r="I303" s="130">
        <v>10</v>
      </c>
      <c r="J303" s="131">
        <f>VLOOKUP(F303,Plan2!$1:$1048576,8,FALSE)</f>
        <v>1.89</v>
      </c>
      <c r="K303" s="125">
        <f t="shared" si="18"/>
        <v>18.899999999999999</v>
      </c>
      <c r="L303" s="133">
        <v>42527</v>
      </c>
      <c r="M303" s="130" t="s">
        <v>463</v>
      </c>
      <c r="N303" s="130">
        <f t="shared" si="20"/>
        <v>10</v>
      </c>
      <c r="O303" s="127">
        <f t="shared" si="19"/>
        <v>18.899999999999999</v>
      </c>
      <c r="P303" s="126">
        <v>42579</v>
      </c>
      <c r="Q303" s="120">
        <v>1402</v>
      </c>
      <c r="R303" s="120" t="s">
        <v>611</v>
      </c>
    </row>
    <row r="304" spans="1:18" ht="75" x14ac:dyDescent="0.25">
      <c r="A304" s="120" t="s">
        <v>17</v>
      </c>
      <c r="B304" s="121" t="s">
        <v>18</v>
      </c>
      <c r="C304" s="122">
        <v>42664</v>
      </c>
      <c r="D304" s="132">
        <v>130000</v>
      </c>
      <c r="E304" s="120" t="s">
        <v>274</v>
      </c>
      <c r="F304" s="130">
        <v>144</v>
      </c>
      <c r="G304" s="120" t="str">
        <f>VLOOKUP(F304,Plan2!$1:$1048576,3,FALSE)</f>
        <v>PASTA ARQUIVO, MATERIAL PLÁSTICO CORRUGADO FLEXÍVEL, LARGURA 250 MM, ALTURA 345 MM, LOMBADA 60 MM, COR AMARELA, CARACTERÍSTICAS ADICIONAIS COM ABA E ELÁSTICO</v>
      </c>
      <c r="H304" s="130" t="s">
        <v>273</v>
      </c>
      <c r="I304" s="130">
        <v>10</v>
      </c>
      <c r="J304" s="131">
        <f>VLOOKUP(F304,Plan2!$1:$1048576,8,FALSE)</f>
        <v>2.02</v>
      </c>
      <c r="K304" s="125">
        <f t="shared" si="18"/>
        <v>20.2</v>
      </c>
      <c r="L304" s="133">
        <v>42527</v>
      </c>
      <c r="M304" s="130" t="s">
        <v>463</v>
      </c>
      <c r="N304" s="130">
        <f t="shared" si="20"/>
        <v>10</v>
      </c>
      <c r="O304" s="127">
        <f t="shared" si="19"/>
        <v>20.2</v>
      </c>
      <c r="P304" s="126">
        <v>42579</v>
      </c>
      <c r="Q304" s="120">
        <v>1402</v>
      </c>
      <c r="R304" s="120" t="s">
        <v>611</v>
      </c>
    </row>
    <row r="305" spans="1:18" ht="75" x14ac:dyDescent="0.25">
      <c r="A305" s="120" t="s">
        <v>17</v>
      </c>
      <c r="B305" s="121" t="s">
        <v>18</v>
      </c>
      <c r="C305" s="122">
        <v>42664</v>
      </c>
      <c r="D305" s="132">
        <v>130000</v>
      </c>
      <c r="E305" s="120" t="s">
        <v>274</v>
      </c>
      <c r="F305" s="130">
        <v>140</v>
      </c>
      <c r="G305" s="120" t="str">
        <f>VLOOKUP(F305,Plan2!$1:$1048576,3,FALSE)</f>
        <v>PASTA ARQUIVO, MATERIAL PLÁSTICO CORRUGADO FLEXÍVEL, TIPO COM ABAS, LARGURA 250 MM, ALTURA 335 MM, LOMBADA 55 MM, COR AZUL, CARACTERÍSTICAS ADICIONAIS COMELÁSTICO</v>
      </c>
      <c r="H305" s="130" t="s">
        <v>273</v>
      </c>
      <c r="I305" s="130">
        <v>10</v>
      </c>
      <c r="J305" s="131">
        <f>VLOOKUP(F305,Plan2!$1:$1048576,8,FALSE)</f>
        <v>2.02</v>
      </c>
      <c r="K305" s="125">
        <f t="shared" si="18"/>
        <v>20.2</v>
      </c>
      <c r="L305" s="133">
        <v>42527</v>
      </c>
      <c r="M305" s="130" t="s">
        <v>463</v>
      </c>
      <c r="N305" s="130">
        <f t="shared" si="20"/>
        <v>10</v>
      </c>
      <c r="O305" s="127">
        <f t="shared" si="19"/>
        <v>20.2</v>
      </c>
      <c r="P305" s="126">
        <v>42579</v>
      </c>
      <c r="Q305" s="120">
        <v>1402</v>
      </c>
      <c r="R305" s="120" t="s">
        <v>611</v>
      </c>
    </row>
    <row r="306" spans="1:18" ht="75" x14ac:dyDescent="0.25">
      <c r="A306" s="120" t="s">
        <v>17</v>
      </c>
      <c r="B306" s="121" t="s">
        <v>18</v>
      </c>
      <c r="C306" s="122">
        <v>42664</v>
      </c>
      <c r="D306" s="132">
        <v>130000</v>
      </c>
      <c r="E306" s="120" t="s">
        <v>274</v>
      </c>
      <c r="F306" s="130">
        <v>143</v>
      </c>
      <c r="G306" s="120" t="str">
        <f>VLOOKUP(F306,Plan2!$1:$1048576,3,FALSE)</f>
        <v>PASTA ARQUIVO, MATERIAL PLÁSTICO CORRUGADO FLEXÍVEL, TIPO COM ABAS, LARGURA 250 MM, ALTURA 340 MM, LOMBADA 35 MM, COR AZUL, CARACTERÍSTICAS ADICIONAIS COMELÁSTICO</v>
      </c>
      <c r="H306" s="130" t="s">
        <v>273</v>
      </c>
      <c r="I306" s="130">
        <v>10</v>
      </c>
      <c r="J306" s="131">
        <f>VLOOKUP(F306,Plan2!$1:$1048576,8,FALSE)</f>
        <v>1.85</v>
      </c>
      <c r="K306" s="125">
        <f t="shared" si="18"/>
        <v>18.5</v>
      </c>
      <c r="L306" s="133">
        <v>42527</v>
      </c>
      <c r="M306" s="130" t="s">
        <v>462</v>
      </c>
      <c r="N306" s="130">
        <f t="shared" si="20"/>
        <v>10</v>
      </c>
      <c r="O306" s="127">
        <f t="shared" si="19"/>
        <v>18.5</v>
      </c>
      <c r="P306" s="126">
        <v>42579</v>
      </c>
      <c r="Q306" s="120">
        <v>989</v>
      </c>
      <c r="R306" s="120" t="s">
        <v>611</v>
      </c>
    </row>
    <row r="307" spans="1:18" ht="45" x14ac:dyDescent="0.25">
      <c r="A307" s="120" t="s">
        <v>17</v>
      </c>
      <c r="B307" s="121" t="s">
        <v>18</v>
      </c>
      <c r="C307" s="122">
        <v>42664</v>
      </c>
      <c r="D307" s="132">
        <v>130000</v>
      </c>
      <c r="E307" s="120" t="s">
        <v>274</v>
      </c>
      <c r="F307" s="130">
        <v>145</v>
      </c>
      <c r="G307" s="120" t="str">
        <f>VLOOKUP(F307,Plan2!$1:$1048576,3,FALSE)</f>
        <v>PERCEVEJO, MATERIAL METAL, TRATAMENTO SUPERFICIAL LATONADO, TAMANHO 10 MM. CAIXA COM 100 UNIDADES</v>
      </c>
      <c r="H307" s="130" t="s">
        <v>273</v>
      </c>
      <c r="I307" s="130">
        <v>5</v>
      </c>
      <c r="J307" s="131">
        <f>VLOOKUP(F307,Plan2!$1:$1048576,8,FALSE)</f>
        <v>1.08</v>
      </c>
      <c r="K307" s="125">
        <f t="shared" si="18"/>
        <v>5.4</v>
      </c>
      <c r="L307" s="133">
        <v>42527</v>
      </c>
      <c r="M307" s="130" t="s">
        <v>463</v>
      </c>
      <c r="N307" s="130">
        <f t="shared" si="20"/>
        <v>5</v>
      </c>
      <c r="O307" s="127">
        <f t="shared" si="19"/>
        <v>5.4</v>
      </c>
      <c r="P307" s="126">
        <v>42579</v>
      </c>
      <c r="Q307" s="120">
        <v>1402</v>
      </c>
      <c r="R307" s="120" t="s">
        <v>611</v>
      </c>
    </row>
    <row r="308" spans="1:18" ht="75" x14ac:dyDescent="0.25">
      <c r="A308" s="120" t="s">
        <v>17</v>
      </c>
      <c r="B308" s="121" t="s">
        <v>18</v>
      </c>
      <c r="C308" s="122">
        <v>42664</v>
      </c>
      <c r="D308" s="132">
        <v>130000</v>
      </c>
      <c r="E308" s="120" t="s">
        <v>274</v>
      </c>
      <c r="F308" s="130">
        <v>147</v>
      </c>
      <c r="G308" s="120" t="str">
        <f>VLOOKUP(F308,Plan2!$1:$1048576,3,FALSE)</f>
        <v>PILHA, TAMANHO PALITO, MODELO AAA, CARACTERÍSTICAS ADICIONAIS NÃO CONTÉM MERCÚRIO E CÁDMIO, SISTEMA ELETROQUÍMICO ALCALINA, TENSÃO NOMINAL 1,5 V</v>
      </c>
      <c r="H308" s="130" t="s">
        <v>273</v>
      </c>
      <c r="I308" s="130">
        <v>8</v>
      </c>
      <c r="J308" s="131">
        <f>VLOOKUP(F308,Plan2!$1:$1048576,8,FALSE)</f>
        <v>1.51</v>
      </c>
      <c r="K308" s="125">
        <f t="shared" si="18"/>
        <v>12.08</v>
      </c>
      <c r="L308" s="133">
        <v>42527</v>
      </c>
      <c r="M308" s="130" t="s">
        <v>467</v>
      </c>
      <c r="N308" s="130">
        <f t="shared" si="20"/>
        <v>8</v>
      </c>
      <c r="O308" s="127">
        <f t="shared" si="19"/>
        <v>12.08</v>
      </c>
      <c r="P308" s="126">
        <v>42562</v>
      </c>
      <c r="Q308" s="120">
        <v>491</v>
      </c>
      <c r="R308" s="120" t="s">
        <v>611</v>
      </c>
    </row>
    <row r="309" spans="1:18" ht="45" x14ac:dyDescent="0.25">
      <c r="A309" s="120" t="s">
        <v>17</v>
      </c>
      <c r="B309" s="121" t="s">
        <v>18</v>
      </c>
      <c r="C309" s="122">
        <v>42664</v>
      </c>
      <c r="D309" s="132">
        <v>130000</v>
      </c>
      <c r="E309" s="120" t="s">
        <v>274</v>
      </c>
      <c r="F309" s="130">
        <v>149</v>
      </c>
      <c r="G309" s="120" t="str">
        <f>VLOOKUP(F309,Plan2!$1:$1048576,3,FALSE)</f>
        <v>PINCEL ATÔMICO, MATERIAL PLÁSTICO, TIPO PONTA FELTRO, TIPO CARGA DESCARTÁVEL, COR TINTA AZUL</v>
      </c>
      <c r="H309" s="130" t="s">
        <v>273</v>
      </c>
      <c r="I309" s="130">
        <v>5</v>
      </c>
      <c r="J309" s="131">
        <f>VLOOKUP(F309,Plan2!$1:$1048576,8,FALSE)</f>
        <v>1.05</v>
      </c>
      <c r="K309" s="125">
        <f t="shared" si="18"/>
        <v>5.25</v>
      </c>
      <c r="L309" s="133">
        <v>42527</v>
      </c>
      <c r="M309" s="130" t="s">
        <v>462</v>
      </c>
      <c r="N309" s="130">
        <f t="shared" si="20"/>
        <v>5</v>
      </c>
      <c r="O309" s="127">
        <f t="shared" si="19"/>
        <v>5.25</v>
      </c>
      <c r="P309" s="126">
        <v>42579</v>
      </c>
      <c r="Q309" s="120">
        <v>989</v>
      </c>
      <c r="R309" s="120" t="s">
        <v>611</v>
      </c>
    </row>
    <row r="310" spans="1:18" ht="45" x14ac:dyDescent="0.25">
      <c r="A310" s="120" t="s">
        <v>17</v>
      </c>
      <c r="B310" s="121" t="s">
        <v>18</v>
      </c>
      <c r="C310" s="122">
        <v>42664</v>
      </c>
      <c r="D310" s="132">
        <v>130000</v>
      </c>
      <c r="E310" s="120" t="s">
        <v>274</v>
      </c>
      <c r="F310" s="130">
        <v>150</v>
      </c>
      <c r="G310" s="120" t="str">
        <f>VLOOKUP(F310,Plan2!$1:$1048576,3,FALSE)</f>
        <v>PINCEL ATÔMICO, MATERIAL PLÁSTICO, TIPO PONTA FELTRO, TIPO CARGA DESCARTÁVEL, COR TINTA PRETA</v>
      </c>
      <c r="H310" s="130" t="s">
        <v>273</v>
      </c>
      <c r="I310" s="130">
        <v>5</v>
      </c>
      <c r="J310" s="131">
        <f>VLOOKUP(F310,Plan2!$1:$1048576,8,FALSE)</f>
        <v>1.05</v>
      </c>
      <c r="K310" s="125">
        <f t="shared" si="18"/>
        <v>5.25</v>
      </c>
      <c r="L310" s="133">
        <v>42527</v>
      </c>
      <c r="M310" s="130" t="s">
        <v>462</v>
      </c>
      <c r="N310" s="130">
        <f t="shared" si="20"/>
        <v>5</v>
      </c>
      <c r="O310" s="127">
        <f t="shared" si="19"/>
        <v>5.25</v>
      </c>
      <c r="P310" s="126">
        <v>42579</v>
      </c>
      <c r="Q310" s="120">
        <v>989</v>
      </c>
      <c r="R310" s="120" t="s">
        <v>611</v>
      </c>
    </row>
    <row r="311" spans="1:18" ht="45" x14ac:dyDescent="0.25">
      <c r="A311" s="120" t="s">
        <v>17</v>
      </c>
      <c r="B311" s="121" t="s">
        <v>18</v>
      </c>
      <c r="C311" s="122">
        <v>42664</v>
      </c>
      <c r="D311" s="132">
        <v>130000</v>
      </c>
      <c r="E311" s="120" t="s">
        <v>274</v>
      </c>
      <c r="F311" s="130">
        <v>151</v>
      </c>
      <c r="G311" s="120" t="str">
        <f>VLOOKUP(F311,Plan2!$1:$1048576,3,FALSE)</f>
        <v>PINCEL ATÔMICO, MATERIAL PLÁSTICO, TIPO PONTA FELTRO, TIPO CARGA DESCARTÁVEL, COR TINTA VERDE</v>
      </c>
      <c r="H311" s="130" t="s">
        <v>273</v>
      </c>
      <c r="I311" s="130">
        <v>5</v>
      </c>
      <c r="J311" s="131">
        <f>VLOOKUP(F311,Plan2!$1:$1048576,8,FALSE)</f>
        <v>1.05</v>
      </c>
      <c r="K311" s="125">
        <f t="shared" si="18"/>
        <v>5.25</v>
      </c>
      <c r="L311" s="133">
        <v>42527</v>
      </c>
      <c r="M311" s="130" t="s">
        <v>462</v>
      </c>
      <c r="N311" s="130">
        <f t="shared" si="20"/>
        <v>5</v>
      </c>
      <c r="O311" s="127">
        <f t="shared" si="19"/>
        <v>5.25</v>
      </c>
      <c r="P311" s="126">
        <v>42579</v>
      </c>
      <c r="Q311" s="120">
        <v>989</v>
      </c>
      <c r="R311" s="120" t="s">
        <v>611</v>
      </c>
    </row>
    <row r="312" spans="1:18" ht="45" x14ac:dyDescent="0.25">
      <c r="A312" s="120" t="s">
        <v>17</v>
      </c>
      <c r="B312" s="121" t="s">
        <v>18</v>
      </c>
      <c r="C312" s="122">
        <v>42664</v>
      </c>
      <c r="D312" s="132">
        <v>130000</v>
      </c>
      <c r="E312" s="120" t="s">
        <v>274</v>
      </c>
      <c r="F312" s="130">
        <v>152</v>
      </c>
      <c r="G312" s="120" t="str">
        <f>VLOOKUP(F312,Plan2!$1:$1048576,3,FALSE)</f>
        <v>PINCEL ATÔMICO, MATERIAL PLÁSTICO, TIPO PONTA FELTRO, TIPO CARGA DESCARTÁVEL, COR TINTA VERMELHA</v>
      </c>
      <c r="H312" s="130" t="s">
        <v>273</v>
      </c>
      <c r="I312" s="130">
        <v>5</v>
      </c>
      <c r="J312" s="131">
        <f>VLOOKUP(F312,Plan2!$1:$1048576,8,FALSE)</f>
        <v>0.94</v>
      </c>
      <c r="K312" s="125">
        <f t="shared" si="18"/>
        <v>4.6999999999999993</v>
      </c>
      <c r="L312" s="133">
        <v>42527</v>
      </c>
      <c r="M312" s="130" t="s">
        <v>463</v>
      </c>
      <c r="N312" s="130">
        <f t="shared" si="20"/>
        <v>5</v>
      </c>
      <c r="O312" s="127">
        <f t="shared" si="19"/>
        <v>4.6999999999999993</v>
      </c>
      <c r="P312" s="126">
        <v>42579</v>
      </c>
      <c r="Q312" s="120">
        <v>1402</v>
      </c>
      <c r="R312" s="120" t="s">
        <v>611</v>
      </c>
    </row>
    <row r="313" spans="1:18" ht="45" x14ac:dyDescent="0.25">
      <c r="A313" s="120" t="s">
        <v>17</v>
      </c>
      <c r="B313" s="121" t="s">
        <v>18</v>
      </c>
      <c r="C313" s="122">
        <v>42664</v>
      </c>
      <c r="D313" s="132">
        <v>130000</v>
      </c>
      <c r="E313" s="120" t="s">
        <v>274</v>
      </c>
      <c r="F313" s="130">
        <v>156</v>
      </c>
      <c r="G313" s="120" t="str">
        <f>VLOOKUP(F313,Plan2!$1:$1048576,3,FALSE)</f>
        <v>PINCEL QUADRO BRANCO / MAGNÉTICO, MATERIAL PLÁSTICO, MATERIAL PONTA FELTRO, TIPO CARGA DESCARTÁVEL, COR AZUL</v>
      </c>
      <c r="H313" s="130" t="s">
        <v>273</v>
      </c>
      <c r="I313" s="130">
        <v>5</v>
      </c>
      <c r="J313" s="131">
        <f>VLOOKUP(F313,Plan2!$1:$1048576,8,FALSE)</f>
        <v>1.3</v>
      </c>
      <c r="K313" s="125">
        <f t="shared" si="18"/>
        <v>6.5</v>
      </c>
      <c r="L313" s="133">
        <v>42527</v>
      </c>
      <c r="M313" s="130" t="s">
        <v>461</v>
      </c>
      <c r="N313" s="130">
        <f t="shared" si="20"/>
        <v>5</v>
      </c>
      <c r="O313" s="127">
        <f t="shared" si="19"/>
        <v>6.5</v>
      </c>
      <c r="P313" s="126">
        <v>42576</v>
      </c>
      <c r="Q313" s="120">
        <v>349</v>
      </c>
      <c r="R313" s="120" t="s">
        <v>611</v>
      </c>
    </row>
    <row r="314" spans="1:18" ht="60" x14ac:dyDescent="0.25">
      <c r="A314" s="120" t="s">
        <v>17</v>
      </c>
      <c r="B314" s="121" t="s">
        <v>18</v>
      </c>
      <c r="C314" s="122">
        <v>42664</v>
      </c>
      <c r="D314" s="132">
        <v>130000</v>
      </c>
      <c r="E314" s="120" t="s">
        <v>274</v>
      </c>
      <c r="F314" s="130">
        <v>157</v>
      </c>
      <c r="G314" s="120" t="str">
        <f>VLOOKUP(F314,Plan2!$1:$1048576,3,FALSE)</f>
        <v>PINCEL QUADRO BRANCO / MAGNÉTICO, MATERIAL PLÁSTICO, MATERIAL PONTA FELTRO, TIPO CARGA DESCARTÁVEL, COR PRETO</v>
      </c>
      <c r="H314" s="130" t="s">
        <v>273</v>
      </c>
      <c r="I314" s="130">
        <v>5</v>
      </c>
      <c r="J314" s="131">
        <f>VLOOKUP(F314,Plan2!$1:$1048576,8,FALSE)</f>
        <v>1.3</v>
      </c>
      <c r="K314" s="125">
        <f t="shared" si="18"/>
        <v>6.5</v>
      </c>
      <c r="L314" s="133">
        <v>42527</v>
      </c>
      <c r="M314" s="130" t="s">
        <v>461</v>
      </c>
      <c r="N314" s="130">
        <f t="shared" si="20"/>
        <v>5</v>
      </c>
      <c r="O314" s="127">
        <f t="shared" si="19"/>
        <v>6.5</v>
      </c>
      <c r="P314" s="126">
        <v>42576</v>
      </c>
      <c r="Q314" s="120">
        <v>349</v>
      </c>
      <c r="R314" s="120" t="s">
        <v>611</v>
      </c>
    </row>
    <row r="315" spans="1:18" ht="60" x14ac:dyDescent="0.25">
      <c r="A315" s="120" t="s">
        <v>17</v>
      </c>
      <c r="B315" s="121" t="s">
        <v>18</v>
      </c>
      <c r="C315" s="122">
        <v>42664</v>
      </c>
      <c r="D315" s="132">
        <v>130000</v>
      </c>
      <c r="E315" s="120" t="s">
        <v>274</v>
      </c>
      <c r="F315" s="130">
        <v>158</v>
      </c>
      <c r="G315" s="120" t="str">
        <f>VLOOKUP(F315,Plan2!$1:$1048576,3,FALSE)</f>
        <v>PINCEL QUADRO BRANCO / MAGNÉTICO, MATERIAL PLÁSTICO, MATERIAL PONTA FELTRO, TIPO CARGA DESCARTÁVEL, COR VERDE</v>
      </c>
      <c r="H315" s="130" t="s">
        <v>273</v>
      </c>
      <c r="I315" s="130">
        <v>5</v>
      </c>
      <c r="J315" s="131">
        <f>VLOOKUP(F315,Plan2!$1:$1048576,8,FALSE)</f>
        <v>1.27</v>
      </c>
      <c r="K315" s="125">
        <f t="shared" si="18"/>
        <v>6.35</v>
      </c>
      <c r="L315" s="133">
        <v>42527</v>
      </c>
      <c r="M315" s="130" t="s">
        <v>462</v>
      </c>
      <c r="N315" s="130">
        <f t="shared" si="20"/>
        <v>5</v>
      </c>
      <c r="O315" s="127">
        <f t="shared" si="19"/>
        <v>6.35</v>
      </c>
      <c r="P315" s="126">
        <v>42579</v>
      </c>
      <c r="Q315" s="120">
        <v>989</v>
      </c>
      <c r="R315" s="120" t="s">
        <v>611</v>
      </c>
    </row>
    <row r="316" spans="1:18" ht="60" x14ac:dyDescent="0.25">
      <c r="A316" s="120" t="s">
        <v>17</v>
      </c>
      <c r="B316" s="121" t="s">
        <v>18</v>
      </c>
      <c r="C316" s="122">
        <v>42664</v>
      </c>
      <c r="D316" s="132">
        <v>130000</v>
      </c>
      <c r="E316" s="120" t="s">
        <v>274</v>
      </c>
      <c r="F316" s="130">
        <v>159</v>
      </c>
      <c r="G316" s="120" t="str">
        <f>VLOOKUP(F316,Plan2!$1:$1048576,3,FALSE)</f>
        <v>PINCEL QUADRO BRANCO / MAGNÉTICO, MATERIAL PLÁSTICO, MATERIAL PONTA FELTRO, TIPO CARGA DESCARTÁVEL, COR VERMELHO</v>
      </c>
      <c r="H316" s="130" t="s">
        <v>273</v>
      </c>
      <c r="I316" s="130">
        <v>5</v>
      </c>
      <c r="J316" s="131">
        <f>VLOOKUP(F316,Plan2!$1:$1048576,8,FALSE)</f>
        <v>1.28</v>
      </c>
      <c r="K316" s="125">
        <f t="shared" si="18"/>
        <v>6.4</v>
      </c>
      <c r="L316" s="133">
        <v>42527</v>
      </c>
      <c r="M316" s="130" t="s">
        <v>462</v>
      </c>
      <c r="N316" s="130">
        <f t="shared" si="20"/>
        <v>5</v>
      </c>
      <c r="O316" s="127">
        <f t="shared" si="19"/>
        <v>6.4</v>
      </c>
      <c r="P316" s="126">
        <v>42579</v>
      </c>
      <c r="Q316" s="120">
        <v>989</v>
      </c>
      <c r="R316" s="120" t="s">
        <v>611</v>
      </c>
    </row>
    <row r="317" spans="1:18" ht="75" x14ac:dyDescent="0.25">
      <c r="A317" s="120" t="s">
        <v>17</v>
      </c>
      <c r="B317" s="121" t="s">
        <v>18</v>
      </c>
      <c r="C317" s="122">
        <v>42664</v>
      </c>
      <c r="D317" s="132">
        <v>130000</v>
      </c>
      <c r="E317" s="120" t="s">
        <v>274</v>
      </c>
      <c r="F317" s="130">
        <v>160</v>
      </c>
      <c r="G317" s="120" t="str">
        <f>VLOOKUP(F317,Plan2!$1:$1048576,3,FALSE)</f>
        <v>PRANCHETA PORTÁTIL, MATERIAL ACRÍLICO, COMPRIMENTO 233 MM, LARGURA 320 MM, ESPESSURA 3 MM, COR FUMÊ, CARACTERÍSTICAS ADICIONAIS COM PRENDEDOR NIQUELADO</v>
      </c>
      <c r="H317" s="130" t="s">
        <v>273</v>
      </c>
      <c r="I317" s="130">
        <v>10</v>
      </c>
      <c r="J317" s="131">
        <f>VLOOKUP(F317,Plan2!$1:$1048576,8,FALSE)</f>
        <v>7.54</v>
      </c>
      <c r="K317" s="125">
        <f t="shared" si="18"/>
        <v>75.400000000000006</v>
      </c>
      <c r="L317" s="133">
        <v>42527</v>
      </c>
      <c r="M317" s="130" t="s">
        <v>457</v>
      </c>
      <c r="N317" s="130">
        <f t="shared" si="20"/>
        <v>10</v>
      </c>
      <c r="O317" s="127">
        <f t="shared" si="19"/>
        <v>75.400000000000006</v>
      </c>
      <c r="P317" s="126">
        <v>42585</v>
      </c>
      <c r="Q317" s="120">
        <v>4229</v>
      </c>
      <c r="R317" s="120" t="s">
        <v>611</v>
      </c>
    </row>
    <row r="318" spans="1:18" ht="60" x14ac:dyDescent="0.25">
      <c r="A318" s="120" t="s">
        <v>17</v>
      </c>
      <c r="B318" s="121" t="s">
        <v>18</v>
      </c>
      <c r="C318" s="122">
        <v>42664</v>
      </c>
      <c r="D318" s="132">
        <v>130000</v>
      </c>
      <c r="E318" s="120" t="s">
        <v>274</v>
      </c>
      <c r="F318" s="130">
        <v>163</v>
      </c>
      <c r="G318" s="120" t="str">
        <f>VLOOKUP(F318,Plan2!$1:$1048576,3,FALSE)</f>
        <v>RÉGUA COMUM, MATERIAL PLÁSTICO CRISTAL, COMPRIMENTO 30 CM, GRADUAÇÃO CENTÍMETRO, TIPO MATERIAL RÍGIDO</v>
      </c>
      <c r="H318" s="130" t="s">
        <v>273</v>
      </c>
      <c r="I318" s="130">
        <v>10</v>
      </c>
      <c r="J318" s="131">
        <f>VLOOKUP(F318,Plan2!$1:$1048576,8,FALSE)</f>
        <v>0.49</v>
      </c>
      <c r="K318" s="125">
        <f t="shared" si="18"/>
        <v>4.9000000000000004</v>
      </c>
      <c r="L318" s="133">
        <v>42527</v>
      </c>
      <c r="M318" s="130" t="s">
        <v>458</v>
      </c>
      <c r="N318" s="130">
        <f t="shared" si="20"/>
        <v>10</v>
      </c>
      <c r="O318" s="127">
        <f t="shared" si="19"/>
        <v>4.9000000000000004</v>
      </c>
      <c r="P318" s="126">
        <v>42563</v>
      </c>
      <c r="Q318" s="120">
        <v>13410</v>
      </c>
      <c r="R318" s="120" t="s">
        <v>611</v>
      </c>
    </row>
    <row r="319" spans="1:18" ht="60" x14ac:dyDescent="0.25">
      <c r="A319" s="120" t="s">
        <v>17</v>
      </c>
      <c r="B319" s="121" t="s">
        <v>18</v>
      </c>
      <c r="C319" s="122">
        <v>42664</v>
      </c>
      <c r="D319" s="132">
        <v>130000</v>
      </c>
      <c r="E319" s="120" t="s">
        <v>274</v>
      </c>
      <c r="F319" s="130">
        <v>168</v>
      </c>
      <c r="G319" s="120" t="str">
        <f>VLOOKUP(F319,Plan2!$1:$1048576,3,FALSE)</f>
        <v>SACO DOCUMENTO, MATERIAL PLÁSTICO TRANSPARENTE, CAPACIDADE FOLHAS 40 FL, COMPRIMENTO 330 MM, LARGURA 240 MM, NÚMERO FUROS 4 FUROS</v>
      </c>
      <c r="H319" s="130" t="s">
        <v>273</v>
      </c>
      <c r="I319" s="130">
        <v>100</v>
      </c>
      <c r="J319" s="131">
        <f>VLOOKUP(F319,Plan2!$1:$1048576,8,FALSE)</f>
        <v>0.15</v>
      </c>
      <c r="K319" s="125">
        <f t="shared" si="18"/>
        <v>15</v>
      </c>
      <c r="L319" s="133">
        <v>42527</v>
      </c>
      <c r="M319" s="130" t="s">
        <v>462</v>
      </c>
      <c r="N319" s="130">
        <f t="shared" si="20"/>
        <v>100</v>
      </c>
      <c r="O319" s="127">
        <f t="shared" si="19"/>
        <v>15</v>
      </c>
      <c r="P319" s="126">
        <v>42579</v>
      </c>
      <c r="Q319" s="120">
        <v>989</v>
      </c>
      <c r="R319" s="120" t="s">
        <v>611</v>
      </c>
    </row>
    <row r="320" spans="1:18" ht="45" x14ac:dyDescent="0.25">
      <c r="A320" s="120" t="s">
        <v>17</v>
      </c>
      <c r="B320" s="121" t="s">
        <v>18</v>
      </c>
      <c r="C320" s="122">
        <v>42664</v>
      </c>
      <c r="D320" s="132">
        <v>130000</v>
      </c>
      <c r="E320" s="120" t="s">
        <v>274</v>
      </c>
      <c r="F320" s="130">
        <v>174</v>
      </c>
      <c r="G320" s="120" t="str">
        <f>VLOOKUP(F320,Plan2!$1:$1048576,3,FALSE)</f>
        <v>TESOURA, MATERIAL AÇO INOXIDÁVEL, MATERIAL CABO POLIPROPILENO, COMPRIMENTO 20 CM</v>
      </c>
      <c r="H320" s="130" t="s">
        <v>273</v>
      </c>
      <c r="I320" s="130">
        <v>5</v>
      </c>
      <c r="J320" s="131">
        <f>VLOOKUP(F320,Plan2!$1:$1048576,8,FALSE)</f>
        <v>2.8</v>
      </c>
      <c r="K320" s="125">
        <f t="shared" si="18"/>
        <v>14</v>
      </c>
      <c r="L320" s="133">
        <v>42527</v>
      </c>
      <c r="M320" s="130" t="s">
        <v>461</v>
      </c>
      <c r="N320" s="130">
        <f t="shared" si="20"/>
        <v>5</v>
      </c>
      <c r="O320" s="127">
        <f t="shared" si="19"/>
        <v>14</v>
      </c>
      <c r="P320" s="126">
        <v>42576</v>
      </c>
      <c r="Q320" s="120">
        <v>349</v>
      </c>
      <c r="R320" s="120" t="s">
        <v>611</v>
      </c>
    </row>
    <row r="321" spans="1:18" ht="90" x14ac:dyDescent="0.25">
      <c r="A321" s="120" t="s">
        <v>17</v>
      </c>
      <c r="B321" s="121" t="s">
        <v>18</v>
      </c>
      <c r="C321" s="122">
        <v>42664</v>
      </c>
      <c r="D321" s="132">
        <v>140000</v>
      </c>
      <c r="E321" s="120" t="s">
        <v>265</v>
      </c>
      <c r="F321" s="130">
        <v>5</v>
      </c>
      <c r="G321" s="120" t="str">
        <f>VLOOKUP(F321,Plan2!$1:$1048576,3,FALSE)</f>
        <v>ALFINETE MAPA, MATERIAL METAL, TRATAMENTO SUPERFICIAL NIQUELADO, MATERIAL CABEÇA PLÁSTICO, FORMATO CABEÇA REDONDO, COR VERMELHA, COMPRIMENTO 10 MM, APLICAÇÃO MAPA. CAIXA COM 100 UNIDADES</v>
      </c>
      <c r="H321" s="130" t="s">
        <v>266</v>
      </c>
      <c r="I321" s="130">
        <v>15</v>
      </c>
      <c r="J321" s="131">
        <f>VLOOKUP(F321,Plan2!$1:$1048576,8,FALSE)</f>
        <v>2.95</v>
      </c>
      <c r="K321" s="125">
        <f t="shared" si="18"/>
        <v>44.25</v>
      </c>
      <c r="L321" s="133">
        <v>42524</v>
      </c>
      <c r="M321" s="130" t="s">
        <v>424</v>
      </c>
      <c r="N321" s="130">
        <f t="shared" si="20"/>
        <v>15</v>
      </c>
      <c r="O321" s="127">
        <f t="shared" si="19"/>
        <v>44.25</v>
      </c>
      <c r="P321" s="126">
        <v>42579</v>
      </c>
      <c r="Q321" s="120">
        <v>938</v>
      </c>
      <c r="R321" s="120" t="s">
        <v>611</v>
      </c>
    </row>
    <row r="322" spans="1:18" ht="60" x14ac:dyDescent="0.25">
      <c r="A322" s="120" t="s">
        <v>17</v>
      </c>
      <c r="B322" s="121" t="s">
        <v>18</v>
      </c>
      <c r="C322" s="122">
        <v>42664</v>
      </c>
      <c r="D322" s="132">
        <v>140000</v>
      </c>
      <c r="E322" s="120" t="s">
        <v>265</v>
      </c>
      <c r="F322" s="130">
        <v>7</v>
      </c>
      <c r="G322" s="120" t="str">
        <f>VLOOKUP(F322,Plan2!$1:$1048576,3,FALSE)</f>
        <v>APAGADOR QUADRO MAGNÉTICO, MATERIAL CORPO PLÁSTICO, COMPRIMENTO 15 CM, LARGURA6 CM, ALTURA 4 CM, MATERIAL BASE FELTRO, ENCAIXE PINCEL SEM ENCAIXE</v>
      </c>
      <c r="H322" s="130" t="s">
        <v>266</v>
      </c>
      <c r="I322" s="130">
        <v>20</v>
      </c>
      <c r="J322" s="131">
        <f>VLOOKUP(F322,Plan2!$1:$1048576,8,FALSE)</f>
        <v>2.5</v>
      </c>
      <c r="K322" s="125">
        <f t="shared" ref="K322:K385" si="21">J322*I322</f>
        <v>50</v>
      </c>
      <c r="L322" s="133">
        <v>42527</v>
      </c>
      <c r="M322" s="130" t="s">
        <v>434</v>
      </c>
      <c r="N322" s="130">
        <f t="shared" si="20"/>
        <v>20</v>
      </c>
      <c r="O322" s="127">
        <f t="shared" si="19"/>
        <v>50</v>
      </c>
      <c r="P322" s="126">
        <v>42592</v>
      </c>
      <c r="Q322" s="120">
        <v>16807</v>
      </c>
      <c r="R322" s="120" t="s">
        <v>611</v>
      </c>
    </row>
    <row r="323" spans="1:18" ht="60" x14ac:dyDescent="0.25">
      <c r="A323" s="120" t="s">
        <v>17</v>
      </c>
      <c r="B323" s="121" t="s">
        <v>18</v>
      </c>
      <c r="C323" s="122">
        <v>42664</v>
      </c>
      <c r="D323" s="132">
        <v>140000</v>
      </c>
      <c r="E323" s="120" t="s">
        <v>265</v>
      </c>
      <c r="F323" s="130">
        <v>8</v>
      </c>
      <c r="G323" s="120" t="str">
        <f>VLOOKUP(F323,Plan2!$1:$1048576,3,FALSE)</f>
        <v>APONTADOR LÁPIS, MATERIAL METAL, TIPO ESCOLAR, COR PRATEADO, TAMANHO PEQUENO, QUANTIDADE FUROS 1, CARACTERÍSTICAS ADICIONAIS SEM DEPÓSITO</v>
      </c>
      <c r="H323" s="130" t="s">
        <v>266</v>
      </c>
      <c r="I323" s="130">
        <v>2</v>
      </c>
      <c r="J323" s="131">
        <f>VLOOKUP(F323,Plan2!$1:$1048576,8,FALSE)</f>
        <v>0.4</v>
      </c>
      <c r="K323" s="125">
        <f t="shared" si="21"/>
        <v>0.8</v>
      </c>
      <c r="L323" s="133">
        <v>42527</v>
      </c>
      <c r="M323" s="130" t="s">
        <v>425</v>
      </c>
      <c r="N323" s="130">
        <f t="shared" si="20"/>
        <v>2</v>
      </c>
      <c r="O323" s="127">
        <f t="shared" ref="O323:O386" si="22">N323*J323</f>
        <v>0.8</v>
      </c>
      <c r="P323" s="126">
        <v>42579</v>
      </c>
      <c r="Q323" s="120">
        <v>1400</v>
      </c>
      <c r="R323" s="120" t="s">
        <v>611</v>
      </c>
    </row>
    <row r="324" spans="1:18" ht="60" x14ac:dyDescent="0.25">
      <c r="A324" s="120" t="s">
        <v>17</v>
      </c>
      <c r="B324" s="121" t="s">
        <v>18</v>
      </c>
      <c r="C324" s="122">
        <v>42664</v>
      </c>
      <c r="D324" s="132">
        <v>140000</v>
      </c>
      <c r="E324" s="120" t="s">
        <v>265</v>
      </c>
      <c r="F324" s="130">
        <v>12</v>
      </c>
      <c r="G324" s="120" t="str">
        <f>VLOOKUP(F324,Plan2!$1:$1048576,3,FALSE)</f>
        <v>BLOCO RECADO, MATERIAL PAPEL, COR AMARELO, LARGURA 38 MM, COMPRIMENTO 50 MM, TIPO REMOVÍVEL, CARACTERÍSTICAS ADICIONAIS AUTO-ADESIVO</v>
      </c>
      <c r="H324" s="130" t="s">
        <v>266</v>
      </c>
      <c r="I324" s="130">
        <v>50</v>
      </c>
      <c r="J324" s="131">
        <f>VLOOKUP(F324,Plan2!$1:$1048576,8,FALSE)</f>
        <v>0.56999999999999995</v>
      </c>
      <c r="K324" s="125">
        <f t="shared" si="21"/>
        <v>28.499999999999996</v>
      </c>
      <c r="L324" s="133">
        <v>42524</v>
      </c>
      <c r="M324" s="130" t="s">
        <v>424</v>
      </c>
      <c r="N324" s="130">
        <f t="shared" si="20"/>
        <v>50</v>
      </c>
      <c r="O324" s="127">
        <f t="shared" si="22"/>
        <v>28.499999999999996</v>
      </c>
      <c r="P324" s="126">
        <v>42579</v>
      </c>
      <c r="Q324" s="120">
        <v>938</v>
      </c>
      <c r="R324" s="120" t="s">
        <v>611</v>
      </c>
    </row>
    <row r="325" spans="1:18" ht="30" x14ac:dyDescent="0.25">
      <c r="A325" s="120" t="s">
        <v>17</v>
      </c>
      <c r="B325" s="121" t="s">
        <v>18</v>
      </c>
      <c r="C325" s="122">
        <v>42664</v>
      </c>
      <c r="D325" s="132">
        <v>140000</v>
      </c>
      <c r="E325" s="120" t="s">
        <v>265</v>
      </c>
      <c r="F325" s="130">
        <v>17</v>
      </c>
      <c r="G325" s="120" t="str">
        <f>VLOOKUP(F325,Plan2!$1:$1048576,3,FALSE)</f>
        <v>CAIXA ARQUIVO, MATERIAL PLÁSTICO, DIMENSÕES 135 X 240 X 360 MM, COR AZUL</v>
      </c>
      <c r="H325" s="130" t="s">
        <v>266</v>
      </c>
      <c r="I325" s="130">
        <v>100</v>
      </c>
      <c r="J325" s="131">
        <f>VLOOKUP(F325,Plan2!$1:$1048576,8,FALSE)</f>
        <v>2.5499999999999998</v>
      </c>
      <c r="K325" s="125">
        <f t="shared" si="21"/>
        <v>254.99999999999997</v>
      </c>
      <c r="L325" s="133">
        <v>42524</v>
      </c>
      <c r="M325" s="130" t="s">
        <v>420</v>
      </c>
      <c r="N325" s="130">
        <f t="shared" si="20"/>
        <v>100</v>
      </c>
      <c r="O325" s="127">
        <f t="shared" si="22"/>
        <v>254.99999999999997</v>
      </c>
      <c r="P325" s="126">
        <v>42579</v>
      </c>
      <c r="Q325" s="120">
        <v>4544</v>
      </c>
      <c r="R325" s="120" t="s">
        <v>611</v>
      </c>
    </row>
    <row r="326" spans="1:18" ht="45" x14ac:dyDescent="0.25">
      <c r="A326" s="120" t="s">
        <v>17</v>
      </c>
      <c r="B326" s="121" t="s">
        <v>18</v>
      </c>
      <c r="C326" s="122">
        <v>42664</v>
      </c>
      <c r="D326" s="132">
        <v>140000</v>
      </c>
      <c r="E326" s="120" t="s">
        <v>265</v>
      </c>
      <c r="F326" s="130">
        <v>16</v>
      </c>
      <c r="G326" s="120" t="str">
        <f>VLOOKUP(F326,Plan2!$1:$1048576,3,FALSE)</f>
        <v>CAIXA ARQUIVO, MATERIAL PLÁSTICO CORRUGADO FLEXÍVEL, DIMENSÕES 135 X 250 X 360MM, COR CINZA</v>
      </c>
      <c r="H326" s="130" t="s">
        <v>266</v>
      </c>
      <c r="I326" s="130">
        <v>100</v>
      </c>
      <c r="J326" s="131">
        <f>VLOOKUP(F326,Plan2!$1:$1048576,8,FALSE)</f>
        <v>2.52</v>
      </c>
      <c r="K326" s="125">
        <f t="shared" si="21"/>
        <v>252</v>
      </c>
      <c r="L326" s="133">
        <v>42524</v>
      </c>
      <c r="M326" s="130" t="s">
        <v>420</v>
      </c>
      <c r="N326" s="130">
        <f t="shared" si="20"/>
        <v>100</v>
      </c>
      <c r="O326" s="127">
        <f t="shared" si="22"/>
        <v>252</v>
      </c>
      <c r="P326" s="126">
        <v>42579</v>
      </c>
      <c r="Q326" s="120">
        <v>4544</v>
      </c>
      <c r="R326" s="120" t="s">
        <v>611</v>
      </c>
    </row>
    <row r="327" spans="1:18" ht="60" x14ac:dyDescent="0.25">
      <c r="A327" s="120" t="s">
        <v>17</v>
      </c>
      <c r="B327" s="121" t="s">
        <v>18</v>
      </c>
      <c r="C327" s="122">
        <v>42664</v>
      </c>
      <c r="D327" s="132">
        <v>140000</v>
      </c>
      <c r="E327" s="120" t="s">
        <v>265</v>
      </c>
      <c r="F327" s="130">
        <v>42</v>
      </c>
      <c r="G327" s="120" t="str">
        <f>VLOOKUP(F327,Plan2!$1:$1048576,3,FALSE)</f>
        <v>CLIPE, TRATAMENTO SUPERFICIAL NIQUELADO, TAMANHO 1/0, MATERIAL METAL, FORMATO TRANÇADO. CAIXA COM 12 UNIDADES</v>
      </c>
      <c r="H327" s="130" t="s">
        <v>266</v>
      </c>
      <c r="I327" s="130">
        <v>50</v>
      </c>
      <c r="J327" s="131">
        <f>VLOOKUP(F327,Plan2!$1:$1048576,8,FALSE)</f>
        <v>1.2</v>
      </c>
      <c r="K327" s="125">
        <f t="shared" si="21"/>
        <v>60</v>
      </c>
      <c r="L327" s="133">
        <v>42524</v>
      </c>
      <c r="M327" s="130" t="s">
        <v>424</v>
      </c>
      <c r="N327" s="130">
        <f t="shared" si="20"/>
        <v>50</v>
      </c>
      <c r="O327" s="127">
        <f t="shared" si="22"/>
        <v>60</v>
      </c>
      <c r="P327" s="126">
        <v>42579</v>
      </c>
      <c r="Q327" s="120">
        <v>938</v>
      </c>
      <c r="R327" s="120" t="s">
        <v>611</v>
      </c>
    </row>
    <row r="328" spans="1:18" ht="60" x14ac:dyDescent="0.25">
      <c r="A328" s="120" t="s">
        <v>17</v>
      </c>
      <c r="B328" s="121" t="s">
        <v>18</v>
      </c>
      <c r="C328" s="122">
        <v>42664</v>
      </c>
      <c r="D328" s="132">
        <v>140000</v>
      </c>
      <c r="E328" s="120" t="s">
        <v>265</v>
      </c>
      <c r="F328" s="130">
        <v>43</v>
      </c>
      <c r="G328" s="120" t="str">
        <f>VLOOKUP(F328,Plan2!$1:$1048576,3,FALSE)</f>
        <v>CLIPE, TRATAMENTO SUPERFICIAL NIQUELADO, TAMANHO 2/0, MATERIAL METAL, FORMATO TRANÇADO. CAIXA COM 50 UNIDADES</v>
      </c>
      <c r="H328" s="130" t="s">
        <v>266</v>
      </c>
      <c r="I328" s="130">
        <v>50</v>
      </c>
      <c r="J328" s="131">
        <f>VLOOKUP(F328,Plan2!$1:$1048576,8,FALSE)</f>
        <v>1.7</v>
      </c>
      <c r="K328" s="125">
        <f t="shared" si="21"/>
        <v>85</v>
      </c>
      <c r="L328" s="133">
        <v>42524</v>
      </c>
      <c r="M328" s="130" t="s">
        <v>413</v>
      </c>
      <c r="N328" s="130">
        <f t="shared" si="20"/>
        <v>50</v>
      </c>
      <c r="O328" s="127">
        <f t="shared" si="22"/>
        <v>85</v>
      </c>
      <c r="P328" s="126">
        <v>42579</v>
      </c>
      <c r="Q328" s="120">
        <v>4949</v>
      </c>
      <c r="R328" s="120" t="s">
        <v>611</v>
      </c>
    </row>
    <row r="329" spans="1:18" ht="45" x14ac:dyDescent="0.25">
      <c r="A329" s="120" t="s">
        <v>17</v>
      </c>
      <c r="B329" s="121" t="s">
        <v>18</v>
      </c>
      <c r="C329" s="122">
        <v>42664</v>
      </c>
      <c r="D329" s="132">
        <v>140000</v>
      </c>
      <c r="E329" s="120" t="s">
        <v>265</v>
      </c>
      <c r="F329" s="130">
        <v>41</v>
      </c>
      <c r="G329" s="120" t="str">
        <f>VLOOKUP(F329,Plan2!$1:$1048576,3,FALSE)</f>
        <v>CLIPE, TAMANHO 6/0, MATERIAL METAL, FORMATO PARALELO. CAIXA COM 50 UNIDADES</v>
      </c>
      <c r="H329" s="130" t="s">
        <v>266</v>
      </c>
      <c r="I329" s="130">
        <v>20</v>
      </c>
      <c r="J329" s="131">
        <f>VLOOKUP(F329,Plan2!$1:$1048576,8,FALSE)</f>
        <v>1.29</v>
      </c>
      <c r="K329" s="125">
        <f t="shared" si="21"/>
        <v>25.8</v>
      </c>
      <c r="L329" s="133">
        <v>42527</v>
      </c>
      <c r="M329" s="130" t="s">
        <v>431</v>
      </c>
      <c r="N329" s="130">
        <f t="shared" si="20"/>
        <v>20</v>
      </c>
      <c r="O329" s="127">
        <f t="shared" si="22"/>
        <v>25.8</v>
      </c>
      <c r="P329" s="126">
        <v>42613</v>
      </c>
      <c r="Q329" s="120">
        <v>1089</v>
      </c>
      <c r="R329" s="120" t="s">
        <v>611</v>
      </c>
    </row>
    <row r="330" spans="1:18" ht="60" x14ac:dyDescent="0.25">
      <c r="A330" s="120" t="s">
        <v>17</v>
      </c>
      <c r="B330" s="121" t="s">
        <v>18</v>
      </c>
      <c r="C330" s="122">
        <v>42664</v>
      </c>
      <c r="D330" s="132">
        <v>140000</v>
      </c>
      <c r="E330" s="120" t="s">
        <v>265</v>
      </c>
      <c r="F330" s="130">
        <v>46</v>
      </c>
      <c r="G330" s="120" t="str">
        <f>VLOOKUP(F330,Plan2!$1:$1048576,3,FALSE)</f>
        <v>COLA, COMPOSIÇÃO CIANIACRILATO, APLICAÇÃO MATERIAIS POROSOS, CARACTERÍSTICAS ADICIONAIS BICO APLICADOR, TIPO INSTANTÂNEA. TUBO DE 3G</v>
      </c>
      <c r="H330" s="130" t="s">
        <v>266</v>
      </c>
      <c r="I330" s="130">
        <v>20</v>
      </c>
      <c r="J330" s="131">
        <f>VLOOKUP(F330,Plan2!$1:$1048576,8,FALSE)</f>
        <v>3.23</v>
      </c>
      <c r="K330" s="125">
        <f t="shared" si="21"/>
        <v>64.599999999999994</v>
      </c>
      <c r="L330" s="133">
        <v>42524</v>
      </c>
      <c r="M330" s="130" t="s">
        <v>419</v>
      </c>
      <c r="N330" s="130">
        <f t="shared" si="20"/>
        <v>20</v>
      </c>
      <c r="O330" s="127">
        <f t="shared" si="22"/>
        <v>64.599999999999994</v>
      </c>
      <c r="P330" s="126">
        <v>42563</v>
      </c>
      <c r="Q330" s="120">
        <v>13408</v>
      </c>
      <c r="R330" s="120" t="s">
        <v>611</v>
      </c>
    </row>
    <row r="331" spans="1:18" ht="45" x14ac:dyDescent="0.25">
      <c r="A331" s="120" t="s">
        <v>17</v>
      </c>
      <c r="B331" s="121" t="s">
        <v>18</v>
      </c>
      <c r="C331" s="122">
        <v>42664</v>
      </c>
      <c r="D331" s="132">
        <v>140000</v>
      </c>
      <c r="E331" s="120" t="s">
        <v>265</v>
      </c>
      <c r="F331" s="130">
        <v>48</v>
      </c>
      <c r="G331" s="120" t="str">
        <f>VLOOKUP(F331,Plan2!$1:$1048576,3,FALSE)</f>
        <v>COLA, COR BRANCA, APLICAÇÃO PAPEL, CARACTERÍSTICAS ADICIONAIS ATÓXICA, TIPO BASTÃO. TUBO DE 20G</v>
      </c>
      <c r="H331" s="130" t="s">
        <v>266</v>
      </c>
      <c r="I331" s="130">
        <v>20</v>
      </c>
      <c r="J331" s="131">
        <f>VLOOKUP(F331,Plan2!$1:$1048576,8,FALSE)</f>
        <v>0.94</v>
      </c>
      <c r="K331" s="125">
        <f t="shared" si="21"/>
        <v>18.799999999999997</v>
      </c>
      <c r="L331" s="133">
        <v>42524</v>
      </c>
      <c r="M331" s="130" t="s">
        <v>419</v>
      </c>
      <c r="N331" s="130">
        <f t="shared" si="20"/>
        <v>20</v>
      </c>
      <c r="O331" s="127">
        <f t="shared" si="22"/>
        <v>18.799999999999997</v>
      </c>
      <c r="P331" s="126">
        <v>42563</v>
      </c>
      <c r="Q331" s="120">
        <v>13408</v>
      </c>
      <c r="R331" s="120" t="s">
        <v>611</v>
      </c>
    </row>
    <row r="332" spans="1:18" ht="75" x14ac:dyDescent="0.25">
      <c r="A332" s="120" t="s">
        <v>17</v>
      </c>
      <c r="B332" s="121" t="s">
        <v>18</v>
      </c>
      <c r="C332" s="122">
        <v>42664</v>
      </c>
      <c r="D332" s="132">
        <v>140000</v>
      </c>
      <c r="E332" s="120" t="s">
        <v>265</v>
      </c>
      <c r="F332" s="130">
        <v>47</v>
      </c>
      <c r="G332" s="120" t="str">
        <f>VLOOKUP(F332,Plan2!$1:$1048576,3,FALSE)</f>
        <v>COLA, COMPOSIÇÃO POLIVINIL ACETATO- PVA, COR BRANCA, APLICAÇÃO ESCOLAR, CARACTERÍSTICAS ADICIONAIS LAVÁVEL, NÃO TÓXICA, VALIDADE MÍNIMA 18 MESES, TIPOLÍQUIDO. TUDO DE 40G</v>
      </c>
      <c r="H332" s="130" t="s">
        <v>266</v>
      </c>
      <c r="I332" s="130">
        <v>20</v>
      </c>
      <c r="J332" s="131">
        <f>VLOOKUP(F332,Plan2!$1:$1048576,8,FALSE)</f>
        <v>0.49</v>
      </c>
      <c r="K332" s="125">
        <f t="shared" si="21"/>
        <v>9.8000000000000007</v>
      </c>
      <c r="L332" s="133">
        <v>42524</v>
      </c>
      <c r="M332" s="130" t="s">
        <v>424</v>
      </c>
      <c r="N332" s="130">
        <f t="shared" si="20"/>
        <v>20</v>
      </c>
      <c r="O332" s="127">
        <f t="shared" si="22"/>
        <v>9.8000000000000007</v>
      </c>
      <c r="P332" s="126">
        <v>42579</v>
      </c>
      <c r="Q332" s="120">
        <v>938</v>
      </c>
      <c r="R332" s="120" t="s">
        <v>611</v>
      </c>
    </row>
    <row r="333" spans="1:18" ht="45" x14ac:dyDescent="0.25">
      <c r="A333" s="120" t="s">
        <v>17</v>
      </c>
      <c r="B333" s="121" t="s">
        <v>18</v>
      </c>
      <c r="C333" s="122">
        <v>42664</v>
      </c>
      <c r="D333" s="132">
        <v>140000</v>
      </c>
      <c r="E333" s="120" t="s">
        <v>265</v>
      </c>
      <c r="F333" s="130">
        <v>49</v>
      </c>
      <c r="G333" s="120" t="str">
        <f>VLOOKUP(F333,Plan2!$1:$1048576,3,FALSE)</f>
        <v>COLCHETE FIXAÇÃO, MATERIAL AÇO, TRATAMENTO SUPERFICIAL LATONADO, TAMANHO Nº 08. CAIXA COM 72 UNIDADES</v>
      </c>
      <c r="H333" s="130" t="s">
        <v>266</v>
      </c>
      <c r="I333" s="130">
        <v>20</v>
      </c>
      <c r="J333" s="131">
        <f>VLOOKUP(F333,Plan2!$1:$1048576,8,FALSE)</f>
        <v>2.65</v>
      </c>
      <c r="K333" s="125">
        <f t="shared" si="21"/>
        <v>53</v>
      </c>
      <c r="L333" s="133">
        <v>42524</v>
      </c>
      <c r="M333" s="130" t="s">
        <v>423</v>
      </c>
      <c r="N333" s="130">
        <f t="shared" si="20"/>
        <v>20</v>
      </c>
      <c r="O333" s="127">
        <f t="shared" si="22"/>
        <v>53</v>
      </c>
      <c r="P333" s="126">
        <v>42576</v>
      </c>
      <c r="Q333" s="120">
        <v>348</v>
      </c>
      <c r="R333" s="120" t="s">
        <v>611</v>
      </c>
    </row>
    <row r="334" spans="1:18" ht="60" x14ac:dyDescent="0.25">
      <c r="A334" s="120" t="s">
        <v>17</v>
      </c>
      <c r="B334" s="121" t="s">
        <v>18</v>
      </c>
      <c r="C334" s="122">
        <v>42664</v>
      </c>
      <c r="D334" s="132">
        <v>140000</v>
      </c>
      <c r="E334" s="120" t="s">
        <v>265</v>
      </c>
      <c r="F334" s="130">
        <v>50</v>
      </c>
      <c r="G334" s="120" t="str">
        <f>VLOOKUP(F334,Plan2!$1:$1048576,3,FALSE)</f>
        <v>COLCHETE FIXAÇÃO, MATERIAL METAL, TRATAMENTO SUPERFICIAL LATONADO, TAMANHO Nº 10, APLICAÇÃO PROCESSOS. CAIXA COM 72 UNIDADES</v>
      </c>
      <c r="H334" s="130" t="s">
        <v>266</v>
      </c>
      <c r="I334" s="130">
        <v>20</v>
      </c>
      <c r="J334" s="131">
        <f>VLOOKUP(F334,Plan2!$1:$1048576,8,FALSE)</f>
        <v>3.15</v>
      </c>
      <c r="K334" s="125">
        <f t="shared" si="21"/>
        <v>63</v>
      </c>
      <c r="L334" s="133">
        <v>42524</v>
      </c>
      <c r="M334" s="130" t="s">
        <v>423</v>
      </c>
      <c r="N334" s="130">
        <f t="shared" si="20"/>
        <v>20</v>
      </c>
      <c r="O334" s="127">
        <f t="shared" si="22"/>
        <v>63</v>
      </c>
      <c r="P334" s="126">
        <v>42576</v>
      </c>
      <c r="Q334" s="120">
        <v>348</v>
      </c>
      <c r="R334" s="120" t="s">
        <v>611</v>
      </c>
    </row>
    <row r="335" spans="1:18" ht="60" x14ac:dyDescent="0.25">
      <c r="A335" s="120" t="s">
        <v>17</v>
      </c>
      <c r="B335" s="121" t="s">
        <v>18</v>
      </c>
      <c r="C335" s="122">
        <v>42664</v>
      </c>
      <c r="D335" s="132">
        <v>140000</v>
      </c>
      <c r="E335" s="120" t="s">
        <v>265</v>
      </c>
      <c r="F335" s="130">
        <v>57</v>
      </c>
      <c r="G335" s="120" t="str">
        <f>VLOOKUP(F335,Plan2!$1:$1048576,3,FALSE)</f>
        <v>CORRETIVO LÍQUIDO, MATERIAL BASE D´ÁGUA- SECAGEM RÁPIDA, APRESENTAÇÃO FRASCO, APLICAÇÃO PAPEL COMUM ML, VOLUME 18 ML</v>
      </c>
      <c r="H335" s="130" t="s">
        <v>266</v>
      </c>
      <c r="I335" s="130">
        <v>100</v>
      </c>
      <c r="J335" s="131">
        <f>VLOOKUP(F335,Plan2!$1:$1048576,8,FALSE)</f>
        <v>0.99</v>
      </c>
      <c r="K335" s="125">
        <f t="shared" si="21"/>
        <v>99</v>
      </c>
      <c r="L335" s="133">
        <v>42527</v>
      </c>
      <c r="M335" s="130" t="s">
        <v>431</v>
      </c>
      <c r="N335" s="130">
        <v>88</v>
      </c>
      <c r="O335" s="127">
        <f t="shared" si="22"/>
        <v>87.12</v>
      </c>
      <c r="P335" s="126">
        <v>42613</v>
      </c>
      <c r="Q335" s="120">
        <v>1089</v>
      </c>
      <c r="R335" s="120" t="s">
        <v>692</v>
      </c>
    </row>
    <row r="336" spans="1:18" ht="45" x14ac:dyDescent="0.25">
      <c r="A336" s="120" t="s">
        <v>17</v>
      </c>
      <c r="B336" s="121" t="s">
        <v>18</v>
      </c>
      <c r="C336" s="122">
        <v>42664</v>
      </c>
      <c r="D336" s="132">
        <v>140000</v>
      </c>
      <c r="E336" s="120" t="s">
        <v>265</v>
      </c>
      <c r="F336" s="130">
        <v>69</v>
      </c>
      <c r="G336" s="120" t="str">
        <f>VLOOKUP(F336,Plan2!$1:$1048576,3,FALSE)</f>
        <v>ESPIRAL ENCADERNAÇÃO, MATERIAL PLÁSTICO, DIÂMETRO 12 MM, COMPRIMENTO 320 MM, COR INCOLOR</v>
      </c>
      <c r="H336" s="130" t="s">
        <v>266</v>
      </c>
      <c r="I336" s="130">
        <v>50</v>
      </c>
      <c r="J336" s="131">
        <f>VLOOKUP(F336,Plan2!$1:$1048576,8,FALSE)</f>
        <v>0.08</v>
      </c>
      <c r="K336" s="125">
        <f t="shared" si="21"/>
        <v>4</v>
      </c>
      <c r="L336" s="133">
        <v>42524</v>
      </c>
      <c r="M336" s="130" t="s">
        <v>415</v>
      </c>
      <c r="N336" s="130">
        <f t="shared" ref="N336:N342" si="23">I336</f>
        <v>50</v>
      </c>
      <c r="O336" s="127">
        <f t="shared" si="22"/>
        <v>4</v>
      </c>
      <c r="P336" s="126">
        <v>42564</v>
      </c>
      <c r="Q336" s="120">
        <v>1281</v>
      </c>
      <c r="R336" s="120" t="s">
        <v>611</v>
      </c>
    </row>
    <row r="337" spans="1:18" ht="45" x14ac:dyDescent="0.25">
      <c r="A337" s="120" t="s">
        <v>17</v>
      </c>
      <c r="B337" s="121" t="s">
        <v>18</v>
      </c>
      <c r="C337" s="122">
        <v>42664</v>
      </c>
      <c r="D337" s="132">
        <v>140000</v>
      </c>
      <c r="E337" s="120" t="s">
        <v>265</v>
      </c>
      <c r="F337" s="130">
        <v>71</v>
      </c>
      <c r="G337" s="120" t="str">
        <f>VLOOKUP(F337,Plan2!$1:$1048576,3,FALSE)</f>
        <v>ESPIRAL ENCADERNAÇÃO, MATERIAL PLÁSTICO, DIÂMETRO 15 MM, COMPRIMENTO 320 MM, COR INCOLOR</v>
      </c>
      <c r="H337" s="130" t="s">
        <v>266</v>
      </c>
      <c r="I337" s="130">
        <v>50</v>
      </c>
      <c r="J337" s="131">
        <f>VLOOKUP(F337,Plan2!$1:$1048576,8,FALSE)</f>
        <v>0.11</v>
      </c>
      <c r="K337" s="125">
        <f t="shared" si="21"/>
        <v>5.5</v>
      </c>
      <c r="L337" s="133">
        <v>42527</v>
      </c>
      <c r="M337" s="130" t="s">
        <v>425</v>
      </c>
      <c r="N337" s="130">
        <f t="shared" si="23"/>
        <v>50</v>
      </c>
      <c r="O337" s="127">
        <f t="shared" si="22"/>
        <v>5.5</v>
      </c>
      <c r="P337" s="126">
        <v>42579</v>
      </c>
      <c r="Q337" s="120">
        <v>1400</v>
      </c>
      <c r="R337" s="120" t="s">
        <v>611</v>
      </c>
    </row>
    <row r="338" spans="1:18" ht="45" x14ac:dyDescent="0.25">
      <c r="A338" s="120" t="s">
        <v>17</v>
      </c>
      <c r="B338" s="121" t="s">
        <v>18</v>
      </c>
      <c r="C338" s="122">
        <v>42664</v>
      </c>
      <c r="D338" s="132">
        <v>140000</v>
      </c>
      <c r="E338" s="120" t="s">
        <v>265</v>
      </c>
      <c r="F338" s="130">
        <v>73</v>
      </c>
      <c r="G338" s="120" t="str">
        <f>VLOOKUP(F338,Plan2!$1:$1048576,3,FALSE)</f>
        <v>ESPIRAL ENCADERNAÇÃO, MATERIAL PLÁSTICO, DIÂMETRO 20 MM, COMPRIMENTO 320 MM, COR INCOLOR</v>
      </c>
      <c r="H338" s="130" t="s">
        <v>266</v>
      </c>
      <c r="I338" s="130">
        <v>50</v>
      </c>
      <c r="J338" s="131">
        <f>VLOOKUP(F338,Plan2!$1:$1048576,8,FALSE)</f>
        <v>0.16</v>
      </c>
      <c r="K338" s="125">
        <f t="shared" si="21"/>
        <v>8</v>
      </c>
      <c r="L338" s="133">
        <v>42524</v>
      </c>
      <c r="M338" s="130" t="s">
        <v>415</v>
      </c>
      <c r="N338" s="130">
        <f t="shared" si="23"/>
        <v>50</v>
      </c>
      <c r="O338" s="127">
        <f t="shared" si="22"/>
        <v>8</v>
      </c>
      <c r="P338" s="126">
        <v>42564</v>
      </c>
      <c r="Q338" s="120">
        <v>1281</v>
      </c>
      <c r="R338" s="120" t="s">
        <v>611</v>
      </c>
    </row>
    <row r="339" spans="1:18" ht="45" x14ac:dyDescent="0.25">
      <c r="A339" s="120" t="s">
        <v>17</v>
      </c>
      <c r="B339" s="121" t="s">
        <v>18</v>
      </c>
      <c r="C339" s="122">
        <v>42664</v>
      </c>
      <c r="D339" s="132">
        <v>140000</v>
      </c>
      <c r="E339" s="120" t="s">
        <v>265</v>
      </c>
      <c r="F339" s="130">
        <v>79</v>
      </c>
      <c r="G339" s="120" t="str">
        <f>VLOOKUP(F339,Plan2!$1:$1048576,3,FALSE)</f>
        <v>ESPIRAL ENCADERNAÇÃO, MATERIAL PLÁSTICO, DIÂMETRO 9 MM, COMPRIMENTO 330 MM, NÚMERO ANÉIS 56, COR INCOLOR</v>
      </c>
      <c r="H339" s="130" t="s">
        <v>266</v>
      </c>
      <c r="I339" s="130">
        <v>50</v>
      </c>
      <c r="J339" s="131">
        <f>VLOOKUP(F339,Plan2!$1:$1048576,8,FALSE)</f>
        <v>0.05</v>
      </c>
      <c r="K339" s="125">
        <f t="shared" si="21"/>
        <v>2.5</v>
      </c>
      <c r="L339" s="133">
        <v>42524</v>
      </c>
      <c r="M339" s="130" t="s">
        <v>415</v>
      </c>
      <c r="N339" s="130">
        <f t="shared" si="23"/>
        <v>50</v>
      </c>
      <c r="O339" s="127">
        <f t="shared" si="22"/>
        <v>2.5</v>
      </c>
      <c r="P339" s="126">
        <v>42564</v>
      </c>
      <c r="Q339" s="120">
        <v>1281</v>
      </c>
      <c r="R339" s="120" t="s">
        <v>611</v>
      </c>
    </row>
    <row r="340" spans="1:18" ht="60" x14ac:dyDescent="0.25">
      <c r="A340" s="120" t="s">
        <v>17</v>
      </c>
      <c r="B340" s="121" t="s">
        <v>18</v>
      </c>
      <c r="C340" s="122">
        <v>42664</v>
      </c>
      <c r="D340" s="132">
        <v>140000</v>
      </c>
      <c r="E340" s="120" t="s">
        <v>265</v>
      </c>
      <c r="F340" s="130">
        <v>75</v>
      </c>
      <c r="G340" s="120" t="str">
        <f>VLOOKUP(F340,Plan2!$1:$1048576,3,FALSE)</f>
        <v>ESPIRAL ENCADERNAÇÃO, MATERIAL PLÁSTICO, DIÂMETRO 25 MM, COMPRIMENTO 330 MM, COR INCOLOR, QUANTIDADE FOLHAS 160</v>
      </c>
      <c r="H340" s="130" t="s">
        <v>266</v>
      </c>
      <c r="I340" s="130">
        <v>50</v>
      </c>
      <c r="J340" s="131">
        <f>VLOOKUP(F340,Plan2!$1:$1048576,8,FALSE)</f>
        <v>0.26</v>
      </c>
      <c r="K340" s="125">
        <f t="shared" si="21"/>
        <v>13</v>
      </c>
      <c r="L340" s="133">
        <v>42527</v>
      </c>
      <c r="M340" s="130" t="s">
        <v>425</v>
      </c>
      <c r="N340" s="130">
        <f t="shared" si="23"/>
        <v>50</v>
      </c>
      <c r="O340" s="127">
        <f t="shared" si="22"/>
        <v>13</v>
      </c>
      <c r="P340" s="126">
        <v>42579</v>
      </c>
      <c r="Q340" s="120">
        <v>1400</v>
      </c>
      <c r="R340" s="120" t="s">
        <v>611</v>
      </c>
    </row>
    <row r="341" spans="1:18" ht="60" x14ac:dyDescent="0.25">
      <c r="A341" s="120" t="s">
        <v>17</v>
      </c>
      <c r="B341" s="121" t="s">
        <v>18</v>
      </c>
      <c r="C341" s="122">
        <v>42664</v>
      </c>
      <c r="D341" s="132">
        <v>140000</v>
      </c>
      <c r="E341" s="120" t="s">
        <v>265</v>
      </c>
      <c r="F341" s="130">
        <v>87</v>
      </c>
      <c r="G341" s="120" t="str">
        <f>VLOOKUP(F341,Plan2!$1:$1048576,3,FALSE)</f>
        <v>FITA ADESIVA, MATERIAL CELOFANE TRANSPARENTE, TIPO MONOFACE, LARGURA 19 MM, COMPRIMENTO 30 M, COR INCOLOR, APLICAÇÃO MULTIUSO</v>
      </c>
      <c r="H341" s="130" t="s">
        <v>266</v>
      </c>
      <c r="I341" s="130">
        <v>10</v>
      </c>
      <c r="J341" s="131">
        <f>VLOOKUP(F341,Plan2!$1:$1048576,8,FALSE)</f>
        <v>0.97</v>
      </c>
      <c r="K341" s="125">
        <f t="shared" si="21"/>
        <v>9.6999999999999993</v>
      </c>
      <c r="L341" s="133">
        <v>42524</v>
      </c>
      <c r="M341" s="130" t="s">
        <v>414</v>
      </c>
      <c r="N341" s="130">
        <f t="shared" si="23"/>
        <v>10</v>
      </c>
      <c r="O341" s="127">
        <f t="shared" si="22"/>
        <v>9.6999999999999993</v>
      </c>
      <c r="P341" s="126">
        <v>42612</v>
      </c>
      <c r="Q341" s="120">
        <v>1489</v>
      </c>
      <c r="R341" s="120" t="s">
        <v>611</v>
      </c>
    </row>
    <row r="342" spans="1:18" ht="75" x14ac:dyDescent="0.25">
      <c r="A342" s="120" t="s">
        <v>17</v>
      </c>
      <c r="B342" s="121" t="s">
        <v>18</v>
      </c>
      <c r="C342" s="122">
        <v>42664</v>
      </c>
      <c r="D342" s="132">
        <v>140000</v>
      </c>
      <c r="E342" s="120" t="s">
        <v>265</v>
      </c>
      <c r="F342" s="130">
        <v>86</v>
      </c>
      <c r="G342" s="120" t="str">
        <f>VLOOKUP(F342,Plan2!$1:$1048576,3,FALSE)</f>
        <v>FITA ADESIVA EMBALAGEM, MATERIAL POLIPROPILENO, COMPRIMENTO 50 M, LARGURA 50 MM, APLICAÇÃO EMPACOTAMENTO EM GERAL, COR MARROM. ROLO DE 50 METROS</v>
      </c>
      <c r="H342" s="130" t="s">
        <v>266</v>
      </c>
      <c r="I342" s="130">
        <v>10</v>
      </c>
      <c r="J342" s="131">
        <f>VLOOKUP(F342,Plan2!$1:$1048576,8,FALSE)</f>
        <v>1.75</v>
      </c>
      <c r="K342" s="125">
        <f t="shared" si="21"/>
        <v>17.5</v>
      </c>
      <c r="L342" s="133">
        <v>42524</v>
      </c>
      <c r="M342" s="130" t="s">
        <v>416</v>
      </c>
      <c r="N342" s="130">
        <f t="shared" si="23"/>
        <v>10</v>
      </c>
      <c r="O342" s="127">
        <f t="shared" si="22"/>
        <v>17.5</v>
      </c>
      <c r="P342" s="126">
        <v>42597</v>
      </c>
      <c r="Q342" s="120">
        <v>3048</v>
      </c>
      <c r="R342" s="120" t="s">
        <v>611</v>
      </c>
    </row>
    <row r="343" spans="1:18" ht="60" x14ac:dyDescent="0.25">
      <c r="A343" s="120" t="s">
        <v>17</v>
      </c>
      <c r="B343" s="121" t="s">
        <v>18</v>
      </c>
      <c r="C343" s="122">
        <v>42664</v>
      </c>
      <c r="D343" s="132">
        <v>140000</v>
      </c>
      <c r="E343" s="120" t="s">
        <v>265</v>
      </c>
      <c r="F343" s="130">
        <v>89</v>
      </c>
      <c r="G343" s="120" t="str">
        <f>VLOOKUP(F343,Plan2!$1:$1048576,3,FALSE)</f>
        <v>FITA ADESIVA, MATERIAL CREPE, TIPO MONOFACE, LARGURA 25 MM, COMPRIMENTO 50 M, COR BEGE, APLICAÇÃO MULTIUSO. ROLO DE 50 METROS</v>
      </c>
      <c r="H343" s="130" t="s">
        <v>266</v>
      </c>
      <c r="I343" s="130">
        <v>10</v>
      </c>
      <c r="J343" s="131">
        <f>VLOOKUP(F343,Plan2!$1:$1048576,8,FALSE)</f>
        <v>2.4</v>
      </c>
      <c r="K343" s="125">
        <f t="shared" si="21"/>
        <v>24</v>
      </c>
      <c r="L343" s="133">
        <v>42524</v>
      </c>
      <c r="M343" s="130" t="s">
        <v>416</v>
      </c>
      <c r="N343" s="130">
        <v>5</v>
      </c>
      <c r="O343" s="127">
        <f t="shared" si="22"/>
        <v>12</v>
      </c>
      <c r="P343" s="126">
        <v>42597</v>
      </c>
      <c r="Q343" s="120">
        <v>3048</v>
      </c>
      <c r="R343" s="120" t="s">
        <v>692</v>
      </c>
    </row>
    <row r="344" spans="1:18" ht="45" x14ac:dyDescent="0.25">
      <c r="A344" s="120" t="s">
        <v>17</v>
      </c>
      <c r="B344" s="121" t="s">
        <v>18</v>
      </c>
      <c r="C344" s="122">
        <v>42664</v>
      </c>
      <c r="D344" s="132">
        <v>140000</v>
      </c>
      <c r="E344" s="120" t="s">
        <v>265</v>
      </c>
      <c r="F344" s="130">
        <v>94</v>
      </c>
      <c r="G344" s="120" t="str">
        <f>VLOOKUP(F344,Plan2!$1:$1048576,3,FALSE)</f>
        <v>FLANELA, MATERIAL FLANELA, COMPRIMENTO 60 CM, LARGURA 40 CM, COR AMARELA</v>
      </c>
      <c r="H344" s="130" t="s">
        <v>266</v>
      </c>
      <c r="I344" s="130">
        <v>10</v>
      </c>
      <c r="J344" s="131">
        <f>VLOOKUP(F344,Plan2!$1:$1048576,8,FALSE)</f>
        <v>1.22</v>
      </c>
      <c r="K344" s="125">
        <f t="shared" si="21"/>
        <v>12.2</v>
      </c>
      <c r="L344" s="133">
        <v>42524</v>
      </c>
      <c r="M344" s="130" t="s">
        <v>422</v>
      </c>
      <c r="N344" s="130">
        <f t="shared" ref="N344:N350" si="24">I344</f>
        <v>10</v>
      </c>
      <c r="O344" s="127">
        <f t="shared" si="22"/>
        <v>12.2</v>
      </c>
      <c r="P344" s="126">
        <v>42590</v>
      </c>
      <c r="Q344" s="120">
        <v>544</v>
      </c>
      <c r="R344" s="120" t="s">
        <v>611</v>
      </c>
    </row>
    <row r="345" spans="1:18" ht="60" x14ac:dyDescent="0.25">
      <c r="A345" s="120" t="s">
        <v>17</v>
      </c>
      <c r="B345" s="121" t="s">
        <v>18</v>
      </c>
      <c r="C345" s="122">
        <v>42664</v>
      </c>
      <c r="D345" s="132">
        <v>140000</v>
      </c>
      <c r="E345" s="120" t="s">
        <v>265</v>
      </c>
      <c r="F345" s="130">
        <v>99</v>
      </c>
      <c r="G345" s="120" t="str">
        <f>VLOOKUP(F345,Plan2!$1:$1048576,3,FALSE)</f>
        <v>GARRAFA TÉRMICA, MATERIAL PLÁSTICO, CAPACIDADE 1 L, FORMATO CILÍNDRICO, CARACTERÍSTICAS ADICIONAIS COM TAMPA ROSCÁVEL E AMPOLA EM VIDRO</v>
      </c>
      <c r="H345" s="130" t="s">
        <v>266</v>
      </c>
      <c r="I345" s="130">
        <v>2</v>
      </c>
      <c r="J345" s="131">
        <f>VLOOKUP(F345,Plan2!$1:$1048576,8,FALSE)</f>
        <v>19.989999999999998</v>
      </c>
      <c r="K345" s="125">
        <f t="shared" si="21"/>
        <v>39.979999999999997</v>
      </c>
      <c r="L345" s="133">
        <v>42524</v>
      </c>
      <c r="M345" s="130" t="s">
        <v>422</v>
      </c>
      <c r="N345" s="130">
        <f t="shared" si="24"/>
        <v>2</v>
      </c>
      <c r="O345" s="127">
        <f t="shared" si="22"/>
        <v>39.979999999999997</v>
      </c>
      <c r="P345" s="126">
        <v>42590</v>
      </c>
      <c r="Q345" s="120">
        <v>544</v>
      </c>
      <c r="R345" s="120" t="s">
        <v>611</v>
      </c>
    </row>
    <row r="346" spans="1:18" ht="45" x14ac:dyDescent="0.25">
      <c r="A346" s="120" t="s">
        <v>17</v>
      </c>
      <c r="B346" s="121" t="s">
        <v>18</v>
      </c>
      <c r="C346" s="122">
        <v>42664</v>
      </c>
      <c r="D346" s="132">
        <v>140000</v>
      </c>
      <c r="E346" s="120" t="s">
        <v>265</v>
      </c>
      <c r="F346" s="130">
        <v>102</v>
      </c>
      <c r="G346" s="120" t="str">
        <f>VLOOKUP(F346,Plan2!$1:$1048576,3,FALSE)</f>
        <v>GRAMPEADOR, TRATAMENTO SUPERFICIAL PINTADO, MATERIAL METAL, TIPO MESA, CAPACIDADE 50 FL, TAMANHO GRAMPO 26/6</v>
      </c>
      <c r="H346" s="130" t="s">
        <v>266</v>
      </c>
      <c r="I346" s="130">
        <v>10</v>
      </c>
      <c r="J346" s="131">
        <f>VLOOKUP(F346,Plan2!$1:$1048576,8,FALSE)</f>
        <v>17.489999999999998</v>
      </c>
      <c r="K346" s="125">
        <f t="shared" si="21"/>
        <v>174.89999999999998</v>
      </c>
      <c r="L346" s="133">
        <v>42524</v>
      </c>
      <c r="M346" s="130" t="s">
        <v>418</v>
      </c>
      <c r="N346" s="130">
        <f t="shared" si="24"/>
        <v>10</v>
      </c>
      <c r="O346" s="127">
        <f t="shared" si="22"/>
        <v>174.89999999999998</v>
      </c>
      <c r="P346" s="126">
        <v>42583</v>
      </c>
      <c r="Q346" s="120">
        <v>4227</v>
      </c>
      <c r="R346" s="120" t="s">
        <v>611</v>
      </c>
    </row>
    <row r="347" spans="1:18" ht="60" x14ac:dyDescent="0.25">
      <c r="A347" s="120" t="s">
        <v>17</v>
      </c>
      <c r="B347" s="121" t="s">
        <v>18</v>
      </c>
      <c r="C347" s="122">
        <v>42664</v>
      </c>
      <c r="D347" s="132">
        <v>140000</v>
      </c>
      <c r="E347" s="120" t="s">
        <v>265</v>
      </c>
      <c r="F347" s="130">
        <v>100</v>
      </c>
      <c r="G347" s="120" t="str">
        <f>VLOOKUP(F347,Plan2!$1:$1048576,3,FALSE)</f>
        <v>GRAMPEADOR, TRATAMENTO SUPERFICIAL PINTADO, MATERIAL METAL, TIPO MESA, CAPACIDADE 100 FL, APLICAÇÃO PAPEL, TAMANHO GRAMPO 23/10</v>
      </c>
      <c r="H347" s="130" t="s">
        <v>266</v>
      </c>
      <c r="I347" s="130">
        <v>5</v>
      </c>
      <c r="J347" s="131">
        <f>VLOOKUP(F347,Plan2!$1:$1048576,8,FALSE)</f>
        <v>33.200000000000003</v>
      </c>
      <c r="K347" s="125">
        <f t="shared" si="21"/>
        <v>166</v>
      </c>
      <c r="L347" s="133">
        <v>42524</v>
      </c>
      <c r="M347" s="130" t="s">
        <v>417</v>
      </c>
      <c r="N347" s="130">
        <f t="shared" si="24"/>
        <v>5</v>
      </c>
      <c r="O347" s="127">
        <f t="shared" si="22"/>
        <v>166</v>
      </c>
      <c r="P347" s="126">
        <v>42577</v>
      </c>
      <c r="Q347" s="120">
        <v>6468</v>
      </c>
      <c r="R347" s="120" t="s">
        <v>611</v>
      </c>
    </row>
    <row r="348" spans="1:18" ht="60" x14ac:dyDescent="0.25">
      <c r="A348" s="120" t="s">
        <v>17</v>
      </c>
      <c r="B348" s="121" t="s">
        <v>18</v>
      </c>
      <c r="C348" s="122">
        <v>42664</v>
      </c>
      <c r="D348" s="132">
        <v>140000</v>
      </c>
      <c r="E348" s="120" t="s">
        <v>265</v>
      </c>
      <c r="F348" s="130">
        <v>101</v>
      </c>
      <c r="G348" s="120" t="str">
        <f>VLOOKUP(F348,Plan2!$1:$1048576,3,FALSE)</f>
        <v>GRAMPEADOR, TRATAMENTO SUPERFICIAL PINTADO, MATERIAL METAL, TIPO MESA, CAPACIDADE 20 FL, APLICAÇÃO PAPEL, TAMANHO GRAMPO 26/6</v>
      </c>
      <c r="H348" s="130" t="s">
        <v>266</v>
      </c>
      <c r="I348" s="130">
        <v>50</v>
      </c>
      <c r="J348" s="131">
        <f>VLOOKUP(F348,Plan2!$1:$1048576,8,FALSE)</f>
        <v>5.84</v>
      </c>
      <c r="K348" s="125">
        <f t="shared" si="21"/>
        <v>292</v>
      </c>
      <c r="L348" s="133">
        <v>42527</v>
      </c>
      <c r="M348" s="130" t="s">
        <v>431</v>
      </c>
      <c r="N348" s="130">
        <f t="shared" si="24"/>
        <v>50</v>
      </c>
      <c r="O348" s="127">
        <f t="shared" si="22"/>
        <v>292</v>
      </c>
      <c r="P348" s="126">
        <v>42613</v>
      </c>
      <c r="Q348" s="120">
        <v>1089</v>
      </c>
      <c r="R348" s="120" t="s">
        <v>611</v>
      </c>
    </row>
    <row r="349" spans="1:18" ht="60" x14ac:dyDescent="0.25">
      <c r="A349" s="120" t="s">
        <v>17</v>
      </c>
      <c r="B349" s="121" t="s">
        <v>18</v>
      </c>
      <c r="C349" s="122">
        <v>42664</v>
      </c>
      <c r="D349" s="132">
        <v>140000</v>
      </c>
      <c r="E349" s="120" t="s">
        <v>265</v>
      </c>
      <c r="F349" s="130">
        <v>105</v>
      </c>
      <c r="G349" s="120" t="str">
        <f>VLOOKUP(F349,Plan2!$1:$1048576,3,FALSE)</f>
        <v>GRAMPO GRAMPEADOR, MATERIAL METAL, TRATAMENTO SUPERFICIAL NIQUELADO, TAMANHO 23/6. CAIXA COM 5.000 UNIDADES</v>
      </c>
      <c r="H349" s="130" t="s">
        <v>266</v>
      </c>
      <c r="I349" s="130">
        <v>20</v>
      </c>
      <c r="J349" s="131">
        <f>VLOOKUP(F349,Plan2!$1:$1048576,8,FALSE)</f>
        <v>7.9</v>
      </c>
      <c r="K349" s="125">
        <f t="shared" si="21"/>
        <v>158</v>
      </c>
      <c r="L349" s="130" t="s">
        <v>477</v>
      </c>
      <c r="M349" s="130" t="s">
        <v>477</v>
      </c>
      <c r="N349" s="130" t="s">
        <v>477</v>
      </c>
      <c r="O349" s="127" t="s">
        <v>477</v>
      </c>
      <c r="P349" s="126" t="s">
        <v>477</v>
      </c>
      <c r="Q349" s="120" t="s">
        <v>477</v>
      </c>
      <c r="R349" s="120" t="s">
        <v>478</v>
      </c>
    </row>
    <row r="350" spans="1:18" ht="45" x14ac:dyDescent="0.25">
      <c r="A350" s="120" t="s">
        <v>17</v>
      </c>
      <c r="B350" s="121" t="s">
        <v>18</v>
      </c>
      <c r="C350" s="122">
        <v>42664</v>
      </c>
      <c r="D350" s="132">
        <v>140000</v>
      </c>
      <c r="E350" s="120" t="s">
        <v>265</v>
      </c>
      <c r="F350" s="130">
        <v>104</v>
      </c>
      <c r="G350" s="120" t="str">
        <f>VLOOKUP(F350,Plan2!$1:$1048576,3,FALSE)</f>
        <v>GRAMPO GRAMPEADOR, MATERIAL METAL, TRATAMENTO SUPERFICIAL GALVANIZADO, TAMANHO26/6. CAIXA COM 5.000 UNIDADES</v>
      </c>
      <c r="H350" s="130" t="s">
        <v>266</v>
      </c>
      <c r="I350" s="130">
        <v>30</v>
      </c>
      <c r="J350" s="131">
        <f>VLOOKUP(F350,Plan2!$1:$1048576,8,FALSE)</f>
        <v>2</v>
      </c>
      <c r="K350" s="125">
        <f t="shared" si="21"/>
        <v>60</v>
      </c>
      <c r="L350" s="133">
        <v>42527</v>
      </c>
      <c r="M350" s="130" t="s">
        <v>428</v>
      </c>
      <c r="N350" s="130">
        <f t="shared" si="24"/>
        <v>30</v>
      </c>
      <c r="O350" s="127">
        <f t="shared" si="22"/>
        <v>60</v>
      </c>
      <c r="P350" s="126">
        <v>42639</v>
      </c>
      <c r="Q350" s="120">
        <v>309</v>
      </c>
      <c r="R350" s="120" t="s">
        <v>611</v>
      </c>
    </row>
    <row r="351" spans="1:18" ht="75" x14ac:dyDescent="0.25">
      <c r="A351" s="120" t="s">
        <v>17</v>
      </c>
      <c r="B351" s="121" t="s">
        <v>18</v>
      </c>
      <c r="C351" s="122">
        <v>42664</v>
      </c>
      <c r="D351" s="132">
        <v>140000</v>
      </c>
      <c r="E351" s="120" t="s">
        <v>265</v>
      </c>
      <c r="F351" s="130">
        <v>108</v>
      </c>
      <c r="G351" s="120" t="str">
        <f>VLOOKUP(F351,Plan2!$1:$1048576,3,FALSE)</f>
        <v>LÁPIS PRETO, MATERIAL CORPO MADEIRA, DUREZA CARGA HB, FORMATO CORPO SEXTAVADO,CARACTERÍSTICAS ADICIONAIS ENVERNIZADO E APONTADO, MATERIAL CARGA GRAFITE Nº 2</v>
      </c>
      <c r="H351" s="130" t="s">
        <v>266</v>
      </c>
      <c r="I351" s="130">
        <v>1000</v>
      </c>
      <c r="J351" s="131">
        <f>VLOOKUP(F351,Plan2!$1:$1048576,8,FALSE)</f>
        <v>0.16</v>
      </c>
      <c r="K351" s="125">
        <f t="shared" si="21"/>
        <v>160</v>
      </c>
      <c r="L351" s="130" t="s">
        <v>477</v>
      </c>
      <c r="M351" s="130" t="s">
        <v>477</v>
      </c>
      <c r="N351" s="130" t="s">
        <v>477</v>
      </c>
      <c r="O351" s="127" t="s">
        <v>477</v>
      </c>
      <c r="P351" s="126" t="s">
        <v>477</v>
      </c>
      <c r="Q351" s="120" t="s">
        <v>477</v>
      </c>
      <c r="R351" s="120" t="s">
        <v>478</v>
      </c>
    </row>
    <row r="352" spans="1:18" ht="105" x14ac:dyDescent="0.25">
      <c r="A352" s="120" t="s">
        <v>17</v>
      </c>
      <c r="B352" s="121" t="s">
        <v>18</v>
      </c>
      <c r="C352" s="122">
        <v>42664</v>
      </c>
      <c r="D352" s="132">
        <v>140000</v>
      </c>
      <c r="E352" s="120" t="s">
        <v>265</v>
      </c>
      <c r="F352" s="130">
        <v>118</v>
      </c>
      <c r="G352" s="120" t="str">
        <f>VLOOKUP(F352,Plan2!$1:$1048576,3,FALSE)</f>
        <v>MOLHA-DEDOS, MATERIAL BASE PLÁSTICO, MATERIAL TAMPA PLÁSTICO, MATERIAL CARGA MASSA ACONDICIONADA E ESPUMA NO FUNDO PARA ADERÊN-, TAMANHO ÚNICO, VALIDADE CARGA 2 ANOS, CARACTERÍSTICAS ADICIONAIS NÃO CONTÉM GLICERINA E NÃO MANCHA</v>
      </c>
      <c r="H352" s="130" t="s">
        <v>266</v>
      </c>
      <c r="I352" s="130">
        <v>10</v>
      </c>
      <c r="J352" s="131">
        <f>VLOOKUP(F352,Plan2!$1:$1048576,8,FALSE)</f>
        <v>1.75</v>
      </c>
      <c r="K352" s="125">
        <f t="shared" si="21"/>
        <v>17.5</v>
      </c>
      <c r="L352" s="130" t="s">
        <v>477</v>
      </c>
      <c r="M352" s="130" t="s">
        <v>477</v>
      </c>
      <c r="N352" s="130" t="s">
        <v>477</v>
      </c>
      <c r="O352" s="127" t="s">
        <v>477</v>
      </c>
      <c r="P352" s="126" t="s">
        <v>477</v>
      </c>
      <c r="Q352" s="120" t="s">
        <v>477</v>
      </c>
      <c r="R352" s="120" t="s">
        <v>478</v>
      </c>
    </row>
    <row r="353" spans="1:18" ht="75" x14ac:dyDescent="0.25">
      <c r="A353" s="120" t="s">
        <v>17</v>
      </c>
      <c r="B353" s="121" t="s">
        <v>18</v>
      </c>
      <c r="C353" s="122">
        <v>42664</v>
      </c>
      <c r="D353" s="132">
        <v>140000</v>
      </c>
      <c r="E353" s="120" t="s">
        <v>265</v>
      </c>
      <c r="F353" s="130">
        <v>147</v>
      </c>
      <c r="G353" s="120" t="str">
        <f>VLOOKUP(F353,Plan2!$1:$1048576,3,FALSE)</f>
        <v>PILHA, TAMANHO PALITO, MODELO AAA, CARACTERÍSTICAS ADICIONAIS NÃO CONTÉM MERCÚRIO E CÁDMIO, SISTEMA ELETROQUÍMICO ALCALINA, TENSÃO NOMINAL 1,5 V</v>
      </c>
      <c r="H353" s="130" t="s">
        <v>266</v>
      </c>
      <c r="I353" s="130">
        <v>30</v>
      </c>
      <c r="J353" s="131">
        <f>VLOOKUP(F353,Plan2!$1:$1048576,8,FALSE)</f>
        <v>1.51</v>
      </c>
      <c r="K353" s="125">
        <f t="shared" si="21"/>
        <v>45.3</v>
      </c>
      <c r="L353" s="133">
        <v>42527</v>
      </c>
      <c r="M353" s="130" t="s">
        <v>432</v>
      </c>
      <c r="N353" s="130">
        <v>10</v>
      </c>
      <c r="O353" s="127">
        <f t="shared" si="22"/>
        <v>15.1</v>
      </c>
      <c r="P353" s="126">
        <v>42562</v>
      </c>
      <c r="Q353" s="120">
        <v>489</v>
      </c>
      <c r="R353" s="120" t="s">
        <v>692</v>
      </c>
    </row>
    <row r="354" spans="1:18" ht="75" x14ac:dyDescent="0.25">
      <c r="A354" s="120" t="s">
        <v>17</v>
      </c>
      <c r="B354" s="121" t="s">
        <v>18</v>
      </c>
      <c r="C354" s="122">
        <v>42664</v>
      </c>
      <c r="D354" s="132">
        <v>140000</v>
      </c>
      <c r="E354" s="120" t="s">
        <v>265</v>
      </c>
      <c r="F354" s="130">
        <v>148</v>
      </c>
      <c r="G354" s="120" t="str">
        <f>VLOOKUP(F354,Plan2!$1:$1048576,3,FALSE)</f>
        <v>PILHA, TAMANHO PEQUENA, MODELO AA, CARACTERÍSTICAS ADICIONAIS CARTELA C/2 UNIDADES/NÃO CONTÉM MERCÚRIO E CÁDMIO, SISTEMA ELETROQUÍMICO ALCALINA, TENSÃO NOMINAL 1,5 V</v>
      </c>
      <c r="H354" s="130" t="s">
        <v>266</v>
      </c>
      <c r="I354" s="130">
        <v>30</v>
      </c>
      <c r="J354" s="131">
        <f>VLOOKUP(F354,Plan2!$1:$1048576,8,FALSE)</f>
        <v>1.49</v>
      </c>
      <c r="K354" s="125">
        <f t="shared" si="21"/>
        <v>44.7</v>
      </c>
      <c r="L354" s="133">
        <v>42527</v>
      </c>
      <c r="M354" s="130" t="s">
        <v>432</v>
      </c>
      <c r="N354" s="130">
        <v>10</v>
      </c>
      <c r="O354" s="127">
        <f t="shared" si="22"/>
        <v>14.9</v>
      </c>
      <c r="P354" s="126">
        <v>42562</v>
      </c>
      <c r="Q354" s="120">
        <v>489</v>
      </c>
      <c r="R354" s="120" t="s">
        <v>692</v>
      </c>
    </row>
    <row r="355" spans="1:18" ht="75" x14ac:dyDescent="0.25">
      <c r="A355" s="120" t="s">
        <v>17</v>
      </c>
      <c r="B355" s="121" t="s">
        <v>18</v>
      </c>
      <c r="C355" s="122">
        <v>42664</v>
      </c>
      <c r="D355" s="132">
        <v>140000</v>
      </c>
      <c r="E355" s="120" t="s">
        <v>265</v>
      </c>
      <c r="F355" s="130">
        <v>160</v>
      </c>
      <c r="G355" s="120" t="str">
        <f>VLOOKUP(F355,Plan2!$1:$1048576,3,FALSE)</f>
        <v>PRANCHETA PORTÁTIL, MATERIAL ACRÍLICO, COMPRIMENTO 233 MM, LARGURA 320 MM, ESPESSURA 3 MM, COR FUMÊ, CARACTERÍSTICAS ADICIONAIS COM PRENDEDOR NIQUELADO</v>
      </c>
      <c r="H355" s="130" t="s">
        <v>266</v>
      </c>
      <c r="I355" s="130">
        <v>10</v>
      </c>
      <c r="J355" s="131">
        <f>VLOOKUP(F355,Plan2!$1:$1048576,8,FALSE)</f>
        <v>7.54</v>
      </c>
      <c r="K355" s="125">
        <f t="shared" si="21"/>
        <v>75.400000000000006</v>
      </c>
      <c r="L355" s="133">
        <v>42524</v>
      </c>
      <c r="M355" s="130" t="s">
        <v>418</v>
      </c>
      <c r="N355" s="130">
        <f t="shared" ref="N355:N398" si="25">I355</f>
        <v>10</v>
      </c>
      <c r="O355" s="127">
        <f t="shared" si="22"/>
        <v>75.400000000000006</v>
      </c>
      <c r="P355" s="126">
        <v>42583</v>
      </c>
      <c r="Q355" s="120">
        <v>4227</v>
      </c>
      <c r="R355" s="120" t="s">
        <v>611</v>
      </c>
    </row>
    <row r="356" spans="1:18" ht="60" x14ac:dyDescent="0.25">
      <c r="A356" s="120" t="s">
        <v>17</v>
      </c>
      <c r="B356" s="121" t="s">
        <v>18</v>
      </c>
      <c r="C356" s="122">
        <v>42664</v>
      </c>
      <c r="D356" s="132">
        <v>140000</v>
      </c>
      <c r="E356" s="120" t="s">
        <v>265</v>
      </c>
      <c r="F356" s="130">
        <v>175</v>
      </c>
      <c r="G356" s="120" t="str">
        <f>VLOOKUP(F356,Plan2!$1:$1048576,3,FALSE)</f>
        <v>TINTA PARA CARIMBO, COR AZUL, COMPONENTES ÁGUA, PIGMENTOS, ASPECTO FÍSICO LÍQUIDO, APLICAÇÃO ALMOFADA, CAPACIDADE FRASCO 40 ML</v>
      </c>
      <c r="H356" s="130" t="s">
        <v>266</v>
      </c>
      <c r="I356" s="130">
        <v>20</v>
      </c>
      <c r="J356" s="131">
        <f>VLOOKUP(F356,Plan2!$1:$1048576,8,FALSE)</f>
        <v>1.6</v>
      </c>
      <c r="K356" s="125">
        <f t="shared" si="21"/>
        <v>32</v>
      </c>
      <c r="L356" s="133">
        <v>42524</v>
      </c>
      <c r="M356" s="130" t="s">
        <v>424</v>
      </c>
      <c r="N356" s="130">
        <f t="shared" si="25"/>
        <v>20</v>
      </c>
      <c r="O356" s="127">
        <f t="shared" si="22"/>
        <v>32</v>
      </c>
      <c r="P356" s="126">
        <v>42579</v>
      </c>
      <c r="Q356" s="120">
        <v>938</v>
      </c>
      <c r="R356" s="120" t="s">
        <v>611</v>
      </c>
    </row>
    <row r="357" spans="1:18" ht="60" x14ac:dyDescent="0.25">
      <c r="A357" s="120" t="s">
        <v>17</v>
      </c>
      <c r="B357" s="121" t="s">
        <v>18</v>
      </c>
      <c r="C357" s="122">
        <v>42664</v>
      </c>
      <c r="D357" s="132">
        <v>140103</v>
      </c>
      <c r="E357" s="120" t="s">
        <v>344</v>
      </c>
      <c r="F357" s="130">
        <v>12</v>
      </c>
      <c r="G357" s="120" t="str">
        <f>VLOOKUP(F357,Plan2!$1:$1048576,3,FALSE)</f>
        <v>BLOCO RECADO, MATERIAL PAPEL, COR AMARELO, LARGURA 38 MM, COMPRIMENTO 50 MM, TIPO REMOVÍVEL, CARACTERÍSTICAS ADICIONAIS AUTO-ADESIVO</v>
      </c>
      <c r="H357" s="130" t="s">
        <v>343</v>
      </c>
      <c r="I357" s="130">
        <v>10</v>
      </c>
      <c r="J357" s="131">
        <f>VLOOKUP(F357,Plan2!$1:$1048576,8,FALSE)</f>
        <v>0.56999999999999995</v>
      </c>
      <c r="K357" s="125">
        <f t="shared" si="21"/>
        <v>5.6999999999999993</v>
      </c>
      <c r="L357" s="133">
        <v>42527</v>
      </c>
      <c r="M357" s="130" t="s">
        <v>445</v>
      </c>
      <c r="N357" s="130">
        <f t="shared" si="25"/>
        <v>10</v>
      </c>
      <c r="O357" s="127">
        <f t="shared" si="22"/>
        <v>5.6999999999999993</v>
      </c>
      <c r="P357" s="126">
        <v>42579</v>
      </c>
      <c r="Q357" s="120">
        <v>988</v>
      </c>
      <c r="R357" s="120" t="s">
        <v>611</v>
      </c>
    </row>
    <row r="358" spans="1:18" ht="30" x14ac:dyDescent="0.25">
      <c r="A358" s="120" t="s">
        <v>17</v>
      </c>
      <c r="B358" s="121" t="s">
        <v>18</v>
      </c>
      <c r="C358" s="122">
        <v>42664</v>
      </c>
      <c r="D358" s="132">
        <v>140103</v>
      </c>
      <c r="E358" s="120" t="s">
        <v>344</v>
      </c>
      <c r="F358" s="130">
        <v>17</v>
      </c>
      <c r="G358" s="120" t="str">
        <f>VLOOKUP(F358,Plan2!$1:$1048576,3,FALSE)</f>
        <v>CAIXA ARQUIVO, MATERIAL PLÁSTICO, DIMENSÕES 135 X 240 X 360 MM, COR AZUL</v>
      </c>
      <c r="H358" s="130" t="s">
        <v>343</v>
      </c>
      <c r="I358" s="130">
        <v>5</v>
      </c>
      <c r="J358" s="131">
        <f>VLOOKUP(F358,Plan2!$1:$1048576,8,FALSE)</f>
        <v>2.5499999999999998</v>
      </c>
      <c r="K358" s="125">
        <f t="shared" si="21"/>
        <v>12.75</v>
      </c>
      <c r="L358" s="133">
        <v>42527</v>
      </c>
      <c r="M358" s="130" t="s">
        <v>442</v>
      </c>
      <c r="N358" s="130">
        <f t="shared" si="25"/>
        <v>5</v>
      </c>
      <c r="O358" s="127">
        <f t="shared" si="22"/>
        <v>12.75</v>
      </c>
      <c r="P358" s="126">
        <v>42579</v>
      </c>
      <c r="Q358" s="120">
        <v>4543</v>
      </c>
      <c r="R358" s="120" t="s">
        <v>611</v>
      </c>
    </row>
    <row r="359" spans="1:18" ht="45" x14ac:dyDescent="0.25">
      <c r="A359" s="120" t="s">
        <v>17</v>
      </c>
      <c r="B359" s="121" t="s">
        <v>18</v>
      </c>
      <c r="C359" s="122">
        <v>42664</v>
      </c>
      <c r="D359" s="132">
        <v>140103</v>
      </c>
      <c r="E359" s="120" t="s">
        <v>344</v>
      </c>
      <c r="F359" s="130">
        <v>16</v>
      </c>
      <c r="G359" s="120" t="str">
        <f>VLOOKUP(F359,Plan2!$1:$1048576,3,FALSE)</f>
        <v>CAIXA ARQUIVO, MATERIAL PLÁSTICO CORRUGADO FLEXÍVEL, DIMENSÕES 135 X 250 X 360MM, COR CINZA</v>
      </c>
      <c r="H359" s="130" t="s">
        <v>343</v>
      </c>
      <c r="I359" s="130">
        <v>5</v>
      </c>
      <c r="J359" s="131">
        <f>VLOOKUP(F359,Plan2!$1:$1048576,8,FALSE)</f>
        <v>2.52</v>
      </c>
      <c r="K359" s="125">
        <f t="shared" si="21"/>
        <v>12.6</v>
      </c>
      <c r="L359" s="133">
        <v>42527</v>
      </c>
      <c r="M359" s="130" t="s">
        <v>442</v>
      </c>
      <c r="N359" s="130">
        <f t="shared" si="25"/>
        <v>5</v>
      </c>
      <c r="O359" s="127">
        <f t="shared" si="22"/>
        <v>12.6</v>
      </c>
      <c r="P359" s="126">
        <v>42579</v>
      </c>
      <c r="Q359" s="120">
        <v>4543</v>
      </c>
      <c r="R359" s="120" t="s">
        <v>611</v>
      </c>
    </row>
    <row r="360" spans="1:18" ht="105" x14ac:dyDescent="0.25">
      <c r="A360" s="120" t="s">
        <v>17</v>
      </c>
      <c r="B360" s="121" t="s">
        <v>18</v>
      </c>
      <c r="C360" s="122">
        <v>42664</v>
      </c>
      <c r="D360" s="132">
        <v>140103</v>
      </c>
      <c r="E360" s="120" t="s">
        <v>344</v>
      </c>
      <c r="F360" s="130">
        <v>19</v>
      </c>
      <c r="G360" s="120" t="str">
        <f>VLOOKUP(F360,Plan2!$1:$1048576,3,FALSE)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360" s="130" t="s">
        <v>343</v>
      </c>
      <c r="I360" s="130">
        <v>15</v>
      </c>
      <c r="J360" s="131">
        <f>VLOOKUP(F360,Plan2!$1:$1048576,8,FALSE)</f>
        <v>0.32</v>
      </c>
      <c r="K360" s="125">
        <f t="shared" si="21"/>
        <v>4.8</v>
      </c>
      <c r="L360" s="133">
        <v>42527</v>
      </c>
      <c r="M360" s="130" t="s">
        <v>450</v>
      </c>
      <c r="N360" s="130">
        <f t="shared" si="25"/>
        <v>15</v>
      </c>
      <c r="O360" s="127">
        <f t="shared" si="22"/>
        <v>4.8</v>
      </c>
      <c r="P360" s="126">
        <v>42613</v>
      </c>
      <c r="Q360" s="120">
        <v>1088</v>
      </c>
      <c r="R360" s="120" t="s">
        <v>611</v>
      </c>
    </row>
    <row r="361" spans="1:18" ht="45" x14ac:dyDescent="0.25">
      <c r="A361" s="120" t="s">
        <v>17</v>
      </c>
      <c r="B361" s="121" t="s">
        <v>18</v>
      </c>
      <c r="C361" s="122">
        <v>42664</v>
      </c>
      <c r="D361" s="132">
        <v>140103</v>
      </c>
      <c r="E361" s="120" t="s">
        <v>344</v>
      </c>
      <c r="F361" s="130">
        <v>22</v>
      </c>
      <c r="G361" s="120" t="str">
        <f>VLOOKUP(F361,Plan2!$1:$1048576,3,FALSE)</f>
        <v>CANETA HIDROGRÁFICA, MATERIAL PLÁSTICO, COR CARGA AZUL, APLICAÇÃO RETROPROJETOR</v>
      </c>
      <c r="H361" s="130" t="s">
        <v>343</v>
      </c>
      <c r="I361" s="130">
        <v>2</v>
      </c>
      <c r="J361" s="131">
        <f>VLOOKUP(F361,Plan2!$1:$1048576,8,FALSE)</f>
        <v>1.3</v>
      </c>
      <c r="K361" s="125">
        <f t="shared" si="21"/>
        <v>2.6</v>
      </c>
      <c r="L361" s="133">
        <v>42527</v>
      </c>
      <c r="M361" s="130" t="s">
        <v>445</v>
      </c>
      <c r="N361" s="130">
        <f t="shared" si="25"/>
        <v>2</v>
      </c>
      <c r="O361" s="127">
        <f t="shared" si="22"/>
        <v>2.6</v>
      </c>
      <c r="P361" s="126">
        <v>42579</v>
      </c>
      <c r="Q361" s="120">
        <v>988</v>
      </c>
      <c r="R361" s="120" t="s">
        <v>611</v>
      </c>
    </row>
    <row r="362" spans="1:18" ht="45" x14ac:dyDescent="0.25">
      <c r="A362" s="120" t="s">
        <v>17</v>
      </c>
      <c r="B362" s="121" t="s">
        <v>18</v>
      </c>
      <c r="C362" s="122">
        <v>42664</v>
      </c>
      <c r="D362" s="132">
        <v>140103</v>
      </c>
      <c r="E362" s="120" t="s">
        <v>344</v>
      </c>
      <c r="F362" s="130">
        <v>39</v>
      </c>
      <c r="G362" s="120" t="str">
        <f>VLOOKUP(F362,Plan2!$1:$1048576,3,FALSE)</f>
        <v>CLIPE, TAMANHO 2, MATERIAL METAL, FORMATO PARALELO. CAIXA COM 100 UNIDADES</v>
      </c>
      <c r="H362" s="130" t="s">
        <v>343</v>
      </c>
      <c r="I362" s="130">
        <v>3</v>
      </c>
      <c r="J362" s="131">
        <f>VLOOKUP(F362,Plan2!$1:$1048576,8,FALSE)</f>
        <v>0.95</v>
      </c>
      <c r="K362" s="125">
        <f t="shared" si="21"/>
        <v>2.8499999999999996</v>
      </c>
      <c r="L362" s="133">
        <v>42527</v>
      </c>
      <c r="M362" s="130" t="s">
        <v>437</v>
      </c>
      <c r="N362" s="130">
        <f t="shared" si="25"/>
        <v>3</v>
      </c>
      <c r="O362" s="127">
        <f t="shared" si="22"/>
        <v>2.8499999999999996</v>
      </c>
      <c r="P362" s="126">
        <v>42564</v>
      </c>
      <c r="Q362" s="120">
        <v>1282</v>
      </c>
      <c r="R362" s="120" t="s">
        <v>611</v>
      </c>
    </row>
    <row r="363" spans="1:18" ht="45" x14ac:dyDescent="0.25">
      <c r="A363" s="120" t="s">
        <v>17</v>
      </c>
      <c r="B363" s="121" t="s">
        <v>18</v>
      </c>
      <c r="C363" s="122">
        <v>42664</v>
      </c>
      <c r="D363" s="132">
        <v>140103</v>
      </c>
      <c r="E363" s="120" t="s">
        <v>344</v>
      </c>
      <c r="F363" s="130">
        <v>40</v>
      </c>
      <c r="G363" s="120" t="str">
        <f>VLOOKUP(F363,Plan2!$1:$1048576,3,FALSE)</f>
        <v>CLIPE, TAMANHO 3, MATERIAL METAL, FORMATO PARALELO. CAIXA COM 50 UNIDADES</v>
      </c>
      <c r="H363" s="130" t="s">
        <v>343</v>
      </c>
      <c r="I363" s="130">
        <v>3</v>
      </c>
      <c r="J363" s="131">
        <f>VLOOKUP(F363,Plan2!$1:$1048576,8,FALSE)</f>
        <v>0.99</v>
      </c>
      <c r="K363" s="125">
        <f t="shared" si="21"/>
        <v>2.9699999999999998</v>
      </c>
      <c r="L363" s="133">
        <v>42527</v>
      </c>
      <c r="M363" s="130" t="s">
        <v>437</v>
      </c>
      <c r="N363" s="130">
        <f t="shared" si="25"/>
        <v>3</v>
      </c>
      <c r="O363" s="127">
        <f t="shared" si="22"/>
        <v>2.9699999999999998</v>
      </c>
      <c r="P363" s="126">
        <v>42564</v>
      </c>
      <c r="Q363" s="120">
        <v>1282</v>
      </c>
      <c r="R363" s="120" t="s">
        <v>611</v>
      </c>
    </row>
    <row r="364" spans="1:18" ht="45" x14ac:dyDescent="0.25">
      <c r="A364" s="120" t="s">
        <v>17</v>
      </c>
      <c r="B364" s="121" t="s">
        <v>18</v>
      </c>
      <c r="C364" s="122">
        <v>42664</v>
      </c>
      <c r="D364" s="132">
        <v>140103</v>
      </c>
      <c r="E364" s="120" t="s">
        <v>344</v>
      </c>
      <c r="F364" s="130">
        <v>41</v>
      </c>
      <c r="G364" s="120" t="str">
        <f>VLOOKUP(F364,Plan2!$1:$1048576,3,FALSE)</f>
        <v>CLIPE, TAMANHO 6/0, MATERIAL METAL, FORMATO PARALELO. CAIXA COM 50 UNIDADES</v>
      </c>
      <c r="H364" s="130" t="s">
        <v>343</v>
      </c>
      <c r="I364" s="130">
        <v>2</v>
      </c>
      <c r="J364" s="131">
        <f>VLOOKUP(F364,Plan2!$1:$1048576,8,FALSE)</f>
        <v>1.29</v>
      </c>
      <c r="K364" s="125">
        <f t="shared" si="21"/>
        <v>2.58</v>
      </c>
      <c r="L364" s="133">
        <v>42527</v>
      </c>
      <c r="M364" s="130" t="s">
        <v>450</v>
      </c>
      <c r="N364" s="130">
        <f t="shared" si="25"/>
        <v>2</v>
      </c>
      <c r="O364" s="127">
        <f t="shared" si="22"/>
        <v>2.58</v>
      </c>
      <c r="P364" s="126">
        <v>42613</v>
      </c>
      <c r="Q364" s="120">
        <v>1088</v>
      </c>
      <c r="R364" s="120" t="s">
        <v>611</v>
      </c>
    </row>
    <row r="365" spans="1:18" ht="45" x14ac:dyDescent="0.25">
      <c r="A365" s="120" t="s">
        <v>17</v>
      </c>
      <c r="B365" s="121" t="s">
        <v>18</v>
      </c>
      <c r="C365" s="122">
        <v>42664</v>
      </c>
      <c r="D365" s="132">
        <v>140103</v>
      </c>
      <c r="E365" s="120" t="s">
        <v>344</v>
      </c>
      <c r="F365" s="130">
        <v>49</v>
      </c>
      <c r="G365" s="120" t="str">
        <f>VLOOKUP(F365,Plan2!$1:$1048576,3,FALSE)</f>
        <v>COLCHETE FIXAÇÃO, MATERIAL AÇO, TRATAMENTO SUPERFICIAL LATONADO, TAMANHO Nº 08. CAIXA COM 72 UNIDADES</v>
      </c>
      <c r="H365" s="130" t="s">
        <v>343</v>
      </c>
      <c r="I365" s="130">
        <v>1</v>
      </c>
      <c r="J365" s="131">
        <f>VLOOKUP(F365,Plan2!$1:$1048576,8,FALSE)</f>
        <v>2.65</v>
      </c>
      <c r="K365" s="125">
        <f t="shared" si="21"/>
        <v>2.65</v>
      </c>
      <c r="L365" s="133">
        <v>42527</v>
      </c>
      <c r="M365" s="130" t="s">
        <v>444</v>
      </c>
      <c r="N365" s="130">
        <f t="shared" si="25"/>
        <v>1</v>
      </c>
      <c r="O365" s="127">
        <f t="shared" si="22"/>
        <v>2.65</v>
      </c>
      <c r="P365" s="126">
        <v>42576</v>
      </c>
      <c r="Q365" s="120">
        <v>346</v>
      </c>
      <c r="R365" s="120" t="s">
        <v>611</v>
      </c>
    </row>
    <row r="366" spans="1:18" ht="60" x14ac:dyDescent="0.25">
      <c r="A366" s="120" t="s">
        <v>17</v>
      </c>
      <c r="B366" s="121" t="s">
        <v>18</v>
      </c>
      <c r="C366" s="122">
        <v>42664</v>
      </c>
      <c r="D366" s="132">
        <v>140103</v>
      </c>
      <c r="E366" s="120" t="s">
        <v>344</v>
      </c>
      <c r="F366" s="130">
        <v>50</v>
      </c>
      <c r="G366" s="120" t="str">
        <f>VLOOKUP(F366,Plan2!$1:$1048576,3,FALSE)</f>
        <v>COLCHETE FIXAÇÃO, MATERIAL METAL, TRATAMENTO SUPERFICIAL LATONADO, TAMANHO Nº 10, APLICAÇÃO PROCESSOS. CAIXA COM 72 UNIDADES</v>
      </c>
      <c r="H366" s="130" t="s">
        <v>343</v>
      </c>
      <c r="I366" s="130">
        <v>1</v>
      </c>
      <c r="J366" s="131">
        <f>VLOOKUP(F366,Plan2!$1:$1048576,8,FALSE)</f>
        <v>3.15</v>
      </c>
      <c r="K366" s="125">
        <f t="shared" si="21"/>
        <v>3.15</v>
      </c>
      <c r="L366" s="133">
        <v>42527</v>
      </c>
      <c r="M366" s="130" t="s">
        <v>444</v>
      </c>
      <c r="N366" s="130">
        <f t="shared" si="25"/>
        <v>1</v>
      </c>
      <c r="O366" s="127">
        <f t="shared" si="22"/>
        <v>3.15</v>
      </c>
      <c r="P366" s="126">
        <v>42576</v>
      </c>
      <c r="Q366" s="120">
        <v>346</v>
      </c>
      <c r="R366" s="120" t="s">
        <v>611</v>
      </c>
    </row>
    <row r="367" spans="1:18" ht="60" x14ac:dyDescent="0.25">
      <c r="A367" s="120" t="s">
        <v>17</v>
      </c>
      <c r="B367" s="121" t="s">
        <v>18</v>
      </c>
      <c r="C367" s="122">
        <v>42664</v>
      </c>
      <c r="D367" s="132">
        <v>140103</v>
      </c>
      <c r="E367" s="120" t="s">
        <v>344</v>
      </c>
      <c r="F367" s="130">
        <v>57</v>
      </c>
      <c r="G367" s="120" t="str">
        <f>VLOOKUP(F367,Plan2!$1:$1048576,3,FALSE)</f>
        <v>CORRETIVO LÍQUIDO, MATERIAL BASE D´ÁGUA- SECAGEM RÁPIDA, APRESENTAÇÃO FRASCO, APLICAÇÃO PAPEL COMUM ML, VOLUME 18 ML</v>
      </c>
      <c r="H367" s="130" t="s">
        <v>343</v>
      </c>
      <c r="I367" s="130">
        <v>4</v>
      </c>
      <c r="J367" s="131">
        <f>VLOOKUP(F367,Plan2!$1:$1048576,8,FALSE)</f>
        <v>0.99</v>
      </c>
      <c r="K367" s="125">
        <f t="shared" si="21"/>
        <v>3.96</v>
      </c>
      <c r="L367" s="133">
        <v>42527</v>
      </c>
      <c r="M367" s="130" t="s">
        <v>450</v>
      </c>
      <c r="N367" s="130">
        <f t="shared" si="25"/>
        <v>4</v>
      </c>
      <c r="O367" s="127">
        <f t="shared" si="22"/>
        <v>3.96</v>
      </c>
      <c r="P367" s="126">
        <v>42613</v>
      </c>
      <c r="Q367" s="120">
        <v>1088</v>
      </c>
      <c r="R367" s="120" t="s">
        <v>611</v>
      </c>
    </row>
    <row r="368" spans="1:18" ht="75" x14ac:dyDescent="0.25">
      <c r="A368" s="120" t="s">
        <v>17</v>
      </c>
      <c r="B368" s="121" t="s">
        <v>18</v>
      </c>
      <c r="C368" s="122">
        <v>42664</v>
      </c>
      <c r="D368" s="132">
        <v>140103</v>
      </c>
      <c r="E368" s="120" t="s">
        <v>344</v>
      </c>
      <c r="F368" s="130">
        <v>91</v>
      </c>
      <c r="G368" s="120" t="str">
        <f>VLOOKUP(F368,Plan2!$1:$1048576,3,FALSE)</f>
        <v>FITA ADESIVA, MATERIAL POLIPROPILENO TRANSPARENTE, TIPO MONOFACE, LARGURA 19 MM, COMPRIMENTO 50 M, COR INCOLOR, APLICAÇÃO MULTIUSO. ROLO DE 50 METROS</v>
      </c>
      <c r="H368" s="130" t="s">
        <v>343</v>
      </c>
      <c r="I368" s="130">
        <v>1</v>
      </c>
      <c r="J368" s="131">
        <f>VLOOKUP(F368,Plan2!$1:$1048576,8,FALSE)</f>
        <v>1.03</v>
      </c>
      <c r="K368" s="125">
        <f t="shared" si="21"/>
        <v>1.03</v>
      </c>
      <c r="L368" s="133">
        <v>42527</v>
      </c>
      <c r="M368" s="130" t="s">
        <v>449</v>
      </c>
      <c r="N368" s="130">
        <f t="shared" si="25"/>
        <v>1</v>
      </c>
      <c r="O368" s="127">
        <f t="shared" si="22"/>
        <v>1.03</v>
      </c>
      <c r="P368" s="126">
        <v>42569</v>
      </c>
      <c r="Q368" s="120">
        <v>2793</v>
      </c>
      <c r="R368" s="120" t="s">
        <v>611</v>
      </c>
    </row>
    <row r="369" spans="1:18" ht="75" x14ac:dyDescent="0.25">
      <c r="A369" s="120" t="s">
        <v>17</v>
      </c>
      <c r="B369" s="121" t="s">
        <v>18</v>
      </c>
      <c r="C369" s="122">
        <v>42664</v>
      </c>
      <c r="D369" s="132">
        <v>140103</v>
      </c>
      <c r="E369" s="120" t="s">
        <v>344</v>
      </c>
      <c r="F369" s="130">
        <v>92</v>
      </c>
      <c r="G369" s="120" t="str">
        <f>VLOOKUP(F369,Plan2!$1:$1048576,3,FALSE)</f>
        <v>FITA ADESIVA, MATERIAL POLIPROPILENO TRANSPARENTE, TIPO MONOFACE, LARGURA 50 MM, COMPRIMENTO 50 M, COR INCOLOR, APLICAÇÃO MULTIUSO. ROLO DE 50 METROS</v>
      </c>
      <c r="H369" s="130" t="s">
        <v>343</v>
      </c>
      <c r="I369" s="130">
        <v>1</v>
      </c>
      <c r="J369" s="131">
        <f>VLOOKUP(F369,Plan2!$1:$1048576,8,FALSE)</f>
        <v>1.8</v>
      </c>
      <c r="K369" s="125">
        <f t="shared" si="21"/>
        <v>1.8</v>
      </c>
      <c r="L369" s="133">
        <v>42527</v>
      </c>
      <c r="M369" s="130" t="s">
        <v>438</v>
      </c>
      <c r="N369" s="130">
        <f t="shared" si="25"/>
        <v>1</v>
      </c>
      <c r="O369" s="127">
        <f t="shared" si="22"/>
        <v>1.8</v>
      </c>
      <c r="P369" s="126">
        <v>42583</v>
      </c>
      <c r="Q369" s="120">
        <v>3045</v>
      </c>
      <c r="R369" s="120" t="s">
        <v>611</v>
      </c>
    </row>
    <row r="370" spans="1:18" ht="45" x14ac:dyDescent="0.25">
      <c r="A370" s="120" t="s">
        <v>17</v>
      </c>
      <c r="B370" s="121" t="s">
        <v>18</v>
      </c>
      <c r="C370" s="122">
        <v>42664</v>
      </c>
      <c r="D370" s="132">
        <v>140103</v>
      </c>
      <c r="E370" s="120" t="s">
        <v>344</v>
      </c>
      <c r="F370" s="130">
        <v>94</v>
      </c>
      <c r="G370" s="120" t="str">
        <f>VLOOKUP(F370,Plan2!$1:$1048576,3,FALSE)</f>
        <v>FLANELA, MATERIAL FLANELA, COMPRIMENTO 60 CM, LARGURA 40 CM, COR AMARELA</v>
      </c>
      <c r="H370" s="130" t="s">
        <v>343</v>
      </c>
      <c r="I370" s="130">
        <v>4</v>
      </c>
      <c r="J370" s="131">
        <f>VLOOKUP(F370,Plan2!$1:$1048576,8,FALSE)</f>
        <v>1.22</v>
      </c>
      <c r="K370" s="125">
        <f t="shared" si="21"/>
        <v>4.88</v>
      </c>
      <c r="L370" s="133">
        <v>42527</v>
      </c>
      <c r="M370" s="130" t="s">
        <v>443</v>
      </c>
      <c r="N370" s="130">
        <f t="shared" si="25"/>
        <v>4</v>
      </c>
      <c r="O370" s="127">
        <f t="shared" si="22"/>
        <v>4.88</v>
      </c>
      <c r="P370" s="126">
        <v>42590</v>
      </c>
      <c r="Q370" s="120">
        <v>546</v>
      </c>
      <c r="R370" s="120" t="s">
        <v>611</v>
      </c>
    </row>
    <row r="371" spans="1:18" ht="60" x14ac:dyDescent="0.25">
      <c r="A371" s="120" t="s">
        <v>17</v>
      </c>
      <c r="B371" s="121" t="s">
        <v>18</v>
      </c>
      <c r="C371" s="122">
        <v>42664</v>
      </c>
      <c r="D371" s="132">
        <v>140103</v>
      </c>
      <c r="E371" s="120" t="s">
        <v>344</v>
      </c>
      <c r="F371" s="130">
        <v>99</v>
      </c>
      <c r="G371" s="120" t="str">
        <f>VLOOKUP(F371,Plan2!$1:$1048576,3,FALSE)</f>
        <v>GARRAFA TÉRMICA, MATERIAL PLÁSTICO, CAPACIDADE 1 L, FORMATO CILÍNDRICO, CARACTERÍSTICAS ADICIONAIS COM TAMPA ROSCÁVEL E AMPOLA EM VIDRO</v>
      </c>
      <c r="H371" s="130" t="s">
        <v>343</v>
      </c>
      <c r="I371" s="130">
        <v>1</v>
      </c>
      <c r="J371" s="131">
        <f>VLOOKUP(F371,Plan2!$1:$1048576,8,FALSE)</f>
        <v>19.989999999999998</v>
      </c>
      <c r="K371" s="125">
        <f t="shared" si="21"/>
        <v>19.989999999999998</v>
      </c>
      <c r="L371" s="133">
        <v>42527</v>
      </c>
      <c r="M371" s="130" t="s">
        <v>443</v>
      </c>
      <c r="N371" s="130">
        <f t="shared" si="25"/>
        <v>1</v>
      </c>
      <c r="O371" s="127">
        <f t="shared" si="22"/>
        <v>19.989999999999998</v>
      </c>
      <c r="P371" s="126">
        <v>42590</v>
      </c>
      <c r="Q371" s="120">
        <v>546</v>
      </c>
      <c r="R371" s="120" t="s">
        <v>611</v>
      </c>
    </row>
    <row r="372" spans="1:18" ht="45" x14ac:dyDescent="0.25">
      <c r="A372" s="120" t="s">
        <v>17</v>
      </c>
      <c r="B372" s="121" t="s">
        <v>18</v>
      </c>
      <c r="C372" s="122">
        <v>42664</v>
      </c>
      <c r="D372" s="132">
        <v>140103</v>
      </c>
      <c r="E372" s="120" t="s">
        <v>344</v>
      </c>
      <c r="F372" s="130">
        <v>102</v>
      </c>
      <c r="G372" s="120" t="str">
        <f>VLOOKUP(F372,Plan2!$1:$1048576,3,FALSE)</f>
        <v>GRAMPEADOR, TRATAMENTO SUPERFICIAL PINTADO, MATERIAL METAL, TIPO MESA, CAPACIDADE 50 FL, TAMANHO GRAMPO 26/6</v>
      </c>
      <c r="H372" s="130" t="s">
        <v>343</v>
      </c>
      <c r="I372" s="130">
        <v>1</v>
      </c>
      <c r="J372" s="131">
        <f>VLOOKUP(F372,Plan2!$1:$1048576,8,FALSE)</f>
        <v>17.489999999999998</v>
      </c>
      <c r="K372" s="125">
        <f t="shared" si="21"/>
        <v>17.489999999999998</v>
      </c>
      <c r="L372" s="133">
        <v>42527</v>
      </c>
      <c r="M372" s="130" t="s">
        <v>440</v>
      </c>
      <c r="N372" s="130">
        <f t="shared" si="25"/>
        <v>1</v>
      </c>
      <c r="O372" s="127">
        <f t="shared" si="22"/>
        <v>17.489999999999998</v>
      </c>
      <c r="P372" s="126">
        <v>42585</v>
      </c>
      <c r="Q372" s="120">
        <v>4230</v>
      </c>
      <c r="R372" s="120" t="s">
        <v>611</v>
      </c>
    </row>
    <row r="373" spans="1:18" ht="60" x14ac:dyDescent="0.25">
      <c r="A373" s="120" t="s">
        <v>17</v>
      </c>
      <c r="B373" s="121" t="s">
        <v>18</v>
      </c>
      <c r="C373" s="122">
        <v>42664</v>
      </c>
      <c r="D373" s="132">
        <v>140103</v>
      </c>
      <c r="E373" s="120" t="s">
        <v>344</v>
      </c>
      <c r="F373" s="130">
        <v>101</v>
      </c>
      <c r="G373" s="120" t="str">
        <f>VLOOKUP(F373,Plan2!$1:$1048576,3,FALSE)</f>
        <v>GRAMPEADOR, TRATAMENTO SUPERFICIAL PINTADO, MATERIAL METAL, TIPO MESA, CAPACIDADE 20 FL, APLICAÇÃO PAPEL, TAMANHO GRAMPO 26/6</v>
      </c>
      <c r="H373" s="130" t="s">
        <v>343</v>
      </c>
      <c r="I373" s="130">
        <v>3</v>
      </c>
      <c r="J373" s="131">
        <f>VLOOKUP(F373,Plan2!$1:$1048576,8,FALSE)</f>
        <v>5.84</v>
      </c>
      <c r="K373" s="125">
        <f t="shared" si="21"/>
        <v>17.52</v>
      </c>
      <c r="L373" s="133">
        <v>42527</v>
      </c>
      <c r="M373" s="130" t="s">
        <v>450</v>
      </c>
      <c r="N373" s="130">
        <f t="shared" si="25"/>
        <v>3</v>
      </c>
      <c r="O373" s="127">
        <f t="shared" si="22"/>
        <v>17.52</v>
      </c>
      <c r="P373" s="126">
        <v>42613</v>
      </c>
      <c r="Q373" s="120">
        <v>1088</v>
      </c>
      <c r="R373" s="120" t="s">
        <v>611</v>
      </c>
    </row>
    <row r="374" spans="1:18" ht="45" x14ac:dyDescent="0.25">
      <c r="A374" s="120" t="s">
        <v>17</v>
      </c>
      <c r="B374" s="121" t="s">
        <v>18</v>
      </c>
      <c r="C374" s="122">
        <v>42664</v>
      </c>
      <c r="D374" s="132">
        <v>140103</v>
      </c>
      <c r="E374" s="120" t="s">
        <v>344</v>
      </c>
      <c r="F374" s="130">
        <v>104</v>
      </c>
      <c r="G374" s="120" t="str">
        <f>VLOOKUP(F374,Plan2!$1:$1048576,3,FALSE)</f>
        <v>GRAMPO GRAMPEADOR, MATERIAL METAL, TRATAMENTO SUPERFICIAL GALVANIZADO, TAMANHO26/6. CAIXA COM 5.000 UNIDADES</v>
      </c>
      <c r="H374" s="130" t="s">
        <v>343</v>
      </c>
      <c r="I374" s="130">
        <v>3</v>
      </c>
      <c r="J374" s="131">
        <f>VLOOKUP(F374,Plan2!$1:$1048576,8,FALSE)</f>
        <v>2</v>
      </c>
      <c r="K374" s="125">
        <f t="shared" si="21"/>
        <v>6</v>
      </c>
      <c r="L374" s="133">
        <v>42527</v>
      </c>
      <c r="M374" s="130" t="s">
        <v>448</v>
      </c>
      <c r="N374" s="130">
        <f t="shared" si="25"/>
        <v>3</v>
      </c>
      <c r="O374" s="127">
        <f t="shared" si="22"/>
        <v>6</v>
      </c>
      <c r="P374" s="126">
        <v>42639</v>
      </c>
      <c r="Q374" s="120">
        <v>308</v>
      </c>
      <c r="R374" s="120" t="s">
        <v>611</v>
      </c>
    </row>
    <row r="375" spans="1:18" ht="60" x14ac:dyDescent="0.25">
      <c r="A375" s="120" t="s">
        <v>17</v>
      </c>
      <c r="B375" s="121" t="s">
        <v>18</v>
      </c>
      <c r="C375" s="122">
        <v>42664</v>
      </c>
      <c r="D375" s="132">
        <v>140103</v>
      </c>
      <c r="E375" s="120" t="s">
        <v>344</v>
      </c>
      <c r="F375" s="130">
        <v>109</v>
      </c>
      <c r="G375" s="120" t="str">
        <f>VLOOKUP(F375,Plan2!$1:$1048576,3,FALSE)</f>
        <v>LAPISEIRA, MATERIAL PLÁSTICO, DIÂMETRO CARGA 0,7 MM, CARACTERÍSTICAS ADICIONAIS PRENDEDOR E PONTEIRA DE METAL</v>
      </c>
      <c r="H375" s="130" t="s">
        <v>343</v>
      </c>
      <c r="I375" s="130">
        <v>3</v>
      </c>
      <c r="J375" s="131">
        <f>VLOOKUP(F375,Plan2!$1:$1048576,8,FALSE)</f>
        <v>2</v>
      </c>
      <c r="K375" s="125">
        <f t="shared" si="21"/>
        <v>6</v>
      </c>
      <c r="L375" s="133">
        <v>42527</v>
      </c>
      <c r="M375" s="130" t="s">
        <v>444</v>
      </c>
      <c r="N375" s="130">
        <f t="shared" si="25"/>
        <v>3</v>
      </c>
      <c r="O375" s="127">
        <f t="shared" si="22"/>
        <v>6</v>
      </c>
      <c r="P375" s="126">
        <v>42576</v>
      </c>
      <c r="Q375" s="120">
        <v>346</v>
      </c>
      <c r="R375" s="120" t="s">
        <v>611</v>
      </c>
    </row>
    <row r="376" spans="1:18" ht="75" x14ac:dyDescent="0.25">
      <c r="A376" s="120" t="s">
        <v>17</v>
      </c>
      <c r="B376" s="121" t="s">
        <v>18</v>
      </c>
      <c r="C376" s="122">
        <v>42664</v>
      </c>
      <c r="D376" s="132">
        <v>140103</v>
      </c>
      <c r="E376" s="120" t="s">
        <v>344</v>
      </c>
      <c r="F376" s="130">
        <v>110</v>
      </c>
      <c r="G376" s="120" t="str">
        <f>VLOOKUP(F376,Plan2!$1:$1048576,3,FALSE)</f>
        <v>LIVRO ATA, MATERIAL PAPEL OFF-SET, QUANTIDADE FOLHAS 100, GRAMATURA 75 G/M2, COMPRIMENTO 320 MM, LARGURA 220 MM, CARACTERÍSTICAS ADICIONAIS COM ÍNDICE, TIPO CAPA CARTONADO</v>
      </c>
      <c r="H376" s="130" t="s">
        <v>343</v>
      </c>
      <c r="I376" s="130">
        <v>1</v>
      </c>
      <c r="J376" s="131">
        <f>VLOOKUP(F376,Plan2!$1:$1048576,8,FALSE)</f>
        <v>3.65</v>
      </c>
      <c r="K376" s="125">
        <f t="shared" si="21"/>
        <v>3.65</v>
      </c>
      <c r="L376" s="133">
        <v>42527</v>
      </c>
      <c r="M376" s="130" t="s">
        <v>447</v>
      </c>
      <c r="N376" s="130">
        <f t="shared" si="25"/>
        <v>1</v>
      </c>
      <c r="O376" s="127">
        <f t="shared" si="22"/>
        <v>3.65</v>
      </c>
      <c r="P376" s="126" t="s">
        <v>671</v>
      </c>
      <c r="Q376" s="120" t="s">
        <v>477</v>
      </c>
      <c r="R376" s="120" t="s">
        <v>697</v>
      </c>
    </row>
    <row r="377" spans="1:18" ht="120" x14ac:dyDescent="0.25">
      <c r="A377" s="120" t="s">
        <v>17</v>
      </c>
      <c r="B377" s="121" t="s">
        <v>18</v>
      </c>
      <c r="C377" s="122">
        <v>42664</v>
      </c>
      <c r="D377" s="132">
        <v>140103</v>
      </c>
      <c r="E377" s="120" t="s">
        <v>344</v>
      </c>
      <c r="F377" s="130">
        <v>112</v>
      </c>
      <c r="G377" s="120" t="str">
        <f>VLOOKUP(F377,Plan2!$1:$1048576,3,FALSE)</f>
        <v>LIVRO PROTOCOLO, MATERIAL PAPEL OFF-SET, QUANTIDADE FOLHAS 100 FL, COMPRIMENTO230 MM, LARGURA 170 MM, TIPO CAPA DURA, CARACTERÍSTICAS ADICIONAIS COM FOLHAS PAUTADAS E NUMERADAS SEQÜENCIALMENTE, MATERIAL CAPA PAPELÃO, GRAMATURA FOLHAS 54 G/M2</v>
      </c>
      <c r="H377" s="130" t="s">
        <v>343</v>
      </c>
      <c r="I377" s="130">
        <v>4</v>
      </c>
      <c r="J377" s="131">
        <f>VLOOKUP(F377,Plan2!$1:$1048576,8,FALSE)</f>
        <v>3.75</v>
      </c>
      <c r="K377" s="125">
        <f t="shared" si="21"/>
        <v>15</v>
      </c>
      <c r="L377" s="133">
        <v>42527</v>
      </c>
      <c r="M377" s="130" t="s">
        <v>447</v>
      </c>
      <c r="N377" s="130">
        <f t="shared" si="25"/>
        <v>4</v>
      </c>
      <c r="O377" s="127">
        <f t="shared" si="22"/>
        <v>15</v>
      </c>
      <c r="P377" s="126" t="s">
        <v>671</v>
      </c>
      <c r="Q377" s="120" t="s">
        <v>477</v>
      </c>
      <c r="R377" s="120" t="s">
        <v>697</v>
      </c>
    </row>
    <row r="378" spans="1:18" ht="75" x14ac:dyDescent="0.25">
      <c r="A378" s="120" t="s">
        <v>17</v>
      </c>
      <c r="B378" s="121" t="s">
        <v>18</v>
      </c>
      <c r="C378" s="122">
        <v>42664</v>
      </c>
      <c r="D378" s="132">
        <v>140103</v>
      </c>
      <c r="E378" s="120" t="s">
        <v>344</v>
      </c>
      <c r="F378" s="130">
        <v>108</v>
      </c>
      <c r="G378" s="120" t="str">
        <f>VLOOKUP(F378,Plan2!$1:$1048576,3,FALSE)</f>
        <v>LÁPIS PRETO, MATERIAL CORPO MADEIRA, DUREZA CARGA HB, FORMATO CORPO SEXTAVADO,CARACTERÍSTICAS ADICIONAIS ENVERNIZADO E APONTADO, MATERIAL CARGA GRAFITE Nº 2</v>
      </c>
      <c r="H378" s="130" t="s">
        <v>343</v>
      </c>
      <c r="I378" s="130">
        <v>4</v>
      </c>
      <c r="J378" s="131">
        <f>VLOOKUP(F378,Plan2!$1:$1048576,8,FALSE)</f>
        <v>0.16</v>
      </c>
      <c r="K378" s="125">
        <f t="shared" si="21"/>
        <v>0.64</v>
      </c>
      <c r="L378" s="130" t="s">
        <v>477</v>
      </c>
      <c r="M378" s="130" t="s">
        <v>477</v>
      </c>
      <c r="N378" s="130" t="s">
        <v>477</v>
      </c>
      <c r="O378" s="127" t="s">
        <v>477</v>
      </c>
      <c r="P378" s="126" t="s">
        <v>477</v>
      </c>
      <c r="Q378" s="120" t="s">
        <v>477</v>
      </c>
      <c r="R378" s="120" t="s">
        <v>478</v>
      </c>
    </row>
    <row r="379" spans="1:18" ht="105" x14ac:dyDescent="0.25">
      <c r="A379" s="120" t="s">
        <v>17</v>
      </c>
      <c r="B379" s="121" t="s">
        <v>18</v>
      </c>
      <c r="C379" s="122">
        <v>42664</v>
      </c>
      <c r="D379" s="132">
        <v>140103</v>
      </c>
      <c r="E379" s="120" t="s">
        <v>344</v>
      </c>
      <c r="F379" s="130">
        <v>118</v>
      </c>
      <c r="G379" s="120" t="str">
        <f>VLOOKUP(F379,Plan2!$1:$1048576,3,FALSE)</f>
        <v>MOLHA-DEDOS, MATERIAL BASE PLÁSTICO, MATERIAL TAMPA PLÁSTICO, MATERIAL CARGA MASSA ACONDICIONADA E ESPUMA NO FUNDO PARA ADERÊN-, TAMANHO ÚNICO, VALIDADE CARGA 2 ANOS, CARACTERÍSTICAS ADICIONAIS NÃO CONTÉM GLICERINA E NÃO MANCHA</v>
      </c>
      <c r="H379" s="130" t="s">
        <v>343</v>
      </c>
      <c r="I379" s="130">
        <v>4</v>
      </c>
      <c r="J379" s="131">
        <f>VLOOKUP(F379,Plan2!$1:$1048576,8,FALSE)</f>
        <v>1.75</v>
      </c>
      <c r="K379" s="125">
        <f t="shared" si="21"/>
        <v>7</v>
      </c>
      <c r="L379" s="130" t="s">
        <v>477</v>
      </c>
      <c r="M379" s="130" t="s">
        <v>477</v>
      </c>
      <c r="N379" s="130" t="s">
        <v>477</v>
      </c>
      <c r="O379" s="127" t="s">
        <v>477</v>
      </c>
      <c r="P379" s="126" t="s">
        <v>477</v>
      </c>
      <c r="Q379" s="120" t="s">
        <v>477</v>
      </c>
      <c r="R379" s="120" t="s">
        <v>478</v>
      </c>
    </row>
    <row r="380" spans="1:18" ht="75" x14ac:dyDescent="0.25">
      <c r="A380" s="120" t="s">
        <v>17</v>
      </c>
      <c r="B380" s="121" t="s">
        <v>18</v>
      </c>
      <c r="C380" s="122">
        <v>42664</v>
      </c>
      <c r="D380" s="132">
        <v>140103</v>
      </c>
      <c r="E380" s="120" t="s">
        <v>344</v>
      </c>
      <c r="F380" s="130">
        <v>137</v>
      </c>
      <c r="G380" s="120" t="str">
        <f>VLOOKUP(F380,Plan2!$1:$1048576,3,FALSE)</f>
        <v>PASTA ARQUIVO, MATERIAL CARTOLINA PLASTIFICADA, LARGURA 240 MM, ALTURA 345 MM,COR AZUL, CARACTERÍSTICAS ADICIONAIS COM ABA E ELÁSTICO, GRAMATURA 480 G/M2</v>
      </c>
      <c r="H380" s="130" t="s">
        <v>343</v>
      </c>
      <c r="I380" s="130">
        <v>5</v>
      </c>
      <c r="J380" s="131">
        <f>VLOOKUP(F380,Plan2!$1:$1048576,8,FALSE)</f>
        <v>1.25</v>
      </c>
      <c r="K380" s="125">
        <f t="shared" si="21"/>
        <v>6.25</v>
      </c>
      <c r="L380" s="133">
        <v>42527</v>
      </c>
      <c r="M380" s="130" t="s">
        <v>450</v>
      </c>
      <c r="N380" s="130">
        <f t="shared" si="25"/>
        <v>5</v>
      </c>
      <c r="O380" s="127">
        <f t="shared" si="22"/>
        <v>6.25</v>
      </c>
      <c r="P380" s="126">
        <v>42613</v>
      </c>
      <c r="Q380" s="120">
        <v>1088</v>
      </c>
      <c r="R380" s="120" t="s">
        <v>611</v>
      </c>
    </row>
    <row r="381" spans="1:18" ht="75" x14ac:dyDescent="0.25">
      <c r="A381" s="120" t="s">
        <v>17</v>
      </c>
      <c r="B381" s="121" t="s">
        <v>18</v>
      </c>
      <c r="C381" s="122">
        <v>42664</v>
      </c>
      <c r="D381" s="132">
        <v>140103</v>
      </c>
      <c r="E381" s="120" t="s">
        <v>344</v>
      </c>
      <c r="F381" s="130">
        <v>142</v>
      </c>
      <c r="G381" s="120" t="str">
        <f>VLOOKUP(F381,Plan2!$1:$1048576,3,FALSE)</f>
        <v>PASTA ARQUIVO, MATERIAL PLÁSTICO CORRUGADO FLEXÍVEL, TIPO COM ABAS, LARGURA 250 MM, ALTURA 340 MM, LOMBADA 35 MM, COR AMARELA, CARACTERÍSTICAS ADICIONAIS COM ELÁSTICO</v>
      </c>
      <c r="H381" s="130" t="s">
        <v>343</v>
      </c>
      <c r="I381" s="130">
        <v>5</v>
      </c>
      <c r="J381" s="131">
        <f>VLOOKUP(F381,Plan2!$1:$1048576,8,FALSE)</f>
        <v>1.89</v>
      </c>
      <c r="K381" s="125">
        <f t="shared" si="21"/>
        <v>9.4499999999999993</v>
      </c>
      <c r="L381" s="133">
        <v>42527</v>
      </c>
      <c r="M381" s="130" t="s">
        <v>446</v>
      </c>
      <c r="N381" s="130">
        <f t="shared" si="25"/>
        <v>5</v>
      </c>
      <c r="O381" s="127">
        <f t="shared" si="22"/>
        <v>9.4499999999999993</v>
      </c>
      <c r="P381" s="126">
        <v>42579</v>
      </c>
      <c r="Q381" s="120">
        <v>1401</v>
      </c>
      <c r="R381" s="120" t="s">
        <v>611</v>
      </c>
    </row>
    <row r="382" spans="1:18" ht="75" x14ac:dyDescent="0.25">
      <c r="A382" s="120" t="s">
        <v>17</v>
      </c>
      <c r="B382" s="121" t="s">
        <v>18</v>
      </c>
      <c r="C382" s="122">
        <v>42664</v>
      </c>
      <c r="D382" s="132">
        <v>140103</v>
      </c>
      <c r="E382" s="120" t="s">
        <v>344</v>
      </c>
      <c r="F382" s="130">
        <v>143</v>
      </c>
      <c r="G382" s="120" t="str">
        <f>VLOOKUP(F382,Plan2!$1:$1048576,3,FALSE)</f>
        <v>PASTA ARQUIVO, MATERIAL PLÁSTICO CORRUGADO FLEXÍVEL, TIPO COM ABAS, LARGURA 250 MM, ALTURA 340 MM, LOMBADA 35 MM, COR AZUL, CARACTERÍSTICAS ADICIONAIS COMELÁSTICO</v>
      </c>
      <c r="H382" s="130" t="s">
        <v>343</v>
      </c>
      <c r="I382" s="130">
        <v>5</v>
      </c>
      <c r="J382" s="131">
        <f>VLOOKUP(F382,Plan2!$1:$1048576,8,FALSE)</f>
        <v>1.85</v>
      </c>
      <c r="K382" s="125">
        <f t="shared" si="21"/>
        <v>9.25</v>
      </c>
      <c r="L382" s="133">
        <v>42527</v>
      </c>
      <c r="M382" s="130" t="s">
        <v>445</v>
      </c>
      <c r="N382" s="130">
        <f t="shared" si="25"/>
        <v>5</v>
      </c>
      <c r="O382" s="127">
        <f t="shared" si="22"/>
        <v>9.25</v>
      </c>
      <c r="P382" s="126">
        <v>42579</v>
      </c>
      <c r="Q382" s="120">
        <v>988</v>
      </c>
      <c r="R382" s="120" t="s">
        <v>611</v>
      </c>
    </row>
    <row r="383" spans="1:18" ht="105" x14ac:dyDescent="0.25">
      <c r="A383" s="120" t="s">
        <v>17</v>
      </c>
      <c r="B383" s="121" t="s">
        <v>18</v>
      </c>
      <c r="C383" s="122">
        <v>42664</v>
      </c>
      <c r="D383" s="132">
        <v>140103</v>
      </c>
      <c r="E383" s="120" t="s">
        <v>344</v>
      </c>
      <c r="F383" s="130">
        <v>135</v>
      </c>
      <c r="G383" s="120" t="str">
        <f>VLOOKUP(F383,Plan2!$1:$1048576,3,FALSE)</f>
        <v>PASTA ARQUIVO, MATERIAL CARTÃO KRAFT, TIPO SUSPENSA, LARGURA 360 MM, ALTURA 235 MM, COR CASTANHA, CARACTERÍSTICAS ADICIONAIS COM ACETATO, ETIQUETA BRANCA,GRAMPO TRILHO PLÁST I, GRAMATURA 210 G/M2, APLICAÇÃO ARQUIVO DE DOCUMENTO</v>
      </c>
      <c r="H383" s="130" t="s">
        <v>343</v>
      </c>
      <c r="I383" s="130">
        <v>50</v>
      </c>
      <c r="J383" s="131">
        <f>VLOOKUP(F383,Plan2!$1:$1048576,8,FALSE)</f>
        <v>0.6</v>
      </c>
      <c r="K383" s="125">
        <f t="shared" si="21"/>
        <v>30</v>
      </c>
      <c r="L383" s="133">
        <v>42527</v>
      </c>
      <c r="M383" s="130" t="s">
        <v>442</v>
      </c>
      <c r="N383" s="130">
        <f t="shared" si="25"/>
        <v>50</v>
      </c>
      <c r="O383" s="127">
        <f t="shared" si="22"/>
        <v>30</v>
      </c>
      <c r="P383" s="126">
        <v>42579</v>
      </c>
      <c r="Q383" s="120">
        <v>4543</v>
      </c>
      <c r="R383" s="120" t="s">
        <v>611</v>
      </c>
    </row>
    <row r="384" spans="1:18" ht="75" x14ac:dyDescent="0.25">
      <c r="A384" s="120" t="s">
        <v>17</v>
      </c>
      <c r="B384" s="121" t="s">
        <v>18</v>
      </c>
      <c r="C384" s="122">
        <v>42664</v>
      </c>
      <c r="D384" s="132">
        <v>140103</v>
      </c>
      <c r="E384" s="120" t="s">
        <v>344</v>
      </c>
      <c r="F384" s="130">
        <v>160</v>
      </c>
      <c r="G384" s="120" t="str">
        <f>VLOOKUP(F384,Plan2!$1:$1048576,3,FALSE)</f>
        <v>PRANCHETA PORTÁTIL, MATERIAL ACRÍLICO, COMPRIMENTO 233 MM, LARGURA 320 MM, ESPESSURA 3 MM, COR FUMÊ, CARACTERÍSTICAS ADICIONAIS COM PRENDEDOR NIQUELADO</v>
      </c>
      <c r="H384" s="130" t="s">
        <v>343</v>
      </c>
      <c r="I384" s="130">
        <v>2</v>
      </c>
      <c r="J384" s="131">
        <f>VLOOKUP(F384,Plan2!$1:$1048576,8,FALSE)</f>
        <v>7.54</v>
      </c>
      <c r="K384" s="125">
        <f t="shared" si="21"/>
        <v>15.08</v>
      </c>
      <c r="L384" s="133">
        <v>42527</v>
      </c>
      <c r="M384" s="130" t="s">
        <v>440</v>
      </c>
      <c r="N384" s="130">
        <f t="shared" si="25"/>
        <v>2</v>
      </c>
      <c r="O384" s="127">
        <f t="shared" si="22"/>
        <v>15.08</v>
      </c>
      <c r="P384" s="126">
        <v>42585</v>
      </c>
      <c r="Q384" s="120">
        <v>4230</v>
      </c>
      <c r="R384" s="120" t="s">
        <v>611</v>
      </c>
    </row>
    <row r="385" spans="1:18" ht="60" x14ac:dyDescent="0.25">
      <c r="A385" s="120" t="s">
        <v>17</v>
      </c>
      <c r="B385" s="121" t="s">
        <v>18</v>
      </c>
      <c r="C385" s="122">
        <v>42664</v>
      </c>
      <c r="D385" s="132">
        <v>140105</v>
      </c>
      <c r="E385" s="120" t="s">
        <v>332</v>
      </c>
      <c r="F385" s="130">
        <v>7</v>
      </c>
      <c r="G385" s="120" t="str">
        <f>VLOOKUP(F385,Plan2!$1:$1048576,3,FALSE)</f>
        <v>APAGADOR QUADRO MAGNÉTICO, MATERIAL CORPO PLÁSTICO, COMPRIMENTO 15 CM, LARGURA6 CM, ALTURA 4 CM, MATERIAL BASE FELTRO, ENCAIXE PINCEL SEM ENCAIXE</v>
      </c>
      <c r="H385" s="130" t="s">
        <v>334</v>
      </c>
      <c r="I385" s="130">
        <v>20</v>
      </c>
      <c r="J385" s="131">
        <f>VLOOKUP(F385,Plan2!$1:$1048576,8,FALSE)</f>
        <v>2.5</v>
      </c>
      <c r="K385" s="125">
        <f t="shared" si="21"/>
        <v>50</v>
      </c>
      <c r="L385" s="133">
        <v>42527</v>
      </c>
      <c r="M385" s="130" t="s">
        <v>453</v>
      </c>
      <c r="N385" s="130">
        <f t="shared" si="25"/>
        <v>20</v>
      </c>
      <c r="O385" s="127">
        <f t="shared" si="22"/>
        <v>50</v>
      </c>
      <c r="P385" s="126">
        <v>42592</v>
      </c>
      <c r="Q385" s="120">
        <v>16808</v>
      </c>
      <c r="R385" s="120" t="s">
        <v>611</v>
      </c>
    </row>
    <row r="386" spans="1:18" ht="75" x14ac:dyDescent="0.25">
      <c r="A386" s="120" t="s">
        <v>17</v>
      </c>
      <c r="B386" s="121" t="s">
        <v>18</v>
      </c>
      <c r="C386" s="122">
        <v>42664</v>
      </c>
      <c r="D386" s="132">
        <v>140105</v>
      </c>
      <c r="E386" s="120" t="s">
        <v>332</v>
      </c>
      <c r="F386" s="130">
        <v>11</v>
      </c>
      <c r="G386" s="120" t="str">
        <f>VLOOKUP(F386,Plan2!$1:$1048576,3,FALSE)</f>
        <v>BLOCO PAUTADO, MATERIAL PAPEL APERGAMINHADO, GRAMATURA 56 G/M2, COR BRANCA, COMPRIMENTO 155 MM, LARGURA 205 MM, QUANTIDADE FOLHAS 50 FL</v>
      </c>
      <c r="H386" s="130" t="s">
        <v>334</v>
      </c>
      <c r="I386" s="130">
        <v>10</v>
      </c>
      <c r="J386" s="131">
        <f>VLOOKUP(F386,Plan2!$1:$1048576,8,FALSE)</f>
        <v>0.85</v>
      </c>
      <c r="K386" s="125">
        <f t="shared" ref="K386:K449" si="26">J386*I386</f>
        <v>8.5</v>
      </c>
      <c r="L386" s="133">
        <v>42527</v>
      </c>
      <c r="M386" s="130" t="s">
        <v>444</v>
      </c>
      <c r="N386" s="130">
        <f t="shared" si="25"/>
        <v>10</v>
      </c>
      <c r="O386" s="127">
        <f t="shared" si="22"/>
        <v>8.5</v>
      </c>
      <c r="P386" s="126">
        <v>42576</v>
      </c>
      <c r="Q386" s="120">
        <v>346</v>
      </c>
      <c r="R386" s="120" t="s">
        <v>611</v>
      </c>
    </row>
    <row r="387" spans="1:18" ht="60" x14ac:dyDescent="0.25">
      <c r="A387" s="120" t="s">
        <v>17</v>
      </c>
      <c r="B387" s="121" t="s">
        <v>18</v>
      </c>
      <c r="C387" s="122">
        <v>42664</v>
      </c>
      <c r="D387" s="132">
        <v>140105</v>
      </c>
      <c r="E387" s="120" t="s">
        <v>332</v>
      </c>
      <c r="F387" s="130">
        <v>12</v>
      </c>
      <c r="G387" s="120" t="str">
        <f>VLOOKUP(F387,Plan2!$1:$1048576,3,FALSE)</f>
        <v>BLOCO RECADO, MATERIAL PAPEL, COR AMARELO, LARGURA 38 MM, COMPRIMENTO 50 MM, TIPO REMOVÍVEL, CARACTERÍSTICAS ADICIONAIS AUTO-ADESIVO</v>
      </c>
      <c r="H387" s="130" t="s">
        <v>334</v>
      </c>
      <c r="I387" s="130">
        <v>25</v>
      </c>
      <c r="J387" s="131">
        <f>VLOOKUP(F387,Plan2!$1:$1048576,8,FALSE)</f>
        <v>0.56999999999999995</v>
      </c>
      <c r="K387" s="125">
        <f t="shared" si="26"/>
        <v>14.249999999999998</v>
      </c>
      <c r="L387" s="133">
        <v>42527</v>
      </c>
      <c r="M387" s="130" t="s">
        <v>445</v>
      </c>
      <c r="N387" s="130">
        <f t="shared" si="25"/>
        <v>25</v>
      </c>
      <c r="O387" s="127">
        <f t="shared" ref="O387:O450" si="27">N387*J387</f>
        <v>14.249999999999998</v>
      </c>
      <c r="P387" s="126">
        <v>42579</v>
      </c>
      <c r="Q387" s="120">
        <v>988</v>
      </c>
      <c r="R387" s="120" t="s">
        <v>611</v>
      </c>
    </row>
    <row r="388" spans="1:18" ht="30" x14ac:dyDescent="0.25">
      <c r="A388" s="120" t="s">
        <v>17</v>
      </c>
      <c r="B388" s="121" t="s">
        <v>18</v>
      </c>
      <c r="C388" s="122">
        <v>42664</v>
      </c>
      <c r="D388" s="132">
        <v>140105</v>
      </c>
      <c r="E388" s="120" t="s">
        <v>332</v>
      </c>
      <c r="F388" s="130">
        <v>17</v>
      </c>
      <c r="G388" s="120" t="str">
        <f>VLOOKUP(F388,Plan2!$1:$1048576,3,FALSE)</f>
        <v>CAIXA ARQUIVO, MATERIAL PLÁSTICO, DIMENSÕES 135 X 240 X 360 MM, COR AZUL</v>
      </c>
      <c r="H388" s="130" t="s">
        <v>334</v>
      </c>
      <c r="I388" s="130">
        <v>20</v>
      </c>
      <c r="J388" s="131">
        <f>VLOOKUP(F388,Plan2!$1:$1048576,8,FALSE)</f>
        <v>2.5499999999999998</v>
      </c>
      <c r="K388" s="125">
        <f t="shared" si="26"/>
        <v>51</v>
      </c>
      <c r="L388" s="133">
        <v>42527</v>
      </c>
      <c r="M388" s="130" t="s">
        <v>442</v>
      </c>
      <c r="N388" s="130">
        <f t="shared" si="25"/>
        <v>20</v>
      </c>
      <c r="O388" s="127">
        <f t="shared" si="27"/>
        <v>51</v>
      </c>
      <c r="P388" s="126">
        <v>42579</v>
      </c>
      <c r="Q388" s="120">
        <v>4543</v>
      </c>
      <c r="R388" s="120" t="s">
        <v>611</v>
      </c>
    </row>
    <row r="389" spans="1:18" ht="105" x14ac:dyDescent="0.25">
      <c r="A389" s="120" t="s">
        <v>17</v>
      </c>
      <c r="B389" s="121" t="s">
        <v>18</v>
      </c>
      <c r="C389" s="122">
        <v>42664</v>
      </c>
      <c r="D389" s="132">
        <v>140105</v>
      </c>
      <c r="E389" s="120" t="s">
        <v>332</v>
      </c>
      <c r="F389" s="130">
        <v>18</v>
      </c>
      <c r="G389" s="120" t="str">
        <f>VLOOKUP(F389,Plan2!$1:$1048576,3,FALSE)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389" s="130" t="s">
        <v>334</v>
      </c>
      <c r="I389" s="130">
        <v>50</v>
      </c>
      <c r="J389" s="131">
        <f>VLOOKUP(F389,Plan2!$1:$1048576,8,FALSE)</f>
        <v>0.5</v>
      </c>
      <c r="K389" s="125">
        <f t="shared" si="26"/>
        <v>25</v>
      </c>
      <c r="L389" s="133">
        <v>42527</v>
      </c>
      <c r="M389" s="130" t="s">
        <v>440</v>
      </c>
      <c r="N389" s="130">
        <f t="shared" si="25"/>
        <v>50</v>
      </c>
      <c r="O389" s="127">
        <f t="shared" si="27"/>
        <v>25</v>
      </c>
      <c r="P389" s="126">
        <v>42585</v>
      </c>
      <c r="Q389" s="120">
        <v>4230</v>
      </c>
      <c r="R389" s="120" t="s">
        <v>611</v>
      </c>
    </row>
    <row r="390" spans="1:18" ht="105" x14ac:dyDescent="0.25">
      <c r="A390" s="120" t="s">
        <v>17</v>
      </c>
      <c r="B390" s="121" t="s">
        <v>18</v>
      </c>
      <c r="C390" s="122">
        <v>42664</v>
      </c>
      <c r="D390" s="132">
        <v>140105</v>
      </c>
      <c r="E390" s="120" t="s">
        <v>332</v>
      </c>
      <c r="F390" s="130">
        <v>20</v>
      </c>
      <c r="G390" s="120" t="str">
        <f>VLOOKUP(F390,Plan2!$1:$1048576,3,FALSE)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390" s="130" t="s">
        <v>334</v>
      </c>
      <c r="I390" s="130">
        <v>50</v>
      </c>
      <c r="J390" s="131">
        <f>VLOOKUP(F390,Plan2!$1:$1048576,8,FALSE)</f>
        <v>0.32</v>
      </c>
      <c r="K390" s="125">
        <f t="shared" si="26"/>
        <v>16</v>
      </c>
      <c r="L390" s="133">
        <v>42527</v>
      </c>
      <c r="M390" s="130" t="s">
        <v>450</v>
      </c>
      <c r="N390" s="130">
        <f t="shared" si="25"/>
        <v>50</v>
      </c>
      <c r="O390" s="127">
        <f t="shared" si="27"/>
        <v>16</v>
      </c>
      <c r="P390" s="126">
        <v>42613</v>
      </c>
      <c r="Q390" s="120">
        <v>1088</v>
      </c>
      <c r="R390" s="120" t="s">
        <v>611</v>
      </c>
    </row>
    <row r="391" spans="1:18" ht="105" x14ac:dyDescent="0.25">
      <c r="A391" s="120" t="s">
        <v>17</v>
      </c>
      <c r="B391" s="121" t="s">
        <v>18</v>
      </c>
      <c r="C391" s="122">
        <v>42664</v>
      </c>
      <c r="D391" s="132">
        <v>140105</v>
      </c>
      <c r="E391" s="120" t="s">
        <v>332</v>
      </c>
      <c r="F391" s="130">
        <v>21</v>
      </c>
      <c r="G391" s="120" t="str">
        <f>VLOOKUP(F391,Plan2!$1:$1048576,3,FALSE)</f>
        <v>CANETA ESFEROGRÁFICA, MATERIAL PLÁSTICO, QUANTIDADE CARGAS 1 UN, MATERIAL PONTA LATÃO COM ESFERA DE TUNGSTÊNIO, TIPO ESCRITA MÉDIA, COR TINTA VERMELHA, CARACTERÍSTICAS ADICIONAIS MATERIAL TRANSPARENTE E COM ORIFÍCIO LATERAL</v>
      </c>
      <c r="H391" s="130" t="s">
        <v>334</v>
      </c>
      <c r="I391" s="130">
        <v>50</v>
      </c>
      <c r="J391" s="131">
        <f>VLOOKUP(F391,Plan2!$1:$1048576,8,FALSE)</f>
        <v>0.32</v>
      </c>
      <c r="K391" s="125">
        <f t="shared" si="26"/>
        <v>16</v>
      </c>
      <c r="L391" s="133">
        <v>42527</v>
      </c>
      <c r="M391" s="130" t="s">
        <v>450</v>
      </c>
      <c r="N391" s="130">
        <f t="shared" si="25"/>
        <v>50</v>
      </c>
      <c r="O391" s="127">
        <f t="shared" si="27"/>
        <v>16</v>
      </c>
      <c r="P391" s="126">
        <v>42613</v>
      </c>
      <c r="Q391" s="120">
        <v>1088</v>
      </c>
      <c r="R391" s="120" t="s">
        <v>611</v>
      </c>
    </row>
    <row r="392" spans="1:18" ht="60" x14ac:dyDescent="0.25">
      <c r="A392" s="120" t="s">
        <v>17</v>
      </c>
      <c r="B392" s="121" t="s">
        <v>18</v>
      </c>
      <c r="C392" s="122">
        <v>42664</v>
      </c>
      <c r="D392" s="132">
        <v>140105</v>
      </c>
      <c r="E392" s="120" t="s">
        <v>332</v>
      </c>
      <c r="F392" s="130">
        <v>28</v>
      </c>
      <c r="G392" s="120" t="str">
        <f>VLOOKUP(F392,Plan2!$1:$1048576,3,FALSE)</f>
        <v>CANETA MARCA-TEXTO, MATERIAL PLÁSTICO, TIPO PONTA POROSA, COR FLUORESCENTE AMARELA, TIPO NÃO RECARREGÁVEL, DIMENSÕES 4 MM</v>
      </c>
      <c r="H392" s="130" t="s">
        <v>334</v>
      </c>
      <c r="I392" s="130">
        <v>25</v>
      </c>
      <c r="J392" s="131">
        <f>VLOOKUP(F392,Plan2!$1:$1048576,8,FALSE)</f>
        <v>0.85</v>
      </c>
      <c r="K392" s="125">
        <f t="shared" si="26"/>
        <v>21.25</v>
      </c>
      <c r="L392" s="133">
        <v>42527</v>
      </c>
      <c r="M392" s="130" t="s">
        <v>445</v>
      </c>
      <c r="N392" s="130">
        <f t="shared" si="25"/>
        <v>25</v>
      </c>
      <c r="O392" s="127">
        <f t="shared" si="27"/>
        <v>21.25</v>
      </c>
      <c r="P392" s="126">
        <v>42579</v>
      </c>
      <c r="Q392" s="120">
        <v>988</v>
      </c>
      <c r="R392" s="120" t="s">
        <v>611</v>
      </c>
    </row>
    <row r="393" spans="1:18" ht="45" x14ac:dyDescent="0.25">
      <c r="A393" s="120" t="s">
        <v>17</v>
      </c>
      <c r="B393" s="121" t="s">
        <v>18</v>
      </c>
      <c r="C393" s="122">
        <v>42664</v>
      </c>
      <c r="D393" s="132">
        <v>140105</v>
      </c>
      <c r="E393" s="120" t="s">
        <v>332</v>
      </c>
      <c r="F393" s="130">
        <v>41</v>
      </c>
      <c r="G393" s="120" t="str">
        <f>VLOOKUP(F393,Plan2!$1:$1048576,3,FALSE)</f>
        <v>CLIPE, TAMANHO 6/0, MATERIAL METAL, FORMATO PARALELO. CAIXA COM 50 UNIDADES</v>
      </c>
      <c r="H393" s="130" t="s">
        <v>334</v>
      </c>
      <c r="I393" s="130">
        <v>10</v>
      </c>
      <c r="J393" s="131">
        <f>VLOOKUP(F393,Plan2!$1:$1048576,8,FALSE)</f>
        <v>1.29</v>
      </c>
      <c r="K393" s="125">
        <f t="shared" si="26"/>
        <v>12.9</v>
      </c>
      <c r="L393" s="133">
        <v>42527</v>
      </c>
      <c r="M393" s="130" t="s">
        <v>450</v>
      </c>
      <c r="N393" s="130">
        <f t="shared" si="25"/>
        <v>10</v>
      </c>
      <c r="O393" s="127">
        <f t="shared" si="27"/>
        <v>12.9</v>
      </c>
      <c r="P393" s="126">
        <v>42613</v>
      </c>
      <c r="Q393" s="120">
        <v>1088</v>
      </c>
      <c r="R393" s="120" t="s">
        <v>611</v>
      </c>
    </row>
    <row r="394" spans="1:18" ht="60" x14ac:dyDescent="0.25">
      <c r="A394" s="120" t="s">
        <v>17</v>
      </c>
      <c r="B394" s="121" t="s">
        <v>18</v>
      </c>
      <c r="C394" s="122">
        <v>42664</v>
      </c>
      <c r="D394" s="132">
        <v>140105</v>
      </c>
      <c r="E394" s="120" t="s">
        <v>332</v>
      </c>
      <c r="F394" s="130">
        <v>65</v>
      </c>
      <c r="G394" s="120" t="str">
        <f>VLOOKUP(F394,Plan2!$1:$1048576,3,FALSE)</f>
        <v>ENVELOPE, MATERIAL PAPEL KRAFT, GRAMATURA 110 G/M2, TIPO SACO COMUM, COMPRIMENTO 360 MM, COR BRANCA, LARGURA 260 MM</v>
      </c>
      <c r="H394" s="130" t="s">
        <v>334</v>
      </c>
      <c r="I394" s="130">
        <v>100</v>
      </c>
      <c r="J394" s="131">
        <f>VLOOKUP(F394,Plan2!$1:$1048576,8,FALSE)</f>
        <v>0.11</v>
      </c>
      <c r="K394" s="125">
        <f t="shared" si="26"/>
        <v>11</v>
      </c>
      <c r="L394" s="133">
        <v>42527</v>
      </c>
      <c r="M394" s="130" t="s">
        <v>442</v>
      </c>
      <c r="N394" s="130">
        <f t="shared" si="25"/>
        <v>100</v>
      </c>
      <c r="O394" s="127">
        <f t="shared" si="27"/>
        <v>11</v>
      </c>
      <c r="P394" s="126">
        <v>42579</v>
      </c>
      <c r="Q394" s="120">
        <v>4543</v>
      </c>
      <c r="R394" s="120" t="s">
        <v>611</v>
      </c>
    </row>
    <row r="395" spans="1:18" ht="60" x14ac:dyDescent="0.25">
      <c r="A395" s="120" t="s">
        <v>17</v>
      </c>
      <c r="B395" s="121" t="s">
        <v>18</v>
      </c>
      <c r="C395" s="122">
        <v>42664</v>
      </c>
      <c r="D395" s="132">
        <v>140105</v>
      </c>
      <c r="E395" s="120" t="s">
        <v>332</v>
      </c>
      <c r="F395" s="130">
        <v>66</v>
      </c>
      <c r="G395" s="120" t="str">
        <f>VLOOKUP(F395,Plan2!$1:$1048576,3,FALSE)</f>
        <v>ENVELOPE, MATERIAL PAPEL KRAFT, GRAMATURA 110 G/M2, TIPO SACO COMUM, COMPRIMENTO 390 MM, COR PARDA, LARGURA 260 MM</v>
      </c>
      <c r="H395" s="130" t="s">
        <v>334</v>
      </c>
      <c r="I395" s="130">
        <v>100</v>
      </c>
      <c r="J395" s="131">
        <f>VLOOKUP(F395,Plan2!$1:$1048576,8,FALSE)</f>
        <v>0.12</v>
      </c>
      <c r="K395" s="125">
        <f t="shared" si="26"/>
        <v>12</v>
      </c>
      <c r="L395" s="133">
        <v>42527</v>
      </c>
      <c r="M395" s="130" t="s">
        <v>442</v>
      </c>
      <c r="N395" s="130">
        <f t="shared" si="25"/>
        <v>100</v>
      </c>
      <c r="O395" s="127">
        <f t="shared" si="27"/>
        <v>12</v>
      </c>
      <c r="P395" s="126">
        <v>42579</v>
      </c>
      <c r="Q395" s="120">
        <v>4543</v>
      </c>
      <c r="R395" s="120" t="s">
        <v>611</v>
      </c>
    </row>
    <row r="396" spans="1:18" ht="75" x14ac:dyDescent="0.25">
      <c r="A396" s="120" t="s">
        <v>17</v>
      </c>
      <c r="B396" s="121" t="s">
        <v>18</v>
      </c>
      <c r="C396" s="122">
        <v>42664</v>
      </c>
      <c r="D396" s="132">
        <v>140105</v>
      </c>
      <c r="E396" s="120" t="s">
        <v>332</v>
      </c>
      <c r="F396" s="130">
        <v>68</v>
      </c>
      <c r="G396" s="120" t="str">
        <f>VLOOKUP(F396,Plan2!$1:$1048576,3,FALSE)</f>
        <v>ENVELOPE, MATERIAL PAPEL KRAFT FL, GRAMATURA 90 G/M2, TIPO SACO COMUM, COMPRIMENTO 280 MM, COR PARDA, IMPRESSÃO BAIXO-RELEVO, LARGURA 200 MM</v>
      </c>
      <c r="H396" s="130" t="s">
        <v>334</v>
      </c>
      <c r="I396" s="130">
        <v>200</v>
      </c>
      <c r="J396" s="131">
        <f>VLOOKUP(F396,Plan2!$1:$1048576,8,FALSE)</f>
        <v>7.0000000000000007E-2</v>
      </c>
      <c r="K396" s="125">
        <f t="shared" si="26"/>
        <v>14.000000000000002</v>
      </c>
      <c r="L396" s="133">
        <v>42527</v>
      </c>
      <c r="M396" s="130" t="s">
        <v>442</v>
      </c>
      <c r="N396" s="130">
        <f t="shared" si="25"/>
        <v>200</v>
      </c>
      <c r="O396" s="127">
        <f t="shared" si="27"/>
        <v>14.000000000000002</v>
      </c>
      <c r="P396" s="126">
        <v>42579</v>
      </c>
      <c r="Q396" s="120">
        <v>4543</v>
      </c>
      <c r="R396" s="120" t="s">
        <v>611</v>
      </c>
    </row>
    <row r="397" spans="1:18" ht="60" x14ac:dyDescent="0.25">
      <c r="A397" s="120" t="s">
        <v>17</v>
      </c>
      <c r="B397" s="121" t="s">
        <v>18</v>
      </c>
      <c r="C397" s="122">
        <v>42664</v>
      </c>
      <c r="D397" s="132">
        <v>140105</v>
      </c>
      <c r="E397" s="120" t="s">
        <v>332</v>
      </c>
      <c r="F397" s="130">
        <v>85</v>
      </c>
      <c r="G397" s="120" t="str">
        <f>VLOOKUP(F397,Plan2!$1:$1048576,3,FALSE)</f>
        <v>EXTRATOR GRAMPO, MATERIAL AÇO INOXIDÁVEL, TIPO ESPÁTULA, CARACTERÍSTICAS ADICIONAIS DIMENSÕES 150 X 5 MM</v>
      </c>
      <c r="H397" s="130" t="s">
        <v>334</v>
      </c>
      <c r="I397" s="130">
        <v>2</v>
      </c>
      <c r="J397" s="131">
        <f>VLOOKUP(F397,Plan2!$1:$1048576,8,FALSE)</f>
        <v>0.88</v>
      </c>
      <c r="K397" s="125">
        <f t="shared" si="26"/>
        <v>1.76</v>
      </c>
      <c r="L397" s="133">
        <v>42527</v>
      </c>
      <c r="M397" s="130" t="s">
        <v>445</v>
      </c>
      <c r="N397" s="130">
        <f t="shared" si="25"/>
        <v>2</v>
      </c>
      <c r="O397" s="127">
        <f t="shared" si="27"/>
        <v>1.76</v>
      </c>
      <c r="P397" s="126">
        <v>42579</v>
      </c>
      <c r="Q397" s="120">
        <v>988</v>
      </c>
      <c r="R397" s="120" t="s">
        <v>611</v>
      </c>
    </row>
    <row r="398" spans="1:18" ht="60" x14ac:dyDescent="0.25">
      <c r="A398" s="120" t="s">
        <v>17</v>
      </c>
      <c r="B398" s="121" t="s">
        <v>18</v>
      </c>
      <c r="C398" s="122">
        <v>42664</v>
      </c>
      <c r="D398" s="132">
        <v>140105</v>
      </c>
      <c r="E398" s="120" t="s">
        <v>332</v>
      </c>
      <c r="F398" s="130">
        <v>87</v>
      </c>
      <c r="G398" s="120" t="str">
        <f>VLOOKUP(F398,Plan2!$1:$1048576,3,FALSE)</f>
        <v>FITA ADESIVA, MATERIAL CELOFANE TRANSPARENTE, TIPO MONOFACE, LARGURA 19 MM, COMPRIMENTO 30 M, COR INCOLOR, APLICAÇÃO MULTIUSO</v>
      </c>
      <c r="H398" s="130" t="s">
        <v>334</v>
      </c>
      <c r="I398" s="130">
        <v>10</v>
      </c>
      <c r="J398" s="131">
        <f>VLOOKUP(F398,Plan2!$1:$1048576,8,FALSE)</f>
        <v>0.97</v>
      </c>
      <c r="K398" s="125">
        <f t="shared" si="26"/>
        <v>9.6999999999999993</v>
      </c>
      <c r="L398" s="133">
        <v>42527</v>
      </c>
      <c r="M398" s="130" t="s">
        <v>436</v>
      </c>
      <c r="N398" s="130">
        <f t="shared" si="25"/>
        <v>10</v>
      </c>
      <c r="O398" s="127">
        <f t="shared" si="27"/>
        <v>9.6999999999999993</v>
      </c>
      <c r="P398" s="126">
        <v>42612</v>
      </c>
      <c r="Q398" s="120">
        <v>1487</v>
      </c>
      <c r="R398" s="120" t="s">
        <v>611</v>
      </c>
    </row>
    <row r="399" spans="1:18" ht="60" x14ac:dyDescent="0.25">
      <c r="A399" s="120" t="s">
        <v>17</v>
      </c>
      <c r="B399" s="121" t="s">
        <v>18</v>
      </c>
      <c r="C399" s="122">
        <v>42664</v>
      </c>
      <c r="D399" s="132">
        <v>140105</v>
      </c>
      <c r="E399" s="120" t="s">
        <v>332</v>
      </c>
      <c r="F399" s="130">
        <v>90</v>
      </c>
      <c r="G399" s="120" t="str">
        <f>VLOOKUP(F399,Plan2!$1:$1048576,3,FALSE)</f>
        <v>FITA ADESIVA, MATERIAL CREPE, TIPO MONOFACE, LARGURA 50 MM, COMPRIMENTO 50 M, COR BEGE, APLICAÇÃO MULTIUSO. ROLO DE 50 METROS</v>
      </c>
      <c r="H399" s="130" t="s">
        <v>334</v>
      </c>
      <c r="I399" s="130">
        <v>10</v>
      </c>
      <c r="J399" s="131">
        <f>VLOOKUP(F399,Plan2!$1:$1048576,8,FALSE)</f>
        <v>5</v>
      </c>
      <c r="K399" s="125">
        <f t="shared" si="26"/>
        <v>50</v>
      </c>
      <c r="L399" s="133">
        <v>42527</v>
      </c>
      <c r="M399" s="130" t="s">
        <v>438</v>
      </c>
      <c r="N399" s="130">
        <v>5</v>
      </c>
      <c r="O399" s="127">
        <f t="shared" si="27"/>
        <v>25</v>
      </c>
      <c r="P399" s="126">
        <v>42583</v>
      </c>
      <c r="Q399" s="120">
        <v>3045</v>
      </c>
      <c r="R399" s="120" t="s">
        <v>692</v>
      </c>
    </row>
    <row r="400" spans="1:18" ht="75" x14ac:dyDescent="0.25">
      <c r="A400" s="120" t="s">
        <v>17</v>
      </c>
      <c r="B400" s="121" t="s">
        <v>18</v>
      </c>
      <c r="C400" s="122">
        <v>42664</v>
      </c>
      <c r="D400" s="132">
        <v>140105</v>
      </c>
      <c r="E400" s="120" t="s">
        <v>332</v>
      </c>
      <c r="F400" s="130">
        <v>92</v>
      </c>
      <c r="G400" s="120" t="str">
        <f>VLOOKUP(F400,Plan2!$1:$1048576,3,FALSE)</f>
        <v>FITA ADESIVA, MATERIAL POLIPROPILENO TRANSPARENTE, TIPO MONOFACE, LARGURA 50 MM, COMPRIMENTO 50 M, COR INCOLOR, APLICAÇÃO MULTIUSO. ROLO DE 50 METROS</v>
      </c>
      <c r="H400" s="130" t="s">
        <v>334</v>
      </c>
      <c r="I400" s="130">
        <v>10</v>
      </c>
      <c r="J400" s="131">
        <f>VLOOKUP(F400,Plan2!$1:$1048576,8,FALSE)</f>
        <v>1.8</v>
      </c>
      <c r="K400" s="125">
        <f t="shared" si="26"/>
        <v>18</v>
      </c>
      <c r="L400" s="133">
        <v>42527</v>
      </c>
      <c r="M400" s="130" t="s">
        <v>438</v>
      </c>
      <c r="N400" s="130">
        <f>I400</f>
        <v>10</v>
      </c>
      <c r="O400" s="127">
        <f t="shared" si="27"/>
        <v>18</v>
      </c>
      <c r="P400" s="126">
        <v>42583</v>
      </c>
      <c r="Q400" s="120">
        <v>3045</v>
      </c>
      <c r="R400" s="120" t="s">
        <v>611</v>
      </c>
    </row>
    <row r="401" spans="1:18" ht="60" x14ac:dyDescent="0.25">
      <c r="A401" s="120" t="s">
        <v>17</v>
      </c>
      <c r="B401" s="121" t="s">
        <v>18</v>
      </c>
      <c r="C401" s="122">
        <v>42664</v>
      </c>
      <c r="D401" s="132">
        <v>140105</v>
      </c>
      <c r="E401" s="120" t="s">
        <v>332</v>
      </c>
      <c r="F401" s="130">
        <v>99</v>
      </c>
      <c r="G401" s="120" t="str">
        <f>VLOOKUP(F401,Plan2!$1:$1048576,3,FALSE)</f>
        <v>GARRAFA TÉRMICA, MATERIAL PLÁSTICO, CAPACIDADE 1 L, FORMATO CILÍNDRICO, CARACTERÍSTICAS ADICIONAIS COM TAMPA ROSCÁVEL E AMPOLA EM VIDRO</v>
      </c>
      <c r="H401" s="130" t="s">
        <v>334</v>
      </c>
      <c r="I401" s="130">
        <v>2</v>
      </c>
      <c r="J401" s="131">
        <f>VLOOKUP(F401,Plan2!$1:$1048576,8,FALSE)</f>
        <v>19.989999999999998</v>
      </c>
      <c r="K401" s="125">
        <f t="shared" si="26"/>
        <v>39.979999999999997</v>
      </c>
      <c r="L401" s="133">
        <v>42527</v>
      </c>
      <c r="M401" s="130" t="s">
        <v>443</v>
      </c>
      <c r="N401" s="130">
        <f>I401</f>
        <v>2</v>
      </c>
      <c r="O401" s="127">
        <f t="shared" si="27"/>
        <v>39.979999999999997</v>
      </c>
      <c r="P401" s="126">
        <v>42590</v>
      </c>
      <c r="Q401" s="120">
        <v>546</v>
      </c>
      <c r="R401" s="120" t="s">
        <v>611</v>
      </c>
    </row>
    <row r="402" spans="1:18" ht="60" x14ac:dyDescent="0.25">
      <c r="A402" s="120" t="s">
        <v>17</v>
      </c>
      <c r="B402" s="121" t="s">
        <v>18</v>
      </c>
      <c r="C402" s="122">
        <v>42664</v>
      </c>
      <c r="D402" s="132">
        <v>140105</v>
      </c>
      <c r="E402" s="120" t="s">
        <v>332</v>
      </c>
      <c r="F402" s="130">
        <v>100</v>
      </c>
      <c r="G402" s="120" t="str">
        <f>VLOOKUP(F402,Plan2!$1:$1048576,3,FALSE)</f>
        <v>GRAMPEADOR, TRATAMENTO SUPERFICIAL PINTADO, MATERIAL METAL, TIPO MESA, CAPACIDADE 100 FL, APLICAÇÃO PAPEL, TAMANHO GRAMPO 23/10</v>
      </c>
      <c r="H402" s="130" t="s">
        <v>334</v>
      </c>
      <c r="I402" s="130">
        <v>2</v>
      </c>
      <c r="J402" s="131">
        <f>VLOOKUP(F402,Plan2!$1:$1048576,8,FALSE)</f>
        <v>33.200000000000003</v>
      </c>
      <c r="K402" s="125">
        <f t="shared" si="26"/>
        <v>66.400000000000006</v>
      </c>
      <c r="L402" s="133">
        <v>42527</v>
      </c>
      <c r="M402" s="130" t="s">
        <v>439</v>
      </c>
      <c r="N402" s="130">
        <f>I402</f>
        <v>2</v>
      </c>
      <c r="O402" s="127">
        <f t="shared" si="27"/>
        <v>66.400000000000006</v>
      </c>
      <c r="P402" s="126">
        <v>42577</v>
      </c>
      <c r="Q402" s="120">
        <v>6467</v>
      </c>
      <c r="R402" s="120" t="s">
        <v>611</v>
      </c>
    </row>
    <row r="403" spans="1:18" ht="45" x14ac:dyDescent="0.25">
      <c r="A403" s="120" t="s">
        <v>17</v>
      </c>
      <c r="B403" s="121" t="s">
        <v>18</v>
      </c>
      <c r="C403" s="122">
        <v>42664</v>
      </c>
      <c r="D403" s="132">
        <v>140105</v>
      </c>
      <c r="E403" s="120" t="s">
        <v>332</v>
      </c>
      <c r="F403" s="130">
        <v>104</v>
      </c>
      <c r="G403" s="120" t="str">
        <f>VLOOKUP(F403,Plan2!$1:$1048576,3,FALSE)</f>
        <v>GRAMPO GRAMPEADOR, MATERIAL METAL, TRATAMENTO SUPERFICIAL GALVANIZADO, TAMANHO26/6. CAIXA COM 5.000 UNIDADES</v>
      </c>
      <c r="H403" s="130" t="s">
        <v>334</v>
      </c>
      <c r="I403" s="130">
        <v>10</v>
      </c>
      <c r="J403" s="131">
        <f>VLOOKUP(F403,Plan2!$1:$1048576,8,FALSE)</f>
        <v>2</v>
      </c>
      <c r="K403" s="125">
        <f t="shared" si="26"/>
        <v>20</v>
      </c>
      <c r="L403" s="133">
        <v>42527</v>
      </c>
      <c r="M403" s="130" t="s">
        <v>448</v>
      </c>
      <c r="N403" s="130">
        <f>I403</f>
        <v>10</v>
      </c>
      <c r="O403" s="127">
        <f t="shared" si="27"/>
        <v>20</v>
      </c>
      <c r="P403" s="126">
        <v>42639</v>
      </c>
      <c r="Q403" s="120">
        <v>308</v>
      </c>
      <c r="R403" s="120" t="s">
        <v>611</v>
      </c>
    </row>
    <row r="404" spans="1:18" ht="60" x14ac:dyDescent="0.25">
      <c r="A404" s="120" t="s">
        <v>17</v>
      </c>
      <c r="B404" s="121" t="s">
        <v>18</v>
      </c>
      <c r="C404" s="122">
        <v>42664</v>
      </c>
      <c r="D404" s="132">
        <v>140105</v>
      </c>
      <c r="E404" s="120" t="s">
        <v>332</v>
      </c>
      <c r="F404" s="130">
        <v>126</v>
      </c>
      <c r="G404" s="120" t="str">
        <f>VLOOKUP(F404,Plan2!$1:$1048576,3,FALSE)</f>
        <v>PAPEL ALMAÇO, MATERIAL CELULOSE VEGETAL, GRAMATURA 75 G/M2, COMPRIMENTO 310 MM, TIPO COM PAUTA E MARGEM. PACOTE COM 5 FOLHAS</v>
      </c>
      <c r="H404" s="130" t="s">
        <v>334</v>
      </c>
      <c r="I404" s="130">
        <v>100</v>
      </c>
      <c r="J404" s="131">
        <f>VLOOKUP(F404,Plan2!$1:$1048576,8,FALSE)</f>
        <v>0.35</v>
      </c>
      <c r="K404" s="125">
        <f t="shared" si="26"/>
        <v>35</v>
      </c>
      <c r="L404" s="133">
        <v>42527</v>
      </c>
      <c r="M404" s="130" t="s">
        <v>445</v>
      </c>
      <c r="N404" s="130">
        <f>I404</f>
        <v>100</v>
      </c>
      <c r="O404" s="127">
        <f t="shared" si="27"/>
        <v>35</v>
      </c>
      <c r="P404" s="126">
        <v>42579</v>
      </c>
      <c r="Q404" s="120">
        <v>988</v>
      </c>
      <c r="R404" s="120" t="s">
        <v>611</v>
      </c>
    </row>
    <row r="405" spans="1:18" ht="75" x14ac:dyDescent="0.25">
      <c r="A405" s="120" t="s">
        <v>17</v>
      </c>
      <c r="B405" s="121" t="s">
        <v>18</v>
      </c>
      <c r="C405" s="122">
        <v>42664</v>
      </c>
      <c r="D405" s="132">
        <v>140105</v>
      </c>
      <c r="E405" s="120" t="s">
        <v>332</v>
      </c>
      <c r="F405" s="130">
        <v>147</v>
      </c>
      <c r="G405" s="120" t="str">
        <f>VLOOKUP(F405,Plan2!$1:$1048576,3,FALSE)</f>
        <v>PILHA, TAMANHO PALITO, MODELO AAA, CARACTERÍSTICAS ADICIONAIS NÃO CONTÉM MERCÚRIO E CÁDMIO, SISTEMA ELETROQUÍMICO ALCALINA, TENSÃO NOMINAL 1,5 V</v>
      </c>
      <c r="H405" s="130" t="s">
        <v>334</v>
      </c>
      <c r="I405" s="130">
        <v>20</v>
      </c>
      <c r="J405" s="131">
        <f>VLOOKUP(F405,Plan2!$1:$1048576,8,FALSE)</f>
        <v>1.51</v>
      </c>
      <c r="K405" s="125">
        <f t="shared" si="26"/>
        <v>30.2</v>
      </c>
      <c r="L405" s="133">
        <v>42527</v>
      </c>
      <c r="M405" s="130" t="s">
        <v>451</v>
      </c>
      <c r="N405" s="130">
        <v>10</v>
      </c>
      <c r="O405" s="127">
        <f t="shared" si="27"/>
        <v>15.1</v>
      </c>
      <c r="P405" s="126">
        <v>42562</v>
      </c>
      <c r="Q405" s="120">
        <v>490</v>
      </c>
      <c r="R405" s="120" t="s">
        <v>692</v>
      </c>
    </row>
    <row r="406" spans="1:18" ht="75" x14ac:dyDescent="0.25">
      <c r="A406" s="120" t="s">
        <v>17</v>
      </c>
      <c r="B406" s="121" t="s">
        <v>18</v>
      </c>
      <c r="C406" s="122">
        <v>42664</v>
      </c>
      <c r="D406" s="132">
        <v>140105</v>
      </c>
      <c r="E406" s="120" t="s">
        <v>332</v>
      </c>
      <c r="F406" s="130">
        <v>148</v>
      </c>
      <c r="G406" s="120" t="str">
        <f>VLOOKUP(F406,Plan2!$1:$1048576,3,FALSE)</f>
        <v>PILHA, TAMANHO PEQUENA, MODELO AA, CARACTERÍSTICAS ADICIONAIS CARTELA C/2 UNIDADES/NÃO CONTÉM MERCÚRIO E CÁDMIO, SISTEMA ELETROQUÍMICO ALCALINA, TENSÃO NOMINAL 1,5 V</v>
      </c>
      <c r="H406" s="130" t="s">
        <v>334</v>
      </c>
      <c r="I406" s="130">
        <v>20</v>
      </c>
      <c r="J406" s="131">
        <f>VLOOKUP(F406,Plan2!$1:$1048576,8,FALSE)</f>
        <v>1.49</v>
      </c>
      <c r="K406" s="125">
        <f t="shared" si="26"/>
        <v>29.8</v>
      </c>
      <c r="L406" s="133">
        <v>42527</v>
      </c>
      <c r="M406" s="130" t="s">
        <v>451</v>
      </c>
      <c r="N406" s="130">
        <v>10</v>
      </c>
      <c r="O406" s="127">
        <f t="shared" si="27"/>
        <v>14.9</v>
      </c>
      <c r="P406" s="126">
        <v>42562</v>
      </c>
      <c r="Q406" s="120">
        <v>490</v>
      </c>
      <c r="R406" s="120" t="s">
        <v>692</v>
      </c>
    </row>
    <row r="407" spans="1:18" ht="45" x14ac:dyDescent="0.25">
      <c r="A407" s="120" t="s">
        <v>17</v>
      </c>
      <c r="B407" s="121" t="s">
        <v>18</v>
      </c>
      <c r="C407" s="122">
        <v>42664</v>
      </c>
      <c r="D407" s="132">
        <v>140105</v>
      </c>
      <c r="E407" s="120" t="s">
        <v>332</v>
      </c>
      <c r="F407" s="130">
        <v>156</v>
      </c>
      <c r="G407" s="120" t="str">
        <f>VLOOKUP(F407,Plan2!$1:$1048576,3,FALSE)</f>
        <v>PINCEL QUADRO BRANCO / MAGNÉTICO, MATERIAL PLÁSTICO, MATERIAL PONTA FELTRO, TIPO CARGA DESCARTÁVEL, COR AZUL</v>
      </c>
      <c r="H407" s="130" t="s">
        <v>334</v>
      </c>
      <c r="I407" s="130">
        <v>50</v>
      </c>
      <c r="J407" s="131">
        <f>VLOOKUP(F407,Plan2!$1:$1048576,8,FALSE)</f>
        <v>1.3</v>
      </c>
      <c r="K407" s="125">
        <f t="shared" si="26"/>
        <v>65</v>
      </c>
      <c r="L407" s="133">
        <v>42527</v>
      </c>
      <c r="M407" s="130" t="s">
        <v>444</v>
      </c>
      <c r="N407" s="130">
        <f>I407</f>
        <v>50</v>
      </c>
      <c r="O407" s="127">
        <f t="shared" si="27"/>
        <v>65</v>
      </c>
      <c r="P407" s="126">
        <v>42576</v>
      </c>
      <c r="Q407" s="120">
        <v>346</v>
      </c>
      <c r="R407" s="120" t="s">
        <v>611</v>
      </c>
    </row>
    <row r="408" spans="1:18" ht="60" x14ac:dyDescent="0.25">
      <c r="A408" s="120" t="s">
        <v>17</v>
      </c>
      <c r="B408" s="121" t="s">
        <v>18</v>
      </c>
      <c r="C408" s="122">
        <v>42664</v>
      </c>
      <c r="D408" s="132">
        <v>140105</v>
      </c>
      <c r="E408" s="120" t="s">
        <v>332</v>
      </c>
      <c r="F408" s="130">
        <v>157</v>
      </c>
      <c r="G408" s="120" t="str">
        <f>VLOOKUP(F408,Plan2!$1:$1048576,3,FALSE)</f>
        <v>PINCEL QUADRO BRANCO / MAGNÉTICO, MATERIAL PLÁSTICO, MATERIAL PONTA FELTRO, TIPO CARGA DESCARTÁVEL, COR PRETO</v>
      </c>
      <c r="H408" s="130" t="s">
        <v>334</v>
      </c>
      <c r="I408" s="130">
        <v>50</v>
      </c>
      <c r="J408" s="131">
        <f>VLOOKUP(F408,Plan2!$1:$1048576,8,FALSE)</f>
        <v>1.3</v>
      </c>
      <c r="K408" s="125">
        <f t="shared" si="26"/>
        <v>65</v>
      </c>
      <c r="L408" s="133">
        <v>42527</v>
      </c>
      <c r="M408" s="130" t="s">
        <v>444</v>
      </c>
      <c r="N408" s="130">
        <f>I408</f>
        <v>50</v>
      </c>
      <c r="O408" s="127">
        <f t="shared" si="27"/>
        <v>65</v>
      </c>
      <c r="P408" s="126">
        <v>42576</v>
      </c>
      <c r="Q408" s="120">
        <v>346</v>
      </c>
      <c r="R408" s="120" t="s">
        <v>611</v>
      </c>
    </row>
    <row r="409" spans="1:18" ht="60" x14ac:dyDescent="0.25">
      <c r="A409" s="120" t="s">
        <v>17</v>
      </c>
      <c r="B409" s="121" t="s">
        <v>18</v>
      </c>
      <c r="C409" s="122">
        <v>42664</v>
      </c>
      <c r="D409" s="132">
        <v>140105</v>
      </c>
      <c r="E409" s="120" t="s">
        <v>332</v>
      </c>
      <c r="F409" s="130">
        <v>158</v>
      </c>
      <c r="G409" s="120" t="str">
        <f>VLOOKUP(F409,Plan2!$1:$1048576,3,FALSE)</f>
        <v>PINCEL QUADRO BRANCO / MAGNÉTICO, MATERIAL PLÁSTICO, MATERIAL PONTA FELTRO, TIPO CARGA DESCARTÁVEL, COR VERDE</v>
      </c>
      <c r="H409" s="130" t="s">
        <v>334</v>
      </c>
      <c r="I409" s="130">
        <v>50</v>
      </c>
      <c r="J409" s="131">
        <f>VLOOKUP(F409,Plan2!$1:$1048576,8,FALSE)</f>
        <v>1.27</v>
      </c>
      <c r="K409" s="125">
        <f t="shared" si="26"/>
        <v>63.5</v>
      </c>
      <c r="L409" s="133">
        <v>42527</v>
      </c>
      <c r="M409" s="130" t="s">
        <v>445</v>
      </c>
      <c r="N409" s="130">
        <f>I409</f>
        <v>50</v>
      </c>
      <c r="O409" s="127">
        <f t="shared" si="27"/>
        <v>63.5</v>
      </c>
      <c r="P409" s="126">
        <v>42579</v>
      </c>
      <c r="Q409" s="120">
        <v>988</v>
      </c>
      <c r="R409" s="120" t="s">
        <v>611</v>
      </c>
    </row>
    <row r="410" spans="1:18" ht="60" x14ac:dyDescent="0.25">
      <c r="A410" s="120" t="s">
        <v>17</v>
      </c>
      <c r="B410" s="121" t="s">
        <v>18</v>
      </c>
      <c r="C410" s="122">
        <v>42664</v>
      </c>
      <c r="D410" s="132">
        <v>140105</v>
      </c>
      <c r="E410" s="120" t="s">
        <v>332</v>
      </c>
      <c r="F410" s="130">
        <v>159</v>
      </c>
      <c r="G410" s="120" t="str">
        <f>VLOOKUP(F410,Plan2!$1:$1048576,3,FALSE)</f>
        <v>PINCEL QUADRO BRANCO / MAGNÉTICO, MATERIAL PLÁSTICO, MATERIAL PONTA FELTRO, TIPO CARGA DESCARTÁVEL, COR VERMELHO</v>
      </c>
      <c r="H410" s="130" t="s">
        <v>334</v>
      </c>
      <c r="I410" s="130">
        <v>50</v>
      </c>
      <c r="J410" s="131">
        <f>VLOOKUP(F410,Plan2!$1:$1048576,8,FALSE)</f>
        <v>1.28</v>
      </c>
      <c r="K410" s="125">
        <f t="shared" si="26"/>
        <v>64</v>
      </c>
      <c r="L410" s="133">
        <v>42527</v>
      </c>
      <c r="M410" s="130" t="s">
        <v>445</v>
      </c>
      <c r="N410" s="130">
        <f>I410</f>
        <v>50</v>
      </c>
      <c r="O410" s="127">
        <f t="shared" si="27"/>
        <v>64</v>
      </c>
      <c r="P410" s="126">
        <v>42579</v>
      </c>
      <c r="Q410" s="120">
        <v>988</v>
      </c>
      <c r="R410" s="120" t="s">
        <v>611</v>
      </c>
    </row>
    <row r="411" spans="1:18" ht="60" x14ac:dyDescent="0.25">
      <c r="A411" s="120" t="s">
        <v>17</v>
      </c>
      <c r="B411" s="121" t="s">
        <v>18</v>
      </c>
      <c r="C411" s="122">
        <v>42664</v>
      </c>
      <c r="D411" s="132">
        <v>140105</v>
      </c>
      <c r="E411" s="120" t="s">
        <v>332</v>
      </c>
      <c r="F411" s="130">
        <v>168</v>
      </c>
      <c r="G411" s="120" t="str">
        <f>VLOOKUP(F411,Plan2!$1:$1048576,3,FALSE)</f>
        <v>SACO DOCUMENTO, MATERIAL PLÁSTICO TRANSPARENTE, CAPACIDADE FOLHAS 40 FL, COMPRIMENTO 330 MM, LARGURA 240 MM, NÚMERO FUROS 4 FUROS</v>
      </c>
      <c r="H411" s="130" t="s">
        <v>334</v>
      </c>
      <c r="I411" s="130">
        <v>200</v>
      </c>
      <c r="J411" s="131">
        <f>VLOOKUP(F411,Plan2!$1:$1048576,8,FALSE)</f>
        <v>0.15</v>
      </c>
      <c r="K411" s="125">
        <f t="shared" si="26"/>
        <v>30</v>
      </c>
      <c r="L411" s="133">
        <v>42527</v>
      </c>
      <c r="M411" s="130" t="s">
        <v>445</v>
      </c>
      <c r="N411" s="130">
        <v>149</v>
      </c>
      <c r="O411" s="127">
        <f t="shared" si="27"/>
        <v>22.349999999999998</v>
      </c>
      <c r="P411" s="126">
        <v>42579</v>
      </c>
      <c r="Q411" s="120">
        <v>988</v>
      </c>
      <c r="R411" s="120" t="s">
        <v>692</v>
      </c>
    </row>
    <row r="412" spans="1:18" ht="90" x14ac:dyDescent="0.25">
      <c r="A412" s="120" t="s">
        <v>17</v>
      </c>
      <c r="B412" s="121" t="s">
        <v>18</v>
      </c>
      <c r="C412" s="122">
        <v>42664</v>
      </c>
      <c r="D412" s="132">
        <v>140107</v>
      </c>
      <c r="E412" s="120" t="s">
        <v>310</v>
      </c>
      <c r="F412" s="130">
        <v>5</v>
      </c>
      <c r="G412" s="120" t="str">
        <f>VLOOKUP(F412,Plan2!$1:$1048576,3,FALSE)</f>
        <v>ALFINETE MAPA, MATERIAL METAL, TRATAMENTO SUPERFICIAL NIQUELADO, MATERIAL CABEÇA PLÁSTICO, FORMATO CABEÇA REDONDO, COR VERMELHA, COMPRIMENTO 10 MM, APLICAÇÃO MAPA. CAIXA COM 100 UNIDADES</v>
      </c>
      <c r="H412" s="130" t="s">
        <v>311</v>
      </c>
      <c r="I412" s="130">
        <v>1</v>
      </c>
      <c r="J412" s="131">
        <f>VLOOKUP(F412,Plan2!$1:$1048576,8,FALSE)</f>
        <v>2.95</v>
      </c>
      <c r="K412" s="125">
        <f t="shared" si="26"/>
        <v>2.95</v>
      </c>
      <c r="L412" s="133">
        <v>42527</v>
      </c>
      <c r="M412" s="130" t="s">
        <v>445</v>
      </c>
      <c r="N412" s="130">
        <f t="shared" ref="N412:N430" si="28">I412</f>
        <v>1</v>
      </c>
      <c r="O412" s="127">
        <f t="shared" si="27"/>
        <v>2.95</v>
      </c>
      <c r="P412" s="126">
        <v>42579</v>
      </c>
      <c r="Q412" s="120">
        <v>988</v>
      </c>
      <c r="R412" s="120" t="s">
        <v>611</v>
      </c>
    </row>
    <row r="413" spans="1:18" ht="75" x14ac:dyDescent="0.25">
      <c r="A413" s="120" t="s">
        <v>17</v>
      </c>
      <c r="B413" s="121" t="s">
        <v>18</v>
      </c>
      <c r="C413" s="122">
        <v>42664</v>
      </c>
      <c r="D413" s="132">
        <v>140107</v>
      </c>
      <c r="E413" s="120" t="s">
        <v>310</v>
      </c>
      <c r="F413" s="130">
        <v>6</v>
      </c>
      <c r="G413" s="120" t="str">
        <f>VLOOKUP(F413,Plan2!$1:$1048576,3,FALSE)</f>
        <v>ALMOFADA CARIMBO, MATERIAL CAIXA PLÁSTICO, MATERIAL ALMOFADA ESPONJA ABSORVENTE REVESTIDA DE TECIDO G/M2, COR AZUL MM, TIPO NÃO ENTINTADA, COMPRIMENTO 12 CM, LARGURA 8 CM</v>
      </c>
      <c r="H413" s="130" t="s">
        <v>311</v>
      </c>
      <c r="I413" s="130">
        <v>2</v>
      </c>
      <c r="J413" s="131">
        <f>VLOOKUP(F413,Plan2!$1:$1048576,8,FALSE)</f>
        <v>1.95</v>
      </c>
      <c r="K413" s="125">
        <f t="shared" si="26"/>
        <v>3.9</v>
      </c>
      <c r="L413" s="133">
        <v>42527</v>
      </c>
      <c r="M413" s="130" t="s">
        <v>453</v>
      </c>
      <c r="N413" s="130">
        <f t="shared" si="28"/>
        <v>2</v>
      </c>
      <c r="O413" s="127">
        <f t="shared" si="27"/>
        <v>3.9</v>
      </c>
      <c r="P413" s="126">
        <v>42592</v>
      </c>
      <c r="Q413" s="120">
        <v>16808</v>
      </c>
      <c r="R413" s="120" t="s">
        <v>611</v>
      </c>
    </row>
    <row r="414" spans="1:18" ht="30" x14ac:dyDescent="0.25">
      <c r="A414" s="120" t="s">
        <v>17</v>
      </c>
      <c r="B414" s="121" t="s">
        <v>18</v>
      </c>
      <c r="C414" s="122">
        <v>42664</v>
      </c>
      <c r="D414" s="132">
        <v>140107</v>
      </c>
      <c r="E414" s="120" t="s">
        <v>310</v>
      </c>
      <c r="F414" s="130">
        <v>17</v>
      </c>
      <c r="G414" s="120" t="str">
        <f>VLOOKUP(F414,Plan2!$1:$1048576,3,FALSE)</f>
        <v>CAIXA ARQUIVO, MATERIAL PLÁSTICO, DIMENSÕES 135 X 240 X 360 MM, COR AZUL</v>
      </c>
      <c r="H414" s="130" t="s">
        <v>311</v>
      </c>
      <c r="I414" s="130">
        <v>5</v>
      </c>
      <c r="J414" s="131">
        <f>VLOOKUP(F414,Plan2!$1:$1048576,8,FALSE)</f>
        <v>2.5499999999999998</v>
      </c>
      <c r="K414" s="125">
        <f t="shared" si="26"/>
        <v>12.75</v>
      </c>
      <c r="L414" s="133">
        <v>42527</v>
      </c>
      <c r="M414" s="130" t="s">
        <v>442</v>
      </c>
      <c r="N414" s="130">
        <f t="shared" si="28"/>
        <v>5</v>
      </c>
      <c r="O414" s="127">
        <f t="shared" si="27"/>
        <v>12.75</v>
      </c>
      <c r="P414" s="126">
        <v>42579</v>
      </c>
      <c r="Q414" s="120">
        <v>4543</v>
      </c>
      <c r="R414" s="120" t="s">
        <v>611</v>
      </c>
    </row>
    <row r="415" spans="1:18" ht="45" x14ac:dyDescent="0.25">
      <c r="A415" s="120" t="s">
        <v>17</v>
      </c>
      <c r="B415" s="121" t="s">
        <v>18</v>
      </c>
      <c r="C415" s="122">
        <v>42664</v>
      </c>
      <c r="D415" s="132">
        <v>140107</v>
      </c>
      <c r="E415" s="120" t="s">
        <v>310</v>
      </c>
      <c r="F415" s="130">
        <v>16</v>
      </c>
      <c r="G415" s="120" t="str">
        <f>VLOOKUP(F415,Plan2!$1:$1048576,3,FALSE)</f>
        <v>CAIXA ARQUIVO, MATERIAL PLÁSTICO CORRUGADO FLEXÍVEL, DIMENSÕES 135 X 250 X 360MM, COR CINZA</v>
      </c>
      <c r="H415" s="130" t="s">
        <v>311</v>
      </c>
      <c r="I415" s="130">
        <v>5</v>
      </c>
      <c r="J415" s="131">
        <f>VLOOKUP(F415,Plan2!$1:$1048576,8,FALSE)</f>
        <v>2.52</v>
      </c>
      <c r="K415" s="125">
        <f t="shared" si="26"/>
        <v>12.6</v>
      </c>
      <c r="L415" s="133">
        <v>42527</v>
      </c>
      <c r="M415" s="130" t="s">
        <v>442</v>
      </c>
      <c r="N415" s="130">
        <f t="shared" si="28"/>
        <v>5</v>
      </c>
      <c r="O415" s="127">
        <f t="shared" si="27"/>
        <v>12.6</v>
      </c>
      <c r="P415" s="126">
        <v>42579</v>
      </c>
      <c r="Q415" s="120">
        <v>4543</v>
      </c>
      <c r="R415" s="120" t="s">
        <v>611</v>
      </c>
    </row>
    <row r="416" spans="1:18" ht="105" x14ac:dyDescent="0.25">
      <c r="A416" s="120" t="s">
        <v>17</v>
      </c>
      <c r="B416" s="121" t="s">
        <v>18</v>
      </c>
      <c r="C416" s="122">
        <v>42664</v>
      </c>
      <c r="D416" s="132">
        <v>140107</v>
      </c>
      <c r="E416" s="120" t="s">
        <v>310</v>
      </c>
      <c r="F416" s="130">
        <v>18</v>
      </c>
      <c r="G416" s="120" t="str">
        <f>VLOOKUP(F416,Plan2!$1:$1048576,3,FALSE)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416" s="130" t="s">
        <v>311</v>
      </c>
      <c r="I416" s="130">
        <v>5</v>
      </c>
      <c r="J416" s="131">
        <f>VLOOKUP(F416,Plan2!$1:$1048576,8,FALSE)</f>
        <v>0.5</v>
      </c>
      <c r="K416" s="125">
        <f t="shared" si="26"/>
        <v>2.5</v>
      </c>
      <c r="L416" s="133">
        <v>42527</v>
      </c>
      <c r="M416" s="130" t="s">
        <v>440</v>
      </c>
      <c r="N416" s="130">
        <f t="shared" si="28"/>
        <v>5</v>
      </c>
      <c r="O416" s="127">
        <f t="shared" si="27"/>
        <v>2.5</v>
      </c>
      <c r="P416" s="126">
        <v>42585</v>
      </c>
      <c r="Q416" s="120">
        <v>4230</v>
      </c>
      <c r="R416" s="120" t="s">
        <v>611</v>
      </c>
    </row>
    <row r="417" spans="1:18" ht="105" x14ac:dyDescent="0.25">
      <c r="A417" s="120" t="s">
        <v>17</v>
      </c>
      <c r="B417" s="121" t="s">
        <v>18</v>
      </c>
      <c r="C417" s="122">
        <v>42664</v>
      </c>
      <c r="D417" s="132">
        <v>140107</v>
      </c>
      <c r="E417" s="120" t="s">
        <v>310</v>
      </c>
      <c r="F417" s="130">
        <v>19</v>
      </c>
      <c r="G417" s="120" t="str">
        <f>VLOOKUP(F417,Plan2!$1:$1048576,3,FALSE)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417" s="130" t="s">
        <v>311</v>
      </c>
      <c r="I417" s="130">
        <v>5</v>
      </c>
      <c r="J417" s="131">
        <f>VLOOKUP(F417,Plan2!$1:$1048576,8,FALSE)</f>
        <v>0.32</v>
      </c>
      <c r="K417" s="125">
        <f t="shared" si="26"/>
        <v>1.6</v>
      </c>
      <c r="L417" s="133">
        <v>42527</v>
      </c>
      <c r="M417" s="130" t="s">
        <v>450</v>
      </c>
      <c r="N417" s="130">
        <f t="shared" si="28"/>
        <v>5</v>
      </c>
      <c r="O417" s="127">
        <f t="shared" si="27"/>
        <v>1.6</v>
      </c>
      <c r="P417" s="126">
        <v>42613</v>
      </c>
      <c r="Q417" s="120">
        <v>1088</v>
      </c>
      <c r="R417" s="120" t="s">
        <v>611</v>
      </c>
    </row>
    <row r="418" spans="1:18" ht="105" x14ac:dyDescent="0.25">
      <c r="A418" s="120" t="s">
        <v>17</v>
      </c>
      <c r="B418" s="121" t="s">
        <v>18</v>
      </c>
      <c r="C418" s="122">
        <v>42664</v>
      </c>
      <c r="D418" s="132">
        <v>140107</v>
      </c>
      <c r="E418" s="120" t="s">
        <v>310</v>
      </c>
      <c r="F418" s="130">
        <v>20</v>
      </c>
      <c r="G418" s="120" t="str">
        <f>VLOOKUP(F418,Plan2!$1:$1048576,3,FALSE)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418" s="130" t="s">
        <v>311</v>
      </c>
      <c r="I418" s="130">
        <v>5</v>
      </c>
      <c r="J418" s="131">
        <f>VLOOKUP(F418,Plan2!$1:$1048576,8,FALSE)</f>
        <v>0.32</v>
      </c>
      <c r="K418" s="125">
        <f t="shared" si="26"/>
        <v>1.6</v>
      </c>
      <c r="L418" s="133">
        <v>42527</v>
      </c>
      <c r="M418" s="130" t="s">
        <v>450</v>
      </c>
      <c r="N418" s="130">
        <f t="shared" si="28"/>
        <v>5</v>
      </c>
      <c r="O418" s="127">
        <f t="shared" si="27"/>
        <v>1.6</v>
      </c>
      <c r="P418" s="126">
        <v>42613</v>
      </c>
      <c r="Q418" s="120">
        <v>1088</v>
      </c>
      <c r="R418" s="120" t="s">
        <v>611</v>
      </c>
    </row>
    <row r="419" spans="1:18" ht="60" x14ac:dyDescent="0.25">
      <c r="A419" s="120" t="s">
        <v>17</v>
      </c>
      <c r="B419" s="121" t="s">
        <v>18</v>
      </c>
      <c r="C419" s="122">
        <v>42664</v>
      </c>
      <c r="D419" s="132">
        <v>140107</v>
      </c>
      <c r="E419" s="120" t="s">
        <v>310</v>
      </c>
      <c r="F419" s="130">
        <v>28</v>
      </c>
      <c r="G419" s="120" t="str">
        <f>VLOOKUP(F419,Plan2!$1:$1048576,3,FALSE)</f>
        <v>CANETA MARCA-TEXTO, MATERIAL PLÁSTICO, TIPO PONTA POROSA, COR FLUORESCENTE AMARELA, TIPO NÃO RECARREGÁVEL, DIMENSÕES 4 MM</v>
      </c>
      <c r="H419" s="130" t="s">
        <v>311</v>
      </c>
      <c r="I419" s="130">
        <v>2</v>
      </c>
      <c r="J419" s="131">
        <f>VLOOKUP(F419,Plan2!$1:$1048576,8,FALSE)</f>
        <v>0.85</v>
      </c>
      <c r="K419" s="125">
        <f t="shared" si="26"/>
        <v>1.7</v>
      </c>
      <c r="L419" s="133">
        <v>42527</v>
      </c>
      <c r="M419" s="130" t="s">
        <v>445</v>
      </c>
      <c r="N419" s="130">
        <f t="shared" si="28"/>
        <v>2</v>
      </c>
      <c r="O419" s="127">
        <f t="shared" si="27"/>
        <v>1.7</v>
      </c>
      <c r="P419" s="126">
        <v>42579</v>
      </c>
      <c r="Q419" s="120">
        <v>988</v>
      </c>
      <c r="R419" s="120" t="s">
        <v>611</v>
      </c>
    </row>
    <row r="420" spans="1:18" ht="75" x14ac:dyDescent="0.25">
      <c r="A420" s="120" t="s">
        <v>17</v>
      </c>
      <c r="B420" s="121" t="s">
        <v>18</v>
      </c>
      <c r="C420" s="122">
        <v>42664</v>
      </c>
      <c r="D420" s="132">
        <v>140107</v>
      </c>
      <c r="E420" s="120" t="s">
        <v>310</v>
      </c>
      <c r="F420" s="130">
        <v>29</v>
      </c>
      <c r="G420" s="120" t="str">
        <f>VLOOKUP(F420,Plan2!$1:$1048576,3,FALSE)</f>
        <v>CANETA MARCA-TEXTO, MATERIAL PLÁSTICO, TIPO PONTA FACETADA, COR FLUORESCENTE AZUL, TIPO NÃO RECARREGÁVEL, CARACTERÍSTICAS ADICIONAIS TRAÇO 1 A 4 MM E BASE D´ÁGUA</v>
      </c>
      <c r="H420" s="130" t="s">
        <v>311</v>
      </c>
      <c r="I420" s="130">
        <v>2</v>
      </c>
      <c r="J420" s="131">
        <f>VLOOKUP(F420,Plan2!$1:$1048576,8,FALSE)</f>
        <v>0.85</v>
      </c>
      <c r="K420" s="125">
        <f t="shared" si="26"/>
        <v>1.7</v>
      </c>
      <c r="L420" s="133">
        <v>42527</v>
      </c>
      <c r="M420" s="130" t="s">
        <v>445</v>
      </c>
      <c r="N420" s="130">
        <f t="shared" si="28"/>
        <v>2</v>
      </c>
      <c r="O420" s="127">
        <f t="shared" si="27"/>
        <v>1.7</v>
      </c>
      <c r="P420" s="126">
        <v>42579</v>
      </c>
      <c r="Q420" s="120">
        <v>988</v>
      </c>
      <c r="R420" s="120" t="s">
        <v>611</v>
      </c>
    </row>
    <row r="421" spans="1:18" ht="60" x14ac:dyDescent="0.25">
      <c r="A421" s="120" t="s">
        <v>17</v>
      </c>
      <c r="B421" s="121" t="s">
        <v>18</v>
      </c>
      <c r="C421" s="122">
        <v>42664</v>
      </c>
      <c r="D421" s="132">
        <v>140107</v>
      </c>
      <c r="E421" s="120" t="s">
        <v>310</v>
      </c>
      <c r="F421" s="130">
        <v>42</v>
      </c>
      <c r="G421" s="120" t="str">
        <f>VLOOKUP(F421,Plan2!$1:$1048576,3,FALSE)</f>
        <v>CLIPE, TRATAMENTO SUPERFICIAL NIQUELADO, TAMANHO 1/0, MATERIAL METAL, FORMATO TRANÇADO. CAIXA COM 12 UNIDADES</v>
      </c>
      <c r="H421" s="130" t="s">
        <v>311</v>
      </c>
      <c r="I421" s="130">
        <v>1</v>
      </c>
      <c r="J421" s="131">
        <f>VLOOKUP(F421,Plan2!$1:$1048576,8,FALSE)</f>
        <v>1.2</v>
      </c>
      <c r="K421" s="125">
        <f t="shared" si="26"/>
        <v>1.2</v>
      </c>
      <c r="L421" s="133">
        <v>42527</v>
      </c>
      <c r="M421" s="130" t="s">
        <v>445</v>
      </c>
      <c r="N421" s="130">
        <f t="shared" si="28"/>
        <v>1</v>
      </c>
      <c r="O421" s="127">
        <f t="shared" si="27"/>
        <v>1.2</v>
      </c>
      <c r="P421" s="126">
        <v>42579</v>
      </c>
      <c r="Q421" s="120">
        <v>988</v>
      </c>
      <c r="R421" s="120" t="s">
        <v>611</v>
      </c>
    </row>
    <row r="422" spans="1:18" ht="60" x14ac:dyDescent="0.25">
      <c r="A422" s="120" t="s">
        <v>17</v>
      </c>
      <c r="B422" s="121" t="s">
        <v>18</v>
      </c>
      <c r="C422" s="122">
        <v>42664</v>
      </c>
      <c r="D422" s="132">
        <v>140107</v>
      </c>
      <c r="E422" s="120" t="s">
        <v>310</v>
      </c>
      <c r="F422" s="130">
        <v>43</v>
      </c>
      <c r="G422" s="120" t="str">
        <f>VLOOKUP(F422,Plan2!$1:$1048576,3,FALSE)</f>
        <v>CLIPE, TRATAMENTO SUPERFICIAL NIQUELADO, TAMANHO 2/0, MATERIAL METAL, FORMATO TRANÇADO. CAIXA COM 50 UNIDADES</v>
      </c>
      <c r="H422" s="130" t="s">
        <v>311</v>
      </c>
      <c r="I422" s="130">
        <v>1</v>
      </c>
      <c r="J422" s="131">
        <f>VLOOKUP(F422,Plan2!$1:$1048576,8,FALSE)</f>
        <v>1.7</v>
      </c>
      <c r="K422" s="125">
        <f t="shared" si="26"/>
        <v>1.7</v>
      </c>
      <c r="L422" s="133">
        <v>42527</v>
      </c>
      <c r="M422" s="130" t="s">
        <v>435</v>
      </c>
      <c r="N422" s="130">
        <f t="shared" si="28"/>
        <v>1</v>
      </c>
      <c r="O422" s="127">
        <f t="shared" si="27"/>
        <v>1.7</v>
      </c>
      <c r="P422" s="126">
        <v>42579</v>
      </c>
      <c r="Q422" s="120">
        <v>4950</v>
      </c>
      <c r="R422" s="120" t="s">
        <v>611</v>
      </c>
    </row>
    <row r="423" spans="1:18" ht="45" x14ac:dyDescent="0.25">
      <c r="A423" s="120" t="s">
        <v>17</v>
      </c>
      <c r="B423" s="121" t="s">
        <v>18</v>
      </c>
      <c r="C423" s="122">
        <v>42664</v>
      </c>
      <c r="D423" s="132">
        <v>140107</v>
      </c>
      <c r="E423" s="120" t="s">
        <v>310</v>
      </c>
      <c r="F423" s="130">
        <v>41</v>
      </c>
      <c r="G423" s="120" t="str">
        <f>VLOOKUP(F423,Plan2!$1:$1048576,3,FALSE)</f>
        <v>CLIPE, TAMANHO 6/0, MATERIAL METAL, FORMATO PARALELO. CAIXA COM 50 UNIDADES</v>
      </c>
      <c r="H423" s="130" t="s">
        <v>311</v>
      </c>
      <c r="I423" s="130">
        <v>1</v>
      </c>
      <c r="J423" s="131">
        <f>VLOOKUP(F423,Plan2!$1:$1048576,8,FALSE)</f>
        <v>1.29</v>
      </c>
      <c r="K423" s="125">
        <f t="shared" si="26"/>
        <v>1.29</v>
      </c>
      <c r="L423" s="133">
        <v>42527</v>
      </c>
      <c r="M423" s="130" t="s">
        <v>450</v>
      </c>
      <c r="N423" s="130">
        <f t="shared" si="28"/>
        <v>1</v>
      </c>
      <c r="O423" s="127">
        <f t="shared" si="27"/>
        <v>1.29</v>
      </c>
      <c r="P423" s="126">
        <v>42613</v>
      </c>
      <c r="Q423" s="120">
        <v>1088</v>
      </c>
      <c r="R423" s="120" t="s">
        <v>611</v>
      </c>
    </row>
    <row r="424" spans="1:18" ht="45" x14ac:dyDescent="0.25">
      <c r="A424" s="120" t="s">
        <v>17</v>
      </c>
      <c r="B424" s="121" t="s">
        <v>18</v>
      </c>
      <c r="C424" s="122">
        <v>42664</v>
      </c>
      <c r="D424" s="132">
        <v>140107</v>
      </c>
      <c r="E424" s="120" t="s">
        <v>310</v>
      </c>
      <c r="F424" s="130">
        <v>49</v>
      </c>
      <c r="G424" s="120" t="str">
        <f>VLOOKUP(F424,Plan2!$1:$1048576,3,FALSE)</f>
        <v>COLCHETE FIXAÇÃO, MATERIAL AÇO, TRATAMENTO SUPERFICIAL LATONADO, TAMANHO Nº 08. CAIXA COM 72 UNIDADES</v>
      </c>
      <c r="H424" s="130" t="s">
        <v>311</v>
      </c>
      <c r="I424" s="130">
        <v>1</v>
      </c>
      <c r="J424" s="131">
        <f>VLOOKUP(F424,Plan2!$1:$1048576,8,FALSE)</f>
        <v>2.65</v>
      </c>
      <c r="K424" s="125">
        <f t="shared" si="26"/>
        <v>2.65</v>
      </c>
      <c r="L424" s="133">
        <v>42527</v>
      </c>
      <c r="M424" s="130" t="s">
        <v>444</v>
      </c>
      <c r="N424" s="130">
        <f t="shared" si="28"/>
        <v>1</v>
      </c>
      <c r="O424" s="127">
        <f t="shared" si="27"/>
        <v>2.65</v>
      </c>
      <c r="P424" s="126">
        <v>42576</v>
      </c>
      <c r="Q424" s="120">
        <v>346</v>
      </c>
      <c r="R424" s="120" t="s">
        <v>611</v>
      </c>
    </row>
    <row r="425" spans="1:18" ht="60" x14ac:dyDescent="0.25">
      <c r="A425" s="120" t="s">
        <v>17</v>
      </c>
      <c r="B425" s="121" t="s">
        <v>18</v>
      </c>
      <c r="C425" s="122">
        <v>42664</v>
      </c>
      <c r="D425" s="132">
        <v>140107</v>
      </c>
      <c r="E425" s="120" t="s">
        <v>310</v>
      </c>
      <c r="F425" s="130">
        <v>50</v>
      </c>
      <c r="G425" s="120" t="str">
        <f>VLOOKUP(F425,Plan2!$1:$1048576,3,FALSE)</f>
        <v>COLCHETE FIXAÇÃO, MATERIAL METAL, TRATAMENTO SUPERFICIAL LATONADO, TAMANHO Nº 10, APLICAÇÃO PROCESSOS. CAIXA COM 72 UNIDADES</v>
      </c>
      <c r="H425" s="130" t="s">
        <v>311</v>
      </c>
      <c r="I425" s="130">
        <v>1</v>
      </c>
      <c r="J425" s="131">
        <f>VLOOKUP(F425,Plan2!$1:$1048576,8,FALSE)</f>
        <v>3.15</v>
      </c>
      <c r="K425" s="125">
        <f t="shared" si="26"/>
        <v>3.15</v>
      </c>
      <c r="L425" s="133">
        <v>42527</v>
      </c>
      <c r="M425" s="130" t="s">
        <v>444</v>
      </c>
      <c r="N425" s="130">
        <f t="shared" si="28"/>
        <v>1</v>
      </c>
      <c r="O425" s="127">
        <f t="shared" si="27"/>
        <v>3.15</v>
      </c>
      <c r="P425" s="126">
        <v>42576</v>
      </c>
      <c r="Q425" s="120">
        <v>346</v>
      </c>
      <c r="R425" s="120" t="s">
        <v>611</v>
      </c>
    </row>
    <row r="426" spans="1:18" ht="60" x14ac:dyDescent="0.25">
      <c r="A426" s="120" t="s">
        <v>17</v>
      </c>
      <c r="B426" s="121" t="s">
        <v>18</v>
      </c>
      <c r="C426" s="122">
        <v>42664</v>
      </c>
      <c r="D426" s="132">
        <v>140107</v>
      </c>
      <c r="E426" s="120" t="s">
        <v>310</v>
      </c>
      <c r="F426" s="130">
        <v>57</v>
      </c>
      <c r="G426" s="120" t="str">
        <f>VLOOKUP(F426,Plan2!$1:$1048576,3,FALSE)</f>
        <v>CORRETIVO LÍQUIDO, MATERIAL BASE D´ÁGUA- SECAGEM RÁPIDA, APRESENTAÇÃO FRASCO, APLICAÇÃO PAPEL COMUM ML, VOLUME 18 ML</v>
      </c>
      <c r="H426" s="130" t="s">
        <v>311</v>
      </c>
      <c r="I426" s="130">
        <v>2</v>
      </c>
      <c r="J426" s="131">
        <f>VLOOKUP(F426,Plan2!$1:$1048576,8,FALSE)</f>
        <v>0.99</v>
      </c>
      <c r="K426" s="125">
        <f t="shared" si="26"/>
        <v>1.98</v>
      </c>
      <c r="L426" s="133">
        <v>42527</v>
      </c>
      <c r="M426" s="130" t="s">
        <v>450</v>
      </c>
      <c r="N426" s="130">
        <f t="shared" si="28"/>
        <v>2</v>
      </c>
      <c r="O426" s="127">
        <f t="shared" si="27"/>
        <v>1.98</v>
      </c>
      <c r="P426" s="126">
        <v>42613</v>
      </c>
      <c r="Q426" s="120">
        <v>1088</v>
      </c>
      <c r="R426" s="120" t="s">
        <v>611</v>
      </c>
    </row>
    <row r="427" spans="1:18" ht="60" x14ac:dyDescent="0.25">
      <c r="A427" s="120" t="s">
        <v>17</v>
      </c>
      <c r="B427" s="121" t="s">
        <v>18</v>
      </c>
      <c r="C427" s="122">
        <v>42664</v>
      </c>
      <c r="D427" s="132">
        <v>140107</v>
      </c>
      <c r="E427" s="120" t="s">
        <v>310</v>
      </c>
      <c r="F427" s="130">
        <v>65</v>
      </c>
      <c r="G427" s="120" t="str">
        <f>VLOOKUP(F427,Plan2!$1:$1048576,3,FALSE)</f>
        <v>ENVELOPE, MATERIAL PAPEL KRAFT, GRAMATURA 110 G/M2, TIPO SACO COMUM, COMPRIMENTO 360 MM, COR BRANCA, LARGURA 260 MM</v>
      </c>
      <c r="H427" s="130" t="s">
        <v>311</v>
      </c>
      <c r="I427" s="130">
        <v>100</v>
      </c>
      <c r="J427" s="131">
        <f>VLOOKUP(F427,Plan2!$1:$1048576,8,FALSE)</f>
        <v>0.11</v>
      </c>
      <c r="K427" s="125">
        <f t="shared" si="26"/>
        <v>11</v>
      </c>
      <c r="L427" s="133">
        <v>42527</v>
      </c>
      <c r="M427" s="130" t="s">
        <v>442</v>
      </c>
      <c r="N427" s="130">
        <f t="shared" si="28"/>
        <v>100</v>
      </c>
      <c r="O427" s="127">
        <f t="shared" si="27"/>
        <v>11</v>
      </c>
      <c r="P427" s="126">
        <v>42579</v>
      </c>
      <c r="Q427" s="120">
        <v>4543</v>
      </c>
      <c r="R427" s="120" t="s">
        <v>611</v>
      </c>
    </row>
    <row r="428" spans="1:18" ht="60" x14ac:dyDescent="0.25">
      <c r="A428" s="120" t="s">
        <v>17</v>
      </c>
      <c r="B428" s="121" t="s">
        <v>18</v>
      </c>
      <c r="C428" s="122">
        <v>42664</v>
      </c>
      <c r="D428" s="132">
        <v>140107</v>
      </c>
      <c r="E428" s="120" t="s">
        <v>310</v>
      </c>
      <c r="F428" s="130">
        <v>66</v>
      </c>
      <c r="G428" s="120" t="str">
        <f>VLOOKUP(F428,Plan2!$1:$1048576,3,FALSE)</f>
        <v>ENVELOPE, MATERIAL PAPEL KRAFT, GRAMATURA 110 G/M2, TIPO SACO COMUM, COMPRIMENTO 390 MM, COR PARDA, LARGURA 260 MM</v>
      </c>
      <c r="H428" s="130" t="s">
        <v>311</v>
      </c>
      <c r="I428" s="130">
        <v>100</v>
      </c>
      <c r="J428" s="131">
        <f>VLOOKUP(F428,Plan2!$1:$1048576,8,FALSE)</f>
        <v>0.12</v>
      </c>
      <c r="K428" s="125">
        <f t="shared" si="26"/>
        <v>12</v>
      </c>
      <c r="L428" s="133">
        <v>42527</v>
      </c>
      <c r="M428" s="130" t="s">
        <v>442</v>
      </c>
      <c r="N428" s="130">
        <f t="shared" si="28"/>
        <v>100</v>
      </c>
      <c r="O428" s="127">
        <f t="shared" si="27"/>
        <v>12</v>
      </c>
      <c r="P428" s="126">
        <v>42579</v>
      </c>
      <c r="Q428" s="120">
        <v>4543</v>
      </c>
      <c r="R428" s="120" t="s">
        <v>611</v>
      </c>
    </row>
    <row r="429" spans="1:18" ht="120" x14ac:dyDescent="0.25">
      <c r="A429" s="120" t="s">
        <v>17</v>
      </c>
      <c r="B429" s="121" t="s">
        <v>18</v>
      </c>
      <c r="C429" s="122">
        <v>42664</v>
      </c>
      <c r="D429" s="132">
        <v>140107</v>
      </c>
      <c r="E429" s="120" t="s">
        <v>310</v>
      </c>
      <c r="F429" s="130">
        <v>84</v>
      </c>
      <c r="G429" s="120" t="str">
        <f>VLOOKUP(F429,Plan2!$1:$1048576,3,FALSE)</f>
        <v>ETIQUETA ADESIVA, MATERIAL PAPEL, COR BRANCA, LARGURA 74,60 MM, COMPRIMENTO 128 MM, APLICAÇÃO IMPRESSORA MATRICIAL, FORMATO RETANGULAR, CARACTERÍSTICAS ADICIONAIS FOLHA COM 4 ETIQUETAS AUTO-ADESIVA/FORMULÁRIO COM. CIXA COM 2.000 UNIDADES</v>
      </c>
      <c r="H429" s="130" t="s">
        <v>311</v>
      </c>
      <c r="I429" s="130">
        <v>1</v>
      </c>
      <c r="J429" s="131">
        <f>VLOOKUP(F429,Plan2!$1:$1048576,8,FALSE)</f>
        <v>74.849999999999994</v>
      </c>
      <c r="K429" s="125">
        <f t="shared" si="26"/>
        <v>74.849999999999994</v>
      </c>
      <c r="L429" s="133">
        <v>42527</v>
      </c>
      <c r="M429" s="130" t="s">
        <v>439</v>
      </c>
      <c r="N429" s="130">
        <f t="shared" si="28"/>
        <v>1</v>
      </c>
      <c r="O429" s="127">
        <f t="shared" si="27"/>
        <v>74.849999999999994</v>
      </c>
      <c r="P429" s="126">
        <v>42577</v>
      </c>
      <c r="Q429" s="120">
        <v>6467</v>
      </c>
      <c r="R429" s="120" t="s">
        <v>611</v>
      </c>
    </row>
    <row r="430" spans="1:18" ht="60" x14ac:dyDescent="0.25">
      <c r="A430" s="120" t="s">
        <v>17</v>
      </c>
      <c r="B430" s="121" t="s">
        <v>18</v>
      </c>
      <c r="C430" s="122">
        <v>42664</v>
      </c>
      <c r="D430" s="132">
        <v>140107</v>
      </c>
      <c r="E430" s="120" t="s">
        <v>310</v>
      </c>
      <c r="F430" s="130">
        <v>85</v>
      </c>
      <c r="G430" s="120" t="str">
        <f>VLOOKUP(F430,Plan2!$1:$1048576,3,FALSE)</f>
        <v>EXTRATOR GRAMPO, MATERIAL AÇO INOXIDÁVEL, TIPO ESPÁTULA, CARACTERÍSTICAS ADICIONAIS DIMENSÕES 150 X 5 MM</v>
      </c>
      <c r="H430" s="130" t="s">
        <v>311</v>
      </c>
      <c r="I430" s="130">
        <v>1</v>
      </c>
      <c r="J430" s="131">
        <f>VLOOKUP(F430,Plan2!$1:$1048576,8,FALSE)</f>
        <v>0.88</v>
      </c>
      <c r="K430" s="125">
        <f t="shared" si="26"/>
        <v>0.88</v>
      </c>
      <c r="L430" s="133">
        <v>42527</v>
      </c>
      <c r="M430" s="130" t="s">
        <v>445</v>
      </c>
      <c r="N430" s="130">
        <f t="shared" si="28"/>
        <v>1</v>
      </c>
      <c r="O430" s="127">
        <f t="shared" si="27"/>
        <v>0.88</v>
      </c>
      <c r="P430" s="126">
        <v>42579</v>
      </c>
      <c r="Q430" s="120">
        <v>988</v>
      </c>
      <c r="R430" s="120" t="s">
        <v>611</v>
      </c>
    </row>
    <row r="431" spans="1:18" ht="60" x14ac:dyDescent="0.25">
      <c r="A431" s="120" t="s">
        <v>17</v>
      </c>
      <c r="B431" s="121" t="s">
        <v>18</v>
      </c>
      <c r="C431" s="122">
        <v>42664</v>
      </c>
      <c r="D431" s="132">
        <v>140107</v>
      </c>
      <c r="E431" s="120" t="s">
        <v>310</v>
      </c>
      <c r="F431" s="130">
        <v>89</v>
      </c>
      <c r="G431" s="120" t="str">
        <f>VLOOKUP(F431,Plan2!$1:$1048576,3,FALSE)</f>
        <v>FITA ADESIVA, MATERIAL CREPE, TIPO MONOFACE, LARGURA 25 MM, COMPRIMENTO 50 M, COR BEGE, APLICAÇÃO MULTIUSO. ROLO DE 50 METROS</v>
      </c>
      <c r="H431" s="130" t="s">
        <v>311</v>
      </c>
      <c r="I431" s="130">
        <v>2</v>
      </c>
      <c r="J431" s="131">
        <f>VLOOKUP(F431,Plan2!$1:$1048576,8,FALSE)</f>
        <v>2.4</v>
      </c>
      <c r="K431" s="125">
        <f t="shared" si="26"/>
        <v>4.8</v>
      </c>
      <c r="L431" s="133">
        <v>42527</v>
      </c>
      <c r="M431" s="130" t="s">
        <v>438</v>
      </c>
      <c r="N431" s="130">
        <v>2</v>
      </c>
      <c r="O431" s="127">
        <f t="shared" si="27"/>
        <v>4.8</v>
      </c>
      <c r="P431" s="126">
        <v>42583</v>
      </c>
      <c r="Q431" s="120">
        <v>3045</v>
      </c>
      <c r="R431" s="120" t="s">
        <v>611</v>
      </c>
    </row>
    <row r="432" spans="1:18" ht="75" x14ac:dyDescent="0.25">
      <c r="A432" s="120" t="s">
        <v>17</v>
      </c>
      <c r="B432" s="121" t="s">
        <v>18</v>
      </c>
      <c r="C432" s="122">
        <v>42664</v>
      </c>
      <c r="D432" s="132">
        <v>140107</v>
      </c>
      <c r="E432" s="120" t="s">
        <v>310</v>
      </c>
      <c r="F432" s="130">
        <v>91</v>
      </c>
      <c r="G432" s="120" t="str">
        <f>VLOOKUP(F432,Plan2!$1:$1048576,3,FALSE)</f>
        <v>FITA ADESIVA, MATERIAL POLIPROPILENO TRANSPARENTE, TIPO MONOFACE, LARGURA 19 MM, COMPRIMENTO 50 M, COR INCOLOR, APLICAÇÃO MULTIUSO. ROLO DE 50 METROS</v>
      </c>
      <c r="H432" s="130" t="s">
        <v>311</v>
      </c>
      <c r="I432" s="130">
        <v>2</v>
      </c>
      <c r="J432" s="131">
        <f>VLOOKUP(F432,Plan2!$1:$1048576,8,FALSE)</f>
        <v>1.03</v>
      </c>
      <c r="K432" s="125">
        <f t="shared" si="26"/>
        <v>2.06</v>
      </c>
      <c r="L432" s="133">
        <v>42527</v>
      </c>
      <c r="M432" s="130" t="s">
        <v>449</v>
      </c>
      <c r="N432" s="130">
        <f t="shared" ref="N432:N451" si="29">I432</f>
        <v>2</v>
      </c>
      <c r="O432" s="127">
        <f t="shared" si="27"/>
        <v>2.06</v>
      </c>
      <c r="P432" s="126">
        <v>42569</v>
      </c>
      <c r="Q432" s="120">
        <v>2793</v>
      </c>
      <c r="R432" s="120" t="s">
        <v>611</v>
      </c>
    </row>
    <row r="433" spans="1:18" ht="75" x14ac:dyDescent="0.25">
      <c r="A433" s="120" t="s">
        <v>17</v>
      </c>
      <c r="B433" s="121" t="s">
        <v>18</v>
      </c>
      <c r="C433" s="122">
        <v>42664</v>
      </c>
      <c r="D433" s="132">
        <v>140107</v>
      </c>
      <c r="E433" s="120" t="s">
        <v>310</v>
      </c>
      <c r="F433" s="130">
        <v>92</v>
      </c>
      <c r="G433" s="120" t="str">
        <f>VLOOKUP(F433,Plan2!$1:$1048576,3,FALSE)</f>
        <v>FITA ADESIVA, MATERIAL POLIPROPILENO TRANSPARENTE, TIPO MONOFACE, LARGURA 50 MM, COMPRIMENTO 50 M, COR INCOLOR, APLICAÇÃO MULTIUSO. ROLO DE 50 METROS</v>
      </c>
      <c r="H433" s="130" t="s">
        <v>311</v>
      </c>
      <c r="I433" s="130">
        <v>2</v>
      </c>
      <c r="J433" s="131">
        <f>VLOOKUP(F433,Plan2!$1:$1048576,8,FALSE)</f>
        <v>1.8</v>
      </c>
      <c r="K433" s="125">
        <f t="shared" si="26"/>
        <v>3.6</v>
      </c>
      <c r="L433" s="133">
        <v>42527</v>
      </c>
      <c r="M433" s="130" t="s">
        <v>438</v>
      </c>
      <c r="N433" s="130">
        <f t="shared" si="29"/>
        <v>2</v>
      </c>
      <c r="O433" s="127">
        <f t="shared" si="27"/>
        <v>3.6</v>
      </c>
      <c r="P433" s="126">
        <v>42583</v>
      </c>
      <c r="Q433" s="120">
        <v>3045</v>
      </c>
      <c r="R433" s="120" t="s">
        <v>611</v>
      </c>
    </row>
    <row r="434" spans="1:18" ht="60" x14ac:dyDescent="0.25">
      <c r="A434" s="120" t="s">
        <v>17</v>
      </c>
      <c r="B434" s="121" t="s">
        <v>18</v>
      </c>
      <c r="C434" s="122">
        <v>42664</v>
      </c>
      <c r="D434" s="132">
        <v>140107</v>
      </c>
      <c r="E434" s="120" t="s">
        <v>310</v>
      </c>
      <c r="F434" s="130">
        <v>100</v>
      </c>
      <c r="G434" s="120" t="str">
        <f>VLOOKUP(F434,Plan2!$1:$1048576,3,FALSE)</f>
        <v>GRAMPEADOR, TRATAMENTO SUPERFICIAL PINTADO, MATERIAL METAL, TIPO MESA, CAPACIDADE 100 FL, APLICAÇÃO PAPEL, TAMANHO GRAMPO 23/10</v>
      </c>
      <c r="H434" s="130" t="s">
        <v>311</v>
      </c>
      <c r="I434" s="130">
        <v>1</v>
      </c>
      <c r="J434" s="131">
        <f>VLOOKUP(F434,Plan2!$1:$1048576,8,FALSE)</f>
        <v>33.200000000000003</v>
      </c>
      <c r="K434" s="125">
        <f t="shared" si="26"/>
        <v>33.200000000000003</v>
      </c>
      <c r="L434" s="133">
        <v>42527</v>
      </c>
      <c r="M434" s="130" t="s">
        <v>439</v>
      </c>
      <c r="N434" s="130">
        <f t="shared" si="29"/>
        <v>1</v>
      </c>
      <c r="O434" s="127">
        <f t="shared" si="27"/>
        <v>33.200000000000003</v>
      </c>
      <c r="P434" s="126">
        <v>42577</v>
      </c>
      <c r="Q434" s="120">
        <v>6467</v>
      </c>
      <c r="R434" s="120" t="s">
        <v>611</v>
      </c>
    </row>
    <row r="435" spans="1:18" ht="60" x14ac:dyDescent="0.25">
      <c r="A435" s="120" t="s">
        <v>17</v>
      </c>
      <c r="B435" s="121" t="s">
        <v>18</v>
      </c>
      <c r="C435" s="122">
        <v>42664</v>
      </c>
      <c r="D435" s="132">
        <v>140107</v>
      </c>
      <c r="E435" s="120" t="s">
        <v>310</v>
      </c>
      <c r="F435" s="130">
        <v>101</v>
      </c>
      <c r="G435" s="120" t="str">
        <f>VLOOKUP(F435,Plan2!$1:$1048576,3,FALSE)</f>
        <v>GRAMPEADOR, TRATAMENTO SUPERFICIAL PINTADO, MATERIAL METAL, TIPO MESA, CAPACIDADE 20 FL, APLICAÇÃO PAPEL, TAMANHO GRAMPO 26/6</v>
      </c>
      <c r="H435" s="130" t="s">
        <v>311</v>
      </c>
      <c r="I435" s="130">
        <v>1</v>
      </c>
      <c r="J435" s="131">
        <f>VLOOKUP(F435,Plan2!$1:$1048576,8,FALSE)</f>
        <v>5.84</v>
      </c>
      <c r="K435" s="125">
        <f t="shared" si="26"/>
        <v>5.84</v>
      </c>
      <c r="L435" s="133">
        <v>42527</v>
      </c>
      <c r="M435" s="130" t="s">
        <v>450</v>
      </c>
      <c r="N435" s="130">
        <f t="shared" si="29"/>
        <v>1</v>
      </c>
      <c r="O435" s="127">
        <f t="shared" si="27"/>
        <v>5.84</v>
      </c>
      <c r="P435" s="126">
        <v>42613</v>
      </c>
      <c r="Q435" s="120">
        <v>1088</v>
      </c>
      <c r="R435" s="120" t="s">
        <v>611</v>
      </c>
    </row>
    <row r="436" spans="1:18" ht="75" x14ac:dyDescent="0.25">
      <c r="A436" s="120" t="s">
        <v>17</v>
      </c>
      <c r="B436" s="121" t="s">
        <v>18</v>
      </c>
      <c r="C436" s="122">
        <v>42664</v>
      </c>
      <c r="D436" s="132">
        <v>140107</v>
      </c>
      <c r="E436" s="120" t="s">
        <v>310</v>
      </c>
      <c r="F436" s="130">
        <v>110</v>
      </c>
      <c r="G436" s="120" t="str">
        <f>VLOOKUP(F436,Plan2!$1:$1048576,3,FALSE)</f>
        <v>LIVRO ATA, MATERIAL PAPEL OFF-SET, QUANTIDADE FOLHAS 100, GRAMATURA 75 G/M2, COMPRIMENTO 320 MM, LARGURA 220 MM, CARACTERÍSTICAS ADICIONAIS COM ÍNDICE, TIPO CAPA CARTONADO</v>
      </c>
      <c r="H436" s="130" t="s">
        <v>311</v>
      </c>
      <c r="I436" s="130">
        <v>2</v>
      </c>
      <c r="J436" s="131">
        <f>VLOOKUP(F436,Plan2!$1:$1048576,8,FALSE)</f>
        <v>3.65</v>
      </c>
      <c r="K436" s="125">
        <f t="shared" si="26"/>
        <v>7.3</v>
      </c>
      <c r="L436" s="133">
        <v>42527</v>
      </c>
      <c r="M436" s="130" t="s">
        <v>447</v>
      </c>
      <c r="N436" s="130">
        <f t="shared" si="29"/>
        <v>2</v>
      </c>
      <c r="O436" s="127">
        <f t="shared" si="27"/>
        <v>7.3</v>
      </c>
      <c r="P436" s="126" t="s">
        <v>671</v>
      </c>
      <c r="Q436" s="120" t="s">
        <v>477</v>
      </c>
      <c r="R436" s="120" t="s">
        <v>697</v>
      </c>
    </row>
    <row r="437" spans="1:18" ht="75" x14ac:dyDescent="0.25">
      <c r="A437" s="120" t="s">
        <v>17</v>
      </c>
      <c r="B437" s="121" t="s">
        <v>18</v>
      </c>
      <c r="C437" s="122">
        <v>42664</v>
      </c>
      <c r="D437" s="132">
        <v>140107</v>
      </c>
      <c r="E437" s="120" t="s">
        <v>310</v>
      </c>
      <c r="F437" s="130">
        <v>138</v>
      </c>
      <c r="G437" s="120" t="str">
        <f>VLOOKUP(F437,Plan2!$1:$1048576,3,FALSE)</f>
        <v>PASTA ARQUIVO, MATERIAL CARTOLINA PLASTIFICADA, TIPO COM GRAMPO, LARGURA 230 MM, ALTURA 335 MM, COR AZUL, PRENDEDOR INTERNO TRILHO, GRAMATURA 480 G/M2</v>
      </c>
      <c r="H437" s="130" t="s">
        <v>311</v>
      </c>
      <c r="I437" s="130">
        <v>5</v>
      </c>
      <c r="J437" s="131">
        <f>VLOOKUP(F437,Plan2!$1:$1048576,8,FALSE)</f>
        <v>0.85</v>
      </c>
      <c r="K437" s="125">
        <f t="shared" si="26"/>
        <v>4.25</v>
      </c>
      <c r="L437" s="133">
        <v>42527</v>
      </c>
      <c r="M437" s="130" t="s">
        <v>442</v>
      </c>
      <c r="N437" s="130">
        <f t="shared" si="29"/>
        <v>5</v>
      </c>
      <c r="O437" s="127">
        <f t="shared" si="27"/>
        <v>4.25</v>
      </c>
      <c r="P437" s="126">
        <v>42579</v>
      </c>
      <c r="Q437" s="120">
        <v>4543</v>
      </c>
      <c r="R437" s="120" t="s">
        <v>611</v>
      </c>
    </row>
    <row r="438" spans="1:18" ht="75" x14ac:dyDescent="0.25">
      <c r="A438" s="120" t="s">
        <v>17</v>
      </c>
      <c r="B438" s="121" t="s">
        <v>18</v>
      </c>
      <c r="C438" s="122">
        <v>42664</v>
      </c>
      <c r="D438" s="132">
        <v>140107</v>
      </c>
      <c r="E438" s="120" t="s">
        <v>310</v>
      </c>
      <c r="F438" s="130">
        <v>139</v>
      </c>
      <c r="G438" s="120" t="str">
        <f>VLOOKUP(F438,Plan2!$1:$1048576,3,FALSE)</f>
        <v>PASTA ARQUIVO, MATERIAL PLÁSTICO CORRUGADO FLEXÍVEL, TIPO COM ABAS, LARGURA 250 MM, ALTURA 335 MM, LOMBADA 20 MM, COR AZUL, CARACTERÍSTICAS ADICIONAIS COMELÁSTICO</v>
      </c>
      <c r="H438" s="130" t="s">
        <v>311</v>
      </c>
      <c r="I438" s="130">
        <v>5</v>
      </c>
      <c r="J438" s="131">
        <f>VLOOKUP(F438,Plan2!$1:$1048576,8,FALSE)</f>
        <v>1.73</v>
      </c>
      <c r="K438" s="125">
        <f t="shared" si="26"/>
        <v>8.65</v>
      </c>
      <c r="L438" s="133">
        <v>42527</v>
      </c>
      <c r="M438" s="130" t="s">
        <v>445</v>
      </c>
      <c r="N438" s="130">
        <f t="shared" si="29"/>
        <v>5</v>
      </c>
      <c r="O438" s="127">
        <f t="shared" si="27"/>
        <v>8.65</v>
      </c>
      <c r="P438" s="126">
        <v>42579</v>
      </c>
      <c r="Q438" s="120">
        <v>988</v>
      </c>
      <c r="R438" s="120" t="s">
        <v>611</v>
      </c>
    </row>
    <row r="439" spans="1:18" ht="75" x14ac:dyDescent="0.25">
      <c r="A439" s="120" t="s">
        <v>17</v>
      </c>
      <c r="B439" s="121" t="s">
        <v>18</v>
      </c>
      <c r="C439" s="122">
        <v>42664</v>
      </c>
      <c r="D439" s="132">
        <v>140107</v>
      </c>
      <c r="E439" s="120" t="s">
        <v>310</v>
      </c>
      <c r="F439" s="130">
        <v>141</v>
      </c>
      <c r="G439" s="120" t="str">
        <f>VLOOKUP(F439,Plan2!$1:$1048576,3,FALSE)</f>
        <v>PASTA ARQUIVO, MATERIAL PLÁSTICO CORRUGADO FLEXÍVEL, TIPO COM ABAS, LARGURA 250 MM, ALTURA 340 MM, LOMBADA 20 MM, COR AMARELA, CARACTERÍSTICAS ADICIONAIS COM ELÁSTICO</v>
      </c>
      <c r="H439" s="130" t="s">
        <v>311</v>
      </c>
      <c r="I439" s="130">
        <v>5</v>
      </c>
      <c r="J439" s="131">
        <f>VLOOKUP(F439,Plan2!$1:$1048576,8,FALSE)</f>
        <v>1.73</v>
      </c>
      <c r="K439" s="125">
        <f t="shared" si="26"/>
        <v>8.65</v>
      </c>
      <c r="L439" s="133">
        <v>42527</v>
      </c>
      <c r="M439" s="130" t="s">
        <v>445</v>
      </c>
      <c r="N439" s="130">
        <f t="shared" si="29"/>
        <v>5</v>
      </c>
      <c r="O439" s="127">
        <f t="shared" si="27"/>
        <v>8.65</v>
      </c>
      <c r="P439" s="126">
        <v>42579</v>
      </c>
      <c r="Q439" s="120">
        <v>988</v>
      </c>
      <c r="R439" s="120" t="s">
        <v>611</v>
      </c>
    </row>
    <row r="440" spans="1:18" ht="45" x14ac:dyDescent="0.25">
      <c r="A440" s="120" t="s">
        <v>17</v>
      </c>
      <c r="B440" s="121" t="s">
        <v>18</v>
      </c>
      <c r="C440" s="122">
        <v>42664</v>
      </c>
      <c r="D440" s="132">
        <v>140107</v>
      </c>
      <c r="E440" s="120" t="s">
        <v>310</v>
      </c>
      <c r="F440" s="130">
        <v>145</v>
      </c>
      <c r="G440" s="120" t="str">
        <f>VLOOKUP(F440,Plan2!$1:$1048576,3,FALSE)</f>
        <v>PERCEVEJO, MATERIAL METAL, TRATAMENTO SUPERFICIAL LATONADO, TAMANHO 10 MM. CAIXA COM 100 UNIDADES</v>
      </c>
      <c r="H440" s="130" t="s">
        <v>311</v>
      </c>
      <c r="I440" s="130">
        <v>1</v>
      </c>
      <c r="J440" s="131">
        <f>VLOOKUP(F440,Plan2!$1:$1048576,8,FALSE)</f>
        <v>1.08</v>
      </c>
      <c r="K440" s="125">
        <f t="shared" si="26"/>
        <v>1.08</v>
      </c>
      <c r="L440" s="133">
        <v>42527</v>
      </c>
      <c r="M440" s="130" t="s">
        <v>446</v>
      </c>
      <c r="N440" s="130">
        <f t="shared" si="29"/>
        <v>1</v>
      </c>
      <c r="O440" s="127">
        <f t="shared" si="27"/>
        <v>1.08</v>
      </c>
      <c r="P440" s="126">
        <v>42579</v>
      </c>
      <c r="Q440" s="120">
        <v>1401</v>
      </c>
      <c r="R440" s="120" t="s">
        <v>611</v>
      </c>
    </row>
    <row r="441" spans="1:18" ht="75" x14ac:dyDescent="0.25">
      <c r="A441" s="120" t="s">
        <v>17</v>
      </c>
      <c r="B441" s="121" t="s">
        <v>18</v>
      </c>
      <c r="C441" s="122">
        <v>42664</v>
      </c>
      <c r="D441" s="132">
        <v>140115</v>
      </c>
      <c r="E441" s="120" t="s">
        <v>316</v>
      </c>
      <c r="F441" s="130">
        <v>11</v>
      </c>
      <c r="G441" s="120" t="str">
        <f>VLOOKUP(F441,Plan2!$1:$1048576,3,FALSE)</f>
        <v>BLOCO PAUTADO, MATERIAL PAPEL APERGAMINHADO, GRAMATURA 56 G/M2, COR BRANCA, COMPRIMENTO 155 MM, LARGURA 205 MM, QUANTIDADE FOLHAS 50 FL</v>
      </c>
      <c r="H441" s="130" t="s">
        <v>317</v>
      </c>
      <c r="I441" s="130">
        <v>5</v>
      </c>
      <c r="J441" s="131">
        <f>VLOOKUP(F441,Plan2!$1:$1048576,8,FALSE)</f>
        <v>0.85</v>
      </c>
      <c r="K441" s="125">
        <f t="shared" si="26"/>
        <v>4.25</v>
      </c>
      <c r="L441" s="133">
        <v>42527</v>
      </c>
      <c r="M441" s="130" t="s">
        <v>444</v>
      </c>
      <c r="N441" s="130">
        <f t="shared" si="29"/>
        <v>5</v>
      </c>
      <c r="O441" s="127">
        <f t="shared" si="27"/>
        <v>4.25</v>
      </c>
      <c r="P441" s="126">
        <v>42576</v>
      </c>
      <c r="Q441" s="120">
        <v>346</v>
      </c>
      <c r="R441" s="120" t="s">
        <v>611</v>
      </c>
    </row>
    <row r="442" spans="1:18" ht="60" x14ac:dyDescent="0.25">
      <c r="A442" s="120" t="s">
        <v>17</v>
      </c>
      <c r="B442" s="121" t="s">
        <v>18</v>
      </c>
      <c r="C442" s="122">
        <v>42664</v>
      </c>
      <c r="D442" s="132">
        <v>140115</v>
      </c>
      <c r="E442" s="120" t="s">
        <v>316</v>
      </c>
      <c r="F442" s="130">
        <v>12</v>
      </c>
      <c r="G442" s="120" t="str">
        <f>VLOOKUP(F442,Plan2!$1:$1048576,3,FALSE)</f>
        <v>BLOCO RECADO, MATERIAL PAPEL, COR AMARELO, LARGURA 38 MM, COMPRIMENTO 50 MM, TIPO REMOVÍVEL, CARACTERÍSTICAS ADICIONAIS AUTO-ADESIVO</v>
      </c>
      <c r="H442" s="130" t="s">
        <v>317</v>
      </c>
      <c r="I442" s="130">
        <v>5</v>
      </c>
      <c r="J442" s="131">
        <f>VLOOKUP(F442,Plan2!$1:$1048576,8,FALSE)</f>
        <v>0.56999999999999995</v>
      </c>
      <c r="K442" s="125">
        <f t="shared" si="26"/>
        <v>2.8499999999999996</v>
      </c>
      <c r="L442" s="133">
        <v>42527</v>
      </c>
      <c r="M442" s="130" t="s">
        <v>445</v>
      </c>
      <c r="N442" s="130">
        <f t="shared" si="29"/>
        <v>5</v>
      </c>
      <c r="O442" s="127">
        <f t="shared" si="27"/>
        <v>2.8499999999999996</v>
      </c>
      <c r="P442" s="126">
        <v>42579</v>
      </c>
      <c r="Q442" s="120">
        <v>988</v>
      </c>
      <c r="R442" s="120" t="s">
        <v>611</v>
      </c>
    </row>
    <row r="443" spans="1:18" ht="60" x14ac:dyDescent="0.25">
      <c r="A443" s="120" t="s">
        <v>17</v>
      </c>
      <c r="B443" s="121" t="s">
        <v>18</v>
      </c>
      <c r="C443" s="122">
        <v>42664</v>
      </c>
      <c r="D443" s="132">
        <v>140115</v>
      </c>
      <c r="E443" s="120" t="s">
        <v>316</v>
      </c>
      <c r="F443" s="130">
        <v>14</v>
      </c>
      <c r="G443" s="120" t="str">
        <f>VLOOKUP(F443,Plan2!$1:$1048576,3,FALSE)</f>
        <v>BORRACHA APAGADORA ESCRITA, MATERIAL BORRACHA, COMPRIMENTO 45 MM, LARGURA 23 MM, ALTURA 12 MM, COR BRANCA</v>
      </c>
      <c r="H443" s="130" t="s">
        <v>317</v>
      </c>
      <c r="I443" s="130">
        <v>10</v>
      </c>
      <c r="J443" s="131">
        <f>VLOOKUP(F443,Plan2!$1:$1048576,8,FALSE)</f>
        <v>0.25</v>
      </c>
      <c r="K443" s="125">
        <f t="shared" si="26"/>
        <v>2.5</v>
      </c>
      <c r="L443" s="130" t="s">
        <v>477</v>
      </c>
      <c r="M443" s="130" t="s">
        <v>477</v>
      </c>
      <c r="N443" s="130" t="s">
        <v>477</v>
      </c>
      <c r="O443" s="127" t="s">
        <v>477</v>
      </c>
      <c r="P443" s="126" t="s">
        <v>477</v>
      </c>
      <c r="Q443" s="120" t="s">
        <v>477</v>
      </c>
      <c r="R443" s="120" t="s">
        <v>478</v>
      </c>
    </row>
    <row r="444" spans="1:18" ht="30" x14ac:dyDescent="0.25">
      <c r="A444" s="120" t="s">
        <v>17</v>
      </c>
      <c r="B444" s="121" t="s">
        <v>18</v>
      </c>
      <c r="C444" s="122">
        <v>42664</v>
      </c>
      <c r="D444" s="132">
        <v>140115</v>
      </c>
      <c r="E444" s="120" t="s">
        <v>316</v>
      </c>
      <c r="F444" s="130">
        <v>17</v>
      </c>
      <c r="G444" s="120" t="str">
        <f>VLOOKUP(F444,Plan2!$1:$1048576,3,FALSE)</f>
        <v>CAIXA ARQUIVO, MATERIAL PLÁSTICO, DIMENSÕES 135 X 240 X 360 MM, COR AZUL</v>
      </c>
      <c r="H444" s="130" t="s">
        <v>317</v>
      </c>
      <c r="I444" s="130">
        <v>10</v>
      </c>
      <c r="J444" s="131">
        <f>VLOOKUP(F444,Plan2!$1:$1048576,8,FALSE)</f>
        <v>2.5499999999999998</v>
      </c>
      <c r="K444" s="125">
        <f t="shared" si="26"/>
        <v>25.5</v>
      </c>
      <c r="L444" s="133">
        <v>42527</v>
      </c>
      <c r="M444" s="130" t="s">
        <v>442</v>
      </c>
      <c r="N444" s="130">
        <f t="shared" si="29"/>
        <v>10</v>
      </c>
      <c r="O444" s="127">
        <f t="shared" si="27"/>
        <v>25.5</v>
      </c>
      <c r="P444" s="126">
        <v>42579</v>
      </c>
      <c r="Q444" s="120">
        <v>4543</v>
      </c>
      <c r="R444" s="120" t="s">
        <v>611</v>
      </c>
    </row>
    <row r="445" spans="1:18" ht="105" x14ac:dyDescent="0.25">
      <c r="A445" s="120" t="s">
        <v>17</v>
      </c>
      <c r="B445" s="121" t="s">
        <v>18</v>
      </c>
      <c r="C445" s="122">
        <v>42664</v>
      </c>
      <c r="D445" s="132">
        <v>140115</v>
      </c>
      <c r="E445" s="120" t="s">
        <v>316</v>
      </c>
      <c r="F445" s="130">
        <v>18</v>
      </c>
      <c r="G445" s="120" t="str">
        <f>VLOOKUP(F445,Plan2!$1:$1048576,3,FALSE)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445" s="130" t="s">
        <v>317</v>
      </c>
      <c r="I445" s="130">
        <v>15</v>
      </c>
      <c r="J445" s="131">
        <f>VLOOKUP(F445,Plan2!$1:$1048576,8,FALSE)</f>
        <v>0.5</v>
      </c>
      <c r="K445" s="125">
        <f t="shared" si="26"/>
        <v>7.5</v>
      </c>
      <c r="L445" s="133">
        <v>42527</v>
      </c>
      <c r="M445" s="130" t="s">
        <v>440</v>
      </c>
      <c r="N445" s="130">
        <f t="shared" si="29"/>
        <v>15</v>
      </c>
      <c r="O445" s="127">
        <f t="shared" si="27"/>
        <v>7.5</v>
      </c>
      <c r="P445" s="126">
        <v>42585</v>
      </c>
      <c r="Q445" s="120">
        <v>4230</v>
      </c>
      <c r="R445" s="120" t="s">
        <v>611</v>
      </c>
    </row>
    <row r="446" spans="1:18" ht="45" x14ac:dyDescent="0.25">
      <c r="A446" s="120" t="s">
        <v>17</v>
      </c>
      <c r="B446" s="121" t="s">
        <v>18</v>
      </c>
      <c r="C446" s="122">
        <v>42664</v>
      </c>
      <c r="D446" s="132">
        <v>140115</v>
      </c>
      <c r="E446" s="120" t="s">
        <v>316</v>
      </c>
      <c r="F446" s="130">
        <v>22</v>
      </c>
      <c r="G446" s="120" t="str">
        <f>VLOOKUP(F446,Plan2!$1:$1048576,3,FALSE)</f>
        <v>CANETA HIDROGRÁFICA, MATERIAL PLÁSTICO, COR CARGA AZUL, APLICAÇÃO RETROPROJETOR</v>
      </c>
      <c r="H446" s="130" t="s">
        <v>317</v>
      </c>
      <c r="I446" s="130">
        <v>5</v>
      </c>
      <c r="J446" s="131">
        <f>VLOOKUP(F446,Plan2!$1:$1048576,8,FALSE)</f>
        <v>1.3</v>
      </c>
      <c r="K446" s="125">
        <f t="shared" si="26"/>
        <v>6.5</v>
      </c>
      <c r="L446" s="133">
        <v>42527</v>
      </c>
      <c r="M446" s="130" t="s">
        <v>445</v>
      </c>
      <c r="N446" s="130">
        <f t="shared" si="29"/>
        <v>5</v>
      </c>
      <c r="O446" s="127">
        <f t="shared" si="27"/>
        <v>6.5</v>
      </c>
      <c r="P446" s="126">
        <v>42579</v>
      </c>
      <c r="Q446" s="120">
        <v>988</v>
      </c>
      <c r="R446" s="120" t="s">
        <v>611</v>
      </c>
    </row>
    <row r="447" spans="1:18" ht="60" x14ac:dyDescent="0.25">
      <c r="A447" s="120" t="s">
        <v>17</v>
      </c>
      <c r="B447" s="121" t="s">
        <v>18</v>
      </c>
      <c r="C447" s="122">
        <v>42664</v>
      </c>
      <c r="D447" s="132">
        <v>140115</v>
      </c>
      <c r="E447" s="120" t="s">
        <v>316</v>
      </c>
      <c r="F447" s="130">
        <v>28</v>
      </c>
      <c r="G447" s="120" t="str">
        <f>VLOOKUP(F447,Plan2!$1:$1048576,3,FALSE)</f>
        <v>CANETA MARCA-TEXTO, MATERIAL PLÁSTICO, TIPO PONTA POROSA, COR FLUORESCENTE AMARELA, TIPO NÃO RECARREGÁVEL, DIMENSÕES 4 MM</v>
      </c>
      <c r="H447" s="130" t="s">
        <v>317</v>
      </c>
      <c r="I447" s="130">
        <v>10</v>
      </c>
      <c r="J447" s="131">
        <f>VLOOKUP(F447,Plan2!$1:$1048576,8,FALSE)</f>
        <v>0.85</v>
      </c>
      <c r="K447" s="125">
        <f t="shared" si="26"/>
        <v>8.5</v>
      </c>
      <c r="L447" s="133">
        <v>42527</v>
      </c>
      <c r="M447" s="130" t="s">
        <v>445</v>
      </c>
      <c r="N447" s="130">
        <f t="shared" si="29"/>
        <v>10</v>
      </c>
      <c r="O447" s="127">
        <f t="shared" si="27"/>
        <v>8.5</v>
      </c>
      <c r="P447" s="126">
        <v>42579</v>
      </c>
      <c r="Q447" s="120">
        <v>988</v>
      </c>
      <c r="R447" s="120" t="s">
        <v>611</v>
      </c>
    </row>
    <row r="448" spans="1:18" ht="45" x14ac:dyDescent="0.25">
      <c r="A448" s="120" t="s">
        <v>17</v>
      </c>
      <c r="B448" s="121" t="s">
        <v>18</v>
      </c>
      <c r="C448" s="122">
        <v>42664</v>
      </c>
      <c r="D448" s="132">
        <v>140115</v>
      </c>
      <c r="E448" s="120" t="s">
        <v>316</v>
      </c>
      <c r="F448" s="130">
        <v>26</v>
      </c>
      <c r="G448" s="120" t="str">
        <f>VLOOKUP(F448,Plan2!$1:$1048576,3,FALSE)</f>
        <v>CANETA MARCA-TEXTO, MATERIAL PLÁSTICO, TIPO PONTA FLUORESCENTE, COR ROSA, TIPONÃO RECARREGÁVEL</v>
      </c>
      <c r="H448" s="130" t="s">
        <v>317</v>
      </c>
      <c r="I448" s="130">
        <v>10</v>
      </c>
      <c r="J448" s="131">
        <f>VLOOKUP(F448,Plan2!$1:$1048576,8,FALSE)</f>
        <v>0.85</v>
      </c>
      <c r="K448" s="125">
        <f t="shared" si="26"/>
        <v>8.5</v>
      </c>
      <c r="L448" s="133">
        <v>42527</v>
      </c>
      <c r="M448" s="130" t="s">
        <v>445</v>
      </c>
      <c r="N448" s="130">
        <f t="shared" si="29"/>
        <v>10</v>
      </c>
      <c r="O448" s="127">
        <f t="shared" si="27"/>
        <v>8.5</v>
      </c>
      <c r="P448" s="126">
        <v>42579</v>
      </c>
      <c r="Q448" s="120">
        <v>988</v>
      </c>
      <c r="R448" s="120" t="s">
        <v>611</v>
      </c>
    </row>
    <row r="449" spans="1:18" ht="45" x14ac:dyDescent="0.25">
      <c r="A449" s="120" t="s">
        <v>17</v>
      </c>
      <c r="B449" s="121" t="s">
        <v>18</v>
      </c>
      <c r="C449" s="122">
        <v>42664</v>
      </c>
      <c r="D449" s="132">
        <v>140115</v>
      </c>
      <c r="E449" s="120" t="s">
        <v>316</v>
      </c>
      <c r="F449" s="130">
        <v>39</v>
      </c>
      <c r="G449" s="120" t="str">
        <f>VLOOKUP(F449,Plan2!$1:$1048576,3,FALSE)</f>
        <v>CLIPE, TAMANHO 2, MATERIAL METAL, FORMATO PARALELO. CAIXA COM 100 UNIDADES</v>
      </c>
      <c r="H449" s="130" t="s">
        <v>317</v>
      </c>
      <c r="I449" s="130">
        <v>3</v>
      </c>
      <c r="J449" s="131">
        <f>VLOOKUP(F449,Plan2!$1:$1048576,8,FALSE)</f>
        <v>0.95</v>
      </c>
      <c r="K449" s="125">
        <f t="shared" si="26"/>
        <v>2.8499999999999996</v>
      </c>
      <c r="L449" s="133">
        <v>42527</v>
      </c>
      <c r="M449" s="130" t="s">
        <v>437</v>
      </c>
      <c r="N449" s="130">
        <f t="shared" si="29"/>
        <v>3</v>
      </c>
      <c r="O449" s="127">
        <f t="shared" si="27"/>
        <v>2.8499999999999996</v>
      </c>
      <c r="P449" s="126">
        <v>42564</v>
      </c>
      <c r="Q449" s="120">
        <v>1282</v>
      </c>
      <c r="R449" s="120" t="s">
        <v>611</v>
      </c>
    </row>
    <row r="450" spans="1:18" ht="45" x14ac:dyDescent="0.25">
      <c r="A450" s="120" t="s">
        <v>17</v>
      </c>
      <c r="B450" s="121" t="s">
        <v>18</v>
      </c>
      <c r="C450" s="122">
        <v>42664</v>
      </c>
      <c r="D450" s="132">
        <v>140115</v>
      </c>
      <c r="E450" s="120" t="s">
        <v>316</v>
      </c>
      <c r="F450" s="130">
        <v>41</v>
      </c>
      <c r="G450" s="120" t="str">
        <f>VLOOKUP(F450,Plan2!$1:$1048576,3,FALSE)</f>
        <v>CLIPE, TAMANHO 6/0, MATERIAL METAL, FORMATO PARALELO. CAIXA COM 50 UNIDADES</v>
      </c>
      <c r="H450" s="130" t="s">
        <v>317</v>
      </c>
      <c r="I450" s="130">
        <v>5</v>
      </c>
      <c r="J450" s="131">
        <f>VLOOKUP(F450,Plan2!$1:$1048576,8,FALSE)</f>
        <v>1.29</v>
      </c>
      <c r="K450" s="125">
        <f t="shared" ref="K450:K513" si="30">J450*I450</f>
        <v>6.45</v>
      </c>
      <c r="L450" s="133">
        <v>42527</v>
      </c>
      <c r="M450" s="130" t="s">
        <v>450</v>
      </c>
      <c r="N450" s="130">
        <f t="shared" si="29"/>
        <v>5</v>
      </c>
      <c r="O450" s="127">
        <f t="shared" si="27"/>
        <v>6.45</v>
      </c>
      <c r="P450" s="126">
        <v>42613</v>
      </c>
      <c r="Q450" s="120">
        <v>1088</v>
      </c>
      <c r="R450" s="120" t="s">
        <v>611</v>
      </c>
    </row>
    <row r="451" spans="1:18" ht="45" x14ac:dyDescent="0.25">
      <c r="A451" s="120" t="s">
        <v>17</v>
      </c>
      <c r="B451" s="121" t="s">
        <v>18</v>
      </c>
      <c r="C451" s="122">
        <v>42664</v>
      </c>
      <c r="D451" s="132">
        <v>140115</v>
      </c>
      <c r="E451" s="120" t="s">
        <v>316</v>
      </c>
      <c r="F451" s="130">
        <v>49</v>
      </c>
      <c r="G451" s="120" t="str">
        <f>VLOOKUP(F451,Plan2!$1:$1048576,3,FALSE)</f>
        <v>COLCHETE FIXAÇÃO, MATERIAL AÇO, TRATAMENTO SUPERFICIAL LATONADO, TAMANHO Nº 08. CAIXA COM 72 UNIDADES</v>
      </c>
      <c r="H451" s="130" t="s">
        <v>317</v>
      </c>
      <c r="I451" s="130">
        <v>3</v>
      </c>
      <c r="J451" s="131">
        <f>VLOOKUP(F451,Plan2!$1:$1048576,8,FALSE)</f>
        <v>2.65</v>
      </c>
      <c r="K451" s="125">
        <f t="shared" si="30"/>
        <v>7.9499999999999993</v>
      </c>
      <c r="L451" s="133">
        <v>42527</v>
      </c>
      <c r="M451" s="130" t="s">
        <v>444</v>
      </c>
      <c r="N451" s="130">
        <f t="shared" si="29"/>
        <v>3</v>
      </c>
      <c r="O451" s="127">
        <f t="shared" ref="O451:O514" si="31">N451*J451</f>
        <v>7.9499999999999993</v>
      </c>
      <c r="P451" s="126">
        <v>42576</v>
      </c>
      <c r="Q451" s="120">
        <v>346</v>
      </c>
      <c r="R451" s="120" t="s">
        <v>611</v>
      </c>
    </row>
    <row r="452" spans="1:18" ht="60" x14ac:dyDescent="0.25">
      <c r="A452" s="120" t="s">
        <v>17</v>
      </c>
      <c r="B452" s="121" t="s">
        <v>18</v>
      </c>
      <c r="C452" s="122">
        <v>42664</v>
      </c>
      <c r="D452" s="132">
        <v>140115</v>
      </c>
      <c r="E452" s="120" t="s">
        <v>316</v>
      </c>
      <c r="F452" s="130">
        <v>65</v>
      </c>
      <c r="G452" s="120" t="str">
        <f>VLOOKUP(F452,Plan2!$1:$1048576,3,FALSE)</f>
        <v>ENVELOPE, MATERIAL PAPEL KRAFT, GRAMATURA 110 G/M2, TIPO SACO COMUM, COMPRIMENTO 360 MM, COR BRANCA, LARGURA 260 MM</v>
      </c>
      <c r="H452" s="130" t="s">
        <v>317</v>
      </c>
      <c r="I452" s="130">
        <v>150</v>
      </c>
      <c r="J452" s="131">
        <f>VLOOKUP(F452,Plan2!$1:$1048576,8,FALSE)</f>
        <v>0.11</v>
      </c>
      <c r="K452" s="125">
        <f t="shared" si="30"/>
        <v>16.5</v>
      </c>
      <c r="L452" s="133">
        <v>42527</v>
      </c>
      <c r="M452" s="130" t="s">
        <v>442</v>
      </c>
      <c r="N452" s="130">
        <v>70</v>
      </c>
      <c r="O452" s="127">
        <f t="shared" si="31"/>
        <v>7.7</v>
      </c>
      <c r="P452" s="126">
        <v>42579</v>
      </c>
      <c r="Q452" s="120">
        <v>4543</v>
      </c>
      <c r="R452" s="120" t="s">
        <v>692</v>
      </c>
    </row>
    <row r="453" spans="1:18" ht="60" x14ac:dyDescent="0.25">
      <c r="A453" s="120" t="s">
        <v>17</v>
      </c>
      <c r="B453" s="121" t="s">
        <v>18</v>
      </c>
      <c r="C453" s="122">
        <v>42664</v>
      </c>
      <c r="D453" s="132">
        <v>140115</v>
      </c>
      <c r="E453" s="120" t="s">
        <v>316</v>
      </c>
      <c r="F453" s="130">
        <v>66</v>
      </c>
      <c r="G453" s="120" t="str">
        <f>VLOOKUP(F453,Plan2!$1:$1048576,3,FALSE)</f>
        <v>ENVELOPE, MATERIAL PAPEL KRAFT, GRAMATURA 110 G/M2, TIPO SACO COMUM, COMPRIMENTO 390 MM, COR PARDA, LARGURA 260 MM</v>
      </c>
      <c r="H453" s="130" t="s">
        <v>317</v>
      </c>
      <c r="I453" s="130">
        <v>150</v>
      </c>
      <c r="J453" s="131">
        <f>VLOOKUP(F453,Plan2!$1:$1048576,8,FALSE)</f>
        <v>0.12</v>
      </c>
      <c r="K453" s="125">
        <f t="shared" si="30"/>
        <v>18</v>
      </c>
      <c r="L453" s="133">
        <v>42527</v>
      </c>
      <c r="M453" s="130" t="s">
        <v>442</v>
      </c>
      <c r="N453" s="130">
        <v>100</v>
      </c>
      <c r="O453" s="127">
        <f t="shared" si="31"/>
        <v>12</v>
      </c>
      <c r="P453" s="126">
        <v>42579</v>
      </c>
      <c r="Q453" s="120">
        <v>4543</v>
      </c>
      <c r="R453" s="120" t="s">
        <v>692</v>
      </c>
    </row>
    <row r="454" spans="1:18" ht="60" x14ac:dyDescent="0.25">
      <c r="A454" s="120" t="s">
        <v>17</v>
      </c>
      <c r="B454" s="121" t="s">
        <v>18</v>
      </c>
      <c r="C454" s="122">
        <v>42664</v>
      </c>
      <c r="D454" s="132">
        <v>140115</v>
      </c>
      <c r="E454" s="120" t="s">
        <v>316</v>
      </c>
      <c r="F454" s="130">
        <v>85</v>
      </c>
      <c r="G454" s="120" t="str">
        <f>VLOOKUP(F454,Plan2!$1:$1048576,3,FALSE)</f>
        <v>EXTRATOR GRAMPO, MATERIAL AÇO INOXIDÁVEL, TIPO ESPÁTULA, CARACTERÍSTICAS ADICIONAIS DIMENSÕES 150 X 5 MM</v>
      </c>
      <c r="H454" s="130" t="s">
        <v>317</v>
      </c>
      <c r="I454" s="130">
        <v>4</v>
      </c>
      <c r="J454" s="131">
        <f>VLOOKUP(F454,Plan2!$1:$1048576,8,FALSE)</f>
        <v>0.88</v>
      </c>
      <c r="K454" s="125">
        <f t="shared" si="30"/>
        <v>3.52</v>
      </c>
      <c r="L454" s="133">
        <v>42527</v>
      </c>
      <c r="M454" s="130" t="s">
        <v>445</v>
      </c>
      <c r="N454" s="130">
        <f>I454</f>
        <v>4</v>
      </c>
      <c r="O454" s="127">
        <f t="shared" si="31"/>
        <v>3.52</v>
      </c>
      <c r="P454" s="126">
        <v>42579</v>
      </c>
      <c r="Q454" s="120">
        <v>988</v>
      </c>
      <c r="R454" s="120" t="s">
        <v>611</v>
      </c>
    </row>
    <row r="455" spans="1:18" ht="60" x14ac:dyDescent="0.25">
      <c r="A455" s="120" t="s">
        <v>17</v>
      </c>
      <c r="B455" s="121" t="s">
        <v>18</v>
      </c>
      <c r="C455" s="122">
        <v>42664</v>
      </c>
      <c r="D455" s="132">
        <v>140115</v>
      </c>
      <c r="E455" s="120" t="s">
        <v>316</v>
      </c>
      <c r="F455" s="130">
        <v>101</v>
      </c>
      <c r="G455" s="120" t="str">
        <f>VLOOKUP(F455,Plan2!$1:$1048576,3,FALSE)</f>
        <v>GRAMPEADOR, TRATAMENTO SUPERFICIAL PINTADO, MATERIAL METAL, TIPO MESA, CAPACIDADE 20 FL, APLICAÇÃO PAPEL, TAMANHO GRAMPO 26/6</v>
      </c>
      <c r="H455" s="130" t="s">
        <v>317</v>
      </c>
      <c r="I455" s="130">
        <v>4</v>
      </c>
      <c r="J455" s="131">
        <f>VLOOKUP(F455,Plan2!$1:$1048576,8,FALSE)</f>
        <v>5.84</v>
      </c>
      <c r="K455" s="125">
        <f t="shared" si="30"/>
        <v>23.36</v>
      </c>
      <c r="L455" s="133">
        <v>42527</v>
      </c>
      <c r="M455" s="130" t="s">
        <v>450</v>
      </c>
      <c r="N455" s="130">
        <f>I455</f>
        <v>4</v>
      </c>
      <c r="O455" s="127">
        <f t="shared" si="31"/>
        <v>23.36</v>
      </c>
      <c r="P455" s="126">
        <v>42613</v>
      </c>
      <c r="Q455" s="120">
        <v>1088</v>
      </c>
      <c r="R455" s="120" t="s">
        <v>611</v>
      </c>
    </row>
    <row r="456" spans="1:18" ht="60" x14ac:dyDescent="0.25">
      <c r="A456" s="120" t="s">
        <v>17</v>
      </c>
      <c r="B456" s="121" t="s">
        <v>18</v>
      </c>
      <c r="C456" s="122">
        <v>42664</v>
      </c>
      <c r="D456" s="132">
        <v>140115</v>
      </c>
      <c r="E456" s="120" t="s">
        <v>316</v>
      </c>
      <c r="F456" s="130">
        <v>109</v>
      </c>
      <c r="G456" s="120" t="str">
        <f>VLOOKUP(F456,Plan2!$1:$1048576,3,FALSE)</f>
        <v>LAPISEIRA, MATERIAL PLÁSTICO, DIÂMETRO CARGA 0,7 MM, CARACTERÍSTICAS ADICIONAIS PRENDEDOR E PONTEIRA DE METAL</v>
      </c>
      <c r="H456" s="130" t="s">
        <v>317</v>
      </c>
      <c r="I456" s="130">
        <v>15</v>
      </c>
      <c r="J456" s="131">
        <f>VLOOKUP(F456,Plan2!$1:$1048576,8,FALSE)</f>
        <v>2</v>
      </c>
      <c r="K456" s="125">
        <f t="shared" si="30"/>
        <v>30</v>
      </c>
      <c r="L456" s="133">
        <v>42527</v>
      </c>
      <c r="M456" s="130" t="s">
        <v>444</v>
      </c>
      <c r="N456" s="130">
        <f>I456</f>
        <v>15</v>
      </c>
      <c r="O456" s="127">
        <f t="shared" si="31"/>
        <v>30</v>
      </c>
      <c r="P456" s="126">
        <v>42576</v>
      </c>
      <c r="Q456" s="120">
        <v>346</v>
      </c>
      <c r="R456" s="120" t="s">
        <v>611</v>
      </c>
    </row>
    <row r="457" spans="1:18" ht="45" x14ac:dyDescent="0.25">
      <c r="A457" s="120" t="s">
        <v>17</v>
      </c>
      <c r="B457" s="121" t="s">
        <v>18</v>
      </c>
      <c r="C457" s="122">
        <v>42664</v>
      </c>
      <c r="D457" s="132">
        <v>140115</v>
      </c>
      <c r="E457" s="120" t="s">
        <v>316</v>
      </c>
      <c r="F457" s="130">
        <v>117</v>
      </c>
      <c r="G457" s="120" t="str">
        <f>VLOOKUP(F457,Plan2!$1:$1048576,3,FALSE)</f>
        <v>MINA GRAFITE, MATERIAL GRAFITA, DIÂMETRO 0,70 MM, COMPRIMENTO 100 MM, DUREZA HB</v>
      </c>
      <c r="H457" s="130" t="s">
        <v>317</v>
      </c>
      <c r="I457" s="130">
        <v>5</v>
      </c>
      <c r="J457" s="131">
        <f>VLOOKUP(F457,Plan2!$1:$1048576,8,FALSE)</f>
        <v>0.39</v>
      </c>
      <c r="K457" s="125">
        <f t="shared" si="30"/>
        <v>1.9500000000000002</v>
      </c>
      <c r="L457" s="130" t="s">
        <v>477</v>
      </c>
      <c r="M457" s="130" t="s">
        <v>477</v>
      </c>
      <c r="N457" s="130" t="s">
        <v>477</v>
      </c>
      <c r="O457" s="127" t="s">
        <v>477</v>
      </c>
      <c r="P457" s="126" t="s">
        <v>477</v>
      </c>
      <c r="Q457" s="120" t="s">
        <v>477</v>
      </c>
      <c r="R457" s="120" t="s">
        <v>478</v>
      </c>
    </row>
    <row r="458" spans="1:18" ht="60" x14ac:dyDescent="0.25">
      <c r="A458" s="120" t="s">
        <v>17</v>
      </c>
      <c r="B458" s="121" t="s">
        <v>18</v>
      </c>
      <c r="C458" s="122">
        <v>42664</v>
      </c>
      <c r="D458" s="132">
        <v>140115</v>
      </c>
      <c r="E458" s="120" t="s">
        <v>316</v>
      </c>
      <c r="F458" s="130">
        <v>126</v>
      </c>
      <c r="G458" s="120" t="str">
        <f>VLOOKUP(F458,Plan2!$1:$1048576,3,FALSE)</f>
        <v>PAPEL ALMAÇO, MATERIAL CELULOSE VEGETAL, GRAMATURA 75 G/M2, COMPRIMENTO 310 MM, TIPO COM PAUTA E MARGEM. PACOTE COM 5 FOLHAS</v>
      </c>
      <c r="H458" s="130" t="s">
        <v>317</v>
      </c>
      <c r="I458" s="130">
        <v>10</v>
      </c>
      <c r="J458" s="131">
        <f>VLOOKUP(F458,Plan2!$1:$1048576,8,FALSE)</f>
        <v>0.35</v>
      </c>
      <c r="K458" s="125">
        <f t="shared" si="30"/>
        <v>3.5</v>
      </c>
      <c r="L458" s="133">
        <v>42527</v>
      </c>
      <c r="M458" s="130" t="s">
        <v>445</v>
      </c>
      <c r="N458" s="130">
        <f>I458</f>
        <v>10</v>
      </c>
      <c r="O458" s="127">
        <f t="shared" si="31"/>
        <v>3.5</v>
      </c>
      <c r="P458" s="126">
        <v>42579</v>
      </c>
      <c r="Q458" s="120">
        <v>988</v>
      </c>
      <c r="R458" s="120" t="s">
        <v>611</v>
      </c>
    </row>
    <row r="459" spans="1:18" ht="60" x14ac:dyDescent="0.25">
      <c r="A459" s="120" t="s">
        <v>17</v>
      </c>
      <c r="B459" s="121" t="s">
        <v>18</v>
      </c>
      <c r="C459" s="122">
        <v>42664</v>
      </c>
      <c r="D459" s="132">
        <v>140115</v>
      </c>
      <c r="E459" s="120" t="s">
        <v>316</v>
      </c>
      <c r="F459" s="130">
        <v>134</v>
      </c>
      <c r="G459" s="120" t="str">
        <f>VLOOKUP(F459,Plan2!$1:$1048576,3,FALSE)</f>
        <v>PAPEL OFÍCIO, MATERIAL PAPEL ALCALINO, COMPRIMENTO 330 MM, LARGURA 216 MM, GRAMATURA 75 G/M2, COR BRANCA, TIPO 2. RESMA</v>
      </c>
      <c r="H459" s="130" t="s">
        <v>317</v>
      </c>
      <c r="I459" s="130">
        <v>10</v>
      </c>
      <c r="J459" s="131">
        <f>VLOOKUP(F459,Plan2!$1:$1048576,8,FALSE)</f>
        <v>12.97</v>
      </c>
      <c r="K459" s="125">
        <f t="shared" si="30"/>
        <v>129.70000000000002</v>
      </c>
      <c r="L459" s="133">
        <v>42527</v>
      </c>
      <c r="M459" s="130" t="s">
        <v>442</v>
      </c>
      <c r="N459" s="130">
        <v>5</v>
      </c>
      <c r="O459" s="127">
        <f t="shared" si="31"/>
        <v>64.850000000000009</v>
      </c>
      <c r="P459" s="126">
        <v>42579</v>
      </c>
      <c r="Q459" s="120">
        <v>4543</v>
      </c>
      <c r="R459" s="120" t="s">
        <v>692</v>
      </c>
    </row>
    <row r="460" spans="1:18" ht="75" x14ac:dyDescent="0.25">
      <c r="A460" s="120" t="s">
        <v>17</v>
      </c>
      <c r="B460" s="121" t="s">
        <v>18</v>
      </c>
      <c r="C460" s="122">
        <v>42664</v>
      </c>
      <c r="D460" s="132">
        <v>140115</v>
      </c>
      <c r="E460" s="120" t="s">
        <v>316</v>
      </c>
      <c r="F460" s="130">
        <v>140</v>
      </c>
      <c r="G460" s="120" t="str">
        <f>VLOOKUP(F460,Plan2!$1:$1048576,3,FALSE)</f>
        <v>PASTA ARQUIVO, MATERIAL PLÁSTICO CORRUGADO FLEXÍVEL, TIPO COM ABAS, LARGURA 250 MM, ALTURA 335 MM, LOMBADA 55 MM, COR AZUL, CARACTERÍSTICAS ADICIONAIS COMELÁSTICO</v>
      </c>
      <c r="H460" s="130" t="s">
        <v>317</v>
      </c>
      <c r="I460" s="130">
        <v>15</v>
      </c>
      <c r="J460" s="131">
        <f>VLOOKUP(F460,Plan2!$1:$1048576,8,FALSE)</f>
        <v>2.02</v>
      </c>
      <c r="K460" s="125">
        <f t="shared" si="30"/>
        <v>30.3</v>
      </c>
      <c r="L460" s="133">
        <v>42527</v>
      </c>
      <c r="M460" s="130" t="s">
        <v>446</v>
      </c>
      <c r="N460" s="130">
        <f t="shared" ref="N460:N465" si="32">I460</f>
        <v>15</v>
      </c>
      <c r="O460" s="127">
        <f t="shared" si="31"/>
        <v>30.3</v>
      </c>
      <c r="P460" s="126">
        <v>42579</v>
      </c>
      <c r="Q460" s="120">
        <v>1401</v>
      </c>
      <c r="R460" s="120" t="s">
        <v>611</v>
      </c>
    </row>
    <row r="461" spans="1:18" ht="45" x14ac:dyDescent="0.25">
      <c r="A461" s="120" t="s">
        <v>17</v>
      </c>
      <c r="B461" s="121" t="s">
        <v>18</v>
      </c>
      <c r="C461" s="122">
        <v>42664</v>
      </c>
      <c r="D461" s="132">
        <v>140115</v>
      </c>
      <c r="E461" s="120" t="s">
        <v>316</v>
      </c>
      <c r="F461" s="130">
        <v>145</v>
      </c>
      <c r="G461" s="120" t="str">
        <f>VLOOKUP(F461,Plan2!$1:$1048576,3,FALSE)</f>
        <v>PERCEVEJO, MATERIAL METAL, TRATAMENTO SUPERFICIAL LATONADO, TAMANHO 10 MM. CAIXA COM 100 UNIDADES</v>
      </c>
      <c r="H461" s="130" t="s">
        <v>317</v>
      </c>
      <c r="I461" s="130">
        <v>5</v>
      </c>
      <c r="J461" s="131">
        <f>VLOOKUP(F461,Plan2!$1:$1048576,8,FALSE)</f>
        <v>1.08</v>
      </c>
      <c r="K461" s="125">
        <f t="shared" si="30"/>
        <v>5.4</v>
      </c>
      <c r="L461" s="133">
        <v>42527</v>
      </c>
      <c r="M461" s="130" t="s">
        <v>446</v>
      </c>
      <c r="N461" s="130">
        <f t="shared" si="32"/>
        <v>5</v>
      </c>
      <c r="O461" s="127">
        <f t="shared" si="31"/>
        <v>5.4</v>
      </c>
      <c r="P461" s="126">
        <v>42579</v>
      </c>
      <c r="Q461" s="120">
        <v>1401</v>
      </c>
      <c r="R461" s="120" t="s">
        <v>611</v>
      </c>
    </row>
    <row r="462" spans="1:18" ht="105" x14ac:dyDescent="0.25">
      <c r="A462" s="120" t="s">
        <v>17</v>
      </c>
      <c r="B462" s="121" t="s">
        <v>18</v>
      </c>
      <c r="C462" s="122">
        <v>42664</v>
      </c>
      <c r="D462" s="132">
        <v>140115</v>
      </c>
      <c r="E462" s="120" t="s">
        <v>316</v>
      </c>
      <c r="F462" s="130">
        <v>146</v>
      </c>
      <c r="G462" s="120" t="str">
        <f>VLOOKUP(F462,Plan2!$1:$1048576,3,FALSE)</f>
        <v>PERFURADOR PAPEL, MATERIAL FERRO FUNDIDO, TIPO MESA, CAPACIDADE PERFURAÇÃO 100FL, FUNCIONAMENTO MANUAL, CARACTERÍSTICAS ADICIONAIS FURO REDONDO, MARGEADOR, REGULAGEM DE PROFUNDIDAD E, QUANTIDADE FUROS 2 UN</v>
      </c>
      <c r="H462" s="130" t="s">
        <v>317</v>
      </c>
      <c r="I462" s="130">
        <v>2</v>
      </c>
      <c r="J462" s="131">
        <f>VLOOKUP(F462,Plan2!$1:$1048576,8,FALSE)</f>
        <v>64.5</v>
      </c>
      <c r="K462" s="125">
        <f t="shared" si="30"/>
        <v>129</v>
      </c>
      <c r="L462" s="133">
        <v>42527</v>
      </c>
      <c r="M462" s="130" t="s">
        <v>442</v>
      </c>
      <c r="N462" s="130">
        <f t="shared" si="32"/>
        <v>2</v>
      </c>
      <c r="O462" s="127">
        <f t="shared" si="31"/>
        <v>129</v>
      </c>
      <c r="P462" s="126">
        <v>42579</v>
      </c>
      <c r="Q462" s="120">
        <v>4543</v>
      </c>
      <c r="R462" s="120" t="s">
        <v>611</v>
      </c>
    </row>
    <row r="463" spans="1:18" ht="75" x14ac:dyDescent="0.25">
      <c r="A463" s="120" t="s">
        <v>17</v>
      </c>
      <c r="B463" s="121" t="s">
        <v>18</v>
      </c>
      <c r="C463" s="122">
        <v>42664</v>
      </c>
      <c r="D463" s="132">
        <v>140115</v>
      </c>
      <c r="E463" s="120" t="s">
        <v>316</v>
      </c>
      <c r="F463" s="130">
        <v>147</v>
      </c>
      <c r="G463" s="120" t="str">
        <f>VLOOKUP(F463,Plan2!$1:$1048576,3,FALSE)</f>
        <v>PILHA, TAMANHO PALITO, MODELO AAA, CARACTERÍSTICAS ADICIONAIS NÃO CONTÉM MERCÚRIO E CÁDMIO, SISTEMA ELETROQUÍMICO ALCALINA, TENSÃO NOMINAL 1,5 V</v>
      </c>
      <c r="H463" s="130" t="s">
        <v>317</v>
      </c>
      <c r="I463" s="130">
        <v>10</v>
      </c>
      <c r="J463" s="131">
        <f>VLOOKUP(F463,Plan2!$1:$1048576,8,FALSE)</f>
        <v>1.51</v>
      </c>
      <c r="K463" s="125">
        <f t="shared" si="30"/>
        <v>15.1</v>
      </c>
      <c r="L463" s="133">
        <v>42527</v>
      </c>
      <c r="M463" s="130" t="s">
        <v>451</v>
      </c>
      <c r="N463" s="130">
        <f t="shared" si="32"/>
        <v>10</v>
      </c>
      <c r="O463" s="127">
        <f t="shared" si="31"/>
        <v>15.1</v>
      </c>
      <c r="P463" s="126">
        <v>42562</v>
      </c>
      <c r="Q463" s="120">
        <v>490</v>
      </c>
      <c r="R463" s="120" t="s">
        <v>611</v>
      </c>
    </row>
    <row r="464" spans="1:18" ht="75" x14ac:dyDescent="0.25">
      <c r="A464" s="120" t="s">
        <v>17</v>
      </c>
      <c r="B464" s="121" t="s">
        <v>18</v>
      </c>
      <c r="C464" s="122">
        <v>42664</v>
      </c>
      <c r="D464" s="132">
        <v>140115</v>
      </c>
      <c r="E464" s="120" t="s">
        <v>316</v>
      </c>
      <c r="F464" s="130">
        <v>148</v>
      </c>
      <c r="G464" s="120" t="str">
        <f>VLOOKUP(F464,Plan2!$1:$1048576,3,FALSE)</f>
        <v>PILHA, TAMANHO PEQUENA, MODELO AA, CARACTERÍSTICAS ADICIONAIS CARTELA C/2 UNIDADES/NÃO CONTÉM MERCÚRIO E CÁDMIO, SISTEMA ELETROQUÍMICO ALCALINA, TENSÃO NOMINAL 1,5 V</v>
      </c>
      <c r="H464" s="130" t="s">
        <v>317</v>
      </c>
      <c r="I464" s="130">
        <v>10</v>
      </c>
      <c r="J464" s="131">
        <f>VLOOKUP(F464,Plan2!$1:$1048576,8,FALSE)</f>
        <v>1.49</v>
      </c>
      <c r="K464" s="125">
        <f t="shared" si="30"/>
        <v>14.9</v>
      </c>
      <c r="L464" s="133">
        <v>42527</v>
      </c>
      <c r="M464" s="130" t="s">
        <v>451</v>
      </c>
      <c r="N464" s="130">
        <f t="shared" si="32"/>
        <v>10</v>
      </c>
      <c r="O464" s="127">
        <f t="shared" si="31"/>
        <v>14.9</v>
      </c>
      <c r="P464" s="126">
        <v>42562</v>
      </c>
      <c r="Q464" s="120">
        <v>490</v>
      </c>
      <c r="R464" s="120" t="s">
        <v>611</v>
      </c>
    </row>
    <row r="465" spans="1:18" ht="75" x14ac:dyDescent="0.25">
      <c r="A465" s="120" t="s">
        <v>17</v>
      </c>
      <c r="B465" s="121" t="s">
        <v>18</v>
      </c>
      <c r="C465" s="122">
        <v>42664</v>
      </c>
      <c r="D465" s="132">
        <v>140115</v>
      </c>
      <c r="E465" s="120" t="s">
        <v>316</v>
      </c>
      <c r="F465" s="130">
        <v>160</v>
      </c>
      <c r="G465" s="120" t="str">
        <f>VLOOKUP(F465,Plan2!$1:$1048576,3,FALSE)</f>
        <v>PRANCHETA PORTÁTIL, MATERIAL ACRÍLICO, COMPRIMENTO 233 MM, LARGURA 320 MM, ESPESSURA 3 MM, COR FUMÊ, CARACTERÍSTICAS ADICIONAIS COM PRENDEDOR NIQUELADO</v>
      </c>
      <c r="H465" s="130" t="s">
        <v>317</v>
      </c>
      <c r="I465" s="130">
        <v>6</v>
      </c>
      <c r="J465" s="131">
        <f>VLOOKUP(F465,Plan2!$1:$1048576,8,FALSE)</f>
        <v>7.54</v>
      </c>
      <c r="K465" s="125">
        <f t="shared" si="30"/>
        <v>45.24</v>
      </c>
      <c r="L465" s="133">
        <v>42527</v>
      </c>
      <c r="M465" s="130" t="s">
        <v>440</v>
      </c>
      <c r="N465" s="130">
        <f t="shared" si="32"/>
        <v>6</v>
      </c>
      <c r="O465" s="127">
        <f t="shared" si="31"/>
        <v>45.24</v>
      </c>
      <c r="P465" s="126">
        <v>42585</v>
      </c>
      <c r="Q465" s="120">
        <v>4230</v>
      </c>
      <c r="R465" s="120" t="s">
        <v>611</v>
      </c>
    </row>
    <row r="466" spans="1:18" ht="60" x14ac:dyDescent="0.25">
      <c r="A466" s="120" t="s">
        <v>17</v>
      </c>
      <c r="B466" s="121" t="s">
        <v>18</v>
      </c>
      <c r="C466" s="122">
        <v>42664</v>
      </c>
      <c r="D466" s="132">
        <v>140115</v>
      </c>
      <c r="E466" s="120" t="s">
        <v>316</v>
      </c>
      <c r="F466" s="130">
        <v>168</v>
      </c>
      <c r="G466" s="120" t="str">
        <f>VLOOKUP(F466,Plan2!$1:$1048576,3,FALSE)</f>
        <v>SACO DOCUMENTO, MATERIAL PLÁSTICO TRANSPARENTE, CAPACIDADE FOLHAS 40 FL, COMPRIMENTO 330 MM, LARGURA 240 MM, NÚMERO FUROS 4 FUROS</v>
      </c>
      <c r="H466" s="130" t="s">
        <v>317</v>
      </c>
      <c r="I466" s="130">
        <v>3000</v>
      </c>
      <c r="J466" s="131">
        <f>VLOOKUP(F466,Plan2!$1:$1048576,8,FALSE)</f>
        <v>0.15</v>
      </c>
      <c r="K466" s="125">
        <f t="shared" si="30"/>
        <v>450</v>
      </c>
      <c r="L466" s="133">
        <v>42527</v>
      </c>
      <c r="M466" s="130" t="s">
        <v>445</v>
      </c>
      <c r="N466" s="130">
        <v>100</v>
      </c>
      <c r="O466" s="127">
        <f t="shared" si="31"/>
        <v>15</v>
      </c>
      <c r="P466" s="126">
        <v>42579</v>
      </c>
      <c r="Q466" s="120">
        <v>988</v>
      </c>
      <c r="R466" s="120" t="s">
        <v>692</v>
      </c>
    </row>
    <row r="467" spans="1:18" ht="45" x14ac:dyDescent="0.25">
      <c r="A467" s="120" t="s">
        <v>17</v>
      </c>
      <c r="B467" s="121" t="s">
        <v>18</v>
      </c>
      <c r="C467" s="122">
        <v>42664</v>
      </c>
      <c r="D467" s="132">
        <v>140115</v>
      </c>
      <c r="E467" s="120" t="s">
        <v>316</v>
      </c>
      <c r="F467" s="130">
        <v>174</v>
      </c>
      <c r="G467" s="120" t="str">
        <f>VLOOKUP(F467,Plan2!$1:$1048576,3,FALSE)</f>
        <v>TESOURA, MATERIAL AÇO INOXIDÁVEL, MATERIAL CABO POLIPROPILENO, COMPRIMENTO 20 CM</v>
      </c>
      <c r="H467" s="130" t="s">
        <v>317</v>
      </c>
      <c r="I467" s="130">
        <v>7</v>
      </c>
      <c r="J467" s="131">
        <f>VLOOKUP(F467,Plan2!$1:$1048576,8,FALSE)</f>
        <v>2.8</v>
      </c>
      <c r="K467" s="125">
        <f t="shared" si="30"/>
        <v>19.599999999999998</v>
      </c>
      <c r="L467" s="133">
        <v>42527</v>
      </c>
      <c r="M467" s="130" t="s">
        <v>444</v>
      </c>
      <c r="N467" s="130">
        <f t="shared" ref="N467:N530" si="33">I467</f>
        <v>7</v>
      </c>
      <c r="O467" s="127">
        <f t="shared" si="31"/>
        <v>19.599999999999998</v>
      </c>
      <c r="P467" s="126">
        <v>42576</v>
      </c>
      <c r="Q467" s="120">
        <v>346</v>
      </c>
      <c r="R467" s="120" t="s">
        <v>611</v>
      </c>
    </row>
    <row r="468" spans="1:18" ht="90" x14ac:dyDescent="0.25">
      <c r="A468" s="120" t="s">
        <v>17</v>
      </c>
      <c r="B468" s="121" t="s">
        <v>18</v>
      </c>
      <c r="C468" s="122">
        <v>42664</v>
      </c>
      <c r="D468" s="132">
        <v>140116</v>
      </c>
      <c r="E468" s="120" t="s">
        <v>347</v>
      </c>
      <c r="F468" s="130">
        <v>4</v>
      </c>
      <c r="G468" s="120" t="str">
        <f>VLOOKUP(F468,Plan2!$1:$1048576,3,FALSE)</f>
        <v>ALFINETE MAPA, MATERIAL METAL, TRATAMENTO SUPERFICIAL NIQUELADO, MATERIAL CABEÇA PLÁSTICO, FORMATO CABEÇA REDONDO, COR PRETA, COMPRIMENTO 10 MM, APLICAÇÃO MAPA. CAIXA COM 100 UNIDADES</v>
      </c>
      <c r="H468" s="130" t="s">
        <v>348</v>
      </c>
      <c r="I468" s="130">
        <v>2</v>
      </c>
      <c r="J468" s="131">
        <f>VLOOKUP(F468,Plan2!$1:$1048576,8,FALSE)</f>
        <v>3.5</v>
      </c>
      <c r="K468" s="125">
        <f t="shared" si="30"/>
        <v>7</v>
      </c>
      <c r="L468" s="133">
        <v>42527</v>
      </c>
      <c r="M468" s="130" t="s">
        <v>444</v>
      </c>
      <c r="N468" s="130">
        <f t="shared" si="33"/>
        <v>2</v>
      </c>
      <c r="O468" s="127">
        <f t="shared" si="31"/>
        <v>7</v>
      </c>
      <c r="P468" s="126">
        <v>42576</v>
      </c>
      <c r="Q468" s="120">
        <v>346</v>
      </c>
      <c r="R468" s="120" t="s">
        <v>611</v>
      </c>
    </row>
    <row r="469" spans="1:18" ht="75" x14ac:dyDescent="0.25">
      <c r="A469" s="120" t="s">
        <v>17</v>
      </c>
      <c r="B469" s="121" t="s">
        <v>18</v>
      </c>
      <c r="C469" s="122">
        <v>42664</v>
      </c>
      <c r="D469" s="132">
        <v>140116</v>
      </c>
      <c r="E469" s="120" t="s">
        <v>347</v>
      </c>
      <c r="F469" s="130">
        <v>6</v>
      </c>
      <c r="G469" s="120" t="str">
        <f>VLOOKUP(F469,Plan2!$1:$1048576,3,FALSE)</f>
        <v>ALMOFADA CARIMBO, MATERIAL CAIXA PLÁSTICO, MATERIAL ALMOFADA ESPONJA ABSORVENTE REVESTIDA DE TECIDO G/M2, COR AZUL MM, TIPO NÃO ENTINTADA, COMPRIMENTO 12 CM, LARGURA 8 CM</v>
      </c>
      <c r="H469" s="130" t="s">
        <v>348</v>
      </c>
      <c r="I469" s="130">
        <v>2</v>
      </c>
      <c r="J469" s="131">
        <f>VLOOKUP(F469,Plan2!$1:$1048576,8,FALSE)</f>
        <v>1.95</v>
      </c>
      <c r="K469" s="125">
        <f t="shared" si="30"/>
        <v>3.9</v>
      </c>
      <c r="L469" s="133">
        <v>42527</v>
      </c>
      <c r="M469" s="130" t="s">
        <v>453</v>
      </c>
      <c r="N469" s="130">
        <f t="shared" si="33"/>
        <v>2</v>
      </c>
      <c r="O469" s="127">
        <f t="shared" si="31"/>
        <v>3.9</v>
      </c>
      <c r="P469" s="126">
        <v>42592</v>
      </c>
      <c r="Q469" s="120">
        <v>16808</v>
      </c>
      <c r="R469" s="120" t="s">
        <v>611</v>
      </c>
    </row>
    <row r="470" spans="1:18" ht="60" x14ac:dyDescent="0.25">
      <c r="A470" s="120" t="s">
        <v>17</v>
      </c>
      <c r="B470" s="121" t="s">
        <v>18</v>
      </c>
      <c r="C470" s="122">
        <v>42664</v>
      </c>
      <c r="D470" s="132">
        <v>140116</v>
      </c>
      <c r="E470" s="120" t="s">
        <v>347</v>
      </c>
      <c r="F470" s="130">
        <v>7</v>
      </c>
      <c r="G470" s="120" t="str">
        <f>VLOOKUP(F470,Plan2!$1:$1048576,3,FALSE)</f>
        <v>APAGADOR QUADRO MAGNÉTICO, MATERIAL CORPO PLÁSTICO, COMPRIMENTO 15 CM, LARGURA6 CM, ALTURA 4 CM, MATERIAL BASE FELTRO, ENCAIXE PINCEL SEM ENCAIXE</v>
      </c>
      <c r="H470" s="130" t="s">
        <v>348</v>
      </c>
      <c r="I470" s="130">
        <v>30</v>
      </c>
      <c r="J470" s="131">
        <f>VLOOKUP(F470,Plan2!$1:$1048576,8,FALSE)</f>
        <v>2.5</v>
      </c>
      <c r="K470" s="125">
        <f t="shared" si="30"/>
        <v>75</v>
      </c>
      <c r="L470" s="133">
        <v>42527</v>
      </c>
      <c r="M470" s="130" t="s">
        <v>453</v>
      </c>
      <c r="N470" s="130">
        <f t="shared" si="33"/>
        <v>30</v>
      </c>
      <c r="O470" s="127">
        <f t="shared" si="31"/>
        <v>75</v>
      </c>
      <c r="P470" s="126">
        <v>42592</v>
      </c>
      <c r="Q470" s="120">
        <v>16808</v>
      </c>
      <c r="R470" s="120" t="s">
        <v>611</v>
      </c>
    </row>
    <row r="471" spans="1:18" ht="60" x14ac:dyDescent="0.25">
      <c r="A471" s="120" t="s">
        <v>17</v>
      </c>
      <c r="B471" s="121" t="s">
        <v>18</v>
      </c>
      <c r="C471" s="122">
        <v>42664</v>
      </c>
      <c r="D471" s="132">
        <v>140116</v>
      </c>
      <c r="E471" s="120" t="s">
        <v>347</v>
      </c>
      <c r="F471" s="130">
        <v>8</v>
      </c>
      <c r="G471" s="120" t="str">
        <f>VLOOKUP(F471,Plan2!$1:$1048576,3,FALSE)</f>
        <v>APONTADOR LÁPIS, MATERIAL METAL, TIPO ESCOLAR, COR PRATEADO, TAMANHO PEQUENO, QUANTIDADE FUROS 1, CARACTERÍSTICAS ADICIONAIS SEM DEPÓSITO</v>
      </c>
      <c r="H471" s="130" t="s">
        <v>348</v>
      </c>
      <c r="I471" s="130">
        <v>30</v>
      </c>
      <c r="J471" s="131">
        <f>VLOOKUP(F471,Plan2!$1:$1048576,8,FALSE)</f>
        <v>0.4</v>
      </c>
      <c r="K471" s="125">
        <f t="shared" si="30"/>
        <v>12</v>
      </c>
      <c r="L471" s="133">
        <v>42527</v>
      </c>
      <c r="M471" s="130" t="s">
        <v>446</v>
      </c>
      <c r="N471" s="130">
        <f t="shared" si="33"/>
        <v>30</v>
      </c>
      <c r="O471" s="127">
        <f t="shared" si="31"/>
        <v>12</v>
      </c>
      <c r="P471" s="126">
        <v>42579</v>
      </c>
      <c r="Q471" s="120">
        <v>1401</v>
      </c>
      <c r="R471" s="120" t="s">
        <v>611</v>
      </c>
    </row>
    <row r="472" spans="1:18" ht="45" x14ac:dyDescent="0.25">
      <c r="A472" s="120" t="s">
        <v>17</v>
      </c>
      <c r="B472" s="121" t="s">
        <v>18</v>
      </c>
      <c r="C472" s="122">
        <v>42664</v>
      </c>
      <c r="D472" s="132">
        <v>140116</v>
      </c>
      <c r="E472" s="120" t="s">
        <v>347</v>
      </c>
      <c r="F472" s="130">
        <v>9</v>
      </c>
      <c r="G472" s="120" t="str">
        <f>VLOOKUP(F472,Plan2!$1:$1048576,3,FALSE)</f>
        <v>BARBANTE ALGODÃO, QUANTIDADE FIOS 8 UN, ACABAMENTO SUPERFICIAL CRÚ. ROLO DE 250G</v>
      </c>
      <c r="H472" s="130" t="s">
        <v>348</v>
      </c>
      <c r="I472" s="130">
        <v>2</v>
      </c>
      <c r="J472" s="131">
        <f>VLOOKUP(F472,Plan2!$1:$1048576,8,FALSE)</f>
        <v>3.49</v>
      </c>
      <c r="K472" s="125">
        <f t="shared" si="30"/>
        <v>6.98</v>
      </c>
      <c r="L472" s="133">
        <v>42527</v>
      </c>
      <c r="M472" s="130" t="s">
        <v>437</v>
      </c>
      <c r="N472" s="130">
        <f t="shared" si="33"/>
        <v>2</v>
      </c>
      <c r="O472" s="127">
        <f t="shared" si="31"/>
        <v>6.98</v>
      </c>
      <c r="P472" s="126">
        <v>42564</v>
      </c>
      <c r="Q472" s="120">
        <v>1282</v>
      </c>
      <c r="R472" s="120" t="s">
        <v>611</v>
      </c>
    </row>
    <row r="473" spans="1:18" ht="60" x14ac:dyDescent="0.25">
      <c r="A473" s="120" t="s">
        <v>17</v>
      </c>
      <c r="B473" s="121" t="s">
        <v>18</v>
      </c>
      <c r="C473" s="122">
        <v>42664</v>
      </c>
      <c r="D473" s="132">
        <v>140116</v>
      </c>
      <c r="E473" s="120" t="s">
        <v>347</v>
      </c>
      <c r="F473" s="130">
        <v>10</v>
      </c>
      <c r="G473" s="120" t="str">
        <f>VLOOKUP(F473,Plan2!$1:$1048576,3,FALSE)</f>
        <v>BLOCO FLIP CHART, COR BRANCA, FORMATO 66 X 96 CM, APLICAÇÃO FLIP CHART COM FUROS, CARACTERÍSTICAS ADICIONAIS SEM PAUTA</v>
      </c>
      <c r="H473" s="130" t="s">
        <v>348</v>
      </c>
      <c r="I473" s="130">
        <v>20</v>
      </c>
      <c r="J473" s="131">
        <f>VLOOKUP(F473,Plan2!$1:$1048576,8,FALSE)</f>
        <v>19.899999999999999</v>
      </c>
      <c r="K473" s="125">
        <f t="shared" si="30"/>
        <v>398</v>
      </c>
      <c r="L473" s="133">
        <v>42527</v>
      </c>
      <c r="M473" s="130" t="s">
        <v>444</v>
      </c>
      <c r="N473" s="130">
        <f t="shared" si="33"/>
        <v>20</v>
      </c>
      <c r="O473" s="127">
        <f t="shared" si="31"/>
        <v>398</v>
      </c>
      <c r="P473" s="126">
        <v>42576</v>
      </c>
      <c r="Q473" s="120">
        <v>346</v>
      </c>
      <c r="R473" s="120" t="s">
        <v>611</v>
      </c>
    </row>
    <row r="474" spans="1:18" ht="60" x14ac:dyDescent="0.25">
      <c r="A474" s="120" t="s">
        <v>17</v>
      </c>
      <c r="B474" s="121" t="s">
        <v>18</v>
      </c>
      <c r="C474" s="122">
        <v>42664</v>
      </c>
      <c r="D474" s="132">
        <v>140116</v>
      </c>
      <c r="E474" s="120" t="s">
        <v>347</v>
      </c>
      <c r="F474" s="130">
        <v>12</v>
      </c>
      <c r="G474" s="120" t="str">
        <f>VLOOKUP(F474,Plan2!$1:$1048576,3,FALSE)</f>
        <v>BLOCO RECADO, MATERIAL PAPEL, COR AMARELO, LARGURA 38 MM, COMPRIMENTO 50 MM, TIPO REMOVÍVEL, CARACTERÍSTICAS ADICIONAIS AUTO-ADESIVO</v>
      </c>
      <c r="H474" s="130" t="s">
        <v>348</v>
      </c>
      <c r="I474" s="130">
        <v>20</v>
      </c>
      <c r="J474" s="131">
        <f>VLOOKUP(F474,Plan2!$1:$1048576,8,FALSE)</f>
        <v>0.56999999999999995</v>
      </c>
      <c r="K474" s="125">
        <f t="shared" si="30"/>
        <v>11.399999999999999</v>
      </c>
      <c r="L474" s="133">
        <v>42527</v>
      </c>
      <c r="M474" s="130" t="s">
        <v>445</v>
      </c>
      <c r="N474" s="130">
        <f t="shared" si="33"/>
        <v>20</v>
      </c>
      <c r="O474" s="127">
        <f t="shared" si="31"/>
        <v>11.399999999999999</v>
      </c>
      <c r="P474" s="126">
        <v>42579</v>
      </c>
      <c r="Q474" s="120">
        <v>988</v>
      </c>
      <c r="R474" s="120" t="s">
        <v>611</v>
      </c>
    </row>
    <row r="475" spans="1:18" ht="60" x14ac:dyDescent="0.25">
      <c r="A475" s="120" t="s">
        <v>17</v>
      </c>
      <c r="B475" s="121" t="s">
        <v>18</v>
      </c>
      <c r="C475" s="122">
        <v>42664</v>
      </c>
      <c r="D475" s="132">
        <v>140116</v>
      </c>
      <c r="E475" s="120" t="s">
        <v>347</v>
      </c>
      <c r="F475" s="130">
        <v>15</v>
      </c>
      <c r="G475" s="120" t="str">
        <f>VLOOKUP(F475,Plan2!$1:$1048576,3,FALSE)</f>
        <v>BORRACHA APAGADORA ESCRITA, MATERIAL PLÁSTICO DE VINIL, COMPRIMENTO 60 MM, LARGURA 20 MM, ALTURA 10 MM, COR VERDE, TIPO MACIA</v>
      </c>
      <c r="H475" s="130" t="s">
        <v>348</v>
      </c>
      <c r="I475" s="130">
        <v>35</v>
      </c>
      <c r="J475" s="131">
        <f>VLOOKUP(F475,Plan2!$1:$1048576,8,FALSE)</f>
        <v>0.6</v>
      </c>
      <c r="K475" s="125">
        <f t="shared" si="30"/>
        <v>21</v>
      </c>
      <c r="L475" s="133">
        <v>42527</v>
      </c>
      <c r="M475" s="130" t="s">
        <v>441</v>
      </c>
      <c r="N475" s="130">
        <f t="shared" si="33"/>
        <v>35</v>
      </c>
      <c r="O475" s="127">
        <f t="shared" si="31"/>
        <v>21</v>
      </c>
      <c r="P475" s="126">
        <v>42563</v>
      </c>
      <c r="Q475" s="120">
        <v>1340</v>
      </c>
      <c r="R475" s="120" t="s">
        <v>611</v>
      </c>
    </row>
    <row r="476" spans="1:18" ht="30" x14ac:dyDescent="0.25">
      <c r="A476" s="120" t="s">
        <v>17</v>
      </c>
      <c r="B476" s="121" t="s">
        <v>18</v>
      </c>
      <c r="C476" s="122">
        <v>42664</v>
      </c>
      <c r="D476" s="132">
        <v>140116</v>
      </c>
      <c r="E476" s="120" t="s">
        <v>347</v>
      </c>
      <c r="F476" s="130">
        <v>17</v>
      </c>
      <c r="G476" s="120" t="str">
        <f>VLOOKUP(F476,Plan2!$1:$1048576,3,FALSE)</f>
        <v>CAIXA ARQUIVO, MATERIAL PLÁSTICO, DIMENSÕES 135 X 240 X 360 MM, COR AZUL</v>
      </c>
      <c r="H476" s="130" t="s">
        <v>348</v>
      </c>
      <c r="I476" s="130">
        <v>30</v>
      </c>
      <c r="J476" s="131">
        <f>VLOOKUP(F476,Plan2!$1:$1048576,8,FALSE)</f>
        <v>2.5499999999999998</v>
      </c>
      <c r="K476" s="125">
        <f t="shared" si="30"/>
        <v>76.5</v>
      </c>
      <c r="L476" s="133">
        <v>42527</v>
      </c>
      <c r="M476" s="130" t="s">
        <v>442</v>
      </c>
      <c r="N476" s="130">
        <f t="shared" si="33"/>
        <v>30</v>
      </c>
      <c r="O476" s="127">
        <f t="shared" si="31"/>
        <v>76.5</v>
      </c>
      <c r="P476" s="126">
        <v>42579</v>
      </c>
      <c r="Q476" s="120">
        <v>4543</v>
      </c>
      <c r="R476" s="120" t="s">
        <v>611</v>
      </c>
    </row>
    <row r="477" spans="1:18" ht="105" x14ac:dyDescent="0.25">
      <c r="A477" s="120" t="s">
        <v>17</v>
      </c>
      <c r="B477" s="121" t="s">
        <v>18</v>
      </c>
      <c r="C477" s="122">
        <v>42664</v>
      </c>
      <c r="D477" s="132">
        <v>140116</v>
      </c>
      <c r="E477" s="120" t="s">
        <v>347</v>
      </c>
      <c r="F477" s="130">
        <v>19</v>
      </c>
      <c r="G477" s="120" t="str">
        <f>VLOOKUP(F477,Plan2!$1:$1048576,3,FALSE)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477" s="130" t="s">
        <v>348</v>
      </c>
      <c r="I477" s="130">
        <v>100</v>
      </c>
      <c r="J477" s="131">
        <f>VLOOKUP(F477,Plan2!$1:$1048576,8,FALSE)</f>
        <v>0.32</v>
      </c>
      <c r="K477" s="125">
        <f t="shared" si="30"/>
        <v>32</v>
      </c>
      <c r="L477" s="133">
        <v>42527</v>
      </c>
      <c r="M477" s="130" t="s">
        <v>450</v>
      </c>
      <c r="N477" s="130">
        <f t="shared" si="33"/>
        <v>100</v>
      </c>
      <c r="O477" s="127">
        <f t="shared" si="31"/>
        <v>32</v>
      </c>
      <c r="P477" s="126">
        <v>42613</v>
      </c>
      <c r="Q477" s="120">
        <v>1088</v>
      </c>
      <c r="R477" s="120" t="s">
        <v>611</v>
      </c>
    </row>
    <row r="478" spans="1:18" ht="105" x14ac:dyDescent="0.25">
      <c r="A478" s="120" t="s">
        <v>17</v>
      </c>
      <c r="B478" s="121" t="s">
        <v>18</v>
      </c>
      <c r="C478" s="122">
        <v>42664</v>
      </c>
      <c r="D478" s="132">
        <v>140116</v>
      </c>
      <c r="E478" s="120" t="s">
        <v>347</v>
      </c>
      <c r="F478" s="130">
        <v>20</v>
      </c>
      <c r="G478" s="120" t="str">
        <f>VLOOKUP(F478,Plan2!$1:$1048576,3,FALSE)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478" s="130" t="s">
        <v>348</v>
      </c>
      <c r="I478" s="130">
        <v>100</v>
      </c>
      <c r="J478" s="131">
        <f>VLOOKUP(F478,Plan2!$1:$1048576,8,FALSE)</f>
        <v>0.32</v>
      </c>
      <c r="K478" s="125">
        <f t="shared" si="30"/>
        <v>32</v>
      </c>
      <c r="L478" s="133">
        <v>42527</v>
      </c>
      <c r="M478" s="130" t="s">
        <v>450</v>
      </c>
      <c r="N478" s="130">
        <f t="shared" si="33"/>
        <v>100</v>
      </c>
      <c r="O478" s="127">
        <f t="shared" si="31"/>
        <v>32</v>
      </c>
      <c r="P478" s="126">
        <v>42613</v>
      </c>
      <c r="Q478" s="120">
        <v>1088</v>
      </c>
      <c r="R478" s="120" t="s">
        <v>611</v>
      </c>
    </row>
    <row r="479" spans="1:18" ht="105" x14ac:dyDescent="0.25">
      <c r="A479" s="120" t="s">
        <v>17</v>
      </c>
      <c r="B479" s="121" t="s">
        <v>18</v>
      </c>
      <c r="C479" s="122">
        <v>42664</v>
      </c>
      <c r="D479" s="132">
        <v>140116</v>
      </c>
      <c r="E479" s="120" t="s">
        <v>347</v>
      </c>
      <c r="F479" s="130">
        <v>21</v>
      </c>
      <c r="G479" s="120" t="str">
        <f>VLOOKUP(F479,Plan2!$1:$1048576,3,FALSE)</f>
        <v>CANETA ESFEROGRÁFICA, MATERIAL PLÁSTICO, QUANTIDADE CARGAS 1 UN, MATERIAL PONTA LATÃO COM ESFERA DE TUNGSTÊNIO, TIPO ESCRITA MÉDIA, COR TINTA VERMELHA, CARACTERÍSTICAS ADICIONAIS MATERIAL TRANSPARENTE E COM ORIFÍCIO LATERAL</v>
      </c>
      <c r="H479" s="130" t="s">
        <v>348</v>
      </c>
      <c r="I479" s="130">
        <v>100</v>
      </c>
      <c r="J479" s="131">
        <f>VLOOKUP(F479,Plan2!$1:$1048576,8,FALSE)</f>
        <v>0.32</v>
      </c>
      <c r="K479" s="125">
        <f t="shared" si="30"/>
        <v>32</v>
      </c>
      <c r="L479" s="133">
        <v>42527</v>
      </c>
      <c r="M479" s="130" t="s">
        <v>450</v>
      </c>
      <c r="N479" s="130">
        <f t="shared" si="33"/>
        <v>100</v>
      </c>
      <c r="O479" s="127">
        <f t="shared" si="31"/>
        <v>32</v>
      </c>
      <c r="P479" s="126">
        <v>42613</v>
      </c>
      <c r="Q479" s="120">
        <v>1088</v>
      </c>
      <c r="R479" s="120" t="s">
        <v>611</v>
      </c>
    </row>
    <row r="480" spans="1:18" ht="45" x14ac:dyDescent="0.25">
      <c r="A480" s="120" t="s">
        <v>17</v>
      </c>
      <c r="B480" s="121" t="s">
        <v>18</v>
      </c>
      <c r="C480" s="122">
        <v>42664</v>
      </c>
      <c r="D480" s="132">
        <v>140116</v>
      </c>
      <c r="E480" s="120" t="s">
        <v>347</v>
      </c>
      <c r="F480" s="130">
        <v>23</v>
      </c>
      <c r="G480" s="120" t="str">
        <f>VLOOKUP(F480,Plan2!$1:$1048576,3,FALSE)</f>
        <v>CANETA HIDROGRÁFICA, MATERIAL PLÁSTICO, COR CARGA PRETA, APLICAÇÃO RETROPROJETOR</v>
      </c>
      <c r="H480" s="130" t="s">
        <v>348</v>
      </c>
      <c r="I480" s="130">
        <v>3</v>
      </c>
      <c r="J480" s="131">
        <f>VLOOKUP(F480,Plan2!$1:$1048576,8,FALSE)</f>
        <v>1.3</v>
      </c>
      <c r="K480" s="125">
        <f t="shared" si="30"/>
        <v>3.9000000000000004</v>
      </c>
      <c r="L480" s="133">
        <v>42527</v>
      </c>
      <c r="M480" s="130" t="s">
        <v>445</v>
      </c>
      <c r="N480" s="130">
        <f t="shared" si="33"/>
        <v>3</v>
      </c>
      <c r="O480" s="127">
        <f t="shared" si="31"/>
        <v>3.9000000000000004</v>
      </c>
      <c r="P480" s="126">
        <v>42579</v>
      </c>
      <c r="Q480" s="120">
        <v>988</v>
      </c>
      <c r="R480" s="120" t="s">
        <v>611</v>
      </c>
    </row>
    <row r="481" spans="1:18" ht="45" x14ac:dyDescent="0.25">
      <c r="A481" s="120" t="s">
        <v>17</v>
      </c>
      <c r="B481" s="121" t="s">
        <v>18</v>
      </c>
      <c r="C481" s="122">
        <v>42664</v>
      </c>
      <c r="D481" s="132">
        <v>140116</v>
      </c>
      <c r="E481" s="120" t="s">
        <v>347</v>
      </c>
      <c r="F481" s="130">
        <v>25</v>
      </c>
      <c r="G481" s="120" t="str">
        <f>VLOOKUP(F481,Plan2!$1:$1048576,3,FALSE)</f>
        <v>CANETA HIDROGRÁFICA, MATERIAL PLÁSTICO, COR CARGA VERMELHA, APLICAÇÃO RETROPROJETOR</v>
      </c>
      <c r="H481" s="130" t="s">
        <v>348</v>
      </c>
      <c r="I481" s="130">
        <v>3</v>
      </c>
      <c r="J481" s="131">
        <f>VLOOKUP(F481,Plan2!$1:$1048576,8,FALSE)</f>
        <v>1.3</v>
      </c>
      <c r="K481" s="125">
        <f t="shared" si="30"/>
        <v>3.9000000000000004</v>
      </c>
      <c r="L481" s="133">
        <v>42527</v>
      </c>
      <c r="M481" s="130" t="s">
        <v>445</v>
      </c>
      <c r="N481" s="130">
        <f t="shared" si="33"/>
        <v>3</v>
      </c>
      <c r="O481" s="127">
        <f t="shared" si="31"/>
        <v>3.9000000000000004</v>
      </c>
      <c r="P481" s="126">
        <v>42579</v>
      </c>
      <c r="Q481" s="120">
        <v>988</v>
      </c>
      <c r="R481" s="120" t="s">
        <v>611</v>
      </c>
    </row>
    <row r="482" spans="1:18" ht="60" x14ac:dyDescent="0.25">
      <c r="A482" s="120" t="s">
        <v>17</v>
      </c>
      <c r="B482" s="121" t="s">
        <v>18</v>
      </c>
      <c r="C482" s="122">
        <v>42664</v>
      </c>
      <c r="D482" s="132">
        <v>140116</v>
      </c>
      <c r="E482" s="120" t="s">
        <v>347</v>
      </c>
      <c r="F482" s="130">
        <v>28</v>
      </c>
      <c r="G482" s="120" t="str">
        <f>VLOOKUP(F482,Plan2!$1:$1048576,3,FALSE)</f>
        <v>CANETA MARCA-TEXTO, MATERIAL PLÁSTICO, TIPO PONTA POROSA, COR FLUORESCENTE AMARELA, TIPO NÃO RECARREGÁVEL, DIMENSÕES 4 MM</v>
      </c>
      <c r="H482" s="130" t="s">
        <v>348</v>
      </c>
      <c r="I482" s="130">
        <v>50</v>
      </c>
      <c r="J482" s="131">
        <f>VLOOKUP(F482,Plan2!$1:$1048576,8,FALSE)</f>
        <v>0.85</v>
      </c>
      <c r="K482" s="125">
        <f t="shared" si="30"/>
        <v>42.5</v>
      </c>
      <c r="L482" s="133">
        <v>42527</v>
      </c>
      <c r="M482" s="130" t="s">
        <v>445</v>
      </c>
      <c r="N482" s="130">
        <f t="shared" si="33"/>
        <v>50</v>
      </c>
      <c r="O482" s="127">
        <f t="shared" si="31"/>
        <v>42.5</v>
      </c>
      <c r="P482" s="126">
        <v>42579</v>
      </c>
      <c r="Q482" s="120">
        <v>988</v>
      </c>
      <c r="R482" s="120" t="s">
        <v>611</v>
      </c>
    </row>
    <row r="483" spans="1:18" ht="45" x14ac:dyDescent="0.25">
      <c r="A483" s="120" t="s">
        <v>17</v>
      </c>
      <c r="B483" s="121" t="s">
        <v>18</v>
      </c>
      <c r="C483" s="122">
        <v>42664</v>
      </c>
      <c r="D483" s="132">
        <v>140116</v>
      </c>
      <c r="E483" s="120" t="s">
        <v>347</v>
      </c>
      <c r="F483" s="130">
        <v>39</v>
      </c>
      <c r="G483" s="120" t="str">
        <f>VLOOKUP(F483,Plan2!$1:$1048576,3,FALSE)</f>
        <v>CLIPE, TAMANHO 2, MATERIAL METAL, FORMATO PARALELO. CAIXA COM 100 UNIDADES</v>
      </c>
      <c r="H483" s="130" t="s">
        <v>348</v>
      </c>
      <c r="I483" s="130">
        <v>10</v>
      </c>
      <c r="J483" s="131">
        <f>VLOOKUP(F483,Plan2!$1:$1048576,8,FALSE)</f>
        <v>0.95</v>
      </c>
      <c r="K483" s="125">
        <f t="shared" si="30"/>
        <v>9.5</v>
      </c>
      <c r="L483" s="133">
        <v>42527</v>
      </c>
      <c r="M483" s="130" t="s">
        <v>437</v>
      </c>
      <c r="N483" s="130">
        <f t="shared" si="33"/>
        <v>10</v>
      </c>
      <c r="O483" s="127">
        <f t="shared" si="31"/>
        <v>9.5</v>
      </c>
      <c r="P483" s="126">
        <v>42564</v>
      </c>
      <c r="Q483" s="120">
        <v>1282</v>
      </c>
      <c r="R483" s="120" t="s">
        <v>611</v>
      </c>
    </row>
    <row r="484" spans="1:18" ht="45" x14ac:dyDescent="0.25">
      <c r="A484" s="120" t="s">
        <v>17</v>
      </c>
      <c r="B484" s="121" t="s">
        <v>18</v>
      </c>
      <c r="C484" s="122">
        <v>42664</v>
      </c>
      <c r="D484" s="132">
        <v>140116</v>
      </c>
      <c r="E484" s="120" t="s">
        <v>347</v>
      </c>
      <c r="F484" s="130">
        <v>41</v>
      </c>
      <c r="G484" s="120" t="str">
        <f>VLOOKUP(F484,Plan2!$1:$1048576,3,FALSE)</f>
        <v>CLIPE, TAMANHO 6/0, MATERIAL METAL, FORMATO PARALELO. CAIXA COM 50 UNIDADES</v>
      </c>
      <c r="H484" s="130" t="s">
        <v>348</v>
      </c>
      <c r="I484" s="130">
        <v>20</v>
      </c>
      <c r="J484" s="131">
        <f>VLOOKUP(F484,Plan2!$1:$1048576,8,FALSE)</f>
        <v>1.29</v>
      </c>
      <c r="K484" s="125">
        <f t="shared" si="30"/>
        <v>25.8</v>
      </c>
      <c r="L484" s="133">
        <v>42527</v>
      </c>
      <c r="M484" s="130" t="s">
        <v>450</v>
      </c>
      <c r="N484" s="130">
        <f t="shared" si="33"/>
        <v>20</v>
      </c>
      <c r="O484" s="127">
        <f t="shared" si="31"/>
        <v>25.8</v>
      </c>
      <c r="P484" s="126">
        <v>42613</v>
      </c>
      <c r="Q484" s="120">
        <v>1088</v>
      </c>
      <c r="R484" s="120" t="s">
        <v>611</v>
      </c>
    </row>
    <row r="485" spans="1:18" ht="75" x14ac:dyDescent="0.25">
      <c r="A485" s="120" t="s">
        <v>17</v>
      </c>
      <c r="B485" s="121" t="s">
        <v>18</v>
      </c>
      <c r="C485" s="122">
        <v>42664</v>
      </c>
      <c r="D485" s="132">
        <v>140116</v>
      </c>
      <c r="E485" s="120" t="s">
        <v>347</v>
      </c>
      <c r="F485" s="130">
        <v>47</v>
      </c>
      <c r="G485" s="120" t="str">
        <f>VLOOKUP(F485,Plan2!$1:$1048576,3,FALSE)</f>
        <v>COLA, COMPOSIÇÃO POLIVINIL ACETATO- PVA, COR BRANCA, APLICAÇÃO ESCOLAR, CARACTERÍSTICAS ADICIONAIS LAVÁVEL, NÃO TÓXICA, VALIDADE MÍNIMA 18 MESES, TIPOLÍQUIDO. TUDO DE 40G</v>
      </c>
      <c r="H485" s="130" t="s">
        <v>348</v>
      </c>
      <c r="I485" s="130">
        <v>10</v>
      </c>
      <c r="J485" s="131">
        <f>VLOOKUP(F485,Plan2!$1:$1048576,8,FALSE)</f>
        <v>0.49</v>
      </c>
      <c r="K485" s="125">
        <f t="shared" si="30"/>
        <v>4.9000000000000004</v>
      </c>
      <c r="L485" s="133">
        <v>42527</v>
      </c>
      <c r="M485" s="130" t="s">
        <v>445</v>
      </c>
      <c r="N485" s="130">
        <f t="shared" si="33"/>
        <v>10</v>
      </c>
      <c r="O485" s="127">
        <f t="shared" si="31"/>
        <v>4.9000000000000004</v>
      </c>
      <c r="P485" s="126">
        <v>42579</v>
      </c>
      <c r="Q485" s="120">
        <v>988</v>
      </c>
      <c r="R485" s="120" t="s">
        <v>611</v>
      </c>
    </row>
    <row r="486" spans="1:18" ht="60" x14ac:dyDescent="0.25">
      <c r="A486" s="120" t="s">
        <v>17</v>
      </c>
      <c r="B486" s="121" t="s">
        <v>18</v>
      </c>
      <c r="C486" s="122">
        <v>42664</v>
      </c>
      <c r="D486" s="132">
        <v>140116</v>
      </c>
      <c r="E486" s="120" t="s">
        <v>347</v>
      </c>
      <c r="F486" s="130">
        <v>57</v>
      </c>
      <c r="G486" s="120" t="str">
        <f>VLOOKUP(F486,Plan2!$1:$1048576,3,FALSE)</f>
        <v>CORRETIVO LÍQUIDO, MATERIAL BASE D´ÁGUA- SECAGEM RÁPIDA, APRESENTAÇÃO FRASCO, APLICAÇÃO PAPEL COMUM ML, VOLUME 18 ML</v>
      </c>
      <c r="H486" s="130" t="s">
        <v>348</v>
      </c>
      <c r="I486" s="130">
        <v>20</v>
      </c>
      <c r="J486" s="131">
        <f>VLOOKUP(F486,Plan2!$1:$1048576,8,FALSE)</f>
        <v>0.99</v>
      </c>
      <c r="K486" s="125">
        <f t="shared" si="30"/>
        <v>19.8</v>
      </c>
      <c r="L486" s="133">
        <v>42527</v>
      </c>
      <c r="M486" s="130" t="s">
        <v>450</v>
      </c>
      <c r="N486" s="130">
        <f t="shared" si="33"/>
        <v>20</v>
      </c>
      <c r="O486" s="127">
        <f t="shared" si="31"/>
        <v>19.8</v>
      </c>
      <c r="P486" s="126">
        <v>42613</v>
      </c>
      <c r="Q486" s="120">
        <v>1088</v>
      </c>
      <c r="R486" s="120" t="s">
        <v>611</v>
      </c>
    </row>
    <row r="487" spans="1:18" ht="60" x14ac:dyDescent="0.25">
      <c r="A487" s="120" t="s">
        <v>17</v>
      </c>
      <c r="B487" s="121" t="s">
        <v>18</v>
      </c>
      <c r="C487" s="122">
        <v>42664</v>
      </c>
      <c r="D487" s="132">
        <v>140116</v>
      </c>
      <c r="E487" s="120" t="s">
        <v>347</v>
      </c>
      <c r="F487" s="130">
        <v>67</v>
      </c>
      <c r="G487" s="120" t="str">
        <f>VLOOKUP(F487,Plan2!$1:$1048576,3,FALSE)</f>
        <v>ENVELOPE, MATERIAL PAPEL OFF-SET, GRAMATURA 90, TIPO SEM TIMBRE, COMPRIMENTO 280 MM, COR BRANCA, LARGURA 200 MM</v>
      </c>
      <c r="H487" s="130" t="s">
        <v>348</v>
      </c>
      <c r="I487" s="130">
        <v>300</v>
      </c>
      <c r="J487" s="131">
        <f>VLOOKUP(F487,Plan2!$1:$1048576,8,FALSE)</f>
        <v>0.1</v>
      </c>
      <c r="K487" s="125">
        <f t="shared" si="30"/>
        <v>30</v>
      </c>
      <c r="L487" s="133">
        <v>42527</v>
      </c>
      <c r="M487" s="130" t="s">
        <v>442</v>
      </c>
      <c r="N487" s="130">
        <f t="shared" si="33"/>
        <v>300</v>
      </c>
      <c r="O487" s="127">
        <f t="shared" si="31"/>
        <v>30</v>
      </c>
      <c r="P487" s="126">
        <v>42579</v>
      </c>
      <c r="Q487" s="120">
        <v>4543</v>
      </c>
      <c r="R487" s="120" t="s">
        <v>611</v>
      </c>
    </row>
    <row r="488" spans="1:18" ht="60" x14ac:dyDescent="0.25">
      <c r="A488" s="120" t="s">
        <v>17</v>
      </c>
      <c r="B488" s="121" t="s">
        <v>18</v>
      </c>
      <c r="C488" s="122">
        <v>42664</v>
      </c>
      <c r="D488" s="132">
        <v>140116</v>
      </c>
      <c r="E488" s="120" t="s">
        <v>347</v>
      </c>
      <c r="F488" s="130">
        <v>82</v>
      </c>
      <c r="G488" s="120" t="str">
        <f>VLOOKUP(F488,Plan2!$1:$1048576,3,FALSE)</f>
        <v>ESTILETE DESENHO, MATERIAL CORPO PLÁSTICO RESISTENTE, LARGURA LÂMINA 22 MM, TIPO LÂMINA RETRÁTIL, TIPO FIXAÇÃO LÂMINA ENCAIXE DE PRESSÃO</v>
      </c>
      <c r="H488" s="130" t="s">
        <v>348</v>
      </c>
      <c r="I488" s="130">
        <v>5</v>
      </c>
      <c r="J488" s="131">
        <f>VLOOKUP(F488,Plan2!$1:$1048576,8,FALSE)</f>
        <v>1</v>
      </c>
      <c r="K488" s="125">
        <f t="shared" si="30"/>
        <v>5</v>
      </c>
      <c r="L488" s="133">
        <v>42527</v>
      </c>
      <c r="M488" s="130" t="s">
        <v>445</v>
      </c>
      <c r="N488" s="130">
        <f t="shared" si="33"/>
        <v>5</v>
      </c>
      <c r="O488" s="127">
        <f t="shared" si="31"/>
        <v>5</v>
      </c>
      <c r="P488" s="126">
        <v>42579</v>
      </c>
      <c r="Q488" s="120">
        <v>988</v>
      </c>
      <c r="R488" s="120" t="s">
        <v>611</v>
      </c>
    </row>
    <row r="489" spans="1:18" ht="120" x14ac:dyDescent="0.25">
      <c r="A489" s="120" t="s">
        <v>17</v>
      </c>
      <c r="B489" s="121" t="s">
        <v>18</v>
      </c>
      <c r="C489" s="122">
        <v>42664</v>
      </c>
      <c r="D489" s="132">
        <v>140116</v>
      </c>
      <c r="E489" s="120" t="s">
        <v>347</v>
      </c>
      <c r="F489" s="130">
        <v>84</v>
      </c>
      <c r="G489" s="120" t="str">
        <f>VLOOKUP(F489,Plan2!$1:$1048576,3,FALSE)</f>
        <v>ETIQUETA ADESIVA, MATERIAL PAPEL, COR BRANCA, LARGURA 74,60 MM, COMPRIMENTO 128 MM, APLICAÇÃO IMPRESSORA MATRICIAL, FORMATO RETANGULAR, CARACTERÍSTICAS ADICIONAIS FOLHA COM 4 ETIQUETAS AUTO-ADESIVA/FORMULÁRIO COM. CIXA COM 2.000 UNIDADES</v>
      </c>
      <c r="H489" s="130" t="s">
        <v>348</v>
      </c>
      <c r="I489" s="130">
        <v>1</v>
      </c>
      <c r="J489" s="131">
        <f>VLOOKUP(F489,Plan2!$1:$1048576,8,FALSE)</f>
        <v>74.849999999999994</v>
      </c>
      <c r="K489" s="125">
        <f t="shared" si="30"/>
        <v>74.849999999999994</v>
      </c>
      <c r="L489" s="133">
        <v>42527</v>
      </c>
      <c r="M489" s="130" t="s">
        <v>439</v>
      </c>
      <c r="N489" s="130">
        <f t="shared" si="33"/>
        <v>1</v>
      </c>
      <c r="O489" s="127">
        <f t="shared" si="31"/>
        <v>74.849999999999994</v>
      </c>
      <c r="P489" s="126">
        <v>42577</v>
      </c>
      <c r="Q489" s="120">
        <v>6467</v>
      </c>
      <c r="R489" s="120" t="s">
        <v>611</v>
      </c>
    </row>
    <row r="490" spans="1:18" ht="60" x14ac:dyDescent="0.25">
      <c r="A490" s="120" t="s">
        <v>17</v>
      </c>
      <c r="B490" s="121" t="s">
        <v>18</v>
      </c>
      <c r="C490" s="122">
        <v>42664</v>
      </c>
      <c r="D490" s="132">
        <v>140116</v>
      </c>
      <c r="E490" s="120" t="s">
        <v>347</v>
      </c>
      <c r="F490" s="130">
        <v>85</v>
      </c>
      <c r="G490" s="120" t="str">
        <f>VLOOKUP(F490,Plan2!$1:$1048576,3,FALSE)</f>
        <v>EXTRATOR GRAMPO, MATERIAL AÇO INOXIDÁVEL, TIPO ESPÁTULA, CARACTERÍSTICAS ADICIONAIS DIMENSÕES 150 X 5 MM</v>
      </c>
      <c r="H490" s="130" t="s">
        <v>348</v>
      </c>
      <c r="I490" s="130">
        <v>5</v>
      </c>
      <c r="J490" s="131">
        <f>VLOOKUP(F490,Plan2!$1:$1048576,8,FALSE)</f>
        <v>0.88</v>
      </c>
      <c r="K490" s="125">
        <f t="shared" si="30"/>
        <v>4.4000000000000004</v>
      </c>
      <c r="L490" s="133">
        <v>42527</v>
      </c>
      <c r="M490" s="130" t="s">
        <v>445</v>
      </c>
      <c r="N490" s="130">
        <f t="shared" si="33"/>
        <v>5</v>
      </c>
      <c r="O490" s="127">
        <f t="shared" si="31"/>
        <v>4.4000000000000004</v>
      </c>
      <c r="P490" s="126">
        <v>42579</v>
      </c>
      <c r="Q490" s="120">
        <v>988</v>
      </c>
      <c r="R490" s="120" t="s">
        <v>611</v>
      </c>
    </row>
    <row r="491" spans="1:18" ht="60" x14ac:dyDescent="0.25">
      <c r="A491" s="120" t="s">
        <v>17</v>
      </c>
      <c r="B491" s="121" t="s">
        <v>18</v>
      </c>
      <c r="C491" s="122">
        <v>42664</v>
      </c>
      <c r="D491" s="132">
        <v>140116</v>
      </c>
      <c r="E491" s="120" t="s">
        <v>347</v>
      </c>
      <c r="F491" s="130">
        <v>87</v>
      </c>
      <c r="G491" s="120" t="str">
        <f>VLOOKUP(F491,Plan2!$1:$1048576,3,FALSE)</f>
        <v>FITA ADESIVA, MATERIAL CELOFANE TRANSPARENTE, TIPO MONOFACE, LARGURA 19 MM, COMPRIMENTO 30 M, COR INCOLOR, APLICAÇÃO MULTIUSO</v>
      </c>
      <c r="H491" s="130" t="s">
        <v>348</v>
      </c>
      <c r="I491" s="130">
        <v>10</v>
      </c>
      <c r="J491" s="131">
        <f>VLOOKUP(F491,Plan2!$1:$1048576,8,FALSE)</f>
        <v>0.97</v>
      </c>
      <c r="K491" s="125">
        <f t="shared" si="30"/>
        <v>9.6999999999999993</v>
      </c>
      <c r="L491" s="133">
        <v>42527</v>
      </c>
      <c r="M491" s="130" t="s">
        <v>436</v>
      </c>
      <c r="N491" s="130">
        <f t="shared" si="33"/>
        <v>10</v>
      </c>
      <c r="O491" s="127">
        <f t="shared" si="31"/>
        <v>9.6999999999999993</v>
      </c>
      <c r="P491" s="126">
        <v>42612</v>
      </c>
      <c r="Q491" s="120">
        <v>1487</v>
      </c>
      <c r="R491" s="120" t="s">
        <v>611</v>
      </c>
    </row>
    <row r="492" spans="1:18" ht="75" x14ac:dyDescent="0.25">
      <c r="A492" s="120" t="s">
        <v>17</v>
      </c>
      <c r="B492" s="121" t="s">
        <v>18</v>
      </c>
      <c r="C492" s="122">
        <v>42664</v>
      </c>
      <c r="D492" s="132">
        <v>140116</v>
      </c>
      <c r="E492" s="120" t="s">
        <v>347</v>
      </c>
      <c r="F492" s="130">
        <v>86</v>
      </c>
      <c r="G492" s="120" t="str">
        <f>VLOOKUP(F492,Plan2!$1:$1048576,3,FALSE)</f>
        <v>FITA ADESIVA EMBALAGEM, MATERIAL POLIPROPILENO, COMPRIMENTO 50 M, LARGURA 50 MM, APLICAÇÃO EMPACOTAMENTO EM GERAL, COR MARROM. ROLO DE 50 METROS</v>
      </c>
      <c r="H492" s="130" t="s">
        <v>348</v>
      </c>
      <c r="I492" s="130">
        <v>10</v>
      </c>
      <c r="J492" s="131">
        <f>VLOOKUP(F492,Plan2!$1:$1048576,8,FALSE)</f>
        <v>1.75</v>
      </c>
      <c r="K492" s="125">
        <f t="shared" si="30"/>
        <v>17.5</v>
      </c>
      <c r="L492" s="133">
        <v>42527</v>
      </c>
      <c r="M492" s="130" t="s">
        <v>438</v>
      </c>
      <c r="N492" s="130">
        <f t="shared" si="33"/>
        <v>10</v>
      </c>
      <c r="O492" s="127">
        <f t="shared" si="31"/>
        <v>17.5</v>
      </c>
      <c r="P492" s="126">
        <v>42583</v>
      </c>
      <c r="Q492" s="120">
        <v>3045</v>
      </c>
      <c r="R492" s="120" t="s">
        <v>611</v>
      </c>
    </row>
    <row r="493" spans="1:18" ht="60" x14ac:dyDescent="0.25">
      <c r="A493" s="120" t="s">
        <v>17</v>
      </c>
      <c r="B493" s="121" t="s">
        <v>18</v>
      </c>
      <c r="C493" s="122">
        <v>42664</v>
      </c>
      <c r="D493" s="132">
        <v>140116</v>
      </c>
      <c r="E493" s="120" t="s">
        <v>347</v>
      </c>
      <c r="F493" s="130">
        <v>88</v>
      </c>
      <c r="G493" s="120" t="str">
        <f>VLOOKUP(F493,Plan2!$1:$1048576,3,FALSE)</f>
        <v>FITA ADESIVA, MATERIAL CREPE, TIPO MONOFACE, LARGURA 19 MM, COMPRIMENTO 50 M, COR BEGE, APLICAÇÃO MULTIUSO. ROLO DE 50 METROS</v>
      </c>
      <c r="H493" s="130" t="s">
        <v>348</v>
      </c>
      <c r="I493" s="130">
        <v>5</v>
      </c>
      <c r="J493" s="131">
        <f>VLOOKUP(F493,Plan2!$1:$1048576,8,FALSE)</f>
        <v>1.5</v>
      </c>
      <c r="K493" s="125">
        <f t="shared" si="30"/>
        <v>7.5</v>
      </c>
      <c r="L493" s="133">
        <v>42527</v>
      </c>
      <c r="M493" s="130" t="s">
        <v>438</v>
      </c>
      <c r="N493" s="130">
        <f t="shared" si="33"/>
        <v>5</v>
      </c>
      <c r="O493" s="127">
        <f t="shared" si="31"/>
        <v>7.5</v>
      </c>
      <c r="P493" s="126">
        <v>42583</v>
      </c>
      <c r="Q493" s="120">
        <v>3045</v>
      </c>
      <c r="R493" s="120" t="s">
        <v>611</v>
      </c>
    </row>
    <row r="494" spans="1:18" ht="75" x14ac:dyDescent="0.25">
      <c r="A494" s="120" t="s">
        <v>17</v>
      </c>
      <c r="B494" s="121" t="s">
        <v>18</v>
      </c>
      <c r="C494" s="122">
        <v>42664</v>
      </c>
      <c r="D494" s="132">
        <v>140116</v>
      </c>
      <c r="E494" s="120" t="s">
        <v>347</v>
      </c>
      <c r="F494" s="130">
        <v>91</v>
      </c>
      <c r="G494" s="120" t="str">
        <f>VLOOKUP(F494,Plan2!$1:$1048576,3,FALSE)</f>
        <v>FITA ADESIVA, MATERIAL POLIPROPILENO TRANSPARENTE, TIPO MONOFACE, LARGURA 19 MM, COMPRIMENTO 50 M, COR INCOLOR, APLICAÇÃO MULTIUSO. ROLO DE 50 METROS</v>
      </c>
      <c r="H494" s="130" t="s">
        <v>348</v>
      </c>
      <c r="I494" s="130">
        <v>5</v>
      </c>
      <c r="J494" s="131">
        <f>VLOOKUP(F494,Plan2!$1:$1048576,8,FALSE)</f>
        <v>1.03</v>
      </c>
      <c r="K494" s="125">
        <f t="shared" si="30"/>
        <v>5.15</v>
      </c>
      <c r="L494" s="133">
        <v>42527</v>
      </c>
      <c r="M494" s="130" t="s">
        <v>449</v>
      </c>
      <c r="N494" s="130">
        <f t="shared" si="33"/>
        <v>5</v>
      </c>
      <c r="O494" s="127">
        <f t="shared" si="31"/>
        <v>5.15</v>
      </c>
      <c r="P494" s="126">
        <v>42569</v>
      </c>
      <c r="Q494" s="120">
        <v>2793</v>
      </c>
      <c r="R494" s="120" t="s">
        <v>611</v>
      </c>
    </row>
    <row r="495" spans="1:18" ht="75" x14ac:dyDescent="0.25">
      <c r="A495" s="120" t="s">
        <v>17</v>
      </c>
      <c r="B495" s="121" t="s">
        <v>18</v>
      </c>
      <c r="C495" s="122">
        <v>42664</v>
      </c>
      <c r="D495" s="132">
        <v>140116</v>
      </c>
      <c r="E495" s="120" t="s">
        <v>347</v>
      </c>
      <c r="F495" s="130">
        <v>92</v>
      </c>
      <c r="G495" s="120" t="str">
        <f>VLOOKUP(F495,Plan2!$1:$1048576,3,FALSE)</f>
        <v>FITA ADESIVA, MATERIAL POLIPROPILENO TRANSPARENTE, TIPO MONOFACE, LARGURA 50 MM, COMPRIMENTO 50 M, COR INCOLOR, APLICAÇÃO MULTIUSO. ROLO DE 50 METROS</v>
      </c>
      <c r="H495" s="130" t="s">
        <v>348</v>
      </c>
      <c r="I495" s="130">
        <v>10</v>
      </c>
      <c r="J495" s="131">
        <f>VLOOKUP(F495,Plan2!$1:$1048576,8,FALSE)</f>
        <v>1.8</v>
      </c>
      <c r="K495" s="125">
        <f t="shared" si="30"/>
        <v>18</v>
      </c>
      <c r="L495" s="133">
        <v>42527</v>
      </c>
      <c r="M495" s="130" t="s">
        <v>438</v>
      </c>
      <c r="N495" s="130">
        <f t="shared" si="33"/>
        <v>10</v>
      </c>
      <c r="O495" s="127">
        <f t="shared" si="31"/>
        <v>18</v>
      </c>
      <c r="P495" s="126">
        <v>42583</v>
      </c>
      <c r="Q495" s="120">
        <v>3045</v>
      </c>
      <c r="R495" s="120" t="s">
        <v>611</v>
      </c>
    </row>
    <row r="496" spans="1:18" ht="45" x14ac:dyDescent="0.25">
      <c r="A496" s="120" t="s">
        <v>17</v>
      </c>
      <c r="B496" s="121" t="s">
        <v>18</v>
      </c>
      <c r="C496" s="122">
        <v>42664</v>
      </c>
      <c r="D496" s="132">
        <v>140116</v>
      </c>
      <c r="E496" s="120" t="s">
        <v>347</v>
      </c>
      <c r="F496" s="130">
        <v>94</v>
      </c>
      <c r="G496" s="120" t="str">
        <f>VLOOKUP(F496,Plan2!$1:$1048576,3,FALSE)</f>
        <v>FLANELA, MATERIAL FLANELA, COMPRIMENTO 60 CM, LARGURA 40 CM, COR AMARELA</v>
      </c>
      <c r="H496" s="130" t="s">
        <v>348</v>
      </c>
      <c r="I496" s="130">
        <v>10</v>
      </c>
      <c r="J496" s="131">
        <f>VLOOKUP(F496,Plan2!$1:$1048576,8,FALSE)</f>
        <v>1.22</v>
      </c>
      <c r="K496" s="125">
        <f t="shared" si="30"/>
        <v>12.2</v>
      </c>
      <c r="L496" s="133">
        <v>42527</v>
      </c>
      <c r="M496" s="130" t="s">
        <v>443</v>
      </c>
      <c r="N496" s="130">
        <f t="shared" si="33"/>
        <v>10</v>
      </c>
      <c r="O496" s="127">
        <f t="shared" si="31"/>
        <v>12.2</v>
      </c>
      <c r="P496" s="126">
        <v>42590</v>
      </c>
      <c r="Q496" s="120">
        <v>546</v>
      </c>
      <c r="R496" s="120" t="s">
        <v>611</v>
      </c>
    </row>
    <row r="497" spans="1:18" ht="60" x14ac:dyDescent="0.25">
      <c r="A497" s="120" t="s">
        <v>17</v>
      </c>
      <c r="B497" s="121" t="s">
        <v>18</v>
      </c>
      <c r="C497" s="122">
        <v>42664</v>
      </c>
      <c r="D497" s="132">
        <v>140116</v>
      </c>
      <c r="E497" s="120" t="s">
        <v>347</v>
      </c>
      <c r="F497" s="130">
        <v>99</v>
      </c>
      <c r="G497" s="120" t="str">
        <f>VLOOKUP(F497,Plan2!$1:$1048576,3,FALSE)</f>
        <v>GARRAFA TÉRMICA, MATERIAL PLÁSTICO, CAPACIDADE 1 L, FORMATO CILÍNDRICO, CARACTERÍSTICAS ADICIONAIS COM TAMPA ROSCÁVEL E AMPOLA EM VIDRO</v>
      </c>
      <c r="H497" s="130" t="s">
        <v>348</v>
      </c>
      <c r="I497" s="130">
        <v>3</v>
      </c>
      <c r="J497" s="131">
        <f>VLOOKUP(F497,Plan2!$1:$1048576,8,FALSE)</f>
        <v>19.989999999999998</v>
      </c>
      <c r="K497" s="125">
        <f t="shared" si="30"/>
        <v>59.97</v>
      </c>
      <c r="L497" s="133">
        <v>42527</v>
      </c>
      <c r="M497" s="130" t="s">
        <v>443</v>
      </c>
      <c r="N497" s="130">
        <f t="shared" si="33"/>
        <v>3</v>
      </c>
      <c r="O497" s="127">
        <f t="shared" si="31"/>
        <v>59.97</v>
      </c>
      <c r="P497" s="126">
        <v>42590</v>
      </c>
      <c r="Q497" s="120">
        <v>546</v>
      </c>
      <c r="R497" s="120" t="s">
        <v>611</v>
      </c>
    </row>
    <row r="498" spans="1:18" ht="45" x14ac:dyDescent="0.25">
      <c r="A498" s="120" t="s">
        <v>17</v>
      </c>
      <c r="B498" s="121" t="s">
        <v>18</v>
      </c>
      <c r="C498" s="122">
        <v>42664</v>
      </c>
      <c r="D498" s="132">
        <v>140116</v>
      </c>
      <c r="E498" s="120" t="s">
        <v>347</v>
      </c>
      <c r="F498" s="130">
        <v>102</v>
      </c>
      <c r="G498" s="120" t="str">
        <f>VLOOKUP(F498,Plan2!$1:$1048576,3,FALSE)</f>
        <v>GRAMPEADOR, TRATAMENTO SUPERFICIAL PINTADO, MATERIAL METAL, TIPO MESA, CAPACIDADE 50 FL, TAMANHO GRAMPO 26/6</v>
      </c>
      <c r="H498" s="130" t="s">
        <v>348</v>
      </c>
      <c r="I498" s="130">
        <v>3</v>
      </c>
      <c r="J498" s="131">
        <f>VLOOKUP(F498,Plan2!$1:$1048576,8,FALSE)</f>
        <v>17.489999999999998</v>
      </c>
      <c r="K498" s="125">
        <f t="shared" si="30"/>
        <v>52.47</v>
      </c>
      <c r="L498" s="133">
        <v>42527</v>
      </c>
      <c r="M498" s="130" t="s">
        <v>440</v>
      </c>
      <c r="N498" s="130">
        <f t="shared" si="33"/>
        <v>3</v>
      </c>
      <c r="O498" s="127">
        <f t="shared" si="31"/>
        <v>52.47</v>
      </c>
      <c r="P498" s="126">
        <v>42585</v>
      </c>
      <c r="Q498" s="120">
        <v>4230</v>
      </c>
      <c r="R498" s="120" t="s">
        <v>611</v>
      </c>
    </row>
    <row r="499" spans="1:18" ht="60" x14ac:dyDescent="0.25">
      <c r="A499" s="120" t="s">
        <v>17</v>
      </c>
      <c r="B499" s="121" t="s">
        <v>18</v>
      </c>
      <c r="C499" s="122">
        <v>42664</v>
      </c>
      <c r="D499" s="132">
        <v>140116</v>
      </c>
      <c r="E499" s="120" t="s">
        <v>347</v>
      </c>
      <c r="F499" s="130">
        <v>100</v>
      </c>
      <c r="G499" s="120" t="str">
        <f>VLOOKUP(F499,Plan2!$1:$1048576,3,FALSE)</f>
        <v>GRAMPEADOR, TRATAMENTO SUPERFICIAL PINTADO, MATERIAL METAL, TIPO MESA, CAPACIDADE 100 FL, APLICAÇÃO PAPEL, TAMANHO GRAMPO 23/10</v>
      </c>
      <c r="H499" s="130" t="s">
        <v>348</v>
      </c>
      <c r="I499" s="130">
        <v>1</v>
      </c>
      <c r="J499" s="131">
        <f>VLOOKUP(F499,Plan2!$1:$1048576,8,FALSE)</f>
        <v>33.200000000000003</v>
      </c>
      <c r="K499" s="125">
        <f t="shared" si="30"/>
        <v>33.200000000000003</v>
      </c>
      <c r="L499" s="133">
        <v>42527</v>
      </c>
      <c r="M499" s="130" t="s">
        <v>439</v>
      </c>
      <c r="N499" s="130">
        <f t="shared" si="33"/>
        <v>1</v>
      </c>
      <c r="O499" s="127">
        <f t="shared" si="31"/>
        <v>33.200000000000003</v>
      </c>
      <c r="P499" s="126">
        <v>42577</v>
      </c>
      <c r="Q499" s="120">
        <v>6467</v>
      </c>
      <c r="R499" s="120" t="s">
        <v>611</v>
      </c>
    </row>
    <row r="500" spans="1:18" ht="60" x14ac:dyDescent="0.25">
      <c r="A500" s="120" t="s">
        <v>17</v>
      </c>
      <c r="B500" s="121" t="s">
        <v>18</v>
      </c>
      <c r="C500" s="122">
        <v>42664</v>
      </c>
      <c r="D500" s="132">
        <v>140116</v>
      </c>
      <c r="E500" s="120" t="s">
        <v>347</v>
      </c>
      <c r="F500" s="130">
        <v>105</v>
      </c>
      <c r="G500" s="120" t="str">
        <f>VLOOKUP(F500,Plan2!$1:$1048576,3,FALSE)</f>
        <v>GRAMPO GRAMPEADOR, MATERIAL METAL, TRATAMENTO SUPERFICIAL NIQUELADO, TAMANHO 23/6. CAIXA COM 5.000 UNIDADES</v>
      </c>
      <c r="H500" s="130" t="s">
        <v>348</v>
      </c>
      <c r="I500" s="130">
        <v>3</v>
      </c>
      <c r="J500" s="131">
        <f>VLOOKUP(F500,Plan2!$1:$1048576,8,FALSE)</f>
        <v>7.9</v>
      </c>
      <c r="K500" s="125">
        <f t="shared" si="30"/>
        <v>23.700000000000003</v>
      </c>
      <c r="L500" s="130" t="s">
        <v>477</v>
      </c>
      <c r="M500" s="130" t="s">
        <v>477</v>
      </c>
      <c r="N500" s="130" t="s">
        <v>477</v>
      </c>
      <c r="O500" s="127" t="s">
        <v>477</v>
      </c>
      <c r="P500" s="126" t="s">
        <v>477</v>
      </c>
      <c r="Q500" s="120" t="s">
        <v>477</v>
      </c>
      <c r="R500" s="120" t="s">
        <v>478</v>
      </c>
    </row>
    <row r="501" spans="1:18" ht="45" x14ac:dyDescent="0.25">
      <c r="A501" s="120" t="s">
        <v>17</v>
      </c>
      <c r="B501" s="121" t="s">
        <v>18</v>
      </c>
      <c r="C501" s="122">
        <v>42664</v>
      </c>
      <c r="D501" s="132">
        <v>140116</v>
      </c>
      <c r="E501" s="120" t="s">
        <v>347</v>
      </c>
      <c r="F501" s="130">
        <v>104</v>
      </c>
      <c r="G501" s="120" t="str">
        <f>VLOOKUP(F501,Plan2!$1:$1048576,3,FALSE)</f>
        <v>GRAMPO GRAMPEADOR, MATERIAL METAL, TRATAMENTO SUPERFICIAL GALVANIZADO, TAMANHO26/6. CAIXA COM 5.000 UNIDADES</v>
      </c>
      <c r="H501" s="130" t="s">
        <v>348</v>
      </c>
      <c r="I501" s="130">
        <v>5</v>
      </c>
      <c r="J501" s="131">
        <f>VLOOKUP(F501,Plan2!$1:$1048576,8,FALSE)</f>
        <v>2</v>
      </c>
      <c r="K501" s="125">
        <f t="shared" si="30"/>
        <v>10</v>
      </c>
      <c r="L501" s="133">
        <v>42527</v>
      </c>
      <c r="M501" s="130" t="s">
        <v>448</v>
      </c>
      <c r="N501" s="130">
        <f t="shared" si="33"/>
        <v>5</v>
      </c>
      <c r="O501" s="127">
        <f t="shared" si="31"/>
        <v>10</v>
      </c>
      <c r="P501" s="126">
        <v>42639</v>
      </c>
      <c r="Q501" s="120">
        <v>308</v>
      </c>
      <c r="R501" s="120" t="s">
        <v>611</v>
      </c>
    </row>
    <row r="502" spans="1:18" ht="75" x14ac:dyDescent="0.25">
      <c r="A502" s="120" t="s">
        <v>17</v>
      </c>
      <c r="B502" s="121" t="s">
        <v>18</v>
      </c>
      <c r="C502" s="122">
        <v>42664</v>
      </c>
      <c r="D502" s="132">
        <v>140116</v>
      </c>
      <c r="E502" s="120" t="s">
        <v>347</v>
      </c>
      <c r="F502" s="130">
        <v>110</v>
      </c>
      <c r="G502" s="120" t="str">
        <f>VLOOKUP(F502,Plan2!$1:$1048576,3,FALSE)</f>
        <v>LIVRO ATA, MATERIAL PAPEL OFF-SET, QUANTIDADE FOLHAS 100, GRAMATURA 75 G/M2, COMPRIMENTO 320 MM, LARGURA 220 MM, CARACTERÍSTICAS ADICIONAIS COM ÍNDICE, TIPO CAPA CARTONADO</v>
      </c>
      <c r="H502" s="130" t="s">
        <v>348</v>
      </c>
      <c r="I502" s="130">
        <v>10</v>
      </c>
      <c r="J502" s="131">
        <f>VLOOKUP(F502,Plan2!$1:$1048576,8,FALSE)</f>
        <v>3.65</v>
      </c>
      <c r="K502" s="125">
        <f t="shared" si="30"/>
        <v>36.5</v>
      </c>
      <c r="L502" s="133">
        <v>42527</v>
      </c>
      <c r="M502" s="130" t="s">
        <v>447</v>
      </c>
      <c r="N502" s="130">
        <f t="shared" si="33"/>
        <v>10</v>
      </c>
      <c r="O502" s="127">
        <f t="shared" si="31"/>
        <v>36.5</v>
      </c>
      <c r="P502" s="126" t="s">
        <v>671</v>
      </c>
      <c r="Q502" s="120" t="s">
        <v>477</v>
      </c>
      <c r="R502" s="120" t="s">
        <v>697</v>
      </c>
    </row>
    <row r="503" spans="1:18" ht="75" x14ac:dyDescent="0.25">
      <c r="A503" s="120" t="s">
        <v>17</v>
      </c>
      <c r="B503" s="121" t="s">
        <v>18</v>
      </c>
      <c r="C503" s="122">
        <v>42664</v>
      </c>
      <c r="D503" s="132">
        <v>140116</v>
      </c>
      <c r="E503" s="120" t="s">
        <v>347</v>
      </c>
      <c r="F503" s="130">
        <v>108</v>
      </c>
      <c r="G503" s="120" t="str">
        <f>VLOOKUP(F503,Plan2!$1:$1048576,3,FALSE)</f>
        <v>LÁPIS PRETO, MATERIAL CORPO MADEIRA, DUREZA CARGA HB, FORMATO CORPO SEXTAVADO,CARACTERÍSTICAS ADICIONAIS ENVERNIZADO E APONTADO, MATERIAL CARGA GRAFITE Nº 2</v>
      </c>
      <c r="H503" s="130" t="s">
        <v>348</v>
      </c>
      <c r="I503" s="130">
        <v>200</v>
      </c>
      <c r="J503" s="131">
        <f>VLOOKUP(F503,Plan2!$1:$1048576,8,FALSE)</f>
        <v>0.16</v>
      </c>
      <c r="K503" s="125">
        <f t="shared" si="30"/>
        <v>32</v>
      </c>
      <c r="L503" s="130" t="s">
        <v>477</v>
      </c>
      <c r="M503" s="130" t="s">
        <v>477</v>
      </c>
      <c r="N503" s="130" t="s">
        <v>477</v>
      </c>
      <c r="O503" s="127" t="s">
        <v>477</v>
      </c>
      <c r="P503" s="126" t="s">
        <v>477</v>
      </c>
      <c r="Q503" s="120" t="s">
        <v>477</v>
      </c>
      <c r="R503" s="120" t="s">
        <v>478</v>
      </c>
    </row>
    <row r="504" spans="1:18" ht="135" x14ac:dyDescent="0.25">
      <c r="A504" s="120" t="s">
        <v>17</v>
      </c>
      <c r="B504" s="121" t="s">
        <v>18</v>
      </c>
      <c r="C504" s="122">
        <v>42664</v>
      </c>
      <c r="D504" s="132">
        <v>140116</v>
      </c>
      <c r="E504" s="120" t="s">
        <v>347</v>
      </c>
      <c r="F504" s="130">
        <v>114</v>
      </c>
      <c r="G504" s="120" t="str">
        <f>VLOOKUP(F504,Plan2!$1:$1048576,3,FALSE)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504" s="130" t="s">
        <v>348</v>
      </c>
      <c r="I504" s="130">
        <v>2</v>
      </c>
      <c r="J504" s="131">
        <f>VLOOKUP(F504,Plan2!$1:$1048576,8,FALSE)</f>
        <v>11.42</v>
      </c>
      <c r="K504" s="125">
        <f t="shared" si="30"/>
        <v>22.84</v>
      </c>
      <c r="L504" s="133">
        <v>42527</v>
      </c>
      <c r="M504" s="130" t="s">
        <v>442</v>
      </c>
      <c r="N504" s="130">
        <f t="shared" si="33"/>
        <v>2</v>
      </c>
      <c r="O504" s="127">
        <f t="shared" si="31"/>
        <v>22.84</v>
      </c>
      <c r="P504" s="126">
        <v>42579</v>
      </c>
      <c r="Q504" s="120">
        <v>4543</v>
      </c>
      <c r="R504" s="120" t="s">
        <v>611</v>
      </c>
    </row>
    <row r="505" spans="1:18" ht="135" x14ac:dyDescent="0.25">
      <c r="A505" s="120" t="s">
        <v>17</v>
      </c>
      <c r="B505" s="121" t="s">
        <v>18</v>
      </c>
      <c r="C505" s="122">
        <v>42664</v>
      </c>
      <c r="D505" s="132">
        <v>140116</v>
      </c>
      <c r="E505" s="120" t="s">
        <v>347</v>
      </c>
      <c r="F505" s="130">
        <v>113</v>
      </c>
      <c r="G505" s="120" t="str">
        <f>VLOOKUP(F505,Plan2!$1:$1048576,3,FALSE)</f>
        <v>LUVA PARA PROCEDIMENTO NÃO CIRÚRGICO, MATERIAL LÁTEX NATURAL ÍNTEGRO E UNIFORME, TAMANHO GRANDE, CARACTERÍSTICAS ADICIONAIS LUBRIFICADA COM PÓ BIOABSORVÍVEL, DESCARTÁVEL, APRESENTAÇÃO ATÓXICA, TIPO AMBIDESTRA, TIPO USO DESCARTÁVEL, MODELO FORMATO ANATÔMICO, FINALIDADE RESISTENTE À TRAÇÃO</v>
      </c>
      <c r="H505" s="130" t="s">
        <v>348</v>
      </c>
      <c r="I505" s="130">
        <v>2</v>
      </c>
      <c r="J505" s="131">
        <f>VLOOKUP(F505,Plan2!$1:$1048576,8,FALSE)</f>
        <v>12.72</v>
      </c>
      <c r="K505" s="125">
        <f t="shared" si="30"/>
        <v>25.44</v>
      </c>
      <c r="L505" s="133">
        <v>42527</v>
      </c>
      <c r="M505" s="130" t="s">
        <v>442</v>
      </c>
      <c r="N505" s="130">
        <f t="shared" si="33"/>
        <v>2</v>
      </c>
      <c r="O505" s="127">
        <f t="shared" si="31"/>
        <v>25.44</v>
      </c>
      <c r="P505" s="126">
        <v>42579</v>
      </c>
      <c r="Q505" s="120">
        <v>4543</v>
      </c>
      <c r="R505" s="120" t="s">
        <v>611</v>
      </c>
    </row>
    <row r="506" spans="1:18" ht="75" x14ac:dyDescent="0.25">
      <c r="A506" s="120" t="s">
        <v>17</v>
      </c>
      <c r="B506" s="121" t="s">
        <v>18</v>
      </c>
      <c r="C506" s="122">
        <v>42664</v>
      </c>
      <c r="D506" s="132">
        <v>140116</v>
      </c>
      <c r="E506" s="120" t="s">
        <v>347</v>
      </c>
      <c r="F506" s="130">
        <v>138</v>
      </c>
      <c r="G506" s="120" t="str">
        <f>VLOOKUP(F506,Plan2!$1:$1048576,3,FALSE)</f>
        <v>PASTA ARQUIVO, MATERIAL CARTOLINA PLASTIFICADA, TIPO COM GRAMPO, LARGURA 230 MM, ALTURA 335 MM, COR AZUL, PRENDEDOR INTERNO TRILHO, GRAMATURA 480 G/M2</v>
      </c>
      <c r="H506" s="130" t="s">
        <v>348</v>
      </c>
      <c r="I506" s="130">
        <v>60</v>
      </c>
      <c r="J506" s="131">
        <f>VLOOKUP(F506,Plan2!$1:$1048576,8,FALSE)</f>
        <v>0.85</v>
      </c>
      <c r="K506" s="125">
        <f t="shared" si="30"/>
        <v>51</v>
      </c>
      <c r="L506" s="133">
        <v>42527</v>
      </c>
      <c r="M506" s="130" t="s">
        <v>442</v>
      </c>
      <c r="N506" s="130">
        <f t="shared" si="33"/>
        <v>60</v>
      </c>
      <c r="O506" s="127">
        <f t="shared" si="31"/>
        <v>51</v>
      </c>
      <c r="P506" s="126">
        <v>42579</v>
      </c>
      <c r="Q506" s="120">
        <v>4543</v>
      </c>
      <c r="R506" s="120" t="s">
        <v>611</v>
      </c>
    </row>
    <row r="507" spans="1:18" ht="75" x14ac:dyDescent="0.25">
      <c r="A507" s="120" t="s">
        <v>17</v>
      </c>
      <c r="B507" s="121" t="s">
        <v>18</v>
      </c>
      <c r="C507" s="122">
        <v>42664</v>
      </c>
      <c r="D507" s="132">
        <v>140116</v>
      </c>
      <c r="E507" s="120" t="s">
        <v>347</v>
      </c>
      <c r="F507" s="130">
        <v>140</v>
      </c>
      <c r="G507" s="120" t="str">
        <f>VLOOKUP(F507,Plan2!$1:$1048576,3,FALSE)</f>
        <v>PASTA ARQUIVO, MATERIAL PLÁSTICO CORRUGADO FLEXÍVEL, TIPO COM ABAS, LARGURA 250 MM, ALTURA 335 MM, LOMBADA 55 MM, COR AZUL, CARACTERÍSTICAS ADICIONAIS COMELÁSTICO</v>
      </c>
      <c r="H507" s="130" t="s">
        <v>348</v>
      </c>
      <c r="I507" s="130">
        <v>35</v>
      </c>
      <c r="J507" s="131">
        <f>VLOOKUP(F507,Plan2!$1:$1048576,8,FALSE)</f>
        <v>2.02</v>
      </c>
      <c r="K507" s="125">
        <f t="shared" si="30"/>
        <v>70.7</v>
      </c>
      <c r="L507" s="133">
        <v>42527</v>
      </c>
      <c r="M507" s="130" t="s">
        <v>446</v>
      </c>
      <c r="N507" s="130">
        <f t="shared" si="33"/>
        <v>35</v>
      </c>
      <c r="O507" s="127">
        <f t="shared" si="31"/>
        <v>70.7</v>
      </c>
      <c r="P507" s="126">
        <v>42579</v>
      </c>
      <c r="Q507" s="120">
        <v>1401</v>
      </c>
      <c r="R507" s="120" t="s">
        <v>611</v>
      </c>
    </row>
    <row r="508" spans="1:18" ht="105" x14ac:dyDescent="0.25">
      <c r="A508" s="120" t="s">
        <v>17</v>
      </c>
      <c r="B508" s="121" t="s">
        <v>18</v>
      </c>
      <c r="C508" s="122">
        <v>42664</v>
      </c>
      <c r="D508" s="132">
        <v>140116</v>
      </c>
      <c r="E508" s="120" t="s">
        <v>347</v>
      </c>
      <c r="F508" s="130">
        <v>135</v>
      </c>
      <c r="G508" s="120" t="str">
        <f>VLOOKUP(F508,Plan2!$1:$1048576,3,FALSE)</f>
        <v>PASTA ARQUIVO, MATERIAL CARTÃO KRAFT, TIPO SUSPENSA, LARGURA 360 MM, ALTURA 235 MM, COR CASTANHA, CARACTERÍSTICAS ADICIONAIS COM ACETATO, ETIQUETA BRANCA,GRAMPO TRILHO PLÁST I, GRAMATURA 210 G/M2, APLICAÇÃO ARQUIVO DE DOCUMENTO</v>
      </c>
      <c r="H508" s="130" t="s">
        <v>348</v>
      </c>
      <c r="I508" s="130">
        <v>80</v>
      </c>
      <c r="J508" s="131">
        <f>VLOOKUP(F508,Plan2!$1:$1048576,8,FALSE)</f>
        <v>0.6</v>
      </c>
      <c r="K508" s="125">
        <f t="shared" si="30"/>
        <v>48</v>
      </c>
      <c r="L508" s="133">
        <v>42527</v>
      </c>
      <c r="M508" s="130" t="s">
        <v>442</v>
      </c>
      <c r="N508" s="130">
        <f t="shared" si="33"/>
        <v>80</v>
      </c>
      <c r="O508" s="127">
        <f t="shared" si="31"/>
        <v>48</v>
      </c>
      <c r="P508" s="126">
        <v>42579</v>
      </c>
      <c r="Q508" s="120">
        <v>4543</v>
      </c>
      <c r="R508" s="120" t="s">
        <v>611</v>
      </c>
    </row>
    <row r="509" spans="1:18" ht="45" x14ac:dyDescent="0.25">
      <c r="A509" s="120" t="s">
        <v>17</v>
      </c>
      <c r="B509" s="121" t="s">
        <v>18</v>
      </c>
      <c r="C509" s="122">
        <v>42664</v>
      </c>
      <c r="D509" s="132">
        <v>140116</v>
      </c>
      <c r="E509" s="120" t="s">
        <v>347</v>
      </c>
      <c r="F509" s="130">
        <v>145</v>
      </c>
      <c r="G509" s="120" t="str">
        <f>VLOOKUP(F509,Plan2!$1:$1048576,3,FALSE)</f>
        <v>PERCEVEJO, MATERIAL METAL, TRATAMENTO SUPERFICIAL LATONADO, TAMANHO 10 MM. CAIXA COM 100 UNIDADES</v>
      </c>
      <c r="H509" s="130" t="s">
        <v>348</v>
      </c>
      <c r="I509" s="130">
        <v>2</v>
      </c>
      <c r="J509" s="131">
        <f>VLOOKUP(F509,Plan2!$1:$1048576,8,FALSE)</f>
        <v>1.08</v>
      </c>
      <c r="K509" s="125">
        <f t="shared" si="30"/>
        <v>2.16</v>
      </c>
      <c r="L509" s="133">
        <v>42527</v>
      </c>
      <c r="M509" s="130" t="s">
        <v>446</v>
      </c>
      <c r="N509" s="130">
        <f t="shared" si="33"/>
        <v>2</v>
      </c>
      <c r="O509" s="127">
        <f t="shared" si="31"/>
        <v>2.16</v>
      </c>
      <c r="P509" s="126">
        <v>42579</v>
      </c>
      <c r="Q509" s="120">
        <v>1401</v>
      </c>
      <c r="R509" s="120" t="s">
        <v>611</v>
      </c>
    </row>
    <row r="510" spans="1:18" ht="45" x14ac:dyDescent="0.25">
      <c r="A510" s="120" t="s">
        <v>17</v>
      </c>
      <c r="B510" s="121" t="s">
        <v>18</v>
      </c>
      <c r="C510" s="122">
        <v>42664</v>
      </c>
      <c r="D510" s="132">
        <v>140116</v>
      </c>
      <c r="E510" s="120" t="s">
        <v>347</v>
      </c>
      <c r="F510" s="130">
        <v>153</v>
      </c>
      <c r="G510" s="120" t="str">
        <f>VLOOKUP(F510,Plan2!$1:$1048576,3,FALSE)</f>
        <v>PINCEL MARCADOR PERMANENTE CD, MATERIAL PLÁSTICO, TIPO PONTA FELTRO, COR TINTAAZUL</v>
      </c>
      <c r="H510" s="130" t="s">
        <v>348</v>
      </c>
      <c r="I510" s="130">
        <v>5</v>
      </c>
      <c r="J510" s="131">
        <f>VLOOKUP(F510,Plan2!$1:$1048576,8,FALSE)</f>
        <v>0.94</v>
      </c>
      <c r="K510" s="125">
        <f t="shared" si="30"/>
        <v>4.6999999999999993</v>
      </c>
      <c r="L510" s="133">
        <v>42527</v>
      </c>
      <c r="M510" s="130" t="s">
        <v>446</v>
      </c>
      <c r="N510" s="130">
        <f t="shared" si="33"/>
        <v>5</v>
      </c>
      <c r="O510" s="127">
        <f t="shared" si="31"/>
        <v>4.6999999999999993</v>
      </c>
      <c r="P510" s="126">
        <v>42579</v>
      </c>
      <c r="Q510" s="120">
        <v>1401</v>
      </c>
      <c r="R510" s="120" t="s">
        <v>611</v>
      </c>
    </row>
    <row r="511" spans="1:18" ht="45" x14ac:dyDescent="0.25">
      <c r="A511" s="120" t="s">
        <v>17</v>
      </c>
      <c r="B511" s="121" t="s">
        <v>18</v>
      </c>
      <c r="C511" s="122">
        <v>42664</v>
      </c>
      <c r="D511" s="132">
        <v>140116</v>
      </c>
      <c r="E511" s="120" t="s">
        <v>347</v>
      </c>
      <c r="F511" s="130">
        <v>156</v>
      </c>
      <c r="G511" s="120" t="str">
        <f>VLOOKUP(F511,Plan2!$1:$1048576,3,FALSE)</f>
        <v>PINCEL QUADRO BRANCO / MAGNÉTICO, MATERIAL PLÁSTICO, MATERIAL PONTA FELTRO, TIPO CARGA DESCARTÁVEL, COR AZUL</v>
      </c>
      <c r="H511" s="130" t="s">
        <v>348</v>
      </c>
      <c r="I511" s="130">
        <v>25</v>
      </c>
      <c r="J511" s="131">
        <f>VLOOKUP(F511,Plan2!$1:$1048576,8,FALSE)</f>
        <v>1.3</v>
      </c>
      <c r="K511" s="125">
        <f t="shared" si="30"/>
        <v>32.5</v>
      </c>
      <c r="L511" s="133">
        <v>42527</v>
      </c>
      <c r="M511" s="130" t="s">
        <v>444</v>
      </c>
      <c r="N511" s="130">
        <f t="shared" si="33"/>
        <v>25</v>
      </c>
      <c r="O511" s="127">
        <f t="shared" si="31"/>
        <v>32.5</v>
      </c>
      <c r="P511" s="126">
        <v>42576</v>
      </c>
      <c r="Q511" s="120">
        <v>346</v>
      </c>
      <c r="R511" s="120" t="s">
        <v>611</v>
      </c>
    </row>
    <row r="512" spans="1:18" ht="60" x14ac:dyDescent="0.25">
      <c r="A512" s="120" t="s">
        <v>17</v>
      </c>
      <c r="B512" s="121" t="s">
        <v>18</v>
      </c>
      <c r="C512" s="122">
        <v>42664</v>
      </c>
      <c r="D512" s="132">
        <v>140116</v>
      </c>
      <c r="E512" s="120" t="s">
        <v>347</v>
      </c>
      <c r="F512" s="130">
        <v>158</v>
      </c>
      <c r="G512" s="120" t="str">
        <f>VLOOKUP(F512,Plan2!$1:$1048576,3,FALSE)</f>
        <v>PINCEL QUADRO BRANCO / MAGNÉTICO, MATERIAL PLÁSTICO, MATERIAL PONTA FELTRO, TIPO CARGA DESCARTÁVEL, COR VERDE</v>
      </c>
      <c r="H512" s="130" t="s">
        <v>348</v>
      </c>
      <c r="I512" s="130">
        <v>25</v>
      </c>
      <c r="J512" s="131">
        <f>VLOOKUP(F512,Plan2!$1:$1048576,8,FALSE)</f>
        <v>1.27</v>
      </c>
      <c r="K512" s="125">
        <f t="shared" si="30"/>
        <v>31.75</v>
      </c>
      <c r="L512" s="133">
        <v>42527</v>
      </c>
      <c r="M512" s="130" t="s">
        <v>445</v>
      </c>
      <c r="N512" s="130">
        <f t="shared" si="33"/>
        <v>25</v>
      </c>
      <c r="O512" s="127">
        <f t="shared" si="31"/>
        <v>31.75</v>
      </c>
      <c r="P512" s="126">
        <v>42579</v>
      </c>
      <c r="Q512" s="120">
        <v>988</v>
      </c>
      <c r="R512" s="120" t="s">
        <v>611</v>
      </c>
    </row>
    <row r="513" spans="1:18" ht="60" x14ac:dyDescent="0.25">
      <c r="A513" s="120" t="s">
        <v>17</v>
      </c>
      <c r="B513" s="121" t="s">
        <v>18</v>
      </c>
      <c r="C513" s="122">
        <v>42664</v>
      </c>
      <c r="D513" s="132">
        <v>140116</v>
      </c>
      <c r="E513" s="120" t="s">
        <v>347</v>
      </c>
      <c r="F513" s="130">
        <v>159</v>
      </c>
      <c r="G513" s="120" t="str">
        <f>VLOOKUP(F513,Plan2!$1:$1048576,3,FALSE)</f>
        <v>PINCEL QUADRO BRANCO / MAGNÉTICO, MATERIAL PLÁSTICO, MATERIAL PONTA FELTRO, TIPO CARGA DESCARTÁVEL, COR VERMELHO</v>
      </c>
      <c r="H513" s="130" t="s">
        <v>348</v>
      </c>
      <c r="I513" s="130">
        <v>25</v>
      </c>
      <c r="J513" s="131">
        <f>VLOOKUP(F513,Plan2!$1:$1048576,8,FALSE)</f>
        <v>1.28</v>
      </c>
      <c r="K513" s="125">
        <f t="shared" si="30"/>
        <v>32</v>
      </c>
      <c r="L513" s="133">
        <v>42527</v>
      </c>
      <c r="M513" s="130" t="s">
        <v>445</v>
      </c>
      <c r="N513" s="130">
        <f t="shared" si="33"/>
        <v>25</v>
      </c>
      <c r="O513" s="127">
        <f t="shared" si="31"/>
        <v>32</v>
      </c>
      <c r="P513" s="126">
        <v>42579</v>
      </c>
      <c r="Q513" s="120">
        <v>988</v>
      </c>
      <c r="R513" s="120" t="s">
        <v>611</v>
      </c>
    </row>
    <row r="514" spans="1:18" ht="75" x14ac:dyDescent="0.25">
      <c r="A514" s="120" t="s">
        <v>17</v>
      </c>
      <c r="B514" s="121" t="s">
        <v>18</v>
      </c>
      <c r="C514" s="122">
        <v>42664</v>
      </c>
      <c r="D514" s="132">
        <v>140116</v>
      </c>
      <c r="E514" s="120" t="s">
        <v>347</v>
      </c>
      <c r="F514" s="130">
        <v>160</v>
      </c>
      <c r="G514" s="120" t="str">
        <f>VLOOKUP(F514,Plan2!$1:$1048576,3,FALSE)</f>
        <v>PRANCHETA PORTÁTIL, MATERIAL ACRÍLICO, COMPRIMENTO 233 MM, LARGURA 320 MM, ESPESSURA 3 MM, COR FUMÊ, CARACTERÍSTICAS ADICIONAIS COM PRENDEDOR NIQUELADO</v>
      </c>
      <c r="H514" s="130" t="s">
        <v>348</v>
      </c>
      <c r="I514" s="130">
        <v>5</v>
      </c>
      <c r="J514" s="131">
        <f>VLOOKUP(F514,Plan2!$1:$1048576,8,FALSE)</f>
        <v>7.54</v>
      </c>
      <c r="K514" s="125">
        <f t="shared" ref="K514:K577" si="34">J514*I514</f>
        <v>37.700000000000003</v>
      </c>
      <c r="L514" s="133">
        <v>42527</v>
      </c>
      <c r="M514" s="130" t="s">
        <v>440</v>
      </c>
      <c r="N514" s="130">
        <f t="shared" si="33"/>
        <v>5</v>
      </c>
      <c r="O514" s="127">
        <f t="shared" si="31"/>
        <v>37.700000000000003</v>
      </c>
      <c r="P514" s="126">
        <v>42585</v>
      </c>
      <c r="Q514" s="120">
        <v>4230</v>
      </c>
      <c r="R514" s="120" t="s">
        <v>611</v>
      </c>
    </row>
    <row r="515" spans="1:18" ht="60" x14ac:dyDescent="0.25">
      <c r="A515" s="120" t="s">
        <v>17</v>
      </c>
      <c r="B515" s="121" t="s">
        <v>18</v>
      </c>
      <c r="C515" s="122">
        <v>42664</v>
      </c>
      <c r="D515" s="132">
        <v>140116</v>
      </c>
      <c r="E515" s="120" t="s">
        <v>347</v>
      </c>
      <c r="F515" s="130">
        <v>164</v>
      </c>
      <c r="G515" s="120" t="str">
        <f>VLOOKUP(F515,Plan2!$1:$1048576,3,FALSE)</f>
        <v>RÉGUA COMUM, MATERIAL PLÁSTICO CRISTAL, COMPRIMENTO 50 CM, GRADUAÇÃO CENTÍMETRO, TIPO MATERIAL RÍGIDO</v>
      </c>
      <c r="H515" s="130" t="s">
        <v>348</v>
      </c>
      <c r="I515" s="130">
        <v>10</v>
      </c>
      <c r="J515" s="131">
        <f>VLOOKUP(F515,Plan2!$1:$1048576,8,FALSE)</f>
        <v>1.88</v>
      </c>
      <c r="K515" s="125">
        <f t="shared" si="34"/>
        <v>18.799999999999997</v>
      </c>
      <c r="L515" s="133">
        <v>42527</v>
      </c>
      <c r="M515" s="130" t="s">
        <v>452</v>
      </c>
      <c r="N515" s="130">
        <f t="shared" si="33"/>
        <v>10</v>
      </c>
      <c r="O515" s="127">
        <f t="shared" ref="O515:O578" si="35">N515*J515</f>
        <v>18.799999999999997</v>
      </c>
      <c r="P515" s="126">
        <v>42579</v>
      </c>
      <c r="Q515" s="120">
        <v>7571</v>
      </c>
      <c r="R515" s="120" t="s">
        <v>611</v>
      </c>
    </row>
    <row r="516" spans="1:18" ht="45" x14ac:dyDescent="0.25">
      <c r="A516" s="120" t="s">
        <v>17</v>
      </c>
      <c r="B516" s="121" t="s">
        <v>18</v>
      </c>
      <c r="C516" s="122">
        <v>42664</v>
      </c>
      <c r="D516" s="132">
        <v>140116</v>
      </c>
      <c r="E516" s="120" t="s">
        <v>347</v>
      </c>
      <c r="F516" s="130">
        <v>174</v>
      </c>
      <c r="G516" s="120" t="str">
        <f>VLOOKUP(F516,Plan2!$1:$1048576,3,FALSE)</f>
        <v>TESOURA, MATERIAL AÇO INOXIDÁVEL, MATERIAL CABO POLIPROPILENO, COMPRIMENTO 20 CM</v>
      </c>
      <c r="H516" s="130" t="s">
        <v>348</v>
      </c>
      <c r="I516" s="130">
        <v>5</v>
      </c>
      <c r="J516" s="131">
        <f>VLOOKUP(F516,Plan2!$1:$1048576,8,FALSE)</f>
        <v>2.8</v>
      </c>
      <c r="K516" s="125">
        <f t="shared" si="34"/>
        <v>14</v>
      </c>
      <c r="L516" s="133">
        <v>42527</v>
      </c>
      <c r="M516" s="130" t="s">
        <v>444</v>
      </c>
      <c r="N516" s="130">
        <f t="shared" si="33"/>
        <v>5</v>
      </c>
      <c r="O516" s="127">
        <f t="shared" si="35"/>
        <v>14</v>
      </c>
      <c r="P516" s="126">
        <v>42576</v>
      </c>
      <c r="Q516" s="120">
        <v>346</v>
      </c>
      <c r="R516" s="120" t="s">
        <v>611</v>
      </c>
    </row>
    <row r="517" spans="1:18" ht="60" x14ac:dyDescent="0.25">
      <c r="A517" s="120" t="s">
        <v>17</v>
      </c>
      <c r="B517" s="121" t="s">
        <v>18</v>
      </c>
      <c r="C517" s="122">
        <v>42664</v>
      </c>
      <c r="D517" s="132">
        <v>140116</v>
      </c>
      <c r="E517" s="120" t="s">
        <v>347</v>
      </c>
      <c r="F517" s="130">
        <v>175</v>
      </c>
      <c r="G517" s="120" t="str">
        <f>VLOOKUP(F517,Plan2!$1:$1048576,3,FALSE)</f>
        <v>TINTA PARA CARIMBO, COR AZUL, COMPONENTES ÁGUA, PIGMENTOS, ASPECTO FÍSICO LÍQUIDO, APLICAÇÃO ALMOFADA, CAPACIDADE FRASCO 40 ML</v>
      </c>
      <c r="H517" s="130" t="s">
        <v>348</v>
      </c>
      <c r="I517" s="130">
        <v>3</v>
      </c>
      <c r="J517" s="131">
        <f>VLOOKUP(F517,Plan2!$1:$1048576,8,FALSE)</f>
        <v>1.6</v>
      </c>
      <c r="K517" s="125">
        <f t="shared" si="34"/>
        <v>4.8000000000000007</v>
      </c>
      <c r="L517" s="133">
        <v>42527</v>
      </c>
      <c r="M517" s="130" t="s">
        <v>445</v>
      </c>
      <c r="N517" s="130">
        <f t="shared" si="33"/>
        <v>3</v>
      </c>
      <c r="O517" s="127">
        <f t="shared" si="35"/>
        <v>4.8000000000000007</v>
      </c>
      <c r="P517" s="126">
        <v>42579</v>
      </c>
      <c r="Q517" s="120">
        <v>988</v>
      </c>
      <c r="R517" s="120" t="s">
        <v>611</v>
      </c>
    </row>
    <row r="518" spans="1:18" ht="60" x14ac:dyDescent="0.25">
      <c r="A518" s="120" t="s">
        <v>17</v>
      </c>
      <c r="B518" s="121" t="s">
        <v>18</v>
      </c>
      <c r="C518" s="122">
        <v>42664</v>
      </c>
      <c r="D518" s="132">
        <v>140117</v>
      </c>
      <c r="E518" s="120" t="s">
        <v>345</v>
      </c>
      <c r="F518" s="130">
        <v>7</v>
      </c>
      <c r="G518" s="120" t="str">
        <f>VLOOKUP(F518,Plan2!$1:$1048576,3,FALSE)</f>
        <v>APAGADOR QUADRO MAGNÉTICO, MATERIAL CORPO PLÁSTICO, COMPRIMENTO 15 CM, LARGURA6 CM, ALTURA 4 CM, MATERIAL BASE FELTRO, ENCAIXE PINCEL SEM ENCAIXE</v>
      </c>
      <c r="H518" s="130" t="s">
        <v>346</v>
      </c>
      <c r="I518" s="130">
        <v>20</v>
      </c>
      <c r="J518" s="131">
        <f>VLOOKUP(F518,Plan2!$1:$1048576,8,FALSE)</f>
        <v>2.5</v>
      </c>
      <c r="K518" s="125">
        <f t="shared" si="34"/>
        <v>50</v>
      </c>
      <c r="L518" s="133">
        <v>42527</v>
      </c>
      <c r="M518" s="130" t="s">
        <v>453</v>
      </c>
      <c r="N518" s="130">
        <f t="shared" si="33"/>
        <v>20</v>
      </c>
      <c r="O518" s="127">
        <f t="shared" si="35"/>
        <v>50</v>
      </c>
      <c r="P518" s="126">
        <v>42592</v>
      </c>
      <c r="Q518" s="120">
        <v>16808</v>
      </c>
      <c r="R518" s="120" t="s">
        <v>611</v>
      </c>
    </row>
    <row r="519" spans="1:18" ht="60" x14ac:dyDescent="0.25">
      <c r="A519" s="120" t="s">
        <v>17</v>
      </c>
      <c r="B519" s="121" t="s">
        <v>18</v>
      </c>
      <c r="C519" s="122">
        <v>42664</v>
      </c>
      <c r="D519" s="132">
        <v>140117</v>
      </c>
      <c r="E519" s="120" t="s">
        <v>345</v>
      </c>
      <c r="F519" s="130">
        <v>8</v>
      </c>
      <c r="G519" s="120" t="str">
        <f>VLOOKUP(F519,Plan2!$1:$1048576,3,FALSE)</f>
        <v>APONTADOR LÁPIS, MATERIAL METAL, TIPO ESCOLAR, COR PRATEADO, TAMANHO PEQUENO, QUANTIDADE FUROS 1, CARACTERÍSTICAS ADICIONAIS SEM DEPÓSITO</v>
      </c>
      <c r="H519" s="130" t="s">
        <v>346</v>
      </c>
      <c r="I519" s="130">
        <v>30</v>
      </c>
      <c r="J519" s="131">
        <f>VLOOKUP(F519,Plan2!$1:$1048576,8,FALSE)</f>
        <v>0.4</v>
      </c>
      <c r="K519" s="125">
        <f t="shared" si="34"/>
        <v>12</v>
      </c>
      <c r="L519" s="133">
        <v>42527</v>
      </c>
      <c r="M519" s="130" t="s">
        <v>446</v>
      </c>
      <c r="N519" s="130">
        <f t="shared" si="33"/>
        <v>30</v>
      </c>
      <c r="O519" s="127">
        <f t="shared" si="35"/>
        <v>12</v>
      </c>
      <c r="P519" s="126">
        <v>42579</v>
      </c>
      <c r="Q519" s="120">
        <v>1401</v>
      </c>
      <c r="R519" s="120" t="s">
        <v>611</v>
      </c>
    </row>
    <row r="520" spans="1:18" ht="45" x14ac:dyDescent="0.25">
      <c r="A520" s="120" t="s">
        <v>17</v>
      </c>
      <c r="B520" s="121" t="s">
        <v>18</v>
      </c>
      <c r="C520" s="122">
        <v>42664</v>
      </c>
      <c r="D520" s="132">
        <v>140117</v>
      </c>
      <c r="E520" s="120" t="s">
        <v>345</v>
      </c>
      <c r="F520" s="130">
        <v>9</v>
      </c>
      <c r="G520" s="120" t="str">
        <f>VLOOKUP(F520,Plan2!$1:$1048576,3,FALSE)</f>
        <v>BARBANTE ALGODÃO, QUANTIDADE FIOS 8 UN, ACABAMENTO SUPERFICIAL CRÚ. ROLO DE 250G</v>
      </c>
      <c r="H520" s="130" t="s">
        <v>346</v>
      </c>
      <c r="I520" s="130">
        <v>10</v>
      </c>
      <c r="J520" s="131">
        <f>VLOOKUP(F520,Plan2!$1:$1048576,8,FALSE)</f>
        <v>3.49</v>
      </c>
      <c r="K520" s="125">
        <f t="shared" si="34"/>
        <v>34.900000000000006</v>
      </c>
      <c r="L520" s="133">
        <v>42527</v>
      </c>
      <c r="M520" s="130" t="s">
        <v>437</v>
      </c>
      <c r="N520" s="130">
        <f t="shared" si="33"/>
        <v>10</v>
      </c>
      <c r="O520" s="127">
        <f t="shared" si="35"/>
        <v>34.900000000000006</v>
      </c>
      <c r="P520" s="126">
        <v>42564</v>
      </c>
      <c r="Q520" s="120">
        <v>1282</v>
      </c>
      <c r="R520" s="120" t="s">
        <v>611</v>
      </c>
    </row>
    <row r="521" spans="1:18" ht="60" x14ac:dyDescent="0.25">
      <c r="A521" s="120" t="s">
        <v>17</v>
      </c>
      <c r="B521" s="121" t="s">
        <v>18</v>
      </c>
      <c r="C521" s="122">
        <v>42664</v>
      </c>
      <c r="D521" s="132">
        <v>140117</v>
      </c>
      <c r="E521" s="120" t="s">
        <v>345</v>
      </c>
      <c r="F521" s="130">
        <v>10</v>
      </c>
      <c r="G521" s="120" t="str">
        <f>VLOOKUP(F521,Plan2!$1:$1048576,3,FALSE)</f>
        <v>BLOCO FLIP CHART, COR BRANCA, FORMATO 66 X 96 CM, APLICAÇÃO FLIP CHART COM FUROS, CARACTERÍSTICAS ADICIONAIS SEM PAUTA</v>
      </c>
      <c r="H521" s="130" t="s">
        <v>346</v>
      </c>
      <c r="I521" s="130">
        <v>10</v>
      </c>
      <c r="J521" s="131">
        <f>VLOOKUP(F521,Plan2!$1:$1048576,8,FALSE)</f>
        <v>19.899999999999999</v>
      </c>
      <c r="K521" s="125">
        <f t="shared" si="34"/>
        <v>199</v>
      </c>
      <c r="L521" s="133">
        <v>42527</v>
      </c>
      <c r="M521" s="130" t="s">
        <v>444</v>
      </c>
      <c r="N521" s="130">
        <f t="shared" si="33"/>
        <v>10</v>
      </c>
      <c r="O521" s="127">
        <f t="shared" si="35"/>
        <v>199</v>
      </c>
      <c r="P521" s="126">
        <v>42576</v>
      </c>
      <c r="Q521" s="120">
        <v>346</v>
      </c>
      <c r="R521" s="120" t="s">
        <v>611</v>
      </c>
    </row>
    <row r="522" spans="1:18" ht="60" x14ac:dyDescent="0.25">
      <c r="A522" s="120" t="s">
        <v>17</v>
      </c>
      <c r="B522" s="121" t="s">
        <v>18</v>
      </c>
      <c r="C522" s="122">
        <v>42664</v>
      </c>
      <c r="D522" s="132">
        <v>140117</v>
      </c>
      <c r="E522" s="120" t="s">
        <v>345</v>
      </c>
      <c r="F522" s="130">
        <v>12</v>
      </c>
      <c r="G522" s="120" t="str">
        <f>VLOOKUP(F522,Plan2!$1:$1048576,3,FALSE)</f>
        <v>BLOCO RECADO, MATERIAL PAPEL, COR AMARELO, LARGURA 38 MM, COMPRIMENTO 50 MM, TIPO REMOVÍVEL, CARACTERÍSTICAS ADICIONAIS AUTO-ADESIVO</v>
      </c>
      <c r="H522" s="130" t="s">
        <v>346</v>
      </c>
      <c r="I522" s="130">
        <v>10</v>
      </c>
      <c r="J522" s="131">
        <f>VLOOKUP(F522,Plan2!$1:$1048576,8,FALSE)</f>
        <v>0.56999999999999995</v>
      </c>
      <c r="K522" s="125">
        <f t="shared" si="34"/>
        <v>5.6999999999999993</v>
      </c>
      <c r="L522" s="133">
        <v>42527</v>
      </c>
      <c r="M522" s="130" t="s">
        <v>445</v>
      </c>
      <c r="N522" s="130">
        <f t="shared" si="33"/>
        <v>10</v>
      </c>
      <c r="O522" s="127">
        <f t="shared" si="35"/>
        <v>5.6999999999999993</v>
      </c>
      <c r="P522" s="126">
        <v>42579</v>
      </c>
      <c r="Q522" s="120">
        <v>988</v>
      </c>
      <c r="R522" s="120" t="s">
        <v>611</v>
      </c>
    </row>
    <row r="523" spans="1:18" ht="60" x14ac:dyDescent="0.25">
      <c r="A523" s="120" t="s">
        <v>17</v>
      </c>
      <c r="B523" s="121" t="s">
        <v>18</v>
      </c>
      <c r="C523" s="122">
        <v>42664</v>
      </c>
      <c r="D523" s="132">
        <v>140117</v>
      </c>
      <c r="E523" s="120" t="s">
        <v>345</v>
      </c>
      <c r="F523" s="130">
        <v>15</v>
      </c>
      <c r="G523" s="120" t="str">
        <f>VLOOKUP(F523,Plan2!$1:$1048576,3,FALSE)</f>
        <v>BORRACHA APAGADORA ESCRITA, MATERIAL PLÁSTICO DE VINIL, COMPRIMENTO 60 MM, LARGURA 20 MM, ALTURA 10 MM, COR VERDE, TIPO MACIA</v>
      </c>
      <c r="H523" s="130" t="s">
        <v>346</v>
      </c>
      <c r="I523" s="130">
        <v>30</v>
      </c>
      <c r="J523" s="131">
        <f>VLOOKUP(F523,Plan2!$1:$1048576,8,FALSE)</f>
        <v>0.6</v>
      </c>
      <c r="K523" s="125">
        <f t="shared" si="34"/>
        <v>18</v>
      </c>
      <c r="L523" s="133">
        <v>42527</v>
      </c>
      <c r="M523" s="130" t="s">
        <v>441</v>
      </c>
      <c r="N523" s="130">
        <f t="shared" si="33"/>
        <v>30</v>
      </c>
      <c r="O523" s="127">
        <f t="shared" si="35"/>
        <v>18</v>
      </c>
      <c r="P523" s="126">
        <v>42563</v>
      </c>
      <c r="Q523" s="120">
        <v>1340</v>
      </c>
      <c r="R523" s="120" t="s">
        <v>611</v>
      </c>
    </row>
    <row r="524" spans="1:18" ht="45" x14ac:dyDescent="0.25">
      <c r="A524" s="120" t="s">
        <v>17</v>
      </c>
      <c r="B524" s="121" t="s">
        <v>18</v>
      </c>
      <c r="C524" s="122">
        <v>42664</v>
      </c>
      <c r="D524" s="132">
        <v>140117</v>
      </c>
      <c r="E524" s="120" t="s">
        <v>345</v>
      </c>
      <c r="F524" s="130">
        <v>16</v>
      </c>
      <c r="G524" s="120" t="str">
        <f>VLOOKUP(F524,Plan2!$1:$1048576,3,FALSE)</f>
        <v>CAIXA ARQUIVO, MATERIAL PLÁSTICO CORRUGADO FLEXÍVEL, DIMENSÕES 135 X 250 X 360MM, COR CINZA</v>
      </c>
      <c r="H524" s="130" t="s">
        <v>346</v>
      </c>
      <c r="I524" s="130">
        <v>10</v>
      </c>
      <c r="J524" s="131">
        <f>VLOOKUP(F524,Plan2!$1:$1048576,8,FALSE)</f>
        <v>2.52</v>
      </c>
      <c r="K524" s="125">
        <f t="shared" si="34"/>
        <v>25.2</v>
      </c>
      <c r="L524" s="133">
        <v>42527</v>
      </c>
      <c r="M524" s="130" t="s">
        <v>442</v>
      </c>
      <c r="N524" s="130">
        <f t="shared" si="33"/>
        <v>10</v>
      </c>
      <c r="O524" s="127">
        <f t="shared" si="35"/>
        <v>25.2</v>
      </c>
      <c r="P524" s="126">
        <v>42579</v>
      </c>
      <c r="Q524" s="120">
        <v>4543</v>
      </c>
      <c r="R524" s="120" t="s">
        <v>611</v>
      </c>
    </row>
    <row r="525" spans="1:18" ht="105" x14ac:dyDescent="0.25">
      <c r="A525" s="120" t="s">
        <v>17</v>
      </c>
      <c r="B525" s="121" t="s">
        <v>18</v>
      </c>
      <c r="C525" s="122">
        <v>42664</v>
      </c>
      <c r="D525" s="132">
        <v>140117</v>
      </c>
      <c r="E525" s="120" t="s">
        <v>345</v>
      </c>
      <c r="F525" s="130">
        <v>19</v>
      </c>
      <c r="G525" s="120" t="str">
        <f>VLOOKUP(F525,Plan2!$1:$1048576,3,FALSE)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525" s="130" t="s">
        <v>346</v>
      </c>
      <c r="I525" s="130">
        <v>100</v>
      </c>
      <c r="J525" s="131">
        <f>VLOOKUP(F525,Plan2!$1:$1048576,8,FALSE)</f>
        <v>0.32</v>
      </c>
      <c r="K525" s="125">
        <f t="shared" si="34"/>
        <v>32</v>
      </c>
      <c r="L525" s="133">
        <v>42527</v>
      </c>
      <c r="M525" s="130" t="s">
        <v>450</v>
      </c>
      <c r="N525" s="130">
        <f t="shared" si="33"/>
        <v>100</v>
      </c>
      <c r="O525" s="127">
        <f t="shared" si="35"/>
        <v>32</v>
      </c>
      <c r="P525" s="126">
        <v>42613</v>
      </c>
      <c r="Q525" s="120">
        <v>1088</v>
      </c>
      <c r="R525" s="120" t="s">
        <v>611</v>
      </c>
    </row>
    <row r="526" spans="1:18" ht="105" x14ac:dyDescent="0.25">
      <c r="A526" s="120" t="s">
        <v>17</v>
      </c>
      <c r="B526" s="121" t="s">
        <v>18</v>
      </c>
      <c r="C526" s="122">
        <v>42664</v>
      </c>
      <c r="D526" s="132">
        <v>140117</v>
      </c>
      <c r="E526" s="120" t="s">
        <v>345</v>
      </c>
      <c r="F526" s="130">
        <v>20</v>
      </c>
      <c r="G526" s="120" t="str">
        <f>VLOOKUP(F526,Plan2!$1:$1048576,3,FALSE)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526" s="130" t="s">
        <v>346</v>
      </c>
      <c r="I526" s="130">
        <v>100</v>
      </c>
      <c r="J526" s="131">
        <f>VLOOKUP(F526,Plan2!$1:$1048576,8,FALSE)</f>
        <v>0.32</v>
      </c>
      <c r="K526" s="125">
        <f t="shared" si="34"/>
        <v>32</v>
      </c>
      <c r="L526" s="133">
        <v>42527</v>
      </c>
      <c r="M526" s="130" t="s">
        <v>450</v>
      </c>
      <c r="N526" s="130">
        <f t="shared" si="33"/>
        <v>100</v>
      </c>
      <c r="O526" s="127">
        <f t="shared" si="35"/>
        <v>32</v>
      </c>
      <c r="P526" s="126">
        <v>42613</v>
      </c>
      <c r="Q526" s="120">
        <v>1088</v>
      </c>
      <c r="R526" s="120" t="s">
        <v>611</v>
      </c>
    </row>
    <row r="527" spans="1:18" ht="105" x14ac:dyDescent="0.25">
      <c r="A527" s="120" t="s">
        <v>17</v>
      </c>
      <c r="B527" s="121" t="s">
        <v>18</v>
      </c>
      <c r="C527" s="122">
        <v>42664</v>
      </c>
      <c r="D527" s="132">
        <v>140117</v>
      </c>
      <c r="E527" s="120" t="s">
        <v>345</v>
      </c>
      <c r="F527" s="130">
        <v>21</v>
      </c>
      <c r="G527" s="120" t="str">
        <f>VLOOKUP(F527,Plan2!$1:$1048576,3,FALSE)</f>
        <v>CANETA ESFEROGRÁFICA, MATERIAL PLÁSTICO, QUANTIDADE CARGAS 1 UN, MATERIAL PONTA LATÃO COM ESFERA DE TUNGSTÊNIO, TIPO ESCRITA MÉDIA, COR TINTA VERMELHA, CARACTERÍSTICAS ADICIONAIS MATERIAL TRANSPARENTE E COM ORIFÍCIO LATERAL</v>
      </c>
      <c r="H527" s="130" t="s">
        <v>346</v>
      </c>
      <c r="I527" s="130">
        <v>100</v>
      </c>
      <c r="J527" s="131">
        <f>VLOOKUP(F527,Plan2!$1:$1048576,8,FALSE)</f>
        <v>0.32</v>
      </c>
      <c r="K527" s="125">
        <f t="shared" si="34"/>
        <v>32</v>
      </c>
      <c r="L527" s="133">
        <v>42527</v>
      </c>
      <c r="M527" s="130" t="s">
        <v>450</v>
      </c>
      <c r="N527" s="130">
        <f t="shared" si="33"/>
        <v>100</v>
      </c>
      <c r="O527" s="127">
        <f t="shared" si="35"/>
        <v>32</v>
      </c>
      <c r="P527" s="126">
        <v>42613</v>
      </c>
      <c r="Q527" s="120">
        <v>1088</v>
      </c>
      <c r="R527" s="120" t="s">
        <v>611</v>
      </c>
    </row>
    <row r="528" spans="1:18" ht="60" x14ac:dyDescent="0.25">
      <c r="A528" s="120" t="s">
        <v>17</v>
      </c>
      <c r="B528" s="121" t="s">
        <v>18</v>
      </c>
      <c r="C528" s="122">
        <v>42664</v>
      </c>
      <c r="D528" s="132">
        <v>140117</v>
      </c>
      <c r="E528" s="120" t="s">
        <v>345</v>
      </c>
      <c r="F528" s="130">
        <v>28</v>
      </c>
      <c r="G528" s="120" t="str">
        <f>VLOOKUP(F528,Plan2!$1:$1048576,3,FALSE)</f>
        <v>CANETA MARCA-TEXTO, MATERIAL PLÁSTICO, TIPO PONTA POROSA, COR FLUORESCENTE AMARELA, TIPO NÃO RECARREGÁVEL, DIMENSÕES 4 MM</v>
      </c>
      <c r="H528" s="130" t="s">
        <v>346</v>
      </c>
      <c r="I528" s="130">
        <v>1</v>
      </c>
      <c r="J528" s="131">
        <f>VLOOKUP(F528,Plan2!$1:$1048576,8,FALSE)</f>
        <v>0.85</v>
      </c>
      <c r="K528" s="125">
        <f t="shared" si="34"/>
        <v>0.85</v>
      </c>
      <c r="L528" s="133">
        <v>42527</v>
      </c>
      <c r="M528" s="130" t="s">
        <v>445</v>
      </c>
      <c r="N528" s="130">
        <f t="shared" si="33"/>
        <v>1</v>
      </c>
      <c r="O528" s="127">
        <f t="shared" si="35"/>
        <v>0.85</v>
      </c>
      <c r="P528" s="126">
        <v>42579</v>
      </c>
      <c r="Q528" s="120">
        <v>988</v>
      </c>
      <c r="R528" s="120" t="s">
        <v>611</v>
      </c>
    </row>
    <row r="529" spans="1:18" ht="45" x14ac:dyDescent="0.25">
      <c r="A529" s="120" t="s">
        <v>17</v>
      </c>
      <c r="B529" s="121" t="s">
        <v>18</v>
      </c>
      <c r="C529" s="122">
        <v>42664</v>
      </c>
      <c r="D529" s="132">
        <v>140117</v>
      </c>
      <c r="E529" s="120" t="s">
        <v>345</v>
      </c>
      <c r="F529" s="130">
        <v>39</v>
      </c>
      <c r="G529" s="120" t="str">
        <f>VLOOKUP(F529,Plan2!$1:$1048576,3,FALSE)</f>
        <v>CLIPE, TAMANHO 2, MATERIAL METAL, FORMATO PARALELO. CAIXA COM 100 UNIDADES</v>
      </c>
      <c r="H529" s="130" t="s">
        <v>346</v>
      </c>
      <c r="I529" s="130">
        <v>10</v>
      </c>
      <c r="J529" s="131">
        <f>VLOOKUP(F529,Plan2!$1:$1048576,8,FALSE)</f>
        <v>0.95</v>
      </c>
      <c r="K529" s="125">
        <f t="shared" si="34"/>
        <v>9.5</v>
      </c>
      <c r="L529" s="133">
        <v>42527</v>
      </c>
      <c r="M529" s="130" t="s">
        <v>437</v>
      </c>
      <c r="N529" s="130">
        <f t="shared" si="33"/>
        <v>10</v>
      </c>
      <c r="O529" s="127">
        <f t="shared" si="35"/>
        <v>9.5</v>
      </c>
      <c r="P529" s="126">
        <v>42564</v>
      </c>
      <c r="Q529" s="120">
        <v>1282</v>
      </c>
      <c r="R529" s="120" t="s">
        <v>611</v>
      </c>
    </row>
    <row r="530" spans="1:18" ht="45" x14ac:dyDescent="0.25">
      <c r="A530" s="120" t="s">
        <v>17</v>
      </c>
      <c r="B530" s="121" t="s">
        <v>18</v>
      </c>
      <c r="C530" s="122">
        <v>42664</v>
      </c>
      <c r="D530" s="132">
        <v>140117</v>
      </c>
      <c r="E530" s="120" t="s">
        <v>345</v>
      </c>
      <c r="F530" s="130">
        <v>41</v>
      </c>
      <c r="G530" s="120" t="str">
        <f>VLOOKUP(F530,Plan2!$1:$1048576,3,FALSE)</f>
        <v>CLIPE, TAMANHO 6/0, MATERIAL METAL, FORMATO PARALELO. CAIXA COM 50 UNIDADES</v>
      </c>
      <c r="H530" s="130" t="s">
        <v>346</v>
      </c>
      <c r="I530" s="130">
        <v>10</v>
      </c>
      <c r="J530" s="131">
        <f>VLOOKUP(F530,Plan2!$1:$1048576,8,FALSE)</f>
        <v>1.29</v>
      </c>
      <c r="K530" s="125">
        <f t="shared" si="34"/>
        <v>12.9</v>
      </c>
      <c r="L530" s="133">
        <v>42527</v>
      </c>
      <c r="M530" s="130" t="s">
        <v>450</v>
      </c>
      <c r="N530" s="130">
        <f t="shared" si="33"/>
        <v>10</v>
      </c>
      <c r="O530" s="127">
        <f t="shared" si="35"/>
        <v>12.9</v>
      </c>
      <c r="P530" s="126">
        <v>42613</v>
      </c>
      <c r="Q530" s="120">
        <v>1088</v>
      </c>
      <c r="R530" s="120" t="s">
        <v>611</v>
      </c>
    </row>
    <row r="531" spans="1:18" ht="75" x14ac:dyDescent="0.25">
      <c r="A531" s="120" t="s">
        <v>17</v>
      </c>
      <c r="B531" s="121" t="s">
        <v>18</v>
      </c>
      <c r="C531" s="122">
        <v>42664</v>
      </c>
      <c r="D531" s="132">
        <v>140117</v>
      </c>
      <c r="E531" s="120" t="s">
        <v>345</v>
      </c>
      <c r="F531" s="130">
        <v>47</v>
      </c>
      <c r="G531" s="120" t="str">
        <f>VLOOKUP(F531,Plan2!$1:$1048576,3,FALSE)</f>
        <v>COLA, COMPOSIÇÃO POLIVINIL ACETATO- PVA, COR BRANCA, APLICAÇÃO ESCOLAR, CARACTERÍSTICAS ADICIONAIS LAVÁVEL, NÃO TÓXICA, VALIDADE MÍNIMA 18 MESES, TIPOLÍQUIDO. TUDO DE 40G</v>
      </c>
      <c r="H531" s="130" t="s">
        <v>346</v>
      </c>
      <c r="I531" s="130">
        <v>10</v>
      </c>
      <c r="J531" s="131">
        <f>VLOOKUP(F531,Plan2!$1:$1048576,8,FALSE)</f>
        <v>0.49</v>
      </c>
      <c r="K531" s="125">
        <f t="shared" si="34"/>
        <v>4.9000000000000004</v>
      </c>
      <c r="L531" s="133">
        <v>42527</v>
      </c>
      <c r="M531" s="130" t="s">
        <v>445</v>
      </c>
      <c r="N531" s="130">
        <f t="shared" ref="N531:N535" si="36">I531</f>
        <v>10</v>
      </c>
      <c r="O531" s="127">
        <f t="shared" si="35"/>
        <v>4.9000000000000004</v>
      </c>
      <c r="P531" s="126">
        <v>42579</v>
      </c>
      <c r="Q531" s="120">
        <v>988</v>
      </c>
      <c r="R531" s="120" t="s">
        <v>611</v>
      </c>
    </row>
    <row r="532" spans="1:18" ht="60" x14ac:dyDescent="0.25">
      <c r="A532" s="120" t="s">
        <v>17</v>
      </c>
      <c r="B532" s="121" t="s">
        <v>18</v>
      </c>
      <c r="C532" s="122">
        <v>42664</v>
      </c>
      <c r="D532" s="132">
        <v>140117</v>
      </c>
      <c r="E532" s="120" t="s">
        <v>345</v>
      </c>
      <c r="F532" s="130">
        <v>57</v>
      </c>
      <c r="G532" s="120" t="str">
        <f>VLOOKUP(F532,Plan2!$1:$1048576,3,FALSE)</f>
        <v>CORRETIVO LÍQUIDO, MATERIAL BASE D´ÁGUA- SECAGEM RÁPIDA, APRESENTAÇÃO FRASCO, APLICAÇÃO PAPEL COMUM ML, VOLUME 18 ML</v>
      </c>
      <c r="H532" s="130" t="s">
        <v>346</v>
      </c>
      <c r="I532" s="130">
        <v>20</v>
      </c>
      <c r="J532" s="131">
        <f>VLOOKUP(F532,Plan2!$1:$1048576,8,FALSE)</f>
        <v>0.99</v>
      </c>
      <c r="K532" s="125">
        <f t="shared" si="34"/>
        <v>19.8</v>
      </c>
      <c r="L532" s="133">
        <v>42527</v>
      </c>
      <c r="M532" s="130" t="s">
        <v>450</v>
      </c>
      <c r="N532" s="130">
        <f t="shared" si="36"/>
        <v>20</v>
      </c>
      <c r="O532" s="127">
        <f t="shared" si="35"/>
        <v>19.8</v>
      </c>
      <c r="P532" s="126">
        <v>42613</v>
      </c>
      <c r="Q532" s="120">
        <v>1088</v>
      </c>
      <c r="R532" s="120" t="s">
        <v>611</v>
      </c>
    </row>
    <row r="533" spans="1:18" ht="60" x14ac:dyDescent="0.25">
      <c r="A533" s="120" t="s">
        <v>17</v>
      </c>
      <c r="B533" s="121" t="s">
        <v>18</v>
      </c>
      <c r="C533" s="122">
        <v>42664</v>
      </c>
      <c r="D533" s="132">
        <v>140117</v>
      </c>
      <c r="E533" s="120" t="s">
        <v>345</v>
      </c>
      <c r="F533" s="130">
        <v>67</v>
      </c>
      <c r="G533" s="120" t="str">
        <f>VLOOKUP(F533,Plan2!$1:$1048576,3,FALSE)</f>
        <v>ENVELOPE, MATERIAL PAPEL OFF-SET, GRAMATURA 90, TIPO SEM TIMBRE, COMPRIMENTO 280 MM, COR BRANCA, LARGURA 200 MM</v>
      </c>
      <c r="H533" s="130" t="s">
        <v>346</v>
      </c>
      <c r="I533" s="130">
        <v>1</v>
      </c>
      <c r="J533" s="131">
        <f>VLOOKUP(F533,Plan2!$1:$1048576,8,FALSE)</f>
        <v>0.1</v>
      </c>
      <c r="K533" s="125">
        <f t="shared" si="34"/>
        <v>0.1</v>
      </c>
      <c r="L533" s="133">
        <v>42527</v>
      </c>
      <c r="M533" s="130" t="s">
        <v>442</v>
      </c>
      <c r="N533" s="130">
        <f t="shared" si="36"/>
        <v>1</v>
      </c>
      <c r="O533" s="127">
        <f t="shared" si="35"/>
        <v>0.1</v>
      </c>
      <c r="P533" s="126">
        <v>42579</v>
      </c>
      <c r="Q533" s="120">
        <v>4543</v>
      </c>
      <c r="R533" s="120" t="s">
        <v>611</v>
      </c>
    </row>
    <row r="534" spans="1:18" ht="60" x14ac:dyDescent="0.25">
      <c r="A534" s="120" t="s">
        <v>17</v>
      </c>
      <c r="B534" s="121" t="s">
        <v>18</v>
      </c>
      <c r="C534" s="122">
        <v>42664</v>
      </c>
      <c r="D534" s="132">
        <v>140117</v>
      </c>
      <c r="E534" s="120" t="s">
        <v>345</v>
      </c>
      <c r="F534" s="130">
        <v>87</v>
      </c>
      <c r="G534" s="120" t="str">
        <f>VLOOKUP(F534,Plan2!$1:$1048576,3,FALSE)</f>
        <v>FITA ADESIVA, MATERIAL CELOFANE TRANSPARENTE, TIPO MONOFACE, LARGURA 19 MM, COMPRIMENTO 30 M, COR INCOLOR, APLICAÇÃO MULTIUSO</v>
      </c>
      <c r="H534" s="130" t="s">
        <v>346</v>
      </c>
      <c r="I534" s="130">
        <v>5</v>
      </c>
      <c r="J534" s="131">
        <f>VLOOKUP(F534,Plan2!$1:$1048576,8,FALSE)</f>
        <v>0.97</v>
      </c>
      <c r="K534" s="125">
        <f t="shared" si="34"/>
        <v>4.8499999999999996</v>
      </c>
      <c r="L534" s="133">
        <v>42527</v>
      </c>
      <c r="M534" s="130" t="s">
        <v>436</v>
      </c>
      <c r="N534" s="130">
        <f t="shared" si="36"/>
        <v>5</v>
      </c>
      <c r="O534" s="127">
        <f t="shared" si="35"/>
        <v>4.8499999999999996</v>
      </c>
      <c r="P534" s="126">
        <v>42612</v>
      </c>
      <c r="Q534" s="120">
        <v>1487</v>
      </c>
      <c r="R534" s="120" t="s">
        <v>611</v>
      </c>
    </row>
    <row r="535" spans="1:18" ht="75" x14ac:dyDescent="0.25">
      <c r="A535" s="120" t="s">
        <v>17</v>
      </c>
      <c r="B535" s="121" t="s">
        <v>18</v>
      </c>
      <c r="C535" s="122">
        <v>42664</v>
      </c>
      <c r="D535" s="132">
        <v>140117</v>
      </c>
      <c r="E535" s="120" t="s">
        <v>345</v>
      </c>
      <c r="F535" s="130">
        <v>86</v>
      </c>
      <c r="G535" s="120" t="str">
        <f>VLOOKUP(F535,Plan2!$1:$1048576,3,FALSE)</f>
        <v>FITA ADESIVA EMBALAGEM, MATERIAL POLIPROPILENO, COMPRIMENTO 50 M, LARGURA 50 MM, APLICAÇÃO EMPACOTAMENTO EM GERAL, COR MARROM. ROLO DE 50 METROS</v>
      </c>
      <c r="H535" s="130" t="s">
        <v>346</v>
      </c>
      <c r="I535" s="130">
        <v>5</v>
      </c>
      <c r="J535" s="131">
        <f>VLOOKUP(F535,Plan2!$1:$1048576,8,FALSE)</f>
        <v>1.75</v>
      </c>
      <c r="K535" s="125">
        <f t="shared" si="34"/>
        <v>8.75</v>
      </c>
      <c r="L535" s="133">
        <v>42527</v>
      </c>
      <c r="M535" s="130" t="s">
        <v>438</v>
      </c>
      <c r="N535" s="130">
        <f t="shared" si="36"/>
        <v>5</v>
      </c>
      <c r="O535" s="127">
        <f t="shared" si="35"/>
        <v>8.75</v>
      </c>
      <c r="P535" s="126">
        <v>42583</v>
      </c>
      <c r="Q535" s="120">
        <v>3045</v>
      </c>
      <c r="R535" s="120" t="s">
        <v>611</v>
      </c>
    </row>
    <row r="536" spans="1:18" ht="60" x14ac:dyDescent="0.25">
      <c r="A536" s="120" t="s">
        <v>17</v>
      </c>
      <c r="B536" s="121" t="s">
        <v>18</v>
      </c>
      <c r="C536" s="122">
        <v>42664</v>
      </c>
      <c r="D536" s="132">
        <v>140117</v>
      </c>
      <c r="E536" s="120" t="s">
        <v>345</v>
      </c>
      <c r="F536" s="130">
        <v>88</v>
      </c>
      <c r="G536" s="120" t="str">
        <f>VLOOKUP(F536,Plan2!$1:$1048576,3,FALSE)</f>
        <v>FITA ADESIVA, MATERIAL CREPE, TIPO MONOFACE, LARGURA 19 MM, COMPRIMENTO 50 M, COR BEGE, APLICAÇÃO MULTIUSO. ROLO DE 50 METROS</v>
      </c>
      <c r="H536" s="130" t="s">
        <v>346</v>
      </c>
      <c r="I536" s="130">
        <v>5</v>
      </c>
      <c r="J536" s="131">
        <f>VLOOKUP(F536,Plan2!$1:$1048576,8,FALSE)</f>
        <v>1.5</v>
      </c>
      <c r="K536" s="125">
        <f t="shared" si="34"/>
        <v>7.5</v>
      </c>
      <c r="L536" s="133">
        <v>42527</v>
      </c>
      <c r="M536" s="130" t="s">
        <v>438</v>
      </c>
      <c r="N536" s="130">
        <v>4</v>
      </c>
      <c r="O536" s="127">
        <f t="shared" si="35"/>
        <v>6</v>
      </c>
      <c r="P536" s="126">
        <v>42583</v>
      </c>
      <c r="Q536" s="120">
        <v>3045</v>
      </c>
      <c r="R536" s="120" t="s">
        <v>692</v>
      </c>
    </row>
    <row r="537" spans="1:18" ht="75" x14ac:dyDescent="0.25">
      <c r="A537" s="120" t="s">
        <v>17</v>
      </c>
      <c r="B537" s="121" t="s">
        <v>18</v>
      </c>
      <c r="C537" s="122">
        <v>42664</v>
      </c>
      <c r="D537" s="132">
        <v>140117</v>
      </c>
      <c r="E537" s="120" t="s">
        <v>345</v>
      </c>
      <c r="F537" s="130">
        <v>91</v>
      </c>
      <c r="G537" s="120" t="str">
        <f>VLOOKUP(F537,Plan2!$1:$1048576,3,FALSE)</f>
        <v>FITA ADESIVA, MATERIAL POLIPROPILENO TRANSPARENTE, TIPO MONOFACE, LARGURA 19 MM, COMPRIMENTO 50 M, COR INCOLOR, APLICAÇÃO MULTIUSO. ROLO DE 50 METROS</v>
      </c>
      <c r="H537" s="130" t="s">
        <v>346</v>
      </c>
      <c r="I537" s="130">
        <v>5</v>
      </c>
      <c r="J537" s="131">
        <f>VLOOKUP(F537,Plan2!$1:$1048576,8,FALSE)</f>
        <v>1.03</v>
      </c>
      <c r="K537" s="125">
        <f t="shared" si="34"/>
        <v>5.15</v>
      </c>
      <c r="L537" s="133">
        <v>42527</v>
      </c>
      <c r="M537" s="130" t="s">
        <v>449</v>
      </c>
      <c r="N537" s="130">
        <f t="shared" ref="N537:N555" si="37">I537</f>
        <v>5</v>
      </c>
      <c r="O537" s="127">
        <f t="shared" si="35"/>
        <v>5.15</v>
      </c>
      <c r="P537" s="126">
        <v>42569</v>
      </c>
      <c r="Q537" s="120">
        <v>2793</v>
      </c>
      <c r="R537" s="120" t="s">
        <v>611</v>
      </c>
    </row>
    <row r="538" spans="1:18" ht="75" x14ac:dyDescent="0.25">
      <c r="A538" s="120" t="s">
        <v>17</v>
      </c>
      <c r="B538" s="121" t="s">
        <v>18</v>
      </c>
      <c r="C538" s="122">
        <v>42664</v>
      </c>
      <c r="D538" s="132">
        <v>140117</v>
      </c>
      <c r="E538" s="120" t="s">
        <v>345</v>
      </c>
      <c r="F538" s="130">
        <v>92</v>
      </c>
      <c r="G538" s="120" t="str">
        <f>VLOOKUP(F538,Plan2!$1:$1048576,3,FALSE)</f>
        <v>FITA ADESIVA, MATERIAL POLIPROPILENO TRANSPARENTE, TIPO MONOFACE, LARGURA 50 MM, COMPRIMENTO 50 M, COR INCOLOR, APLICAÇÃO MULTIUSO. ROLO DE 50 METROS</v>
      </c>
      <c r="H538" s="130" t="s">
        <v>346</v>
      </c>
      <c r="I538" s="130">
        <v>5</v>
      </c>
      <c r="J538" s="131">
        <f>VLOOKUP(F538,Plan2!$1:$1048576,8,FALSE)</f>
        <v>1.8</v>
      </c>
      <c r="K538" s="125">
        <f t="shared" si="34"/>
        <v>9</v>
      </c>
      <c r="L538" s="133">
        <v>42527</v>
      </c>
      <c r="M538" s="130" t="s">
        <v>438</v>
      </c>
      <c r="N538" s="130">
        <f t="shared" si="37"/>
        <v>5</v>
      </c>
      <c r="O538" s="127">
        <f t="shared" si="35"/>
        <v>9</v>
      </c>
      <c r="P538" s="126">
        <v>42583</v>
      </c>
      <c r="Q538" s="120">
        <v>3045</v>
      </c>
      <c r="R538" s="120" t="s">
        <v>611</v>
      </c>
    </row>
    <row r="539" spans="1:18" ht="45" x14ac:dyDescent="0.25">
      <c r="A539" s="120" t="s">
        <v>17</v>
      </c>
      <c r="B539" s="121" t="s">
        <v>18</v>
      </c>
      <c r="C539" s="122">
        <v>42664</v>
      </c>
      <c r="D539" s="132">
        <v>140117</v>
      </c>
      <c r="E539" s="120" t="s">
        <v>345</v>
      </c>
      <c r="F539" s="130">
        <v>94</v>
      </c>
      <c r="G539" s="120" t="str">
        <f>VLOOKUP(F539,Plan2!$1:$1048576,3,FALSE)</f>
        <v>FLANELA, MATERIAL FLANELA, COMPRIMENTO 60 CM, LARGURA 40 CM, COR AMARELA</v>
      </c>
      <c r="H539" s="130" t="s">
        <v>346</v>
      </c>
      <c r="I539" s="130">
        <v>10</v>
      </c>
      <c r="J539" s="131">
        <f>VLOOKUP(F539,Plan2!$1:$1048576,8,FALSE)</f>
        <v>1.22</v>
      </c>
      <c r="K539" s="125">
        <f t="shared" si="34"/>
        <v>12.2</v>
      </c>
      <c r="L539" s="133">
        <v>42527</v>
      </c>
      <c r="M539" s="130" t="s">
        <v>443</v>
      </c>
      <c r="N539" s="130">
        <f t="shared" si="37"/>
        <v>10</v>
      </c>
      <c r="O539" s="127">
        <f t="shared" si="35"/>
        <v>12.2</v>
      </c>
      <c r="P539" s="126">
        <v>42590</v>
      </c>
      <c r="Q539" s="120">
        <v>546</v>
      </c>
      <c r="R539" s="120" t="s">
        <v>611</v>
      </c>
    </row>
    <row r="540" spans="1:18" ht="60" x14ac:dyDescent="0.25">
      <c r="A540" s="120" t="s">
        <v>17</v>
      </c>
      <c r="B540" s="121" t="s">
        <v>18</v>
      </c>
      <c r="C540" s="122">
        <v>42664</v>
      </c>
      <c r="D540" s="132">
        <v>140117</v>
      </c>
      <c r="E540" s="120" t="s">
        <v>345</v>
      </c>
      <c r="F540" s="130">
        <v>99</v>
      </c>
      <c r="G540" s="120" t="str">
        <f>VLOOKUP(F540,Plan2!$1:$1048576,3,FALSE)</f>
        <v>GARRAFA TÉRMICA, MATERIAL PLÁSTICO, CAPACIDADE 1 L, FORMATO CILÍNDRICO, CARACTERÍSTICAS ADICIONAIS COM TAMPA ROSCÁVEL E AMPOLA EM VIDRO</v>
      </c>
      <c r="H540" s="130" t="s">
        <v>346</v>
      </c>
      <c r="I540" s="130">
        <v>3</v>
      </c>
      <c r="J540" s="131">
        <f>VLOOKUP(F540,Plan2!$1:$1048576,8,FALSE)</f>
        <v>19.989999999999998</v>
      </c>
      <c r="K540" s="125">
        <f t="shared" si="34"/>
        <v>59.97</v>
      </c>
      <c r="L540" s="133">
        <v>42527</v>
      </c>
      <c r="M540" s="130" t="s">
        <v>443</v>
      </c>
      <c r="N540" s="130">
        <f t="shared" si="37"/>
        <v>3</v>
      </c>
      <c r="O540" s="127">
        <f t="shared" si="35"/>
        <v>59.97</v>
      </c>
      <c r="P540" s="126">
        <v>42590</v>
      </c>
      <c r="Q540" s="120">
        <v>546</v>
      </c>
      <c r="R540" s="120" t="s">
        <v>611</v>
      </c>
    </row>
    <row r="541" spans="1:18" ht="45" x14ac:dyDescent="0.25">
      <c r="A541" s="120" t="s">
        <v>17</v>
      </c>
      <c r="B541" s="121" t="s">
        <v>18</v>
      </c>
      <c r="C541" s="122">
        <v>42664</v>
      </c>
      <c r="D541" s="132">
        <v>140117</v>
      </c>
      <c r="E541" s="120" t="s">
        <v>345</v>
      </c>
      <c r="F541" s="130">
        <v>102</v>
      </c>
      <c r="G541" s="120" t="str">
        <f>VLOOKUP(F541,Plan2!$1:$1048576,3,FALSE)</f>
        <v>GRAMPEADOR, TRATAMENTO SUPERFICIAL PINTADO, MATERIAL METAL, TIPO MESA, CAPACIDADE 50 FL, TAMANHO GRAMPO 26/6</v>
      </c>
      <c r="H541" s="130" t="s">
        <v>346</v>
      </c>
      <c r="I541" s="130">
        <v>1</v>
      </c>
      <c r="J541" s="131">
        <f>VLOOKUP(F541,Plan2!$1:$1048576,8,FALSE)</f>
        <v>17.489999999999998</v>
      </c>
      <c r="K541" s="125">
        <f t="shared" si="34"/>
        <v>17.489999999999998</v>
      </c>
      <c r="L541" s="133">
        <v>42527</v>
      </c>
      <c r="M541" s="130" t="s">
        <v>440</v>
      </c>
      <c r="N541" s="130">
        <f t="shared" si="37"/>
        <v>1</v>
      </c>
      <c r="O541" s="127">
        <f t="shared" si="35"/>
        <v>17.489999999999998</v>
      </c>
      <c r="P541" s="126">
        <v>42585</v>
      </c>
      <c r="Q541" s="120">
        <v>4230</v>
      </c>
      <c r="R541" s="120" t="s">
        <v>611</v>
      </c>
    </row>
    <row r="542" spans="1:18" ht="60" x14ac:dyDescent="0.25">
      <c r="A542" s="120" t="s">
        <v>17</v>
      </c>
      <c r="B542" s="121" t="s">
        <v>18</v>
      </c>
      <c r="C542" s="122">
        <v>42664</v>
      </c>
      <c r="D542" s="132">
        <v>140117</v>
      </c>
      <c r="E542" s="120" t="s">
        <v>345</v>
      </c>
      <c r="F542" s="130">
        <v>101</v>
      </c>
      <c r="G542" s="120" t="str">
        <f>VLOOKUP(F542,Plan2!$1:$1048576,3,FALSE)</f>
        <v>GRAMPEADOR, TRATAMENTO SUPERFICIAL PINTADO, MATERIAL METAL, TIPO MESA, CAPACIDADE 20 FL, APLICAÇÃO PAPEL, TAMANHO GRAMPO 26/6</v>
      </c>
      <c r="H542" s="130" t="s">
        <v>346</v>
      </c>
      <c r="I542" s="130">
        <v>3</v>
      </c>
      <c r="J542" s="131">
        <f>VLOOKUP(F542,Plan2!$1:$1048576,8,FALSE)</f>
        <v>5.84</v>
      </c>
      <c r="K542" s="125">
        <f t="shared" si="34"/>
        <v>17.52</v>
      </c>
      <c r="L542" s="133">
        <v>42527</v>
      </c>
      <c r="M542" s="130" t="s">
        <v>450</v>
      </c>
      <c r="N542" s="130">
        <f t="shared" si="37"/>
        <v>3</v>
      </c>
      <c r="O542" s="127">
        <f t="shared" si="35"/>
        <v>17.52</v>
      </c>
      <c r="P542" s="126">
        <v>42613</v>
      </c>
      <c r="Q542" s="120">
        <v>1088</v>
      </c>
      <c r="R542" s="120" t="s">
        <v>611</v>
      </c>
    </row>
    <row r="543" spans="1:18" ht="45" x14ac:dyDescent="0.25">
      <c r="A543" s="120" t="s">
        <v>17</v>
      </c>
      <c r="B543" s="121" t="s">
        <v>18</v>
      </c>
      <c r="C543" s="122">
        <v>42664</v>
      </c>
      <c r="D543" s="132">
        <v>140117</v>
      </c>
      <c r="E543" s="120" t="s">
        <v>345</v>
      </c>
      <c r="F543" s="130">
        <v>104</v>
      </c>
      <c r="G543" s="120" t="str">
        <f>VLOOKUP(F543,Plan2!$1:$1048576,3,FALSE)</f>
        <v>GRAMPO GRAMPEADOR, MATERIAL METAL, TRATAMENTO SUPERFICIAL GALVANIZADO, TAMANHO26/6. CAIXA COM 5.000 UNIDADES</v>
      </c>
      <c r="H543" s="130" t="s">
        <v>346</v>
      </c>
      <c r="I543" s="130">
        <v>10</v>
      </c>
      <c r="J543" s="131">
        <f>VLOOKUP(F543,Plan2!$1:$1048576,8,FALSE)</f>
        <v>2</v>
      </c>
      <c r="K543" s="125">
        <f t="shared" si="34"/>
        <v>20</v>
      </c>
      <c r="L543" s="133">
        <v>42527</v>
      </c>
      <c r="M543" s="130" t="s">
        <v>448</v>
      </c>
      <c r="N543" s="130">
        <f t="shared" si="37"/>
        <v>10</v>
      </c>
      <c r="O543" s="127">
        <f t="shared" si="35"/>
        <v>20</v>
      </c>
      <c r="P543" s="126">
        <v>42639</v>
      </c>
      <c r="Q543" s="120">
        <v>308</v>
      </c>
      <c r="R543" s="120" t="s">
        <v>611</v>
      </c>
    </row>
    <row r="544" spans="1:18" ht="75" x14ac:dyDescent="0.25">
      <c r="A544" s="120" t="s">
        <v>17</v>
      </c>
      <c r="B544" s="121" t="s">
        <v>18</v>
      </c>
      <c r="C544" s="122">
        <v>42664</v>
      </c>
      <c r="D544" s="132">
        <v>140117</v>
      </c>
      <c r="E544" s="120" t="s">
        <v>345</v>
      </c>
      <c r="F544" s="130">
        <v>108</v>
      </c>
      <c r="G544" s="120" t="str">
        <f>VLOOKUP(F544,Plan2!$1:$1048576,3,FALSE)</f>
        <v>LÁPIS PRETO, MATERIAL CORPO MADEIRA, DUREZA CARGA HB, FORMATO CORPO SEXTAVADO,CARACTERÍSTICAS ADICIONAIS ENVERNIZADO E APONTADO, MATERIAL CARGA GRAFITE Nº 2</v>
      </c>
      <c r="H544" s="130" t="s">
        <v>346</v>
      </c>
      <c r="I544" s="130">
        <v>100</v>
      </c>
      <c r="J544" s="131">
        <f>VLOOKUP(F544,Plan2!$1:$1048576,8,FALSE)</f>
        <v>0.16</v>
      </c>
      <c r="K544" s="125">
        <f t="shared" si="34"/>
        <v>16</v>
      </c>
      <c r="L544" s="130" t="s">
        <v>477</v>
      </c>
      <c r="M544" s="130" t="s">
        <v>477</v>
      </c>
      <c r="N544" s="130" t="s">
        <v>477</v>
      </c>
      <c r="O544" s="127" t="s">
        <v>477</v>
      </c>
      <c r="P544" s="126" t="s">
        <v>477</v>
      </c>
      <c r="Q544" s="120" t="s">
        <v>477</v>
      </c>
      <c r="R544" s="120" t="s">
        <v>478</v>
      </c>
    </row>
    <row r="545" spans="1:18" ht="75" x14ac:dyDescent="0.25">
      <c r="A545" s="120" t="s">
        <v>17</v>
      </c>
      <c r="B545" s="121" t="s">
        <v>18</v>
      </c>
      <c r="C545" s="122">
        <v>42664</v>
      </c>
      <c r="D545" s="132">
        <v>140117</v>
      </c>
      <c r="E545" s="120" t="s">
        <v>345</v>
      </c>
      <c r="F545" s="130">
        <v>137</v>
      </c>
      <c r="G545" s="120" t="str">
        <f>VLOOKUP(F545,Plan2!$1:$1048576,3,FALSE)</f>
        <v>PASTA ARQUIVO, MATERIAL CARTOLINA PLASTIFICADA, LARGURA 240 MM, ALTURA 345 MM,COR AZUL, CARACTERÍSTICAS ADICIONAIS COM ABA E ELÁSTICO, GRAMATURA 480 G/M2</v>
      </c>
      <c r="H545" s="130" t="s">
        <v>346</v>
      </c>
      <c r="I545" s="130">
        <v>50</v>
      </c>
      <c r="J545" s="131">
        <f>VLOOKUP(F545,Plan2!$1:$1048576,8,FALSE)</f>
        <v>1.25</v>
      </c>
      <c r="K545" s="125">
        <f t="shared" si="34"/>
        <v>62.5</v>
      </c>
      <c r="L545" s="133">
        <v>42527</v>
      </c>
      <c r="M545" s="130" t="s">
        <v>450</v>
      </c>
      <c r="N545" s="130">
        <f t="shared" si="37"/>
        <v>50</v>
      </c>
      <c r="O545" s="127">
        <f t="shared" si="35"/>
        <v>62.5</v>
      </c>
      <c r="P545" s="126">
        <v>42613</v>
      </c>
      <c r="Q545" s="120">
        <v>1088</v>
      </c>
      <c r="R545" s="120" t="s">
        <v>611</v>
      </c>
    </row>
    <row r="546" spans="1:18" ht="75" x14ac:dyDescent="0.25">
      <c r="A546" s="120" t="s">
        <v>17</v>
      </c>
      <c r="B546" s="121" t="s">
        <v>18</v>
      </c>
      <c r="C546" s="122">
        <v>42664</v>
      </c>
      <c r="D546" s="132">
        <v>140117</v>
      </c>
      <c r="E546" s="120" t="s">
        <v>345</v>
      </c>
      <c r="F546" s="130">
        <v>160</v>
      </c>
      <c r="G546" s="120" t="str">
        <f>VLOOKUP(F546,Plan2!$1:$1048576,3,FALSE)</f>
        <v>PRANCHETA PORTÁTIL, MATERIAL ACRÍLICO, COMPRIMENTO 233 MM, LARGURA 320 MM, ESPESSURA 3 MM, COR FUMÊ, CARACTERÍSTICAS ADICIONAIS COM PRENDEDOR NIQUELADO</v>
      </c>
      <c r="H546" s="130" t="s">
        <v>346</v>
      </c>
      <c r="I546" s="130">
        <v>5</v>
      </c>
      <c r="J546" s="131">
        <f>VLOOKUP(F546,Plan2!$1:$1048576,8,FALSE)</f>
        <v>7.54</v>
      </c>
      <c r="K546" s="125">
        <f t="shared" si="34"/>
        <v>37.700000000000003</v>
      </c>
      <c r="L546" s="133">
        <v>42527</v>
      </c>
      <c r="M546" s="130" t="s">
        <v>440</v>
      </c>
      <c r="N546" s="130">
        <f t="shared" si="37"/>
        <v>5</v>
      </c>
      <c r="O546" s="127">
        <f t="shared" si="35"/>
        <v>37.700000000000003</v>
      </c>
      <c r="P546" s="126">
        <v>42585</v>
      </c>
      <c r="Q546" s="120">
        <v>4230</v>
      </c>
      <c r="R546" s="120" t="s">
        <v>611</v>
      </c>
    </row>
    <row r="547" spans="1:18" ht="60" x14ac:dyDescent="0.25">
      <c r="A547" s="120" t="s">
        <v>17</v>
      </c>
      <c r="B547" s="121" t="s">
        <v>18</v>
      </c>
      <c r="C547" s="122">
        <v>42664</v>
      </c>
      <c r="D547" s="132">
        <v>140117</v>
      </c>
      <c r="E547" s="120" t="s">
        <v>345</v>
      </c>
      <c r="F547" s="130">
        <v>164</v>
      </c>
      <c r="G547" s="120" t="str">
        <f>VLOOKUP(F547,Plan2!$1:$1048576,3,FALSE)</f>
        <v>RÉGUA COMUM, MATERIAL PLÁSTICO CRISTAL, COMPRIMENTO 50 CM, GRADUAÇÃO CENTÍMETRO, TIPO MATERIAL RÍGIDO</v>
      </c>
      <c r="H547" s="130" t="s">
        <v>346</v>
      </c>
      <c r="I547" s="130">
        <v>20</v>
      </c>
      <c r="J547" s="131">
        <f>VLOOKUP(F547,Plan2!$1:$1048576,8,FALSE)</f>
        <v>1.88</v>
      </c>
      <c r="K547" s="125">
        <f t="shared" si="34"/>
        <v>37.599999999999994</v>
      </c>
      <c r="L547" s="133">
        <v>42527</v>
      </c>
      <c r="M547" s="130" t="s">
        <v>452</v>
      </c>
      <c r="N547" s="130">
        <f t="shared" si="37"/>
        <v>20</v>
      </c>
      <c r="O547" s="127">
        <f t="shared" si="35"/>
        <v>37.599999999999994</v>
      </c>
      <c r="P547" s="126">
        <v>42579</v>
      </c>
      <c r="Q547" s="120">
        <v>7571</v>
      </c>
      <c r="R547" s="120" t="s">
        <v>611</v>
      </c>
    </row>
    <row r="548" spans="1:18" ht="45" x14ac:dyDescent="0.25">
      <c r="A548" s="120" t="s">
        <v>17</v>
      </c>
      <c r="B548" s="121" t="s">
        <v>18</v>
      </c>
      <c r="C548" s="122">
        <v>42664</v>
      </c>
      <c r="D548" s="132">
        <v>140117</v>
      </c>
      <c r="E548" s="120" t="s">
        <v>345</v>
      </c>
      <c r="F548" s="130">
        <v>174</v>
      </c>
      <c r="G548" s="120" t="str">
        <f>VLOOKUP(F548,Plan2!$1:$1048576,3,FALSE)</f>
        <v>TESOURA, MATERIAL AÇO INOXIDÁVEL, MATERIAL CABO POLIPROPILENO, COMPRIMENTO 20 CM</v>
      </c>
      <c r="H548" s="130" t="s">
        <v>346</v>
      </c>
      <c r="I548" s="130">
        <v>5</v>
      </c>
      <c r="J548" s="131">
        <f>VLOOKUP(F548,Plan2!$1:$1048576,8,FALSE)</f>
        <v>2.8</v>
      </c>
      <c r="K548" s="125">
        <f t="shared" si="34"/>
        <v>14</v>
      </c>
      <c r="L548" s="133">
        <v>42527</v>
      </c>
      <c r="M548" s="130" t="s">
        <v>444</v>
      </c>
      <c r="N548" s="130">
        <f t="shared" si="37"/>
        <v>5</v>
      </c>
      <c r="O548" s="127">
        <f t="shared" si="35"/>
        <v>14</v>
      </c>
      <c r="P548" s="126">
        <v>42576</v>
      </c>
      <c r="Q548" s="120">
        <v>346</v>
      </c>
      <c r="R548" s="120" t="s">
        <v>611</v>
      </c>
    </row>
    <row r="549" spans="1:18" ht="45" x14ac:dyDescent="0.25">
      <c r="A549" s="120" t="s">
        <v>17</v>
      </c>
      <c r="B549" s="121" t="s">
        <v>18</v>
      </c>
      <c r="C549" s="122">
        <v>42664</v>
      </c>
      <c r="D549" s="132">
        <v>140120</v>
      </c>
      <c r="E549" s="120" t="s">
        <v>337</v>
      </c>
      <c r="F549" s="130">
        <v>16</v>
      </c>
      <c r="G549" s="120" t="str">
        <f>VLOOKUP(F549,Plan2!$1:$1048576,3,FALSE)</f>
        <v>CAIXA ARQUIVO, MATERIAL PLÁSTICO CORRUGADO FLEXÍVEL, DIMENSÕES 135 X 250 X 360MM, COR CINZA</v>
      </c>
      <c r="H549" s="130" t="s">
        <v>338</v>
      </c>
      <c r="I549" s="130">
        <v>20</v>
      </c>
      <c r="J549" s="131">
        <f>VLOOKUP(F549,Plan2!$1:$1048576,8,FALSE)</f>
        <v>2.52</v>
      </c>
      <c r="K549" s="125">
        <f t="shared" si="34"/>
        <v>50.4</v>
      </c>
      <c r="L549" s="133">
        <v>42527</v>
      </c>
      <c r="M549" s="130" t="s">
        <v>442</v>
      </c>
      <c r="N549" s="130">
        <f t="shared" si="37"/>
        <v>20</v>
      </c>
      <c r="O549" s="127">
        <f t="shared" si="35"/>
        <v>50.4</v>
      </c>
      <c r="P549" s="126">
        <v>42579</v>
      </c>
      <c r="Q549" s="120">
        <v>4543</v>
      </c>
      <c r="R549" s="120" t="s">
        <v>611</v>
      </c>
    </row>
    <row r="550" spans="1:18" ht="105" x14ac:dyDescent="0.25">
      <c r="A550" s="120" t="s">
        <v>17</v>
      </c>
      <c r="B550" s="121" t="s">
        <v>18</v>
      </c>
      <c r="C550" s="122">
        <v>42664</v>
      </c>
      <c r="D550" s="132">
        <v>140120</v>
      </c>
      <c r="E550" s="120" t="s">
        <v>337</v>
      </c>
      <c r="F550" s="130">
        <v>19</v>
      </c>
      <c r="G550" s="120" t="str">
        <f>VLOOKUP(F550,Plan2!$1:$1048576,3,FALSE)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550" s="130" t="s">
        <v>338</v>
      </c>
      <c r="I550" s="130">
        <v>50</v>
      </c>
      <c r="J550" s="131">
        <f>VLOOKUP(F550,Plan2!$1:$1048576,8,FALSE)</f>
        <v>0.32</v>
      </c>
      <c r="K550" s="125">
        <f t="shared" si="34"/>
        <v>16</v>
      </c>
      <c r="L550" s="133">
        <v>42527</v>
      </c>
      <c r="M550" s="130" t="s">
        <v>450</v>
      </c>
      <c r="N550" s="130">
        <f t="shared" si="37"/>
        <v>50</v>
      </c>
      <c r="O550" s="127">
        <f t="shared" si="35"/>
        <v>16</v>
      </c>
      <c r="P550" s="126">
        <v>42613</v>
      </c>
      <c r="Q550" s="120">
        <v>1088</v>
      </c>
      <c r="R550" s="120" t="s">
        <v>611</v>
      </c>
    </row>
    <row r="551" spans="1:18" ht="105" x14ac:dyDescent="0.25">
      <c r="A551" s="120" t="s">
        <v>17</v>
      </c>
      <c r="B551" s="121" t="s">
        <v>18</v>
      </c>
      <c r="C551" s="122">
        <v>42664</v>
      </c>
      <c r="D551" s="132">
        <v>140120</v>
      </c>
      <c r="E551" s="120" t="s">
        <v>337</v>
      </c>
      <c r="F551" s="130">
        <v>20</v>
      </c>
      <c r="G551" s="120" t="str">
        <f>VLOOKUP(F551,Plan2!$1:$1048576,3,FALSE)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551" s="130" t="s">
        <v>338</v>
      </c>
      <c r="I551" s="130">
        <v>50</v>
      </c>
      <c r="J551" s="131">
        <f>VLOOKUP(F551,Plan2!$1:$1048576,8,FALSE)</f>
        <v>0.32</v>
      </c>
      <c r="K551" s="125">
        <f t="shared" si="34"/>
        <v>16</v>
      </c>
      <c r="L551" s="133">
        <v>42527</v>
      </c>
      <c r="M551" s="130" t="s">
        <v>450</v>
      </c>
      <c r="N551" s="130">
        <f t="shared" si="37"/>
        <v>50</v>
      </c>
      <c r="O551" s="127">
        <f t="shared" si="35"/>
        <v>16</v>
      </c>
      <c r="P551" s="126">
        <v>42613</v>
      </c>
      <c r="Q551" s="120">
        <v>1088</v>
      </c>
      <c r="R551" s="120" t="s">
        <v>611</v>
      </c>
    </row>
    <row r="552" spans="1:18" ht="105" x14ac:dyDescent="0.25">
      <c r="A552" s="120" t="s">
        <v>17</v>
      </c>
      <c r="B552" s="121" t="s">
        <v>18</v>
      </c>
      <c r="C552" s="122">
        <v>42664</v>
      </c>
      <c r="D552" s="132">
        <v>140120</v>
      </c>
      <c r="E552" s="120" t="s">
        <v>337</v>
      </c>
      <c r="F552" s="130">
        <v>21</v>
      </c>
      <c r="G552" s="120" t="str">
        <f>VLOOKUP(F552,Plan2!$1:$1048576,3,FALSE)</f>
        <v>CANETA ESFEROGRÁFICA, MATERIAL PLÁSTICO, QUANTIDADE CARGAS 1 UN, MATERIAL PONTA LATÃO COM ESFERA DE TUNGSTÊNIO, TIPO ESCRITA MÉDIA, COR TINTA VERMELHA, CARACTERÍSTICAS ADICIONAIS MATERIAL TRANSPARENTE E COM ORIFÍCIO LATERAL</v>
      </c>
      <c r="H552" s="130" t="s">
        <v>338</v>
      </c>
      <c r="I552" s="130">
        <v>25</v>
      </c>
      <c r="J552" s="131">
        <f>VLOOKUP(F552,Plan2!$1:$1048576,8,FALSE)</f>
        <v>0.32</v>
      </c>
      <c r="K552" s="125">
        <f t="shared" si="34"/>
        <v>8</v>
      </c>
      <c r="L552" s="133">
        <v>42527</v>
      </c>
      <c r="M552" s="130" t="s">
        <v>450</v>
      </c>
      <c r="N552" s="130">
        <f t="shared" si="37"/>
        <v>25</v>
      </c>
      <c r="O552" s="127">
        <f t="shared" si="35"/>
        <v>8</v>
      </c>
      <c r="P552" s="126">
        <v>42613</v>
      </c>
      <c r="Q552" s="120">
        <v>1088</v>
      </c>
      <c r="R552" s="120" t="s">
        <v>611</v>
      </c>
    </row>
    <row r="553" spans="1:18" ht="60" x14ac:dyDescent="0.25">
      <c r="A553" s="120" t="s">
        <v>17</v>
      </c>
      <c r="B553" s="121" t="s">
        <v>18</v>
      </c>
      <c r="C553" s="122">
        <v>42664</v>
      </c>
      <c r="D553" s="132">
        <v>140120</v>
      </c>
      <c r="E553" s="120" t="s">
        <v>337</v>
      </c>
      <c r="F553" s="130">
        <v>28</v>
      </c>
      <c r="G553" s="120" t="str">
        <f>VLOOKUP(F553,Plan2!$1:$1048576,3,FALSE)</f>
        <v>CANETA MARCA-TEXTO, MATERIAL PLÁSTICO, TIPO PONTA POROSA, COR FLUORESCENTE AMARELA, TIPO NÃO RECARREGÁVEL, DIMENSÕES 4 MM</v>
      </c>
      <c r="H553" s="130" t="s">
        <v>338</v>
      </c>
      <c r="I553" s="130">
        <v>10</v>
      </c>
      <c r="J553" s="131">
        <f>VLOOKUP(F553,Plan2!$1:$1048576,8,FALSE)</f>
        <v>0.85</v>
      </c>
      <c r="K553" s="125">
        <f t="shared" si="34"/>
        <v>8.5</v>
      </c>
      <c r="L553" s="133">
        <v>42527</v>
      </c>
      <c r="M553" s="130" t="s">
        <v>445</v>
      </c>
      <c r="N553" s="130">
        <f t="shared" si="37"/>
        <v>10</v>
      </c>
      <c r="O553" s="127">
        <f t="shared" si="35"/>
        <v>8.5</v>
      </c>
      <c r="P553" s="126">
        <v>42579</v>
      </c>
      <c r="Q553" s="120">
        <v>988</v>
      </c>
      <c r="R553" s="120" t="s">
        <v>611</v>
      </c>
    </row>
    <row r="554" spans="1:18" ht="60" x14ac:dyDescent="0.25">
      <c r="A554" s="120" t="s">
        <v>17</v>
      </c>
      <c r="B554" s="121" t="s">
        <v>18</v>
      </c>
      <c r="C554" s="122">
        <v>42664</v>
      </c>
      <c r="D554" s="132">
        <v>140120</v>
      </c>
      <c r="E554" s="120" t="s">
        <v>337</v>
      </c>
      <c r="F554" s="130">
        <v>43</v>
      </c>
      <c r="G554" s="120" t="str">
        <f>VLOOKUP(F554,Plan2!$1:$1048576,3,FALSE)</f>
        <v>CLIPE, TRATAMENTO SUPERFICIAL NIQUELADO, TAMANHO 2/0, MATERIAL METAL, FORMATO TRANÇADO. CAIXA COM 50 UNIDADES</v>
      </c>
      <c r="H554" s="130" t="s">
        <v>338</v>
      </c>
      <c r="I554" s="130">
        <v>10</v>
      </c>
      <c r="J554" s="131">
        <f>VLOOKUP(F554,Plan2!$1:$1048576,8,FALSE)</f>
        <v>1.7</v>
      </c>
      <c r="K554" s="125">
        <f t="shared" si="34"/>
        <v>17</v>
      </c>
      <c r="L554" s="133">
        <v>42527</v>
      </c>
      <c r="M554" s="130" t="s">
        <v>435</v>
      </c>
      <c r="N554" s="130">
        <f t="shared" si="37"/>
        <v>10</v>
      </c>
      <c r="O554" s="127">
        <f t="shared" si="35"/>
        <v>17</v>
      </c>
      <c r="P554" s="126">
        <v>42579</v>
      </c>
      <c r="Q554" s="120">
        <v>4950</v>
      </c>
      <c r="R554" s="120" t="s">
        <v>611</v>
      </c>
    </row>
    <row r="555" spans="1:18" ht="75" x14ac:dyDescent="0.25">
      <c r="A555" s="120" t="s">
        <v>17</v>
      </c>
      <c r="B555" s="121" t="s">
        <v>18</v>
      </c>
      <c r="C555" s="122">
        <v>42664</v>
      </c>
      <c r="D555" s="132">
        <v>140120</v>
      </c>
      <c r="E555" s="120" t="s">
        <v>337</v>
      </c>
      <c r="F555" s="130">
        <v>47</v>
      </c>
      <c r="G555" s="120" t="str">
        <f>VLOOKUP(F555,Plan2!$1:$1048576,3,FALSE)</f>
        <v>COLA, COMPOSIÇÃO POLIVINIL ACETATO- PVA, COR BRANCA, APLICAÇÃO ESCOLAR, CARACTERÍSTICAS ADICIONAIS LAVÁVEL, NÃO TÓXICA, VALIDADE MÍNIMA 18 MESES, TIPOLÍQUIDO. TUDO DE 40G</v>
      </c>
      <c r="H555" s="130" t="s">
        <v>338</v>
      </c>
      <c r="I555" s="130">
        <v>6</v>
      </c>
      <c r="J555" s="131">
        <f>VLOOKUP(F555,Plan2!$1:$1048576,8,FALSE)</f>
        <v>0.49</v>
      </c>
      <c r="K555" s="125">
        <f t="shared" si="34"/>
        <v>2.94</v>
      </c>
      <c r="L555" s="133">
        <v>42527</v>
      </c>
      <c r="M555" s="130" t="s">
        <v>445</v>
      </c>
      <c r="N555" s="130">
        <f t="shared" si="37"/>
        <v>6</v>
      </c>
      <c r="O555" s="127">
        <f t="shared" si="35"/>
        <v>2.94</v>
      </c>
      <c r="P555" s="126">
        <v>42579</v>
      </c>
      <c r="Q555" s="120">
        <v>988</v>
      </c>
      <c r="R555" s="120" t="s">
        <v>611</v>
      </c>
    </row>
    <row r="556" spans="1:18" ht="60" x14ac:dyDescent="0.25">
      <c r="A556" s="120" t="s">
        <v>17</v>
      </c>
      <c r="B556" s="121" t="s">
        <v>18</v>
      </c>
      <c r="C556" s="122">
        <v>42664</v>
      </c>
      <c r="D556" s="132">
        <v>140120</v>
      </c>
      <c r="E556" s="120" t="s">
        <v>337</v>
      </c>
      <c r="F556" s="130">
        <v>66</v>
      </c>
      <c r="G556" s="120" t="str">
        <f>VLOOKUP(F556,Plan2!$1:$1048576,3,FALSE)</f>
        <v>ENVELOPE, MATERIAL PAPEL KRAFT, GRAMATURA 110 G/M2, TIPO SACO COMUM, COMPRIMENTO 390 MM, COR PARDA, LARGURA 260 MM</v>
      </c>
      <c r="H556" s="130" t="s">
        <v>338</v>
      </c>
      <c r="I556" s="130">
        <v>300</v>
      </c>
      <c r="J556" s="131">
        <f>VLOOKUP(F556,Plan2!$1:$1048576,8,FALSE)</f>
        <v>0.12</v>
      </c>
      <c r="K556" s="125">
        <f t="shared" si="34"/>
        <v>36</v>
      </c>
      <c r="L556" s="133">
        <v>42527</v>
      </c>
      <c r="M556" s="130" t="s">
        <v>442</v>
      </c>
      <c r="N556" s="130">
        <v>200</v>
      </c>
      <c r="O556" s="127">
        <f t="shared" si="35"/>
        <v>24</v>
      </c>
      <c r="P556" s="126">
        <v>42579</v>
      </c>
      <c r="Q556" s="120">
        <v>4543</v>
      </c>
      <c r="R556" s="120" t="s">
        <v>692</v>
      </c>
    </row>
    <row r="557" spans="1:18" ht="60" x14ac:dyDescent="0.25">
      <c r="A557" s="120" t="s">
        <v>17</v>
      </c>
      <c r="B557" s="121" t="s">
        <v>18</v>
      </c>
      <c r="C557" s="122">
        <v>42664</v>
      </c>
      <c r="D557" s="132">
        <v>140120</v>
      </c>
      <c r="E557" s="120" t="s">
        <v>337</v>
      </c>
      <c r="F557" s="130">
        <v>82</v>
      </c>
      <c r="G557" s="120" t="str">
        <f>VLOOKUP(F557,Plan2!$1:$1048576,3,FALSE)</f>
        <v>ESTILETE DESENHO, MATERIAL CORPO PLÁSTICO RESISTENTE, LARGURA LÂMINA 22 MM, TIPO LÂMINA RETRÁTIL, TIPO FIXAÇÃO LÂMINA ENCAIXE DE PRESSÃO</v>
      </c>
      <c r="H557" s="130" t="s">
        <v>338</v>
      </c>
      <c r="I557" s="130">
        <v>4</v>
      </c>
      <c r="J557" s="131">
        <f>VLOOKUP(F557,Plan2!$1:$1048576,8,FALSE)</f>
        <v>1</v>
      </c>
      <c r="K557" s="125">
        <f t="shared" si="34"/>
        <v>4</v>
      </c>
      <c r="L557" s="133">
        <v>42527</v>
      </c>
      <c r="M557" s="130" t="s">
        <v>445</v>
      </c>
      <c r="N557" s="130">
        <f t="shared" ref="N557:N572" si="38">I557</f>
        <v>4</v>
      </c>
      <c r="O557" s="127">
        <f t="shared" si="35"/>
        <v>4</v>
      </c>
      <c r="P557" s="126">
        <v>42579</v>
      </c>
      <c r="Q557" s="120">
        <v>988</v>
      </c>
      <c r="R557" s="120" t="s">
        <v>611</v>
      </c>
    </row>
    <row r="558" spans="1:18" ht="60" x14ac:dyDescent="0.25">
      <c r="A558" s="120" t="s">
        <v>17</v>
      </c>
      <c r="B558" s="121" t="s">
        <v>18</v>
      </c>
      <c r="C558" s="122">
        <v>42664</v>
      </c>
      <c r="D558" s="132">
        <v>140120</v>
      </c>
      <c r="E558" s="120" t="s">
        <v>337</v>
      </c>
      <c r="F558" s="130">
        <v>85</v>
      </c>
      <c r="G558" s="120" t="str">
        <f>VLOOKUP(F558,Plan2!$1:$1048576,3,FALSE)</f>
        <v>EXTRATOR GRAMPO, MATERIAL AÇO INOXIDÁVEL, TIPO ESPÁTULA, CARACTERÍSTICAS ADICIONAIS DIMENSÕES 150 X 5 MM</v>
      </c>
      <c r="H558" s="130" t="s">
        <v>338</v>
      </c>
      <c r="I558" s="130">
        <v>4</v>
      </c>
      <c r="J558" s="131">
        <f>VLOOKUP(F558,Plan2!$1:$1048576,8,FALSE)</f>
        <v>0.88</v>
      </c>
      <c r="K558" s="125">
        <f t="shared" si="34"/>
        <v>3.52</v>
      </c>
      <c r="L558" s="133">
        <v>42527</v>
      </c>
      <c r="M558" s="130" t="s">
        <v>445</v>
      </c>
      <c r="N558" s="130">
        <f t="shared" si="38"/>
        <v>4</v>
      </c>
      <c r="O558" s="127">
        <f t="shared" si="35"/>
        <v>3.52</v>
      </c>
      <c r="P558" s="126">
        <v>42579</v>
      </c>
      <c r="Q558" s="120">
        <v>988</v>
      </c>
      <c r="R558" s="120" t="s">
        <v>611</v>
      </c>
    </row>
    <row r="559" spans="1:18" ht="75" x14ac:dyDescent="0.25">
      <c r="A559" s="120" t="s">
        <v>17</v>
      </c>
      <c r="B559" s="121" t="s">
        <v>18</v>
      </c>
      <c r="C559" s="122">
        <v>42664</v>
      </c>
      <c r="D559" s="132">
        <v>140120</v>
      </c>
      <c r="E559" s="120" t="s">
        <v>337</v>
      </c>
      <c r="F559" s="130">
        <v>91</v>
      </c>
      <c r="G559" s="120" t="str">
        <f>VLOOKUP(F559,Plan2!$1:$1048576,3,FALSE)</f>
        <v>FITA ADESIVA, MATERIAL POLIPROPILENO TRANSPARENTE, TIPO MONOFACE, LARGURA 19 MM, COMPRIMENTO 50 M, COR INCOLOR, APLICAÇÃO MULTIUSO. ROLO DE 50 METROS</v>
      </c>
      <c r="H559" s="130" t="s">
        <v>338</v>
      </c>
      <c r="I559" s="130">
        <v>6</v>
      </c>
      <c r="J559" s="131">
        <f>VLOOKUP(F559,Plan2!$1:$1048576,8,FALSE)</f>
        <v>1.03</v>
      </c>
      <c r="K559" s="125">
        <f t="shared" si="34"/>
        <v>6.18</v>
      </c>
      <c r="L559" s="133">
        <v>42527</v>
      </c>
      <c r="M559" s="130" t="s">
        <v>449</v>
      </c>
      <c r="N559" s="130">
        <f t="shared" si="38"/>
        <v>6</v>
      </c>
      <c r="O559" s="127">
        <f t="shared" si="35"/>
        <v>6.18</v>
      </c>
      <c r="P559" s="126">
        <v>42569</v>
      </c>
      <c r="Q559" s="120">
        <v>2793</v>
      </c>
      <c r="R559" s="120" t="s">
        <v>611</v>
      </c>
    </row>
    <row r="560" spans="1:18" ht="45" x14ac:dyDescent="0.25">
      <c r="A560" s="120" t="s">
        <v>17</v>
      </c>
      <c r="B560" s="121" t="s">
        <v>18</v>
      </c>
      <c r="C560" s="122">
        <v>42664</v>
      </c>
      <c r="D560" s="132">
        <v>140120</v>
      </c>
      <c r="E560" s="120" t="s">
        <v>337</v>
      </c>
      <c r="F560" s="130">
        <v>94</v>
      </c>
      <c r="G560" s="120" t="str">
        <f>VLOOKUP(F560,Plan2!$1:$1048576,3,FALSE)</f>
        <v>FLANELA, MATERIAL FLANELA, COMPRIMENTO 60 CM, LARGURA 40 CM, COR AMARELA</v>
      </c>
      <c r="H560" s="130" t="s">
        <v>338</v>
      </c>
      <c r="I560" s="130">
        <v>3</v>
      </c>
      <c r="J560" s="131">
        <f>VLOOKUP(F560,Plan2!$1:$1048576,8,FALSE)</f>
        <v>1.22</v>
      </c>
      <c r="K560" s="125">
        <f t="shared" si="34"/>
        <v>3.66</v>
      </c>
      <c r="L560" s="133">
        <v>42527</v>
      </c>
      <c r="M560" s="130" t="s">
        <v>443</v>
      </c>
      <c r="N560" s="130">
        <f t="shared" si="38"/>
        <v>3</v>
      </c>
      <c r="O560" s="127">
        <f t="shared" si="35"/>
        <v>3.66</v>
      </c>
      <c r="P560" s="126">
        <v>42590</v>
      </c>
      <c r="Q560" s="120">
        <v>546</v>
      </c>
      <c r="R560" s="120" t="s">
        <v>611</v>
      </c>
    </row>
    <row r="561" spans="1:18" ht="75" x14ac:dyDescent="0.25">
      <c r="A561" s="120" t="s">
        <v>17</v>
      </c>
      <c r="B561" s="121" t="s">
        <v>18</v>
      </c>
      <c r="C561" s="122">
        <v>42664</v>
      </c>
      <c r="D561" s="132">
        <v>140120</v>
      </c>
      <c r="E561" s="120" t="s">
        <v>337</v>
      </c>
      <c r="F561" s="130">
        <v>108</v>
      </c>
      <c r="G561" s="120" t="str">
        <f>VLOOKUP(F561,Plan2!$1:$1048576,3,FALSE)</f>
        <v>LÁPIS PRETO, MATERIAL CORPO MADEIRA, DUREZA CARGA HB, FORMATO CORPO SEXTAVADO,CARACTERÍSTICAS ADICIONAIS ENVERNIZADO E APONTADO, MATERIAL CARGA GRAFITE Nº 2</v>
      </c>
      <c r="H561" s="130" t="s">
        <v>338</v>
      </c>
      <c r="I561" s="130">
        <v>50</v>
      </c>
      <c r="J561" s="131">
        <f>VLOOKUP(F561,Plan2!$1:$1048576,8,FALSE)</f>
        <v>0.16</v>
      </c>
      <c r="K561" s="125">
        <f t="shared" si="34"/>
        <v>8</v>
      </c>
      <c r="L561" s="130" t="s">
        <v>477</v>
      </c>
      <c r="M561" s="130" t="s">
        <v>477</v>
      </c>
      <c r="N561" s="130" t="s">
        <v>477</v>
      </c>
      <c r="O561" s="127" t="s">
        <v>477</v>
      </c>
      <c r="P561" s="126" t="s">
        <v>477</v>
      </c>
      <c r="Q561" s="120" t="s">
        <v>477</v>
      </c>
      <c r="R561" s="120" t="s">
        <v>478</v>
      </c>
    </row>
    <row r="562" spans="1:18" ht="60" x14ac:dyDescent="0.25">
      <c r="A562" s="120" t="s">
        <v>17</v>
      </c>
      <c r="B562" s="121" t="s">
        <v>18</v>
      </c>
      <c r="C562" s="122">
        <v>42664</v>
      </c>
      <c r="D562" s="132">
        <v>140120</v>
      </c>
      <c r="E562" s="120" t="s">
        <v>337</v>
      </c>
      <c r="F562" s="130">
        <v>164</v>
      </c>
      <c r="G562" s="120" t="str">
        <f>VLOOKUP(F562,Plan2!$1:$1048576,3,FALSE)</f>
        <v>RÉGUA COMUM, MATERIAL PLÁSTICO CRISTAL, COMPRIMENTO 50 CM, GRADUAÇÃO CENTÍMETRO, TIPO MATERIAL RÍGIDO</v>
      </c>
      <c r="H562" s="130" t="s">
        <v>338</v>
      </c>
      <c r="I562" s="130">
        <v>6</v>
      </c>
      <c r="J562" s="131">
        <f>VLOOKUP(F562,Plan2!$1:$1048576,8,FALSE)</f>
        <v>1.88</v>
      </c>
      <c r="K562" s="125">
        <f t="shared" si="34"/>
        <v>11.28</v>
      </c>
      <c r="L562" s="133">
        <v>42527</v>
      </c>
      <c r="M562" s="130" t="s">
        <v>452</v>
      </c>
      <c r="N562" s="130">
        <f t="shared" si="38"/>
        <v>6</v>
      </c>
      <c r="O562" s="127">
        <f t="shared" si="35"/>
        <v>11.28</v>
      </c>
      <c r="P562" s="126">
        <v>42579</v>
      </c>
      <c r="Q562" s="120">
        <v>7571</v>
      </c>
      <c r="R562" s="120" t="s">
        <v>611</v>
      </c>
    </row>
    <row r="563" spans="1:18" ht="45" x14ac:dyDescent="0.25">
      <c r="A563" s="120" t="s">
        <v>17</v>
      </c>
      <c r="B563" s="121" t="s">
        <v>18</v>
      </c>
      <c r="C563" s="122">
        <v>42664</v>
      </c>
      <c r="D563" s="132">
        <v>140120</v>
      </c>
      <c r="E563" s="120" t="s">
        <v>337</v>
      </c>
      <c r="F563" s="130">
        <v>174</v>
      </c>
      <c r="G563" s="120" t="str">
        <f>VLOOKUP(F563,Plan2!$1:$1048576,3,FALSE)</f>
        <v>TESOURA, MATERIAL AÇO INOXIDÁVEL, MATERIAL CABO POLIPROPILENO, COMPRIMENTO 20 CM</v>
      </c>
      <c r="H563" s="130" t="s">
        <v>338</v>
      </c>
      <c r="I563" s="130">
        <v>4</v>
      </c>
      <c r="J563" s="131">
        <f>VLOOKUP(F563,Plan2!$1:$1048576,8,FALSE)</f>
        <v>2.8</v>
      </c>
      <c r="K563" s="125">
        <f t="shared" si="34"/>
        <v>11.2</v>
      </c>
      <c r="L563" s="133">
        <v>42527</v>
      </c>
      <c r="M563" s="130" t="s">
        <v>444</v>
      </c>
      <c r="N563" s="130">
        <f t="shared" si="38"/>
        <v>4</v>
      </c>
      <c r="O563" s="127">
        <f t="shared" si="35"/>
        <v>11.2</v>
      </c>
      <c r="P563" s="126">
        <v>42576</v>
      </c>
      <c r="Q563" s="120">
        <v>346</v>
      </c>
      <c r="R563" s="120" t="s">
        <v>611</v>
      </c>
    </row>
    <row r="564" spans="1:18" ht="60" x14ac:dyDescent="0.25">
      <c r="A564" s="120" t="s">
        <v>17</v>
      </c>
      <c r="B564" s="121" t="s">
        <v>18</v>
      </c>
      <c r="C564" s="122">
        <v>42664</v>
      </c>
      <c r="D564" s="132">
        <v>140120</v>
      </c>
      <c r="E564" s="120" t="s">
        <v>337</v>
      </c>
      <c r="F564" s="130">
        <v>175</v>
      </c>
      <c r="G564" s="120" t="str">
        <f>VLOOKUP(F564,Plan2!$1:$1048576,3,FALSE)</f>
        <v>TINTA PARA CARIMBO, COR AZUL, COMPONENTES ÁGUA, PIGMENTOS, ASPECTO FÍSICO LÍQUIDO, APLICAÇÃO ALMOFADA, CAPACIDADE FRASCO 40 ML</v>
      </c>
      <c r="H564" s="130" t="s">
        <v>338</v>
      </c>
      <c r="I564" s="130">
        <v>2</v>
      </c>
      <c r="J564" s="131">
        <f>VLOOKUP(F564,Plan2!$1:$1048576,8,FALSE)</f>
        <v>1.6</v>
      </c>
      <c r="K564" s="125">
        <f t="shared" si="34"/>
        <v>3.2</v>
      </c>
      <c r="L564" s="133">
        <v>42527</v>
      </c>
      <c r="M564" s="130" t="s">
        <v>445</v>
      </c>
      <c r="N564" s="130">
        <f t="shared" si="38"/>
        <v>2</v>
      </c>
      <c r="O564" s="127">
        <f t="shared" si="35"/>
        <v>3.2</v>
      </c>
      <c r="P564" s="126">
        <v>42579</v>
      </c>
      <c r="Q564" s="120">
        <v>988</v>
      </c>
      <c r="R564" s="120" t="s">
        <v>611</v>
      </c>
    </row>
    <row r="565" spans="1:18" ht="90" x14ac:dyDescent="0.25">
      <c r="A565" s="120" t="s">
        <v>17</v>
      </c>
      <c r="B565" s="121" t="s">
        <v>18</v>
      </c>
      <c r="C565" s="122">
        <v>42664</v>
      </c>
      <c r="D565" s="132">
        <v>150000</v>
      </c>
      <c r="E565" s="120" t="s">
        <v>326</v>
      </c>
      <c r="F565" s="130">
        <v>4</v>
      </c>
      <c r="G565" s="120" t="str">
        <f>VLOOKUP(F565,Plan2!$1:$1048576,3,FALSE)</f>
        <v>ALFINETE MAPA, MATERIAL METAL, TRATAMENTO SUPERFICIAL NIQUELADO, MATERIAL CABEÇA PLÁSTICO, FORMATO CABEÇA REDONDO, COR PRETA, COMPRIMENTO 10 MM, APLICAÇÃO MAPA. CAIXA COM 100 UNIDADES</v>
      </c>
      <c r="H565" s="130" t="s">
        <v>327</v>
      </c>
      <c r="I565" s="130">
        <v>3</v>
      </c>
      <c r="J565" s="131">
        <f>VLOOKUP(F565,Plan2!$1:$1048576,8,FALSE)</f>
        <v>3.5</v>
      </c>
      <c r="K565" s="125">
        <f t="shared" si="34"/>
        <v>10.5</v>
      </c>
      <c r="L565" s="133">
        <v>42524</v>
      </c>
      <c r="M565" s="130" t="s">
        <v>423</v>
      </c>
      <c r="N565" s="130">
        <f t="shared" si="38"/>
        <v>3</v>
      </c>
      <c r="O565" s="127">
        <f t="shared" si="35"/>
        <v>10.5</v>
      </c>
      <c r="P565" s="126">
        <v>42576</v>
      </c>
      <c r="Q565" s="120">
        <v>348</v>
      </c>
      <c r="R565" s="120" t="s">
        <v>611</v>
      </c>
    </row>
    <row r="566" spans="1:18" ht="60" x14ac:dyDescent="0.25">
      <c r="A566" s="120" t="s">
        <v>17</v>
      </c>
      <c r="B566" s="121" t="s">
        <v>18</v>
      </c>
      <c r="C566" s="122">
        <v>42664</v>
      </c>
      <c r="D566" s="132">
        <v>150000</v>
      </c>
      <c r="E566" s="120" t="s">
        <v>326</v>
      </c>
      <c r="F566" s="130">
        <v>7</v>
      </c>
      <c r="G566" s="120" t="str">
        <f>VLOOKUP(F566,Plan2!$1:$1048576,3,FALSE)</f>
        <v>APAGADOR QUADRO MAGNÉTICO, MATERIAL CORPO PLÁSTICO, COMPRIMENTO 15 CM, LARGURA6 CM, ALTURA 4 CM, MATERIAL BASE FELTRO, ENCAIXE PINCEL SEM ENCAIXE</v>
      </c>
      <c r="H566" s="130" t="s">
        <v>327</v>
      </c>
      <c r="I566" s="130">
        <v>20</v>
      </c>
      <c r="J566" s="131">
        <f>VLOOKUP(F566,Plan2!$1:$1048576,8,FALSE)</f>
        <v>2.5</v>
      </c>
      <c r="K566" s="125">
        <f t="shared" si="34"/>
        <v>50</v>
      </c>
      <c r="L566" s="133">
        <v>42527</v>
      </c>
      <c r="M566" s="130" t="s">
        <v>434</v>
      </c>
      <c r="N566" s="130">
        <f t="shared" si="38"/>
        <v>20</v>
      </c>
      <c r="O566" s="127">
        <f t="shared" si="35"/>
        <v>50</v>
      </c>
      <c r="P566" s="126">
        <v>42592</v>
      </c>
      <c r="Q566" s="120">
        <v>16807</v>
      </c>
      <c r="R566" s="120" t="s">
        <v>611</v>
      </c>
    </row>
    <row r="567" spans="1:18" ht="60" x14ac:dyDescent="0.25">
      <c r="A567" s="120" t="s">
        <v>17</v>
      </c>
      <c r="B567" s="121" t="s">
        <v>18</v>
      </c>
      <c r="C567" s="122">
        <v>42664</v>
      </c>
      <c r="D567" s="132">
        <v>150000</v>
      </c>
      <c r="E567" s="120" t="s">
        <v>326</v>
      </c>
      <c r="F567" s="130">
        <v>8</v>
      </c>
      <c r="G567" s="120" t="str">
        <f>VLOOKUP(F567,Plan2!$1:$1048576,3,FALSE)</f>
        <v>APONTADOR LÁPIS, MATERIAL METAL, TIPO ESCOLAR, COR PRATEADO, TAMANHO PEQUENO, QUANTIDADE FUROS 1, CARACTERÍSTICAS ADICIONAIS SEM DEPÓSITO</v>
      </c>
      <c r="H567" s="130" t="s">
        <v>327</v>
      </c>
      <c r="I567" s="130">
        <v>50</v>
      </c>
      <c r="J567" s="131">
        <f>VLOOKUP(F567,Plan2!$1:$1048576,8,FALSE)</f>
        <v>0.4</v>
      </c>
      <c r="K567" s="125">
        <f t="shared" si="34"/>
        <v>20</v>
      </c>
      <c r="L567" s="133">
        <v>42527</v>
      </c>
      <c r="M567" s="130" t="s">
        <v>425</v>
      </c>
      <c r="N567" s="130">
        <f t="shared" si="38"/>
        <v>50</v>
      </c>
      <c r="O567" s="127">
        <f t="shared" si="35"/>
        <v>20</v>
      </c>
      <c r="P567" s="126">
        <v>42579</v>
      </c>
      <c r="Q567" s="120">
        <v>1400</v>
      </c>
      <c r="R567" s="120" t="s">
        <v>611</v>
      </c>
    </row>
    <row r="568" spans="1:18" ht="45" x14ac:dyDescent="0.25">
      <c r="A568" s="120" t="s">
        <v>17</v>
      </c>
      <c r="B568" s="121" t="s">
        <v>18</v>
      </c>
      <c r="C568" s="122">
        <v>42664</v>
      </c>
      <c r="D568" s="132">
        <v>150000</v>
      </c>
      <c r="E568" s="120" t="s">
        <v>326</v>
      </c>
      <c r="F568" s="130">
        <v>9</v>
      </c>
      <c r="G568" s="120" t="str">
        <f>VLOOKUP(F568,Plan2!$1:$1048576,3,FALSE)</f>
        <v>BARBANTE ALGODÃO, QUANTIDADE FIOS 8 UN, ACABAMENTO SUPERFICIAL CRÚ. ROLO DE 250G</v>
      </c>
      <c r="H568" s="130" t="s">
        <v>327</v>
      </c>
      <c r="I568" s="130">
        <v>20</v>
      </c>
      <c r="J568" s="131">
        <f>VLOOKUP(F568,Plan2!$1:$1048576,8,FALSE)</f>
        <v>3.49</v>
      </c>
      <c r="K568" s="125">
        <f t="shared" si="34"/>
        <v>69.800000000000011</v>
      </c>
      <c r="L568" s="133">
        <v>42524</v>
      </c>
      <c r="M568" s="130" t="s">
        <v>415</v>
      </c>
      <c r="N568" s="130">
        <f t="shared" si="38"/>
        <v>20</v>
      </c>
      <c r="O568" s="127">
        <f t="shared" si="35"/>
        <v>69.800000000000011</v>
      </c>
      <c r="P568" s="126">
        <v>42564</v>
      </c>
      <c r="Q568" s="120">
        <v>1281</v>
      </c>
      <c r="R568" s="120" t="s">
        <v>611</v>
      </c>
    </row>
    <row r="569" spans="1:18" ht="60" x14ac:dyDescent="0.25">
      <c r="A569" s="120" t="s">
        <v>17</v>
      </c>
      <c r="B569" s="121" t="s">
        <v>18</v>
      </c>
      <c r="C569" s="122">
        <v>42664</v>
      </c>
      <c r="D569" s="132">
        <v>150000</v>
      </c>
      <c r="E569" s="120" t="s">
        <v>326</v>
      </c>
      <c r="F569" s="130">
        <v>10</v>
      </c>
      <c r="G569" s="120" t="str">
        <f>VLOOKUP(F569,Plan2!$1:$1048576,3,FALSE)</f>
        <v>BLOCO FLIP CHART, COR BRANCA, FORMATO 66 X 96 CM, APLICAÇÃO FLIP CHART COM FUROS, CARACTERÍSTICAS ADICIONAIS SEM PAUTA</v>
      </c>
      <c r="H569" s="130" t="s">
        <v>327</v>
      </c>
      <c r="I569" s="130">
        <v>10</v>
      </c>
      <c r="J569" s="131">
        <f>VLOOKUP(F569,Plan2!$1:$1048576,8,FALSE)</f>
        <v>19.899999999999999</v>
      </c>
      <c r="K569" s="125">
        <f t="shared" si="34"/>
        <v>199</v>
      </c>
      <c r="L569" s="133">
        <v>42524</v>
      </c>
      <c r="M569" s="130" t="s">
        <v>423</v>
      </c>
      <c r="N569" s="130">
        <f t="shared" si="38"/>
        <v>10</v>
      </c>
      <c r="O569" s="127">
        <f t="shared" si="35"/>
        <v>199</v>
      </c>
      <c r="P569" s="126">
        <v>42576</v>
      </c>
      <c r="Q569" s="120">
        <v>348</v>
      </c>
      <c r="R569" s="120" t="s">
        <v>611</v>
      </c>
    </row>
    <row r="570" spans="1:18" ht="60" x14ac:dyDescent="0.25">
      <c r="A570" s="120" t="s">
        <v>17</v>
      </c>
      <c r="B570" s="121" t="s">
        <v>18</v>
      </c>
      <c r="C570" s="122">
        <v>42664</v>
      </c>
      <c r="D570" s="132">
        <v>150000</v>
      </c>
      <c r="E570" s="120" t="s">
        <v>326</v>
      </c>
      <c r="F570" s="130">
        <v>12</v>
      </c>
      <c r="G570" s="120" t="str">
        <f>VLOOKUP(F570,Plan2!$1:$1048576,3,FALSE)</f>
        <v>BLOCO RECADO, MATERIAL PAPEL, COR AMARELO, LARGURA 38 MM, COMPRIMENTO 50 MM, TIPO REMOVÍVEL, CARACTERÍSTICAS ADICIONAIS AUTO-ADESIVO</v>
      </c>
      <c r="H570" s="130" t="s">
        <v>327</v>
      </c>
      <c r="I570" s="130">
        <v>50</v>
      </c>
      <c r="J570" s="131">
        <f>VLOOKUP(F570,Plan2!$1:$1048576,8,FALSE)</f>
        <v>0.56999999999999995</v>
      </c>
      <c r="K570" s="125">
        <f t="shared" si="34"/>
        <v>28.499999999999996</v>
      </c>
      <c r="L570" s="133">
        <v>42524</v>
      </c>
      <c r="M570" s="130" t="s">
        <v>424</v>
      </c>
      <c r="N570" s="130">
        <f t="shared" si="38"/>
        <v>50</v>
      </c>
      <c r="O570" s="127">
        <f t="shared" si="35"/>
        <v>28.499999999999996</v>
      </c>
      <c r="P570" s="126">
        <v>42579</v>
      </c>
      <c r="Q570" s="120">
        <v>938</v>
      </c>
      <c r="R570" s="120" t="s">
        <v>611</v>
      </c>
    </row>
    <row r="571" spans="1:18" ht="60" x14ac:dyDescent="0.25">
      <c r="A571" s="120" t="s">
        <v>17</v>
      </c>
      <c r="B571" s="121" t="s">
        <v>18</v>
      </c>
      <c r="C571" s="122">
        <v>42664</v>
      </c>
      <c r="D571" s="132">
        <v>150000</v>
      </c>
      <c r="E571" s="120" t="s">
        <v>326</v>
      </c>
      <c r="F571" s="130">
        <v>14</v>
      </c>
      <c r="G571" s="120" t="str">
        <f>VLOOKUP(F571,Plan2!$1:$1048576,3,FALSE)</f>
        <v>BORRACHA APAGADORA ESCRITA, MATERIAL BORRACHA, COMPRIMENTO 45 MM, LARGURA 23 MM, ALTURA 12 MM, COR BRANCA</v>
      </c>
      <c r="H571" s="130" t="s">
        <v>327</v>
      </c>
      <c r="I571" s="130">
        <v>50</v>
      </c>
      <c r="J571" s="131">
        <f>VLOOKUP(F571,Plan2!$1:$1048576,8,FALSE)</f>
        <v>0.25</v>
      </c>
      <c r="K571" s="125">
        <f t="shared" si="34"/>
        <v>12.5</v>
      </c>
      <c r="L571" s="130" t="s">
        <v>477</v>
      </c>
      <c r="M571" s="130" t="s">
        <v>477</v>
      </c>
      <c r="N571" s="130" t="s">
        <v>477</v>
      </c>
      <c r="O571" s="127" t="s">
        <v>477</v>
      </c>
      <c r="P571" s="126" t="s">
        <v>477</v>
      </c>
      <c r="Q571" s="120" t="s">
        <v>477</v>
      </c>
      <c r="R571" s="120" t="s">
        <v>478</v>
      </c>
    </row>
    <row r="572" spans="1:18" ht="30" x14ac:dyDescent="0.25">
      <c r="A572" s="120" t="s">
        <v>17</v>
      </c>
      <c r="B572" s="121" t="s">
        <v>18</v>
      </c>
      <c r="C572" s="122">
        <v>42664</v>
      </c>
      <c r="D572" s="132">
        <v>150000</v>
      </c>
      <c r="E572" s="120" t="s">
        <v>326</v>
      </c>
      <c r="F572" s="130">
        <v>17</v>
      </c>
      <c r="G572" s="120" t="str">
        <f>VLOOKUP(F572,Plan2!$1:$1048576,3,FALSE)</f>
        <v>CAIXA ARQUIVO, MATERIAL PLÁSTICO, DIMENSÕES 135 X 240 X 360 MM, COR AZUL</v>
      </c>
      <c r="H572" s="130" t="s">
        <v>327</v>
      </c>
      <c r="I572" s="130">
        <v>50</v>
      </c>
      <c r="J572" s="131">
        <f>VLOOKUP(F572,Plan2!$1:$1048576,8,FALSE)</f>
        <v>2.5499999999999998</v>
      </c>
      <c r="K572" s="125">
        <f t="shared" si="34"/>
        <v>127.49999999999999</v>
      </c>
      <c r="L572" s="133">
        <v>42524</v>
      </c>
      <c r="M572" s="130" t="s">
        <v>420</v>
      </c>
      <c r="N572" s="130">
        <f t="shared" si="38"/>
        <v>50</v>
      </c>
      <c r="O572" s="127">
        <f t="shared" si="35"/>
        <v>127.49999999999999</v>
      </c>
      <c r="P572" s="126">
        <v>42579</v>
      </c>
      <c r="Q572" s="120">
        <v>4544</v>
      </c>
      <c r="R572" s="120" t="s">
        <v>611</v>
      </c>
    </row>
    <row r="573" spans="1:18" ht="105" x14ac:dyDescent="0.25">
      <c r="A573" s="120" t="s">
        <v>17</v>
      </c>
      <c r="B573" s="121" t="s">
        <v>18</v>
      </c>
      <c r="C573" s="122">
        <v>42664</v>
      </c>
      <c r="D573" s="132">
        <v>150000</v>
      </c>
      <c r="E573" s="120" t="s">
        <v>326</v>
      </c>
      <c r="F573" s="130">
        <v>18</v>
      </c>
      <c r="G573" s="120" t="str">
        <f>VLOOKUP(F573,Plan2!$1:$1048576,3,FALSE)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573" s="130" t="s">
        <v>327</v>
      </c>
      <c r="I573" s="130">
        <v>400</v>
      </c>
      <c r="J573" s="131">
        <f>VLOOKUP(F573,Plan2!$1:$1048576,8,FALSE)</f>
        <v>0.5</v>
      </c>
      <c r="K573" s="125">
        <f t="shared" si="34"/>
        <v>200</v>
      </c>
      <c r="L573" s="133">
        <v>42524</v>
      </c>
      <c r="M573" s="130" t="s">
        <v>418</v>
      </c>
      <c r="N573" s="130">
        <v>250</v>
      </c>
      <c r="O573" s="127">
        <f t="shared" si="35"/>
        <v>125</v>
      </c>
      <c r="P573" s="126">
        <v>42583</v>
      </c>
      <c r="Q573" s="120">
        <v>4227</v>
      </c>
      <c r="R573" s="120" t="s">
        <v>692</v>
      </c>
    </row>
    <row r="574" spans="1:18" ht="105" x14ac:dyDescent="0.25">
      <c r="A574" s="120" t="s">
        <v>17</v>
      </c>
      <c r="B574" s="121" t="s">
        <v>18</v>
      </c>
      <c r="C574" s="122">
        <v>42664</v>
      </c>
      <c r="D574" s="132">
        <v>150000</v>
      </c>
      <c r="E574" s="120" t="s">
        <v>326</v>
      </c>
      <c r="F574" s="130">
        <v>20</v>
      </c>
      <c r="G574" s="120" t="str">
        <f>VLOOKUP(F574,Plan2!$1:$1048576,3,FALSE)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574" s="130" t="s">
        <v>327</v>
      </c>
      <c r="I574" s="130">
        <v>300</v>
      </c>
      <c r="J574" s="131">
        <f>VLOOKUP(F574,Plan2!$1:$1048576,8,FALSE)</f>
        <v>0.32</v>
      </c>
      <c r="K574" s="125">
        <f t="shared" si="34"/>
        <v>96</v>
      </c>
      <c r="L574" s="133">
        <v>42527</v>
      </c>
      <c r="M574" s="130" t="s">
        <v>431</v>
      </c>
      <c r="N574" s="130">
        <f t="shared" ref="N574:N584" si="39">I574</f>
        <v>300</v>
      </c>
      <c r="O574" s="127">
        <f t="shared" si="35"/>
        <v>96</v>
      </c>
      <c r="P574" s="126">
        <v>42613</v>
      </c>
      <c r="Q574" s="120">
        <v>1089</v>
      </c>
      <c r="R574" s="120" t="s">
        <v>611</v>
      </c>
    </row>
    <row r="575" spans="1:18" ht="105" x14ac:dyDescent="0.25">
      <c r="A575" s="120" t="s">
        <v>17</v>
      </c>
      <c r="B575" s="121" t="s">
        <v>18</v>
      </c>
      <c r="C575" s="122">
        <v>42664</v>
      </c>
      <c r="D575" s="132">
        <v>150000</v>
      </c>
      <c r="E575" s="120" t="s">
        <v>326</v>
      </c>
      <c r="F575" s="130">
        <v>21</v>
      </c>
      <c r="G575" s="120" t="str">
        <f>VLOOKUP(F575,Plan2!$1:$1048576,3,FALSE)</f>
        <v>CANETA ESFEROGRÁFICA, MATERIAL PLÁSTICO, QUANTIDADE CARGAS 1 UN, MATERIAL PONTA LATÃO COM ESFERA DE TUNGSTÊNIO, TIPO ESCRITA MÉDIA, COR TINTA VERMELHA, CARACTERÍSTICAS ADICIONAIS MATERIAL TRANSPARENTE E COM ORIFÍCIO LATERAL</v>
      </c>
      <c r="H575" s="130" t="s">
        <v>327</v>
      </c>
      <c r="I575" s="130">
        <v>200</v>
      </c>
      <c r="J575" s="131">
        <f>VLOOKUP(F575,Plan2!$1:$1048576,8,FALSE)</f>
        <v>0.32</v>
      </c>
      <c r="K575" s="125">
        <f t="shared" si="34"/>
        <v>64</v>
      </c>
      <c r="L575" s="133">
        <v>42527</v>
      </c>
      <c r="M575" s="130" t="s">
        <v>431</v>
      </c>
      <c r="N575" s="130">
        <f t="shared" si="39"/>
        <v>200</v>
      </c>
      <c r="O575" s="127">
        <f t="shared" si="35"/>
        <v>64</v>
      </c>
      <c r="P575" s="126">
        <v>42613</v>
      </c>
      <c r="Q575" s="120">
        <v>1089</v>
      </c>
      <c r="R575" s="120" t="s">
        <v>611</v>
      </c>
    </row>
    <row r="576" spans="1:18" ht="60" x14ac:dyDescent="0.25">
      <c r="A576" s="120" t="s">
        <v>17</v>
      </c>
      <c r="B576" s="121" t="s">
        <v>18</v>
      </c>
      <c r="C576" s="122">
        <v>42664</v>
      </c>
      <c r="D576" s="132">
        <v>150000</v>
      </c>
      <c r="E576" s="120" t="s">
        <v>326</v>
      </c>
      <c r="F576" s="130">
        <v>28</v>
      </c>
      <c r="G576" s="120" t="str">
        <f>VLOOKUP(F576,Plan2!$1:$1048576,3,FALSE)</f>
        <v>CANETA MARCA-TEXTO, MATERIAL PLÁSTICO, TIPO PONTA POROSA, COR FLUORESCENTE AMARELA, TIPO NÃO RECARREGÁVEL, DIMENSÕES 4 MM</v>
      </c>
      <c r="H576" s="130" t="s">
        <v>327</v>
      </c>
      <c r="I576" s="130">
        <v>50</v>
      </c>
      <c r="J576" s="131">
        <f>VLOOKUP(F576,Plan2!$1:$1048576,8,FALSE)</f>
        <v>0.85</v>
      </c>
      <c r="K576" s="125">
        <f t="shared" si="34"/>
        <v>42.5</v>
      </c>
      <c r="L576" s="133">
        <v>42524</v>
      </c>
      <c r="M576" s="130" t="s">
        <v>424</v>
      </c>
      <c r="N576" s="130">
        <f t="shared" si="39"/>
        <v>50</v>
      </c>
      <c r="O576" s="127">
        <f t="shared" si="35"/>
        <v>42.5</v>
      </c>
      <c r="P576" s="126">
        <v>42579</v>
      </c>
      <c r="Q576" s="120">
        <v>938</v>
      </c>
      <c r="R576" s="120" t="s">
        <v>611</v>
      </c>
    </row>
    <row r="577" spans="1:18" ht="45" x14ac:dyDescent="0.25">
      <c r="A577" s="120" t="s">
        <v>17</v>
      </c>
      <c r="B577" s="121" t="s">
        <v>18</v>
      </c>
      <c r="C577" s="122">
        <v>42664</v>
      </c>
      <c r="D577" s="132">
        <v>150000</v>
      </c>
      <c r="E577" s="120" t="s">
        <v>326</v>
      </c>
      <c r="F577" s="130">
        <v>27</v>
      </c>
      <c r="G577" s="120" t="str">
        <f>VLOOKUP(F577,Plan2!$1:$1048576,3,FALSE)</f>
        <v>CANETA MARCA-TEXTO, MATERIAL PLÁSTICO, TIPO PONTA FLUORESCENTE, COR VERDE, TIPO NÃO RECARREGÁVEL</v>
      </c>
      <c r="H577" s="130" t="s">
        <v>327</v>
      </c>
      <c r="I577" s="130">
        <v>100</v>
      </c>
      <c r="J577" s="131">
        <f>VLOOKUP(F577,Plan2!$1:$1048576,8,FALSE)</f>
        <v>0.85</v>
      </c>
      <c r="K577" s="125">
        <f t="shared" si="34"/>
        <v>85</v>
      </c>
      <c r="L577" s="133">
        <v>42524</v>
      </c>
      <c r="M577" s="130" t="s">
        <v>423</v>
      </c>
      <c r="N577" s="130">
        <f t="shared" si="39"/>
        <v>100</v>
      </c>
      <c r="O577" s="127">
        <f t="shared" si="35"/>
        <v>85</v>
      </c>
      <c r="P577" s="126">
        <v>42576</v>
      </c>
      <c r="Q577" s="120">
        <v>348</v>
      </c>
      <c r="R577" s="120" t="s">
        <v>611</v>
      </c>
    </row>
    <row r="578" spans="1:18" ht="45" x14ac:dyDescent="0.25">
      <c r="A578" s="120" t="s">
        <v>17</v>
      </c>
      <c r="B578" s="121" t="s">
        <v>18</v>
      </c>
      <c r="C578" s="122">
        <v>42664</v>
      </c>
      <c r="D578" s="132">
        <v>150000</v>
      </c>
      <c r="E578" s="120" t="s">
        <v>326</v>
      </c>
      <c r="F578" s="130">
        <v>37</v>
      </c>
      <c r="G578" s="120" t="str">
        <f>VLOOKUP(F578,Plan2!$1:$1048576,3,FALSE)</f>
        <v>CARTOLINA, MATERIAL CELULOSE VEGETAL, GRAMATURA 180 G/M2, COMPRIMENTO 730 MM, LARGURA 550 MM, COR BRANCA</v>
      </c>
      <c r="H578" s="130" t="s">
        <v>327</v>
      </c>
      <c r="I578" s="130">
        <v>50</v>
      </c>
      <c r="J578" s="131">
        <f>VLOOKUP(F578,Plan2!$1:$1048576,8,FALSE)</f>
        <v>0.38</v>
      </c>
      <c r="K578" s="125">
        <f t="shared" ref="K578:K641" si="40">J578*I578</f>
        <v>19</v>
      </c>
      <c r="L578" s="133">
        <v>42527</v>
      </c>
      <c r="M578" s="130" t="s">
        <v>425</v>
      </c>
      <c r="N578" s="130">
        <f t="shared" si="39"/>
        <v>50</v>
      </c>
      <c r="O578" s="127">
        <f t="shared" si="35"/>
        <v>19</v>
      </c>
      <c r="P578" s="126">
        <v>42579</v>
      </c>
      <c r="Q578" s="120">
        <v>1400</v>
      </c>
      <c r="R578" s="120" t="s">
        <v>611</v>
      </c>
    </row>
    <row r="579" spans="1:18" ht="60" x14ac:dyDescent="0.25">
      <c r="A579" s="120" t="s">
        <v>17</v>
      </c>
      <c r="B579" s="121" t="s">
        <v>18</v>
      </c>
      <c r="C579" s="122">
        <v>42664</v>
      </c>
      <c r="D579" s="132">
        <v>150000</v>
      </c>
      <c r="E579" s="120" t="s">
        <v>326</v>
      </c>
      <c r="F579" s="130">
        <v>46</v>
      </c>
      <c r="G579" s="120" t="str">
        <f>VLOOKUP(F579,Plan2!$1:$1048576,3,FALSE)</f>
        <v>COLA, COMPOSIÇÃO CIANIACRILATO, APLICAÇÃO MATERIAIS POROSOS, CARACTERÍSTICAS ADICIONAIS BICO APLICADOR, TIPO INSTANTÂNEA. TUBO DE 3G</v>
      </c>
      <c r="H579" s="130" t="s">
        <v>327</v>
      </c>
      <c r="I579" s="130">
        <v>10</v>
      </c>
      <c r="J579" s="131">
        <f>VLOOKUP(F579,Plan2!$1:$1048576,8,FALSE)</f>
        <v>3.23</v>
      </c>
      <c r="K579" s="125">
        <f t="shared" si="40"/>
        <v>32.299999999999997</v>
      </c>
      <c r="L579" s="133">
        <v>42524</v>
      </c>
      <c r="M579" s="130" t="s">
        <v>419</v>
      </c>
      <c r="N579" s="130">
        <f t="shared" si="39"/>
        <v>10</v>
      </c>
      <c r="O579" s="127">
        <f t="shared" ref="O579:O642" si="41">N579*J579</f>
        <v>32.299999999999997</v>
      </c>
      <c r="P579" s="126">
        <v>42563</v>
      </c>
      <c r="Q579" s="120">
        <v>13408</v>
      </c>
      <c r="R579" s="120" t="s">
        <v>611</v>
      </c>
    </row>
    <row r="580" spans="1:18" ht="45" x14ac:dyDescent="0.25">
      <c r="A580" s="120" t="s">
        <v>17</v>
      </c>
      <c r="B580" s="121" t="s">
        <v>18</v>
      </c>
      <c r="C580" s="122">
        <v>42664</v>
      </c>
      <c r="D580" s="132">
        <v>150000</v>
      </c>
      <c r="E580" s="120" t="s">
        <v>326</v>
      </c>
      <c r="F580" s="130">
        <v>48</v>
      </c>
      <c r="G580" s="120" t="str">
        <f>VLOOKUP(F580,Plan2!$1:$1048576,3,FALSE)</f>
        <v>COLA, COR BRANCA, APLICAÇÃO PAPEL, CARACTERÍSTICAS ADICIONAIS ATÓXICA, TIPO BASTÃO. TUBO DE 20G</v>
      </c>
      <c r="H580" s="130" t="s">
        <v>327</v>
      </c>
      <c r="I580" s="130">
        <v>15</v>
      </c>
      <c r="J580" s="131">
        <f>VLOOKUP(F580,Plan2!$1:$1048576,8,FALSE)</f>
        <v>0.94</v>
      </c>
      <c r="K580" s="125">
        <f t="shared" si="40"/>
        <v>14.1</v>
      </c>
      <c r="L580" s="133">
        <v>42524</v>
      </c>
      <c r="M580" s="130" t="s">
        <v>419</v>
      </c>
      <c r="N580" s="130">
        <f t="shared" si="39"/>
        <v>15</v>
      </c>
      <c r="O580" s="127">
        <f t="shared" si="41"/>
        <v>14.1</v>
      </c>
      <c r="P580" s="126">
        <v>42563</v>
      </c>
      <c r="Q580" s="120">
        <v>13408</v>
      </c>
      <c r="R580" s="120" t="s">
        <v>611</v>
      </c>
    </row>
    <row r="581" spans="1:18" ht="75" x14ac:dyDescent="0.25">
      <c r="A581" s="120" t="s">
        <v>17</v>
      </c>
      <c r="B581" s="121" t="s">
        <v>18</v>
      </c>
      <c r="C581" s="122">
        <v>42664</v>
      </c>
      <c r="D581" s="132">
        <v>150000</v>
      </c>
      <c r="E581" s="120" t="s">
        <v>326</v>
      </c>
      <c r="F581" s="130">
        <v>47</v>
      </c>
      <c r="G581" s="120" t="str">
        <f>VLOOKUP(F581,Plan2!$1:$1048576,3,FALSE)</f>
        <v>COLA, COMPOSIÇÃO POLIVINIL ACETATO- PVA, COR BRANCA, APLICAÇÃO ESCOLAR, CARACTERÍSTICAS ADICIONAIS LAVÁVEL, NÃO TÓXICA, VALIDADE MÍNIMA 18 MESES, TIPOLÍQUIDO. TUDO DE 40G</v>
      </c>
      <c r="H581" s="130" t="s">
        <v>327</v>
      </c>
      <c r="I581" s="130">
        <v>15</v>
      </c>
      <c r="J581" s="131">
        <f>VLOOKUP(F581,Plan2!$1:$1048576,8,FALSE)</f>
        <v>0.49</v>
      </c>
      <c r="K581" s="125">
        <f t="shared" si="40"/>
        <v>7.35</v>
      </c>
      <c r="L581" s="133">
        <v>42524</v>
      </c>
      <c r="M581" s="130" t="s">
        <v>424</v>
      </c>
      <c r="N581" s="130">
        <f t="shared" si="39"/>
        <v>15</v>
      </c>
      <c r="O581" s="127">
        <f t="shared" si="41"/>
        <v>7.35</v>
      </c>
      <c r="P581" s="126">
        <v>42579</v>
      </c>
      <c r="Q581" s="120">
        <v>938</v>
      </c>
      <c r="R581" s="120" t="s">
        <v>611</v>
      </c>
    </row>
    <row r="582" spans="1:18" ht="60" x14ac:dyDescent="0.25">
      <c r="A582" s="120" t="s">
        <v>17</v>
      </c>
      <c r="B582" s="121" t="s">
        <v>18</v>
      </c>
      <c r="C582" s="122">
        <v>42664</v>
      </c>
      <c r="D582" s="132">
        <v>150000</v>
      </c>
      <c r="E582" s="120" t="s">
        <v>326</v>
      </c>
      <c r="F582" s="130">
        <v>57</v>
      </c>
      <c r="G582" s="120" t="str">
        <f>VLOOKUP(F582,Plan2!$1:$1048576,3,FALSE)</f>
        <v>CORRETIVO LÍQUIDO, MATERIAL BASE D´ÁGUA- SECAGEM RÁPIDA, APRESENTAÇÃO FRASCO, APLICAÇÃO PAPEL COMUM ML, VOLUME 18 ML</v>
      </c>
      <c r="H582" s="130" t="s">
        <v>327</v>
      </c>
      <c r="I582" s="130">
        <v>30</v>
      </c>
      <c r="J582" s="131">
        <f>VLOOKUP(F582,Plan2!$1:$1048576,8,FALSE)</f>
        <v>0.99</v>
      </c>
      <c r="K582" s="125">
        <f t="shared" si="40"/>
        <v>29.7</v>
      </c>
      <c r="L582" s="133">
        <v>42527</v>
      </c>
      <c r="M582" s="130" t="s">
        <v>431</v>
      </c>
      <c r="N582" s="130">
        <f t="shared" si="39"/>
        <v>30</v>
      </c>
      <c r="O582" s="127">
        <f t="shared" si="41"/>
        <v>29.7</v>
      </c>
      <c r="P582" s="126">
        <v>42613</v>
      </c>
      <c r="Q582" s="120">
        <v>1089</v>
      </c>
      <c r="R582" s="120" t="s">
        <v>611</v>
      </c>
    </row>
    <row r="583" spans="1:18" ht="60" x14ac:dyDescent="0.25">
      <c r="A583" s="120" t="s">
        <v>17</v>
      </c>
      <c r="B583" s="121" t="s">
        <v>18</v>
      </c>
      <c r="C583" s="122">
        <v>42664</v>
      </c>
      <c r="D583" s="132">
        <v>150000</v>
      </c>
      <c r="E583" s="120" t="s">
        <v>326</v>
      </c>
      <c r="F583" s="130">
        <v>82</v>
      </c>
      <c r="G583" s="120" t="str">
        <f>VLOOKUP(F583,Plan2!$1:$1048576,3,FALSE)</f>
        <v>ESTILETE DESENHO, MATERIAL CORPO PLÁSTICO RESISTENTE, LARGURA LÂMINA 22 MM, TIPO LÂMINA RETRÁTIL, TIPO FIXAÇÃO LÂMINA ENCAIXE DE PRESSÃO</v>
      </c>
      <c r="H583" s="130" t="s">
        <v>327</v>
      </c>
      <c r="I583" s="130">
        <v>20</v>
      </c>
      <c r="J583" s="131">
        <f>VLOOKUP(F583,Plan2!$1:$1048576,8,FALSE)</f>
        <v>1</v>
      </c>
      <c r="K583" s="125">
        <f t="shared" si="40"/>
        <v>20</v>
      </c>
      <c r="L583" s="133">
        <v>42524</v>
      </c>
      <c r="M583" s="130" t="s">
        <v>424</v>
      </c>
      <c r="N583" s="130">
        <f t="shared" si="39"/>
        <v>20</v>
      </c>
      <c r="O583" s="127">
        <f t="shared" si="41"/>
        <v>20</v>
      </c>
      <c r="P583" s="126">
        <v>42579</v>
      </c>
      <c r="Q583" s="120">
        <v>938</v>
      </c>
      <c r="R583" s="120" t="s">
        <v>611</v>
      </c>
    </row>
    <row r="584" spans="1:18" ht="60" x14ac:dyDescent="0.25">
      <c r="A584" s="120" t="s">
        <v>17</v>
      </c>
      <c r="B584" s="121" t="s">
        <v>18</v>
      </c>
      <c r="C584" s="122">
        <v>42664</v>
      </c>
      <c r="D584" s="132">
        <v>150000</v>
      </c>
      <c r="E584" s="120" t="s">
        <v>326</v>
      </c>
      <c r="F584" s="130">
        <v>85</v>
      </c>
      <c r="G584" s="120" t="str">
        <f>VLOOKUP(F584,Plan2!$1:$1048576,3,FALSE)</f>
        <v>EXTRATOR GRAMPO, MATERIAL AÇO INOXIDÁVEL, TIPO ESPÁTULA, CARACTERÍSTICAS ADICIONAIS DIMENSÕES 150 X 5 MM</v>
      </c>
      <c r="H584" s="130" t="s">
        <v>327</v>
      </c>
      <c r="I584" s="130">
        <v>30</v>
      </c>
      <c r="J584" s="131">
        <f>VLOOKUP(F584,Plan2!$1:$1048576,8,FALSE)</f>
        <v>0.88</v>
      </c>
      <c r="K584" s="125">
        <f t="shared" si="40"/>
        <v>26.4</v>
      </c>
      <c r="L584" s="133">
        <v>42524</v>
      </c>
      <c r="M584" s="130" t="s">
        <v>424</v>
      </c>
      <c r="N584" s="130">
        <f t="shared" si="39"/>
        <v>30</v>
      </c>
      <c r="O584" s="127">
        <f t="shared" si="41"/>
        <v>26.4</v>
      </c>
      <c r="P584" s="126">
        <v>42579</v>
      </c>
      <c r="Q584" s="120">
        <v>938</v>
      </c>
      <c r="R584" s="120" t="s">
        <v>611</v>
      </c>
    </row>
    <row r="585" spans="1:18" ht="60" x14ac:dyDescent="0.25">
      <c r="A585" s="120" t="s">
        <v>17</v>
      </c>
      <c r="B585" s="121" t="s">
        <v>18</v>
      </c>
      <c r="C585" s="122">
        <v>42664</v>
      </c>
      <c r="D585" s="132">
        <v>150000</v>
      </c>
      <c r="E585" s="120" t="s">
        <v>326</v>
      </c>
      <c r="F585" s="130">
        <v>89</v>
      </c>
      <c r="G585" s="120" t="str">
        <f>VLOOKUP(F585,Plan2!$1:$1048576,3,FALSE)</f>
        <v>FITA ADESIVA, MATERIAL CREPE, TIPO MONOFACE, LARGURA 25 MM, COMPRIMENTO 50 M, COR BEGE, APLICAÇÃO MULTIUSO. ROLO DE 50 METROS</v>
      </c>
      <c r="H585" s="130" t="s">
        <v>327</v>
      </c>
      <c r="I585" s="130">
        <v>20</v>
      </c>
      <c r="J585" s="131">
        <f>VLOOKUP(F585,Plan2!$1:$1048576,8,FALSE)</f>
        <v>2.4</v>
      </c>
      <c r="K585" s="125">
        <f t="shared" si="40"/>
        <v>48</v>
      </c>
      <c r="L585" s="133">
        <v>42524</v>
      </c>
      <c r="M585" s="130" t="s">
        <v>416</v>
      </c>
      <c r="N585" s="130">
        <v>5</v>
      </c>
      <c r="O585" s="127">
        <f t="shared" si="41"/>
        <v>12</v>
      </c>
      <c r="P585" s="126">
        <v>42597</v>
      </c>
      <c r="Q585" s="120">
        <v>3048</v>
      </c>
      <c r="R585" s="120" t="s">
        <v>692</v>
      </c>
    </row>
    <row r="586" spans="1:18" ht="60" x14ac:dyDescent="0.25">
      <c r="A586" s="120" t="s">
        <v>17</v>
      </c>
      <c r="B586" s="121" t="s">
        <v>18</v>
      </c>
      <c r="C586" s="122">
        <v>42664</v>
      </c>
      <c r="D586" s="132">
        <v>150000</v>
      </c>
      <c r="E586" s="120" t="s">
        <v>326</v>
      </c>
      <c r="F586" s="130">
        <v>90</v>
      </c>
      <c r="G586" s="120" t="str">
        <f>VLOOKUP(F586,Plan2!$1:$1048576,3,FALSE)</f>
        <v>FITA ADESIVA, MATERIAL CREPE, TIPO MONOFACE, LARGURA 50 MM, COMPRIMENTO 50 M, COR BEGE, APLICAÇÃO MULTIUSO. ROLO DE 50 METROS</v>
      </c>
      <c r="H586" s="130" t="s">
        <v>327</v>
      </c>
      <c r="I586" s="130">
        <v>20</v>
      </c>
      <c r="J586" s="131">
        <f>VLOOKUP(F586,Plan2!$1:$1048576,8,FALSE)</f>
        <v>5</v>
      </c>
      <c r="K586" s="125">
        <f t="shared" si="40"/>
        <v>100</v>
      </c>
      <c r="L586" s="133">
        <v>42524</v>
      </c>
      <c r="M586" s="130" t="s">
        <v>416</v>
      </c>
      <c r="N586" s="130">
        <v>5</v>
      </c>
      <c r="O586" s="127">
        <f t="shared" si="41"/>
        <v>25</v>
      </c>
      <c r="P586" s="126">
        <v>42597</v>
      </c>
      <c r="Q586" s="120">
        <v>3048</v>
      </c>
      <c r="R586" s="120" t="s">
        <v>692</v>
      </c>
    </row>
    <row r="587" spans="1:18" ht="60" x14ac:dyDescent="0.25">
      <c r="A587" s="120" t="s">
        <v>17</v>
      </c>
      <c r="B587" s="121" t="s">
        <v>18</v>
      </c>
      <c r="C587" s="122">
        <v>42664</v>
      </c>
      <c r="D587" s="132">
        <v>150000</v>
      </c>
      <c r="E587" s="120" t="s">
        <v>326</v>
      </c>
      <c r="F587" s="130">
        <v>88</v>
      </c>
      <c r="G587" s="120" t="str">
        <f>VLOOKUP(F587,Plan2!$1:$1048576,3,FALSE)</f>
        <v>FITA ADESIVA, MATERIAL CREPE, TIPO MONOFACE, LARGURA 19 MM, COMPRIMENTO 50 M, COR BEGE, APLICAÇÃO MULTIUSO. ROLO DE 50 METROS</v>
      </c>
      <c r="H587" s="130" t="s">
        <v>327</v>
      </c>
      <c r="I587" s="130">
        <v>20</v>
      </c>
      <c r="J587" s="131">
        <f>VLOOKUP(F587,Plan2!$1:$1048576,8,FALSE)</f>
        <v>1.5</v>
      </c>
      <c r="K587" s="125">
        <f t="shared" si="40"/>
        <v>30</v>
      </c>
      <c r="L587" s="133">
        <v>42524</v>
      </c>
      <c r="M587" s="130" t="s">
        <v>416</v>
      </c>
      <c r="N587" s="130">
        <v>10</v>
      </c>
      <c r="O587" s="127">
        <f t="shared" si="41"/>
        <v>15</v>
      </c>
      <c r="P587" s="126">
        <v>42597</v>
      </c>
      <c r="Q587" s="120">
        <v>3048</v>
      </c>
      <c r="R587" s="120" t="s">
        <v>692</v>
      </c>
    </row>
    <row r="588" spans="1:18" ht="75" x14ac:dyDescent="0.25">
      <c r="A588" s="120" t="s">
        <v>17</v>
      </c>
      <c r="B588" s="121" t="s">
        <v>18</v>
      </c>
      <c r="C588" s="122">
        <v>42664</v>
      </c>
      <c r="D588" s="132">
        <v>150000</v>
      </c>
      <c r="E588" s="120" t="s">
        <v>326</v>
      </c>
      <c r="F588" s="130">
        <v>91</v>
      </c>
      <c r="G588" s="120" t="str">
        <f>VLOOKUP(F588,Plan2!$1:$1048576,3,FALSE)</f>
        <v>FITA ADESIVA, MATERIAL POLIPROPILENO TRANSPARENTE, TIPO MONOFACE, LARGURA 19 MM, COMPRIMENTO 50 M, COR INCOLOR, APLICAÇÃO MULTIUSO. ROLO DE 50 METROS</v>
      </c>
      <c r="H588" s="130" t="s">
        <v>327</v>
      </c>
      <c r="I588" s="130">
        <v>20</v>
      </c>
      <c r="J588" s="131">
        <f>VLOOKUP(F588,Plan2!$1:$1048576,8,FALSE)</f>
        <v>1.03</v>
      </c>
      <c r="K588" s="125">
        <f t="shared" si="40"/>
        <v>20.6</v>
      </c>
      <c r="L588" s="133">
        <v>42527</v>
      </c>
      <c r="M588" s="130" t="s">
        <v>429</v>
      </c>
      <c r="N588" s="130">
        <f t="shared" ref="N588:N609" si="42">I588</f>
        <v>20</v>
      </c>
      <c r="O588" s="127">
        <f t="shared" si="41"/>
        <v>20.6</v>
      </c>
      <c r="P588" s="126">
        <v>42569</v>
      </c>
      <c r="Q588" s="120">
        <v>2792</v>
      </c>
      <c r="R588" s="120" t="s">
        <v>611</v>
      </c>
    </row>
    <row r="589" spans="1:18" ht="75" x14ac:dyDescent="0.25">
      <c r="A589" s="120" t="s">
        <v>17</v>
      </c>
      <c r="B589" s="121" t="s">
        <v>18</v>
      </c>
      <c r="C589" s="122">
        <v>42664</v>
      </c>
      <c r="D589" s="132">
        <v>150000</v>
      </c>
      <c r="E589" s="120" t="s">
        <v>326</v>
      </c>
      <c r="F589" s="130">
        <v>92</v>
      </c>
      <c r="G589" s="120" t="str">
        <f>VLOOKUP(F589,Plan2!$1:$1048576,3,FALSE)</f>
        <v>FITA ADESIVA, MATERIAL POLIPROPILENO TRANSPARENTE, TIPO MONOFACE, LARGURA 50 MM, COMPRIMENTO 50 M, COR INCOLOR, APLICAÇÃO MULTIUSO. ROLO DE 50 METROS</v>
      </c>
      <c r="H589" s="130" t="s">
        <v>327</v>
      </c>
      <c r="I589" s="130">
        <v>20</v>
      </c>
      <c r="J589" s="131">
        <f>VLOOKUP(F589,Plan2!$1:$1048576,8,FALSE)</f>
        <v>1.8</v>
      </c>
      <c r="K589" s="125">
        <f t="shared" si="40"/>
        <v>36</v>
      </c>
      <c r="L589" s="133">
        <v>42524</v>
      </c>
      <c r="M589" s="130" t="s">
        <v>416</v>
      </c>
      <c r="N589" s="130">
        <f t="shared" si="42"/>
        <v>20</v>
      </c>
      <c r="O589" s="127">
        <f t="shared" si="41"/>
        <v>36</v>
      </c>
      <c r="P589" s="126">
        <v>42597</v>
      </c>
      <c r="Q589" s="120">
        <v>3048</v>
      </c>
      <c r="R589" s="120" t="s">
        <v>611</v>
      </c>
    </row>
    <row r="590" spans="1:18" ht="45" x14ac:dyDescent="0.25">
      <c r="A590" s="120" t="s">
        <v>17</v>
      </c>
      <c r="B590" s="121" t="s">
        <v>18</v>
      </c>
      <c r="C590" s="122">
        <v>42664</v>
      </c>
      <c r="D590" s="132">
        <v>150000</v>
      </c>
      <c r="E590" s="120" t="s">
        <v>326</v>
      </c>
      <c r="F590" s="130">
        <v>94</v>
      </c>
      <c r="G590" s="120" t="str">
        <f>VLOOKUP(F590,Plan2!$1:$1048576,3,FALSE)</f>
        <v>FLANELA, MATERIAL FLANELA, COMPRIMENTO 60 CM, LARGURA 40 CM, COR AMARELA</v>
      </c>
      <c r="H590" s="130" t="s">
        <v>327</v>
      </c>
      <c r="I590" s="130">
        <v>20</v>
      </c>
      <c r="J590" s="131">
        <f>VLOOKUP(F590,Plan2!$1:$1048576,8,FALSE)</f>
        <v>1.22</v>
      </c>
      <c r="K590" s="125">
        <f t="shared" si="40"/>
        <v>24.4</v>
      </c>
      <c r="L590" s="133">
        <v>42524</v>
      </c>
      <c r="M590" s="130" t="s">
        <v>422</v>
      </c>
      <c r="N590" s="130">
        <f t="shared" si="42"/>
        <v>20</v>
      </c>
      <c r="O590" s="127">
        <f t="shared" si="41"/>
        <v>24.4</v>
      </c>
      <c r="P590" s="126">
        <v>42590</v>
      </c>
      <c r="Q590" s="120">
        <v>544</v>
      </c>
      <c r="R590" s="120" t="s">
        <v>611</v>
      </c>
    </row>
    <row r="591" spans="1:18" ht="60" x14ac:dyDescent="0.25">
      <c r="A591" s="120" t="s">
        <v>17</v>
      </c>
      <c r="B591" s="121" t="s">
        <v>18</v>
      </c>
      <c r="C591" s="122">
        <v>42664</v>
      </c>
      <c r="D591" s="132">
        <v>150000</v>
      </c>
      <c r="E591" s="120" t="s">
        <v>326</v>
      </c>
      <c r="F591" s="130">
        <v>99</v>
      </c>
      <c r="G591" s="120" t="str">
        <f>VLOOKUP(F591,Plan2!$1:$1048576,3,FALSE)</f>
        <v>GARRAFA TÉRMICA, MATERIAL PLÁSTICO, CAPACIDADE 1 L, FORMATO CILÍNDRICO, CARACTERÍSTICAS ADICIONAIS COM TAMPA ROSCÁVEL E AMPOLA EM VIDRO</v>
      </c>
      <c r="H591" s="130" t="s">
        <v>327</v>
      </c>
      <c r="I591" s="130">
        <v>4</v>
      </c>
      <c r="J591" s="131">
        <f>VLOOKUP(F591,Plan2!$1:$1048576,8,FALSE)</f>
        <v>19.989999999999998</v>
      </c>
      <c r="K591" s="125">
        <f t="shared" si="40"/>
        <v>79.959999999999994</v>
      </c>
      <c r="L591" s="133">
        <v>42524</v>
      </c>
      <c r="M591" s="130" t="s">
        <v>422</v>
      </c>
      <c r="N591" s="130">
        <f t="shared" si="42"/>
        <v>4</v>
      </c>
      <c r="O591" s="127">
        <f t="shared" si="41"/>
        <v>79.959999999999994</v>
      </c>
      <c r="P591" s="126">
        <v>42590</v>
      </c>
      <c r="Q591" s="120">
        <v>544</v>
      </c>
      <c r="R591" s="120" t="s">
        <v>611</v>
      </c>
    </row>
    <row r="592" spans="1:18" ht="45" x14ac:dyDescent="0.25">
      <c r="A592" s="120" t="s">
        <v>17</v>
      </c>
      <c r="B592" s="121" t="s">
        <v>18</v>
      </c>
      <c r="C592" s="122">
        <v>42664</v>
      </c>
      <c r="D592" s="132">
        <v>150000</v>
      </c>
      <c r="E592" s="120" t="s">
        <v>326</v>
      </c>
      <c r="F592" s="130">
        <v>102</v>
      </c>
      <c r="G592" s="120" t="str">
        <f>VLOOKUP(F592,Plan2!$1:$1048576,3,FALSE)</f>
        <v>GRAMPEADOR, TRATAMENTO SUPERFICIAL PINTADO, MATERIAL METAL, TIPO MESA, CAPACIDADE 50 FL, TAMANHO GRAMPO 26/6</v>
      </c>
      <c r="H592" s="130" t="s">
        <v>327</v>
      </c>
      <c r="I592" s="130">
        <v>20</v>
      </c>
      <c r="J592" s="131">
        <f>VLOOKUP(F592,Plan2!$1:$1048576,8,FALSE)</f>
        <v>17.489999999999998</v>
      </c>
      <c r="K592" s="125">
        <f t="shared" si="40"/>
        <v>349.79999999999995</v>
      </c>
      <c r="L592" s="133">
        <v>42524</v>
      </c>
      <c r="M592" s="130" t="s">
        <v>418</v>
      </c>
      <c r="N592" s="130">
        <f t="shared" si="42"/>
        <v>20</v>
      </c>
      <c r="O592" s="127">
        <f t="shared" si="41"/>
        <v>349.79999999999995</v>
      </c>
      <c r="P592" s="126">
        <v>42583</v>
      </c>
      <c r="Q592" s="120">
        <v>4227</v>
      </c>
      <c r="R592" s="120" t="s">
        <v>611</v>
      </c>
    </row>
    <row r="593" spans="1:18" ht="60" x14ac:dyDescent="0.25">
      <c r="A593" s="120" t="s">
        <v>17</v>
      </c>
      <c r="B593" s="121" t="s">
        <v>18</v>
      </c>
      <c r="C593" s="122">
        <v>42664</v>
      </c>
      <c r="D593" s="132">
        <v>150000</v>
      </c>
      <c r="E593" s="120" t="s">
        <v>326</v>
      </c>
      <c r="F593" s="130">
        <v>100</v>
      </c>
      <c r="G593" s="120" t="str">
        <f>VLOOKUP(F593,Plan2!$1:$1048576,3,FALSE)</f>
        <v>GRAMPEADOR, TRATAMENTO SUPERFICIAL PINTADO, MATERIAL METAL, TIPO MESA, CAPACIDADE 100 FL, APLICAÇÃO PAPEL, TAMANHO GRAMPO 23/10</v>
      </c>
      <c r="H593" s="130" t="s">
        <v>327</v>
      </c>
      <c r="I593" s="130">
        <v>10</v>
      </c>
      <c r="J593" s="131">
        <f>VLOOKUP(F593,Plan2!$1:$1048576,8,FALSE)</f>
        <v>33.200000000000003</v>
      </c>
      <c r="K593" s="125">
        <f t="shared" si="40"/>
        <v>332</v>
      </c>
      <c r="L593" s="133">
        <v>42524</v>
      </c>
      <c r="M593" s="130" t="s">
        <v>417</v>
      </c>
      <c r="N593" s="130">
        <f t="shared" si="42"/>
        <v>10</v>
      </c>
      <c r="O593" s="127">
        <f t="shared" si="41"/>
        <v>332</v>
      </c>
      <c r="P593" s="126">
        <v>42577</v>
      </c>
      <c r="Q593" s="120">
        <v>6468</v>
      </c>
      <c r="R593" s="120" t="s">
        <v>611</v>
      </c>
    </row>
    <row r="594" spans="1:18" ht="60" x14ac:dyDescent="0.25">
      <c r="A594" s="120" t="s">
        <v>17</v>
      </c>
      <c r="B594" s="121" t="s">
        <v>18</v>
      </c>
      <c r="C594" s="122">
        <v>42664</v>
      </c>
      <c r="D594" s="132">
        <v>150000</v>
      </c>
      <c r="E594" s="120" t="s">
        <v>326</v>
      </c>
      <c r="F594" s="130">
        <v>101</v>
      </c>
      <c r="G594" s="120" t="str">
        <f>VLOOKUP(F594,Plan2!$1:$1048576,3,FALSE)</f>
        <v>GRAMPEADOR, TRATAMENTO SUPERFICIAL PINTADO, MATERIAL METAL, TIPO MESA, CAPACIDADE 20 FL, APLICAÇÃO PAPEL, TAMANHO GRAMPO 26/6</v>
      </c>
      <c r="H594" s="130" t="s">
        <v>327</v>
      </c>
      <c r="I594" s="130">
        <v>5</v>
      </c>
      <c r="J594" s="131">
        <f>VLOOKUP(F594,Plan2!$1:$1048576,8,FALSE)</f>
        <v>5.84</v>
      </c>
      <c r="K594" s="125">
        <f t="shared" si="40"/>
        <v>29.2</v>
      </c>
      <c r="L594" s="133">
        <v>42527</v>
      </c>
      <c r="M594" s="130" t="s">
        <v>431</v>
      </c>
      <c r="N594" s="130">
        <f t="shared" si="42"/>
        <v>5</v>
      </c>
      <c r="O594" s="127">
        <f t="shared" si="41"/>
        <v>29.2</v>
      </c>
      <c r="P594" s="126">
        <v>42613</v>
      </c>
      <c r="Q594" s="120">
        <v>1089</v>
      </c>
      <c r="R594" s="120" t="s">
        <v>611</v>
      </c>
    </row>
    <row r="595" spans="1:18" ht="60" x14ac:dyDescent="0.25">
      <c r="A595" s="120" t="s">
        <v>17</v>
      </c>
      <c r="B595" s="121" t="s">
        <v>18</v>
      </c>
      <c r="C595" s="122">
        <v>42664</v>
      </c>
      <c r="D595" s="132">
        <v>150000</v>
      </c>
      <c r="E595" s="120" t="s">
        <v>326</v>
      </c>
      <c r="F595" s="130">
        <v>103</v>
      </c>
      <c r="G595" s="120" t="str">
        <f>VLOOKUP(F595,Plan2!$1:$1048576,3,FALSE)</f>
        <v>GRAMPO GRAMPEADOR, MATERIAL METAL, TRATAMENTO SUPERFICIAL GALVANIZADO, TAMANHO23/10, USO GRAMPEADOR DE MESA. CAIXA COM 5.000 UNIDADES</v>
      </c>
      <c r="H595" s="130" t="s">
        <v>327</v>
      </c>
      <c r="I595" s="130">
        <v>10</v>
      </c>
      <c r="J595" s="131">
        <f>VLOOKUP(F595,Plan2!$1:$1048576,8,FALSE)</f>
        <v>7.75</v>
      </c>
      <c r="K595" s="125">
        <f t="shared" si="40"/>
        <v>77.5</v>
      </c>
      <c r="L595" s="133">
        <v>42524</v>
      </c>
      <c r="M595" s="130" t="s">
        <v>421</v>
      </c>
      <c r="N595" s="130">
        <f t="shared" si="42"/>
        <v>10</v>
      </c>
      <c r="O595" s="127">
        <f t="shared" si="41"/>
        <v>77.5</v>
      </c>
      <c r="P595" s="133">
        <v>42766</v>
      </c>
      <c r="Q595" s="130">
        <v>6</v>
      </c>
      <c r="R595" s="120" t="s">
        <v>611</v>
      </c>
    </row>
    <row r="596" spans="1:18" ht="45" x14ac:dyDescent="0.25">
      <c r="A596" s="120" t="s">
        <v>17</v>
      </c>
      <c r="B596" s="121" t="s">
        <v>18</v>
      </c>
      <c r="C596" s="122">
        <v>42664</v>
      </c>
      <c r="D596" s="132">
        <v>150000</v>
      </c>
      <c r="E596" s="120" t="s">
        <v>326</v>
      </c>
      <c r="F596" s="130">
        <v>104</v>
      </c>
      <c r="G596" s="120" t="str">
        <f>VLOOKUP(F596,Plan2!$1:$1048576,3,FALSE)</f>
        <v>GRAMPO GRAMPEADOR, MATERIAL METAL, TRATAMENTO SUPERFICIAL GALVANIZADO, TAMANHO26/6. CAIXA COM 5.000 UNIDADES</v>
      </c>
      <c r="H596" s="130" t="s">
        <v>327</v>
      </c>
      <c r="I596" s="130">
        <v>30</v>
      </c>
      <c r="J596" s="131">
        <f>VLOOKUP(F596,Plan2!$1:$1048576,8,FALSE)</f>
        <v>2</v>
      </c>
      <c r="K596" s="125">
        <f t="shared" si="40"/>
        <v>60</v>
      </c>
      <c r="L596" s="133">
        <v>42527</v>
      </c>
      <c r="M596" s="130" t="s">
        <v>428</v>
      </c>
      <c r="N596" s="130">
        <f t="shared" si="42"/>
        <v>30</v>
      </c>
      <c r="O596" s="127">
        <f t="shared" si="41"/>
        <v>60</v>
      </c>
      <c r="P596" s="126">
        <v>42639</v>
      </c>
      <c r="Q596" s="120">
        <v>309</v>
      </c>
      <c r="R596" s="120" t="s">
        <v>611</v>
      </c>
    </row>
    <row r="597" spans="1:18" ht="75" x14ac:dyDescent="0.25">
      <c r="A597" s="120" t="s">
        <v>17</v>
      </c>
      <c r="B597" s="121" t="s">
        <v>18</v>
      </c>
      <c r="C597" s="122">
        <v>42664</v>
      </c>
      <c r="D597" s="132">
        <v>150000</v>
      </c>
      <c r="E597" s="120" t="s">
        <v>326</v>
      </c>
      <c r="F597" s="130">
        <v>110</v>
      </c>
      <c r="G597" s="120" t="str">
        <f>VLOOKUP(F597,Plan2!$1:$1048576,3,FALSE)</f>
        <v>LIVRO ATA, MATERIAL PAPEL OFF-SET, QUANTIDADE FOLHAS 100, GRAMATURA 75 G/M2, COMPRIMENTO 320 MM, LARGURA 220 MM, CARACTERÍSTICAS ADICIONAIS COM ÍNDICE, TIPO CAPA CARTONADO</v>
      </c>
      <c r="H597" s="130" t="s">
        <v>327</v>
      </c>
      <c r="I597" s="130">
        <v>5</v>
      </c>
      <c r="J597" s="131">
        <f>VLOOKUP(F597,Plan2!$1:$1048576,8,FALSE)</f>
        <v>3.65</v>
      </c>
      <c r="K597" s="125">
        <f t="shared" si="40"/>
        <v>18.25</v>
      </c>
      <c r="L597" s="133">
        <v>42527</v>
      </c>
      <c r="M597" s="130" t="s">
        <v>427</v>
      </c>
      <c r="N597" s="130">
        <f t="shared" si="42"/>
        <v>5</v>
      </c>
      <c r="O597" s="127">
        <f t="shared" si="41"/>
        <v>18.25</v>
      </c>
      <c r="P597" s="126" t="s">
        <v>671</v>
      </c>
      <c r="Q597" s="120" t="s">
        <v>477</v>
      </c>
      <c r="R597" s="120" t="s">
        <v>695</v>
      </c>
    </row>
    <row r="598" spans="1:18" ht="60" x14ac:dyDescent="0.25">
      <c r="A598" s="120" t="s">
        <v>17</v>
      </c>
      <c r="B598" s="121" t="s">
        <v>18</v>
      </c>
      <c r="C598" s="122">
        <v>42664</v>
      </c>
      <c r="D598" s="132">
        <v>150000</v>
      </c>
      <c r="E598" s="120" t="s">
        <v>326</v>
      </c>
      <c r="F598" s="130">
        <v>111</v>
      </c>
      <c r="G598" s="120" t="str">
        <f>VLOOKUP(F598,Plan2!$1:$1048576,3,FALSE)</f>
        <v>LIVRO ATA, MATERIAL PAPEL OFF-SET, QUANTIDADE FOLHAS 200 FL, GRAMATURA 75 G/ M2, COMPRIMENTO 320 MM, LARGURA 220 MM</v>
      </c>
      <c r="H598" s="130" t="s">
        <v>327</v>
      </c>
      <c r="I598" s="130">
        <v>10</v>
      </c>
      <c r="J598" s="131">
        <f>VLOOKUP(F598,Plan2!$1:$1048576,8,FALSE)</f>
        <v>10.49</v>
      </c>
      <c r="K598" s="125">
        <f t="shared" si="40"/>
        <v>104.9</v>
      </c>
      <c r="L598" s="133">
        <v>42527</v>
      </c>
      <c r="M598" s="130" t="s">
        <v>430</v>
      </c>
      <c r="N598" s="130">
        <f t="shared" si="42"/>
        <v>10</v>
      </c>
      <c r="O598" s="127">
        <f t="shared" si="41"/>
        <v>104.9</v>
      </c>
      <c r="P598" s="126">
        <v>42570</v>
      </c>
      <c r="Q598" s="120">
        <v>1327</v>
      </c>
      <c r="R598" s="120" t="s">
        <v>611</v>
      </c>
    </row>
    <row r="599" spans="1:18" ht="120" x14ac:dyDescent="0.25">
      <c r="A599" s="120" t="s">
        <v>17</v>
      </c>
      <c r="B599" s="121" t="s">
        <v>18</v>
      </c>
      <c r="C599" s="122">
        <v>42664</v>
      </c>
      <c r="D599" s="132">
        <v>150000</v>
      </c>
      <c r="E599" s="120" t="s">
        <v>326</v>
      </c>
      <c r="F599" s="130">
        <v>112</v>
      </c>
      <c r="G599" s="120" t="str">
        <f>VLOOKUP(F599,Plan2!$1:$1048576,3,FALSE)</f>
        <v>LIVRO PROTOCOLO, MATERIAL PAPEL OFF-SET, QUANTIDADE FOLHAS 100 FL, COMPRIMENTO230 MM, LARGURA 170 MM, TIPO CAPA DURA, CARACTERÍSTICAS ADICIONAIS COM FOLHAS PAUTADAS E NUMERADAS SEQÜENCIALMENTE, MATERIAL CAPA PAPELÃO, GRAMATURA FOLHAS 54 G/M2</v>
      </c>
      <c r="H599" s="130" t="s">
        <v>327</v>
      </c>
      <c r="I599" s="130">
        <v>4</v>
      </c>
      <c r="J599" s="131">
        <f>VLOOKUP(F599,Plan2!$1:$1048576,8,FALSE)</f>
        <v>3.75</v>
      </c>
      <c r="K599" s="125">
        <f t="shared" si="40"/>
        <v>15</v>
      </c>
      <c r="L599" s="133">
        <v>42527</v>
      </c>
      <c r="M599" s="130" t="s">
        <v>427</v>
      </c>
      <c r="N599" s="130">
        <f t="shared" si="42"/>
        <v>4</v>
      </c>
      <c r="O599" s="127">
        <f t="shared" si="41"/>
        <v>15</v>
      </c>
      <c r="P599" s="126" t="s">
        <v>671</v>
      </c>
      <c r="Q599" s="120" t="s">
        <v>477</v>
      </c>
      <c r="R599" s="120" t="s">
        <v>695</v>
      </c>
    </row>
    <row r="600" spans="1:18" ht="135" x14ac:dyDescent="0.25">
      <c r="A600" s="120" t="s">
        <v>17</v>
      </c>
      <c r="B600" s="121" t="s">
        <v>18</v>
      </c>
      <c r="C600" s="122">
        <v>42664</v>
      </c>
      <c r="D600" s="132">
        <v>150000</v>
      </c>
      <c r="E600" s="120" t="s">
        <v>326</v>
      </c>
      <c r="F600" s="130">
        <v>114</v>
      </c>
      <c r="G600" s="120" t="str">
        <f>VLOOKUP(F600,Plan2!$1:$1048576,3,FALSE)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600" s="130" t="s">
        <v>327</v>
      </c>
      <c r="I600" s="130">
        <v>2</v>
      </c>
      <c r="J600" s="131">
        <f>VLOOKUP(F600,Plan2!$1:$1048576,8,FALSE)</f>
        <v>11.42</v>
      </c>
      <c r="K600" s="125">
        <f t="shared" si="40"/>
        <v>22.84</v>
      </c>
      <c r="L600" s="133">
        <v>42524</v>
      </c>
      <c r="M600" s="130" t="s">
        <v>420</v>
      </c>
      <c r="N600" s="130">
        <f t="shared" si="42"/>
        <v>2</v>
      </c>
      <c r="O600" s="127">
        <f t="shared" si="41"/>
        <v>22.84</v>
      </c>
      <c r="P600" s="126">
        <v>42579</v>
      </c>
      <c r="Q600" s="120">
        <v>4544</v>
      </c>
      <c r="R600" s="120" t="s">
        <v>611</v>
      </c>
    </row>
    <row r="601" spans="1:18" ht="105" x14ac:dyDescent="0.25">
      <c r="A601" s="120" t="s">
        <v>17</v>
      </c>
      <c r="B601" s="121" t="s">
        <v>18</v>
      </c>
      <c r="C601" s="122">
        <v>42664</v>
      </c>
      <c r="D601" s="132">
        <v>150000</v>
      </c>
      <c r="E601" s="120" t="s">
        <v>326</v>
      </c>
      <c r="F601" s="130">
        <v>118</v>
      </c>
      <c r="G601" s="120" t="str">
        <f>VLOOKUP(F601,Plan2!$1:$1048576,3,FALSE)</f>
        <v>MOLHA-DEDOS, MATERIAL BASE PLÁSTICO, MATERIAL TAMPA PLÁSTICO, MATERIAL CARGA MASSA ACONDICIONADA E ESPUMA NO FUNDO PARA ADERÊN-, TAMANHO ÚNICO, VALIDADE CARGA 2 ANOS, CARACTERÍSTICAS ADICIONAIS NÃO CONTÉM GLICERINA E NÃO MANCHA</v>
      </c>
      <c r="H601" s="130" t="s">
        <v>327</v>
      </c>
      <c r="I601" s="130">
        <v>2</v>
      </c>
      <c r="J601" s="131">
        <f>VLOOKUP(F601,Plan2!$1:$1048576,8,FALSE)</f>
        <v>1.75</v>
      </c>
      <c r="K601" s="125">
        <f t="shared" si="40"/>
        <v>3.5</v>
      </c>
      <c r="L601" s="130" t="s">
        <v>477</v>
      </c>
      <c r="M601" s="130" t="s">
        <v>477</v>
      </c>
      <c r="N601" s="130" t="s">
        <v>477</v>
      </c>
      <c r="O601" s="127" t="s">
        <v>477</v>
      </c>
      <c r="P601" s="126" t="s">
        <v>477</v>
      </c>
      <c r="Q601" s="120" t="s">
        <v>477</v>
      </c>
      <c r="R601" s="120" t="s">
        <v>478</v>
      </c>
    </row>
    <row r="602" spans="1:18" ht="75" x14ac:dyDescent="0.25">
      <c r="A602" s="120" t="s">
        <v>17</v>
      </c>
      <c r="B602" s="121" t="s">
        <v>18</v>
      </c>
      <c r="C602" s="122">
        <v>42664</v>
      </c>
      <c r="D602" s="132">
        <v>150000</v>
      </c>
      <c r="E602" s="120" t="s">
        <v>326</v>
      </c>
      <c r="F602" s="130">
        <v>137</v>
      </c>
      <c r="G602" s="120" t="str">
        <f>VLOOKUP(F602,Plan2!$1:$1048576,3,FALSE)</f>
        <v>PASTA ARQUIVO, MATERIAL CARTOLINA PLASTIFICADA, LARGURA 240 MM, ALTURA 345 MM,COR AZUL, CARACTERÍSTICAS ADICIONAIS COM ABA E ELÁSTICO, GRAMATURA 480 G/M2</v>
      </c>
      <c r="H602" s="130" t="s">
        <v>327</v>
      </c>
      <c r="I602" s="130">
        <v>150</v>
      </c>
      <c r="J602" s="131">
        <f>VLOOKUP(F602,Plan2!$1:$1048576,8,FALSE)</f>
        <v>1.25</v>
      </c>
      <c r="K602" s="125">
        <f t="shared" si="40"/>
        <v>187.5</v>
      </c>
      <c r="L602" s="133">
        <v>42527</v>
      </c>
      <c r="M602" s="130" t="s">
        <v>431</v>
      </c>
      <c r="N602" s="130">
        <f t="shared" si="42"/>
        <v>150</v>
      </c>
      <c r="O602" s="127">
        <f t="shared" si="41"/>
        <v>187.5</v>
      </c>
      <c r="P602" s="126">
        <v>42613</v>
      </c>
      <c r="Q602" s="120">
        <v>1089</v>
      </c>
      <c r="R602" s="120" t="s">
        <v>611</v>
      </c>
    </row>
    <row r="603" spans="1:18" ht="75" x14ac:dyDescent="0.25">
      <c r="A603" s="120" t="s">
        <v>17</v>
      </c>
      <c r="B603" s="121" t="s">
        <v>18</v>
      </c>
      <c r="C603" s="122">
        <v>42664</v>
      </c>
      <c r="D603" s="132">
        <v>150000</v>
      </c>
      <c r="E603" s="120" t="s">
        <v>326</v>
      </c>
      <c r="F603" s="130">
        <v>138</v>
      </c>
      <c r="G603" s="120" t="str">
        <f>VLOOKUP(F603,Plan2!$1:$1048576,3,FALSE)</f>
        <v>PASTA ARQUIVO, MATERIAL CARTOLINA PLASTIFICADA, TIPO COM GRAMPO, LARGURA 230 MM, ALTURA 335 MM, COR AZUL, PRENDEDOR INTERNO TRILHO, GRAMATURA 480 G/M2</v>
      </c>
      <c r="H603" s="130" t="s">
        <v>327</v>
      </c>
      <c r="I603" s="130">
        <v>20</v>
      </c>
      <c r="J603" s="131">
        <f>VLOOKUP(F603,Plan2!$1:$1048576,8,FALSE)</f>
        <v>0.85</v>
      </c>
      <c r="K603" s="125">
        <f t="shared" si="40"/>
        <v>17</v>
      </c>
      <c r="L603" s="133">
        <v>42524</v>
      </c>
      <c r="M603" s="130" t="s">
        <v>420</v>
      </c>
      <c r="N603" s="130">
        <f t="shared" si="42"/>
        <v>20</v>
      </c>
      <c r="O603" s="127">
        <f t="shared" si="41"/>
        <v>17</v>
      </c>
      <c r="P603" s="126">
        <v>42579</v>
      </c>
      <c r="Q603" s="120">
        <v>4544</v>
      </c>
      <c r="R603" s="120" t="s">
        <v>611</v>
      </c>
    </row>
    <row r="604" spans="1:18" ht="75" x14ac:dyDescent="0.25">
      <c r="A604" s="120" t="s">
        <v>17</v>
      </c>
      <c r="B604" s="121" t="s">
        <v>18</v>
      </c>
      <c r="C604" s="122">
        <v>42664</v>
      </c>
      <c r="D604" s="132">
        <v>150000</v>
      </c>
      <c r="E604" s="120" t="s">
        <v>326</v>
      </c>
      <c r="F604" s="130">
        <v>139</v>
      </c>
      <c r="G604" s="120" t="str">
        <f>VLOOKUP(F604,Plan2!$1:$1048576,3,FALSE)</f>
        <v>PASTA ARQUIVO, MATERIAL PLÁSTICO CORRUGADO FLEXÍVEL, TIPO COM ABAS, LARGURA 250 MM, ALTURA 335 MM, LOMBADA 20 MM, COR AZUL, CARACTERÍSTICAS ADICIONAIS COMELÁSTICO</v>
      </c>
      <c r="H604" s="130" t="s">
        <v>327</v>
      </c>
      <c r="I604" s="130">
        <v>20</v>
      </c>
      <c r="J604" s="131">
        <f>VLOOKUP(F604,Plan2!$1:$1048576,8,FALSE)</f>
        <v>1.73</v>
      </c>
      <c r="K604" s="125">
        <f t="shared" si="40"/>
        <v>34.6</v>
      </c>
      <c r="L604" s="133">
        <v>42524</v>
      </c>
      <c r="M604" s="130" t="s">
        <v>424</v>
      </c>
      <c r="N604" s="130">
        <f t="shared" si="42"/>
        <v>20</v>
      </c>
      <c r="O604" s="127">
        <f t="shared" si="41"/>
        <v>34.6</v>
      </c>
      <c r="P604" s="126">
        <v>42579</v>
      </c>
      <c r="Q604" s="120">
        <v>938</v>
      </c>
      <c r="R604" s="120" t="s">
        <v>611</v>
      </c>
    </row>
    <row r="605" spans="1:18" ht="75" x14ac:dyDescent="0.25">
      <c r="A605" s="120" t="s">
        <v>17</v>
      </c>
      <c r="B605" s="121" t="s">
        <v>18</v>
      </c>
      <c r="C605" s="122">
        <v>42664</v>
      </c>
      <c r="D605" s="132">
        <v>150000</v>
      </c>
      <c r="E605" s="120" t="s">
        <v>326</v>
      </c>
      <c r="F605" s="130">
        <v>141</v>
      </c>
      <c r="G605" s="120" t="str">
        <f>VLOOKUP(F605,Plan2!$1:$1048576,3,FALSE)</f>
        <v>PASTA ARQUIVO, MATERIAL PLÁSTICO CORRUGADO FLEXÍVEL, TIPO COM ABAS, LARGURA 250 MM, ALTURA 340 MM, LOMBADA 20 MM, COR AMARELA, CARACTERÍSTICAS ADICIONAIS COM ELÁSTICO</v>
      </c>
      <c r="H605" s="130" t="s">
        <v>327</v>
      </c>
      <c r="I605" s="130">
        <v>20</v>
      </c>
      <c r="J605" s="131">
        <f>VLOOKUP(F605,Plan2!$1:$1048576,8,FALSE)</f>
        <v>1.73</v>
      </c>
      <c r="K605" s="125">
        <f t="shared" si="40"/>
        <v>34.6</v>
      </c>
      <c r="L605" s="133">
        <v>42524</v>
      </c>
      <c r="M605" s="130" t="s">
        <v>424</v>
      </c>
      <c r="N605" s="130">
        <f t="shared" si="42"/>
        <v>20</v>
      </c>
      <c r="O605" s="127">
        <f t="shared" si="41"/>
        <v>34.6</v>
      </c>
      <c r="P605" s="126">
        <v>42579</v>
      </c>
      <c r="Q605" s="120">
        <v>938</v>
      </c>
      <c r="R605" s="120" t="s">
        <v>611</v>
      </c>
    </row>
    <row r="606" spans="1:18" ht="75" x14ac:dyDescent="0.25">
      <c r="A606" s="120" t="s">
        <v>17</v>
      </c>
      <c r="B606" s="121" t="s">
        <v>18</v>
      </c>
      <c r="C606" s="122">
        <v>42664</v>
      </c>
      <c r="D606" s="132">
        <v>150000</v>
      </c>
      <c r="E606" s="120" t="s">
        <v>326</v>
      </c>
      <c r="F606" s="130">
        <v>142</v>
      </c>
      <c r="G606" s="120" t="str">
        <f>VLOOKUP(F606,Plan2!$1:$1048576,3,FALSE)</f>
        <v>PASTA ARQUIVO, MATERIAL PLÁSTICO CORRUGADO FLEXÍVEL, TIPO COM ABAS, LARGURA 250 MM, ALTURA 340 MM, LOMBADA 35 MM, COR AMARELA, CARACTERÍSTICAS ADICIONAIS COM ELÁSTICO</v>
      </c>
      <c r="H606" s="130" t="s">
        <v>327</v>
      </c>
      <c r="I606" s="130">
        <v>20</v>
      </c>
      <c r="J606" s="131">
        <f>VLOOKUP(F606,Plan2!$1:$1048576,8,FALSE)</f>
        <v>1.89</v>
      </c>
      <c r="K606" s="125">
        <f t="shared" si="40"/>
        <v>37.799999999999997</v>
      </c>
      <c r="L606" s="133">
        <v>42527</v>
      </c>
      <c r="M606" s="130" t="s">
        <v>425</v>
      </c>
      <c r="N606" s="130">
        <f t="shared" si="42"/>
        <v>20</v>
      </c>
      <c r="O606" s="127">
        <f t="shared" si="41"/>
        <v>37.799999999999997</v>
      </c>
      <c r="P606" s="126">
        <v>42579</v>
      </c>
      <c r="Q606" s="120">
        <v>1400</v>
      </c>
      <c r="R606" s="120" t="s">
        <v>611</v>
      </c>
    </row>
    <row r="607" spans="1:18" ht="75" x14ac:dyDescent="0.25">
      <c r="A607" s="120" t="s">
        <v>17</v>
      </c>
      <c r="B607" s="121" t="s">
        <v>18</v>
      </c>
      <c r="C607" s="122">
        <v>42664</v>
      </c>
      <c r="D607" s="132">
        <v>150000</v>
      </c>
      <c r="E607" s="120" t="s">
        <v>326</v>
      </c>
      <c r="F607" s="130">
        <v>144</v>
      </c>
      <c r="G607" s="120" t="str">
        <f>VLOOKUP(F607,Plan2!$1:$1048576,3,FALSE)</f>
        <v>PASTA ARQUIVO, MATERIAL PLÁSTICO CORRUGADO FLEXÍVEL, LARGURA 250 MM, ALTURA 345 MM, LOMBADA 60 MM, COR AMARELA, CARACTERÍSTICAS ADICIONAIS COM ABA E ELÁSTICO</v>
      </c>
      <c r="H607" s="130" t="s">
        <v>327</v>
      </c>
      <c r="I607" s="130">
        <v>20</v>
      </c>
      <c r="J607" s="131">
        <f>VLOOKUP(F607,Plan2!$1:$1048576,8,FALSE)</f>
        <v>2.02</v>
      </c>
      <c r="K607" s="125">
        <f t="shared" si="40"/>
        <v>40.4</v>
      </c>
      <c r="L607" s="133">
        <v>42527</v>
      </c>
      <c r="M607" s="130" t="s">
        <v>425</v>
      </c>
      <c r="N607" s="130">
        <f t="shared" si="42"/>
        <v>20</v>
      </c>
      <c r="O607" s="127">
        <f t="shared" si="41"/>
        <v>40.4</v>
      </c>
      <c r="P607" s="126">
        <v>42579</v>
      </c>
      <c r="Q607" s="120">
        <v>1400</v>
      </c>
      <c r="R607" s="120" t="s">
        <v>611</v>
      </c>
    </row>
    <row r="608" spans="1:18" ht="75" x14ac:dyDescent="0.25">
      <c r="A608" s="120" t="s">
        <v>17</v>
      </c>
      <c r="B608" s="121" t="s">
        <v>18</v>
      </c>
      <c r="C608" s="122">
        <v>42664</v>
      </c>
      <c r="D608" s="132">
        <v>150000</v>
      </c>
      <c r="E608" s="120" t="s">
        <v>326</v>
      </c>
      <c r="F608" s="130">
        <v>140</v>
      </c>
      <c r="G608" s="120" t="str">
        <f>VLOOKUP(F608,Plan2!$1:$1048576,3,FALSE)</f>
        <v>PASTA ARQUIVO, MATERIAL PLÁSTICO CORRUGADO FLEXÍVEL, TIPO COM ABAS, LARGURA 250 MM, ALTURA 335 MM, LOMBADA 55 MM, COR AZUL, CARACTERÍSTICAS ADICIONAIS COMELÁSTICO</v>
      </c>
      <c r="H608" s="130" t="s">
        <v>327</v>
      </c>
      <c r="I608" s="130">
        <v>20</v>
      </c>
      <c r="J608" s="131">
        <f>VLOOKUP(F608,Plan2!$1:$1048576,8,FALSE)</f>
        <v>2.02</v>
      </c>
      <c r="K608" s="125">
        <f t="shared" si="40"/>
        <v>40.4</v>
      </c>
      <c r="L608" s="133">
        <v>42527</v>
      </c>
      <c r="M608" s="130" t="s">
        <v>425</v>
      </c>
      <c r="N608" s="130">
        <f t="shared" si="42"/>
        <v>20</v>
      </c>
      <c r="O608" s="127">
        <f t="shared" si="41"/>
        <v>40.4</v>
      </c>
      <c r="P608" s="126">
        <v>42579</v>
      </c>
      <c r="Q608" s="120">
        <v>1400</v>
      </c>
      <c r="R608" s="120" t="s">
        <v>611</v>
      </c>
    </row>
    <row r="609" spans="1:18" ht="75" x14ac:dyDescent="0.25">
      <c r="A609" s="120" t="s">
        <v>17</v>
      </c>
      <c r="B609" s="121" t="s">
        <v>18</v>
      </c>
      <c r="C609" s="122">
        <v>42664</v>
      </c>
      <c r="D609" s="132">
        <v>150000</v>
      </c>
      <c r="E609" s="120" t="s">
        <v>326</v>
      </c>
      <c r="F609" s="130">
        <v>143</v>
      </c>
      <c r="G609" s="120" t="str">
        <f>VLOOKUP(F609,Plan2!$1:$1048576,3,FALSE)</f>
        <v>PASTA ARQUIVO, MATERIAL PLÁSTICO CORRUGADO FLEXÍVEL, TIPO COM ABAS, LARGURA 250 MM, ALTURA 340 MM, LOMBADA 35 MM, COR AZUL, CARACTERÍSTICAS ADICIONAIS COMELÁSTICO</v>
      </c>
      <c r="H609" s="130" t="s">
        <v>327</v>
      </c>
      <c r="I609" s="130">
        <v>20</v>
      </c>
      <c r="J609" s="131">
        <f>VLOOKUP(F609,Plan2!$1:$1048576,8,FALSE)</f>
        <v>1.85</v>
      </c>
      <c r="K609" s="125">
        <f t="shared" si="40"/>
        <v>37</v>
      </c>
      <c r="L609" s="133">
        <v>42524</v>
      </c>
      <c r="M609" s="130" t="s">
        <v>424</v>
      </c>
      <c r="N609" s="130">
        <f t="shared" si="42"/>
        <v>20</v>
      </c>
      <c r="O609" s="127">
        <f t="shared" si="41"/>
        <v>37</v>
      </c>
      <c r="P609" s="126">
        <v>42579</v>
      </c>
      <c r="Q609" s="120">
        <v>938</v>
      </c>
      <c r="R609" s="120" t="s">
        <v>611</v>
      </c>
    </row>
    <row r="610" spans="1:18" ht="75" x14ac:dyDescent="0.25">
      <c r="A610" s="120" t="s">
        <v>17</v>
      </c>
      <c r="B610" s="121" t="s">
        <v>18</v>
      </c>
      <c r="C610" s="122">
        <v>42664</v>
      </c>
      <c r="D610" s="132">
        <v>150000</v>
      </c>
      <c r="E610" s="120" t="s">
        <v>326</v>
      </c>
      <c r="F610" s="130">
        <v>147</v>
      </c>
      <c r="G610" s="120" t="str">
        <f>VLOOKUP(F610,Plan2!$1:$1048576,3,FALSE)</f>
        <v>PILHA, TAMANHO PALITO, MODELO AAA, CARACTERÍSTICAS ADICIONAIS NÃO CONTÉM MERCÚRIO E CÁDMIO, SISTEMA ELETROQUÍMICO ALCALINA, TENSÃO NOMINAL 1,5 V</v>
      </c>
      <c r="H610" s="130" t="s">
        <v>327</v>
      </c>
      <c r="I610" s="130">
        <v>50</v>
      </c>
      <c r="J610" s="131">
        <f>VLOOKUP(F610,Plan2!$1:$1048576,8,FALSE)</f>
        <v>1.51</v>
      </c>
      <c r="K610" s="125">
        <f t="shared" si="40"/>
        <v>75.5</v>
      </c>
      <c r="L610" s="133">
        <v>42527</v>
      </c>
      <c r="M610" s="130" t="s">
        <v>432</v>
      </c>
      <c r="N610" s="130">
        <v>10</v>
      </c>
      <c r="O610" s="127">
        <f t="shared" si="41"/>
        <v>15.1</v>
      </c>
      <c r="P610" s="126">
        <v>42562</v>
      </c>
      <c r="Q610" s="120">
        <v>489</v>
      </c>
      <c r="R610" s="120" t="s">
        <v>692</v>
      </c>
    </row>
    <row r="611" spans="1:18" ht="75" x14ac:dyDescent="0.25">
      <c r="A611" s="120" t="s">
        <v>17</v>
      </c>
      <c r="B611" s="121" t="s">
        <v>18</v>
      </c>
      <c r="C611" s="122">
        <v>42664</v>
      </c>
      <c r="D611" s="132">
        <v>150000</v>
      </c>
      <c r="E611" s="120" t="s">
        <v>326</v>
      </c>
      <c r="F611" s="130">
        <v>148</v>
      </c>
      <c r="G611" s="120" t="str">
        <f>VLOOKUP(F611,Plan2!$1:$1048576,3,FALSE)</f>
        <v>PILHA, TAMANHO PEQUENA, MODELO AA, CARACTERÍSTICAS ADICIONAIS CARTELA C/2 UNIDADES/NÃO CONTÉM MERCÚRIO E CÁDMIO, SISTEMA ELETROQUÍMICO ALCALINA, TENSÃO NOMINAL 1,5 V</v>
      </c>
      <c r="H611" s="130" t="s">
        <v>327</v>
      </c>
      <c r="I611" s="130">
        <v>50</v>
      </c>
      <c r="J611" s="131">
        <f>VLOOKUP(F611,Plan2!$1:$1048576,8,FALSE)</f>
        <v>1.49</v>
      </c>
      <c r="K611" s="125">
        <f t="shared" si="40"/>
        <v>74.5</v>
      </c>
      <c r="L611" s="133">
        <v>42527</v>
      </c>
      <c r="M611" s="130" t="s">
        <v>432</v>
      </c>
      <c r="N611" s="130">
        <v>20</v>
      </c>
      <c r="O611" s="127">
        <f t="shared" si="41"/>
        <v>29.8</v>
      </c>
      <c r="P611" s="126">
        <v>42562</v>
      </c>
      <c r="Q611" s="120">
        <v>489</v>
      </c>
      <c r="R611" s="120" t="s">
        <v>692</v>
      </c>
    </row>
    <row r="612" spans="1:18" ht="45" x14ac:dyDescent="0.25">
      <c r="A612" s="120" t="s">
        <v>17</v>
      </c>
      <c r="B612" s="121" t="s">
        <v>18</v>
      </c>
      <c r="C612" s="122">
        <v>42664</v>
      </c>
      <c r="D612" s="132">
        <v>150000</v>
      </c>
      <c r="E612" s="120" t="s">
        <v>326</v>
      </c>
      <c r="F612" s="130">
        <v>149</v>
      </c>
      <c r="G612" s="120" t="str">
        <f>VLOOKUP(F612,Plan2!$1:$1048576,3,FALSE)</f>
        <v>PINCEL ATÔMICO, MATERIAL PLÁSTICO, TIPO PONTA FELTRO, TIPO CARGA DESCARTÁVEL, COR TINTA AZUL</v>
      </c>
      <c r="H612" s="130" t="s">
        <v>327</v>
      </c>
      <c r="I612" s="130">
        <v>40</v>
      </c>
      <c r="J612" s="131">
        <f>VLOOKUP(F612,Plan2!$1:$1048576,8,FALSE)</f>
        <v>1.05</v>
      </c>
      <c r="K612" s="125">
        <f t="shared" si="40"/>
        <v>42</v>
      </c>
      <c r="L612" s="133">
        <v>42524</v>
      </c>
      <c r="M612" s="130" t="s">
        <v>424</v>
      </c>
      <c r="N612" s="130">
        <f t="shared" ref="N612:N617" si="43">I612</f>
        <v>40</v>
      </c>
      <c r="O612" s="127">
        <f t="shared" si="41"/>
        <v>42</v>
      </c>
      <c r="P612" s="126">
        <v>42579</v>
      </c>
      <c r="Q612" s="120">
        <v>938</v>
      </c>
      <c r="R612" s="120" t="s">
        <v>611</v>
      </c>
    </row>
    <row r="613" spans="1:18" ht="45" x14ac:dyDescent="0.25">
      <c r="A613" s="120" t="s">
        <v>17</v>
      </c>
      <c r="B613" s="121" t="s">
        <v>18</v>
      </c>
      <c r="C613" s="122">
        <v>42664</v>
      </c>
      <c r="D613" s="132">
        <v>150000</v>
      </c>
      <c r="E613" s="120" t="s">
        <v>326</v>
      </c>
      <c r="F613" s="130">
        <v>150</v>
      </c>
      <c r="G613" s="120" t="str">
        <f>VLOOKUP(F613,Plan2!$1:$1048576,3,FALSE)</f>
        <v>PINCEL ATÔMICO, MATERIAL PLÁSTICO, TIPO PONTA FELTRO, TIPO CARGA DESCARTÁVEL, COR TINTA PRETA</v>
      </c>
      <c r="H613" s="130" t="s">
        <v>327</v>
      </c>
      <c r="I613" s="130">
        <v>40</v>
      </c>
      <c r="J613" s="131">
        <f>VLOOKUP(F613,Plan2!$1:$1048576,8,FALSE)</f>
        <v>1.05</v>
      </c>
      <c r="K613" s="125">
        <f t="shared" si="40"/>
        <v>42</v>
      </c>
      <c r="L613" s="133">
        <v>42524</v>
      </c>
      <c r="M613" s="130" t="s">
        <v>424</v>
      </c>
      <c r="N613" s="130">
        <f t="shared" si="43"/>
        <v>40</v>
      </c>
      <c r="O613" s="127">
        <f t="shared" si="41"/>
        <v>42</v>
      </c>
      <c r="P613" s="126">
        <v>42579</v>
      </c>
      <c r="Q613" s="120">
        <v>938</v>
      </c>
      <c r="R613" s="120" t="s">
        <v>611</v>
      </c>
    </row>
    <row r="614" spans="1:18" ht="45" x14ac:dyDescent="0.25">
      <c r="A614" s="120" t="s">
        <v>17</v>
      </c>
      <c r="B614" s="121" t="s">
        <v>18</v>
      </c>
      <c r="C614" s="122">
        <v>42664</v>
      </c>
      <c r="D614" s="132">
        <v>150000</v>
      </c>
      <c r="E614" s="120" t="s">
        <v>326</v>
      </c>
      <c r="F614" s="130">
        <v>151</v>
      </c>
      <c r="G614" s="120" t="str">
        <f>VLOOKUP(F614,Plan2!$1:$1048576,3,FALSE)</f>
        <v>PINCEL ATÔMICO, MATERIAL PLÁSTICO, TIPO PONTA FELTRO, TIPO CARGA DESCARTÁVEL, COR TINTA VERDE</v>
      </c>
      <c r="H614" s="130" t="s">
        <v>327</v>
      </c>
      <c r="I614" s="130">
        <v>40</v>
      </c>
      <c r="J614" s="131">
        <f>VLOOKUP(F614,Plan2!$1:$1048576,8,FALSE)</f>
        <v>1.05</v>
      </c>
      <c r="K614" s="125">
        <f t="shared" si="40"/>
        <v>42</v>
      </c>
      <c r="L614" s="133">
        <v>42524</v>
      </c>
      <c r="M614" s="130" t="s">
        <v>424</v>
      </c>
      <c r="N614" s="130">
        <f t="shared" si="43"/>
        <v>40</v>
      </c>
      <c r="O614" s="127">
        <f t="shared" si="41"/>
        <v>42</v>
      </c>
      <c r="P614" s="126">
        <v>42579</v>
      </c>
      <c r="Q614" s="120">
        <v>938</v>
      </c>
      <c r="R614" s="120" t="s">
        <v>611</v>
      </c>
    </row>
    <row r="615" spans="1:18" ht="45" x14ac:dyDescent="0.25">
      <c r="A615" s="120" t="s">
        <v>17</v>
      </c>
      <c r="B615" s="121" t="s">
        <v>18</v>
      </c>
      <c r="C615" s="122">
        <v>42664</v>
      </c>
      <c r="D615" s="132">
        <v>150000</v>
      </c>
      <c r="E615" s="120" t="s">
        <v>326</v>
      </c>
      <c r="F615" s="130">
        <v>152</v>
      </c>
      <c r="G615" s="120" t="str">
        <f>VLOOKUP(F615,Plan2!$1:$1048576,3,FALSE)</f>
        <v>PINCEL ATÔMICO, MATERIAL PLÁSTICO, TIPO PONTA FELTRO, TIPO CARGA DESCARTÁVEL, COR TINTA VERMELHA</v>
      </c>
      <c r="H615" s="130" t="s">
        <v>327</v>
      </c>
      <c r="I615" s="130">
        <v>40</v>
      </c>
      <c r="J615" s="131">
        <f>VLOOKUP(F615,Plan2!$1:$1048576,8,FALSE)</f>
        <v>0.94</v>
      </c>
      <c r="K615" s="125">
        <f t="shared" si="40"/>
        <v>37.599999999999994</v>
      </c>
      <c r="L615" s="133">
        <v>42527</v>
      </c>
      <c r="M615" s="130" t="s">
        <v>425</v>
      </c>
      <c r="N615" s="130">
        <f t="shared" si="43"/>
        <v>40</v>
      </c>
      <c r="O615" s="127">
        <f t="shared" si="41"/>
        <v>37.599999999999994</v>
      </c>
      <c r="P615" s="126">
        <v>42579</v>
      </c>
      <c r="Q615" s="120">
        <v>1400</v>
      </c>
      <c r="R615" s="120" t="s">
        <v>611</v>
      </c>
    </row>
    <row r="616" spans="1:18" ht="45" x14ac:dyDescent="0.25">
      <c r="A616" s="120" t="s">
        <v>17</v>
      </c>
      <c r="B616" s="121" t="s">
        <v>18</v>
      </c>
      <c r="C616" s="122">
        <v>42664</v>
      </c>
      <c r="D616" s="132">
        <v>150000</v>
      </c>
      <c r="E616" s="120" t="s">
        <v>326</v>
      </c>
      <c r="F616" s="130">
        <v>154</v>
      </c>
      <c r="G616" s="120" t="str">
        <f>VLOOKUP(F616,Plan2!$1:$1048576,3,FALSE)</f>
        <v>PINCEL MARCADOR PERMANENTE CD, MATERIAL PLÁSTICO, TIPO PONTA FELTRO, COR TINTAPRETA</v>
      </c>
      <c r="H616" s="130" t="s">
        <v>327</v>
      </c>
      <c r="I616" s="130">
        <v>10</v>
      </c>
      <c r="J616" s="131">
        <f>VLOOKUP(F616,Plan2!$1:$1048576,8,FALSE)</f>
        <v>1.21</v>
      </c>
      <c r="K616" s="125">
        <f t="shared" si="40"/>
        <v>12.1</v>
      </c>
      <c r="L616" s="133">
        <v>42527</v>
      </c>
      <c r="M616" s="130" t="s">
        <v>431</v>
      </c>
      <c r="N616" s="130">
        <f t="shared" si="43"/>
        <v>10</v>
      </c>
      <c r="O616" s="127">
        <f t="shared" si="41"/>
        <v>12.1</v>
      </c>
      <c r="P616" s="126">
        <v>42613</v>
      </c>
      <c r="Q616" s="120">
        <v>1089</v>
      </c>
      <c r="R616" s="120" t="s">
        <v>611</v>
      </c>
    </row>
    <row r="617" spans="1:18" ht="45" x14ac:dyDescent="0.25">
      <c r="A617" s="120" t="s">
        <v>17</v>
      </c>
      <c r="B617" s="121" t="s">
        <v>18</v>
      </c>
      <c r="C617" s="122">
        <v>42664</v>
      </c>
      <c r="D617" s="132">
        <v>150000</v>
      </c>
      <c r="E617" s="120" t="s">
        <v>326</v>
      </c>
      <c r="F617" s="130">
        <v>153</v>
      </c>
      <c r="G617" s="120" t="str">
        <f>VLOOKUP(F617,Plan2!$1:$1048576,3,FALSE)</f>
        <v>PINCEL MARCADOR PERMANENTE CD, MATERIAL PLÁSTICO, TIPO PONTA FELTRO, COR TINTAAZUL</v>
      </c>
      <c r="H617" s="130" t="s">
        <v>327</v>
      </c>
      <c r="I617" s="130">
        <v>5</v>
      </c>
      <c r="J617" s="131">
        <f>VLOOKUP(F617,Plan2!$1:$1048576,8,FALSE)</f>
        <v>0.94</v>
      </c>
      <c r="K617" s="125">
        <f t="shared" si="40"/>
        <v>4.6999999999999993</v>
      </c>
      <c r="L617" s="133">
        <v>42527</v>
      </c>
      <c r="M617" s="130" t="s">
        <v>425</v>
      </c>
      <c r="N617" s="130">
        <f t="shared" si="43"/>
        <v>5</v>
      </c>
      <c r="O617" s="127">
        <f t="shared" si="41"/>
        <v>4.6999999999999993</v>
      </c>
      <c r="P617" s="126">
        <v>42579</v>
      </c>
      <c r="Q617" s="120">
        <v>1400</v>
      </c>
      <c r="R617" s="120" t="s">
        <v>611</v>
      </c>
    </row>
    <row r="618" spans="1:18" ht="60" x14ac:dyDescent="0.25">
      <c r="A618" s="120" t="s">
        <v>17</v>
      </c>
      <c r="B618" s="121" t="s">
        <v>18</v>
      </c>
      <c r="C618" s="122">
        <v>42664</v>
      </c>
      <c r="D618" s="132">
        <v>150000</v>
      </c>
      <c r="E618" s="120" t="s">
        <v>326</v>
      </c>
      <c r="F618" s="130">
        <v>157</v>
      </c>
      <c r="G618" s="120" t="str">
        <f>VLOOKUP(F618,Plan2!$1:$1048576,3,FALSE)</f>
        <v>PINCEL QUADRO BRANCO / MAGNÉTICO, MATERIAL PLÁSTICO, MATERIAL PONTA FELTRO, TIPO CARGA DESCARTÁVEL, COR PRETO</v>
      </c>
      <c r="H618" s="130" t="s">
        <v>327</v>
      </c>
      <c r="I618" s="130">
        <v>300</v>
      </c>
      <c r="J618" s="131">
        <f>VLOOKUP(F618,Plan2!$1:$1048576,8,FALSE)</f>
        <v>1.3</v>
      </c>
      <c r="K618" s="125">
        <f t="shared" si="40"/>
        <v>390</v>
      </c>
      <c r="L618" s="133">
        <v>42524</v>
      </c>
      <c r="M618" s="130" t="s">
        <v>423</v>
      </c>
      <c r="N618" s="130">
        <v>100</v>
      </c>
      <c r="O618" s="127">
        <f t="shared" si="41"/>
        <v>130</v>
      </c>
      <c r="P618" s="126">
        <v>42576</v>
      </c>
      <c r="Q618" s="120">
        <v>348</v>
      </c>
      <c r="R618" s="120" t="s">
        <v>692</v>
      </c>
    </row>
    <row r="619" spans="1:18" ht="60" x14ac:dyDescent="0.25">
      <c r="A619" s="120" t="s">
        <v>17</v>
      </c>
      <c r="B619" s="121" t="s">
        <v>18</v>
      </c>
      <c r="C619" s="122">
        <v>42664</v>
      </c>
      <c r="D619" s="132">
        <v>150000</v>
      </c>
      <c r="E619" s="120" t="s">
        <v>326</v>
      </c>
      <c r="F619" s="130">
        <v>159</v>
      </c>
      <c r="G619" s="120" t="str">
        <f>VLOOKUP(F619,Plan2!$1:$1048576,3,FALSE)</f>
        <v>PINCEL QUADRO BRANCO / MAGNÉTICO, MATERIAL PLÁSTICO, MATERIAL PONTA FELTRO, TIPO CARGA DESCARTÁVEL, COR VERMELHO</v>
      </c>
      <c r="H619" s="130" t="s">
        <v>327</v>
      </c>
      <c r="I619" s="130">
        <v>100</v>
      </c>
      <c r="J619" s="131">
        <f>VLOOKUP(F619,Plan2!$1:$1048576,8,FALSE)</f>
        <v>1.28</v>
      </c>
      <c r="K619" s="125">
        <f t="shared" si="40"/>
        <v>128</v>
      </c>
      <c r="L619" s="133">
        <v>42524</v>
      </c>
      <c r="M619" s="130" t="s">
        <v>424</v>
      </c>
      <c r="N619" s="130">
        <f t="shared" ref="N619:N640" si="44">I619</f>
        <v>100</v>
      </c>
      <c r="O619" s="127">
        <f t="shared" si="41"/>
        <v>128</v>
      </c>
      <c r="P619" s="126">
        <v>42579</v>
      </c>
      <c r="Q619" s="120">
        <v>938</v>
      </c>
      <c r="R619" s="120" t="s">
        <v>611</v>
      </c>
    </row>
    <row r="620" spans="1:18" ht="75" x14ac:dyDescent="0.25">
      <c r="A620" s="120" t="s">
        <v>17</v>
      </c>
      <c r="B620" s="121" t="s">
        <v>18</v>
      </c>
      <c r="C620" s="122">
        <v>42664</v>
      </c>
      <c r="D620" s="132">
        <v>150000</v>
      </c>
      <c r="E620" s="120" t="s">
        <v>326</v>
      </c>
      <c r="F620" s="130">
        <v>160</v>
      </c>
      <c r="G620" s="120" t="str">
        <f>VLOOKUP(F620,Plan2!$1:$1048576,3,FALSE)</f>
        <v>PRANCHETA PORTÁTIL, MATERIAL ACRÍLICO, COMPRIMENTO 233 MM, LARGURA 320 MM, ESPESSURA 3 MM, COR FUMÊ, CARACTERÍSTICAS ADICIONAIS COM PRENDEDOR NIQUELADO</v>
      </c>
      <c r="H620" s="130" t="s">
        <v>327</v>
      </c>
      <c r="I620" s="130">
        <v>20</v>
      </c>
      <c r="J620" s="131">
        <f>VLOOKUP(F620,Plan2!$1:$1048576,8,FALSE)</f>
        <v>7.54</v>
      </c>
      <c r="K620" s="125">
        <f t="shared" si="40"/>
        <v>150.80000000000001</v>
      </c>
      <c r="L620" s="133">
        <v>42524</v>
      </c>
      <c r="M620" s="130" t="s">
        <v>418</v>
      </c>
      <c r="N620" s="130">
        <f t="shared" si="44"/>
        <v>20</v>
      </c>
      <c r="O620" s="127">
        <f t="shared" si="41"/>
        <v>150.80000000000001</v>
      </c>
      <c r="P620" s="126">
        <v>42583</v>
      </c>
      <c r="Q620" s="120">
        <v>4227</v>
      </c>
      <c r="R620" s="120" t="s">
        <v>611</v>
      </c>
    </row>
    <row r="621" spans="1:18" ht="60" x14ac:dyDescent="0.25">
      <c r="A621" s="120" t="s">
        <v>17</v>
      </c>
      <c r="B621" s="121" t="s">
        <v>18</v>
      </c>
      <c r="C621" s="122">
        <v>42664</v>
      </c>
      <c r="D621" s="132">
        <v>150000</v>
      </c>
      <c r="E621" s="120" t="s">
        <v>326</v>
      </c>
      <c r="F621" s="130">
        <v>163</v>
      </c>
      <c r="G621" s="120" t="str">
        <f>VLOOKUP(F621,Plan2!$1:$1048576,3,FALSE)</f>
        <v>RÉGUA COMUM, MATERIAL PLÁSTICO CRISTAL, COMPRIMENTO 30 CM, GRADUAÇÃO CENTÍMETRO, TIPO MATERIAL RÍGIDO</v>
      </c>
      <c r="H621" s="130" t="s">
        <v>327</v>
      </c>
      <c r="I621" s="130">
        <v>50</v>
      </c>
      <c r="J621" s="131">
        <f>VLOOKUP(F621,Plan2!$1:$1048576,8,FALSE)</f>
        <v>0.49</v>
      </c>
      <c r="K621" s="125">
        <f t="shared" si="40"/>
        <v>24.5</v>
      </c>
      <c r="L621" s="133">
        <v>42524</v>
      </c>
      <c r="M621" s="130" t="s">
        <v>419</v>
      </c>
      <c r="N621" s="130">
        <f t="shared" si="44"/>
        <v>50</v>
      </c>
      <c r="O621" s="127">
        <f t="shared" si="41"/>
        <v>24.5</v>
      </c>
      <c r="P621" s="126">
        <v>42563</v>
      </c>
      <c r="Q621" s="120">
        <v>13408</v>
      </c>
      <c r="R621" s="120" t="s">
        <v>611</v>
      </c>
    </row>
    <row r="622" spans="1:18" ht="60" x14ac:dyDescent="0.25">
      <c r="A622" s="120" t="s">
        <v>17</v>
      </c>
      <c r="B622" s="121" t="s">
        <v>18</v>
      </c>
      <c r="C622" s="122">
        <v>42664</v>
      </c>
      <c r="D622" s="132">
        <v>150000</v>
      </c>
      <c r="E622" s="120" t="s">
        <v>326</v>
      </c>
      <c r="F622" s="130">
        <v>164</v>
      </c>
      <c r="G622" s="120" t="str">
        <f>VLOOKUP(F622,Plan2!$1:$1048576,3,FALSE)</f>
        <v>RÉGUA COMUM, MATERIAL PLÁSTICO CRISTAL, COMPRIMENTO 50 CM, GRADUAÇÃO CENTÍMETRO, TIPO MATERIAL RÍGIDO</v>
      </c>
      <c r="H622" s="130" t="s">
        <v>327</v>
      </c>
      <c r="I622" s="130">
        <v>10</v>
      </c>
      <c r="J622" s="131">
        <f>VLOOKUP(F622,Plan2!$1:$1048576,8,FALSE)</f>
        <v>1.88</v>
      </c>
      <c r="K622" s="125">
        <f t="shared" si="40"/>
        <v>18.799999999999997</v>
      </c>
      <c r="L622" s="133">
        <v>42527</v>
      </c>
      <c r="M622" s="130" t="s">
        <v>433</v>
      </c>
      <c r="N622" s="130">
        <f t="shared" si="44"/>
        <v>10</v>
      </c>
      <c r="O622" s="127">
        <f t="shared" si="41"/>
        <v>18.799999999999997</v>
      </c>
      <c r="P622" s="126">
        <v>42570</v>
      </c>
      <c r="Q622" s="120">
        <v>7570</v>
      </c>
      <c r="R622" s="120" t="s">
        <v>611</v>
      </c>
    </row>
    <row r="623" spans="1:18" ht="45" x14ac:dyDescent="0.25">
      <c r="A623" s="120" t="s">
        <v>17</v>
      </c>
      <c r="B623" s="121" t="s">
        <v>18</v>
      </c>
      <c r="C623" s="122">
        <v>42664</v>
      </c>
      <c r="D623" s="132">
        <v>150000</v>
      </c>
      <c r="E623" s="120" t="s">
        <v>326</v>
      </c>
      <c r="F623" s="130">
        <v>173</v>
      </c>
      <c r="G623" s="120" t="str">
        <f>VLOOKUP(F623,Plan2!$1:$1048576,3,FALSE)</f>
        <v>TESOURA, MATERIAL AÇO INOXIDÁVEL, MATERIAL CABO PLÁSTICO, COMPRIMENTO 16 CM</v>
      </c>
      <c r="H623" s="130" t="s">
        <v>327</v>
      </c>
      <c r="I623" s="130">
        <v>10</v>
      </c>
      <c r="J623" s="131">
        <f>VLOOKUP(F623,Plan2!$1:$1048576,8,FALSE)</f>
        <v>2.69</v>
      </c>
      <c r="K623" s="125">
        <f t="shared" si="40"/>
        <v>26.9</v>
      </c>
      <c r="L623" s="133">
        <v>42527</v>
      </c>
      <c r="M623" s="130" t="s">
        <v>431</v>
      </c>
      <c r="N623" s="130">
        <f t="shared" si="44"/>
        <v>10</v>
      </c>
      <c r="O623" s="127">
        <f t="shared" si="41"/>
        <v>26.9</v>
      </c>
      <c r="P623" s="126">
        <v>42613</v>
      </c>
      <c r="Q623" s="120">
        <v>1089</v>
      </c>
      <c r="R623" s="120" t="s">
        <v>611</v>
      </c>
    </row>
    <row r="624" spans="1:18" ht="90" x14ac:dyDescent="0.25">
      <c r="A624" s="120" t="s">
        <v>17</v>
      </c>
      <c r="B624" s="121" t="s">
        <v>18</v>
      </c>
      <c r="C624" s="122">
        <v>42664</v>
      </c>
      <c r="D624" s="132">
        <v>150100</v>
      </c>
      <c r="E624" s="120" t="s">
        <v>333</v>
      </c>
      <c r="F624" s="130">
        <v>4</v>
      </c>
      <c r="G624" s="120" t="str">
        <f>VLOOKUP(F624,Plan2!$1:$1048576,3,FALSE)</f>
        <v>ALFINETE MAPA, MATERIAL METAL, TRATAMENTO SUPERFICIAL NIQUELADO, MATERIAL CABEÇA PLÁSTICO, FORMATO CABEÇA REDONDO, COR PRETA, COMPRIMENTO 10 MM, APLICAÇÃO MAPA. CAIXA COM 100 UNIDADES</v>
      </c>
      <c r="H624" s="130" t="s">
        <v>336</v>
      </c>
      <c r="I624" s="130">
        <v>3</v>
      </c>
      <c r="J624" s="131">
        <f>VLOOKUP(F624,Plan2!$1:$1048576,8,FALSE)</f>
        <v>3.5</v>
      </c>
      <c r="K624" s="125">
        <f t="shared" si="40"/>
        <v>10.5</v>
      </c>
      <c r="L624" s="133">
        <v>42524</v>
      </c>
      <c r="M624" s="130" t="s">
        <v>423</v>
      </c>
      <c r="N624" s="130">
        <f t="shared" si="44"/>
        <v>3</v>
      </c>
      <c r="O624" s="127">
        <f t="shared" si="41"/>
        <v>10.5</v>
      </c>
      <c r="P624" s="126">
        <v>42576</v>
      </c>
      <c r="Q624" s="120">
        <v>348</v>
      </c>
      <c r="R624" s="120" t="s">
        <v>611</v>
      </c>
    </row>
    <row r="625" spans="1:18" ht="90" x14ac:dyDescent="0.25">
      <c r="A625" s="120" t="s">
        <v>17</v>
      </c>
      <c r="B625" s="121" t="s">
        <v>18</v>
      </c>
      <c r="C625" s="122">
        <v>42664</v>
      </c>
      <c r="D625" s="132">
        <v>150100</v>
      </c>
      <c r="E625" s="120" t="s">
        <v>333</v>
      </c>
      <c r="F625" s="130">
        <v>3</v>
      </c>
      <c r="G625" s="120" t="str">
        <f>VLOOKUP(F625,Plan2!$1:$1048576,3,FALSE)</f>
        <v>ALFINETE MAPA, MATERIAL METAL, TRATAMENTO SUPERFICIAL NIQUELADO, MATERIAL CABEÇA PLÁSTICO, FORMATO CABEÇA REDONDO, COR AZUL, COMPRIMENTO 10 MM, APLICAÇÃO MAPA. CAIXA COM 100 UNIDADES</v>
      </c>
      <c r="H625" s="130" t="s">
        <v>336</v>
      </c>
      <c r="I625" s="130">
        <v>2</v>
      </c>
      <c r="J625" s="131">
        <f>VLOOKUP(F625,Plan2!$1:$1048576,8,FALSE)</f>
        <v>3</v>
      </c>
      <c r="K625" s="125">
        <f t="shared" si="40"/>
        <v>6</v>
      </c>
      <c r="L625" s="133">
        <v>42524</v>
      </c>
      <c r="M625" s="130" t="s">
        <v>424</v>
      </c>
      <c r="N625" s="130">
        <f t="shared" si="44"/>
        <v>2</v>
      </c>
      <c r="O625" s="127">
        <f t="shared" si="41"/>
        <v>6</v>
      </c>
      <c r="P625" s="126">
        <v>42579</v>
      </c>
      <c r="Q625" s="120">
        <v>938</v>
      </c>
      <c r="R625" s="120" t="s">
        <v>611</v>
      </c>
    </row>
    <row r="626" spans="1:18" ht="75" x14ac:dyDescent="0.25">
      <c r="A626" s="120" t="s">
        <v>17</v>
      </c>
      <c r="B626" s="121" t="s">
        <v>18</v>
      </c>
      <c r="C626" s="122">
        <v>42664</v>
      </c>
      <c r="D626" s="132">
        <v>150100</v>
      </c>
      <c r="E626" s="120" t="s">
        <v>333</v>
      </c>
      <c r="F626" s="130">
        <v>6</v>
      </c>
      <c r="G626" s="120" t="str">
        <f>VLOOKUP(F626,Plan2!$1:$1048576,3,FALSE)</f>
        <v>ALMOFADA CARIMBO, MATERIAL CAIXA PLÁSTICO, MATERIAL ALMOFADA ESPONJA ABSORVENTE REVESTIDA DE TECIDO G/M2, COR AZUL MM, TIPO NÃO ENTINTADA, COMPRIMENTO 12 CM, LARGURA 8 CM</v>
      </c>
      <c r="H626" s="130" t="s">
        <v>336</v>
      </c>
      <c r="I626" s="130">
        <v>2</v>
      </c>
      <c r="J626" s="131">
        <f>VLOOKUP(F626,Plan2!$1:$1048576,8,FALSE)</f>
        <v>1.95</v>
      </c>
      <c r="K626" s="125">
        <f t="shared" si="40"/>
        <v>3.9</v>
      </c>
      <c r="L626" s="133">
        <v>42527</v>
      </c>
      <c r="M626" s="130" t="s">
        <v>434</v>
      </c>
      <c r="N626" s="130">
        <f t="shared" si="44"/>
        <v>2</v>
      </c>
      <c r="O626" s="127">
        <f t="shared" si="41"/>
        <v>3.9</v>
      </c>
      <c r="P626" s="126">
        <v>42592</v>
      </c>
      <c r="Q626" s="120">
        <v>16807</v>
      </c>
      <c r="R626" s="120" t="s">
        <v>611</v>
      </c>
    </row>
    <row r="627" spans="1:18" ht="45" x14ac:dyDescent="0.25">
      <c r="A627" s="120" t="s">
        <v>17</v>
      </c>
      <c r="B627" s="121" t="s">
        <v>18</v>
      </c>
      <c r="C627" s="122">
        <v>42664</v>
      </c>
      <c r="D627" s="132">
        <v>150100</v>
      </c>
      <c r="E627" s="120" t="s">
        <v>333</v>
      </c>
      <c r="F627" s="130">
        <v>9</v>
      </c>
      <c r="G627" s="120" t="str">
        <f>VLOOKUP(F627,Plan2!$1:$1048576,3,FALSE)</f>
        <v>BARBANTE ALGODÃO, QUANTIDADE FIOS 8 UN, ACABAMENTO SUPERFICIAL CRÚ. ROLO DE 250G</v>
      </c>
      <c r="H627" s="130" t="s">
        <v>336</v>
      </c>
      <c r="I627" s="130">
        <v>2</v>
      </c>
      <c r="J627" s="131">
        <f>VLOOKUP(F627,Plan2!$1:$1048576,8,FALSE)</f>
        <v>3.49</v>
      </c>
      <c r="K627" s="125">
        <f t="shared" si="40"/>
        <v>6.98</v>
      </c>
      <c r="L627" s="133">
        <v>42524</v>
      </c>
      <c r="M627" s="130" t="s">
        <v>415</v>
      </c>
      <c r="N627" s="130">
        <f t="shared" si="44"/>
        <v>2</v>
      </c>
      <c r="O627" s="127">
        <f t="shared" si="41"/>
        <v>6.98</v>
      </c>
      <c r="P627" s="126">
        <v>42564</v>
      </c>
      <c r="Q627" s="120">
        <v>1281</v>
      </c>
      <c r="R627" s="120" t="s">
        <v>611</v>
      </c>
    </row>
    <row r="628" spans="1:18" ht="60" x14ac:dyDescent="0.25">
      <c r="A628" s="120" t="s">
        <v>17</v>
      </c>
      <c r="B628" s="121" t="s">
        <v>18</v>
      </c>
      <c r="C628" s="122">
        <v>42664</v>
      </c>
      <c r="D628" s="132">
        <v>150100</v>
      </c>
      <c r="E628" s="120" t="s">
        <v>333</v>
      </c>
      <c r="F628" s="130">
        <v>10</v>
      </c>
      <c r="G628" s="120" t="str">
        <f>VLOOKUP(F628,Plan2!$1:$1048576,3,FALSE)</f>
        <v>BLOCO FLIP CHART, COR BRANCA, FORMATO 66 X 96 CM, APLICAÇÃO FLIP CHART COM FUROS, CARACTERÍSTICAS ADICIONAIS SEM PAUTA</v>
      </c>
      <c r="H628" s="130" t="s">
        <v>336</v>
      </c>
      <c r="I628" s="130">
        <v>3</v>
      </c>
      <c r="J628" s="131">
        <f>VLOOKUP(F628,Plan2!$1:$1048576,8,FALSE)</f>
        <v>19.899999999999999</v>
      </c>
      <c r="K628" s="125">
        <f t="shared" si="40"/>
        <v>59.699999999999996</v>
      </c>
      <c r="L628" s="133">
        <v>42524</v>
      </c>
      <c r="M628" s="130" t="s">
        <v>423</v>
      </c>
      <c r="N628" s="130">
        <f t="shared" si="44"/>
        <v>3</v>
      </c>
      <c r="O628" s="127">
        <f t="shared" si="41"/>
        <v>59.699999999999996</v>
      </c>
      <c r="P628" s="126">
        <v>42576</v>
      </c>
      <c r="Q628" s="120">
        <v>348</v>
      </c>
      <c r="R628" s="120" t="s">
        <v>611</v>
      </c>
    </row>
    <row r="629" spans="1:18" ht="75" x14ac:dyDescent="0.25">
      <c r="A629" s="120" t="s">
        <v>17</v>
      </c>
      <c r="B629" s="121" t="s">
        <v>18</v>
      </c>
      <c r="C629" s="122">
        <v>42664</v>
      </c>
      <c r="D629" s="132">
        <v>150100</v>
      </c>
      <c r="E629" s="120" t="s">
        <v>333</v>
      </c>
      <c r="F629" s="130">
        <v>11</v>
      </c>
      <c r="G629" s="120" t="str">
        <f>VLOOKUP(F629,Plan2!$1:$1048576,3,FALSE)</f>
        <v>BLOCO PAUTADO, MATERIAL PAPEL APERGAMINHADO, GRAMATURA 56 G/M2, COR BRANCA, COMPRIMENTO 155 MM, LARGURA 205 MM, QUANTIDADE FOLHAS 50 FL</v>
      </c>
      <c r="H629" s="130" t="s">
        <v>336</v>
      </c>
      <c r="I629" s="130">
        <v>5</v>
      </c>
      <c r="J629" s="131">
        <f>VLOOKUP(F629,Plan2!$1:$1048576,8,FALSE)</f>
        <v>0.85</v>
      </c>
      <c r="K629" s="125">
        <f t="shared" si="40"/>
        <v>4.25</v>
      </c>
      <c r="L629" s="133">
        <v>42524</v>
      </c>
      <c r="M629" s="130" t="s">
        <v>423</v>
      </c>
      <c r="N629" s="130">
        <f t="shared" si="44"/>
        <v>5</v>
      </c>
      <c r="O629" s="127">
        <f t="shared" si="41"/>
        <v>4.25</v>
      </c>
      <c r="P629" s="126">
        <v>42576</v>
      </c>
      <c r="Q629" s="120">
        <v>348</v>
      </c>
      <c r="R629" s="120" t="s">
        <v>611</v>
      </c>
    </row>
    <row r="630" spans="1:18" ht="60" x14ac:dyDescent="0.25">
      <c r="A630" s="120" t="s">
        <v>17</v>
      </c>
      <c r="B630" s="121" t="s">
        <v>18</v>
      </c>
      <c r="C630" s="122">
        <v>42664</v>
      </c>
      <c r="D630" s="132">
        <v>150100</v>
      </c>
      <c r="E630" s="120" t="s">
        <v>333</v>
      </c>
      <c r="F630" s="130">
        <v>12</v>
      </c>
      <c r="G630" s="120" t="str">
        <f>VLOOKUP(F630,Plan2!$1:$1048576,3,FALSE)</f>
        <v>BLOCO RECADO, MATERIAL PAPEL, COR AMARELO, LARGURA 38 MM, COMPRIMENTO 50 MM, TIPO REMOVÍVEL, CARACTERÍSTICAS ADICIONAIS AUTO-ADESIVO</v>
      </c>
      <c r="H630" s="130" t="s">
        <v>336</v>
      </c>
      <c r="I630" s="130">
        <v>5</v>
      </c>
      <c r="J630" s="131">
        <f>VLOOKUP(F630,Plan2!$1:$1048576,8,FALSE)</f>
        <v>0.56999999999999995</v>
      </c>
      <c r="K630" s="125">
        <f t="shared" si="40"/>
        <v>2.8499999999999996</v>
      </c>
      <c r="L630" s="133">
        <v>42524</v>
      </c>
      <c r="M630" s="130" t="s">
        <v>424</v>
      </c>
      <c r="N630" s="130">
        <f t="shared" si="44"/>
        <v>5</v>
      </c>
      <c r="O630" s="127">
        <f t="shared" si="41"/>
        <v>2.8499999999999996</v>
      </c>
      <c r="P630" s="126">
        <v>42579</v>
      </c>
      <c r="Q630" s="120">
        <v>938</v>
      </c>
      <c r="R630" s="120" t="s">
        <v>611</v>
      </c>
    </row>
    <row r="631" spans="1:18" ht="60" x14ac:dyDescent="0.25">
      <c r="A631" s="120" t="s">
        <v>17</v>
      </c>
      <c r="B631" s="121" t="s">
        <v>18</v>
      </c>
      <c r="C631" s="122">
        <v>42664</v>
      </c>
      <c r="D631" s="132">
        <v>150100</v>
      </c>
      <c r="E631" s="120" t="s">
        <v>333</v>
      </c>
      <c r="F631" s="130">
        <v>14</v>
      </c>
      <c r="G631" s="120" t="str">
        <f>VLOOKUP(F631,Plan2!$1:$1048576,3,FALSE)</f>
        <v>BORRACHA APAGADORA ESCRITA, MATERIAL BORRACHA, COMPRIMENTO 45 MM, LARGURA 23 MM, ALTURA 12 MM, COR BRANCA</v>
      </c>
      <c r="H631" s="130" t="s">
        <v>336</v>
      </c>
      <c r="I631" s="130">
        <v>2</v>
      </c>
      <c r="J631" s="131">
        <f>VLOOKUP(F631,Plan2!$1:$1048576,8,FALSE)</f>
        <v>0.25</v>
      </c>
      <c r="K631" s="125">
        <f t="shared" si="40"/>
        <v>0.5</v>
      </c>
      <c r="L631" s="130" t="s">
        <v>477</v>
      </c>
      <c r="M631" s="130" t="s">
        <v>477</v>
      </c>
      <c r="N631" s="130" t="s">
        <v>477</v>
      </c>
      <c r="O631" s="127" t="s">
        <v>477</v>
      </c>
      <c r="P631" s="126" t="s">
        <v>477</v>
      </c>
      <c r="Q631" s="120" t="s">
        <v>477</v>
      </c>
      <c r="R631" s="120" t="s">
        <v>478</v>
      </c>
    </row>
    <row r="632" spans="1:18" ht="60" x14ac:dyDescent="0.25">
      <c r="A632" s="120" t="s">
        <v>17</v>
      </c>
      <c r="B632" s="121" t="s">
        <v>18</v>
      </c>
      <c r="C632" s="122">
        <v>42664</v>
      </c>
      <c r="D632" s="132">
        <v>150100</v>
      </c>
      <c r="E632" s="120" t="s">
        <v>333</v>
      </c>
      <c r="F632" s="130">
        <v>15</v>
      </c>
      <c r="G632" s="120" t="str">
        <f>VLOOKUP(F632,Plan2!$1:$1048576,3,FALSE)</f>
        <v>BORRACHA APAGADORA ESCRITA, MATERIAL PLÁSTICO DE VINIL, COMPRIMENTO 60 MM, LARGURA 20 MM, ALTURA 10 MM, COR VERDE, TIPO MACIA</v>
      </c>
      <c r="H632" s="130" t="s">
        <v>336</v>
      </c>
      <c r="I632" s="130">
        <v>1</v>
      </c>
      <c r="J632" s="131">
        <f>VLOOKUP(F632,Plan2!$1:$1048576,8,FALSE)</f>
        <v>0.6</v>
      </c>
      <c r="K632" s="125">
        <f t="shared" si="40"/>
        <v>0.6</v>
      </c>
      <c r="L632" s="133">
        <v>42524</v>
      </c>
      <c r="M632" s="130" t="s">
        <v>419</v>
      </c>
      <c r="N632" s="130">
        <f t="shared" si="44"/>
        <v>1</v>
      </c>
      <c r="O632" s="127">
        <f t="shared" si="41"/>
        <v>0.6</v>
      </c>
      <c r="P632" s="126">
        <v>42563</v>
      </c>
      <c r="Q632" s="120">
        <v>13408</v>
      </c>
      <c r="R632" s="120" t="s">
        <v>611</v>
      </c>
    </row>
    <row r="633" spans="1:18" ht="30" x14ac:dyDescent="0.25">
      <c r="A633" s="120" t="s">
        <v>17</v>
      </c>
      <c r="B633" s="121" t="s">
        <v>18</v>
      </c>
      <c r="C633" s="122">
        <v>42664</v>
      </c>
      <c r="D633" s="132">
        <v>150100</v>
      </c>
      <c r="E633" s="120" t="s">
        <v>333</v>
      </c>
      <c r="F633" s="130">
        <v>17</v>
      </c>
      <c r="G633" s="120" t="str">
        <f>VLOOKUP(F633,Plan2!$1:$1048576,3,FALSE)</f>
        <v>CAIXA ARQUIVO, MATERIAL PLÁSTICO, DIMENSÕES 135 X 240 X 360 MM, COR AZUL</v>
      </c>
      <c r="H633" s="130" t="s">
        <v>336</v>
      </c>
      <c r="I633" s="130">
        <v>4</v>
      </c>
      <c r="J633" s="131">
        <f>VLOOKUP(F633,Plan2!$1:$1048576,8,FALSE)</f>
        <v>2.5499999999999998</v>
      </c>
      <c r="K633" s="125">
        <f t="shared" si="40"/>
        <v>10.199999999999999</v>
      </c>
      <c r="L633" s="133">
        <v>42524</v>
      </c>
      <c r="M633" s="130" t="s">
        <v>420</v>
      </c>
      <c r="N633" s="130">
        <f t="shared" si="44"/>
        <v>4</v>
      </c>
      <c r="O633" s="127">
        <f t="shared" si="41"/>
        <v>10.199999999999999</v>
      </c>
      <c r="P633" s="126">
        <v>42579</v>
      </c>
      <c r="Q633" s="120">
        <v>4544</v>
      </c>
      <c r="R633" s="120" t="s">
        <v>611</v>
      </c>
    </row>
    <row r="634" spans="1:18" ht="45" x14ac:dyDescent="0.25">
      <c r="A634" s="120" t="s">
        <v>17</v>
      </c>
      <c r="B634" s="121" t="s">
        <v>18</v>
      </c>
      <c r="C634" s="122">
        <v>42664</v>
      </c>
      <c r="D634" s="132">
        <v>150100</v>
      </c>
      <c r="E634" s="120" t="s">
        <v>333</v>
      </c>
      <c r="F634" s="130">
        <v>16</v>
      </c>
      <c r="G634" s="120" t="str">
        <f>VLOOKUP(F634,Plan2!$1:$1048576,3,FALSE)</f>
        <v>CAIXA ARQUIVO, MATERIAL PLÁSTICO CORRUGADO FLEXÍVEL, DIMENSÕES 135 X 250 X 360MM, COR CINZA</v>
      </c>
      <c r="H634" s="130" t="s">
        <v>336</v>
      </c>
      <c r="I634" s="130">
        <v>4</v>
      </c>
      <c r="J634" s="131">
        <f>VLOOKUP(F634,Plan2!$1:$1048576,8,FALSE)</f>
        <v>2.52</v>
      </c>
      <c r="K634" s="125">
        <f t="shared" si="40"/>
        <v>10.08</v>
      </c>
      <c r="L634" s="133">
        <v>42524</v>
      </c>
      <c r="M634" s="130" t="s">
        <v>420</v>
      </c>
      <c r="N634" s="130">
        <f t="shared" si="44"/>
        <v>4</v>
      </c>
      <c r="O634" s="127">
        <f t="shared" si="41"/>
        <v>10.08</v>
      </c>
      <c r="P634" s="126">
        <v>42579</v>
      </c>
      <c r="Q634" s="120">
        <v>4544</v>
      </c>
      <c r="R634" s="120" t="s">
        <v>611</v>
      </c>
    </row>
    <row r="635" spans="1:18" ht="105" x14ac:dyDescent="0.25">
      <c r="A635" s="120" t="s">
        <v>17</v>
      </c>
      <c r="B635" s="121" t="s">
        <v>18</v>
      </c>
      <c r="C635" s="122">
        <v>42664</v>
      </c>
      <c r="D635" s="132">
        <v>150100</v>
      </c>
      <c r="E635" s="120" t="s">
        <v>333</v>
      </c>
      <c r="F635" s="130">
        <v>18</v>
      </c>
      <c r="G635" s="120" t="str">
        <f>VLOOKUP(F635,Plan2!$1:$1048576,3,FALSE)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635" s="130" t="s">
        <v>336</v>
      </c>
      <c r="I635" s="130">
        <v>3</v>
      </c>
      <c r="J635" s="131">
        <f>VLOOKUP(F635,Plan2!$1:$1048576,8,FALSE)</f>
        <v>0.5</v>
      </c>
      <c r="K635" s="125">
        <f t="shared" si="40"/>
        <v>1.5</v>
      </c>
      <c r="L635" s="133">
        <v>42524</v>
      </c>
      <c r="M635" s="130" t="s">
        <v>418</v>
      </c>
      <c r="N635" s="130">
        <f t="shared" si="44"/>
        <v>3</v>
      </c>
      <c r="O635" s="127">
        <f t="shared" si="41"/>
        <v>1.5</v>
      </c>
      <c r="P635" s="126">
        <v>42583</v>
      </c>
      <c r="Q635" s="120">
        <v>4227</v>
      </c>
      <c r="R635" s="120" t="s">
        <v>611</v>
      </c>
    </row>
    <row r="636" spans="1:18" ht="105" x14ac:dyDescent="0.25">
      <c r="A636" s="120" t="s">
        <v>17</v>
      </c>
      <c r="B636" s="121" t="s">
        <v>18</v>
      </c>
      <c r="C636" s="122">
        <v>42664</v>
      </c>
      <c r="D636" s="132">
        <v>150100</v>
      </c>
      <c r="E636" s="120" t="s">
        <v>333</v>
      </c>
      <c r="F636" s="130">
        <v>19</v>
      </c>
      <c r="G636" s="120" t="str">
        <f>VLOOKUP(F636,Plan2!$1:$1048576,3,FALSE)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636" s="130" t="s">
        <v>336</v>
      </c>
      <c r="I636" s="130">
        <v>3</v>
      </c>
      <c r="J636" s="131">
        <f>VLOOKUP(F636,Plan2!$1:$1048576,8,FALSE)</f>
        <v>0.32</v>
      </c>
      <c r="K636" s="125">
        <f t="shared" si="40"/>
        <v>0.96</v>
      </c>
      <c r="L636" s="133">
        <v>42527</v>
      </c>
      <c r="M636" s="130" t="s">
        <v>431</v>
      </c>
      <c r="N636" s="130">
        <f t="shared" si="44"/>
        <v>3</v>
      </c>
      <c r="O636" s="127">
        <f t="shared" si="41"/>
        <v>0.96</v>
      </c>
      <c r="P636" s="126">
        <v>42613</v>
      </c>
      <c r="Q636" s="120">
        <v>1089</v>
      </c>
      <c r="R636" s="120" t="s">
        <v>611</v>
      </c>
    </row>
    <row r="637" spans="1:18" ht="105" x14ac:dyDescent="0.25">
      <c r="A637" s="120" t="s">
        <v>17</v>
      </c>
      <c r="B637" s="121" t="s">
        <v>18</v>
      </c>
      <c r="C637" s="122">
        <v>42664</v>
      </c>
      <c r="D637" s="132">
        <v>150100</v>
      </c>
      <c r="E637" s="120" t="s">
        <v>333</v>
      </c>
      <c r="F637" s="130">
        <v>20</v>
      </c>
      <c r="G637" s="120" t="str">
        <f>VLOOKUP(F637,Plan2!$1:$1048576,3,FALSE)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637" s="130" t="s">
        <v>336</v>
      </c>
      <c r="I637" s="130">
        <v>2</v>
      </c>
      <c r="J637" s="131">
        <f>VLOOKUP(F637,Plan2!$1:$1048576,8,FALSE)</f>
        <v>0.32</v>
      </c>
      <c r="K637" s="125">
        <f t="shared" si="40"/>
        <v>0.64</v>
      </c>
      <c r="L637" s="133">
        <v>42527</v>
      </c>
      <c r="M637" s="130" t="s">
        <v>431</v>
      </c>
      <c r="N637" s="130">
        <f t="shared" si="44"/>
        <v>2</v>
      </c>
      <c r="O637" s="127">
        <f t="shared" si="41"/>
        <v>0.64</v>
      </c>
      <c r="P637" s="126">
        <v>42613</v>
      </c>
      <c r="Q637" s="120">
        <v>1089</v>
      </c>
      <c r="R637" s="120" t="s">
        <v>611</v>
      </c>
    </row>
    <row r="638" spans="1:18" ht="105" x14ac:dyDescent="0.25">
      <c r="A638" s="120" t="s">
        <v>17</v>
      </c>
      <c r="B638" s="121" t="s">
        <v>18</v>
      </c>
      <c r="C638" s="122">
        <v>42664</v>
      </c>
      <c r="D638" s="132">
        <v>150100</v>
      </c>
      <c r="E638" s="120" t="s">
        <v>333</v>
      </c>
      <c r="F638" s="130">
        <v>21</v>
      </c>
      <c r="G638" s="120" t="str">
        <f>VLOOKUP(F638,Plan2!$1:$1048576,3,FALSE)</f>
        <v>CANETA ESFEROGRÁFICA, MATERIAL PLÁSTICO, QUANTIDADE CARGAS 1 UN, MATERIAL PONTA LATÃO COM ESFERA DE TUNGSTÊNIO, TIPO ESCRITA MÉDIA, COR TINTA VERMELHA, CARACTERÍSTICAS ADICIONAIS MATERIAL TRANSPARENTE E COM ORIFÍCIO LATERAL</v>
      </c>
      <c r="H638" s="130" t="s">
        <v>336</v>
      </c>
      <c r="I638" s="130">
        <v>1</v>
      </c>
      <c r="J638" s="131">
        <f>VLOOKUP(F638,Plan2!$1:$1048576,8,FALSE)</f>
        <v>0.32</v>
      </c>
      <c r="K638" s="125">
        <f t="shared" si="40"/>
        <v>0.32</v>
      </c>
      <c r="L638" s="133">
        <v>42527</v>
      </c>
      <c r="M638" s="130" t="s">
        <v>431</v>
      </c>
      <c r="N638" s="130">
        <f t="shared" si="44"/>
        <v>1</v>
      </c>
      <c r="O638" s="127">
        <f t="shared" si="41"/>
        <v>0.32</v>
      </c>
      <c r="P638" s="126">
        <v>42613</v>
      </c>
      <c r="Q638" s="120">
        <v>1089</v>
      </c>
      <c r="R638" s="120" t="s">
        <v>611</v>
      </c>
    </row>
    <row r="639" spans="1:18" ht="45" x14ac:dyDescent="0.25">
      <c r="A639" s="120" t="s">
        <v>17</v>
      </c>
      <c r="B639" s="121" t="s">
        <v>18</v>
      </c>
      <c r="C639" s="122">
        <v>42664</v>
      </c>
      <c r="D639" s="132">
        <v>150100</v>
      </c>
      <c r="E639" s="120" t="s">
        <v>333</v>
      </c>
      <c r="F639" s="130">
        <v>23</v>
      </c>
      <c r="G639" s="120" t="str">
        <f>VLOOKUP(F639,Plan2!$1:$1048576,3,FALSE)</f>
        <v>CANETA HIDROGRÁFICA, MATERIAL PLÁSTICO, COR CARGA PRETA, APLICAÇÃO RETROPROJETOR</v>
      </c>
      <c r="H639" s="130" t="s">
        <v>336</v>
      </c>
      <c r="I639" s="130">
        <v>1</v>
      </c>
      <c r="J639" s="131">
        <f>VLOOKUP(F639,Plan2!$1:$1048576,8,FALSE)</f>
        <v>1.3</v>
      </c>
      <c r="K639" s="125">
        <f t="shared" si="40"/>
        <v>1.3</v>
      </c>
      <c r="L639" s="133">
        <v>42524</v>
      </c>
      <c r="M639" s="130" t="s">
        <v>424</v>
      </c>
      <c r="N639" s="130">
        <f t="shared" si="44"/>
        <v>1</v>
      </c>
      <c r="O639" s="127">
        <f t="shared" si="41"/>
        <v>1.3</v>
      </c>
      <c r="P639" s="126">
        <v>42579</v>
      </c>
      <c r="Q639" s="120">
        <v>938</v>
      </c>
      <c r="R639" s="120" t="s">
        <v>611</v>
      </c>
    </row>
    <row r="640" spans="1:18" ht="60" x14ac:dyDescent="0.25">
      <c r="A640" s="120" t="s">
        <v>17</v>
      </c>
      <c r="B640" s="121" t="s">
        <v>18</v>
      </c>
      <c r="C640" s="122">
        <v>42664</v>
      </c>
      <c r="D640" s="132">
        <v>150100</v>
      </c>
      <c r="E640" s="120" t="s">
        <v>333</v>
      </c>
      <c r="F640" s="130">
        <v>28</v>
      </c>
      <c r="G640" s="120" t="str">
        <f>VLOOKUP(F640,Plan2!$1:$1048576,3,FALSE)</f>
        <v>CANETA MARCA-TEXTO, MATERIAL PLÁSTICO, TIPO PONTA POROSA, COR FLUORESCENTE AMARELA, TIPO NÃO RECARREGÁVEL, DIMENSÕES 4 MM</v>
      </c>
      <c r="H640" s="130" t="s">
        <v>336</v>
      </c>
      <c r="I640" s="130">
        <v>1</v>
      </c>
      <c r="J640" s="131">
        <f>VLOOKUP(F640,Plan2!$1:$1048576,8,FALSE)</f>
        <v>0.85</v>
      </c>
      <c r="K640" s="125">
        <f t="shared" si="40"/>
        <v>0.85</v>
      </c>
      <c r="L640" s="133">
        <v>42524</v>
      </c>
      <c r="M640" s="130" t="s">
        <v>424</v>
      </c>
      <c r="N640" s="130">
        <f t="shared" si="44"/>
        <v>1</v>
      </c>
      <c r="O640" s="127">
        <f t="shared" si="41"/>
        <v>0.85</v>
      </c>
      <c r="P640" s="126">
        <v>42579</v>
      </c>
      <c r="Q640" s="120">
        <v>938</v>
      </c>
      <c r="R640" s="120" t="s">
        <v>611</v>
      </c>
    </row>
    <row r="641" spans="1:18" ht="45" x14ac:dyDescent="0.25">
      <c r="A641" s="120" t="s">
        <v>17</v>
      </c>
      <c r="B641" s="121" t="s">
        <v>18</v>
      </c>
      <c r="C641" s="122">
        <v>42664</v>
      </c>
      <c r="D641" s="132">
        <v>150100</v>
      </c>
      <c r="E641" s="120" t="s">
        <v>333</v>
      </c>
      <c r="F641" s="130">
        <v>36</v>
      </c>
      <c r="G641" s="120" t="str">
        <f>VLOOKUP(F641,Plan2!$1:$1048576,3,FALSE)</f>
        <v>CAPA, MATERIAL PLÁSTICO PVC UN, COR INCOLOR UN, LARGURA 220 MM, ALTURA 330, CARACTERÍSTICAS ADICIONAIS OFÍCIO II</v>
      </c>
      <c r="H641" s="130" t="s">
        <v>336</v>
      </c>
      <c r="I641" s="130">
        <v>5</v>
      </c>
      <c r="J641" s="131">
        <f>VLOOKUP(F641,Plan2!$1:$1048576,8,FALSE)</f>
        <v>0.22</v>
      </c>
      <c r="K641" s="125">
        <f t="shared" si="40"/>
        <v>1.1000000000000001</v>
      </c>
      <c r="L641" s="133">
        <v>42524</v>
      </c>
      <c r="M641" s="130" t="s">
        <v>413</v>
      </c>
      <c r="N641" s="130">
        <v>5</v>
      </c>
      <c r="O641" s="127">
        <f t="shared" si="41"/>
        <v>1.1000000000000001</v>
      </c>
      <c r="P641" s="126">
        <v>42579</v>
      </c>
      <c r="Q641" s="120">
        <v>4949</v>
      </c>
      <c r="R641" s="120" t="s">
        <v>611</v>
      </c>
    </row>
    <row r="642" spans="1:18" ht="60" x14ac:dyDescent="0.25">
      <c r="A642" s="120" t="s">
        <v>17</v>
      </c>
      <c r="B642" s="121" t="s">
        <v>18</v>
      </c>
      <c r="C642" s="122">
        <v>42664</v>
      </c>
      <c r="D642" s="132">
        <v>150100</v>
      </c>
      <c r="E642" s="120" t="s">
        <v>333</v>
      </c>
      <c r="F642" s="130">
        <v>42</v>
      </c>
      <c r="G642" s="120" t="str">
        <f>VLOOKUP(F642,Plan2!$1:$1048576,3,FALSE)</f>
        <v>CLIPE, TRATAMENTO SUPERFICIAL NIQUELADO, TAMANHO 1/0, MATERIAL METAL, FORMATO TRANÇADO. CAIXA COM 12 UNIDADES</v>
      </c>
      <c r="H642" s="130" t="s">
        <v>336</v>
      </c>
      <c r="I642" s="130">
        <v>4</v>
      </c>
      <c r="J642" s="131">
        <f>VLOOKUP(F642,Plan2!$1:$1048576,8,FALSE)</f>
        <v>1.2</v>
      </c>
      <c r="K642" s="125">
        <f t="shared" ref="K642:K705" si="45">J642*I642</f>
        <v>4.8</v>
      </c>
      <c r="L642" s="133">
        <v>42524</v>
      </c>
      <c r="M642" s="130" t="s">
        <v>424</v>
      </c>
      <c r="N642" s="130">
        <f t="shared" ref="N642:N655" si="46">I642</f>
        <v>4</v>
      </c>
      <c r="O642" s="127">
        <f t="shared" si="41"/>
        <v>4.8</v>
      </c>
      <c r="P642" s="126">
        <v>42579</v>
      </c>
      <c r="Q642" s="120">
        <v>938</v>
      </c>
      <c r="R642" s="120" t="s">
        <v>611</v>
      </c>
    </row>
    <row r="643" spans="1:18" ht="60" x14ac:dyDescent="0.25">
      <c r="A643" s="120" t="s">
        <v>17</v>
      </c>
      <c r="B643" s="121" t="s">
        <v>18</v>
      </c>
      <c r="C643" s="122">
        <v>42664</v>
      </c>
      <c r="D643" s="132">
        <v>150100</v>
      </c>
      <c r="E643" s="120" t="s">
        <v>333</v>
      </c>
      <c r="F643" s="130">
        <v>43</v>
      </c>
      <c r="G643" s="120" t="str">
        <f>VLOOKUP(F643,Plan2!$1:$1048576,3,FALSE)</f>
        <v>CLIPE, TRATAMENTO SUPERFICIAL NIQUELADO, TAMANHO 2/0, MATERIAL METAL, FORMATO TRANÇADO. CAIXA COM 50 UNIDADES</v>
      </c>
      <c r="H643" s="130" t="s">
        <v>336</v>
      </c>
      <c r="I643" s="130">
        <v>4</v>
      </c>
      <c r="J643" s="131">
        <f>VLOOKUP(F643,Plan2!$1:$1048576,8,FALSE)</f>
        <v>1.7</v>
      </c>
      <c r="K643" s="125">
        <f t="shared" si="45"/>
        <v>6.8</v>
      </c>
      <c r="L643" s="133">
        <v>42524</v>
      </c>
      <c r="M643" s="130" t="s">
        <v>413</v>
      </c>
      <c r="N643" s="130">
        <f t="shared" si="46"/>
        <v>4</v>
      </c>
      <c r="O643" s="127">
        <f t="shared" ref="O643:O706" si="47">N643*J643</f>
        <v>6.8</v>
      </c>
      <c r="P643" s="126">
        <v>42579</v>
      </c>
      <c r="Q643" s="120">
        <v>4949</v>
      </c>
      <c r="R643" s="120" t="s">
        <v>611</v>
      </c>
    </row>
    <row r="644" spans="1:18" ht="45" x14ac:dyDescent="0.25">
      <c r="A644" s="120" t="s">
        <v>17</v>
      </c>
      <c r="B644" s="121" t="s">
        <v>18</v>
      </c>
      <c r="C644" s="122">
        <v>42664</v>
      </c>
      <c r="D644" s="132">
        <v>150100</v>
      </c>
      <c r="E644" s="120" t="s">
        <v>333</v>
      </c>
      <c r="F644" s="130">
        <v>39</v>
      </c>
      <c r="G644" s="120" t="str">
        <f>VLOOKUP(F644,Plan2!$1:$1048576,3,FALSE)</f>
        <v>CLIPE, TAMANHO 2, MATERIAL METAL, FORMATO PARALELO. CAIXA COM 100 UNIDADES</v>
      </c>
      <c r="H644" s="130" t="s">
        <v>336</v>
      </c>
      <c r="I644" s="130">
        <v>10</v>
      </c>
      <c r="J644" s="131">
        <f>VLOOKUP(F644,Plan2!$1:$1048576,8,FALSE)</f>
        <v>0.95</v>
      </c>
      <c r="K644" s="125">
        <f t="shared" si="45"/>
        <v>9.5</v>
      </c>
      <c r="L644" s="133">
        <v>42524</v>
      </c>
      <c r="M644" s="130" t="s">
        <v>415</v>
      </c>
      <c r="N644" s="130">
        <f t="shared" si="46"/>
        <v>10</v>
      </c>
      <c r="O644" s="127">
        <f t="shared" si="47"/>
        <v>9.5</v>
      </c>
      <c r="P644" s="126">
        <v>42564</v>
      </c>
      <c r="Q644" s="120">
        <v>1281</v>
      </c>
      <c r="R644" s="120" t="s">
        <v>611</v>
      </c>
    </row>
    <row r="645" spans="1:18" ht="45" x14ac:dyDescent="0.25">
      <c r="A645" s="120" t="s">
        <v>17</v>
      </c>
      <c r="B645" s="121" t="s">
        <v>18</v>
      </c>
      <c r="C645" s="122">
        <v>42664</v>
      </c>
      <c r="D645" s="132">
        <v>150100</v>
      </c>
      <c r="E645" s="120" t="s">
        <v>333</v>
      </c>
      <c r="F645" s="130">
        <v>41</v>
      </c>
      <c r="G645" s="120" t="str">
        <f>VLOOKUP(F645,Plan2!$1:$1048576,3,FALSE)</f>
        <v>CLIPE, TAMANHO 6/0, MATERIAL METAL, FORMATO PARALELO. CAIXA COM 50 UNIDADES</v>
      </c>
      <c r="H645" s="130" t="s">
        <v>336</v>
      </c>
      <c r="I645" s="130">
        <v>10</v>
      </c>
      <c r="J645" s="131">
        <f>VLOOKUP(F645,Plan2!$1:$1048576,8,FALSE)</f>
        <v>1.29</v>
      </c>
      <c r="K645" s="125">
        <f t="shared" si="45"/>
        <v>12.9</v>
      </c>
      <c r="L645" s="133">
        <v>42527</v>
      </c>
      <c r="M645" s="130" t="s">
        <v>431</v>
      </c>
      <c r="N645" s="130">
        <f t="shared" si="46"/>
        <v>10</v>
      </c>
      <c r="O645" s="127">
        <f t="shared" si="47"/>
        <v>12.9</v>
      </c>
      <c r="P645" s="126">
        <v>42613</v>
      </c>
      <c r="Q645" s="120">
        <v>1089</v>
      </c>
      <c r="R645" s="120" t="s">
        <v>611</v>
      </c>
    </row>
    <row r="646" spans="1:18" ht="60" x14ac:dyDescent="0.25">
      <c r="A646" s="120" t="s">
        <v>17</v>
      </c>
      <c r="B646" s="121" t="s">
        <v>18</v>
      </c>
      <c r="C646" s="122">
        <v>42664</v>
      </c>
      <c r="D646" s="132">
        <v>150100</v>
      </c>
      <c r="E646" s="120" t="s">
        <v>333</v>
      </c>
      <c r="F646" s="130">
        <v>46</v>
      </c>
      <c r="G646" s="120" t="str">
        <f>VLOOKUP(F646,Plan2!$1:$1048576,3,FALSE)</f>
        <v>COLA, COMPOSIÇÃO CIANIACRILATO, APLICAÇÃO MATERIAIS POROSOS, CARACTERÍSTICAS ADICIONAIS BICO APLICADOR, TIPO INSTANTÂNEA. TUBO DE 3G</v>
      </c>
      <c r="H646" s="130" t="s">
        <v>336</v>
      </c>
      <c r="I646" s="130">
        <v>3</v>
      </c>
      <c r="J646" s="131">
        <f>VLOOKUP(F646,Plan2!$1:$1048576,8,FALSE)</f>
        <v>3.23</v>
      </c>
      <c r="K646" s="125">
        <f t="shared" si="45"/>
        <v>9.69</v>
      </c>
      <c r="L646" s="133">
        <v>42524</v>
      </c>
      <c r="M646" s="130" t="s">
        <v>419</v>
      </c>
      <c r="N646" s="130">
        <f t="shared" si="46"/>
        <v>3</v>
      </c>
      <c r="O646" s="127">
        <f t="shared" si="47"/>
        <v>9.69</v>
      </c>
      <c r="P646" s="126">
        <v>42563</v>
      </c>
      <c r="Q646" s="120">
        <v>13408</v>
      </c>
      <c r="R646" s="120" t="s">
        <v>611</v>
      </c>
    </row>
    <row r="647" spans="1:18" ht="45" x14ac:dyDescent="0.25">
      <c r="A647" s="120" t="s">
        <v>17</v>
      </c>
      <c r="B647" s="121" t="s">
        <v>18</v>
      </c>
      <c r="C647" s="122">
        <v>42664</v>
      </c>
      <c r="D647" s="132">
        <v>150100</v>
      </c>
      <c r="E647" s="120" t="s">
        <v>333</v>
      </c>
      <c r="F647" s="130">
        <v>48</v>
      </c>
      <c r="G647" s="120" t="str">
        <f>VLOOKUP(F647,Plan2!$1:$1048576,3,FALSE)</f>
        <v>COLA, COR BRANCA, APLICAÇÃO PAPEL, CARACTERÍSTICAS ADICIONAIS ATÓXICA, TIPO BASTÃO. TUBO DE 20G</v>
      </c>
      <c r="H647" s="130" t="s">
        <v>336</v>
      </c>
      <c r="I647" s="130">
        <v>2</v>
      </c>
      <c r="J647" s="131">
        <f>VLOOKUP(F647,Plan2!$1:$1048576,8,FALSE)</f>
        <v>0.94</v>
      </c>
      <c r="K647" s="125">
        <f t="shared" si="45"/>
        <v>1.88</v>
      </c>
      <c r="L647" s="133">
        <v>42524</v>
      </c>
      <c r="M647" s="130" t="s">
        <v>419</v>
      </c>
      <c r="N647" s="130">
        <f t="shared" si="46"/>
        <v>2</v>
      </c>
      <c r="O647" s="127">
        <f t="shared" si="47"/>
        <v>1.88</v>
      </c>
      <c r="P647" s="126">
        <v>42563</v>
      </c>
      <c r="Q647" s="120">
        <v>13408</v>
      </c>
      <c r="R647" s="120" t="s">
        <v>611</v>
      </c>
    </row>
    <row r="648" spans="1:18" ht="75" x14ac:dyDescent="0.25">
      <c r="A648" s="120" t="s">
        <v>17</v>
      </c>
      <c r="B648" s="121" t="s">
        <v>18</v>
      </c>
      <c r="C648" s="122">
        <v>42664</v>
      </c>
      <c r="D648" s="132">
        <v>150100</v>
      </c>
      <c r="E648" s="120" t="s">
        <v>333</v>
      </c>
      <c r="F648" s="130">
        <v>47</v>
      </c>
      <c r="G648" s="120" t="str">
        <f>VLOOKUP(F648,Plan2!$1:$1048576,3,FALSE)</f>
        <v>COLA, COMPOSIÇÃO POLIVINIL ACETATO- PVA, COR BRANCA, APLICAÇÃO ESCOLAR, CARACTERÍSTICAS ADICIONAIS LAVÁVEL, NÃO TÓXICA, VALIDADE MÍNIMA 18 MESES, TIPOLÍQUIDO. TUDO DE 40G</v>
      </c>
      <c r="H648" s="130" t="s">
        <v>336</v>
      </c>
      <c r="I648" s="130">
        <v>2</v>
      </c>
      <c r="J648" s="131">
        <f>VLOOKUP(F648,Plan2!$1:$1048576,8,FALSE)</f>
        <v>0.49</v>
      </c>
      <c r="K648" s="125">
        <f t="shared" si="45"/>
        <v>0.98</v>
      </c>
      <c r="L648" s="133">
        <v>42524</v>
      </c>
      <c r="M648" s="130" t="s">
        <v>424</v>
      </c>
      <c r="N648" s="130">
        <f t="shared" si="46"/>
        <v>2</v>
      </c>
      <c r="O648" s="127">
        <f t="shared" si="47"/>
        <v>0.98</v>
      </c>
      <c r="P648" s="126">
        <v>42579</v>
      </c>
      <c r="Q648" s="120">
        <v>938</v>
      </c>
      <c r="R648" s="120" t="s">
        <v>611</v>
      </c>
    </row>
    <row r="649" spans="1:18" ht="60" x14ac:dyDescent="0.25">
      <c r="A649" s="120" t="s">
        <v>17</v>
      </c>
      <c r="B649" s="121" t="s">
        <v>18</v>
      </c>
      <c r="C649" s="122">
        <v>42664</v>
      </c>
      <c r="D649" s="132">
        <v>150100</v>
      </c>
      <c r="E649" s="120" t="s">
        <v>333</v>
      </c>
      <c r="F649" s="130">
        <v>57</v>
      </c>
      <c r="G649" s="120" t="str">
        <f>VLOOKUP(F649,Plan2!$1:$1048576,3,FALSE)</f>
        <v>CORRETIVO LÍQUIDO, MATERIAL BASE D´ÁGUA- SECAGEM RÁPIDA, APRESENTAÇÃO FRASCO, APLICAÇÃO PAPEL COMUM ML, VOLUME 18 ML</v>
      </c>
      <c r="H649" s="130" t="s">
        <v>336</v>
      </c>
      <c r="I649" s="130">
        <v>8</v>
      </c>
      <c r="J649" s="131">
        <f>VLOOKUP(F649,Plan2!$1:$1048576,8,FALSE)</f>
        <v>0.99</v>
      </c>
      <c r="K649" s="125">
        <f t="shared" si="45"/>
        <v>7.92</v>
      </c>
      <c r="L649" s="133">
        <v>42527</v>
      </c>
      <c r="M649" s="130" t="s">
        <v>431</v>
      </c>
      <c r="N649" s="130">
        <f t="shared" si="46"/>
        <v>8</v>
      </c>
      <c r="O649" s="127">
        <f t="shared" si="47"/>
        <v>7.92</v>
      </c>
      <c r="P649" s="126">
        <v>42613</v>
      </c>
      <c r="Q649" s="120">
        <v>1089</v>
      </c>
      <c r="R649" s="120" t="s">
        <v>611</v>
      </c>
    </row>
    <row r="650" spans="1:18" ht="60" x14ac:dyDescent="0.25">
      <c r="A650" s="120" t="s">
        <v>17</v>
      </c>
      <c r="B650" s="121" t="s">
        <v>18</v>
      </c>
      <c r="C650" s="122">
        <v>42664</v>
      </c>
      <c r="D650" s="132">
        <v>150100</v>
      </c>
      <c r="E650" s="120" t="s">
        <v>333</v>
      </c>
      <c r="F650" s="130">
        <v>65</v>
      </c>
      <c r="G650" s="120" t="str">
        <f>VLOOKUP(F650,Plan2!$1:$1048576,3,FALSE)</f>
        <v>ENVELOPE, MATERIAL PAPEL KRAFT, GRAMATURA 110 G/M2, TIPO SACO COMUM, COMPRIMENTO 360 MM, COR BRANCA, LARGURA 260 MM</v>
      </c>
      <c r="H650" s="130" t="s">
        <v>336</v>
      </c>
      <c r="I650" s="130">
        <v>2</v>
      </c>
      <c r="J650" s="131">
        <f>VLOOKUP(F650,Plan2!$1:$1048576,8,FALSE)</f>
        <v>0.11</v>
      </c>
      <c r="K650" s="125">
        <f t="shared" si="45"/>
        <v>0.22</v>
      </c>
      <c r="L650" s="133">
        <v>42524</v>
      </c>
      <c r="M650" s="130" t="s">
        <v>420</v>
      </c>
      <c r="N650" s="130">
        <f t="shared" si="46"/>
        <v>2</v>
      </c>
      <c r="O650" s="127">
        <f t="shared" si="47"/>
        <v>0.22</v>
      </c>
      <c r="P650" s="126">
        <v>42579</v>
      </c>
      <c r="Q650" s="120">
        <v>4544</v>
      </c>
      <c r="R650" s="120" t="s">
        <v>611</v>
      </c>
    </row>
    <row r="651" spans="1:18" ht="60" x14ac:dyDescent="0.25">
      <c r="A651" s="120" t="s">
        <v>17</v>
      </c>
      <c r="B651" s="121" t="s">
        <v>18</v>
      </c>
      <c r="C651" s="122">
        <v>42664</v>
      </c>
      <c r="D651" s="132">
        <v>150100</v>
      </c>
      <c r="E651" s="120" t="s">
        <v>333</v>
      </c>
      <c r="F651" s="130">
        <v>67</v>
      </c>
      <c r="G651" s="120" t="str">
        <f>VLOOKUP(F651,Plan2!$1:$1048576,3,FALSE)</f>
        <v>ENVELOPE, MATERIAL PAPEL OFF-SET, GRAMATURA 90, TIPO SEM TIMBRE, COMPRIMENTO 280 MM, COR BRANCA, LARGURA 200 MM</v>
      </c>
      <c r="H651" s="130" t="s">
        <v>336</v>
      </c>
      <c r="I651" s="130">
        <v>2</v>
      </c>
      <c r="J651" s="131">
        <f>VLOOKUP(F651,Plan2!$1:$1048576,8,FALSE)</f>
        <v>0.1</v>
      </c>
      <c r="K651" s="125">
        <f t="shared" si="45"/>
        <v>0.2</v>
      </c>
      <c r="L651" s="133">
        <v>42524</v>
      </c>
      <c r="M651" s="130" t="s">
        <v>420</v>
      </c>
      <c r="N651" s="130">
        <f t="shared" si="46"/>
        <v>2</v>
      </c>
      <c r="O651" s="127">
        <f t="shared" si="47"/>
        <v>0.2</v>
      </c>
      <c r="P651" s="126">
        <v>42579</v>
      </c>
      <c r="Q651" s="120">
        <v>4544</v>
      </c>
      <c r="R651" s="120" t="s">
        <v>611</v>
      </c>
    </row>
    <row r="652" spans="1:18" ht="60" x14ac:dyDescent="0.25">
      <c r="A652" s="120" t="s">
        <v>17</v>
      </c>
      <c r="B652" s="121" t="s">
        <v>18</v>
      </c>
      <c r="C652" s="122">
        <v>42664</v>
      </c>
      <c r="D652" s="132">
        <v>150100</v>
      </c>
      <c r="E652" s="120" t="s">
        <v>333</v>
      </c>
      <c r="F652" s="130">
        <v>82</v>
      </c>
      <c r="G652" s="120" t="str">
        <f>VLOOKUP(F652,Plan2!$1:$1048576,3,FALSE)</f>
        <v>ESTILETE DESENHO, MATERIAL CORPO PLÁSTICO RESISTENTE, LARGURA LÂMINA 22 MM, TIPO LÂMINA RETRÁTIL, TIPO FIXAÇÃO LÂMINA ENCAIXE DE PRESSÃO</v>
      </c>
      <c r="H652" s="130" t="s">
        <v>336</v>
      </c>
      <c r="I652" s="130">
        <v>3</v>
      </c>
      <c r="J652" s="131">
        <f>VLOOKUP(F652,Plan2!$1:$1048576,8,FALSE)</f>
        <v>1</v>
      </c>
      <c r="K652" s="125">
        <f t="shared" si="45"/>
        <v>3</v>
      </c>
      <c r="L652" s="133">
        <v>42524</v>
      </c>
      <c r="M652" s="130" t="s">
        <v>424</v>
      </c>
      <c r="N652" s="130">
        <f t="shared" si="46"/>
        <v>3</v>
      </c>
      <c r="O652" s="127">
        <f t="shared" si="47"/>
        <v>3</v>
      </c>
      <c r="P652" s="126">
        <v>42579</v>
      </c>
      <c r="Q652" s="120">
        <v>938</v>
      </c>
      <c r="R652" s="120" t="s">
        <v>611</v>
      </c>
    </row>
    <row r="653" spans="1:18" ht="120" x14ac:dyDescent="0.25">
      <c r="A653" s="120" t="s">
        <v>17</v>
      </c>
      <c r="B653" s="121" t="s">
        <v>18</v>
      </c>
      <c r="C653" s="122">
        <v>42664</v>
      </c>
      <c r="D653" s="132">
        <v>150100</v>
      </c>
      <c r="E653" s="120" t="s">
        <v>333</v>
      </c>
      <c r="F653" s="130">
        <v>84</v>
      </c>
      <c r="G653" s="120" t="str">
        <f>VLOOKUP(F653,Plan2!$1:$1048576,3,FALSE)</f>
        <v>ETIQUETA ADESIVA, MATERIAL PAPEL, COR BRANCA, LARGURA 74,60 MM, COMPRIMENTO 128 MM, APLICAÇÃO IMPRESSORA MATRICIAL, FORMATO RETANGULAR, CARACTERÍSTICAS ADICIONAIS FOLHA COM 4 ETIQUETAS AUTO-ADESIVA/FORMULÁRIO COM. CIXA COM 2.000 UNIDADES</v>
      </c>
      <c r="H653" s="130" t="s">
        <v>336</v>
      </c>
      <c r="I653" s="130">
        <v>1</v>
      </c>
      <c r="J653" s="131">
        <f>VLOOKUP(F653,Plan2!$1:$1048576,8,FALSE)</f>
        <v>74.849999999999994</v>
      </c>
      <c r="K653" s="125">
        <f t="shared" si="45"/>
        <v>74.849999999999994</v>
      </c>
      <c r="L653" s="133">
        <v>42524</v>
      </c>
      <c r="M653" s="130" t="s">
        <v>417</v>
      </c>
      <c r="N653" s="130">
        <f t="shared" si="46"/>
        <v>1</v>
      </c>
      <c r="O653" s="127">
        <f t="shared" si="47"/>
        <v>74.849999999999994</v>
      </c>
      <c r="P653" s="126">
        <v>42577</v>
      </c>
      <c r="Q653" s="120">
        <v>6468</v>
      </c>
      <c r="R653" s="120" t="s">
        <v>611</v>
      </c>
    </row>
    <row r="654" spans="1:18" ht="60" x14ac:dyDescent="0.25">
      <c r="A654" s="120" t="s">
        <v>17</v>
      </c>
      <c r="B654" s="121" t="s">
        <v>18</v>
      </c>
      <c r="C654" s="122">
        <v>42664</v>
      </c>
      <c r="D654" s="132">
        <v>150100</v>
      </c>
      <c r="E654" s="120" t="s">
        <v>333</v>
      </c>
      <c r="F654" s="130">
        <v>87</v>
      </c>
      <c r="G654" s="120" t="str">
        <f>VLOOKUP(F654,Plan2!$1:$1048576,3,FALSE)</f>
        <v>FITA ADESIVA, MATERIAL CELOFANE TRANSPARENTE, TIPO MONOFACE, LARGURA 19 MM, COMPRIMENTO 30 M, COR INCOLOR, APLICAÇÃO MULTIUSO</v>
      </c>
      <c r="H654" s="130" t="s">
        <v>336</v>
      </c>
      <c r="I654" s="130">
        <v>4</v>
      </c>
      <c r="J654" s="131">
        <f>VLOOKUP(F654,Plan2!$1:$1048576,8,FALSE)</f>
        <v>0.97</v>
      </c>
      <c r="K654" s="125">
        <f t="shared" si="45"/>
        <v>3.88</v>
      </c>
      <c r="L654" s="133">
        <v>42524</v>
      </c>
      <c r="M654" s="130" t="s">
        <v>414</v>
      </c>
      <c r="N654" s="130">
        <f t="shared" si="46"/>
        <v>4</v>
      </c>
      <c r="O654" s="127">
        <f t="shared" si="47"/>
        <v>3.88</v>
      </c>
      <c r="P654" s="126">
        <v>42612</v>
      </c>
      <c r="Q654" s="120">
        <v>1489</v>
      </c>
      <c r="R654" s="120" t="s">
        <v>611</v>
      </c>
    </row>
    <row r="655" spans="1:18" ht="75" x14ac:dyDescent="0.25">
      <c r="A655" s="120" t="s">
        <v>17</v>
      </c>
      <c r="B655" s="121" t="s">
        <v>18</v>
      </c>
      <c r="C655" s="122">
        <v>42664</v>
      </c>
      <c r="D655" s="132">
        <v>150100</v>
      </c>
      <c r="E655" s="120" t="s">
        <v>333</v>
      </c>
      <c r="F655" s="130">
        <v>86</v>
      </c>
      <c r="G655" s="120" t="str">
        <f>VLOOKUP(F655,Plan2!$1:$1048576,3,FALSE)</f>
        <v>FITA ADESIVA EMBALAGEM, MATERIAL POLIPROPILENO, COMPRIMENTO 50 M, LARGURA 50 MM, APLICAÇÃO EMPACOTAMENTO EM GERAL, COR MARROM. ROLO DE 50 METROS</v>
      </c>
      <c r="H655" s="130" t="s">
        <v>336</v>
      </c>
      <c r="I655" s="130">
        <v>4</v>
      </c>
      <c r="J655" s="131">
        <f>VLOOKUP(F655,Plan2!$1:$1048576,8,FALSE)</f>
        <v>1.75</v>
      </c>
      <c r="K655" s="125">
        <f t="shared" si="45"/>
        <v>7</v>
      </c>
      <c r="L655" s="133">
        <v>42524</v>
      </c>
      <c r="M655" s="130" t="s">
        <v>416</v>
      </c>
      <c r="N655" s="130">
        <f t="shared" si="46"/>
        <v>4</v>
      </c>
      <c r="O655" s="127">
        <f t="shared" si="47"/>
        <v>7</v>
      </c>
      <c r="P655" s="126">
        <v>42597</v>
      </c>
      <c r="Q655" s="120">
        <v>3048</v>
      </c>
      <c r="R655" s="120" t="s">
        <v>611</v>
      </c>
    </row>
    <row r="656" spans="1:18" ht="60" x14ac:dyDescent="0.25">
      <c r="A656" s="120" t="s">
        <v>17</v>
      </c>
      <c r="B656" s="121" t="s">
        <v>18</v>
      </c>
      <c r="C656" s="122">
        <v>42664</v>
      </c>
      <c r="D656" s="132">
        <v>150100</v>
      </c>
      <c r="E656" s="120" t="s">
        <v>333</v>
      </c>
      <c r="F656" s="130">
        <v>89</v>
      </c>
      <c r="G656" s="120" t="str">
        <f>VLOOKUP(F656,Plan2!$1:$1048576,3,FALSE)</f>
        <v>FITA ADESIVA, MATERIAL CREPE, TIPO MONOFACE, LARGURA 25 MM, COMPRIMENTO 50 M, COR BEGE, APLICAÇÃO MULTIUSO. ROLO DE 50 METROS</v>
      </c>
      <c r="H656" s="130" t="s">
        <v>336</v>
      </c>
      <c r="I656" s="130">
        <v>4</v>
      </c>
      <c r="J656" s="131">
        <f>VLOOKUP(F656,Plan2!$1:$1048576,8,FALSE)</f>
        <v>2.4</v>
      </c>
      <c r="K656" s="125">
        <f t="shared" si="45"/>
        <v>9.6</v>
      </c>
      <c r="L656" s="133">
        <v>42524</v>
      </c>
      <c r="M656" s="130" t="s">
        <v>416</v>
      </c>
      <c r="N656" s="130">
        <v>4</v>
      </c>
      <c r="O656" s="127">
        <f t="shared" si="47"/>
        <v>9.6</v>
      </c>
      <c r="P656" s="126">
        <v>42597</v>
      </c>
      <c r="Q656" s="120">
        <v>3048</v>
      </c>
      <c r="R656" s="120" t="s">
        <v>611</v>
      </c>
    </row>
    <row r="657" spans="1:18" ht="60" x14ac:dyDescent="0.25">
      <c r="A657" s="120" t="s">
        <v>17</v>
      </c>
      <c r="B657" s="121" t="s">
        <v>18</v>
      </c>
      <c r="C657" s="122">
        <v>42664</v>
      </c>
      <c r="D657" s="132">
        <v>150100</v>
      </c>
      <c r="E657" s="120" t="s">
        <v>333</v>
      </c>
      <c r="F657" s="130">
        <v>90</v>
      </c>
      <c r="G657" s="120" t="str">
        <f>VLOOKUP(F657,Plan2!$1:$1048576,3,FALSE)</f>
        <v>FITA ADESIVA, MATERIAL CREPE, TIPO MONOFACE, LARGURA 50 MM, COMPRIMENTO 50 M, COR BEGE, APLICAÇÃO MULTIUSO. ROLO DE 50 METROS</v>
      </c>
      <c r="H657" s="130" t="s">
        <v>336</v>
      </c>
      <c r="I657" s="130">
        <v>4</v>
      </c>
      <c r="J657" s="131">
        <f>VLOOKUP(F657,Plan2!$1:$1048576,8,FALSE)</f>
        <v>5</v>
      </c>
      <c r="K657" s="125">
        <f t="shared" si="45"/>
        <v>20</v>
      </c>
      <c r="L657" s="133">
        <v>42524</v>
      </c>
      <c r="M657" s="130" t="s">
        <v>416</v>
      </c>
      <c r="N657" s="130">
        <v>4</v>
      </c>
      <c r="O657" s="127">
        <f t="shared" si="47"/>
        <v>20</v>
      </c>
      <c r="P657" s="126">
        <v>42597</v>
      </c>
      <c r="Q657" s="120">
        <v>3048</v>
      </c>
      <c r="R657" s="120" t="s">
        <v>611</v>
      </c>
    </row>
    <row r="658" spans="1:18" ht="60" x14ac:dyDescent="0.25">
      <c r="A658" s="120" t="s">
        <v>17</v>
      </c>
      <c r="B658" s="121" t="s">
        <v>18</v>
      </c>
      <c r="C658" s="122">
        <v>42664</v>
      </c>
      <c r="D658" s="132">
        <v>150100</v>
      </c>
      <c r="E658" s="120" t="s">
        <v>333</v>
      </c>
      <c r="F658" s="130">
        <v>88</v>
      </c>
      <c r="G658" s="120" t="str">
        <f>VLOOKUP(F658,Plan2!$1:$1048576,3,FALSE)</f>
        <v>FITA ADESIVA, MATERIAL CREPE, TIPO MONOFACE, LARGURA 19 MM, COMPRIMENTO 50 M, COR BEGE, APLICAÇÃO MULTIUSO. ROLO DE 50 METROS</v>
      </c>
      <c r="H658" s="130" t="s">
        <v>336</v>
      </c>
      <c r="I658" s="130">
        <v>3</v>
      </c>
      <c r="J658" s="131">
        <f>VLOOKUP(F658,Plan2!$1:$1048576,8,FALSE)</f>
        <v>1.5</v>
      </c>
      <c r="K658" s="125">
        <f t="shared" si="45"/>
        <v>4.5</v>
      </c>
      <c r="L658" s="133">
        <v>42524</v>
      </c>
      <c r="M658" s="130" t="s">
        <v>416</v>
      </c>
      <c r="N658" s="130">
        <f t="shared" ref="N658:N673" si="48">I658</f>
        <v>3</v>
      </c>
      <c r="O658" s="127">
        <f t="shared" si="47"/>
        <v>4.5</v>
      </c>
      <c r="P658" s="126">
        <v>42597</v>
      </c>
      <c r="Q658" s="120">
        <v>3048</v>
      </c>
      <c r="R658" s="120" t="s">
        <v>611</v>
      </c>
    </row>
    <row r="659" spans="1:18" ht="75" x14ac:dyDescent="0.25">
      <c r="A659" s="120" t="s">
        <v>17</v>
      </c>
      <c r="B659" s="121" t="s">
        <v>18</v>
      </c>
      <c r="C659" s="122">
        <v>42664</v>
      </c>
      <c r="D659" s="132">
        <v>150100</v>
      </c>
      <c r="E659" s="120" t="s">
        <v>333</v>
      </c>
      <c r="F659" s="130">
        <v>91</v>
      </c>
      <c r="G659" s="120" t="str">
        <f>VLOOKUP(F659,Plan2!$1:$1048576,3,FALSE)</f>
        <v>FITA ADESIVA, MATERIAL POLIPROPILENO TRANSPARENTE, TIPO MONOFACE, LARGURA 19 MM, COMPRIMENTO 50 M, COR INCOLOR, APLICAÇÃO MULTIUSO. ROLO DE 50 METROS</v>
      </c>
      <c r="H659" s="130" t="s">
        <v>336</v>
      </c>
      <c r="I659" s="130">
        <v>1</v>
      </c>
      <c r="J659" s="131">
        <f>VLOOKUP(F659,Plan2!$1:$1048576,8,FALSE)</f>
        <v>1.03</v>
      </c>
      <c r="K659" s="125">
        <f t="shared" si="45"/>
        <v>1.03</v>
      </c>
      <c r="L659" s="133">
        <v>42527</v>
      </c>
      <c r="M659" s="130" t="s">
        <v>429</v>
      </c>
      <c r="N659" s="130">
        <f t="shared" si="48"/>
        <v>1</v>
      </c>
      <c r="O659" s="127">
        <f t="shared" si="47"/>
        <v>1.03</v>
      </c>
      <c r="P659" s="126">
        <v>42569</v>
      </c>
      <c r="Q659" s="120">
        <v>2792</v>
      </c>
      <c r="R659" s="120" t="s">
        <v>611</v>
      </c>
    </row>
    <row r="660" spans="1:18" ht="75" x14ac:dyDescent="0.25">
      <c r="A660" s="120" t="s">
        <v>17</v>
      </c>
      <c r="B660" s="121" t="s">
        <v>18</v>
      </c>
      <c r="C660" s="122">
        <v>42664</v>
      </c>
      <c r="D660" s="132">
        <v>150100</v>
      </c>
      <c r="E660" s="120" t="s">
        <v>333</v>
      </c>
      <c r="F660" s="130">
        <v>92</v>
      </c>
      <c r="G660" s="120" t="str">
        <f>VLOOKUP(F660,Plan2!$1:$1048576,3,FALSE)</f>
        <v>FITA ADESIVA, MATERIAL POLIPROPILENO TRANSPARENTE, TIPO MONOFACE, LARGURA 50 MM, COMPRIMENTO 50 M, COR INCOLOR, APLICAÇÃO MULTIUSO. ROLO DE 50 METROS</v>
      </c>
      <c r="H660" s="130" t="s">
        <v>336</v>
      </c>
      <c r="I660" s="130">
        <v>1</v>
      </c>
      <c r="J660" s="131">
        <f>VLOOKUP(F660,Plan2!$1:$1048576,8,FALSE)</f>
        <v>1.8</v>
      </c>
      <c r="K660" s="125">
        <f t="shared" si="45"/>
        <v>1.8</v>
      </c>
      <c r="L660" s="133">
        <v>42524</v>
      </c>
      <c r="M660" s="130" t="s">
        <v>416</v>
      </c>
      <c r="N660" s="130">
        <f t="shared" si="48"/>
        <v>1</v>
      </c>
      <c r="O660" s="127">
        <f t="shared" si="47"/>
        <v>1.8</v>
      </c>
      <c r="P660" s="126">
        <v>42597</v>
      </c>
      <c r="Q660" s="120">
        <v>3048</v>
      </c>
      <c r="R660" s="120" t="s">
        <v>611</v>
      </c>
    </row>
    <row r="661" spans="1:18" ht="45" x14ac:dyDescent="0.25">
      <c r="A661" s="120" t="s">
        <v>17</v>
      </c>
      <c r="B661" s="121" t="s">
        <v>18</v>
      </c>
      <c r="C661" s="122">
        <v>42664</v>
      </c>
      <c r="D661" s="132">
        <v>150100</v>
      </c>
      <c r="E661" s="120" t="s">
        <v>333</v>
      </c>
      <c r="F661" s="130">
        <v>94</v>
      </c>
      <c r="G661" s="120" t="str">
        <f>VLOOKUP(F661,Plan2!$1:$1048576,3,FALSE)</f>
        <v>FLANELA, MATERIAL FLANELA, COMPRIMENTO 60 CM, LARGURA 40 CM, COR AMARELA</v>
      </c>
      <c r="H661" s="130" t="s">
        <v>336</v>
      </c>
      <c r="I661" s="130">
        <v>5</v>
      </c>
      <c r="J661" s="131">
        <f>VLOOKUP(F661,Plan2!$1:$1048576,8,FALSE)</f>
        <v>1.22</v>
      </c>
      <c r="K661" s="125">
        <f t="shared" si="45"/>
        <v>6.1</v>
      </c>
      <c r="L661" s="133">
        <v>42524</v>
      </c>
      <c r="M661" s="130" t="s">
        <v>422</v>
      </c>
      <c r="N661" s="130">
        <f t="shared" si="48"/>
        <v>5</v>
      </c>
      <c r="O661" s="127">
        <f t="shared" si="47"/>
        <v>6.1</v>
      </c>
      <c r="P661" s="126">
        <v>42590</v>
      </c>
      <c r="Q661" s="120">
        <v>544</v>
      </c>
      <c r="R661" s="120" t="s">
        <v>611</v>
      </c>
    </row>
    <row r="662" spans="1:18" ht="60" x14ac:dyDescent="0.25">
      <c r="A662" s="120" t="s">
        <v>17</v>
      </c>
      <c r="B662" s="121" t="s">
        <v>18</v>
      </c>
      <c r="C662" s="122">
        <v>42664</v>
      </c>
      <c r="D662" s="132">
        <v>150100</v>
      </c>
      <c r="E662" s="120" t="s">
        <v>333</v>
      </c>
      <c r="F662" s="130">
        <v>99</v>
      </c>
      <c r="G662" s="120" t="str">
        <f>VLOOKUP(F662,Plan2!$1:$1048576,3,FALSE)</f>
        <v>GARRAFA TÉRMICA, MATERIAL PLÁSTICO, CAPACIDADE 1 L, FORMATO CILÍNDRICO, CARACTERÍSTICAS ADICIONAIS COM TAMPA ROSCÁVEL E AMPOLA EM VIDRO</v>
      </c>
      <c r="H662" s="130" t="s">
        <v>336</v>
      </c>
      <c r="I662" s="130">
        <v>1</v>
      </c>
      <c r="J662" s="131">
        <f>VLOOKUP(F662,Plan2!$1:$1048576,8,FALSE)</f>
        <v>19.989999999999998</v>
      </c>
      <c r="K662" s="125">
        <f t="shared" si="45"/>
        <v>19.989999999999998</v>
      </c>
      <c r="L662" s="133">
        <v>42524</v>
      </c>
      <c r="M662" s="130" t="s">
        <v>422</v>
      </c>
      <c r="N662" s="130">
        <f t="shared" si="48"/>
        <v>1</v>
      </c>
      <c r="O662" s="127">
        <f t="shared" si="47"/>
        <v>19.989999999999998</v>
      </c>
      <c r="P662" s="126">
        <v>42590</v>
      </c>
      <c r="Q662" s="120">
        <v>544</v>
      </c>
      <c r="R662" s="120" t="s">
        <v>611</v>
      </c>
    </row>
    <row r="663" spans="1:18" ht="60" x14ac:dyDescent="0.25">
      <c r="A663" s="120" t="s">
        <v>17</v>
      </c>
      <c r="B663" s="121" t="s">
        <v>18</v>
      </c>
      <c r="C663" s="122">
        <v>42664</v>
      </c>
      <c r="D663" s="132">
        <v>150100</v>
      </c>
      <c r="E663" s="120" t="s">
        <v>333</v>
      </c>
      <c r="F663" s="130">
        <v>109</v>
      </c>
      <c r="G663" s="120" t="str">
        <f>VLOOKUP(F663,Plan2!$1:$1048576,3,FALSE)</f>
        <v>LAPISEIRA, MATERIAL PLÁSTICO, DIÂMETRO CARGA 0,7 MM, CARACTERÍSTICAS ADICIONAIS PRENDEDOR E PONTEIRA DE METAL</v>
      </c>
      <c r="H663" s="130" t="s">
        <v>336</v>
      </c>
      <c r="I663" s="130">
        <v>5</v>
      </c>
      <c r="J663" s="131">
        <f>VLOOKUP(F663,Plan2!$1:$1048576,8,FALSE)</f>
        <v>2</v>
      </c>
      <c r="K663" s="125">
        <f t="shared" si="45"/>
        <v>10</v>
      </c>
      <c r="L663" s="133">
        <v>42524</v>
      </c>
      <c r="M663" s="130" t="s">
        <v>423</v>
      </c>
      <c r="N663" s="130">
        <f t="shared" si="48"/>
        <v>5</v>
      </c>
      <c r="O663" s="127">
        <f t="shared" si="47"/>
        <v>10</v>
      </c>
      <c r="P663" s="126">
        <v>42576</v>
      </c>
      <c r="Q663" s="120">
        <v>348</v>
      </c>
      <c r="R663" s="120" t="s">
        <v>611</v>
      </c>
    </row>
    <row r="664" spans="1:18" ht="75" x14ac:dyDescent="0.25">
      <c r="A664" s="120" t="s">
        <v>17</v>
      </c>
      <c r="B664" s="121" t="s">
        <v>18</v>
      </c>
      <c r="C664" s="122">
        <v>42664</v>
      </c>
      <c r="D664" s="132">
        <v>150100</v>
      </c>
      <c r="E664" s="120" t="s">
        <v>333</v>
      </c>
      <c r="F664" s="130">
        <v>110</v>
      </c>
      <c r="G664" s="120" t="str">
        <f>VLOOKUP(F664,Plan2!$1:$1048576,3,FALSE)</f>
        <v>LIVRO ATA, MATERIAL PAPEL OFF-SET, QUANTIDADE FOLHAS 100, GRAMATURA 75 G/M2, COMPRIMENTO 320 MM, LARGURA 220 MM, CARACTERÍSTICAS ADICIONAIS COM ÍNDICE, TIPO CAPA CARTONADO</v>
      </c>
      <c r="H664" s="130" t="s">
        <v>336</v>
      </c>
      <c r="I664" s="130">
        <v>2</v>
      </c>
      <c r="J664" s="131">
        <f>VLOOKUP(F664,Plan2!$1:$1048576,8,FALSE)</f>
        <v>3.65</v>
      </c>
      <c r="K664" s="125">
        <f t="shared" si="45"/>
        <v>7.3</v>
      </c>
      <c r="L664" s="133">
        <v>42527</v>
      </c>
      <c r="M664" s="130" t="s">
        <v>427</v>
      </c>
      <c r="N664" s="130">
        <f t="shared" si="48"/>
        <v>2</v>
      </c>
      <c r="O664" s="127">
        <f t="shared" si="47"/>
        <v>7.3</v>
      </c>
      <c r="P664" s="126" t="s">
        <v>671</v>
      </c>
      <c r="Q664" s="120" t="s">
        <v>477</v>
      </c>
      <c r="R664" s="120" t="s">
        <v>695</v>
      </c>
    </row>
    <row r="665" spans="1:18" ht="60" x14ac:dyDescent="0.25">
      <c r="A665" s="120" t="s">
        <v>17</v>
      </c>
      <c r="B665" s="121" t="s">
        <v>18</v>
      </c>
      <c r="C665" s="122">
        <v>42664</v>
      </c>
      <c r="D665" s="132">
        <v>150100</v>
      </c>
      <c r="E665" s="120" t="s">
        <v>333</v>
      </c>
      <c r="F665" s="130">
        <v>111</v>
      </c>
      <c r="G665" s="120" t="str">
        <f>VLOOKUP(F665,Plan2!$1:$1048576,3,FALSE)</f>
        <v>LIVRO ATA, MATERIAL PAPEL OFF-SET, QUANTIDADE FOLHAS 200 FL, GRAMATURA 75 G/ M2, COMPRIMENTO 320 MM, LARGURA 220 MM</v>
      </c>
      <c r="H665" s="130" t="s">
        <v>336</v>
      </c>
      <c r="I665" s="130">
        <v>2</v>
      </c>
      <c r="J665" s="131">
        <f>VLOOKUP(F665,Plan2!$1:$1048576,8,FALSE)</f>
        <v>10.49</v>
      </c>
      <c r="K665" s="125">
        <f t="shared" si="45"/>
        <v>20.98</v>
      </c>
      <c r="L665" s="133">
        <v>42527</v>
      </c>
      <c r="M665" s="130" t="s">
        <v>430</v>
      </c>
      <c r="N665" s="130">
        <f t="shared" si="48"/>
        <v>2</v>
      </c>
      <c r="O665" s="127">
        <f t="shared" si="47"/>
        <v>20.98</v>
      </c>
      <c r="P665" s="126">
        <v>42570</v>
      </c>
      <c r="Q665" s="120">
        <v>1327</v>
      </c>
      <c r="R665" s="120" t="s">
        <v>611</v>
      </c>
    </row>
    <row r="666" spans="1:18" ht="120" x14ac:dyDescent="0.25">
      <c r="A666" s="120" t="s">
        <v>17</v>
      </c>
      <c r="B666" s="121" t="s">
        <v>18</v>
      </c>
      <c r="C666" s="122">
        <v>42664</v>
      </c>
      <c r="D666" s="132">
        <v>150100</v>
      </c>
      <c r="E666" s="120" t="s">
        <v>333</v>
      </c>
      <c r="F666" s="130">
        <v>112</v>
      </c>
      <c r="G666" s="120" t="str">
        <f>VLOOKUP(F666,Plan2!$1:$1048576,3,FALSE)</f>
        <v>LIVRO PROTOCOLO, MATERIAL PAPEL OFF-SET, QUANTIDADE FOLHAS 100 FL, COMPRIMENTO230 MM, LARGURA 170 MM, TIPO CAPA DURA, CARACTERÍSTICAS ADICIONAIS COM FOLHAS PAUTADAS E NUMERADAS SEQÜENCIALMENTE, MATERIAL CAPA PAPELÃO, GRAMATURA FOLHAS 54 G/M2</v>
      </c>
      <c r="H666" s="130" t="s">
        <v>336</v>
      </c>
      <c r="I666" s="130">
        <v>2</v>
      </c>
      <c r="J666" s="131">
        <f>VLOOKUP(F666,Plan2!$1:$1048576,8,FALSE)</f>
        <v>3.75</v>
      </c>
      <c r="K666" s="125">
        <f t="shared" si="45"/>
        <v>7.5</v>
      </c>
      <c r="L666" s="133">
        <v>42527</v>
      </c>
      <c r="M666" s="130" t="s">
        <v>427</v>
      </c>
      <c r="N666" s="130">
        <f t="shared" si="48"/>
        <v>2</v>
      </c>
      <c r="O666" s="127">
        <f t="shared" si="47"/>
        <v>7.5</v>
      </c>
      <c r="P666" s="126" t="s">
        <v>671</v>
      </c>
      <c r="Q666" s="120" t="s">
        <v>477</v>
      </c>
      <c r="R666" s="120" t="s">
        <v>695</v>
      </c>
    </row>
    <row r="667" spans="1:18" ht="75" x14ac:dyDescent="0.25">
      <c r="A667" s="120" t="s">
        <v>17</v>
      </c>
      <c r="B667" s="121" t="s">
        <v>18</v>
      </c>
      <c r="C667" s="122">
        <v>42664</v>
      </c>
      <c r="D667" s="132">
        <v>150100</v>
      </c>
      <c r="E667" s="120" t="s">
        <v>333</v>
      </c>
      <c r="F667" s="130">
        <v>108</v>
      </c>
      <c r="G667" s="120" t="str">
        <f>VLOOKUP(F667,Plan2!$1:$1048576,3,FALSE)</f>
        <v>LÁPIS PRETO, MATERIAL CORPO MADEIRA, DUREZA CARGA HB, FORMATO CORPO SEXTAVADO,CARACTERÍSTICAS ADICIONAIS ENVERNIZADO E APONTADO, MATERIAL CARGA GRAFITE Nº 2</v>
      </c>
      <c r="H667" s="130" t="s">
        <v>336</v>
      </c>
      <c r="I667" s="130">
        <v>10</v>
      </c>
      <c r="J667" s="131">
        <f>VLOOKUP(F667,Plan2!$1:$1048576,8,FALSE)</f>
        <v>0.16</v>
      </c>
      <c r="K667" s="125">
        <f t="shared" si="45"/>
        <v>1.6</v>
      </c>
      <c r="L667" s="130" t="s">
        <v>477</v>
      </c>
      <c r="M667" s="130" t="s">
        <v>477</v>
      </c>
      <c r="N667" s="130" t="s">
        <v>477</v>
      </c>
      <c r="O667" s="127" t="s">
        <v>477</v>
      </c>
      <c r="P667" s="126" t="s">
        <v>477</v>
      </c>
      <c r="Q667" s="120" t="s">
        <v>477</v>
      </c>
      <c r="R667" s="120" t="s">
        <v>478</v>
      </c>
    </row>
    <row r="668" spans="1:18" ht="135" x14ac:dyDescent="0.25">
      <c r="A668" s="120" t="s">
        <v>17</v>
      </c>
      <c r="B668" s="121" t="s">
        <v>18</v>
      </c>
      <c r="C668" s="122">
        <v>42664</v>
      </c>
      <c r="D668" s="132">
        <v>150100</v>
      </c>
      <c r="E668" s="120" t="s">
        <v>333</v>
      </c>
      <c r="F668" s="130">
        <v>115</v>
      </c>
      <c r="G668" s="120" t="str">
        <f>VLOOKUP(F668,Plan2!$1:$1048576,3,FALSE)</f>
        <v>LUVA PARA PROCEDIMENTO NÃO CIRÚRGICO, MATERIAL LÁTEX NATURAL ÍNTEGRO E UNIFORME, TAMANHO PEQUENO, CARACTERÍSTICAS ADICIONAIS LUBRIFICADA COM PÓ BIOABSORVÍVEL, DESCARTÁVEL, APRESENTAÇÃO ATÓXICA, TIPO AMBIDESTRA, TIPO USO DESCARTÁVEL, MODELO FORMATO ANATÔMICO, FINALIDADE RESISTENTE À TRAÇÃO</v>
      </c>
      <c r="H668" s="130" t="s">
        <v>336</v>
      </c>
      <c r="I668" s="130">
        <v>1</v>
      </c>
      <c r="J668" s="131">
        <f>VLOOKUP(F668,Plan2!$1:$1048576,8,FALSE)</f>
        <v>14.1</v>
      </c>
      <c r="K668" s="125">
        <f t="shared" si="45"/>
        <v>14.1</v>
      </c>
      <c r="L668" s="133">
        <v>42524</v>
      </c>
      <c r="M668" s="130" t="s">
        <v>421</v>
      </c>
      <c r="N668" s="130">
        <f t="shared" si="48"/>
        <v>1</v>
      </c>
      <c r="O668" s="127">
        <f t="shared" si="47"/>
        <v>14.1</v>
      </c>
      <c r="P668" s="133">
        <v>42766</v>
      </c>
      <c r="Q668" s="130">
        <v>6</v>
      </c>
      <c r="R668" s="120" t="s">
        <v>611</v>
      </c>
    </row>
    <row r="669" spans="1:18" ht="135" x14ac:dyDescent="0.25">
      <c r="A669" s="120" t="s">
        <v>17</v>
      </c>
      <c r="B669" s="121" t="s">
        <v>18</v>
      </c>
      <c r="C669" s="122">
        <v>42664</v>
      </c>
      <c r="D669" s="132">
        <v>150100</v>
      </c>
      <c r="E669" s="120" t="s">
        <v>333</v>
      </c>
      <c r="F669" s="130">
        <v>114</v>
      </c>
      <c r="G669" s="120" t="str">
        <f>VLOOKUP(F669,Plan2!$1:$1048576,3,FALSE)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669" s="130" t="s">
        <v>336</v>
      </c>
      <c r="I669" s="130">
        <v>1</v>
      </c>
      <c r="J669" s="131">
        <f>VLOOKUP(F669,Plan2!$1:$1048576,8,FALSE)</f>
        <v>11.42</v>
      </c>
      <c r="K669" s="125">
        <f t="shared" si="45"/>
        <v>11.42</v>
      </c>
      <c r="L669" s="133">
        <v>42524</v>
      </c>
      <c r="M669" s="130" t="s">
        <v>420</v>
      </c>
      <c r="N669" s="130">
        <f t="shared" si="48"/>
        <v>1</v>
      </c>
      <c r="O669" s="127">
        <f t="shared" si="47"/>
        <v>11.42</v>
      </c>
      <c r="P669" s="126">
        <v>42579</v>
      </c>
      <c r="Q669" s="120">
        <v>4544</v>
      </c>
      <c r="R669" s="120" t="s">
        <v>611</v>
      </c>
    </row>
    <row r="670" spans="1:18" ht="135" x14ac:dyDescent="0.25">
      <c r="A670" s="120" t="s">
        <v>17</v>
      </c>
      <c r="B670" s="121" t="s">
        <v>18</v>
      </c>
      <c r="C670" s="122">
        <v>42664</v>
      </c>
      <c r="D670" s="132">
        <v>150100</v>
      </c>
      <c r="E670" s="120" t="s">
        <v>333</v>
      </c>
      <c r="F670" s="130">
        <v>113</v>
      </c>
      <c r="G670" s="120" t="str">
        <f>VLOOKUP(F670,Plan2!$1:$1048576,3,FALSE)</f>
        <v>LUVA PARA PROCEDIMENTO NÃO CIRÚRGICO, MATERIAL LÁTEX NATURAL ÍNTEGRO E UNIFORME, TAMANHO GRANDE, CARACTERÍSTICAS ADICIONAIS LUBRIFICADA COM PÓ BIOABSORVÍVEL, DESCARTÁVEL, APRESENTAÇÃO ATÓXICA, TIPO AMBIDESTRA, TIPO USO DESCARTÁVEL, MODELO FORMATO ANATÔMICO, FINALIDADE RESISTENTE À TRAÇÃO</v>
      </c>
      <c r="H670" s="130" t="s">
        <v>336</v>
      </c>
      <c r="I670" s="130">
        <v>1</v>
      </c>
      <c r="J670" s="131">
        <f>VLOOKUP(F670,Plan2!$1:$1048576,8,FALSE)</f>
        <v>12.72</v>
      </c>
      <c r="K670" s="125">
        <f t="shared" si="45"/>
        <v>12.72</v>
      </c>
      <c r="L670" s="133">
        <v>42524</v>
      </c>
      <c r="M670" s="130" t="s">
        <v>420</v>
      </c>
      <c r="N670" s="130">
        <f t="shared" si="48"/>
        <v>1</v>
      </c>
      <c r="O670" s="127">
        <f t="shared" si="47"/>
        <v>12.72</v>
      </c>
      <c r="P670" s="126">
        <v>42579</v>
      </c>
      <c r="Q670" s="120">
        <v>4544</v>
      </c>
      <c r="R670" s="120" t="s">
        <v>611</v>
      </c>
    </row>
    <row r="671" spans="1:18" ht="45" x14ac:dyDescent="0.25">
      <c r="A671" s="120" t="s">
        <v>17</v>
      </c>
      <c r="B671" s="121" t="s">
        <v>18</v>
      </c>
      <c r="C671" s="122">
        <v>42664</v>
      </c>
      <c r="D671" s="132">
        <v>150100</v>
      </c>
      <c r="E671" s="120" t="s">
        <v>333</v>
      </c>
      <c r="F671" s="130">
        <v>117</v>
      </c>
      <c r="G671" s="120" t="str">
        <f>VLOOKUP(F671,Plan2!$1:$1048576,3,FALSE)</f>
        <v>MINA GRAFITE, MATERIAL GRAFITA, DIÂMETRO 0,70 MM, COMPRIMENTO 100 MM, DUREZA HB</v>
      </c>
      <c r="H671" s="130" t="s">
        <v>336</v>
      </c>
      <c r="I671" s="130">
        <v>10</v>
      </c>
      <c r="J671" s="131">
        <f>VLOOKUP(F671,Plan2!$1:$1048576,8,FALSE)</f>
        <v>0.39</v>
      </c>
      <c r="K671" s="125">
        <f t="shared" si="45"/>
        <v>3.9000000000000004</v>
      </c>
      <c r="L671" s="130" t="s">
        <v>477</v>
      </c>
      <c r="M671" s="130" t="s">
        <v>477</v>
      </c>
      <c r="N671" s="130" t="s">
        <v>477</v>
      </c>
      <c r="O671" s="127" t="s">
        <v>477</v>
      </c>
      <c r="P671" s="126" t="s">
        <v>477</v>
      </c>
      <c r="Q671" s="120" t="s">
        <v>477</v>
      </c>
      <c r="R671" s="120" t="s">
        <v>478</v>
      </c>
    </row>
    <row r="672" spans="1:18" ht="60" x14ac:dyDescent="0.25">
      <c r="A672" s="120" t="s">
        <v>17</v>
      </c>
      <c r="B672" s="121" t="s">
        <v>18</v>
      </c>
      <c r="C672" s="122">
        <v>42664</v>
      </c>
      <c r="D672" s="132">
        <v>150100</v>
      </c>
      <c r="E672" s="120" t="s">
        <v>333</v>
      </c>
      <c r="F672" s="130">
        <v>116</v>
      </c>
      <c r="G672" s="120" t="str">
        <f>VLOOKUP(F672,Plan2!$1:$1048576,3,FALSE)</f>
        <v>MÁSCARA MULTIUSO, TIPO USO DESCARTÁVEL, FINALIDADE PROTEÇÃO CONTRA PÓ, CARACTERÍSTICAS ADICIONAIS SEMIFACIAL</v>
      </c>
      <c r="H672" s="130" t="s">
        <v>336</v>
      </c>
      <c r="I672" s="130">
        <v>2</v>
      </c>
      <c r="J672" s="131">
        <f>VLOOKUP(F672,Plan2!$1:$1048576,8,FALSE)</f>
        <v>0.12</v>
      </c>
      <c r="K672" s="125">
        <f t="shared" si="45"/>
        <v>0.24</v>
      </c>
      <c r="L672" s="133">
        <v>42527</v>
      </c>
      <c r="M672" s="130" t="s">
        <v>430</v>
      </c>
      <c r="N672" s="130">
        <f t="shared" si="48"/>
        <v>2</v>
      </c>
      <c r="O672" s="127">
        <f t="shared" si="47"/>
        <v>0.24</v>
      </c>
      <c r="P672" s="126">
        <v>42570</v>
      </c>
      <c r="Q672" s="120">
        <v>1327</v>
      </c>
      <c r="R672" s="120" t="s">
        <v>611</v>
      </c>
    </row>
    <row r="673" spans="1:18" ht="60" x14ac:dyDescent="0.25">
      <c r="A673" s="120" t="s">
        <v>17</v>
      </c>
      <c r="B673" s="121" t="s">
        <v>18</v>
      </c>
      <c r="C673" s="122">
        <v>42664</v>
      </c>
      <c r="D673" s="132">
        <v>150100</v>
      </c>
      <c r="E673" s="120" t="s">
        <v>333</v>
      </c>
      <c r="F673" s="130">
        <v>126</v>
      </c>
      <c r="G673" s="120" t="str">
        <f>VLOOKUP(F673,Plan2!$1:$1048576,3,FALSE)</f>
        <v>PAPEL ALMAÇO, MATERIAL CELULOSE VEGETAL, GRAMATURA 75 G/M2, COMPRIMENTO 310 MM, TIPO COM PAUTA E MARGEM. PACOTE COM 5 FOLHAS</v>
      </c>
      <c r="H673" s="130" t="s">
        <v>336</v>
      </c>
      <c r="I673" s="130">
        <v>5</v>
      </c>
      <c r="J673" s="131">
        <f>VLOOKUP(F673,Plan2!$1:$1048576,8,FALSE)</f>
        <v>0.35</v>
      </c>
      <c r="K673" s="125">
        <f t="shared" si="45"/>
        <v>1.75</v>
      </c>
      <c r="L673" s="133">
        <v>42524</v>
      </c>
      <c r="M673" s="130" t="s">
        <v>424</v>
      </c>
      <c r="N673" s="130">
        <f t="shared" si="48"/>
        <v>5</v>
      </c>
      <c r="O673" s="127">
        <f t="shared" si="47"/>
        <v>1.75</v>
      </c>
      <c r="P673" s="126">
        <v>42579</v>
      </c>
      <c r="Q673" s="120">
        <v>938</v>
      </c>
      <c r="R673" s="120" t="s">
        <v>611</v>
      </c>
    </row>
    <row r="674" spans="1:18" ht="60" x14ac:dyDescent="0.25">
      <c r="A674" s="120" t="s">
        <v>17</v>
      </c>
      <c r="B674" s="121" t="s">
        <v>18</v>
      </c>
      <c r="C674" s="122">
        <v>42664</v>
      </c>
      <c r="D674" s="132">
        <v>150100</v>
      </c>
      <c r="E674" s="120" t="s">
        <v>333</v>
      </c>
      <c r="F674" s="130">
        <v>134</v>
      </c>
      <c r="G674" s="120" t="str">
        <f>VLOOKUP(F674,Plan2!$1:$1048576,3,FALSE)</f>
        <v>PAPEL OFÍCIO, MATERIAL PAPEL ALCALINO, COMPRIMENTO 330 MM, LARGURA 216 MM, GRAMATURA 75 G/M2, COR BRANCA, TIPO 2. RESMA</v>
      </c>
      <c r="H674" s="130" t="s">
        <v>336</v>
      </c>
      <c r="I674" s="130">
        <v>10</v>
      </c>
      <c r="J674" s="131">
        <f>VLOOKUP(F674,Plan2!$1:$1048576,8,FALSE)</f>
        <v>12.97</v>
      </c>
      <c r="K674" s="125">
        <f t="shared" si="45"/>
        <v>129.70000000000002</v>
      </c>
      <c r="L674" s="133">
        <v>42524</v>
      </c>
      <c r="M674" s="130" t="s">
        <v>420</v>
      </c>
      <c r="N674" s="130">
        <v>5</v>
      </c>
      <c r="O674" s="127">
        <f t="shared" si="47"/>
        <v>64.850000000000009</v>
      </c>
      <c r="P674" s="126">
        <v>42579</v>
      </c>
      <c r="Q674" s="120">
        <v>4544</v>
      </c>
      <c r="R674" s="120" t="s">
        <v>692</v>
      </c>
    </row>
    <row r="675" spans="1:18" ht="75" x14ac:dyDescent="0.25">
      <c r="A675" s="120" t="s">
        <v>17</v>
      </c>
      <c r="B675" s="121" t="s">
        <v>18</v>
      </c>
      <c r="C675" s="122">
        <v>42664</v>
      </c>
      <c r="D675" s="132">
        <v>150100</v>
      </c>
      <c r="E675" s="120" t="s">
        <v>333</v>
      </c>
      <c r="F675" s="130">
        <v>137</v>
      </c>
      <c r="G675" s="120" t="str">
        <f>VLOOKUP(F675,Plan2!$1:$1048576,3,FALSE)</f>
        <v>PASTA ARQUIVO, MATERIAL CARTOLINA PLASTIFICADA, LARGURA 240 MM, ALTURA 345 MM,COR AZUL, CARACTERÍSTICAS ADICIONAIS COM ABA E ELÁSTICO, GRAMATURA 480 G/M2</v>
      </c>
      <c r="H675" s="130" t="s">
        <v>336</v>
      </c>
      <c r="I675" s="130">
        <v>5</v>
      </c>
      <c r="J675" s="131">
        <f>VLOOKUP(F675,Plan2!$1:$1048576,8,FALSE)</f>
        <v>1.25</v>
      </c>
      <c r="K675" s="125">
        <f t="shared" si="45"/>
        <v>6.25</v>
      </c>
      <c r="L675" s="133">
        <v>42527</v>
      </c>
      <c r="M675" s="130" t="s">
        <v>431</v>
      </c>
      <c r="N675" s="130">
        <f t="shared" ref="N675:N693" si="49">I675</f>
        <v>5</v>
      </c>
      <c r="O675" s="127">
        <f t="shared" si="47"/>
        <v>6.25</v>
      </c>
      <c r="P675" s="126">
        <v>42613</v>
      </c>
      <c r="Q675" s="120">
        <v>1089</v>
      </c>
      <c r="R675" s="120" t="s">
        <v>611</v>
      </c>
    </row>
    <row r="676" spans="1:18" ht="105" x14ac:dyDescent="0.25">
      <c r="A676" s="120" t="s">
        <v>17</v>
      </c>
      <c r="B676" s="121" t="s">
        <v>18</v>
      </c>
      <c r="C676" s="122">
        <v>42664</v>
      </c>
      <c r="D676" s="132">
        <v>150100</v>
      </c>
      <c r="E676" s="120" t="s">
        <v>333</v>
      </c>
      <c r="F676" s="130">
        <v>136</v>
      </c>
      <c r="G676" s="120" t="str">
        <f>VLOOKUP(F676,Plan2!$1:$1048576,3,FALSE)</f>
        <v>PASTA ARQUIVO, MATERIAL CARTÃO PRENSADO, TIPO AZ, LARGURA 280 MM, ALTURA 350 MM, LOMBADA 80 MM, PRENDEDOR INTERNO MOLA COM ALAVANCA, TAMANHO OFÍCIO, CARACTERÍSTICAS ADICIONAIS 1 REVESTIDA EM PAPEL E VISOR DE PVC CRISTAL(55X115)</v>
      </c>
      <c r="H676" s="130" t="s">
        <v>336</v>
      </c>
      <c r="I676" s="130">
        <v>5</v>
      </c>
      <c r="J676" s="131">
        <f>VLOOKUP(F676,Plan2!$1:$1048576,8,FALSE)</f>
        <v>6.34</v>
      </c>
      <c r="K676" s="125">
        <f t="shared" si="45"/>
        <v>31.7</v>
      </c>
      <c r="L676" s="133">
        <v>42524</v>
      </c>
      <c r="M676" s="130" t="s">
        <v>420</v>
      </c>
      <c r="N676" s="130">
        <f t="shared" si="49"/>
        <v>5</v>
      </c>
      <c r="O676" s="127">
        <f t="shared" si="47"/>
        <v>31.7</v>
      </c>
      <c r="P676" s="126">
        <v>42579</v>
      </c>
      <c r="Q676" s="120">
        <v>4544</v>
      </c>
      <c r="R676" s="120" t="s">
        <v>611</v>
      </c>
    </row>
    <row r="677" spans="1:18" ht="75" x14ac:dyDescent="0.25">
      <c r="A677" s="120" t="s">
        <v>17</v>
      </c>
      <c r="B677" s="121" t="s">
        <v>18</v>
      </c>
      <c r="C677" s="122">
        <v>42664</v>
      </c>
      <c r="D677" s="132">
        <v>150100</v>
      </c>
      <c r="E677" s="120" t="s">
        <v>333</v>
      </c>
      <c r="F677" s="130">
        <v>139</v>
      </c>
      <c r="G677" s="120" t="str">
        <f>VLOOKUP(F677,Plan2!$1:$1048576,3,FALSE)</f>
        <v>PASTA ARQUIVO, MATERIAL PLÁSTICO CORRUGADO FLEXÍVEL, TIPO COM ABAS, LARGURA 250 MM, ALTURA 335 MM, LOMBADA 20 MM, COR AZUL, CARACTERÍSTICAS ADICIONAIS COMELÁSTICO</v>
      </c>
      <c r="H677" s="130" t="s">
        <v>336</v>
      </c>
      <c r="I677" s="130">
        <v>5</v>
      </c>
      <c r="J677" s="131">
        <f>VLOOKUP(F677,Plan2!$1:$1048576,8,FALSE)</f>
        <v>1.73</v>
      </c>
      <c r="K677" s="125">
        <f t="shared" si="45"/>
        <v>8.65</v>
      </c>
      <c r="L677" s="133">
        <v>42524</v>
      </c>
      <c r="M677" s="130" t="s">
        <v>424</v>
      </c>
      <c r="N677" s="130">
        <f t="shared" si="49"/>
        <v>5</v>
      </c>
      <c r="O677" s="127">
        <f t="shared" si="47"/>
        <v>8.65</v>
      </c>
      <c r="P677" s="126">
        <v>42579</v>
      </c>
      <c r="Q677" s="120">
        <v>938</v>
      </c>
      <c r="R677" s="120" t="s">
        <v>611</v>
      </c>
    </row>
    <row r="678" spans="1:18" ht="75" x14ac:dyDescent="0.25">
      <c r="A678" s="120" t="s">
        <v>17</v>
      </c>
      <c r="B678" s="121" t="s">
        <v>18</v>
      </c>
      <c r="C678" s="122">
        <v>42664</v>
      </c>
      <c r="D678" s="132">
        <v>150100</v>
      </c>
      <c r="E678" s="120" t="s">
        <v>333</v>
      </c>
      <c r="F678" s="130">
        <v>141</v>
      </c>
      <c r="G678" s="120" t="str">
        <f>VLOOKUP(F678,Plan2!$1:$1048576,3,FALSE)</f>
        <v>PASTA ARQUIVO, MATERIAL PLÁSTICO CORRUGADO FLEXÍVEL, TIPO COM ABAS, LARGURA 250 MM, ALTURA 340 MM, LOMBADA 20 MM, COR AMARELA, CARACTERÍSTICAS ADICIONAIS COM ELÁSTICO</v>
      </c>
      <c r="H678" s="130" t="s">
        <v>336</v>
      </c>
      <c r="I678" s="130">
        <v>5</v>
      </c>
      <c r="J678" s="131">
        <f>VLOOKUP(F678,Plan2!$1:$1048576,8,FALSE)</f>
        <v>1.73</v>
      </c>
      <c r="K678" s="125">
        <f t="shared" si="45"/>
        <v>8.65</v>
      </c>
      <c r="L678" s="133">
        <v>42524</v>
      </c>
      <c r="M678" s="130" t="s">
        <v>424</v>
      </c>
      <c r="N678" s="130">
        <f t="shared" si="49"/>
        <v>5</v>
      </c>
      <c r="O678" s="127">
        <f t="shared" si="47"/>
        <v>8.65</v>
      </c>
      <c r="P678" s="126">
        <v>42579</v>
      </c>
      <c r="Q678" s="120">
        <v>938</v>
      </c>
      <c r="R678" s="120" t="s">
        <v>611</v>
      </c>
    </row>
    <row r="679" spans="1:18" ht="45" x14ac:dyDescent="0.25">
      <c r="A679" s="120" t="s">
        <v>17</v>
      </c>
      <c r="B679" s="121" t="s">
        <v>18</v>
      </c>
      <c r="C679" s="122">
        <v>42664</v>
      </c>
      <c r="D679" s="132">
        <v>150100</v>
      </c>
      <c r="E679" s="120" t="s">
        <v>333</v>
      </c>
      <c r="F679" s="130">
        <v>145</v>
      </c>
      <c r="G679" s="120" t="str">
        <f>VLOOKUP(F679,Plan2!$1:$1048576,3,FALSE)</f>
        <v>PERCEVEJO, MATERIAL METAL, TRATAMENTO SUPERFICIAL LATONADO, TAMANHO 10 MM. CAIXA COM 100 UNIDADES</v>
      </c>
      <c r="H679" s="130" t="s">
        <v>336</v>
      </c>
      <c r="I679" s="130">
        <v>5</v>
      </c>
      <c r="J679" s="131">
        <f>VLOOKUP(F679,Plan2!$1:$1048576,8,FALSE)</f>
        <v>1.08</v>
      </c>
      <c r="K679" s="125">
        <f t="shared" si="45"/>
        <v>5.4</v>
      </c>
      <c r="L679" s="133">
        <v>42527</v>
      </c>
      <c r="M679" s="130" t="s">
        <v>425</v>
      </c>
      <c r="N679" s="130">
        <f t="shared" si="49"/>
        <v>5</v>
      </c>
      <c r="O679" s="127">
        <f t="shared" si="47"/>
        <v>5.4</v>
      </c>
      <c r="P679" s="126">
        <v>42579</v>
      </c>
      <c r="Q679" s="120">
        <v>1400</v>
      </c>
      <c r="R679" s="120" t="s">
        <v>611</v>
      </c>
    </row>
    <row r="680" spans="1:18" ht="105" x14ac:dyDescent="0.25">
      <c r="A680" s="120" t="s">
        <v>17</v>
      </c>
      <c r="B680" s="121" t="s">
        <v>18</v>
      </c>
      <c r="C680" s="122">
        <v>42664</v>
      </c>
      <c r="D680" s="132">
        <v>150100</v>
      </c>
      <c r="E680" s="120" t="s">
        <v>333</v>
      </c>
      <c r="F680" s="130">
        <v>146</v>
      </c>
      <c r="G680" s="120" t="str">
        <f>VLOOKUP(F680,Plan2!$1:$1048576,3,FALSE)</f>
        <v>PERFURADOR PAPEL, MATERIAL FERRO FUNDIDO, TIPO MESA, CAPACIDADE PERFURAÇÃO 100FL, FUNCIONAMENTO MANUAL, CARACTERÍSTICAS ADICIONAIS FURO REDONDO, MARGEADOR, REGULAGEM DE PROFUNDIDAD E, QUANTIDADE FUROS 2 UN</v>
      </c>
      <c r="H680" s="130" t="s">
        <v>336</v>
      </c>
      <c r="I680" s="130">
        <v>3</v>
      </c>
      <c r="J680" s="131">
        <f>VLOOKUP(F680,Plan2!$1:$1048576,8,FALSE)</f>
        <v>64.5</v>
      </c>
      <c r="K680" s="125">
        <f t="shared" si="45"/>
        <v>193.5</v>
      </c>
      <c r="L680" s="133">
        <v>42524</v>
      </c>
      <c r="M680" s="130" t="s">
        <v>420</v>
      </c>
      <c r="N680" s="130">
        <f t="shared" si="49"/>
        <v>3</v>
      </c>
      <c r="O680" s="127">
        <f t="shared" si="47"/>
        <v>193.5</v>
      </c>
      <c r="P680" s="126">
        <v>42579</v>
      </c>
      <c r="Q680" s="120">
        <v>4544</v>
      </c>
      <c r="R680" s="120" t="s">
        <v>611</v>
      </c>
    </row>
    <row r="681" spans="1:18" ht="45" x14ac:dyDescent="0.25">
      <c r="A681" s="120" t="s">
        <v>17</v>
      </c>
      <c r="B681" s="121" t="s">
        <v>18</v>
      </c>
      <c r="C681" s="122">
        <v>42664</v>
      </c>
      <c r="D681" s="132">
        <v>150100</v>
      </c>
      <c r="E681" s="120" t="s">
        <v>333</v>
      </c>
      <c r="F681" s="130">
        <v>149</v>
      </c>
      <c r="G681" s="120" t="str">
        <f>VLOOKUP(F681,Plan2!$1:$1048576,3,FALSE)</f>
        <v>PINCEL ATÔMICO, MATERIAL PLÁSTICO, TIPO PONTA FELTRO, TIPO CARGA DESCARTÁVEL, COR TINTA AZUL</v>
      </c>
      <c r="H681" s="130" t="s">
        <v>336</v>
      </c>
      <c r="I681" s="130">
        <v>5</v>
      </c>
      <c r="J681" s="131">
        <f>VLOOKUP(F681,Plan2!$1:$1048576,8,FALSE)</f>
        <v>1.05</v>
      </c>
      <c r="K681" s="125">
        <f t="shared" si="45"/>
        <v>5.25</v>
      </c>
      <c r="L681" s="133">
        <v>42524</v>
      </c>
      <c r="M681" s="130" t="s">
        <v>424</v>
      </c>
      <c r="N681" s="130">
        <f t="shared" si="49"/>
        <v>5</v>
      </c>
      <c r="O681" s="127">
        <f t="shared" si="47"/>
        <v>5.25</v>
      </c>
      <c r="P681" s="126">
        <v>42579</v>
      </c>
      <c r="Q681" s="120">
        <v>938</v>
      </c>
      <c r="R681" s="120" t="s">
        <v>611</v>
      </c>
    </row>
    <row r="682" spans="1:18" ht="45" x14ac:dyDescent="0.25">
      <c r="A682" s="120" t="s">
        <v>17</v>
      </c>
      <c r="B682" s="121" t="s">
        <v>18</v>
      </c>
      <c r="C682" s="122">
        <v>42664</v>
      </c>
      <c r="D682" s="132">
        <v>150100</v>
      </c>
      <c r="E682" s="120" t="s">
        <v>333</v>
      </c>
      <c r="F682" s="130">
        <v>150</v>
      </c>
      <c r="G682" s="120" t="str">
        <f>VLOOKUP(F682,Plan2!$1:$1048576,3,FALSE)</f>
        <v>PINCEL ATÔMICO, MATERIAL PLÁSTICO, TIPO PONTA FELTRO, TIPO CARGA DESCARTÁVEL, COR TINTA PRETA</v>
      </c>
      <c r="H682" s="130" t="s">
        <v>336</v>
      </c>
      <c r="I682" s="130">
        <v>5</v>
      </c>
      <c r="J682" s="131">
        <f>VLOOKUP(F682,Plan2!$1:$1048576,8,FALSE)</f>
        <v>1.05</v>
      </c>
      <c r="K682" s="125">
        <f t="shared" si="45"/>
        <v>5.25</v>
      </c>
      <c r="L682" s="133">
        <v>42524</v>
      </c>
      <c r="M682" s="130" t="s">
        <v>424</v>
      </c>
      <c r="N682" s="130">
        <f t="shared" si="49"/>
        <v>5</v>
      </c>
      <c r="O682" s="127">
        <f t="shared" si="47"/>
        <v>5.25</v>
      </c>
      <c r="P682" s="126">
        <v>42579</v>
      </c>
      <c r="Q682" s="120">
        <v>938</v>
      </c>
      <c r="R682" s="120" t="s">
        <v>611</v>
      </c>
    </row>
    <row r="683" spans="1:18" ht="75" x14ac:dyDescent="0.25">
      <c r="A683" s="120" t="s">
        <v>17</v>
      </c>
      <c r="B683" s="121" t="s">
        <v>18</v>
      </c>
      <c r="C683" s="122">
        <v>42664</v>
      </c>
      <c r="D683" s="132">
        <v>150100</v>
      </c>
      <c r="E683" s="120" t="s">
        <v>333</v>
      </c>
      <c r="F683" s="130">
        <v>160</v>
      </c>
      <c r="G683" s="120" t="str">
        <f>VLOOKUP(F683,Plan2!$1:$1048576,3,FALSE)</f>
        <v>PRANCHETA PORTÁTIL, MATERIAL ACRÍLICO, COMPRIMENTO 233 MM, LARGURA 320 MM, ESPESSURA 3 MM, COR FUMÊ, CARACTERÍSTICAS ADICIONAIS COM PRENDEDOR NIQUELADO</v>
      </c>
      <c r="H683" s="130" t="s">
        <v>336</v>
      </c>
      <c r="I683" s="130">
        <v>3</v>
      </c>
      <c r="J683" s="131">
        <f>VLOOKUP(F683,Plan2!$1:$1048576,8,FALSE)</f>
        <v>7.54</v>
      </c>
      <c r="K683" s="125">
        <f t="shared" si="45"/>
        <v>22.62</v>
      </c>
      <c r="L683" s="133">
        <v>42524</v>
      </c>
      <c r="M683" s="130" t="s">
        <v>418</v>
      </c>
      <c r="N683" s="130">
        <f t="shared" si="49"/>
        <v>3</v>
      </c>
      <c r="O683" s="127">
        <f t="shared" si="47"/>
        <v>22.62</v>
      </c>
      <c r="P683" s="126">
        <v>42583</v>
      </c>
      <c r="Q683" s="120">
        <v>4227</v>
      </c>
      <c r="R683" s="120" t="s">
        <v>611</v>
      </c>
    </row>
    <row r="684" spans="1:18" ht="60" x14ac:dyDescent="0.25">
      <c r="A684" s="120" t="s">
        <v>17</v>
      </c>
      <c r="B684" s="121" t="s">
        <v>18</v>
      </c>
      <c r="C684" s="122">
        <v>42664</v>
      </c>
      <c r="D684" s="132">
        <v>150100</v>
      </c>
      <c r="E684" s="120" t="s">
        <v>333</v>
      </c>
      <c r="F684" s="130">
        <v>163</v>
      </c>
      <c r="G684" s="120" t="str">
        <f>VLOOKUP(F684,Plan2!$1:$1048576,3,FALSE)</f>
        <v>RÉGUA COMUM, MATERIAL PLÁSTICO CRISTAL, COMPRIMENTO 30 CM, GRADUAÇÃO CENTÍMETRO, TIPO MATERIAL RÍGIDO</v>
      </c>
      <c r="H684" s="130" t="s">
        <v>336</v>
      </c>
      <c r="I684" s="130">
        <v>10</v>
      </c>
      <c r="J684" s="131">
        <f>VLOOKUP(F684,Plan2!$1:$1048576,8,FALSE)</f>
        <v>0.49</v>
      </c>
      <c r="K684" s="125">
        <f t="shared" si="45"/>
        <v>4.9000000000000004</v>
      </c>
      <c r="L684" s="133">
        <v>42524</v>
      </c>
      <c r="M684" s="130" t="s">
        <v>419</v>
      </c>
      <c r="N684" s="130">
        <f t="shared" si="49"/>
        <v>10</v>
      </c>
      <c r="O684" s="127">
        <f t="shared" si="47"/>
        <v>4.9000000000000004</v>
      </c>
      <c r="P684" s="126">
        <v>42563</v>
      </c>
      <c r="Q684" s="120">
        <v>13408</v>
      </c>
      <c r="R684" s="120" t="s">
        <v>611</v>
      </c>
    </row>
    <row r="685" spans="1:18" ht="60" x14ac:dyDescent="0.25">
      <c r="A685" s="120" t="s">
        <v>17</v>
      </c>
      <c r="B685" s="121" t="s">
        <v>18</v>
      </c>
      <c r="C685" s="122">
        <v>42664</v>
      </c>
      <c r="D685" s="132">
        <v>150100</v>
      </c>
      <c r="E685" s="120" t="s">
        <v>333</v>
      </c>
      <c r="F685" s="130">
        <v>164</v>
      </c>
      <c r="G685" s="120" t="str">
        <f>VLOOKUP(F685,Plan2!$1:$1048576,3,FALSE)</f>
        <v>RÉGUA COMUM, MATERIAL PLÁSTICO CRISTAL, COMPRIMENTO 50 CM, GRADUAÇÃO CENTÍMETRO, TIPO MATERIAL RÍGIDO</v>
      </c>
      <c r="H685" s="130" t="s">
        <v>336</v>
      </c>
      <c r="I685" s="130">
        <v>10</v>
      </c>
      <c r="J685" s="131">
        <f>VLOOKUP(F685,Plan2!$1:$1048576,8,FALSE)</f>
        <v>1.88</v>
      </c>
      <c r="K685" s="125">
        <f t="shared" si="45"/>
        <v>18.799999999999997</v>
      </c>
      <c r="L685" s="133">
        <v>42527</v>
      </c>
      <c r="M685" s="130" t="s">
        <v>433</v>
      </c>
      <c r="N685" s="130">
        <f t="shared" si="49"/>
        <v>10</v>
      </c>
      <c r="O685" s="127">
        <f t="shared" si="47"/>
        <v>18.799999999999997</v>
      </c>
      <c r="P685" s="126">
        <v>42570</v>
      </c>
      <c r="Q685" s="120">
        <v>7570</v>
      </c>
      <c r="R685" s="120" t="s">
        <v>611</v>
      </c>
    </row>
    <row r="686" spans="1:18" ht="60" x14ac:dyDescent="0.25">
      <c r="A686" s="120" t="s">
        <v>17</v>
      </c>
      <c r="B686" s="121" t="s">
        <v>18</v>
      </c>
      <c r="C686" s="122">
        <v>42664</v>
      </c>
      <c r="D686" s="132">
        <v>150100</v>
      </c>
      <c r="E686" s="120" t="s">
        <v>333</v>
      </c>
      <c r="F686" s="130">
        <v>168</v>
      </c>
      <c r="G686" s="120" t="str">
        <f>VLOOKUP(F686,Plan2!$1:$1048576,3,FALSE)</f>
        <v>SACO DOCUMENTO, MATERIAL PLÁSTICO TRANSPARENTE, CAPACIDADE FOLHAS 40 FL, COMPRIMENTO 330 MM, LARGURA 240 MM, NÚMERO FUROS 4 FUROS</v>
      </c>
      <c r="H686" s="130" t="s">
        <v>336</v>
      </c>
      <c r="I686" s="130">
        <v>1</v>
      </c>
      <c r="J686" s="131">
        <f>VLOOKUP(F686,Plan2!$1:$1048576,8,FALSE)</f>
        <v>0.15</v>
      </c>
      <c r="K686" s="125">
        <f t="shared" si="45"/>
        <v>0.15</v>
      </c>
      <c r="L686" s="133">
        <v>42524</v>
      </c>
      <c r="M686" s="130" t="s">
        <v>424</v>
      </c>
      <c r="N686" s="130">
        <f t="shared" si="49"/>
        <v>1</v>
      </c>
      <c r="O686" s="127">
        <f t="shared" si="47"/>
        <v>0.15</v>
      </c>
      <c r="P686" s="126">
        <v>42579</v>
      </c>
      <c r="Q686" s="120">
        <v>938</v>
      </c>
      <c r="R686" s="120" t="s">
        <v>611</v>
      </c>
    </row>
    <row r="687" spans="1:18" ht="45" x14ac:dyDescent="0.25">
      <c r="A687" s="120" t="s">
        <v>17</v>
      </c>
      <c r="B687" s="121" t="s">
        <v>18</v>
      </c>
      <c r="C687" s="122">
        <v>42664</v>
      </c>
      <c r="D687" s="132">
        <v>150100</v>
      </c>
      <c r="E687" s="120" t="s">
        <v>333</v>
      </c>
      <c r="F687" s="130">
        <v>174</v>
      </c>
      <c r="G687" s="120" t="str">
        <f>VLOOKUP(F687,Plan2!$1:$1048576,3,FALSE)</f>
        <v>TESOURA, MATERIAL AÇO INOXIDÁVEL, MATERIAL CABO POLIPROPILENO, COMPRIMENTO 20 CM</v>
      </c>
      <c r="H687" s="130" t="s">
        <v>336</v>
      </c>
      <c r="I687" s="130">
        <v>20</v>
      </c>
      <c r="J687" s="131">
        <f>VLOOKUP(F687,Plan2!$1:$1048576,8,FALSE)</f>
        <v>2.8</v>
      </c>
      <c r="K687" s="125">
        <f t="shared" si="45"/>
        <v>56</v>
      </c>
      <c r="L687" s="133">
        <v>42524</v>
      </c>
      <c r="M687" s="130" t="s">
        <v>423</v>
      </c>
      <c r="N687" s="130">
        <f t="shared" si="49"/>
        <v>20</v>
      </c>
      <c r="O687" s="127">
        <f t="shared" si="47"/>
        <v>56</v>
      </c>
      <c r="P687" s="126">
        <v>42576</v>
      </c>
      <c r="Q687" s="120">
        <v>348</v>
      </c>
      <c r="R687" s="120" t="s">
        <v>611</v>
      </c>
    </row>
    <row r="688" spans="1:18" ht="60" x14ac:dyDescent="0.25">
      <c r="A688" s="120" t="s">
        <v>17</v>
      </c>
      <c r="B688" s="121" t="s">
        <v>18</v>
      </c>
      <c r="C688" s="122">
        <v>42664</v>
      </c>
      <c r="D688" s="132">
        <v>150100</v>
      </c>
      <c r="E688" s="120" t="s">
        <v>333</v>
      </c>
      <c r="F688" s="130">
        <v>175</v>
      </c>
      <c r="G688" s="120" t="str">
        <f>VLOOKUP(F688,Plan2!$1:$1048576,3,FALSE)</f>
        <v>TINTA PARA CARIMBO, COR AZUL, COMPONENTES ÁGUA, PIGMENTOS, ASPECTO FÍSICO LÍQUIDO, APLICAÇÃO ALMOFADA, CAPACIDADE FRASCO 40 ML</v>
      </c>
      <c r="H688" s="130" t="s">
        <v>336</v>
      </c>
      <c r="I688" s="130">
        <v>6</v>
      </c>
      <c r="J688" s="131">
        <f>VLOOKUP(F688,Plan2!$1:$1048576,8,FALSE)</f>
        <v>1.6</v>
      </c>
      <c r="K688" s="125">
        <f t="shared" si="45"/>
        <v>9.6000000000000014</v>
      </c>
      <c r="L688" s="133">
        <v>42524</v>
      </c>
      <c r="M688" s="130" t="s">
        <v>424</v>
      </c>
      <c r="N688" s="130">
        <f t="shared" si="49"/>
        <v>6</v>
      </c>
      <c r="O688" s="127">
        <f t="shared" si="47"/>
        <v>9.6000000000000014</v>
      </c>
      <c r="P688" s="126">
        <v>42579</v>
      </c>
      <c r="Q688" s="120">
        <v>938</v>
      </c>
      <c r="R688" s="120" t="s">
        <v>611</v>
      </c>
    </row>
    <row r="689" spans="1:18" ht="60" x14ac:dyDescent="0.25">
      <c r="A689" s="120" t="s">
        <v>17</v>
      </c>
      <c r="B689" s="121" t="s">
        <v>18</v>
      </c>
      <c r="C689" s="122">
        <v>42664</v>
      </c>
      <c r="D689" s="132">
        <v>150200</v>
      </c>
      <c r="E689" s="120" t="s">
        <v>263</v>
      </c>
      <c r="F689" s="130">
        <v>8</v>
      </c>
      <c r="G689" s="120" t="str">
        <f>VLOOKUP(F689,Plan2!$1:$1048576,3,FALSE)</f>
        <v>APONTADOR LÁPIS, MATERIAL METAL, TIPO ESCOLAR, COR PRATEADO, TAMANHO PEQUENO, QUANTIDADE FUROS 1, CARACTERÍSTICAS ADICIONAIS SEM DEPÓSITO</v>
      </c>
      <c r="H689" s="130" t="s">
        <v>264</v>
      </c>
      <c r="I689" s="130">
        <v>5</v>
      </c>
      <c r="J689" s="131">
        <f>VLOOKUP(F689,Plan2!$1:$1048576,8,FALSE)</f>
        <v>0.4</v>
      </c>
      <c r="K689" s="125">
        <f t="shared" si="45"/>
        <v>2</v>
      </c>
      <c r="L689" s="133">
        <v>42527</v>
      </c>
      <c r="M689" s="130" t="s">
        <v>425</v>
      </c>
      <c r="N689" s="130">
        <f t="shared" si="49"/>
        <v>5</v>
      </c>
      <c r="O689" s="127">
        <f t="shared" si="47"/>
        <v>2</v>
      </c>
      <c r="P689" s="126">
        <v>42579</v>
      </c>
      <c r="Q689" s="120">
        <v>1400</v>
      </c>
      <c r="R689" s="120" t="s">
        <v>611</v>
      </c>
    </row>
    <row r="690" spans="1:18" ht="45" x14ac:dyDescent="0.25">
      <c r="A690" s="120" t="s">
        <v>17</v>
      </c>
      <c r="B690" s="121" t="s">
        <v>18</v>
      </c>
      <c r="C690" s="122">
        <v>42664</v>
      </c>
      <c r="D690" s="132">
        <v>150200</v>
      </c>
      <c r="E690" s="120" t="s">
        <v>263</v>
      </c>
      <c r="F690" s="130">
        <v>9</v>
      </c>
      <c r="G690" s="120" t="str">
        <f>VLOOKUP(F690,Plan2!$1:$1048576,3,FALSE)</f>
        <v>BARBANTE ALGODÃO, QUANTIDADE FIOS 8 UN, ACABAMENTO SUPERFICIAL CRÚ. ROLO DE 250G</v>
      </c>
      <c r="H690" s="130" t="s">
        <v>264</v>
      </c>
      <c r="I690" s="130">
        <v>5</v>
      </c>
      <c r="J690" s="131">
        <f>VLOOKUP(F690,Plan2!$1:$1048576,8,FALSE)</f>
        <v>3.49</v>
      </c>
      <c r="K690" s="125">
        <f t="shared" si="45"/>
        <v>17.450000000000003</v>
      </c>
      <c r="L690" s="133">
        <v>42524</v>
      </c>
      <c r="M690" s="130" t="s">
        <v>415</v>
      </c>
      <c r="N690" s="130">
        <f t="shared" si="49"/>
        <v>5</v>
      </c>
      <c r="O690" s="127">
        <f t="shared" si="47"/>
        <v>17.450000000000003</v>
      </c>
      <c r="P690" s="126">
        <v>42564</v>
      </c>
      <c r="Q690" s="120">
        <v>1281</v>
      </c>
      <c r="R690" s="120" t="s">
        <v>611</v>
      </c>
    </row>
    <row r="691" spans="1:18" ht="60" x14ac:dyDescent="0.25">
      <c r="A691" s="120" t="s">
        <v>17</v>
      </c>
      <c r="B691" s="121" t="s">
        <v>18</v>
      </c>
      <c r="C691" s="122">
        <v>42664</v>
      </c>
      <c r="D691" s="132">
        <v>150200</v>
      </c>
      <c r="E691" s="120" t="s">
        <v>263</v>
      </c>
      <c r="F691" s="130">
        <v>14</v>
      </c>
      <c r="G691" s="120" t="str">
        <f>VLOOKUP(F691,Plan2!$1:$1048576,3,FALSE)</f>
        <v>BORRACHA APAGADORA ESCRITA, MATERIAL BORRACHA, COMPRIMENTO 45 MM, LARGURA 23 MM, ALTURA 12 MM, COR BRANCA</v>
      </c>
      <c r="H691" s="130" t="s">
        <v>264</v>
      </c>
      <c r="I691" s="130">
        <v>5</v>
      </c>
      <c r="J691" s="131">
        <f>VLOOKUP(F691,Plan2!$1:$1048576,8,FALSE)</f>
        <v>0.25</v>
      </c>
      <c r="K691" s="125">
        <f t="shared" si="45"/>
        <v>1.25</v>
      </c>
      <c r="L691" s="130" t="s">
        <v>477</v>
      </c>
      <c r="M691" s="130" t="s">
        <v>477</v>
      </c>
      <c r="N691" s="130" t="s">
        <v>477</v>
      </c>
      <c r="O691" s="127" t="s">
        <v>477</v>
      </c>
      <c r="P691" s="126" t="s">
        <v>477</v>
      </c>
      <c r="Q691" s="120" t="s">
        <v>477</v>
      </c>
      <c r="R691" s="120" t="s">
        <v>478</v>
      </c>
    </row>
    <row r="692" spans="1:18" ht="105" x14ac:dyDescent="0.25">
      <c r="A692" s="120" t="s">
        <v>17</v>
      </c>
      <c r="B692" s="121" t="s">
        <v>18</v>
      </c>
      <c r="C692" s="122">
        <v>42664</v>
      </c>
      <c r="D692" s="132">
        <v>150200</v>
      </c>
      <c r="E692" s="120" t="s">
        <v>263</v>
      </c>
      <c r="F692" s="130">
        <v>18</v>
      </c>
      <c r="G692" s="120" t="str">
        <f>VLOOKUP(F692,Plan2!$1:$1048576,3,FALSE)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692" s="130" t="s">
        <v>264</v>
      </c>
      <c r="I692" s="130">
        <v>25</v>
      </c>
      <c r="J692" s="131">
        <f>VLOOKUP(F692,Plan2!$1:$1048576,8,FALSE)</f>
        <v>0.5</v>
      </c>
      <c r="K692" s="125">
        <f t="shared" si="45"/>
        <v>12.5</v>
      </c>
      <c r="L692" s="133">
        <v>42524</v>
      </c>
      <c r="M692" s="130" t="s">
        <v>418</v>
      </c>
      <c r="N692" s="130">
        <f t="shared" si="49"/>
        <v>25</v>
      </c>
      <c r="O692" s="127">
        <f t="shared" si="47"/>
        <v>12.5</v>
      </c>
      <c r="P692" s="126">
        <v>42583</v>
      </c>
      <c r="Q692" s="120">
        <v>4227</v>
      </c>
      <c r="R692" s="120" t="s">
        <v>611</v>
      </c>
    </row>
    <row r="693" spans="1:18" ht="60" x14ac:dyDescent="0.25">
      <c r="A693" s="120" t="s">
        <v>17</v>
      </c>
      <c r="B693" s="121" t="s">
        <v>18</v>
      </c>
      <c r="C693" s="122">
        <v>42664</v>
      </c>
      <c r="D693" s="132">
        <v>150200</v>
      </c>
      <c r="E693" s="120" t="s">
        <v>263</v>
      </c>
      <c r="F693" s="130">
        <v>28</v>
      </c>
      <c r="G693" s="120" t="str">
        <f>VLOOKUP(F693,Plan2!$1:$1048576,3,FALSE)</f>
        <v>CANETA MARCA-TEXTO, MATERIAL PLÁSTICO, TIPO PONTA POROSA, COR FLUORESCENTE AMARELA, TIPO NÃO RECARREGÁVEL, DIMENSÕES 4 MM</v>
      </c>
      <c r="H693" s="130" t="s">
        <v>264</v>
      </c>
      <c r="I693" s="130">
        <v>5</v>
      </c>
      <c r="J693" s="131">
        <f>VLOOKUP(F693,Plan2!$1:$1048576,8,FALSE)</f>
        <v>0.85</v>
      </c>
      <c r="K693" s="125">
        <f t="shared" si="45"/>
        <v>4.25</v>
      </c>
      <c r="L693" s="133">
        <v>42524</v>
      </c>
      <c r="M693" s="130" t="s">
        <v>424</v>
      </c>
      <c r="N693" s="130">
        <f t="shared" si="49"/>
        <v>5</v>
      </c>
      <c r="O693" s="127">
        <f t="shared" si="47"/>
        <v>4.25</v>
      </c>
      <c r="P693" s="126">
        <v>42579</v>
      </c>
      <c r="Q693" s="120">
        <v>938</v>
      </c>
      <c r="R693" s="120" t="s">
        <v>611</v>
      </c>
    </row>
    <row r="694" spans="1:18" ht="60" x14ac:dyDescent="0.25">
      <c r="A694" s="120" t="s">
        <v>17</v>
      </c>
      <c r="B694" s="121" t="s">
        <v>18</v>
      </c>
      <c r="C694" s="122">
        <v>42664</v>
      </c>
      <c r="D694" s="132">
        <v>150200</v>
      </c>
      <c r="E694" s="120" t="s">
        <v>263</v>
      </c>
      <c r="F694" s="130">
        <v>30</v>
      </c>
      <c r="G694" s="120" t="str">
        <f>VLOOKUP(F694,Plan2!$1:$1048576,3,FALSE)</f>
        <v>CAPA ENCADERNAÇÃO, MATERIAL PVC- CLORETO DE POLIVINILA, TIPO A4, COR AZUL, FORMATO 210 X 297 MM, ESPESSURA 3 MM, CARACTERÍSTICAS ADICIONAIS CONTRACAPA</v>
      </c>
      <c r="H694" s="130" t="s">
        <v>264</v>
      </c>
      <c r="I694" s="130">
        <v>3000</v>
      </c>
      <c r="J694" s="131">
        <f>VLOOKUP(F694,Plan2!$1:$1048576,8,FALSE)</f>
        <v>0.2</v>
      </c>
      <c r="K694" s="125">
        <f t="shared" si="45"/>
        <v>600</v>
      </c>
      <c r="L694" s="133">
        <v>42527</v>
      </c>
      <c r="M694" s="130" t="s">
        <v>425</v>
      </c>
      <c r="N694" s="130">
        <v>240</v>
      </c>
      <c r="O694" s="127">
        <f t="shared" si="47"/>
        <v>48</v>
      </c>
      <c r="P694" s="126">
        <v>42579</v>
      </c>
      <c r="Q694" s="120">
        <v>1400</v>
      </c>
      <c r="R694" s="120" t="s">
        <v>692</v>
      </c>
    </row>
    <row r="695" spans="1:18" ht="75" x14ac:dyDescent="0.25">
      <c r="A695" s="120" t="s">
        <v>17</v>
      </c>
      <c r="B695" s="121" t="s">
        <v>18</v>
      </c>
      <c r="C695" s="122">
        <v>42664</v>
      </c>
      <c r="D695" s="132">
        <v>150200</v>
      </c>
      <c r="E695" s="120" t="s">
        <v>263</v>
      </c>
      <c r="F695" s="130">
        <v>31</v>
      </c>
      <c r="G695" s="120" t="s">
        <v>607</v>
      </c>
      <c r="H695" s="130" t="s">
        <v>264</v>
      </c>
      <c r="I695" s="130">
        <v>3000</v>
      </c>
      <c r="J695" s="131">
        <f>VLOOKUP(F695,Plan2!$1:$1048576,8,FALSE)</f>
        <v>0.17</v>
      </c>
      <c r="K695" s="125">
        <f t="shared" si="45"/>
        <v>510.00000000000006</v>
      </c>
      <c r="L695" s="133">
        <v>42524</v>
      </c>
      <c r="M695" s="130" t="s">
        <v>419</v>
      </c>
      <c r="N695" s="130">
        <v>240</v>
      </c>
      <c r="O695" s="127">
        <f t="shared" si="47"/>
        <v>40.800000000000004</v>
      </c>
      <c r="P695" s="126">
        <v>42563</v>
      </c>
      <c r="Q695" s="120">
        <v>13408</v>
      </c>
      <c r="R695" s="120" t="s">
        <v>692</v>
      </c>
    </row>
    <row r="696" spans="1:18" ht="60" x14ac:dyDescent="0.25">
      <c r="A696" s="120" t="s">
        <v>17</v>
      </c>
      <c r="B696" s="121" t="s">
        <v>18</v>
      </c>
      <c r="C696" s="122">
        <v>42664</v>
      </c>
      <c r="D696" s="132">
        <v>150200</v>
      </c>
      <c r="E696" s="120" t="s">
        <v>263</v>
      </c>
      <c r="F696" s="130">
        <v>35</v>
      </c>
      <c r="G696" s="120" t="str">
        <f>VLOOKUP(F696,Plan2!$1:$1048576,3,FALSE)</f>
        <v>CAPA, MATERIAL PLÁSTICO PVC UN, COR INCOLOR UN, LARGURA 210 MM, ALTURA 297, CARACTERÍSTICAS ADICIONAIS A4</v>
      </c>
      <c r="H696" s="130" t="s">
        <v>264</v>
      </c>
      <c r="I696" s="130">
        <v>6000</v>
      </c>
      <c r="J696" s="131">
        <f>VLOOKUP(F696,Plan2!$1:$1048576,8,FALSE)</f>
        <v>0.2</v>
      </c>
      <c r="K696" s="125">
        <f t="shared" si="45"/>
        <v>1200</v>
      </c>
      <c r="L696" s="133">
        <v>42527</v>
      </c>
      <c r="M696" s="130" t="s">
        <v>425</v>
      </c>
      <c r="N696" s="130">
        <v>140</v>
      </c>
      <c r="O696" s="127">
        <f t="shared" si="47"/>
        <v>28</v>
      </c>
      <c r="P696" s="126">
        <v>42579</v>
      </c>
      <c r="Q696" s="120">
        <v>1400</v>
      </c>
      <c r="R696" s="120" t="s">
        <v>692</v>
      </c>
    </row>
    <row r="697" spans="1:18" ht="45" x14ac:dyDescent="0.25">
      <c r="A697" s="120" t="s">
        <v>17</v>
      </c>
      <c r="B697" s="121" t="s">
        <v>18</v>
      </c>
      <c r="C697" s="122">
        <v>42664</v>
      </c>
      <c r="D697" s="132">
        <v>150200</v>
      </c>
      <c r="E697" s="120" t="s">
        <v>263</v>
      </c>
      <c r="F697" s="130">
        <v>48</v>
      </c>
      <c r="G697" s="120" t="str">
        <f>VLOOKUP(F697,Plan2!$1:$1048576,3,FALSE)</f>
        <v>COLA, COR BRANCA, APLICAÇÃO PAPEL, CARACTERÍSTICAS ADICIONAIS ATÓXICA, TIPO BASTÃO. TUBO DE 20G</v>
      </c>
      <c r="H697" s="130" t="s">
        <v>264</v>
      </c>
      <c r="I697" s="130">
        <v>5</v>
      </c>
      <c r="J697" s="131">
        <f>VLOOKUP(F697,Plan2!$1:$1048576,8,FALSE)</f>
        <v>0.94</v>
      </c>
      <c r="K697" s="125">
        <f t="shared" si="45"/>
        <v>4.6999999999999993</v>
      </c>
      <c r="L697" s="133">
        <v>42524</v>
      </c>
      <c r="M697" s="130" t="s">
        <v>419</v>
      </c>
      <c r="N697" s="130">
        <f>I697</f>
        <v>5</v>
      </c>
      <c r="O697" s="127">
        <f t="shared" si="47"/>
        <v>4.6999999999999993</v>
      </c>
      <c r="P697" s="126">
        <v>42563</v>
      </c>
      <c r="Q697" s="120">
        <v>13408</v>
      </c>
      <c r="R697" s="120" t="s">
        <v>611</v>
      </c>
    </row>
    <row r="698" spans="1:18" ht="75" x14ac:dyDescent="0.25">
      <c r="A698" s="120" t="s">
        <v>17</v>
      </c>
      <c r="B698" s="121" t="s">
        <v>18</v>
      </c>
      <c r="C698" s="122">
        <v>42664</v>
      </c>
      <c r="D698" s="132">
        <v>150200</v>
      </c>
      <c r="E698" s="120" t="s">
        <v>263</v>
      </c>
      <c r="F698" s="130">
        <v>47</v>
      </c>
      <c r="G698" s="120" t="str">
        <f>VLOOKUP(F698,Plan2!$1:$1048576,3,FALSE)</f>
        <v>COLA, COMPOSIÇÃO POLIVINIL ACETATO- PVA, COR BRANCA, APLICAÇÃO ESCOLAR, CARACTERÍSTICAS ADICIONAIS LAVÁVEL, NÃO TÓXICA, VALIDADE MÍNIMA 18 MESES, TIPOLÍQUIDO. TUDO DE 40G</v>
      </c>
      <c r="H698" s="130" t="s">
        <v>264</v>
      </c>
      <c r="I698" s="130">
        <v>10</v>
      </c>
      <c r="J698" s="131">
        <f>VLOOKUP(F698,Plan2!$1:$1048576,8,FALSE)</f>
        <v>0.49</v>
      </c>
      <c r="K698" s="125">
        <f t="shared" si="45"/>
        <v>4.9000000000000004</v>
      </c>
      <c r="L698" s="133">
        <v>42524</v>
      </c>
      <c r="M698" s="130" t="s">
        <v>424</v>
      </c>
      <c r="N698" s="130">
        <f>I698</f>
        <v>10</v>
      </c>
      <c r="O698" s="127">
        <f t="shared" si="47"/>
        <v>4.9000000000000004</v>
      </c>
      <c r="P698" s="126">
        <v>42579</v>
      </c>
      <c r="Q698" s="120">
        <v>938</v>
      </c>
      <c r="R698" s="120" t="s">
        <v>611</v>
      </c>
    </row>
    <row r="699" spans="1:18" ht="60" x14ac:dyDescent="0.25">
      <c r="A699" s="120" t="s">
        <v>17</v>
      </c>
      <c r="B699" s="121" t="s">
        <v>18</v>
      </c>
      <c r="C699" s="122">
        <v>42664</v>
      </c>
      <c r="D699" s="132">
        <v>150200</v>
      </c>
      <c r="E699" s="120" t="s">
        <v>263</v>
      </c>
      <c r="F699" s="130">
        <v>57</v>
      </c>
      <c r="G699" s="120" t="str">
        <f>VLOOKUP(F699,Plan2!$1:$1048576,3,FALSE)</f>
        <v>CORRETIVO LÍQUIDO, MATERIAL BASE D´ÁGUA- SECAGEM RÁPIDA, APRESENTAÇÃO FRASCO, APLICAÇÃO PAPEL COMUM ML, VOLUME 18 ML</v>
      </c>
      <c r="H699" s="130" t="s">
        <v>264</v>
      </c>
      <c r="I699" s="130">
        <v>5</v>
      </c>
      <c r="J699" s="131">
        <f>VLOOKUP(F699,Plan2!$1:$1048576,8,FALSE)</f>
        <v>0.99</v>
      </c>
      <c r="K699" s="125">
        <f t="shared" si="45"/>
        <v>4.95</v>
      </c>
      <c r="L699" s="133">
        <v>42527</v>
      </c>
      <c r="M699" s="130" t="s">
        <v>431</v>
      </c>
      <c r="N699" s="130">
        <f>I699</f>
        <v>5</v>
      </c>
      <c r="O699" s="127">
        <f t="shared" si="47"/>
        <v>4.95</v>
      </c>
      <c r="P699" s="126">
        <v>42613</v>
      </c>
      <c r="Q699" s="120">
        <v>1089</v>
      </c>
      <c r="R699" s="120" t="s">
        <v>611</v>
      </c>
    </row>
    <row r="700" spans="1:18" ht="45" x14ac:dyDescent="0.25">
      <c r="A700" s="120" t="s">
        <v>17</v>
      </c>
      <c r="B700" s="121" t="s">
        <v>18</v>
      </c>
      <c r="C700" s="122">
        <v>42664</v>
      </c>
      <c r="D700" s="132">
        <v>150200</v>
      </c>
      <c r="E700" s="120" t="s">
        <v>263</v>
      </c>
      <c r="F700" s="130">
        <v>69</v>
      </c>
      <c r="G700" s="120" t="str">
        <f>VLOOKUP(F700,Plan2!$1:$1048576,3,FALSE)</f>
        <v>ESPIRAL ENCADERNAÇÃO, MATERIAL PLÁSTICO, DIÂMETRO 12 MM, COMPRIMENTO 320 MM, COR INCOLOR</v>
      </c>
      <c r="H700" s="130" t="s">
        <v>264</v>
      </c>
      <c r="I700" s="130">
        <v>3000</v>
      </c>
      <c r="J700" s="131">
        <f>VLOOKUP(F700,Plan2!$1:$1048576,8,FALSE)</f>
        <v>0.08</v>
      </c>
      <c r="K700" s="125">
        <f t="shared" si="45"/>
        <v>240</v>
      </c>
      <c r="L700" s="133">
        <v>42524</v>
      </c>
      <c r="M700" s="130" t="s">
        <v>415</v>
      </c>
      <c r="N700" s="130">
        <v>250</v>
      </c>
      <c r="O700" s="127">
        <f t="shared" si="47"/>
        <v>20</v>
      </c>
      <c r="P700" s="126">
        <v>42564</v>
      </c>
      <c r="Q700" s="120">
        <v>1281</v>
      </c>
      <c r="R700" s="120" t="s">
        <v>611</v>
      </c>
    </row>
    <row r="701" spans="1:18" ht="60" x14ac:dyDescent="0.25">
      <c r="A701" s="120" t="s">
        <v>17</v>
      </c>
      <c r="B701" s="121" t="s">
        <v>18</v>
      </c>
      <c r="C701" s="122">
        <v>42664</v>
      </c>
      <c r="D701" s="132">
        <v>150200</v>
      </c>
      <c r="E701" s="120" t="s">
        <v>263</v>
      </c>
      <c r="F701" s="130">
        <v>71</v>
      </c>
      <c r="G701" s="120" t="str">
        <f>VLOOKUP(F701,Plan2!$1:$1048576,3,FALSE)</f>
        <v>ESPIRAL ENCADERNAÇÃO, MATERIAL PLÁSTICO, DIÂMETRO 15 MM, COMPRIMENTO 320 MM, COR INCOLOR</v>
      </c>
      <c r="H701" s="130" t="s">
        <v>264</v>
      </c>
      <c r="I701" s="130">
        <v>3000</v>
      </c>
      <c r="J701" s="131">
        <f>VLOOKUP(F701,Plan2!$1:$1048576,8,FALSE)</f>
        <v>0.11</v>
      </c>
      <c r="K701" s="125">
        <f t="shared" si="45"/>
        <v>330</v>
      </c>
      <c r="L701" s="133">
        <v>42527</v>
      </c>
      <c r="M701" s="130" t="s">
        <v>425</v>
      </c>
      <c r="N701" s="130">
        <v>250</v>
      </c>
      <c r="O701" s="127">
        <f t="shared" si="47"/>
        <v>27.5</v>
      </c>
      <c r="P701" s="126">
        <v>42579</v>
      </c>
      <c r="Q701" s="120">
        <v>1400</v>
      </c>
      <c r="R701" s="120" t="s">
        <v>692</v>
      </c>
    </row>
    <row r="702" spans="1:18" ht="45" x14ac:dyDescent="0.25">
      <c r="A702" s="120" t="s">
        <v>17</v>
      </c>
      <c r="B702" s="121" t="s">
        <v>18</v>
      </c>
      <c r="C702" s="122">
        <v>42664</v>
      </c>
      <c r="D702" s="132">
        <v>150200</v>
      </c>
      <c r="E702" s="120" t="s">
        <v>263</v>
      </c>
      <c r="F702" s="130">
        <v>73</v>
      </c>
      <c r="G702" s="120" t="str">
        <f>VLOOKUP(F702,Plan2!$1:$1048576,3,FALSE)</f>
        <v>ESPIRAL ENCADERNAÇÃO, MATERIAL PLÁSTICO, DIÂMETRO 20 MM, COMPRIMENTO 320 MM, COR INCOLOR</v>
      </c>
      <c r="H702" s="130" t="s">
        <v>264</v>
      </c>
      <c r="I702" s="130">
        <v>1000</v>
      </c>
      <c r="J702" s="131">
        <f>VLOOKUP(F702,Plan2!$1:$1048576,8,FALSE)</f>
        <v>0.16</v>
      </c>
      <c r="K702" s="125">
        <f t="shared" si="45"/>
        <v>160</v>
      </c>
      <c r="L702" s="133">
        <v>42524</v>
      </c>
      <c r="M702" s="130" t="s">
        <v>415</v>
      </c>
      <c r="N702" s="130">
        <v>250</v>
      </c>
      <c r="O702" s="127">
        <f t="shared" si="47"/>
        <v>40</v>
      </c>
      <c r="P702" s="126">
        <v>42564</v>
      </c>
      <c r="Q702" s="120">
        <v>1281</v>
      </c>
      <c r="R702" s="120" t="s">
        <v>611</v>
      </c>
    </row>
    <row r="703" spans="1:18" ht="45" x14ac:dyDescent="0.25">
      <c r="A703" s="120" t="s">
        <v>17</v>
      </c>
      <c r="B703" s="121" t="s">
        <v>18</v>
      </c>
      <c r="C703" s="122">
        <v>42664</v>
      </c>
      <c r="D703" s="132">
        <v>150200</v>
      </c>
      <c r="E703" s="120" t="s">
        <v>263</v>
      </c>
      <c r="F703" s="130">
        <v>79</v>
      </c>
      <c r="G703" s="120" t="str">
        <f>VLOOKUP(F703,Plan2!$1:$1048576,3,FALSE)</f>
        <v>ESPIRAL ENCADERNAÇÃO, MATERIAL PLÁSTICO, DIÂMETRO 9 MM, COMPRIMENTO 330 MM, NÚMERO ANÉIS 56, COR INCOLOR</v>
      </c>
      <c r="H703" s="130" t="s">
        <v>264</v>
      </c>
      <c r="I703" s="130">
        <v>3000</v>
      </c>
      <c r="J703" s="131">
        <f>VLOOKUP(F703,Plan2!$1:$1048576,8,FALSE)</f>
        <v>0.05</v>
      </c>
      <c r="K703" s="125">
        <f t="shared" si="45"/>
        <v>150</v>
      </c>
      <c r="L703" s="133">
        <v>42524</v>
      </c>
      <c r="M703" s="130" t="s">
        <v>415</v>
      </c>
      <c r="N703" s="130">
        <v>150</v>
      </c>
      <c r="O703" s="127">
        <f t="shared" si="47"/>
        <v>7.5</v>
      </c>
      <c r="P703" s="126">
        <v>42564</v>
      </c>
      <c r="Q703" s="120">
        <v>1281</v>
      </c>
      <c r="R703" s="120" t="s">
        <v>611</v>
      </c>
    </row>
    <row r="704" spans="1:18" ht="60" x14ac:dyDescent="0.25">
      <c r="A704" s="120" t="s">
        <v>17</v>
      </c>
      <c r="B704" s="121" t="s">
        <v>18</v>
      </c>
      <c r="C704" s="122">
        <v>42664</v>
      </c>
      <c r="D704" s="132">
        <v>150200</v>
      </c>
      <c r="E704" s="120" t="s">
        <v>263</v>
      </c>
      <c r="F704" s="130">
        <v>75</v>
      </c>
      <c r="G704" s="120" t="str">
        <f>VLOOKUP(F704,Plan2!$1:$1048576,3,FALSE)</f>
        <v>ESPIRAL ENCADERNAÇÃO, MATERIAL PLÁSTICO, DIÂMETRO 25 MM, COMPRIMENTO 330 MM, COR INCOLOR, QUANTIDADE FOLHAS 160</v>
      </c>
      <c r="H704" s="130" t="s">
        <v>264</v>
      </c>
      <c r="I704" s="130">
        <v>1000</v>
      </c>
      <c r="J704" s="131">
        <f>VLOOKUP(F704,Plan2!$1:$1048576,8,FALSE)</f>
        <v>0.26</v>
      </c>
      <c r="K704" s="125">
        <f t="shared" si="45"/>
        <v>260</v>
      </c>
      <c r="L704" s="133">
        <v>42527</v>
      </c>
      <c r="M704" s="130" t="s">
        <v>425</v>
      </c>
      <c r="N704" s="130">
        <v>250</v>
      </c>
      <c r="O704" s="127">
        <f t="shared" si="47"/>
        <v>65</v>
      </c>
      <c r="P704" s="126">
        <v>42579</v>
      </c>
      <c r="Q704" s="120">
        <v>1400</v>
      </c>
      <c r="R704" s="120" t="s">
        <v>692</v>
      </c>
    </row>
    <row r="705" spans="1:18" ht="60" x14ac:dyDescent="0.25">
      <c r="A705" s="120" t="s">
        <v>17</v>
      </c>
      <c r="B705" s="121" t="s">
        <v>18</v>
      </c>
      <c r="C705" s="122">
        <v>42664</v>
      </c>
      <c r="D705" s="132">
        <v>150200</v>
      </c>
      <c r="E705" s="120" t="s">
        <v>263</v>
      </c>
      <c r="F705" s="130">
        <v>77</v>
      </c>
      <c r="G705" s="120" t="str">
        <f>VLOOKUP(F705,Plan2!$1:$1048576,3,FALSE)</f>
        <v>ESPIRAL ENCADERNAÇÃO, MATERIAL PLÁSTICO, DIÂMETRO 40 MM, COMPRIMENTO 320 MM, NÚMERO ANÉIS 45, COR PRETA, QUANTIDADE FOLHAS 250</v>
      </c>
      <c r="H705" s="130" t="s">
        <v>264</v>
      </c>
      <c r="I705" s="130">
        <v>500</v>
      </c>
      <c r="J705" s="131">
        <f>VLOOKUP(F705,Plan2!$1:$1048576,8,FALSE)</f>
        <v>0.57999999999999996</v>
      </c>
      <c r="K705" s="125">
        <f t="shared" si="45"/>
        <v>290</v>
      </c>
      <c r="L705" s="133">
        <v>42524</v>
      </c>
      <c r="M705" s="130" t="s">
        <v>415</v>
      </c>
      <c r="N705" s="130">
        <v>120</v>
      </c>
      <c r="O705" s="127">
        <f t="shared" si="47"/>
        <v>69.599999999999994</v>
      </c>
      <c r="P705" s="126">
        <v>42564</v>
      </c>
      <c r="Q705" s="120">
        <v>1281</v>
      </c>
      <c r="R705" s="120" t="s">
        <v>611</v>
      </c>
    </row>
    <row r="706" spans="1:18" ht="60" x14ac:dyDescent="0.25">
      <c r="A706" s="120" t="s">
        <v>17</v>
      </c>
      <c r="B706" s="121" t="s">
        <v>18</v>
      </c>
      <c r="C706" s="122">
        <v>42664</v>
      </c>
      <c r="D706" s="132">
        <v>150200</v>
      </c>
      <c r="E706" s="120" t="s">
        <v>263</v>
      </c>
      <c r="F706" s="130">
        <v>76</v>
      </c>
      <c r="G706" s="120" t="str">
        <f>VLOOKUP(F706,Plan2!$1:$1048576,3,FALSE)</f>
        <v>ESPIRAL ENCADERNAÇÃO, MATERIAL PLÁSTICO, DIÂMETRO 33 MM, COMPRIMENTO 320 MM, NÚMERO ANÉIS 45, COR PRETA, QUANTIDADE FOLHAS 250</v>
      </c>
      <c r="H706" s="130" t="s">
        <v>264</v>
      </c>
      <c r="I706" s="130">
        <v>500</v>
      </c>
      <c r="J706" s="131">
        <f>VLOOKUP(F706,Plan2!$1:$1048576,8,FALSE)</f>
        <v>0.33</v>
      </c>
      <c r="K706" s="125">
        <f t="shared" ref="K706:K769" si="50">J706*I706</f>
        <v>165</v>
      </c>
      <c r="L706" s="133">
        <v>42527</v>
      </c>
      <c r="M706" s="130" t="s">
        <v>425</v>
      </c>
      <c r="N706" s="130">
        <v>300</v>
      </c>
      <c r="O706" s="127">
        <f t="shared" si="47"/>
        <v>99</v>
      </c>
      <c r="P706" s="126">
        <v>42579</v>
      </c>
      <c r="Q706" s="120">
        <v>1400</v>
      </c>
      <c r="R706" s="120" t="s">
        <v>692</v>
      </c>
    </row>
    <row r="707" spans="1:18" ht="90" x14ac:dyDescent="0.25">
      <c r="A707" s="120" t="s">
        <v>17</v>
      </c>
      <c r="B707" s="121" t="s">
        <v>18</v>
      </c>
      <c r="C707" s="122">
        <v>42664</v>
      </c>
      <c r="D707" s="132">
        <v>150200</v>
      </c>
      <c r="E707" s="120" t="s">
        <v>263</v>
      </c>
      <c r="F707" s="130">
        <v>83</v>
      </c>
      <c r="G707" s="120" t="str">
        <f>VLOOKUP(F707,Plan2!$1:$1048576,3,FALSE)</f>
        <v>ETIQUETA ADESIVA, MATERIAL PAPEL, COR BRANCA, LARGURA 215,9 MM, APLICAÇÃO IMPRESSORA INKJET LASER, FORMATO CARTA, APRESENTAÇÃO 1 ETIQUETAS POR FOLHA, ALTURA II 279,4 MM. CAIXA COM 100 UNIDADES</v>
      </c>
      <c r="H707" s="130" t="s">
        <v>264</v>
      </c>
      <c r="I707" s="130">
        <v>5</v>
      </c>
      <c r="J707" s="131">
        <f>VLOOKUP(F707,Plan2!$1:$1048576,8,FALSE)</f>
        <v>22.44</v>
      </c>
      <c r="K707" s="125">
        <f t="shared" si="50"/>
        <v>112.2</v>
      </c>
      <c r="L707" s="133">
        <v>42527</v>
      </c>
      <c r="M707" s="130" t="s">
        <v>426</v>
      </c>
      <c r="N707" s="130">
        <f t="shared" ref="N707:N713" si="51">I707</f>
        <v>5</v>
      </c>
      <c r="O707" s="127">
        <f t="shared" ref="O707:O770" si="52">N707*J707</f>
        <v>112.2</v>
      </c>
      <c r="P707" s="126" t="s">
        <v>477</v>
      </c>
      <c r="Q707" s="120" t="s">
        <v>477</v>
      </c>
      <c r="R707" s="120" t="s">
        <v>694</v>
      </c>
    </row>
    <row r="708" spans="1:18" ht="120" x14ac:dyDescent="0.25">
      <c r="A708" s="120" t="s">
        <v>17</v>
      </c>
      <c r="B708" s="121" t="s">
        <v>18</v>
      </c>
      <c r="C708" s="122">
        <v>42664</v>
      </c>
      <c r="D708" s="132">
        <v>150200</v>
      </c>
      <c r="E708" s="120" t="s">
        <v>263</v>
      </c>
      <c r="F708" s="130">
        <v>84</v>
      </c>
      <c r="G708" s="120" t="str">
        <f>VLOOKUP(F708,Plan2!$1:$1048576,3,FALSE)</f>
        <v>ETIQUETA ADESIVA, MATERIAL PAPEL, COR BRANCA, LARGURA 74,60 MM, COMPRIMENTO 128 MM, APLICAÇÃO IMPRESSORA MATRICIAL, FORMATO RETANGULAR, CARACTERÍSTICAS ADICIONAIS FOLHA COM 4 ETIQUETAS AUTO-ADESIVA/FORMULÁRIO COM. CIXA COM 2.000 UNIDADES</v>
      </c>
      <c r="H708" s="130" t="s">
        <v>264</v>
      </c>
      <c r="I708" s="130">
        <v>5</v>
      </c>
      <c r="J708" s="131">
        <f>VLOOKUP(F708,Plan2!$1:$1048576,8,FALSE)</f>
        <v>74.849999999999994</v>
      </c>
      <c r="K708" s="125">
        <f t="shared" si="50"/>
        <v>374.25</v>
      </c>
      <c r="L708" s="133">
        <v>42524</v>
      </c>
      <c r="M708" s="130" t="s">
        <v>417</v>
      </c>
      <c r="N708" s="130">
        <f t="shared" si="51"/>
        <v>5</v>
      </c>
      <c r="O708" s="127">
        <f t="shared" si="52"/>
        <v>374.25</v>
      </c>
      <c r="P708" s="126">
        <v>42577</v>
      </c>
      <c r="Q708" s="120">
        <v>6468</v>
      </c>
      <c r="R708" s="120" t="s">
        <v>611</v>
      </c>
    </row>
    <row r="709" spans="1:18" ht="45" x14ac:dyDescent="0.25">
      <c r="A709" s="120" t="s">
        <v>17</v>
      </c>
      <c r="B709" s="121" t="s">
        <v>18</v>
      </c>
      <c r="C709" s="122">
        <v>42664</v>
      </c>
      <c r="D709" s="132">
        <v>150200</v>
      </c>
      <c r="E709" s="120" t="s">
        <v>263</v>
      </c>
      <c r="F709" s="130">
        <v>94</v>
      </c>
      <c r="G709" s="120" t="str">
        <f>VLOOKUP(F709,Plan2!$1:$1048576,3,FALSE)</f>
        <v>FLANELA, MATERIAL FLANELA, COMPRIMENTO 60 CM, LARGURA 40 CM, COR AMARELA</v>
      </c>
      <c r="H709" s="130" t="s">
        <v>264</v>
      </c>
      <c r="I709" s="130">
        <v>5</v>
      </c>
      <c r="J709" s="131">
        <f>VLOOKUP(F709,Plan2!$1:$1048576,8,FALSE)</f>
        <v>1.22</v>
      </c>
      <c r="K709" s="125">
        <f t="shared" si="50"/>
        <v>6.1</v>
      </c>
      <c r="L709" s="133">
        <v>42524</v>
      </c>
      <c r="M709" s="130" t="s">
        <v>422</v>
      </c>
      <c r="N709" s="130">
        <f t="shared" si="51"/>
        <v>5</v>
      </c>
      <c r="O709" s="127">
        <f t="shared" si="52"/>
        <v>6.1</v>
      </c>
      <c r="P709" s="126">
        <v>42590</v>
      </c>
      <c r="Q709" s="120">
        <v>544</v>
      </c>
      <c r="R709" s="120" t="s">
        <v>611</v>
      </c>
    </row>
    <row r="710" spans="1:18" ht="60" x14ac:dyDescent="0.25">
      <c r="A710" s="120" t="s">
        <v>17</v>
      </c>
      <c r="B710" s="121" t="s">
        <v>18</v>
      </c>
      <c r="C710" s="122">
        <v>42664</v>
      </c>
      <c r="D710" s="132">
        <v>150200</v>
      </c>
      <c r="E710" s="120" t="s">
        <v>263</v>
      </c>
      <c r="F710" s="130">
        <v>99</v>
      </c>
      <c r="G710" s="120" t="str">
        <f>VLOOKUP(F710,Plan2!$1:$1048576,3,FALSE)</f>
        <v>GARRAFA TÉRMICA, MATERIAL PLÁSTICO, CAPACIDADE 1 L, FORMATO CILÍNDRICO, CARACTERÍSTICAS ADICIONAIS COM TAMPA ROSCÁVEL E AMPOLA EM VIDRO</v>
      </c>
      <c r="H710" s="130" t="s">
        <v>264</v>
      </c>
      <c r="I710" s="130">
        <v>3</v>
      </c>
      <c r="J710" s="131">
        <f>VLOOKUP(F710,Plan2!$1:$1048576,8,FALSE)</f>
        <v>19.989999999999998</v>
      </c>
      <c r="K710" s="125">
        <f t="shared" si="50"/>
        <v>59.97</v>
      </c>
      <c r="L710" s="133">
        <v>42524</v>
      </c>
      <c r="M710" s="130" t="s">
        <v>422</v>
      </c>
      <c r="N710" s="130">
        <f t="shared" si="51"/>
        <v>3</v>
      </c>
      <c r="O710" s="127">
        <f t="shared" si="52"/>
        <v>59.97</v>
      </c>
      <c r="P710" s="126">
        <v>42590</v>
      </c>
      <c r="Q710" s="120">
        <v>544</v>
      </c>
      <c r="R710" s="120" t="s">
        <v>611</v>
      </c>
    </row>
    <row r="711" spans="1:18" ht="45" x14ac:dyDescent="0.25">
      <c r="A711" s="120" t="s">
        <v>17</v>
      </c>
      <c r="B711" s="121" t="s">
        <v>18</v>
      </c>
      <c r="C711" s="122">
        <v>42664</v>
      </c>
      <c r="D711" s="132">
        <v>150200</v>
      </c>
      <c r="E711" s="120" t="s">
        <v>263</v>
      </c>
      <c r="F711" s="130">
        <v>102</v>
      </c>
      <c r="G711" s="120" t="str">
        <f>VLOOKUP(F711,Plan2!$1:$1048576,3,FALSE)</f>
        <v>GRAMPEADOR, TRATAMENTO SUPERFICIAL PINTADO, MATERIAL METAL, TIPO MESA, CAPACIDADE 50 FL, TAMANHO GRAMPO 26/6</v>
      </c>
      <c r="H711" s="130" t="s">
        <v>264</v>
      </c>
      <c r="I711" s="130">
        <v>3</v>
      </c>
      <c r="J711" s="131">
        <f>VLOOKUP(F711,Plan2!$1:$1048576,8,FALSE)</f>
        <v>17.489999999999998</v>
      </c>
      <c r="K711" s="125">
        <f t="shared" si="50"/>
        <v>52.47</v>
      </c>
      <c r="L711" s="133">
        <v>42524</v>
      </c>
      <c r="M711" s="130" t="s">
        <v>418</v>
      </c>
      <c r="N711" s="130">
        <f t="shared" si="51"/>
        <v>3</v>
      </c>
      <c r="O711" s="127">
        <f t="shared" si="52"/>
        <v>52.47</v>
      </c>
      <c r="P711" s="126">
        <v>42583</v>
      </c>
      <c r="Q711" s="120">
        <v>4227</v>
      </c>
      <c r="R711" s="120" t="s">
        <v>611</v>
      </c>
    </row>
    <row r="712" spans="1:18" ht="60" x14ac:dyDescent="0.25">
      <c r="A712" s="120" t="s">
        <v>17</v>
      </c>
      <c r="B712" s="121" t="s">
        <v>18</v>
      </c>
      <c r="C712" s="122">
        <v>42664</v>
      </c>
      <c r="D712" s="132">
        <v>150200</v>
      </c>
      <c r="E712" s="120" t="s">
        <v>263</v>
      </c>
      <c r="F712" s="130">
        <v>101</v>
      </c>
      <c r="G712" s="120" t="str">
        <f>VLOOKUP(F712,Plan2!$1:$1048576,3,FALSE)</f>
        <v>GRAMPEADOR, TRATAMENTO SUPERFICIAL PINTADO, MATERIAL METAL, TIPO MESA, CAPACIDADE 20 FL, APLICAÇÃO PAPEL, TAMANHO GRAMPO 26/6</v>
      </c>
      <c r="H712" s="130" t="s">
        <v>264</v>
      </c>
      <c r="I712" s="130">
        <v>5</v>
      </c>
      <c r="J712" s="131">
        <f>VLOOKUP(F712,Plan2!$1:$1048576,8,FALSE)</f>
        <v>5.84</v>
      </c>
      <c r="K712" s="125">
        <f t="shared" si="50"/>
        <v>29.2</v>
      </c>
      <c r="L712" s="133">
        <v>42527</v>
      </c>
      <c r="M712" s="130" t="s">
        <v>431</v>
      </c>
      <c r="N712" s="130">
        <f t="shared" si="51"/>
        <v>5</v>
      </c>
      <c r="O712" s="127">
        <f t="shared" si="52"/>
        <v>29.2</v>
      </c>
      <c r="P712" s="126">
        <v>42613</v>
      </c>
      <c r="Q712" s="120">
        <v>1089</v>
      </c>
      <c r="R712" s="120" t="s">
        <v>611</v>
      </c>
    </row>
    <row r="713" spans="1:18" ht="45" x14ac:dyDescent="0.25">
      <c r="A713" s="120" t="s">
        <v>17</v>
      </c>
      <c r="B713" s="121" t="s">
        <v>18</v>
      </c>
      <c r="C713" s="122">
        <v>42664</v>
      </c>
      <c r="D713" s="132">
        <v>150200</v>
      </c>
      <c r="E713" s="120" t="s">
        <v>263</v>
      </c>
      <c r="F713" s="130">
        <v>104</v>
      </c>
      <c r="G713" s="120" t="str">
        <f>VLOOKUP(F713,Plan2!$1:$1048576,3,FALSE)</f>
        <v>GRAMPO GRAMPEADOR, MATERIAL METAL, TRATAMENTO SUPERFICIAL GALVANIZADO, TAMANHO26/6. CAIXA COM 5.000 UNIDADES</v>
      </c>
      <c r="H713" s="130" t="s">
        <v>264</v>
      </c>
      <c r="I713" s="130">
        <v>2</v>
      </c>
      <c r="J713" s="131">
        <f>VLOOKUP(F713,Plan2!$1:$1048576,8,FALSE)</f>
        <v>2</v>
      </c>
      <c r="K713" s="125">
        <f t="shared" si="50"/>
        <v>4</v>
      </c>
      <c r="L713" s="133">
        <v>42527</v>
      </c>
      <c r="M713" s="130" t="s">
        <v>428</v>
      </c>
      <c r="N713" s="130">
        <f t="shared" si="51"/>
        <v>2</v>
      </c>
      <c r="O713" s="127">
        <f t="shared" si="52"/>
        <v>4</v>
      </c>
      <c r="P713" s="126">
        <v>42639</v>
      </c>
      <c r="Q713" s="120">
        <v>309</v>
      </c>
      <c r="R713" s="120" t="s">
        <v>611</v>
      </c>
    </row>
    <row r="714" spans="1:18" ht="105" x14ac:dyDescent="0.25">
      <c r="A714" s="120" t="s">
        <v>17</v>
      </c>
      <c r="B714" s="121" t="s">
        <v>18</v>
      </c>
      <c r="C714" s="122">
        <v>42664</v>
      </c>
      <c r="D714" s="132">
        <v>150200</v>
      </c>
      <c r="E714" s="120" t="s">
        <v>263</v>
      </c>
      <c r="F714" s="130">
        <v>118</v>
      </c>
      <c r="G714" s="120" t="str">
        <f>VLOOKUP(F714,Plan2!$1:$1048576,3,FALSE)</f>
        <v>MOLHA-DEDOS, MATERIAL BASE PLÁSTICO, MATERIAL TAMPA PLÁSTICO, MATERIAL CARGA MASSA ACONDICIONADA E ESPUMA NO FUNDO PARA ADERÊN-, TAMANHO ÚNICO, VALIDADE CARGA 2 ANOS, CARACTERÍSTICAS ADICIONAIS NÃO CONTÉM GLICERINA E NÃO MANCHA</v>
      </c>
      <c r="H714" s="130" t="s">
        <v>264</v>
      </c>
      <c r="I714" s="130">
        <v>3</v>
      </c>
      <c r="J714" s="131">
        <f>VLOOKUP(F714,Plan2!$1:$1048576,8,FALSE)</f>
        <v>1.75</v>
      </c>
      <c r="K714" s="125">
        <f t="shared" si="50"/>
        <v>5.25</v>
      </c>
      <c r="L714" s="130" t="s">
        <v>477</v>
      </c>
      <c r="M714" s="130" t="s">
        <v>477</v>
      </c>
      <c r="N714" s="130" t="s">
        <v>477</v>
      </c>
      <c r="O714" s="127" t="s">
        <v>477</v>
      </c>
      <c r="P714" s="126" t="s">
        <v>477</v>
      </c>
      <c r="Q714" s="120" t="s">
        <v>477</v>
      </c>
      <c r="R714" s="120" t="s">
        <v>478</v>
      </c>
    </row>
    <row r="715" spans="1:18" ht="60" x14ac:dyDescent="0.25">
      <c r="A715" s="120" t="s">
        <v>17</v>
      </c>
      <c r="B715" s="121" t="s">
        <v>18</v>
      </c>
      <c r="C715" s="122">
        <v>42664</v>
      </c>
      <c r="D715" s="132">
        <v>150200</v>
      </c>
      <c r="E715" s="120" t="s">
        <v>263</v>
      </c>
      <c r="F715" s="130">
        <v>122</v>
      </c>
      <c r="G715" s="120" t="str">
        <f>VLOOKUP(F715,Plan2!$1:$1048576,3,FALSE)</f>
        <v>PAPEL A3, MATERIAL PAPEL ALCALINO, LARGURA 297 MM, COMPRIMENTO 420 MM, GRAMATURA 75 G/M2. RESMA</v>
      </c>
      <c r="H715" s="130" t="s">
        <v>264</v>
      </c>
      <c r="I715" s="130">
        <v>1000</v>
      </c>
      <c r="J715" s="131">
        <f>VLOOKUP(F715,Plan2!$1:$1048576,8,FALSE)</f>
        <v>17.3</v>
      </c>
      <c r="K715" s="125">
        <f t="shared" si="50"/>
        <v>17300</v>
      </c>
      <c r="L715" s="133">
        <v>42524</v>
      </c>
      <c r="M715" s="130" t="s">
        <v>420</v>
      </c>
      <c r="N715" s="130">
        <v>575</v>
      </c>
      <c r="O715" s="127">
        <f t="shared" si="52"/>
        <v>9947.5</v>
      </c>
      <c r="P715" s="126">
        <v>42579</v>
      </c>
      <c r="Q715" s="120">
        <v>4544</v>
      </c>
      <c r="R715" s="120" t="s">
        <v>692</v>
      </c>
    </row>
    <row r="716" spans="1:18" ht="60" x14ac:dyDescent="0.25">
      <c r="A716" s="120" t="s">
        <v>17</v>
      </c>
      <c r="B716" s="121" t="s">
        <v>18</v>
      </c>
      <c r="C716" s="122">
        <v>42664</v>
      </c>
      <c r="D716" s="132">
        <v>150200</v>
      </c>
      <c r="E716" s="120" t="s">
        <v>263</v>
      </c>
      <c r="F716" s="130">
        <v>133</v>
      </c>
      <c r="G716" s="120" t="str">
        <f>VLOOKUP(F716,Plan2!$1:$1048576,3,FALSE)</f>
        <v>PAPEL KRAFT, MATERIAL CELULOSE VEGETAL, GRAMATURA 110 G/M2, COMPRIMENTO 96 CM,LARGURA 66 CM, COR NATURAL/PARDO, APLICAÇÃO EMBALAGENS</v>
      </c>
      <c r="H716" s="130" t="s">
        <v>264</v>
      </c>
      <c r="I716" s="130">
        <v>1100</v>
      </c>
      <c r="J716" s="131">
        <f>VLOOKUP(F716,Plan2!$1:$1048576,8,FALSE)</f>
        <v>0.26</v>
      </c>
      <c r="K716" s="125">
        <f t="shared" si="50"/>
        <v>286</v>
      </c>
      <c r="L716" s="133">
        <v>42524</v>
      </c>
      <c r="M716" s="130" t="s">
        <v>420</v>
      </c>
      <c r="N716" s="130">
        <v>360</v>
      </c>
      <c r="O716" s="127">
        <f t="shared" si="52"/>
        <v>93.600000000000009</v>
      </c>
      <c r="P716" s="126">
        <v>42579</v>
      </c>
      <c r="Q716" s="120">
        <v>4544</v>
      </c>
      <c r="R716" s="120" t="s">
        <v>692</v>
      </c>
    </row>
    <row r="717" spans="1:18" ht="75" x14ac:dyDescent="0.25">
      <c r="A717" s="120" t="s">
        <v>17</v>
      </c>
      <c r="B717" s="121" t="s">
        <v>18</v>
      </c>
      <c r="C717" s="122">
        <v>42664</v>
      </c>
      <c r="D717" s="132">
        <v>150200</v>
      </c>
      <c r="E717" s="120" t="s">
        <v>263</v>
      </c>
      <c r="F717" s="130">
        <v>147</v>
      </c>
      <c r="G717" s="120" t="str">
        <f>VLOOKUP(F717,Plan2!$1:$1048576,3,FALSE)</f>
        <v>PILHA, TAMANHO PALITO, MODELO AAA, CARACTERÍSTICAS ADICIONAIS NÃO CONTÉM MERCÚRIO E CÁDMIO, SISTEMA ELETROQUÍMICO ALCALINA, TENSÃO NOMINAL 1,5 V</v>
      </c>
      <c r="H717" s="130" t="s">
        <v>264</v>
      </c>
      <c r="I717" s="130">
        <v>6</v>
      </c>
      <c r="J717" s="131">
        <f>VLOOKUP(F717,Plan2!$1:$1048576,8,FALSE)</f>
        <v>1.51</v>
      </c>
      <c r="K717" s="125">
        <f t="shared" si="50"/>
        <v>9.06</v>
      </c>
      <c r="L717" s="133">
        <v>42527</v>
      </c>
      <c r="M717" s="130" t="s">
        <v>432</v>
      </c>
      <c r="N717" s="130">
        <f>I717</f>
        <v>6</v>
      </c>
      <c r="O717" s="127">
        <f t="shared" si="52"/>
        <v>9.06</v>
      </c>
      <c r="P717" s="126">
        <v>42562</v>
      </c>
      <c r="Q717" s="120">
        <v>489</v>
      </c>
      <c r="R717" s="120" t="s">
        <v>611</v>
      </c>
    </row>
    <row r="718" spans="1:18" ht="75" x14ac:dyDescent="0.25">
      <c r="A718" s="120" t="s">
        <v>17</v>
      </c>
      <c r="B718" s="121" t="s">
        <v>18</v>
      </c>
      <c r="C718" s="122">
        <v>42664</v>
      </c>
      <c r="D718" s="132">
        <v>150200</v>
      </c>
      <c r="E718" s="120" t="s">
        <v>263</v>
      </c>
      <c r="F718" s="130">
        <v>148</v>
      </c>
      <c r="G718" s="120" t="str">
        <f>VLOOKUP(F718,Plan2!$1:$1048576,3,FALSE)</f>
        <v>PILHA, TAMANHO PEQUENA, MODELO AA, CARACTERÍSTICAS ADICIONAIS CARTELA C/2 UNIDADES/NÃO CONTÉM MERCÚRIO E CÁDMIO, SISTEMA ELETROQUÍMICO ALCALINA, TENSÃO NOMINAL 1,5 V</v>
      </c>
      <c r="H718" s="130" t="s">
        <v>264</v>
      </c>
      <c r="I718" s="130">
        <v>6</v>
      </c>
      <c r="J718" s="131">
        <f>VLOOKUP(F718,Plan2!$1:$1048576,8,FALSE)</f>
        <v>1.49</v>
      </c>
      <c r="K718" s="125">
        <f t="shared" si="50"/>
        <v>8.94</v>
      </c>
      <c r="L718" s="133">
        <v>42527</v>
      </c>
      <c r="M718" s="130" t="s">
        <v>432</v>
      </c>
      <c r="N718" s="130">
        <f>I718</f>
        <v>6</v>
      </c>
      <c r="O718" s="127">
        <f t="shared" si="52"/>
        <v>8.94</v>
      </c>
      <c r="P718" s="126">
        <v>42562</v>
      </c>
      <c r="Q718" s="120">
        <v>489</v>
      </c>
      <c r="R718" s="120" t="s">
        <v>611</v>
      </c>
    </row>
    <row r="719" spans="1:18" ht="45" x14ac:dyDescent="0.25">
      <c r="A719" s="120" t="s">
        <v>17</v>
      </c>
      <c r="B719" s="121" t="s">
        <v>18</v>
      </c>
      <c r="C719" s="122">
        <v>42664</v>
      </c>
      <c r="D719" s="132">
        <v>150200</v>
      </c>
      <c r="E719" s="120" t="s">
        <v>263</v>
      </c>
      <c r="F719" s="130">
        <v>149</v>
      </c>
      <c r="G719" s="120" t="str">
        <f>VLOOKUP(F719,Plan2!$1:$1048576,3,FALSE)</f>
        <v>PINCEL ATÔMICO, MATERIAL PLÁSTICO, TIPO PONTA FELTRO, TIPO CARGA DESCARTÁVEL, COR TINTA AZUL</v>
      </c>
      <c r="H719" s="130" t="s">
        <v>264</v>
      </c>
      <c r="I719" s="130">
        <v>2</v>
      </c>
      <c r="J719" s="131">
        <f>VLOOKUP(F719,Plan2!$1:$1048576,8,FALSE)</f>
        <v>1.05</v>
      </c>
      <c r="K719" s="125">
        <f t="shared" si="50"/>
        <v>2.1</v>
      </c>
      <c r="L719" s="133">
        <v>42524</v>
      </c>
      <c r="M719" s="130" t="s">
        <v>424</v>
      </c>
      <c r="N719" s="130">
        <f>I719</f>
        <v>2</v>
      </c>
      <c r="O719" s="127">
        <f t="shared" si="52"/>
        <v>2.1</v>
      </c>
      <c r="P719" s="126">
        <v>42579</v>
      </c>
      <c r="Q719" s="120">
        <v>938</v>
      </c>
      <c r="R719" s="120" t="s">
        <v>611</v>
      </c>
    </row>
    <row r="720" spans="1:18" ht="45" x14ac:dyDescent="0.25">
      <c r="A720" s="120" t="s">
        <v>17</v>
      </c>
      <c r="B720" s="121" t="s">
        <v>18</v>
      </c>
      <c r="C720" s="122">
        <v>42664</v>
      </c>
      <c r="D720" s="132">
        <v>150200</v>
      </c>
      <c r="E720" s="120" t="s">
        <v>263</v>
      </c>
      <c r="F720" s="130">
        <v>152</v>
      </c>
      <c r="G720" s="120" t="str">
        <f>VLOOKUP(F720,Plan2!$1:$1048576,3,FALSE)</f>
        <v>PINCEL ATÔMICO, MATERIAL PLÁSTICO, TIPO PONTA FELTRO, TIPO CARGA DESCARTÁVEL, COR TINTA VERMELHA</v>
      </c>
      <c r="H720" s="130" t="s">
        <v>264</v>
      </c>
      <c r="I720" s="130">
        <v>2</v>
      </c>
      <c r="J720" s="131">
        <f>VLOOKUP(F720,Plan2!$1:$1048576,8,FALSE)</f>
        <v>0.94</v>
      </c>
      <c r="K720" s="125">
        <f t="shared" si="50"/>
        <v>1.88</v>
      </c>
      <c r="L720" s="133">
        <v>42527</v>
      </c>
      <c r="M720" s="130" t="s">
        <v>425</v>
      </c>
      <c r="N720" s="130">
        <f>I720</f>
        <v>2</v>
      </c>
      <c r="O720" s="127">
        <f t="shared" si="52"/>
        <v>1.88</v>
      </c>
      <c r="P720" s="126">
        <v>42579</v>
      </c>
      <c r="Q720" s="120">
        <v>1400</v>
      </c>
      <c r="R720" s="120" t="s">
        <v>611</v>
      </c>
    </row>
    <row r="721" spans="1:18" ht="45" x14ac:dyDescent="0.25">
      <c r="A721" s="120" t="s">
        <v>17</v>
      </c>
      <c r="B721" s="121" t="s">
        <v>18</v>
      </c>
      <c r="C721" s="122">
        <v>42664</v>
      </c>
      <c r="D721" s="132">
        <v>150200</v>
      </c>
      <c r="E721" s="120" t="s">
        <v>263</v>
      </c>
      <c r="F721" s="130">
        <v>173</v>
      </c>
      <c r="G721" s="120" t="str">
        <f>VLOOKUP(F721,Plan2!$1:$1048576,3,FALSE)</f>
        <v>TESOURA, MATERIAL AÇO INOXIDÁVEL, MATERIAL CABO PLÁSTICO, COMPRIMENTO 16 CM</v>
      </c>
      <c r="H721" s="130" t="s">
        <v>264</v>
      </c>
      <c r="I721" s="130">
        <v>2</v>
      </c>
      <c r="J721" s="131">
        <f>VLOOKUP(F721,Plan2!$1:$1048576,8,FALSE)</f>
        <v>2.69</v>
      </c>
      <c r="K721" s="125">
        <f t="shared" si="50"/>
        <v>5.38</v>
      </c>
      <c r="L721" s="133">
        <v>42527</v>
      </c>
      <c r="M721" s="130" t="s">
        <v>431</v>
      </c>
      <c r="N721" s="130">
        <v>2</v>
      </c>
      <c r="O721" s="127">
        <f t="shared" si="52"/>
        <v>5.38</v>
      </c>
      <c r="P721" s="126">
        <v>42613</v>
      </c>
      <c r="Q721" s="120">
        <v>1089</v>
      </c>
      <c r="R721" s="120" t="s">
        <v>611</v>
      </c>
    </row>
    <row r="722" spans="1:18" ht="45" x14ac:dyDescent="0.25">
      <c r="A722" s="120" t="s">
        <v>17</v>
      </c>
      <c r="B722" s="121" t="s">
        <v>18</v>
      </c>
      <c r="C722" s="122">
        <v>42664</v>
      </c>
      <c r="D722" s="132">
        <v>150200</v>
      </c>
      <c r="E722" s="120" t="s">
        <v>263</v>
      </c>
      <c r="F722" s="130">
        <v>174</v>
      </c>
      <c r="G722" s="120" t="str">
        <f>VLOOKUP(F722,Plan2!$1:$1048576,3,FALSE)</f>
        <v>TESOURA, MATERIAL AÇO INOXIDÁVEL, MATERIAL CABO POLIPROPILENO, COMPRIMENTO 20 CM</v>
      </c>
      <c r="H722" s="130" t="s">
        <v>264</v>
      </c>
      <c r="I722" s="130">
        <v>2</v>
      </c>
      <c r="J722" s="131">
        <f>VLOOKUP(F722,Plan2!$1:$1048576,8,FALSE)</f>
        <v>2.8</v>
      </c>
      <c r="K722" s="125">
        <f t="shared" si="50"/>
        <v>5.6</v>
      </c>
      <c r="L722" s="133">
        <v>42524</v>
      </c>
      <c r="M722" s="130" t="s">
        <v>423</v>
      </c>
      <c r="N722" s="130">
        <f t="shared" ref="N722:N745" si="53">I722</f>
        <v>2</v>
      </c>
      <c r="O722" s="127">
        <f t="shared" si="52"/>
        <v>5.6</v>
      </c>
      <c r="P722" s="126">
        <v>42576</v>
      </c>
      <c r="Q722" s="120">
        <v>348</v>
      </c>
      <c r="R722" s="120" t="s">
        <v>611</v>
      </c>
    </row>
    <row r="723" spans="1:18" ht="90" x14ac:dyDescent="0.25">
      <c r="A723" s="120" t="s">
        <v>17</v>
      </c>
      <c r="B723" s="121" t="s">
        <v>18</v>
      </c>
      <c r="C723" s="122">
        <v>42664</v>
      </c>
      <c r="D723" s="132">
        <v>160000</v>
      </c>
      <c r="E723" s="120" t="s">
        <v>298</v>
      </c>
      <c r="F723" s="130">
        <v>5</v>
      </c>
      <c r="G723" s="120" t="str">
        <f>VLOOKUP(F723,Plan2!$1:$1048576,3,FALSE)</f>
        <v>ALFINETE MAPA, MATERIAL METAL, TRATAMENTO SUPERFICIAL NIQUELADO, MATERIAL CABEÇA PLÁSTICO, FORMATO CABEÇA REDONDO, COR VERMELHA, COMPRIMENTO 10 MM, APLICAÇÃO MAPA. CAIXA COM 100 UNIDADES</v>
      </c>
      <c r="H723" s="130" t="s">
        <v>299</v>
      </c>
      <c r="I723" s="130">
        <v>5</v>
      </c>
      <c r="J723" s="131">
        <f>VLOOKUP(F723,Plan2!$1:$1048576,8,FALSE)</f>
        <v>2.95</v>
      </c>
      <c r="K723" s="125">
        <f t="shared" si="50"/>
        <v>14.75</v>
      </c>
      <c r="L723" s="133">
        <v>42524</v>
      </c>
      <c r="M723" s="130" t="s">
        <v>424</v>
      </c>
      <c r="N723" s="130">
        <f t="shared" si="53"/>
        <v>5</v>
      </c>
      <c r="O723" s="127">
        <f t="shared" si="52"/>
        <v>14.75</v>
      </c>
      <c r="P723" s="126">
        <v>42579</v>
      </c>
      <c r="Q723" s="120">
        <v>938</v>
      </c>
      <c r="R723" s="120" t="s">
        <v>611</v>
      </c>
    </row>
    <row r="724" spans="1:18" ht="60" x14ac:dyDescent="0.25">
      <c r="A724" s="120" t="s">
        <v>17</v>
      </c>
      <c r="B724" s="121" t="s">
        <v>18</v>
      </c>
      <c r="C724" s="122">
        <v>42664</v>
      </c>
      <c r="D724" s="132">
        <v>160000</v>
      </c>
      <c r="E724" s="120" t="s">
        <v>298</v>
      </c>
      <c r="F724" s="130">
        <v>8</v>
      </c>
      <c r="G724" s="120" t="str">
        <f>VLOOKUP(F724,Plan2!$1:$1048576,3,FALSE)</f>
        <v>APONTADOR LÁPIS, MATERIAL METAL, TIPO ESCOLAR, COR PRATEADO, TAMANHO PEQUENO, QUANTIDADE FUROS 1, CARACTERÍSTICAS ADICIONAIS SEM DEPÓSITO</v>
      </c>
      <c r="H724" s="130" t="s">
        <v>299</v>
      </c>
      <c r="I724" s="130">
        <v>1</v>
      </c>
      <c r="J724" s="131">
        <f>VLOOKUP(F724,Plan2!$1:$1048576,8,FALSE)</f>
        <v>0.4</v>
      </c>
      <c r="K724" s="125">
        <f t="shared" si="50"/>
        <v>0.4</v>
      </c>
      <c r="L724" s="133">
        <v>42527</v>
      </c>
      <c r="M724" s="130" t="s">
        <v>425</v>
      </c>
      <c r="N724" s="130">
        <f t="shared" si="53"/>
        <v>1</v>
      </c>
      <c r="O724" s="127">
        <f t="shared" si="52"/>
        <v>0.4</v>
      </c>
      <c r="P724" s="126">
        <v>42579</v>
      </c>
      <c r="Q724" s="120">
        <v>1400</v>
      </c>
      <c r="R724" s="120" t="s">
        <v>611</v>
      </c>
    </row>
    <row r="725" spans="1:18" ht="45" x14ac:dyDescent="0.25">
      <c r="A725" s="120" t="s">
        <v>17</v>
      </c>
      <c r="B725" s="121" t="s">
        <v>18</v>
      </c>
      <c r="C725" s="122">
        <v>42664</v>
      </c>
      <c r="D725" s="132">
        <v>160000</v>
      </c>
      <c r="E725" s="120" t="s">
        <v>298</v>
      </c>
      <c r="F725" s="130">
        <v>9</v>
      </c>
      <c r="G725" s="120" t="str">
        <f>VLOOKUP(F725,Plan2!$1:$1048576,3,FALSE)</f>
        <v>BARBANTE ALGODÃO, QUANTIDADE FIOS 8 UN, ACABAMENTO SUPERFICIAL CRÚ. ROLO DE 250G</v>
      </c>
      <c r="H725" s="130" t="s">
        <v>299</v>
      </c>
      <c r="I725" s="130">
        <v>20</v>
      </c>
      <c r="J725" s="131">
        <f>VLOOKUP(F725,Plan2!$1:$1048576,8,FALSE)</f>
        <v>3.49</v>
      </c>
      <c r="K725" s="125">
        <f t="shared" si="50"/>
        <v>69.800000000000011</v>
      </c>
      <c r="L725" s="133">
        <v>42524</v>
      </c>
      <c r="M725" s="130" t="s">
        <v>415</v>
      </c>
      <c r="N725" s="130">
        <f t="shared" si="53"/>
        <v>20</v>
      </c>
      <c r="O725" s="127">
        <f t="shared" si="52"/>
        <v>69.800000000000011</v>
      </c>
      <c r="P725" s="126">
        <v>42564</v>
      </c>
      <c r="Q725" s="120">
        <v>1281</v>
      </c>
      <c r="R725" s="120" t="s">
        <v>611</v>
      </c>
    </row>
    <row r="726" spans="1:18" ht="60" x14ac:dyDescent="0.25">
      <c r="A726" s="120" t="s">
        <v>17</v>
      </c>
      <c r="B726" s="121" t="s">
        <v>18</v>
      </c>
      <c r="C726" s="122">
        <v>42664</v>
      </c>
      <c r="D726" s="132">
        <v>160000</v>
      </c>
      <c r="E726" s="120" t="s">
        <v>298</v>
      </c>
      <c r="F726" s="130">
        <v>10</v>
      </c>
      <c r="G726" s="120" t="str">
        <f>VLOOKUP(F726,Plan2!$1:$1048576,3,FALSE)</f>
        <v>BLOCO FLIP CHART, COR BRANCA, FORMATO 66 X 96 CM, APLICAÇÃO FLIP CHART COM FUROS, CARACTERÍSTICAS ADICIONAIS SEM PAUTA</v>
      </c>
      <c r="H726" s="130" t="s">
        <v>299</v>
      </c>
      <c r="I726" s="130">
        <v>20</v>
      </c>
      <c r="J726" s="131">
        <f>VLOOKUP(F726,Plan2!$1:$1048576,8,FALSE)</f>
        <v>19.899999999999999</v>
      </c>
      <c r="K726" s="125">
        <f t="shared" si="50"/>
        <v>398</v>
      </c>
      <c r="L726" s="133">
        <v>42524</v>
      </c>
      <c r="M726" s="130" t="s">
        <v>423</v>
      </c>
      <c r="N726" s="130">
        <f t="shared" si="53"/>
        <v>20</v>
      </c>
      <c r="O726" s="127">
        <f t="shared" si="52"/>
        <v>398</v>
      </c>
      <c r="P726" s="126">
        <v>42576</v>
      </c>
      <c r="Q726" s="120">
        <v>348</v>
      </c>
      <c r="R726" s="120" t="s">
        <v>611</v>
      </c>
    </row>
    <row r="727" spans="1:18" ht="60" x14ac:dyDescent="0.25">
      <c r="A727" s="120" t="s">
        <v>17</v>
      </c>
      <c r="B727" s="121" t="s">
        <v>18</v>
      </c>
      <c r="C727" s="122">
        <v>42664</v>
      </c>
      <c r="D727" s="132">
        <v>160000</v>
      </c>
      <c r="E727" s="120" t="s">
        <v>298</v>
      </c>
      <c r="F727" s="130">
        <v>12</v>
      </c>
      <c r="G727" s="120" t="str">
        <f>VLOOKUP(F727,Plan2!$1:$1048576,3,FALSE)</f>
        <v>BLOCO RECADO, MATERIAL PAPEL, COR AMARELO, LARGURA 38 MM, COMPRIMENTO 50 MM, TIPO REMOVÍVEL, CARACTERÍSTICAS ADICIONAIS AUTO-ADESIVO</v>
      </c>
      <c r="H727" s="130" t="s">
        <v>299</v>
      </c>
      <c r="I727" s="130">
        <v>20</v>
      </c>
      <c r="J727" s="131">
        <f>VLOOKUP(F727,Plan2!$1:$1048576,8,FALSE)</f>
        <v>0.56999999999999995</v>
      </c>
      <c r="K727" s="125">
        <f t="shared" si="50"/>
        <v>11.399999999999999</v>
      </c>
      <c r="L727" s="133">
        <v>42524</v>
      </c>
      <c r="M727" s="130" t="s">
        <v>424</v>
      </c>
      <c r="N727" s="130">
        <f t="shared" si="53"/>
        <v>20</v>
      </c>
      <c r="O727" s="127">
        <f t="shared" si="52"/>
        <v>11.399999999999999</v>
      </c>
      <c r="P727" s="126">
        <v>42579</v>
      </c>
      <c r="Q727" s="120">
        <v>938</v>
      </c>
      <c r="R727" s="120" t="s">
        <v>611</v>
      </c>
    </row>
    <row r="728" spans="1:18" ht="30" x14ac:dyDescent="0.25">
      <c r="A728" s="120" t="s">
        <v>17</v>
      </c>
      <c r="B728" s="121" t="s">
        <v>18</v>
      </c>
      <c r="C728" s="122">
        <v>42664</v>
      </c>
      <c r="D728" s="132">
        <v>160000</v>
      </c>
      <c r="E728" s="120" t="s">
        <v>298</v>
      </c>
      <c r="F728" s="130">
        <v>17</v>
      </c>
      <c r="G728" s="120" t="str">
        <f>VLOOKUP(F728,Plan2!$1:$1048576,3,FALSE)</f>
        <v>CAIXA ARQUIVO, MATERIAL PLÁSTICO, DIMENSÕES 135 X 240 X 360 MM, COR AZUL</v>
      </c>
      <c r="H728" s="130" t="s">
        <v>299</v>
      </c>
      <c r="I728" s="130">
        <v>1</v>
      </c>
      <c r="J728" s="131">
        <f>VLOOKUP(F728,Plan2!$1:$1048576,8,FALSE)</f>
        <v>2.5499999999999998</v>
      </c>
      <c r="K728" s="125">
        <f t="shared" si="50"/>
        <v>2.5499999999999998</v>
      </c>
      <c r="L728" s="133">
        <v>42524</v>
      </c>
      <c r="M728" s="130" t="s">
        <v>420</v>
      </c>
      <c r="N728" s="130">
        <f t="shared" si="53"/>
        <v>1</v>
      </c>
      <c r="O728" s="127">
        <f t="shared" si="52"/>
        <v>2.5499999999999998</v>
      </c>
      <c r="P728" s="126">
        <v>42579</v>
      </c>
      <c r="Q728" s="120">
        <v>4544</v>
      </c>
      <c r="R728" s="120" t="s">
        <v>611</v>
      </c>
    </row>
    <row r="729" spans="1:18" ht="45" x14ac:dyDescent="0.25">
      <c r="A729" s="120" t="s">
        <v>17</v>
      </c>
      <c r="B729" s="121" t="s">
        <v>18</v>
      </c>
      <c r="C729" s="122">
        <v>42664</v>
      </c>
      <c r="D729" s="132">
        <v>160000</v>
      </c>
      <c r="E729" s="120" t="s">
        <v>298</v>
      </c>
      <c r="F729" s="130">
        <v>16</v>
      </c>
      <c r="G729" s="120" t="str">
        <f>VLOOKUP(F729,Plan2!$1:$1048576,3,FALSE)</f>
        <v>CAIXA ARQUIVO, MATERIAL PLÁSTICO CORRUGADO FLEXÍVEL, DIMENSÕES 135 X 250 X 360MM, COR CINZA</v>
      </c>
      <c r="H729" s="130" t="s">
        <v>299</v>
      </c>
      <c r="I729" s="130">
        <v>1</v>
      </c>
      <c r="J729" s="131">
        <f>VLOOKUP(F729,Plan2!$1:$1048576,8,FALSE)</f>
        <v>2.52</v>
      </c>
      <c r="K729" s="125">
        <f t="shared" si="50"/>
        <v>2.52</v>
      </c>
      <c r="L729" s="133">
        <v>42524</v>
      </c>
      <c r="M729" s="130" t="s">
        <v>420</v>
      </c>
      <c r="N729" s="130">
        <f t="shared" si="53"/>
        <v>1</v>
      </c>
      <c r="O729" s="127">
        <f t="shared" si="52"/>
        <v>2.52</v>
      </c>
      <c r="P729" s="126">
        <v>42579</v>
      </c>
      <c r="Q729" s="120">
        <v>4544</v>
      </c>
      <c r="R729" s="120" t="s">
        <v>611</v>
      </c>
    </row>
    <row r="730" spans="1:18" ht="105" x14ac:dyDescent="0.25">
      <c r="A730" s="120" t="s">
        <v>17</v>
      </c>
      <c r="B730" s="121" t="s">
        <v>18</v>
      </c>
      <c r="C730" s="122">
        <v>42664</v>
      </c>
      <c r="D730" s="132">
        <v>160000</v>
      </c>
      <c r="E730" s="120" t="s">
        <v>298</v>
      </c>
      <c r="F730" s="130">
        <v>18</v>
      </c>
      <c r="G730" s="120" t="str">
        <f>VLOOKUP(F730,Plan2!$1:$1048576,3,FALSE)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730" s="130" t="s">
        <v>299</v>
      </c>
      <c r="I730" s="130">
        <v>100</v>
      </c>
      <c r="J730" s="131">
        <f>VLOOKUP(F730,Plan2!$1:$1048576,8,FALSE)</f>
        <v>0.5</v>
      </c>
      <c r="K730" s="125">
        <f t="shared" si="50"/>
        <v>50</v>
      </c>
      <c r="L730" s="133">
        <v>42524</v>
      </c>
      <c r="M730" s="130" t="s">
        <v>418</v>
      </c>
      <c r="N730" s="130">
        <f t="shared" si="53"/>
        <v>100</v>
      </c>
      <c r="O730" s="127">
        <f t="shared" si="52"/>
        <v>50</v>
      </c>
      <c r="P730" s="126">
        <v>42583</v>
      </c>
      <c r="Q730" s="120">
        <v>4227</v>
      </c>
      <c r="R730" s="120" t="s">
        <v>611</v>
      </c>
    </row>
    <row r="731" spans="1:18" ht="105" x14ac:dyDescent="0.25">
      <c r="A731" s="120" t="s">
        <v>17</v>
      </c>
      <c r="B731" s="121" t="s">
        <v>18</v>
      </c>
      <c r="C731" s="122">
        <v>42664</v>
      </c>
      <c r="D731" s="132">
        <v>160000</v>
      </c>
      <c r="E731" s="120" t="s">
        <v>298</v>
      </c>
      <c r="F731" s="130">
        <v>20</v>
      </c>
      <c r="G731" s="120" t="str">
        <f>VLOOKUP(F731,Plan2!$1:$1048576,3,FALSE)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731" s="130" t="s">
        <v>299</v>
      </c>
      <c r="I731" s="130">
        <v>50</v>
      </c>
      <c r="J731" s="131">
        <f>VLOOKUP(F731,Plan2!$1:$1048576,8,FALSE)</f>
        <v>0.32</v>
      </c>
      <c r="K731" s="125">
        <f t="shared" si="50"/>
        <v>16</v>
      </c>
      <c r="L731" s="133">
        <v>42527</v>
      </c>
      <c r="M731" s="130" t="s">
        <v>431</v>
      </c>
      <c r="N731" s="130">
        <f t="shared" si="53"/>
        <v>50</v>
      </c>
      <c r="O731" s="127">
        <f t="shared" si="52"/>
        <v>16</v>
      </c>
      <c r="P731" s="126">
        <v>42613</v>
      </c>
      <c r="Q731" s="120">
        <v>1089</v>
      </c>
      <c r="R731" s="120" t="s">
        <v>611</v>
      </c>
    </row>
    <row r="732" spans="1:18" ht="60" x14ac:dyDescent="0.25">
      <c r="A732" s="120" t="s">
        <v>17</v>
      </c>
      <c r="B732" s="121" t="s">
        <v>18</v>
      </c>
      <c r="C732" s="122">
        <v>42664</v>
      </c>
      <c r="D732" s="132">
        <v>160000</v>
      </c>
      <c r="E732" s="120" t="s">
        <v>298</v>
      </c>
      <c r="F732" s="130">
        <v>28</v>
      </c>
      <c r="G732" s="120" t="str">
        <f>VLOOKUP(F732,Plan2!$1:$1048576,3,FALSE)</f>
        <v>CANETA MARCA-TEXTO, MATERIAL PLÁSTICO, TIPO PONTA POROSA, COR FLUORESCENTE AMARELA, TIPO NÃO RECARREGÁVEL, DIMENSÕES 4 MM</v>
      </c>
      <c r="H732" s="130" t="s">
        <v>299</v>
      </c>
      <c r="I732" s="130">
        <v>10</v>
      </c>
      <c r="J732" s="131">
        <f>VLOOKUP(F732,Plan2!$1:$1048576,8,FALSE)</f>
        <v>0.85</v>
      </c>
      <c r="K732" s="125">
        <f t="shared" si="50"/>
        <v>8.5</v>
      </c>
      <c r="L732" s="133">
        <v>42524</v>
      </c>
      <c r="M732" s="130" t="s">
        <v>424</v>
      </c>
      <c r="N732" s="130">
        <f t="shared" si="53"/>
        <v>10</v>
      </c>
      <c r="O732" s="127">
        <f t="shared" si="52"/>
        <v>8.5</v>
      </c>
      <c r="P732" s="126">
        <v>42579</v>
      </c>
      <c r="Q732" s="120">
        <v>938</v>
      </c>
      <c r="R732" s="120" t="s">
        <v>611</v>
      </c>
    </row>
    <row r="733" spans="1:18" ht="60" x14ac:dyDescent="0.25">
      <c r="A733" s="120" t="s">
        <v>17</v>
      </c>
      <c r="B733" s="121" t="s">
        <v>18</v>
      </c>
      <c r="C733" s="122">
        <v>42664</v>
      </c>
      <c r="D733" s="132">
        <v>160000</v>
      </c>
      <c r="E733" s="120" t="s">
        <v>298</v>
      </c>
      <c r="F733" s="130">
        <v>43</v>
      </c>
      <c r="G733" s="120" t="str">
        <f>VLOOKUP(F733,Plan2!$1:$1048576,3,FALSE)</f>
        <v>CLIPE, TRATAMENTO SUPERFICIAL NIQUELADO, TAMANHO 2/0, MATERIAL METAL, FORMATO TRANÇADO. CAIXA COM 50 UNIDADES</v>
      </c>
      <c r="H733" s="130" t="s">
        <v>299</v>
      </c>
      <c r="I733" s="130">
        <v>30</v>
      </c>
      <c r="J733" s="131">
        <f>VLOOKUP(F733,Plan2!$1:$1048576,8,FALSE)</f>
        <v>1.7</v>
      </c>
      <c r="K733" s="125">
        <f t="shared" si="50"/>
        <v>51</v>
      </c>
      <c r="L733" s="133">
        <v>42524</v>
      </c>
      <c r="M733" s="130" t="s">
        <v>413</v>
      </c>
      <c r="N733" s="130">
        <f t="shared" si="53"/>
        <v>30</v>
      </c>
      <c r="O733" s="127">
        <f t="shared" si="52"/>
        <v>51</v>
      </c>
      <c r="P733" s="126">
        <v>42579</v>
      </c>
      <c r="Q733" s="120">
        <v>4949</v>
      </c>
      <c r="R733" s="120" t="s">
        <v>611</v>
      </c>
    </row>
    <row r="734" spans="1:18" ht="45" x14ac:dyDescent="0.25">
      <c r="A734" s="120" t="s">
        <v>17</v>
      </c>
      <c r="B734" s="121" t="s">
        <v>18</v>
      </c>
      <c r="C734" s="122">
        <v>42664</v>
      </c>
      <c r="D734" s="132">
        <v>160000</v>
      </c>
      <c r="E734" s="120" t="s">
        <v>298</v>
      </c>
      <c r="F734" s="130">
        <v>39</v>
      </c>
      <c r="G734" s="120" t="str">
        <f>VLOOKUP(F734,Plan2!$1:$1048576,3,FALSE)</f>
        <v>CLIPE, TAMANHO 2, MATERIAL METAL, FORMATO PARALELO. CAIXA COM 100 UNIDADES</v>
      </c>
      <c r="H734" s="130" t="s">
        <v>299</v>
      </c>
      <c r="I734" s="130">
        <v>30</v>
      </c>
      <c r="J734" s="131">
        <f>VLOOKUP(F734,Plan2!$1:$1048576,8,FALSE)</f>
        <v>0.95</v>
      </c>
      <c r="K734" s="125">
        <f t="shared" si="50"/>
        <v>28.5</v>
      </c>
      <c r="L734" s="133">
        <v>42524</v>
      </c>
      <c r="M734" s="130" t="s">
        <v>415</v>
      </c>
      <c r="N734" s="130">
        <f t="shared" si="53"/>
        <v>30</v>
      </c>
      <c r="O734" s="127">
        <f t="shared" si="52"/>
        <v>28.5</v>
      </c>
      <c r="P734" s="126">
        <v>42564</v>
      </c>
      <c r="Q734" s="120">
        <v>1281</v>
      </c>
      <c r="R734" s="120" t="s">
        <v>611</v>
      </c>
    </row>
    <row r="735" spans="1:18" ht="45" x14ac:dyDescent="0.25">
      <c r="A735" s="120" t="s">
        <v>17</v>
      </c>
      <c r="B735" s="121" t="s">
        <v>18</v>
      </c>
      <c r="C735" s="122">
        <v>42664</v>
      </c>
      <c r="D735" s="132">
        <v>160000</v>
      </c>
      <c r="E735" s="120" t="s">
        <v>298</v>
      </c>
      <c r="F735" s="130">
        <v>40</v>
      </c>
      <c r="G735" s="120" t="str">
        <f>VLOOKUP(F735,Plan2!$1:$1048576,3,FALSE)</f>
        <v>CLIPE, TAMANHO 3, MATERIAL METAL, FORMATO PARALELO. CAIXA COM 50 UNIDADES</v>
      </c>
      <c r="H735" s="130" t="s">
        <v>299</v>
      </c>
      <c r="I735" s="130">
        <v>30</v>
      </c>
      <c r="J735" s="131">
        <f>VLOOKUP(F735,Plan2!$1:$1048576,8,FALSE)</f>
        <v>0.99</v>
      </c>
      <c r="K735" s="125">
        <f t="shared" si="50"/>
        <v>29.7</v>
      </c>
      <c r="L735" s="133">
        <v>42524</v>
      </c>
      <c r="M735" s="130" t="s">
        <v>415</v>
      </c>
      <c r="N735" s="130">
        <f t="shared" si="53"/>
        <v>30</v>
      </c>
      <c r="O735" s="127">
        <f t="shared" si="52"/>
        <v>29.7</v>
      </c>
      <c r="P735" s="126">
        <v>42564</v>
      </c>
      <c r="Q735" s="120">
        <v>1281</v>
      </c>
      <c r="R735" s="120" t="s">
        <v>611</v>
      </c>
    </row>
    <row r="736" spans="1:18" ht="45" x14ac:dyDescent="0.25">
      <c r="A736" s="120" t="s">
        <v>17</v>
      </c>
      <c r="B736" s="121" t="s">
        <v>18</v>
      </c>
      <c r="C736" s="122">
        <v>42664</v>
      </c>
      <c r="D736" s="132">
        <v>160000</v>
      </c>
      <c r="E736" s="120" t="s">
        <v>298</v>
      </c>
      <c r="F736" s="130">
        <v>41</v>
      </c>
      <c r="G736" s="120" t="str">
        <f>VLOOKUP(F736,Plan2!$1:$1048576,3,FALSE)</f>
        <v>CLIPE, TAMANHO 6/0, MATERIAL METAL, FORMATO PARALELO. CAIXA COM 50 UNIDADES</v>
      </c>
      <c r="H736" s="130" t="s">
        <v>299</v>
      </c>
      <c r="I736" s="130">
        <v>10</v>
      </c>
      <c r="J736" s="131">
        <f>VLOOKUP(F736,Plan2!$1:$1048576,8,FALSE)</f>
        <v>1.29</v>
      </c>
      <c r="K736" s="125">
        <f t="shared" si="50"/>
        <v>12.9</v>
      </c>
      <c r="L736" s="133">
        <v>42527</v>
      </c>
      <c r="M736" s="130" t="s">
        <v>431</v>
      </c>
      <c r="N736" s="130">
        <f t="shared" si="53"/>
        <v>10</v>
      </c>
      <c r="O736" s="127">
        <f t="shared" si="52"/>
        <v>12.9</v>
      </c>
      <c r="P736" s="126">
        <v>42613</v>
      </c>
      <c r="Q736" s="120">
        <v>1089</v>
      </c>
      <c r="R736" s="120" t="s">
        <v>611</v>
      </c>
    </row>
    <row r="737" spans="1:18" ht="60" x14ac:dyDescent="0.25">
      <c r="A737" s="120" t="s">
        <v>17</v>
      </c>
      <c r="B737" s="121" t="s">
        <v>18</v>
      </c>
      <c r="C737" s="122">
        <v>42664</v>
      </c>
      <c r="D737" s="132">
        <v>160000</v>
      </c>
      <c r="E737" s="120" t="s">
        <v>298</v>
      </c>
      <c r="F737" s="130">
        <v>46</v>
      </c>
      <c r="G737" s="120" t="str">
        <f>VLOOKUP(F737,Plan2!$1:$1048576,3,FALSE)</f>
        <v>COLA, COMPOSIÇÃO CIANIACRILATO, APLICAÇÃO MATERIAIS POROSOS, CARACTERÍSTICAS ADICIONAIS BICO APLICADOR, TIPO INSTANTÂNEA. TUBO DE 3G</v>
      </c>
      <c r="H737" s="130" t="s">
        <v>299</v>
      </c>
      <c r="I737" s="130">
        <v>10</v>
      </c>
      <c r="J737" s="131">
        <f>VLOOKUP(F737,Plan2!$1:$1048576,8,FALSE)</f>
        <v>3.23</v>
      </c>
      <c r="K737" s="125">
        <f t="shared" si="50"/>
        <v>32.299999999999997</v>
      </c>
      <c r="L737" s="133">
        <v>42524</v>
      </c>
      <c r="M737" s="130" t="s">
        <v>419</v>
      </c>
      <c r="N737" s="130">
        <f t="shared" si="53"/>
        <v>10</v>
      </c>
      <c r="O737" s="127">
        <f t="shared" si="52"/>
        <v>32.299999999999997</v>
      </c>
      <c r="P737" s="126">
        <v>42563</v>
      </c>
      <c r="Q737" s="120">
        <v>13408</v>
      </c>
      <c r="R737" s="120" t="s">
        <v>611</v>
      </c>
    </row>
    <row r="738" spans="1:18" ht="45" x14ac:dyDescent="0.25">
      <c r="A738" s="120" t="s">
        <v>17</v>
      </c>
      <c r="B738" s="121" t="s">
        <v>18</v>
      </c>
      <c r="C738" s="122">
        <v>42664</v>
      </c>
      <c r="D738" s="132">
        <v>160000</v>
      </c>
      <c r="E738" s="120" t="s">
        <v>298</v>
      </c>
      <c r="F738" s="130">
        <v>48</v>
      </c>
      <c r="G738" s="120" t="str">
        <f>VLOOKUP(F738,Plan2!$1:$1048576,3,FALSE)</f>
        <v>COLA, COR BRANCA, APLICAÇÃO PAPEL, CARACTERÍSTICAS ADICIONAIS ATÓXICA, TIPO BASTÃO. TUBO DE 20G</v>
      </c>
      <c r="H738" s="130" t="s">
        <v>299</v>
      </c>
      <c r="I738" s="130">
        <v>10</v>
      </c>
      <c r="J738" s="131">
        <f>VLOOKUP(F738,Plan2!$1:$1048576,8,FALSE)</f>
        <v>0.94</v>
      </c>
      <c r="K738" s="125">
        <f t="shared" si="50"/>
        <v>9.3999999999999986</v>
      </c>
      <c r="L738" s="133">
        <v>42524</v>
      </c>
      <c r="M738" s="130" t="s">
        <v>419</v>
      </c>
      <c r="N738" s="130">
        <f t="shared" si="53"/>
        <v>10</v>
      </c>
      <c r="O738" s="127">
        <f t="shared" si="52"/>
        <v>9.3999999999999986</v>
      </c>
      <c r="P738" s="126">
        <v>42563</v>
      </c>
      <c r="Q738" s="120">
        <v>13408</v>
      </c>
      <c r="R738" s="120" t="s">
        <v>611</v>
      </c>
    </row>
    <row r="739" spans="1:18" ht="60" x14ac:dyDescent="0.25">
      <c r="A739" s="120" t="s">
        <v>17</v>
      </c>
      <c r="B739" s="121" t="s">
        <v>18</v>
      </c>
      <c r="C739" s="122">
        <v>42664</v>
      </c>
      <c r="D739" s="132">
        <v>160000</v>
      </c>
      <c r="E739" s="120" t="s">
        <v>298</v>
      </c>
      <c r="F739" s="130">
        <v>50</v>
      </c>
      <c r="G739" s="120" t="str">
        <f>VLOOKUP(F739,Plan2!$1:$1048576,3,FALSE)</f>
        <v>COLCHETE FIXAÇÃO, MATERIAL METAL, TRATAMENTO SUPERFICIAL LATONADO, TAMANHO Nº 10, APLICAÇÃO PROCESSOS. CAIXA COM 72 UNIDADES</v>
      </c>
      <c r="H739" s="130" t="s">
        <v>299</v>
      </c>
      <c r="I739" s="130">
        <v>2</v>
      </c>
      <c r="J739" s="131">
        <f>VLOOKUP(F739,Plan2!$1:$1048576,8,FALSE)</f>
        <v>3.15</v>
      </c>
      <c r="K739" s="125">
        <f t="shared" si="50"/>
        <v>6.3</v>
      </c>
      <c r="L739" s="133">
        <v>42524</v>
      </c>
      <c r="M739" s="130" t="s">
        <v>423</v>
      </c>
      <c r="N739" s="130">
        <f t="shared" si="53"/>
        <v>2</v>
      </c>
      <c r="O739" s="127">
        <f t="shared" si="52"/>
        <v>6.3</v>
      </c>
      <c r="P739" s="126">
        <v>42576</v>
      </c>
      <c r="Q739" s="120">
        <v>348</v>
      </c>
      <c r="R739" s="120" t="s">
        <v>611</v>
      </c>
    </row>
    <row r="740" spans="1:18" ht="60" x14ac:dyDescent="0.25">
      <c r="A740" s="120" t="s">
        <v>17</v>
      </c>
      <c r="B740" s="121" t="s">
        <v>18</v>
      </c>
      <c r="C740" s="122">
        <v>42664</v>
      </c>
      <c r="D740" s="132">
        <v>160000</v>
      </c>
      <c r="E740" s="120" t="s">
        <v>298</v>
      </c>
      <c r="F740" s="130">
        <v>57</v>
      </c>
      <c r="G740" s="120" t="str">
        <f>VLOOKUP(F740,Plan2!$1:$1048576,3,FALSE)</f>
        <v>CORRETIVO LÍQUIDO, MATERIAL BASE D´ÁGUA- SECAGEM RÁPIDA, APRESENTAÇÃO FRASCO, APLICAÇÃO PAPEL COMUM ML, VOLUME 18 ML</v>
      </c>
      <c r="H740" s="130" t="s">
        <v>299</v>
      </c>
      <c r="I740" s="130">
        <v>5</v>
      </c>
      <c r="J740" s="131">
        <f>VLOOKUP(F740,Plan2!$1:$1048576,8,FALSE)</f>
        <v>0.99</v>
      </c>
      <c r="K740" s="125">
        <f t="shared" si="50"/>
        <v>4.95</v>
      </c>
      <c r="L740" s="133">
        <v>42527</v>
      </c>
      <c r="M740" s="130" t="s">
        <v>431</v>
      </c>
      <c r="N740" s="130">
        <f t="shared" si="53"/>
        <v>5</v>
      </c>
      <c r="O740" s="127">
        <f t="shared" si="52"/>
        <v>4.95</v>
      </c>
      <c r="P740" s="126">
        <v>42613</v>
      </c>
      <c r="Q740" s="120">
        <v>1089</v>
      </c>
      <c r="R740" s="120" t="s">
        <v>611</v>
      </c>
    </row>
    <row r="741" spans="1:18" ht="60" x14ac:dyDescent="0.25">
      <c r="A741" s="120" t="s">
        <v>17</v>
      </c>
      <c r="B741" s="121" t="s">
        <v>18</v>
      </c>
      <c r="C741" s="122">
        <v>42664</v>
      </c>
      <c r="D741" s="132">
        <v>160000</v>
      </c>
      <c r="E741" s="120" t="s">
        <v>298</v>
      </c>
      <c r="F741" s="130">
        <v>65</v>
      </c>
      <c r="G741" s="120" t="str">
        <f>VLOOKUP(F741,Plan2!$1:$1048576,3,FALSE)</f>
        <v>ENVELOPE, MATERIAL PAPEL KRAFT, GRAMATURA 110 G/M2, TIPO SACO COMUM, COMPRIMENTO 360 MM, COR BRANCA, LARGURA 260 MM</v>
      </c>
      <c r="H741" s="130" t="s">
        <v>299</v>
      </c>
      <c r="I741" s="130">
        <v>100</v>
      </c>
      <c r="J741" s="131">
        <f>VLOOKUP(F741,Plan2!$1:$1048576,8,FALSE)</f>
        <v>0.11</v>
      </c>
      <c r="K741" s="125">
        <f t="shared" si="50"/>
        <v>11</v>
      </c>
      <c r="L741" s="133">
        <v>42524</v>
      </c>
      <c r="M741" s="130" t="s">
        <v>420</v>
      </c>
      <c r="N741" s="130">
        <f t="shared" si="53"/>
        <v>100</v>
      </c>
      <c r="O741" s="127">
        <f t="shared" si="52"/>
        <v>11</v>
      </c>
      <c r="P741" s="126">
        <v>42579</v>
      </c>
      <c r="Q741" s="120">
        <v>4544</v>
      </c>
      <c r="R741" s="120" t="s">
        <v>611</v>
      </c>
    </row>
    <row r="742" spans="1:18" ht="120" x14ac:dyDescent="0.25">
      <c r="A742" s="120" t="s">
        <v>17</v>
      </c>
      <c r="B742" s="121" t="s">
        <v>18</v>
      </c>
      <c r="C742" s="122">
        <v>42664</v>
      </c>
      <c r="D742" s="132">
        <v>160000</v>
      </c>
      <c r="E742" s="120" t="s">
        <v>298</v>
      </c>
      <c r="F742" s="130">
        <v>84</v>
      </c>
      <c r="G742" s="120" t="str">
        <f>VLOOKUP(F742,Plan2!$1:$1048576,3,FALSE)</f>
        <v>ETIQUETA ADESIVA, MATERIAL PAPEL, COR BRANCA, LARGURA 74,60 MM, COMPRIMENTO 128 MM, APLICAÇÃO IMPRESSORA MATRICIAL, FORMATO RETANGULAR, CARACTERÍSTICAS ADICIONAIS FOLHA COM 4 ETIQUETAS AUTO-ADESIVA/FORMULÁRIO COM. CIXA COM 2.000 UNIDADES</v>
      </c>
      <c r="H742" s="130" t="s">
        <v>299</v>
      </c>
      <c r="I742" s="130">
        <v>1</v>
      </c>
      <c r="J742" s="131">
        <f>VLOOKUP(F742,Plan2!$1:$1048576,8,FALSE)</f>
        <v>74.849999999999994</v>
      </c>
      <c r="K742" s="125">
        <f t="shared" si="50"/>
        <v>74.849999999999994</v>
      </c>
      <c r="L742" s="133">
        <v>42524</v>
      </c>
      <c r="M742" s="130" t="s">
        <v>417</v>
      </c>
      <c r="N742" s="130">
        <f t="shared" si="53"/>
        <v>1</v>
      </c>
      <c r="O742" s="127">
        <f t="shared" si="52"/>
        <v>74.849999999999994</v>
      </c>
      <c r="P742" s="126">
        <v>42577</v>
      </c>
      <c r="Q742" s="120">
        <v>6468</v>
      </c>
      <c r="R742" s="120" t="s">
        <v>611</v>
      </c>
    </row>
    <row r="743" spans="1:18" ht="60" x14ac:dyDescent="0.25">
      <c r="A743" s="120" t="s">
        <v>17</v>
      </c>
      <c r="B743" s="121" t="s">
        <v>18</v>
      </c>
      <c r="C743" s="122">
        <v>42664</v>
      </c>
      <c r="D743" s="132">
        <v>160000</v>
      </c>
      <c r="E743" s="120" t="s">
        <v>298</v>
      </c>
      <c r="F743" s="130">
        <v>85</v>
      </c>
      <c r="G743" s="120" t="str">
        <f>VLOOKUP(F743,Plan2!$1:$1048576,3,FALSE)</f>
        <v>EXTRATOR GRAMPO, MATERIAL AÇO INOXIDÁVEL, TIPO ESPÁTULA, CARACTERÍSTICAS ADICIONAIS DIMENSÕES 150 X 5 MM</v>
      </c>
      <c r="H743" s="130" t="s">
        <v>299</v>
      </c>
      <c r="I743" s="130">
        <v>10</v>
      </c>
      <c r="J743" s="131">
        <f>VLOOKUP(F743,Plan2!$1:$1048576,8,FALSE)</f>
        <v>0.88</v>
      </c>
      <c r="K743" s="125">
        <f t="shared" si="50"/>
        <v>8.8000000000000007</v>
      </c>
      <c r="L743" s="133">
        <v>42524</v>
      </c>
      <c r="M743" s="130" t="s">
        <v>424</v>
      </c>
      <c r="N743" s="130">
        <f t="shared" si="53"/>
        <v>10</v>
      </c>
      <c r="O743" s="127">
        <f t="shared" si="52"/>
        <v>8.8000000000000007</v>
      </c>
      <c r="P743" s="126">
        <v>42579</v>
      </c>
      <c r="Q743" s="120">
        <v>938</v>
      </c>
      <c r="R743" s="120" t="s">
        <v>611</v>
      </c>
    </row>
    <row r="744" spans="1:18" ht="60" x14ac:dyDescent="0.25">
      <c r="A744" s="120" t="s">
        <v>17</v>
      </c>
      <c r="B744" s="121" t="s">
        <v>18</v>
      </c>
      <c r="C744" s="122">
        <v>42664</v>
      </c>
      <c r="D744" s="132">
        <v>160000</v>
      </c>
      <c r="E744" s="120" t="s">
        <v>298</v>
      </c>
      <c r="F744" s="130">
        <v>87</v>
      </c>
      <c r="G744" s="120" t="str">
        <f>VLOOKUP(F744,Plan2!$1:$1048576,3,FALSE)</f>
        <v>FITA ADESIVA, MATERIAL CELOFANE TRANSPARENTE, TIPO MONOFACE, LARGURA 19 MM, COMPRIMENTO 30 M, COR INCOLOR, APLICAÇÃO MULTIUSO</v>
      </c>
      <c r="H744" s="130" t="s">
        <v>299</v>
      </c>
      <c r="I744" s="130">
        <v>10</v>
      </c>
      <c r="J744" s="131">
        <f>VLOOKUP(F744,Plan2!$1:$1048576,8,FALSE)</f>
        <v>0.97</v>
      </c>
      <c r="K744" s="125">
        <f t="shared" si="50"/>
        <v>9.6999999999999993</v>
      </c>
      <c r="L744" s="133">
        <v>42524</v>
      </c>
      <c r="M744" s="130" t="s">
        <v>414</v>
      </c>
      <c r="N744" s="130">
        <f t="shared" si="53"/>
        <v>10</v>
      </c>
      <c r="O744" s="127">
        <f t="shared" si="52"/>
        <v>9.6999999999999993</v>
      </c>
      <c r="P744" s="126">
        <v>42612</v>
      </c>
      <c r="Q744" s="120">
        <v>1489</v>
      </c>
      <c r="R744" s="120" t="s">
        <v>611</v>
      </c>
    </row>
    <row r="745" spans="1:18" ht="75" x14ac:dyDescent="0.25">
      <c r="A745" s="120" t="s">
        <v>17</v>
      </c>
      <c r="B745" s="121" t="s">
        <v>18</v>
      </c>
      <c r="C745" s="122">
        <v>42664</v>
      </c>
      <c r="D745" s="132">
        <v>160000</v>
      </c>
      <c r="E745" s="120" t="s">
        <v>298</v>
      </c>
      <c r="F745" s="130">
        <v>86</v>
      </c>
      <c r="G745" s="120" t="str">
        <f>VLOOKUP(F745,Plan2!$1:$1048576,3,FALSE)</f>
        <v>FITA ADESIVA EMBALAGEM, MATERIAL POLIPROPILENO, COMPRIMENTO 50 M, LARGURA 50 MM, APLICAÇÃO EMPACOTAMENTO EM GERAL, COR MARROM. ROLO DE 50 METROS</v>
      </c>
      <c r="H745" s="130" t="s">
        <v>299</v>
      </c>
      <c r="I745" s="130">
        <v>20</v>
      </c>
      <c r="J745" s="131">
        <f>VLOOKUP(F745,Plan2!$1:$1048576,8,FALSE)</f>
        <v>1.75</v>
      </c>
      <c r="K745" s="125">
        <f t="shared" si="50"/>
        <v>35</v>
      </c>
      <c r="L745" s="133">
        <v>42524</v>
      </c>
      <c r="M745" s="130" t="s">
        <v>416</v>
      </c>
      <c r="N745" s="130">
        <f t="shared" si="53"/>
        <v>20</v>
      </c>
      <c r="O745" s="127">
        <f t="shared" si="52"/>
        <v>35</v>
      </c>
      <c r="P745" s="126">
        <v>42597</v>
      </c>
      <c r="Q745" s="120">
        <v>3048</v>
      </c>
      <c r="R745" s="120" t="s">
        <v>611</v>
      </c>
    </row>
    <row r="746" spans="1:18" ht="60" x14ac:dyDescent="0.25">
      <c r="A746" s="120" t="s">
        <v>17</v>
      </c>
      <c r="B746" s="121" t="s">
        <v>18</v>
      </c>
      <c r="C746" s="122">
        <v>42664</v>
      </c>
      <c r="D746" s="132">
        <v>160000</v>
      </c>
      <c r="E746" s="120" t="s">
        <v>298</v>
      </c>
      <c r="F746" s="130">
        <v>89</v>
      </c>
      <c r="G746" s="120" t="str">
        <f>VLOOKUP(F746,Plan2!$1:$1048576,3,FALSE)</f>
        <v>FITA ADESIVA, MATERIAL CREPE, TIPO MONOFACE, LARGURA 25 MM, COMPRIMENTO 50 M, COR BEGE, APLICAÇÃO MULTIUSO. ROLO DE 50 METROS</v>
      </c>
      <c r="H746" s="130" t="s">
        <v>299</v>
      </c>
      <c r="I746" s="130">
        <v>10</v>
      </c>
      <c r="J746" s="131">
        <f>VLOOKUP(F746,Plan2!$1:$1048576,8,FALSE)</f>
        <v>2.4</v>
      </c>
      <c r="K746" s="125">
        <f t="shared" si="50"/>
        <v>24</v>
      </c>
      <c r="L746" s="133">
        <v>42524</v>
      </c>
      <c r="M746" s="130" t="s">
        <v>416</v>
      </c>
      <c r="N746" s="130">
        <v>5</v>
      </c>
      <c r="O746" s="127">
        <f t="shared" si="52"/>
        <v>12</v>
      </c>
      <c r="P746" s="126">
        <v>42597</v>
      </c>
      <c r="Q746" s="120">
        <v>3048</v>
      </c>
      <c r="R746" s="120" t="s">
        <v>692</v>
      </c>
    </row>
    <row r="747" spans="1:18" ht="60" x14ac:dyDescent="0.25">
      <c r="A747" s="120" t="s">
        <v>17</v>
      </c>
      <c r="B747" s="121" t="s">
        <v>18</v>
      </c>
      <c r="C747" s="122">
        <v>42664</v>
      </c>
      <c r="D747" s="132">
        <v>160000</v>
      </c>
      <c r="E747" s="120" t="s">
        <v>298</v>
      </c>
      <c r="F747" s="130">
        <v>90</v>
      </c>
      <c r="G747" s="120" t="str">
        <f>VLOOKUP(F747,Plan2!$1:$1048576,3,FALSE)</f>
        <v>FITA ADESIVA, MATERIAL CREPE, TIPO MONOFACE, LARGURA 50 MM, COMPRIMENTO 50 M, COR BEGE, APLICAÇÃO MULTIUSO. ROLO DE 50 METROS</v>
      </c>
      <c r="H747" s="130" t="s">
        <v>299</v>
      </c>
      <c r="I747" s="130">
        <v>20</v>
      </c>
      <c r="J747" s="131">
        <f>VLOOKUP(F747,Plan2!$1:$1048576,8,FALSE)</f>
        <v>5</v>
      </c>
      <c r="K747" s="125">
        <f t="shared" si="50"/>
        <v>100</v>
      </c>
      <c r="L747" s="133">
        <v>42524</v>
      </c>
      <c r="M747" s="130" t="s">
        <v>416</v>
      </c>
      <c r="N747" s="130">
        <v>6</v>
      </c>
      <c r="O747" s="127">
        <f t="shared" si="52"/>
        <v>30</v>
      </c>
      <c r="P747" s="126">
        <v>42597</v>
      </c>
      <c r="Q747" s="120">
        <v>3048</v>
      </c>
      <c r="R747" s="120" t="s">
        <v>692</v>
      </c>
    </row>
    <row r="748" spans="1:18" ht="60" x14ac:dyDescent="0.25">
      <c r="A748" s="120" t="s">
        <v>17</v>
      </c>
      <c r="B748" s="121" t="s">
        <v>18</v>
      </c>
      <c r="C748" s="122">
        <v>42664</v>
      </c>
      <c r="D748" s="132">
        <v>160000</v>
      </c>
      <c r="E748" s="120" t="s">
        <v>298</v>
      </c>
      <c r="F748" s="130">
        <v>88</v>
      </c>
      <c r="G748" s="120" t="str">
        <f>VLOOKUP(F748,Plan2!$1:$1048576,3,FALSE)</f>
        <v>FITA ADESIVA, MATERIAL CREPE, TIPO MONOFACE, LARGURA 19 MM, COMPRIMENTO 50 M, COR BEGE, APLICAÇÃO MULTIUSO. ROLO DE 50 METROS</v>
      </c>
      <c r="H748" s="130" t="s">
        <v>299</v>
      </c>
      <c r="I748" s="130">
        <v>5</v>
      </c>
      <c r="J748" s="131">
        <f>VLOOKUP(F748,Plan2!$1:$1048576,8,FALSE)</f>
        <v>1.5</v>
      </c>
      <c r="K748" s="125">
        <f t="shared" si="50"/>
        <v>7.5</v>
      </c>
      <c r="L748" s="133">
        <v>42524</v>
      </c>
      <c r="M748" s="130" t="s">
        <v>416</v>
      </c>
      <c r="N748" s="130">
        <f t="shared" ref="N748:N754" si="54">I748</f>
        <v>5</v>
      </c>
      <c r="O748" s="127">
        <f t="shared" si="52"/>
        <v>7.5</v>
      </c>
      <c r="P748" s="126">
        <v>42597</v>
      </c>
      <c r="Q748" s="120">
        <v>3048</v>
      </c>
      <c r="R748" s="120" t="s">
        <v>611</v>
      </c>
    </row>
    <row r="749" spans="1:18" ht="75" x14ac:dyDescent="0.25">
      <c r="A749" s="120" t="s">
        <v>17</v>
      </c>
      <c r="B749" s="121" t="s">
        <v>18</v>
      </c>
      <c r="C749" s="122">
        <v>42664</v>
      </c>
      <c r="D749" s="132">
        <v>160000</v>
      </c>
      <c r="E749" s="120" t="s">
        <v>298</v>
      </c>
      <c r="F749" s="130">
        <v>91</v>
      </c>
      <c r="G749" s="120" t="str">
        <f>VLOOKUP(F749,Plan2!$1:$1048576,3,FALSE)</f>
        <v>FITA ADESIVA, MATERIAL POLIPROPILENO TRANSPARENTE, TIPO MONOFACE, LARGURA 19 MM, COMPRIMENTO 50 M, COR INCOLOR, APLICAÇÃO MULTIUSO. ROLO DE 50 METROS</v>
      </c>
      <c r="H749" s="130" t="s">
        <v>299</v>
      </c>
      <c r="I749" s="130">
        <v>10</v>
      </c>
      <c r="J749" s="131">
        <f>VLOOKUP(F749,Plan2!$1:$1048576,8,FALSE)</f>
        <v>1.03</v>
      </c>
      <c r="K749" s="125">
        <f t="shared" si="50"/>
        <v>10.3</v>
      </c>
      <c r="L749" s="133">
        <v>42527</v>
      </c>
      <c r="M749" s="130" t="s">
        <v>429</v>
      </c>
      <c r="N749" s="130">
        <f t="shared" si="54"/>
        <v>10</v>
      </c>
      <c r="O749" s="127">
        <f t="shared" si="52"/>
        <v>10.3</v>
      </c>
      <c r="P749" s="126">
        <v>42569</v>
      </c>
      <c r="Q749" s="120">
        <v>2792</v>
      </c>
      <c r="R749" s="120" t="s">
        <v>611</v>
      </c>
    </row>
    <row r="750" spans="1:18" ht="75" x14ac:dyDescent="0.25">
      <c r="A750" s="120" t="s">
        <v>17</v>
      </c>
      <c r="B750" s="121" t="s">
        <v>18</v>
      </c>
      <c r="C750" s="122">
        <v>42664</v>
      </c>
      <c r="D750" s="132">
        <v>160000</v>
      </c>
      <c r="E750" s="120" t="s">
        <v>298</v>
      </c>
      <c r="F750" s="130">
        <v>92</v>
      </c>
      <c r="G750" s="120" t="str">
        <f>VLOOKUP(F750,Plan2!$1:$1048576,3,FALSE)</f>
        <v>FITA ADESIVA, MATERIAL POLIPROPILENO TRANSPARENTE, TIPO MONOFACE, LARGURA 50 MM, COMPRIMENTO 50 M, COR INCOLOR, APLICAÇÃO MULTIUSO. ROLO DE 50 METROS</v>
      </c>
      <c r="H750" s="130" t="s">
        <v>299</v>
      </c>
      <c r="I750" s="130">
        <v>10</v>
      </c>
      <c r="J750" s="131">
        <f>VLOOKUP(F750,Plan2!$1:$1048576,8,FALSE)</f>
        <v>1.8</v>
      </c>
      <c r="K750" s="125">
        <f t="shared" si="50"/>
        <v>18</v>
      </c>
      <c r="L750" s="133">
        <v>42524</v>
      </c>
      <c r="M750" s="130" t="s">
        <v>416</v>
      </c>
      <c r="N750" s="130">
        <f t="shared" si="54"/>
        <v>10</v>
      </c>
      <c r="O750" s="127">
        <f t="shared" si="52"/>
        <v>18</v>
      </c>
      <c r="P750" s="126">
        <v>42597</v>
      </c>
      <c r="Q750" s="120">
        <v>3048</v>
      </c>
      <c r="R750" s="120" t="s">
        <v>611</v>
      </c>
    </row>
    <row r="751" spans="1:18" ht="45" x14ac:dyDescent="0.25">
      <c r="A751" s="120" t="s">
        <v>17</v>
      </c>
      <c r="B751" s="121" t="s">
        <v>18</v>
      </c>
      <c r="C751" s="122">
        <v>42664</v>
      </c>
      <c r="D751" s="132">
        <v>160000</v>
      </c>
      <c r="E751" s="120" t="s">
        <v>298</v>
      </c>
      <c r="F751" s="130">
        <v>94</v>
      </c>
      <c r="G751" s="120" t="str">
        <f>VLOOKUP(F751,Plan2!$1:$1048576,3,FALSE)</f>
        <v>FLANELA, MATERIAL FLANELA, COMPRIMENTO 60 CM, LARGURA 40 CM, COR AMARELA</v>
      </c>
      <c r="H751" s="130" t="s">
        <v>299</v>
      </c>
      <c r="I751" s="130">
        <v>1</v>
      </c>
      <c r="J751" s="131">
        <f>VLOOKUP(F751,Plan2!$1:$1048576,8,FALSE)</f>
        <v>1.22</v>
      </c>
      <c r="K751" s="125">
        <f t="shared" si="50"/>
        <v>1.22</v>
      </c>
      <c r="L751" s="133">
        <v>42524</v>
      </c>
      <c r="M751" s="130" t="s">
        <v>422</v>
      </c>
      <c r="N751" s="130">
        <f t="shared" si="54"/>
        <v>1</v>
      </c>
      <c r="O751" s="127">
        <f t="shared" si="52"/>
        <v>1.22</v>
      </c>
      <c r="P751" s="126">
        <v>42590</v>
      </c>
      <c r="Q751" s="120">
        <v>544</v>
      </c>
      <c r="R751" s="120" t="s">
        <v>611</v>
      </c>
    </row>
    <row r="752" spans="1:18" ht="45" x14ac:dyDescent="0.25">
      <c r="A752" s="120" t="s">
        <v>17</v>
      </c>
      <c r="B752" s="121" t="s">
        <v>18</v>
      </c>
      <c r="C752" s="122">
        <v>42664</v>
      </c>
      <c r="D752" s="132">
        <v>160000</v>
      </c>
      <c r="E752" s="120" t="s">
        <v>298</v>
      </c>
      <c r="F752" s="130">
        <v>102</v>
      </c>
      <c r="G752" s="120" t="str">
        <f>VLOOKUP(F752,Plan2!$1:$1048576,3,FALSE)</f>
        <v>GRAMPEADOR, TRATAMENTO SUPERFICIAL PINTADO, MATERIAL METAL, TIPO MESA, CAPACIDADE 50 FL, TAMANHO GRAMPO 26/6</v>
      </c>
      <c r="H752" s="130" t="s">
        <v>299</v>
      </c>
      <c r="I752" s="130">
        <v>10</v>
      </c>
      <c r="J752" s="131">
        <f>VLOOKUP(F752,Plan2!$1:$1048576,8,FALSE)</f>
        <v>17.489999999999998</v>
      </c>
      <c r="K752" s="125">
        <f t="shared" si="50"/>
        <v>174.89999999999998</v>
      </c>
      <c r="L752" s="133">
        <v>42524</v>
      </c>
      <c r="M752" s="130" t="s">
        <v>418</v>
      </c>
      <c r="N752" s="130">
        <f t="shared" si="54"/>
        <v>10</v>
      </c>
      <c r="O752" s="127">
        <f t="shared" si="52"/>
        <v>174.89999999999998</v>
      </c>
      <c r="P752" s="126">
        <v>42583</v>
      </c>
      <c r="Q752" s="120">
        <v>4227</v>
      </c>
      <c r="R752" s="120" t="s">
        <v>611</v>
      </c>
    </row>
    <row r="753" spans="1:18" ht="60" x14ac:dyDescent="0.25">
      <c r="A753" s="120" t="s">
        <v>17</v>
      </c>
      <c r="B753" s="121" t="s">
        <v>18</v>
      </c>
      <c r="C753" s="122">
        <v>42664</v>
      </c>
      <c r="D753" s="132">
        <v>160000</v>
      </c>
      <c r="E753" s="120" t="s">
        <v>298</v>
      </c>
      <c r="F753" s="130">
        <v>101</v>
      </c>
      <c r="G753" s="120" t="str">
        <f>VLOOKUP(F753,Plan2!$1:$1048576,3,FALSE)</f>
        <v>GRAMPEADOR, TRATAMENTO SUPERFICIAL PINTADO, MATERIAL METAL, TIPO MESA, CAPACIDADE 20 FL, APLICAÇÃO PAPEL, TAMANHO GRAMPO 26/6</v>
      </c>
      <c r="H753" s="130" t="s">
        <v>299</v>
      </c>
      <c r="I753" s="130">
        <v>10</v>
      </c>
      <c r="J753" s="131">
        <f>VLOOKUP(F753,Plan2!$1:$1048576,8,FALSE)</f>
        <v>5.84</v>
      </c>
      <c r="K753" s="125">
        <f t="shared" si="50"/>
        <v>58.4</v>
      </c>
      <c r="L753" s="133">
        <v>42527</v>
      </c>
      <c r="M753" s="130" t="s">
        <v>431</v>
      </c>
      <c r="N753" s="130">
        <f t="shared" si="54"/>
        <v>10</v>
      </c>
      <c r="O753" s="127">
        <f t="shared" si="52"/>
        <v>58.4</v>
      </c>
      <c r="P753" s="126">
        <v>42613</v>
      </c>
      <c r="Q753" s="120">
        <v>1089</v>
      </c>
      <c r="R753" s="120" t="s">
        <v>611</v>
      </c>
    </row>
    <row r="754" spans="1:18" ht="75" x14ac:dyDescent="0.25">
      <c r="A754" s="120" t="s">
        <v>17</v>
      </c>
      <c r="B754" s="121" t="s">
        <v>18</v>
      </c>
      <c r="C754" s="122">
        <v>42664</v>
      </c>
      <c r="D754" s="132">
        <v>160000</v>
      </c>
      <c r="E754" s="120" t="s">
        <v>298</v>
      </c>
      <c r="F754" s="130">
        <v>110</v>
      </c>
      <c r="G754" s="120" t="str">
        <f>VLOOKUP(F754,Plan2!$1:$1048576,3,FALSE)</f>
        <v>LIVRO ATA, MATERIAL PAPEL OFF-SET, QUANTIDADE FOLHAS 100, GRAMATURA 75 G/M2, COMPRIMENTO 320 MM, LARGURA 220 MM, CARACTERÍSTICAS ADICIONAIS COM ÍNDICE, TIPO CAPA CARTONADO</v>
      </c>
      <c r="H754" s="130" t="s">
        <v>299</v>
      </c>
      <c r="I754" s="130">
        <v>1</v>
      </c>
      <c r="J754" s="131">
        <f>VLOOKUP(F754,Plan2!$1:$1048576,8,FALSE)</f>
        <v>3.65</v>
      </c>
      <c r="K754" s="125">
        <f t="shared" si="50"/>
        <v>3.65</v>
      </c>
      <c r="L754" s="133">
        <v>42527</v>
      </c>
      <c r="M754" s="130" t="s">
        <v>427</v>
      </c>
      <c r="N754" s="130">
        <f t="shared" si="54"/>
        <v>1</v>
      </c>
      <c r="O754" s="127">
        <f t="shared" si="52"/>
        <v>3.65</v>
      </c>
      <c r="P754" s="126" t="s">
        <v>671</v>
      </c>
      <c r="Q754" s="120" t="s">
        <v>477</v>
      </c>
      <c r="R754" s="120" t="s">
        <v>695</v>
      </c>
    </row>
    <row r="755" spans="1:18" ht="75" x14ac:dyDescent="0.25">
      <c r="A755" s="120" t="s">
        <v>17</v>
      </c>
      <c r="B755" s="121" t="s">
        <v>18</v>
      </c>
      <c r="C755" s="122">
        <v>42664</v>
      </c>
      <c r="D755" s="132">
        <v>160000</v>
      </c>
      <c r="E755" s="120" t="s">
        <v>298</v>
      </c>
      <c r="F755" s="130">
        <v>108</v>
      </c>
      <c r="G755" s="120" t="str">
        <f>VLOOKUP(F755,Plan2!$1:$1048576,3,FALSE)</f>
        <v>LÁPIS PRETO, MATERIAL CORPO MADEIRA, DUREZA CARGA HB, FORMATO CORPO SEXTAVADO,CARACTERÍSTICAS ADICIONAIS ENVERNIZADO E APONTADO, MATERIAL CARGA GRAFITE Nº 2</v>
      </c>
      <c r="H755" s="130" t="s">
        <v>299</v>
      </c>
      <c r="I755" s="130">
        <v>50</v>
      </c>
      <c r="J755" s="131">
        <f>VLOOKUP(F755,Plan2!$1:$1048576,8,FALSE)</f>
        <v>0.16</v>
      </c>
      <c r="K755" s="125">
        <f t="shared" si="50"/>
        <v>8</v>
      </c>
      <c r="L755" s="130" t="s">
        <v>477</v>
      </c>
      <c r="M755" s="130" t="s">
        <v>477</v>
      </c>
      <c r="N755" s="130" t="s">
        <v>477</v>
      </c>
      <c r="O755" s="127" t="s">
        <v>477</v>
      </c>
      <c r="P755" s="126" t="s">
        <v>477</v>
      </c>
      <c r="Q755" s="120" t="s">
        <v>477</v>
      </c>
      <c r="R755" s="120" t="s">
        <v>478</v>
      </c>
    </row>
    <row r="756" spans="1:18" ht="60" x14ac:dyDescent="0.25">
      <c r="A756" s="120" t="s">
        <v>17</v>
      </c>
      <c r="B756" s="121" t="s">
        <v>18</v>
      </c>
      <c r="C756" s="122">
        <v>42664</v>
      </c>
      <c r="D756" s="132">
        <v>160000</v>
      </c>
      <c r="E756" s="120" t="s">
        <v>298</v>
      </c>
      <c r="F756" s="130">
        <v>134</v>
      </c>
      <c r="G756" s="120" t="str">
        <f>VLOOKUP(F756,Plan2!$1:$1048576,3,FALSE)</f>
        <v>PAPEL OFÍCIO, MATERIAL PAPEL ALCALINO, COMPRIMENTO 330 MM, LARGURA 216 MM, GRAMATURA 75 G/M2, COR BRANCA, TIPO 2. RESMA</v>
      </c>
      <c r="H756" s="130" t="s">
        <v>299</v>
      </c>
      <c r="I756" s="130">
        <v>10</v>
      </c>
      <c r="J756" s="131">
        <f>VLOOKUP(F756,Plan2!$1:$1048576,8,FALSE)</f>
        <v>12.97</v>
      </c>
      <c r="K756" s="125">
        <f t="shared" si="50"/>
        <v>129.70000000000002</v>
      </c>
      <c r="L756" s="133">
        <v>42524</v>
      </c>
      <c r="M756" s="130" t="s">
        <v>420</v>
      </c>
      <c r="N756" s="130">
        <v>5</v>
      </c>
      <c r="O756" s="127">
        <f t="shared" si="52"/>
        <v>64.850000000000009</v>
      </c>
      <c r="P756" s="126">
        <v>42579</v>
      </c>
      <c r="Q756" s="120">
        <v>4544</v>
      </c>
      <c r="R756" s="120" t="s">
        <v>692</v>
      </c>
    </row>
    <row r="757" spans="1:18" ht="105" x14ac:dyDescent="0.25">
      <c r="A757" s="120" t="s">
        <v>17</v>
      </c>
      <c r="B757" s="121" t="s">
        <v>18</v>
      </c>
      <c r="C757" s="122">
        <v>42664</v>
      </c>
      <c r="D757" s="132">
        <v>160000</v>
      </c>
      <c r="E757" s="120" t="s">
        <v>298</v>
      </c>
      <c r="F757" s="130">
        <v>135</v>
      </c>
      <c r="G757" s="120" t="str">
        <f>VLOOKUP(F757,Plan2!$1:$1048576,3,FALSE)</f>
        <v>PASTA ARQUIVO, MATERIAL CARTÃO KRAFT, TIPO SUSPENSA, LARGURA 360 MM, ALTURA 235 MM, COR CASTANHA, CARACTERÍSTICAS ADICIONAIS COM ACETATO, ETIQUETA BRANCA,GRAMPO TRILHO PLÁST I, GRAMATURA 210 G/M2, APLICAÇÃO ARQUIVO DE DOCUMENTO</v>
      </c>
      <c r="H757" s="130" t="s">
        <v>299</v>
      </c>
      <c r="I757" s="130">
        <v>100</v>
      </c>
      <c r="J757" s="131">
        <f>VLOOKUP(F757,Plan2!$1:$1048576,8,FALSE)</f>
        <v>0.6</v>
      </c>
      <c r="K757" s="125">
        <f t="shared" si="50"/>
        <v>60</v>
      </c>
      <c r="L757" s="133">
        <v>42524</v>
      </c>
      <c r="M757" s="130" t="s">
        <v>420</v>
      </c>
      <c r="N757" s="130">
        <f t="shared" ref="N757:N790" si="55">I757</f>
        <v>100</v>
      </c>
      <c r="O757" s="127">
        <f t="shared" si="52"/>
        <v>60</v>
      </c>
      <c r="P757" s="126">
        <v>42579</v>
      </c>
      <c r="Q757" s="120">
        <v>4544</v>
      </c>
      <c r="R757" s="120" t="s">
        <v>611</v>
      </c>
    </row>
    <row r="758" spans="1:18" ht="105" x14ac:dyDescent="0.25">
      <c r="A758" s="120" t="s">
        <v>17</v>
      </c>
      <c r="B758" s="121" t="s">
        <v>18</v>
      </c>
      <c r="C758" s="122">
        <v>42664</v>
      </c>
      <c r="D758" s="132">
        <v>160000</v>
      </c>
      <c r="E758" s="120" t="s">
        <v>298</v>
      </c>
      <c r="F758" s="130">
        <v>146</v>
      </c>
      <c r="G758" s="120" t="str">
        <f>VLOOKUP(F758,Plan2!$1:$1048576,3,FALSE)</f>
        <v>PERFURADOR PAPEL, MATERIAL FERRO FUNDIDO, TIPO MESA, CAPACIDADE PERFURAÇÃO 100FL, FUNCIONAMENTO MANUAL, CARACTERÍSTICAS ADICIONAIS FURO REDONDO, MARGEADOR, REGULAGEM DE PROFUNDIDAD E, QUANTIDADE FUROS 2 UN</v>
      </c>
      <c r="H758" s="130" t="s">
        <v>299</v>
      </c>
      <c r="I758" s="130">
        <v>2</v>
      </c>
      <c r="J758" s="131">
        <f>VLOOKUP(F758,Plan2!$1:$1048576,8,FALSE)</f>
        <v>64.5</v>
      </c>
      <c r="K758" s="125">
        <f t="shared" si="50"/>
        <v>129</v>
      </c>
      <c r="L758" s="133">
        <v>42524</v>
      </c>
      <c r="M758" s="130" t="s">
        <v>420</v>
      </c>
      <c r="N758" s="130">
        <f t="shared" si="55"/>
        <v>2</v>
      </c>
      <c r="O758" s="127">
        <f t="shared" si="52"/>
        <v>129</v>
      </c>
      <c r="P758" s="126">
        <v>42579</v>
      </c>
      <c r="Q758" s="120">
        <v>4544</v>
      </c>
      <c r="R758" s="120" t="s">
        <v>611</v>
      </c>
    </row>
    <row r="759" spans="1:18" ht="45" x14ac:dyDescent="0.25">
      <c r="A759" s="120" t="s">
        <v>17</v>
      </c>
      <c r="B759" s="121" t="s">
        <v>18</v>
      </c>
      <c r="C759" s="122">
        <v>42664</v>
      </c>
      <c r="D759" s="132">
        <v>160000</v>
      </c>
      <c r="E759" s="120" t="s">
        <v>298</v>
      </c>
      <c r="F759" s="130">
        <v>154</v>
      </c>
      <c r="G759" s="120" t="str">
        <f>VLOOKUP(F759,Plan2!$1:$1048576,3,FALSE)</f>
        <v>PINCEL MARCADOR PERMANENTE CD, MATERIAL PLÁSTICO, TIPO PONTA FELTRO, COR TINTAPRETA</v>
      </c>
      <c r="H759" s="130" t="s">
        <v>299</v>
      </c>
      <c r="I759" s="130">
        <v>5</v>
      </c>
      <c r="J759" s="131">
        <f>VLOOKUP(F759,Plan2!$1:$1048576,8,FALSE)</f>
        <v>1.21</v>
      </c>
      <c r="K759" s="125">
        <f t="shared" si="50"/>
        <v>6.05</v>
      </c>
      <c r="L759" s="133">
        <v>42527</v>
      </c>
      <c r="M759" s="130" t="s">
        <v>431</v>
      </c>
      <c r="N759" s="130">
        <f t="shared" si="55"/>
        <v>5</v>
      </c>
      <c r="O759" s="127">
        <f t="shared" si="52"/>
        <v>6.05</v>
      </c>
      <c r="P759" s="126">
        <v>42613</v>
      </c>
      <c r="Q759" s="120">
        <v>1089</v>
      </c>
      <c r="R759" s="120" t="s">
        <v>611</v>
      </c>
    </row>
    <row r="760" spans="1:18" ht="45" x14ac:dyDescent="0.25">
      <c r="A760" s="120" t="s">
        <v>17</v>
      </c>
      <c r="B760" s="121" t="s">
        <v>18</v>
      </c>
      <c r="C760" s="122">
        <v>42664</v>
      </c>
      <c r="D760" s="132">
        <v>160000</v>
      </c>
      <c r="E760" s="120" t="s">
        <v>298</v>
      </c>
      <c r="F760" s="130">
        <v>174</v>
      </c>
      <c r="G760" s="120" t="str">
        <f>VLOOKUP(F760,Plan2!$1:$1048576,3,FALSE)</f>
        <v>TESOURA, MATERIAL AÇO INOXIDÁVEL, MATERIAL CABO POLIPROPILENO, COMPRIMENTO 20 CM</v>
      </c>
      <c r="H760" s="130" t="s">
        <v>299</v>
      </c>
      <c r="I760" s="130">
        <v>2</v>
      </c>
      <c r="J760" s="131">
        <f>VLOOKUP(F760,Plan2!$1:$1048576,8,FALSE)</f>
        <v>2.8</v>
      </c>
      <c r="K760" s="125">
        <f t="shared" si="50"/>
        <v>5.6</v>
      </c>
      <c r="L760" s="133">
        <v>42524</v>
      </c>
      <c r="M760" s="130" t="s">
        <v>423</v>
      </c>
      <c r="N760" s="130">
        <f t="shared" si="55"/>
        <v>2</v>
      </c>
      <c r="O760" s="127">
        <f t="shared" si="52"/>
        <v>5.6</v>
      </c>
      <c r="P760" s="126">
        <v>42576</v>
      </c>
      <c r="Q760" s="120">
        <v>348</v>
      </c>
      <c r="R760" s="120" t="s">
        <v>611</v>
      </c>
    </row>
    <row r="761" spans="1:18" ht="60" x14ac:dyDescent="0.25">
      <c r="A761" s="120" t="s">
        <v>17</v>
      </c>
      <c r="B761" s="121" t="s">
        <v>18</v>
      </c>
      <c r="C761" s="122">
        <v>42664</v>
      </c>
      <c r="D761" s="132">
        <v>160010</v>
      </c>
      <c r="E761" s="120" t="s">
        <v>278</v>
      </c>
      <c r="F761" s="130">
        <v>12</v>
      </c>
      <c r="G761" s="120" t="str">
        <f>VLOOKUP(F761,Plan2!$1:$1048576,3,FALSE)</f>
        <v>BLOCO RECADO, MATERIAL PAPEL, COR AMARELO, LARGURA 38 MM, COMPRIMENTO 50 MM, TIPO REMOVÍVEL, CARACTERÍSTICAS ADICIONAIS AUTO-ADESIVO</v>
      </c>
      <c r="H761" s="130" t="s">
        <v>279</v>
      </c>
      <c r="I761" s="130">
        <v>4</v>
      </c>
      <c r="J761" s="131">
        <f>VLOOKUP(F761,Plan2!$1:$1048576,8,FALSE)</f>
        <v>0.56999999999999995</v>
      </c>
      <c r="K761" s="125">
        <f t="shared" si="50"/>
        <v>2.2799999999999998</v>
      </c>
      <c r="L761" s="133">
        <v>42524</v>
      </c>
      <c r="M761" s="130" t="s">
        <v>424</v>
      </c>
      <c r="N761" s="130">
        <f t="shared" si="55"/>
        <v>4</v>
      </c>
      <c r="O761" s="127">
        <f t="shared" si="52"/>
        <v>2.2799999999999998</v>
      </c>
      <c r="P761" s="126">
        <v>42579</v>
      </c>
      <c r="Q761" s="120">
        <v>938</v>
      </c>
      <c r="R761" s="120" t="s">
        <v>611</v>
      </c>
    </row>
    <row r="762" spans="1:18" ht="30" x14ac:dyDescent="0.25">
      <c r="A762" s="120" t="s">
        <v>17</v>
      </c>
      <c r="B762" s="121" t="s">
        <v>18</v>
      </c>
      <c r="C762" s="122">
        <v>42664</v>
      </c>
      <c r="D762" s="132">
        <v>160010</v>
      </c>
      <c r="E762" s="120" t="s">
        <v>278</v>
      </c>
      <c r="F762" s="130">
        <v>17</v>
      </c>
      <c r="G762" s="120" t="str">
        <f>VLOOKUP(F762,Plan2!$1:$1048576,3,FALSE)</f>
        <v>CAIXA ARQUIVO, MATERIAL PLÁSTICO, DIMENSÕES 135 X 240 X 360 MM, COR AZUL</v>
      </c>
      <c r="H762" s="130" t="s">
        <v>279</v>
      </c>
      <c r="I762" s="130">
        <v>4</v>
      </c>
      <c r="J762" s="131">
        <f>VLOOKUP(F762,Plan2!$1:$1048576,8,FALSE)</f>
        <v>2.5499999999999998</v>
      </c>
      <c r="K762" s="125">
        <f t="shared" si="50"/>
        <v>10.199999999999999</v>
      </c>
      <c r="L762" s="133">
        <v>42524</v>
      </c>
      <c r="M762" s="130" t="s">
        <v>420</v>
      </c>
      <c r="N762" s="130">
        <f t="shared" si="55"/>
        <v>4</v>
      </c>
      <c r="O762" s="127">
        <f t="shared" si="52"/>
        <v>10.199999999999999</v>
      </c>
      <c r="P762" s="126">
        <v>42579</v>
      </c>
      <c r="Q762" s="120">
        <v>4544</v>
      </c>
      <c r="R762" s="120" t="s">
        <v>611</v>
      </c>
    </row>
    <row r="763" spans="1:18" ht="105" x14ac:dyDescent="0.25">
      <c r="A763" s="120" t="s">
        <v>17</v>
      </c>
      <c r="B763" s="121" t="s">
        <v>18</v>
      </c>
      <c r="C763" s="122">
        <v>42664</v>
      </c>
      <c r="D763" s="132">
        <v>160010</v>
      </c>
      <c r="E763" s="120" t="s">
        <v>278</v>
      </c>
      <c r="F763" s="130">
        <v>19</v>
      </c>
      <c r="G763" s="120" t="str">
        <f>VLOOKUP(F763,Plan2!$1:$1048576,3,FALSE)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763" s="130" t="s">
        <v>279</v>
      </c>
      <c r="I763" s="130">
        <v>20</v>
      </c>
      <c r="J763" s="131">
        <f>VLOOKUP(F763,Plan2!$1:$1048576,8,FALSE)</f>
        <v>0.32</v>
      </c>
      <c r="K763" s="125">
        <f t="shared" si="50"/>
        <v>6.4</v>
      </c>
      <c r="L763" s="133">
        <v>42527</v>
      </c>
      <c r="M763" s="130" t="s">
        <v>431</v>
      </c>
      <c r="N763" s="130">
        <f t="shared" si="55"/>
        <v>20</v>
      </c>
      <c r="O763" s="127">
        <f t="shared" si="52"/>
        <v>6.4</v>
      </c>
      <c r="P763" s="126">
        <v>42613</v>
      </c>
      <c r="Q763" s="120">
        <v>1089</v>
      </c>
      <c r="R763" s="120" t="s">
        <v>611</v>
      </c>
    </row>
    <row r="764" spans="1:18" ht="105" x14ac:dyDescent="0.25">
      <c r="A764" s="120" t="s">
        <v>17</v>
      </c>
      <c r="B764" s="121" t="s">
        <v>18</v>
      </c>
      <c r="C764" s="122">
        <v>42664</v>
      </c>
      <c r="D764" s="132">
        <v>160010</v>
      </c>
      <c r="E764" s="120" t="s">
        <v>278</v>
      </c>
      <c r="F764" s="130">
        <v>21</v>
      </c>
      <c r="G764" s="120" t="str">
        <f>VLOOKUP(F764,Plan2!$1:$1048576,3,FALSE)</f>
        <v>CANETA ESFEROGRÁFICA, MATERIAL PLÁSTICO, QUANTIDADE CARGAS 1 UN, MATERIAL PONTA LATÃO COM ESFERA DE TUNGSTÊNIO, TIPO ESCRITA MÉDIA, COR TINTA VERMELHA, CARACTERÍSTICAS ADICIONAIS MATERIAL TRANSPARENTE E COM ORIFÍCIO LATERAL</v>
      </c>
      <c r="H764" s="130" t="s">
        <v>279</v>
      </c>
      <c r="I764" s="130">
        <v>20</v>
      </c>
      <c r="J764" s="131">
        <f>VLOOKUP(F764,Plan2!$1:$1048576,8,FALSE)</f>
        <v>0.32</v>
      </c>
      <c r="K764" s="125">
        <f t="shared" si="50"/>
        <v>6.4</v>
      </c>
      <c r="L764" s="133">
        <v>42527</v>
      </c>
      <c r="M764" s="130" t="s">
        <v>431</v>
      </c>
      <c r="N764" s="130">
        <f t="shared" si="55"/>
        <v>20</v>
      </c>
      <c r="O764" s="127">
        <f t="shared" si="52"/>
        <v>6.4</v>
      </c>
      <c r="P764" s="126">
        <v>42613</v>
      </c>
      <c r="Q764" s="120">
        <v>1089</v>
      </c>
      <c r="R764" s="120" t="s">
        <v>611</v>
      </c>
    </row>
    <row r="765" spans="1:18" ht="60" x14ac:dyDescent="0.25">
      <c r="A765" s="120" t="s">
        <v>17</v>
      </c>
      <c r="B765" s="121" t="s">
        <v>18</v>
      </c>
      <c r="C765" s="122">
        <v>42664</v>
      </c>
      <c r="D765" s="132">
        <v>160010</v>
      </c>
      <c r="E765" s="120" t="s">
        <v>278</v>
      </c>
      <c r="F765" s="130">
        <v>28</v>
      </c>
      <c r="G765" s="120" t="str">
        <f>VLOOKUP(F765,Plan2!$1:$1048576,3,FALSE)</f>
        <v>CANETA MARCA-TEXTO, MATERIAL PLÁSTICO, TIPO PONTA POROSA, COR FLUORESCENTE AMARELA, TIPO NÃO RECARREGÁVEL, DIMENSÕES 4 MM</v>
      </c>
      <c r="H765" s="130" t="s">
        <v>279</v>
      </c>
      <c r="I765" s="130">
        <v>4</v>
      </c>
      <c r="J765" s="131">
        <f>VLOOKUP(F765,Plan2!$1:$1048576,8,FALSE)</f>
        <v>0.85</v>
      </c>
      <c r="K765" s="125">
        <f t="shared" si="50"/>
        <v>3.4</v>
      </c>
      <c r="L765" s="133">
        <v>42524</v>
      </c>
      <c r="M765" s="130" t="s">
        <v>424</v>
      </c>
      <c r="N765" s="130">
        <f t="shared" si="55"/>
        <v>4</v>
      </c>
      <c r="O765" s="127">
        <f t="shared" si="52"/>
        <v>3.4</v>
      </c>
      <c r="P765" s="126">
        <v>42579</v>
      </c>
      <c r="Q765" s="120">
        <v>938</v>
      </c>
      <c r="R765" s="120" t="s">
        <v>611</v>
      </c>
    </row>
    <row r="766" spans="1:18" ht="75" x14ac:dyDescent="0.25">
      <c r="A766" s="120" t="s">
        <v>17</v>
      </c>
      <c r="B766" s="121" t="s">
        <v>18</v>
      </c>
      <c r="C766" s="122">
        <v>42664</v>
      </c>
      <c r="D766" s="132">
        <v>160010</v>
      </c>
      <c r="E766" s="120" t="s">
        <v>278</v>
      </c>
      <c r="F766" s="130">
        <v>29</v>
      </c>
      <c r="G766" s="120" t="str">
        <f>VLOOKUP(F766,Plan2!$1:$1048576,3,FALSE)</f>
        <v>CANETA MARCA-TEXTO, MATERIAL PLÁSTICO, TIPO PONTA FACETADA, COR FLUORESCENTE AZUL, TIPO NÃO RECARREGÁVEL, CARACTERÍSTICAS ADICIONAIS TRAÇO 1 A 4 MM E BASE D´ÁGUA</v>
      </c>
      <c r="H766" s="130" t="s">
        <v>279</v>
      </c>
      <c r="I766" s="130">
        <v>4</v>
      </c>
      <c r="J766" s="131">
        <f>VLOOKUP(F766,Plan2!$1:$1048576,8,FALSE)</f>
        <v>0.85</v>
      </c>
      <c r="K766" s="125">
        <f t="shared" si="50"/>
        <v>3.4</v>
      </c>
      <c r="L766" s="133">
        <v>42524</v>
      </c>
      <c r="M766" s="130" t="s">
        <v>424</v>
      </c>
      <c r="N766" s="130">
        <f t="shared" si="55"/>
        <v>4</v>
      </c>
      <c r="O766" s="127">
        <f t="shared" si="52"/>
        <v>3.4</v>
      </c>
      <c r="P766" s="126">
        <v>42579</v>
      </c>
      <c r="Q766" s="120">
        <v>938</v>
      </c>
      <c r="R766" s="120" t="s">
        <v>611</v>
      </c>
    </row>
    <row r="767" spans="1:18" ht="45" x14ac:dyDescent="0.25">
      <c r="A767" s="120" t="s">
        <v>17</v>
      </c>
      <c r="B767" s="121" t="s">
        <v>18</v>
      </c>
      <c r="C767" s="122">
        <v>42664</v>
      </c>
      <c r="D767" s="132">
        <v>160010</v>
      </c>
      <c r="E767" s="120" t="s">
        <v>278</v>
      </c>
      <c r="F767" s="130">
        <v>26</v>
      </c>
      <c r="G767" s="120" t="str">
        <f>VLOOKUP(F767,Plan2!$1:$1048576,3,FALSE)</f>
        <v>CANETA MARCA-TEXTO, MATERIAL PLÁSTICO, TIPO PONTA FLUORESCENTE, COR ROSA, TIPONÃO RECARREGÁVEL</v>
      </c>
      <c r="H767" s="130" t="s">
        <v>279</v>
      </c>
      <c r="I767" s="130">
        <v>4</v>
      </c>
      <c r="J767" s="131">
        <f>VLOOKUP(F767,Plan2!$1:$1048576,8,FALSE)</f>
        <v>0.85</v>
      </c>
      <c r="K767" s="125">
        <f t="shared" si="50"/>
        <v>3.4</v>
      </c>
      <c r="L767" s="133">
        <v>42524</v>
      </c>
      <c r="M767" s="130" t="s">
        <v>424</v>
      </c>
      <c r="N767" s="130">
        <f t="shared" si="55"/>
        <v>4</v>
      </c>
      <c r="O767" s="127">
        <f t="shared" si="52"/>
        <v>3.4</v>
      </c>
      <c r="P767" s="126">
        <v>42579</v>
      </c>
      <c r="Q767" s="120">
        <v>938</v>
      </c>
      <c r="R767" s="120" t="s">
        <v>611</v>
      </c>
    </row>
    <row r="768" spans="1:18" ht="45" x14ac:dyDescent="0.25">
      <c r="A768" s="120" t="s">
        <v>17</v>
      </c>
      <c r="B768" s="121" t="s">
        <v>18</v>
      </c>
      <c r="C768" s="122">
        <v>42664</v>
      </c>
      <c r="D768" s="132">
        <v>160010</v>
      </c>
      <c r="E768" s="120" t="s">
        <v>278</v>
      </c>
      <c r="F768" s="130">
        <v>27</v>
      </c>
      <c r="G768" s="120" t="str">
        <f>VLOOKUP(F768,Plan2!$1:$1048576,3,FALSE)</f>
        <v>CANETA MARCA-TEXTO, MATERIAL PLÁSTICO, TIPO PONTA FLUORESCENTE, COR VERDE, TIPO NÃO RECARREGÁVEL</v>
      </c>
      <c r="H768" s="130" t="s">
        <v>279</v>
      </c>
      <c r="I768" s="130">
        <v>4</v>
      </c>
      <c r="J768" s="131">
        <f>VLOOKUP(F768,Plan2!$1:$1048576,8,FALSE)</f>
        <v>0.85</v>
      </c>
      <c r="K768" s="125">
        <f t="shared" si="50"/>
        <v>3.4</v>
      </c>
      <c r="L768" s="133">
        <v>42524</v>
      </c>
      <c r="M768" s="130" t="s">
        <v>423</v>
      </c>
      <c r="N768" s="130">
        <f t="shared" si="55"/>
        <v>4</v>
      </c>
      <c r="O768" s="127">
        <f t="shared" si="52"/>
        <v>3.4</v>
      </c>
      <c r="P768" s="126">
        <v>42576</v>
      </c>
      <c r="Q768" s="120">
        <v>348</v>
      </c>
      <c r="R768" s="120" t="s">
        <v>611</v>
      </c>
    </row>
    <row r="769" spans="1:18" ht="45" x14ac:dyDescent="0.25">
      <c r="A769" s="120" t="s">
        <v>17</v>
      </c>
      <c r="B769" s="121" t="s">
        <v>18</v>
      </c>
      <c r="C769" s="122">
        <v>42664</v>
      </c>
      <c r="D769" s="132">
        <v>160010</v>
      </c>
      <c r="E769" s="120" t="s">
        <v>278</v>
      </c>
      <c r="F769" s="130">
        <v>39</v>
      </c>
      <c r="G769" s="120" t="str">
        <f>VLOOKUP(F769,Plan2!$1:$1048576,3,FALSE)</f>
        <v>CLIPE, TAMANHO 2, MATERIAL METAL, FORMATO PARALELO. CAIXA COM 100 UNIDADES</v>
      </c>
      <c r="H769" s="130" t="s">
        <v>279</v>
      </c>
      <c r="I769" s="130">
        <v>5</v>
      </c>
      <c r="J769" s="131">
        <f>VLOOKUP(F769,Plan2!$1:$1048576,8,FALSE)</f>
        <v>0.95</v>
      </c>
      <c r="K769" s="125">
        <f t="shared" si="50"/>
        <v>4.75</v>
      </c>
      <c r="L769" s="133">
        <v>42524</v>
      </c>
      <c r="M769" s="130" t="s">
        <v>415</v>
      </c>
      <c r="N769" s="130">
        <f t="shared" si="55"/>
        <v>5</v>
      </c>
      <c r="O769" s="127">
        <f t="shared" si="52"/>
        <v>4.75</v>
      </c>
      <c r="P769" s="126">
        <v>42564</v>
      </c>
      <c r="Q769" s="120">
        <v>1281</v>
      </c>
      <c r="R769" s="120" t="s">
        <v>611</v>
      </c>
    </row>
    <row r="770" spans="1:18" ht="45" x14ac:dyDescent="0.25">
      <c r="A770" s="120" t="s">
        <v>17</v>
      </c>
      <c r="B770" s="121" t="s">
        <v>18</v>
      </c>
      <c r="C770" s="122">
        <v>42664</v>
      </c>
      <c r="D770" s="132">
        <v>160010</v>
      </c>
      <c r="E770" s="120" t="s">
        <v>278</v>
      </c>
      <c r="F770" s="130">
        <v>41</v>
      </c>
      <c r="G770" s="120" t="str">
        <f>VLOOKUP(F770,Plan2!$1:$1048576,3,FALSE)</f>
        <v>CLIPE, TAMANHO 6/0, MATERIAL METAL, FORMATO PARALELO. CAIXA COM 50 UNIDADES</v>
      </c>
      <c r="H770" s="130" t="s">
        <v>279</v>
      </c>
      <c r="I770" s="130">
        <v>5</v>
      </c>
      <c r="J770" s="131">
        <f>VLOOKUP(F770,Plan2!$1:$1048576,8,FALSE)</f>
        <v>1.29</v>
      </c>
      <c r="K770" s="125">
        <f t="shared" ref="K770:K833" si="56">J770*I770</f>
        <v>6.45</v>
      </c>
      <c r="L770" s="133">
        <v>42527</v>
      </c>
      <c r="M770" s="130" t="s">
        <v>431</v>
      </c>
      <c r="N770" s="130">
        <f t="shared" si="55"/>
        <v>5</v>
      </c>
      <c r="O770" s="127">
        <f t="shared" si="52"/>
        <v>6.45</v>
      </c>
      <c r="P770" s="126">
        <v>42613</v>
      </c>
      <c r="Q770" s="120">
        <v>1089</v>
      </c>
      <c r="R770" s="120" t="s">
        <v>611</v>
      </c>
    </row>
    <row r="771" spans="1:18" ht="60" x14ac:dyDescent="0.25">
      <c r="A771" s="120" t="s">
        <v>17</v>
      </c>
      <c r="B771" s="121" t="s">
        <v>18</v>
      </c>
      <c r="C771" s="122">
        <v>42664</v>
      </c>
      <c r="D771" s="132">
        <v>160010</v>
      </c>
      <c r="E771" s="120" t="s">
        <v>278</v>
      </c>
      <c r="F771" s="130">
        <v>57</v>
      </c>
      <c r="G771" s="120" t="str">
        <f>VLOOKUP(F771,Plan2!$1:$1048576,3,FALSE)</f>
        <v>CORRETIVO LÍQUIDO, MATERIAL BASE D´ÁGUA- SECAGEM RÁPIDA, APRESENTAÇÃO FRASCO, APLICAÇÃO PAPEL COMUM ML, VOLUME 18 ML</v>
      </c>
      <c r="H771" s="130" t="s">
        <v>279</v>
      </c>
      <c r="I771" s="130">
        <v>2</v>
      </c>
      <c r="J771" s="131">
        <f>VLOOKUP(F771,Plan2!$1:$1048576,8,FALSE)</f>
        <v>0.99</v>
      </c>
      <c r="K771" s="125">
        <f t="shared" si="56"/>
        <v>1.98</v>
      </c>
      <c r="L771" s="133">
        <v>42527</v>
      </c>
      <c r="M771" s="130" t="s">
        <v>431</v>
      </c>
      <c r="N771" s="130">
        <f t="shared" si="55"/>
        <v>2</v>
      </c>
      <c r="O771" s="127">
        <f t="shared" ref="O771:O834" si="57">N771*J771</f>
        <v>1.98</v>
      </c>
      <c r="P771" s="126">
        <v>42613</v>
      </c>
      <c r="Q771" s="120">
        <v>1089</v>
      </c>
      <c r="R771" s="120" t="s">
        <v>611</v>
      </c>
    </row>
    <row r="772" spans="1:18" ht="60" x14ac:dyDescent="0.25">
      <c r="A772" s="120" t="s">
        <v>17</v>
      </c>
      <c r="B772" s="121" t="s">
        <v>18</v>
      </c>
      <c r="C772" s="122">
        <v>42664</v>
      </c>
      <c r="D772" s="132">
        <v>160010</v>
      </c>
      <c r="E772" s="120" t="s">
        <v>278</v>
      </c>
      <c r="F772" s="130">
        <v>66</v>
      </c>
      <c r="G772" s="120" t="str">
        <f>VLOOKUP(F772,Plan2!$1:$1048576,3,FALSE)</f>
        <v>ENVELOPE, MATERIAL PAPEL KRAFT, GRAMATURA 110 G/M2, TIPO SACO COMUM, COMPRIMENTO 390 MM, COR PARDA, LARGURA 260 MM</v>
      </c>
      <c r="H772" s="130" t="s">
        <v>279</v>
      </c>
      <c r="I772" s="130">
        <v>30</v>
      </c>
      <c r="J772" s="131">
        <f>VLOOKUP(F772,Plan2!$1:$1048576,8,FALSE)</f>
        <v>0.12</v>
      </c>
      <c r="K772" s="125">
        <f t="shared" si="56"/>
        <v>3.5999999999999996</v>
      </c>
      <c r="L772" s="133">
        <v>42524</v>
      </c>
      <c r="M772" s="130" t="s">
        <v>420</v>
      </c>
      <c r="N772" s="130">
        <f t="shared" si="55"/>
        <v>30</v>
      </c>
      <c r="O772" s="127">
        <f t="shared" si="57"/>
        <v>3.5999999999999996</v>
      </c>
      <c r="P772" s="126">
        <v>42579</v>
      </c>
      <c r="Q772" s="120">
        <v>4544</v>
      </c>
      <c r="R772" s="120" t="s">
        <v>611</v>
      </c>
    </row>
    <row r="773" spans="1:18" ht="75" x14ac:dyDescent="0.25">
      <c r="A773" s="120" t="s">
        <v>17</v>
      </c>
      <c r="B773" s="121" t="s">
        <v>18</v>
      </c>
      <c r="C773" s="122">
        <v>42664</v>
      </c>
      <c r="D773" s="132">
        <v>160010</v>
      </c>
      <c r="E773" s="120" t="s">
        <v>278</v>
      </c>
      <c r="F773" s="130">
        <v>68</v>
      </c>
      <c r="G773" s="120" t="str">
        <f>VLOOKUP(F773,Plan2!$1:$1048576,3,FALSE)</f>
        <v>ENVELOPE, MATERIAL PAPEL KRAFT FL, GRAMATURA 90 G/M2, TIPO SACO COMUM, COMPRIMENTO 280 MM, COR PARDA, IMPRESSÃO BAIXO-RELEVO, LARGURA 200 MM</v>
      </c>
      <c r="H773" s="130" t="s">
        <v>279</v>
      </c>
      <c r="I773" s="130">
        <v>30</v>
      </c>
      <c r="J773" s="131">
        <f>VLOOKUP(F773,Plan2!$1:$1048576,8,FALSE)</f>
        <v>7.0000000000000007E-2</v>
      </c>
      <c r="K773" s="125">
        <f t="shared" si="56"/>
        <v>2.1</v>
      </c>
      <c r="L773" s="133">
        <v>42524</v>
      </c>
      <c r="M773" s="130" t="s">
        <v>420</v>
      </c>
      <c r="N773" s="130">
        <f t="shared" si="55"/>
        <v>30</v>
      </c>
      <c r="O773" s="127">
        <f t="shared" si="57"/>
        <v>2.1</v>
      </c>
      <c r="P773" s="126">
        <v>42579</v>
      </c>
      <c r="Q773" s="120">
        <v>4544</v>
      </c>
      <c r="R773" s="120" t="s">
        <v>611</v>
      </c>
    </row>
    <row r="774" spans="1:18" ht="60" x14ac:dyDescent="0.25">
      <c r="A774" s="120" t="s">
        <v>17</v>
      </c>
      <c r="B774" s="121" t="s">
        <v>18</v>
      </c>
      <c r="C774" s="122">
        <v>42664</v>
      </c>
      <c r="D774" s="132">
        <v>160010</v>
      </c>
      <c r="E774" s="120" t="s">
        <v>278</v>
      </c>
      <c r="F774" s="130">
        <v>67</v>
      </c>
      <c r="G774" s="120" t="str">
        <f>VLOOKUP(F774,Plan2!$1:$1048576,3,FALSE)</f>
        <v>ENVELOPE, MATERIAL PAPEL OFF-SET, GRAMATURA 90, TIPO SEM TIMBRE, COMPRIMENTO 280 MM, COR BRANCA, LARGURA 200 MM</v>
      </c>
      <c r="H774" s="130" t="s">
        <v>279</v>
      </c>
      <c r="I774" s="130">
        <v>30</v>
      </c>
      <c r="J774" s="131">
        <f>VLOOKUP(F774,Plan2!$1:$1048576,8,FALSE)</f>
        <v>0.1</v>
      </c>
      <c r="K774" s="125">
        <f t="shared" si="56"/>
        <v>3</v>
      </c>
      <c r="L774" s="133">
        <v>42524</v>
      </c>
      <c r="M774" s="130" t="s">
        <v>420</v>
      </c>
      <c r="N774" s="130">
        <f t="shared" si="55"/>
        <v>30</v>
      </c>
      <c r="O774" s="127">
        <f t="shared" si="57"/>
        <v>3</v>
      </c>
      <c r="P774" s="126">
        <v>42579</v>
      </c>
      <c r="Q774" s="120">
        <v>4544</v>
      </c>
      <c r="R774" s="120" t="s">
        <v>611</v>
      </c>
    </row>
    <row r="775" spans="1:18" ht="75" x14ac:dyDescent="0.25">
      <c r="A775" s="120" t="s">
        <v>17</v>
      </c>
      <c r="B775" s="121" t="s">
        <v>18</v>
      </c>
      <c r="C775" s="122">
        <v>42664</v>
      </c>
      <c r="D775" s="132">
        <v>160010</v>
      </c>
      <c r="E775" s="120" t="s">
        <v>278</v>
      </c>
      <c r="F775" s="130">
        <v>86</v>
      </c>
      <c r="G775" s="120" t="str">
        <f>VLOOKUP(F775,Plan2!$1:$1048576,3,FALSE)</f>
        <v>FITA ADESIVA EMBALAGEM, MATERIAL POLIPROPILENO, COMPRIMENTO 50 M, LARGURA 50 MM, APLICAÇÃO EMPACOTAMENTO EM GERAL, COR MARROM. ROLO DE 50 METROS</v>
      </c>
      <c r="H775" s="130" t="s">
        <v>279</v>
      </c>
      <c r="I775" s="130">
        <v>4</v>
      </c>
      <c r="J775" s="131">
        <f>VLOOKUP(F775,Plan2!$1:$1048576,8,FALSE)</f>
        <v>1.75</v>
      </c>
      <c r="K775" s="125">
        <f t="shared" si="56"/>
        <v>7</v>
      </c>
      <c r="L775" s="133">
        <v>42524</v>
      </c>
      <c r="M775" s="130" t="s">
        <v>416</v>
      </c>
      <c r="N775" s="130">
        <f t="shared" si="55"/>
        <v>4</v>
      </c>
      <c r="O775" s="127">
        <f t="shared" si="57"/>
        <v>7</v>
      </c>
      <c r="P775" s="126">
        <v>42597</v>
      </c>
      <c r="Q775" s="120">
        <v>3048</v>
      </c>
      <c r="R775" s="120" t="s">
        <v>611</v>
      </c>
    </row>
    <row r="776" spans="1:18" ht="60" x14ac:dyDescent="0.25">
      <c r="A776" s="120" t="s">
        <v>17</v>
      </c>
      <c r="B776" s="121" t="s">
        <v>18</v>
      </c>
      <c r="C776" s="122">
        <v>42664</v>
      </c>
      <c r="D776" s="132">
        <v>160010</v>
      </c>
      <c r="E776" s="120" t="s">
        <v>278</v>
      </c>
      <c r="F776" s="130">
        <v>88</v>
      </c>
      <c r="G776" s="120" t="str">
        <f>VLOOKUP(F776,Plan2!$1:$1048576,3,FALSE)</f>
        <v>FITA ADESIVA, MATERIAL CREPE, TIPO MONOFACE, LARGURA 19 MM, COMPRIMENTO 50 M, COR BEGE, APLICAÇÃO MULTIUSO. ROLO DE 50 METROS</v>
      </c>
      <c r="H776" s="130" t="s">
        <v>279</v>
      </c>
      <c r="I776" s="130">
        <v>4</v>
      </c>
      <c r="J776" s="131">
        <f>VLOOKUP(F776,Plan2!$1:$1048576,8,FALSE)</f>
        <v>1.5</v>
      </c>
      <c r="K776" s="125">
        <f t="shared" si="56"/>
        <v>6</v>
      </c>
      <c r="L776" s="133">
        <v>42524</v>
      </c>
      <c r="M776" s="130" t="s">
        <v>416</v>
      </c>
      <c r="N776" s="130">
        <f t="shared" si="55"/>
        <v>4</v>
      </c>
      <c r="O776" s="127">
        <f t="shared" si="57"/>
        <v>6</v>
      </c>
      <c r="P776" s="126">
        <v>42597</v>
      </c>
      <c r="Q776" s="120">
        <v>3048</v>
      </c>
      <c r="R776" s="120" t="s">
        <v>611</v>
      </c>
    </row>
    <row r="777" spans="1:18" ht="75" x14ac:dyDescent="0.25">
      <c r="A777" s="120" t="s">
        <v>17</v>
      </c>
      <c r="B777" s="121" t="s">
        <v>18</v>
      </c>
      <c r="C777" s="122">
        <v>42664</v>
      </c>
      <c r="D777" s="132">
        <v>160010</v>
      </c>
      <c r="E777" s="120" t="s">
        <v>278</v>
      </c>
      <c r="F777" s="130">
        <v>92</v>
      </c>
      <c r="G777" s="120" t="str">
        <f>VLOOKUP(F777,Plan2!$1:$1048576,3,FALSE)</f>
        <v>FITA ADESIVA, MATERIAL POLIPROPILENO TRANSPARENTE, TIPO MONOFACE, LARGURA 50 MM, COMPRIMENTO 50 M, COR INCOLOR, APLICAÇÃO MULTIUSO. ROLO DE 50 METROS</v>
      </c>
      <c r="H777" s="130" t="s">
        <v>279</v>
      </c>
      <c r="I777" s="130">
        <v>4</v>
      </c>
      <c r="J777" s="131">
        <f>VLOOKUP(F777,Plan2!$1:$1048576,8,FALSE)</f>
        <v>1.8</v>
      </c>
      <c r="K777" s="125">
        <f t="shared" si="56"/>
        <v>7.2</v>
      </c>
      <c r="L777" s="133">
        <v>42524</v>
      </c>
      <c r="M777" s="130" t="s">
        <v>416</v>
      </c>
      <c r="N777" s="130">
        <f t="shared" si="55"/>
        <v>4</v>
      </c>
      <c r="O777" s="127">
        <f t="shared" si="57"/>
        <v>7.2</v>
      </c>
      <c r="P777" s="126">
        <v>42597</v>
      </c>
      <c r="Q777" s="120">
        <v>3048</v>
      </c>
      <c r="R777" s="120" t="s">
        <v>611</v>
      </c>
    </row>
    <row r="778" spans="1:18" ht="60" x14ac:dyDescent="0.25">
      <c r="A778" s="120" t="s">
        <v>17</v>
      </c>
      <c r="B778" s="121" t="s">
        <v>18</v>
      </c>
      <c r="C778" s="122">
        <v>42664</v>
      </c>
      <c r="D778" s="132">
        <v>160010</v>
      </c>
      <c r="E778" s="120" t="s">
        <v>278</v>
      </c>
      <c r="F778" s="130">
        <v>100</v>
      </c>
      <c r="G778" s="120" t="str">
        <f>VLOOKUP(F778,Plan2!$1:$1048576,3,FALSE)</f>
        <v>GRAMPEADOR, TRATAMENTO SUPERFICIAL PINTADO, MATERIAL METAL, TIPO MESA, CAPACIDADE 100 FL, APLICAÇÃO PAPEL, TAMANHO GRAMPO 23/10</v>
      </c>
      <c r="H778" s="130" t="s">
        <v>279</v>
      </c>
      <c r="I778" s="130">
        <v>4</v>
      </c>
      <c r="J778" s="131">
        <f>VLOOKUP(F778,Plan2!$1:$1048576,8,FALSE)</f>
        <v>33.200000000000003</v>
      </c>
      <c r="K778" s="125">
        <f t="shared" si="56"/>
        <v>132.80000000000001</v>
      </c>
      <c r="L778" s="133">
        <v>42524</v>
      </c>
      <c r="M778" s="130" t="s">
        <v>417</v>
      </c>
      <c r="N778" s="130">
        <f t="shared" si="55"/>
        <v>4</v>
      </c>
      <c r="O778" s="127">
        <f t="shared" si="57"/>
        <v>132.80000000000001</v>
      </c>
      <c r="P778" s="126">
        <v>42577</v>
      </c>
      <c r="Q778" s="120">
        <v>6468</v>
      </c>
      <c r="R778" s="120" t="s">
        <v>611</v>
      </c>
    </row>
    <row r="779" spans="1:18" ht="60" x14ac:dyDescent="0.25">
      <c r="A779" s="120" t="s">
        <v>17</v>
      </c>
      <c r="B779" s="121" t="s">
        <v>18</v>
      </c>
      <c r="C779" s="122">
        <v>42664</v>
      </c>
      <c r="D779" s="132">
        <v>160010</v>
      </c>
      <c r="E779" s="120" t="s">
        <v>278</v>
      </c>
      <c r="F779" s="130">
        <v>103</v>
      </c>
      <c r="G779" s="120" t="str">
        <f>VLOOKUP(F779,Plan2!$1:$1048576,3,FALSE)</f>
        <v>GRAMPO GRAMPEADOR, MATERIAL METAL, TRATAMENTO SUPERFICIAL GALVANIZADO, TAMANHO23/10, USO GRAMPEADOR DE MESA. CAIXA COM 5.000 UNIDADES</v>
      </c>
      <c r="H779" s="130" t="s">
        <v>279</v>
      </c>
      <c r="I779" s="130">
        <v>4</v>
      </c>
      <c r="J779" s="131">
        <f>VLOOKUP(F779,Plan2!$1:$1048576,8,FALSE)</f>
        <v>7.75</v>
      </c>
      <c r="K779" s="125">
        <f t="shared" si="56"/>
        <v>31</v>
      </c>
      <c r="L779" s="133">
        <v>42524</v>
      </c>
      <c r="M779" s="130" t="s">
        <v>421</v>
      </c>
      <c r="N779" s="130">
        <f t="shared" si="55"/>
        <v>4</v>
      </c>
      <c r="O779" s="127">
        <f t="shared" si="57"/>
        <v>31</v>
      </c>
      <c r="P779" s="133">
        <v>42766</v>
      </c>
      <c r="Q779" s="130">
        <v>6</v>
      </c>
      <c r="R779" s="120" t="s">
        <v>611</v>
      </c>
    </row>
    <row r="780" spans="1:18" ht="45" x14ac:dyDescent="0.25">
      <c r="A780" s="120" t="s">
        <v>17</v>
      </c>
      <c r="B780" s="121" t="s">
        <v>18</v>
      </c>
      <c r="C780" s="122">
        <v>42664</v>
      </c>
      <c r="D780" s="132">
        <v>160010</v>
      </c>
      <c r="E780" s="120" t="s">
        <v>278</v>
      </c>
      <c r="F780" s="130">
        <v>104</v>
      </c>
      <c r="G780" s="120" t="str">
        <f>VLOOKUP(F780,Plan2!$1:$1048576,3,FALSE)</f>
        <v>GRAMPO GRAMPEADOR, MATERIAL METAL, TRATAMENTO SUPERFICIAL GALVANIZADO, TAMANHO26/6. CAIXA COM 5.000 UNIDADES</v>
      </c>
      <c r="H780" s="130" t="s">
        <v>279</v>
      </c>
      <c r="I780" s="130">
        <v>4</v>
      </c>
      <c r="J780" s="131">
        <f>VLOOKUP(F780,Plan2!$1:$1048576,8,FALSE)</f>
        <v>2</v>
      </c>
      <c r="K780" s="125">
        <f t="shared" si="56"/>
        <v>8</v>
      </c>
      <c r="L780" s="133">
        <v>42527</v>
      </c>
      <c r="M780" s="130" t="s">
        <v>428</v>
      </c>
      <c r="N780" s="130">
        <f t="shared" si="55"/>
        <v>4</v>
      </c>
      <c r="O780" s="127">
        <f t="shared" si="57"/>
        <v>8</v>
      </c>
      <c r="P780" s="126">
        <v>42639</v>
      </c>
      <c r="Q780" s="120">
        <v>309</v>
      </c>
      <c r="R780" s="120" t="s">
        <v>611</v>
      </c>
    </row>
    <row r="781" spans="1:18" ht="75" x14ac:dyDescent="0.25">
      <c r="A781" s="120" t="s">
        <v>17</v>
      </c>
      <c r="B781" s="121" t="s">
        <v>18</v>
      </c>
      <c r="C781" s="122">
        <v>42664</v>
      </c>
      <c r="D781" s="132">
        <v>160010</v>
      </c>
      <c r="E781" s="120" t="s">
        <v>278</v>
      </c>
      <c r="F781" s="130">
        <v>144</v>
      </c>
      <c r="G781" s="120" t="str">
        <f>VLOOKUP(F781,Plan2!$1:$1048576,3,FALSE)</f>
        <v>PASTA ARQUIVO, MATERIAL PLÁSTICO CORRUGADO FLEXÍVEL, LARGURA 250 MM, ALTURA 345 MM, LOMBADA 60 MM, COR AMARELA, CARACTERÍSTICAS ADICIONAIS COM ABA E ELÁSTICO</v>
      </c>
      <c r="H781" s="130" t="s">
        <v>279</v>
      </c>
      <c r="I781" s="130">
        <v>4</v>
      </c>
      <c r="J781" s="131">
        <f>VLOOKUP(F781,Plan2!$1:$1048576,8,FALSE)</f>
        <v>2.02</v>
      </c>
      <c r="K781" s="125">
        <f t="shared" si="56"/>
        <v>8.08</v>
      </c>
      <c r="L781" s="133">
        <v>42527</v>
      </c>
      <c r="M781" s="130" t="s">
        <v>425</v>
      </c>
      <c r="N781" s="130">
        <f t="shared" si="55"/>
        <v>4</v>
      </c>
      <c r="O781" s="127">
        <f t="shared" si="57"/>
        <v>8.08</v>
      </c>
      <c r="P781" s="126">
        <v>42579</v>
      </c>
      <c r="Q781" s="120">
        <v>1400</v>
      </c>
      <c r="R781" s="120" t="s">
        <v>611</v>
      </c>
    </row>
    <row r="782" spans="1:18" ht="75" x14ac:dyDescent="0.25">
      <c r="A782" s="120" t="s">
        <v>17</v>
      </c>
      <c r="B782" s="121" t="s">
        <v>18</v>
      </c>
      <c r="C782" s="122">
        <v>42664</v>
      </c>
      <c r="D782" s="132">
        <v>160010</v>
      </c>
      <c r="E782" s="120" t="s">
        <v>278</v>
      </c>
      <c r="F782" s="130">
        <v>140</v>
      </c>
      <c r="G782" s="120" t="str">
        <f>VLOOKUP(F782,Plan2!$1:$1048576,3,FALSE)</f>
        <v>PASTA ARQUIVO, MATERIAL PLÁSTICO CORRUGADO FLEXÍVEL, TIPO COM ABAS, LARGURA 250 MM, ALTURA 335 MM, LOMBADA 55 MM, COR AZUL, CARACTERÍSTICAS ADICIONAIS COMELÁSTICO</v>
      </c>
      <c r="H782" s="130" t="s">
        <v>279</v>
      </c>
      <c r="I782" s="130">
        <v>4</v>
      </c>
      <c r="J782" s="131">
        <f>VLOOKUP(F782,Plan2!$1:$1048576,8,FALSE)</f>
        <v>2.02</v>
      </c>
      <c r="K782" s="125">
        <f t="shared" si="56"/>
        <v>8.08</v>
      </c>
      <c r="L782" s="133">
        <v>42527</v>
      </c>
      <c r="M782" s="130" t="s">
        <v>425</v>
      </c>
      <c r="N782" s="130">
        <f t="shared" si="55"/>
        <v>4</v>
      </c>
      <c r="O782" s="127">
        <f t="shared" si="57"/>
        <v>8.08</v>
      </c>
      <c r="P782" s="126">
        <v>42579</v>
      </c>
      <c r="Q782" s="120">
        <v>1400</v>
      </c>
      <c r="R782" s="120" t="s">
        <v>611</v>
      </c>
    </row>
    <row r="783" spans="1:18" ht="75" x14ac:dyDescent="0.25">
      <c r="A783" s="120" t="s">
        <v>17</v>
      </c>
      <c r="B783" s="121" t="s">
        <v>18</v>
      </c>
      <c r="C783" s="122">
        <v>42664</v>
      </c>
      <c r="D783" s="132">
        <v>160010</v>
      </c>
      <c r="E783" s="120" t="s">
        <v>278</v>
      </c>
      <c r="F783" s="130">
        <v>143</v>
      </c>
      <c r="G783" s="120" t="str">
        <f>VLOOKUP(F783,Plan2!$1:$1048576,3,FALSE)</f>
        <v>PASTA ARQUIVO, MATERIAL PLÁSTICO CORRUGADO FLEXÍVEL, TIPO COM ABAS, LARGURA 250 MM, ALTURA 340 MM, LOMBADA 35 MM, COR AZUL, CARACTERÍSTICAS ADICIONAIS COMELÁSTICO</v>
      </c>
      <c r="H783" s="130" t="s">
        <v>279</v>
      </c>
      <c r="I783" s="130">
        <v>4</v>
      </c>
      <c r="J783" s="131">
        <f>VLOOKUP(F783,Plan2!$1:$1048576,8,FALSE)</f>
        <v>1.85</v>
      </c>
      <c r="K783" s="125">
        <f t="shared" si="56"/>
        <v>7.4</v>
      </c>
      <c r="L783" s="133">
        <v>42524</v>
      </c>
      <c r="M783" s="130" t="s">
        <v>424</v>
      </c>
      <c r="N783" s="130">
        <f t="shared" si="55"/>
        <v>4</v>
      </c>
      <c r="O783" s="127">
        <f t="shared" si="57"/>
        <v>7.4</v>
      </c>
      <c r="P783" s="126">
        <v>42579</v>
      </c>
      <c r="Q783" s="120">
        <v>938</v>
      </c>
      <c r="R783" s="120" t="s">
        <v>611</v>
      </c>
    </row>
    <row r="784" spans="1:18" ht="45" x14ac:dyDescent="0.25">
      <c r="A784" s="120" t="s">
        <v>17</v>
      </c>
      <c r="B784" s="121" t="s">
        <v>18</v>
      </c>
      <c r="C784" s="122">
        <v>42664</v>
      </c>
      <c r="D784" s="132">
        <v>160010</v>
      </c>
      <c r="E784" s="120" t="s">
        <v>278</v>
      </c>
      <c r="F784" s="130">
        <v>153</v>
      </c>
      <c r="G784" s="120" t="str">
        <f>VLOOKUP(F784,Plan2!$1:$1048576,3,FALSE)</f>
        <v>PINCEL MARCADOR PERMANENTE CD, MATERIAL PLÁSTICO, TIPO PONTA FELTRO, COR TINTAAZUL</v>
      </c>
      <c r="H784" s="130" t="s">
        <v>279</v>
      </c>
      <c r="I784" s="130">
        <v>4</v>
      </c>
      <c r="J784" s="131">
        <f>VLOOKUP(F784,Plan2!$1:$1048576,8,FALSE)</f>
        <v>0.94</v>
      </c>
      <c r="K784" s="125">
        <f t="shared" si="56"/>
        <v>3.76</v>
      </c>
      <c r="L784" s="133">
        <v>42527</v>
      </c>
      <c r="M784" s="130" t="s">
        <v>425</v>
      </c>
      <c r="N784" s="130">
        <f t="shared" si="55"/>
        <v>4</v>
      </c>
      <c r="O784" s="127">
        <f t="shared" si="57"/>
        <v>3.76</v>
      </c>
      <c r="P784" s="126">
        <v>42579</v>
      </c>
      <c r="Q784" s="120">
        <v>1400</v>
      </c>
      <c r="R784" s="120" t="s">
        <v>611</v>
      </c>
    </row>
    <row r="785" spans="1:18" ht="45" x14ac:dyDescent="0.25">
      <c r="A785" s="120" t="s">
        <v>17</v>
      </c>
      <c r="B785" s="121" t="s">
        <v>18</v>
      </c>
      <c r="C785" s="122">
        <v>42664</v>
      </c>
      <c r="D785" s="132">
        <v>160010</v>
      </c>
      <c r="E785" s="120" t="s">
        <v>278</v>
      </c>
      <c r="F785" s="130">
        <v>156</v>
      </c>
      <c r="G785" s="120" t="str">
        <f>VLOOKUP(F785,Plan2!$1:$1048576,3,FALSE)</f>
        <v>PINCEL QUADRO BRANCO / MAGNÉTICO, MATERIAL PLÁSTICO, MATERIAL PONTA FELTRO, TIPO CARGA DESCARTÁVEL, COR AZUL</v>
      </c>
      <c r="H785" s="130" t="s">
        <v>279</v>
      </c>
      <c r="I785" s="130">
        <v>4</v>
      </c>
      <c r="J785" s="131">
        <f>VLOOKUP(F785,Plan2!$1:$1048576,8,FALSE)</f>
        <v>1.3</v>
      </c>
      <c r="K785" s="125">
        <f t="shared" si="56"/>
        <v>5.2</v>
      </c>
      <c r="L785" s="133">
        <v>42524</v>
      </c>
      <c r="M785" s="130" t="s">
        <v>423</v>
      </c>
      <c r="N785" s="130">
        <f t="shared" si="55"/>
        <v>4</v>
      </c>
      <c r="O785" s="127">
        <f t="shared" si="57"/>
        <v>5.2</v>
      </c>
      <c r="P785" s="126">
        <v>42576</v>
      </c>
      <c r="Q785" s="120">
        <v>348</v>
      </c>
      <c r="R785" s="120" t="s">
        <v>611</v>
      </c>
    </row>
    <row r="786" spans="1:18" ht="60" x14ac:dyDescent="0.25">
      <c r="A786" s="120" t="s">
        <v>17</v>
      </c>
      <c r="B786" s="121" t="s">
        <v>18</v>
      </c>
      <c r="C786" s="122">
        <v>42664</v>
      </c>
      <c r="D786" s="132">
        <v>160010</v>
      </c>
      <c r="E786" s="120" t="s">
        <v>278</v>
      </c>
      <c r="F786" s="130">
        <v>158</v>
      </c>
      <c r="G786" s="120" t="str">
        <f>VLOOKUP(F786,Plan2!$1:$1048576,3,FALSE)</f>
        <v>PINCEL QUADRO BRANCO / MAGNÉTICO, MATERIAL PLÁSTICO, MATERIAL PONTA FELTRO, TIPO CARGA DESCARTÁVEL, COR VERDE</v>
      </c>
      <c r="H786" s="130" t="s">
        <v>279</v>
      </c>
      <c r="I786" s="130">
        <v>4</v>
      </c>
      <c r="J786" s="131">
        <f>VLOOKUP(F786,Plan2!$1:$1048576,8,FALSE)</f>
        <v>1.27</v>
      </c>
      <c r="K786" s="125">
        <f t="shared" si="56"/>
        <v>5.08</v>
      </c>
      <c r="L786" s="133">
        <v>42524</v>
      </c>
      <c r="M786" s="130" t="s">
        <v>424</v>
      </c>
      <c r="N786" s="130">
        <f t="shared" si="55"/>
        <v>4</v>
      </c>
      <c r="O786" s="127">
        <f t="shared" si="57"/>
        <v>5.08</v>
      </c>
      <c r="P786" s="126">
        <v>42579</v>
      </c>
      <c r="Q786" s="120">
        <v>938</v>
      </c>
      <c r="R786" s="120" t="s">
        <v>611</v>
      </c>
    </row>
    <row r="787" spans="1:18" ht="60" x14ac:dyDescent="0.25">
      <c r="A787" s="120" t="s">
        <v>17</v>
      </c>
      <c r="B787" s="121" t="s">
        <v>18</v>
      </c>
      <c r="C787" s="122">
        <v>42664</v>
      </c>
      <c r="D787" s="132">
        <v>160010</v>
      </c>
      <c r="E787" s="120" t="s">
        <v>278</v>
      </c>
      <c r="F787" s="130">
        <v>159</v>
      </c>
      <c r="G787" s="120" t="str">
        <f>VLOOKUP(F787,Plan2!$1:$1048576,3,FALSE)</f>
        <v>PINCEL QUADRO BRANCO / MAGNÉTICO, MATERIAL PLÁSTICO, MATERIAL PONTA FELTRO, TIPO CARGA DESCARTÁVEL, COR VERMELHO</v>
      </c>
      <c r="H787" s="130" t="s">
        <v>279</v>
      </c>
      <c r="I787" s="130">
        <v>4</v>
      </c>
      <c r="J787" s="131">
        <f>VLOOKUP(F787,Plan2!$1:$1048576,8,FALSE)</f>
        <v>1.28</v>
      </c>
      <c r="K787" s="125">
        <f t="shared" si="56"/>
        <v>5.12</v>
      </c>
      <c r="L787" s="133">
        <v>42524</v>
      </c>
      <c r="M787" s="130" t="s">
        <v>424</v>
      </c>
      <c r="N787" s="130">
        <f t="shared" si="55"/>
        <v>4</v>
      </c>
      <c r="O787" s="127">
        <f t="shared" si="57"/>
        <v>5.12</v>
      </c>
      <c r="P787" s="126">
        <v>42579</v>
      </c>
      <c r="Q787" s="120">
        <v>938</v>
      </c>
      <c r="R787" s="120" t="s">
        <v>611</v>
      </c>
    </row>
    <row r="788" spans="1:18" ht="60" x14ac:dyDescent="0.25">
      <c r="A788" s="120" t="s">
        <v>17</v>
      </c>
      <c r="B788" s="121" t="s">
        <v>18</v>
      </c>
      <c r="C788" s="122">
        <v>42664</v>
      </c>
      <c r="D788" s="132">
        <v>160010</v>
      </c>
      <c r="E788" s="120" t="s">
        <v>278</v>
      </c>
      <c r="F788" s="130">
        <v>175</v>
      </c>
      <c r="G788" s="120" t="str">
        <f>VLOOKUP(F788,Plan2!$1:$1048576,3,FALSE)</f>
        <v>TINTA PARA CARIMBO, COR AZUL, COMPONENTES ÁGUA, PIGMENTOS, ASPECTO FÍSICO LÍQUIDO, APLICAÇÃO ALMOFADA, CAPACIDADE FRASCO 40 ML</v>
      </c>
      <c r="H788" s="130" t="s">
        <v>279</v>
      </c>
      <c r="I788" s="130">
        <v>4</v>
      </c>
      <c r="J788" s="131">
        <f>VLOOKUP(F788,Plan2!$1:$1048576,8,FALSE)</f>
        <v>1.6</v>
      </c>
      <c r="K788" s="125">
        <f t="shared" si="56"/>
        <v>6.4</v>
      </c>
      <c r="L788" s="133">
        <v>42524</v>
      </c>
      <c r="M788" s="130" t="s">
        <v>424</v>
      </c>
      <c r="N788" s="130">
        <f t="shared" si="55"/>
        <v>4</v>
      </c>
      <c r="O788" s="127">
        <f t="shared" si="57"/>
        <v>6.4</v>
      </c>
      <c r="P788" s="126">
        <v>42579</v>
      </c>
      <c r="Q788" s="120">
        <v>938</v>
      </c>
      <c r="R788" s="120" t="s">
        <v>611</v>
      </c>
    </row>
    <row r="789" spans="1:18" ht="60" x14ac:dyDescent="0.25">
      <c r="A789" s="120" t="s">
        <v>17</v>
      </c>
      <c r="B789" s="121" t="s">
        <v>18</v>
      </c>
      <c r="C789" s="122">
        <v>42664</v>
      </c>
      <c r="D789" s="132">
        <v>160050</v>
      </c>
      <c r="E789" s="120" t="s">
        <v>282</v>
      </c>
      <c r="F789" s="130">
        <v>46</v>
      </c>
      <c r="G789" s="120" t="str">
        <f>VLOOKUP(F789,Plan2!$1:$1048576,3,FALSE)</f>
        <v>COLA, COMPOSIÇÃO CIANIACRILATO, APLICAÇÃO MATERIAIS POROSOS, CARACTERÍSTICAS ADICIONAIS BICO APLICADOR, TIPO INSTANTÂNEA. TUBO DE 3G</v>
      </c>
      <c r="H789" s="130" t="s">
        <v>283</v>
      </c>
      <c r="I789" s="130">
        <v>5</v>
      </c>
      <c r="J789" s="131">
        <f>VLOOKUP(F789,Plan2!$1:$1048576,8,FALSE)</f>
        <v>3.23</v>
      </c>
      <c r="K789" s="125">
        <f t="shared" si="56"/>
        <v>16.149999999999999</v>
      </c>
      <c r="L789" s="133">
        <v>42524</v>
      </c>
      <c r="M789" s="130" t="s">
        <v>419</v>
      </c>
      <c r="N789" s="130">
        <f t="shared" si="55"/>
        <v>5</v>
      </c>
      <c r="O789" s="127">
        <f t="shared" si="57"/>
        <v>16.149999999999999</v>
      </c>
      <c r="P789" s="126">
        <v>42563</v>
      </c>
      <c r="Q789" s="120">
        <v>13408</v>
      </c>
      <c r="R789" s="120" t="s">
        <v>611</v>
      </c>
    </row>
    <row r="790" spans="1:18" ht="60" x14ac:dyDescent="0.25">
      <c r="A790" s="120" t="s">
        <v>17</v>
      </c>
      <c r="B790" s="121" t="s">
        <v>18</v>
      </c>
      <c r="C790" s="122">
        <v>42664</v>
      </c>
      <c r="D790" s="132">
        <v>160050</v>
      </c>
      <c r="E790" s="120" t="s">
        <v>282</v>
      </c>
      <c r="F790" s="130">
        <v>57</v>
      </c>
      <c r="G790" s="120" t="str">
        <f>VLOOKUP(F790,Plan2!$1:$1048576,3,FALSE)</f>
        <v>CORRETIVO LÍQUIDO, MATERIAL BASE D´ÁGUA- SECAGEM RÁPIDA, APRESENTAÇÃO FRASCO, APLICAÇÃO PAPEL COMUM ML, VOLUME 18 ML</v>
      </c>
      <c r="H790" s="130" t="s">
        <v>283</v>
      </c>
      <c r="I790" s="130">
        <v>5</v>
      </c>
      <c r="J790" s="131">
        <f>VLOOKUP(F790,Plan2!$1:$1048576,8,FALSE)</f>
        <v>0.99</v>
      </c>
      <c r="K790" s="125">
        <f t="shared" si="56"/>
        <v>4.95</v>
      </c>
      <c r="L790" s="133">
        <v>42527</v>
      </c>
      <c r="M790" s="130" t="s">
        <v>431</v>
      </c>
      <c r="N790" s="130">
        <f t="shared" si="55"/>
        <v>5</v>
      </c>
      <c r="O790" s="127">
        <f t="shared" si="57"/>
        <v>4.95</v>
      </c>
      <c r="P790" s="126">
        <v>42613</v>
      </c>
      <c r="Q790" s="120">
        <v>1089</v>
      </c>
      <c r="R790" s="120" t="s">
        <v>611</v>
      </c>
    </row>
    <row r="791" spans="1:18" ht="60" x14ac:dyDescent="0.25">
      <c r="A791" s="120" t="s">
        <v>17</v>
      </c>
      <c r="B791" s="121" t="s">
        <v>18</v>
      </c>
      <c r="C791" s="122">
        <v>42664</v>
      </c>
      <c r="D791" s="132">
        <v>160050</v>
      </c>
      <c r="E791" s="120" t="s">
        <v>282</v>
      </c>
      <c r="F791" s="130">
        <v>66</v>
      </c>
      <c r="G791" s="120" t="str">
        <f>VLOOKUP(F791,Plan2!$1:$1048576,3,FALSE)</f>
        <v>ENVELOPE, MATERIAL PAPEL KRAFT, GRAMATURA 110 G/M2, TIPO SACO COMUM, COMPRIMENTO 390 MM, COR PARDA, LARGURA 260 MM</v>
      </c>
      <c r="H791" s="130" t="s">
        <v>283</v>
      </c>
      <c r="I791" s="130">
        <v>200</v>
      </c>
      <c r="J791" s="131">
        <f>VLOOKUP(F791,Plan2!$1:$1048576,8,FALSE)</f>
        <v>0.12</v>
      </c>
      <c r="K791" s="125">
        <f t="shared" si="56"/>
        <v>24</v>
      </c>
      <c r="L791" s="133">
        <v>42524</v>
      </c>
      <c r="M791" s="130" t="s">
        <v>420</v>
      </c>
      <c r="N791" s="130">
        <v>100</v>
      </c>
      <c r="O791" s="127">
        <f t="shared" si="57"/>
        <v>12</v>
      </c>
      <c r="P791" s="126">
        <v>42579</v>
      </c>
      <c r="Q791" s="120">
        <v>4544</v>
      </c>
      <c r="R791" s="120" t="s">
        <v>692</v>
      </c>
    </row>
    <row r="792" spans="1:18" ht="75" x14ac:dyDescent="0.25">
      <c r="A792" s="120" t="s">
        <v>17</v>
      </c>
      <c r="B792" s="121" t="s">
        <v>18</v>
      </c>
      <c r="C792" s="122">
        <v>42664</v>
      </c>
      <c r="D792" s="132">
        <v>160050</v>
      </c>
      <c r="E792" s="120" t="s">
        <v>282</v>
      </c>
      <c r="F792" s="130">
        <v>68</v>
      </c>
      <c r="G792" s="120" t="str">
        <f>VLOOKUP(F792,Plan2!$1:$1048576,3,FALSE)</f>
        <v>ENVELOPE, MATERIAL PAPEL KRAFT FL, GRAMATURA 90 G/M2, TIPO SACO COMUM, COMPRIMENTO 280 MM, COR PARDA, IMPRESSÃO BAIXO-RELEVO, LARGURA 200 MM</v>
      </c>
      <c r="H792" s="130" t="s">
        <v>283</v>
      </c>
      <c r="I792" s="130">
        <v>200</v>
      </c>
      <c r="J792" s="131">
        <f>VLOOKUP(F792,Plan2!$1:$1048576,8,FALSE)</f>
        <v>7.0000000000000007E-2</v>
      </c>
      <c r="K792" s="125">
        <f t="shared" si="56"/>
        <v>14.000000000000002</v>
      </c>
      <c r="L792" s="133">
        <v>42524</v>
      </c>
      <c r="M792" s="130" t="s">
        <v>420</v>
      </c>
      <c r="N792" s="130">
        <f t="shared" ref="N792:N800" si="58">I792</f>
        <v>200</v>
      </c>
      <c r="O792" s="127">
        <f t="shared" si="57"/>
        <v>14.000000000000002</v>
      </c>
      <c r="P792" s="126">
        <v>42579</v>
      </c>
      <c r="Q792" s="120">
        <v>4544</v>
      </c>
      <c r="R792" s="120" t="s">
        <v>611</v>
      </c>
    </row>
    <row r="793" spans="1:18" ht="60" x14ac:dyDescent="0.25">
      <c r="A793" s="120" t="s">
        <v>17</v>
      </c>
      <c r="B793" s="121" t="s">
        <v>18</v>
      </c>
      <c r="C793" s="122">
        <v>42664</v>
      </c>
      <c r="D793" s="132">
        <v>160050</v>
      </c>
      <c r="E793" s="120" t="s">
        <v>282</v>
      </c>
      <c r="F793" s="130">
        <v>87</v>
      </c>
      <c r="G793" s="120" t="str">
        <f>VLOOKUP(F793,Plan2!$1:$1048576,3,FALSE)</f>
        <v>FITA ADESIVA, MATERIAL CELOFANE TRANSPARENTE, TIPO MONOFACE, LARGURA 19 MM, COMPRIMENTO 30 M, COR INCOLOR, APLICAÇÃO MULTIUSO</v>
      </c>
      <c r="H793" s="130" t="s">
        <v>283</v>
      </c>
      <c r="I793" s="130">
        <v>5</v>
      </c>
      <c r="J793" s="131">
        <f>VLOOKUP(F793,Plan2!$1:$1048576,8,FALSE)</f>
        <v>0.97</v>
      </c>
      <c r="K793" s="125">
        <f t="shared" si="56"/>
        <v>4.8499999999999996</v>
      </c>
      <c r="L793" s="133">
        <v>42524</v>
      </c>
      <c r="M793" s="130" t="s">
        <v>414</v>
      </c>
      <c r="N793" s="130">
        <f t="shared" si="58"/>
        <v>5</v>
      </c>
      <c r="O793" s="127">
        <f t="shared" si="57"/>
        <v>4.8499999999999996</v>
      </c>
      <c r="P793" s="126">
        <v>42612</v>
      </c>
      <c r="Q793" s="120">
        <v>1489</v>
      </c>
      <c r="R793" s="120" t="s">
        <v>611</v>
      </c>
    </row>
    <row r="794" spans="1:18" ht="75" x14ac:dyDescent="0.25">
      <c r="A794" s="120" t="s">
        <v>17</v>
      </c>
      <c r="B794" s="121" t="s">
        <v>18</v>
      </c>
      <c r="C794" s="122">
        <v>42664</v>
      </c>
      <c r="D794" s="132">
        <v>160050</v>
      </c>
      <c r="E794" s="120" t="s">
        <v>282</v>
      </c>
      <c r="F794" s="130">
        <v>92</v>
      </c>
      <c r="G794" s="120" t="str">
        <f>VLOOKUP(F794,Plan2!$1:$1048576,3,FALSE)</f>
        <v>FITA ADESIVA, MATERIAL POLIPROPILENO TRANSPARENTE, TIPO MONOFACE, LARGURA 50 MM, COMPRIMENTO 50 M, COR INCOLOR, APLICAÇÃO MULTIUSO. ROLO DE 50 METROS</v>
      </c>
      <c r="H794" s="130" t="s">
        <v>283</v>
      </c>
      <c r="I794" s="130">
        <v>5</v>
      </c>
      <c r="J794" s="131">
        <f>VLOOKUP(F794,Plan2!$1:$1048576,8,FALSE)</f>
        <v>1.8</v>
      </c>
      <c r="K794" s="125">
        <f t="shared" si="56"/>
        <v>9</v>
      </c>
      <c r="L794" s="133">
        <v>42524</v>
      </c>
      <c r="M794" s="130" t="s">
        <v>416</v>
      </c>
      <c r="N794" s="130">
        <f t="shared" si="58"/>
        <v>5</v>
      </c>
      <c r="O794" s="127">
        <f t="shared" si="57"/>
        <v>9</v>
      </c>
      <c r="P794" s="126">
        <v>42597</v>
      </c>
      <c r="Q794" s="120">
        <v>3048</v>
      </c>
      <c r="R794" s="120" t="s">
        <v>611</v>
      </c>
    </row>
    <row r="795" spans="1:18" ht="60" x14ac:dyDescent="0.25">
      <c r="A795" s="120" t="s">
        <v>17</v>
      </c>
      <c r="B795" s="121" t="s">
        <v>18</v>
      </c>
      <c r="C795" s="122">
        <v>42664</v>
      </c>
      <c r="D795" s="132">
        <v>160050</v>
      </c>
      <c r="E795" s="120" t="s">
        <v>282</v>
      </c>
      <c r="F795" s="130">
        <v>101</v>
      </c>
      <c r="G795" s="120" t="str">
        <f>VLOOKUP(F795,Plan2!$1:$1048576,3,FALSE)</f>
        <v>GRAMPEADOR, TRATAMENTO SUPERFICIAL PINTADO, MATERIAL METAL, TIPO MESA, CAPACIDADE 20 FL, APLICAÇÃO PAPEL, TAMANHO GRAMPO 26/6</v>
      </c>
      <c r="H795" s="130" t="s">
        <v>283</v>
      </c>
      <c r="I795" s="130">
        <v>1</v>
      </c>
      <c r="J795" s="131">
        <f>VLOOKUP(F795,Plan2!$1:$1048576,8,FALSE)</f>
        <v>5.84</v>
      </c>
      <c r="K795" s="125">
        <f t="shared" si="56"/>
        <v>5.84</v>
      </c>
      <c r="L795" s="133">
        <v>42527</v>
      </c>
      <c r="M795" s="130" t="s">
        <v>431</v>
      </c>
      <c r="N795" s="130">
        <f t="shared" si="58"/>
        <v>1</v>
      </c>
      <c r="O795" s="127">
        <f t="shared" si="57"/>
        <v>5.84</v>
      </c>
      <c r="P795" s="126">
        <v>42613</v>
      </c>
      <c r="Q795" s="120">
        <v>1089</v>
      </c>
      <c r="R795" s="120" t="s">
        <v>611</v>
      </c>
    </row>
    <row r="796" spans="1:18" ht="75" x14ac:dyDescent="0.25">
      <c r="A796" s="120" t="s">
        <v>17</v>
      </c>
      <c r="B796" s="121" t="s">
        <v>18</v>
      </c>
      <c r="C796" s="122">
        <v>42664</v>
      </c>
      <c r="D796" s="132">
        <v>160050</v>
      </c>
      <c r="E796" s="120" t="s">
        <v>282</v>
      </c>
      <c r="F796" s="130">
        <v>108</v>
      </c>
      <c r="G796" s="120" t="str">
        <f>VLOOKUP(F796,Plan2!$1:$1048576,3,FALSE)</f>
        <v>LÁPIS PRETO, MATERIAL CORPO MADEIRA, DUREZA CARGA HB, FORMATO CORPO SEXTAVADO,CARACTERÍSTICAS ADICIONAIS ENVERNIZADO E APONTADO, MATERIAL CARGA GRAFITE Nº 2</v>
      </c>
      <c r="H796" s="130" t="s">
        <v>283</v>
      </c>
      <c r="I796" s="130">
        <v>50</v>
      </c>
      <c r="J796" s="131">
        <f>VLOOKUP(F796,Plan2!$1:$1048576,8,FALSE)</f>
        <v>0.16</v>
      </c>
      <c r="K796" s="125">
        <f t="shared" si="56"/>
        <v>8</v>
      </c>
      <c r="L796" s="130" t="s">
        <v>477</v>
      </c>
      <c r="M796" s="130" t="s">
        <v>477</v>
      </c>
      <c r="N796" s="130" t="s">
        <v>477</v>
      </c>
      <c r="O796" s="127" t="s">
        <v>477</v>
      </c>
      <c r="P796" s="126" t="s">
        <v>477</v>
      </c>
      <c r="Q796" s="120" t="s">
        <v>477</v>
      </c>
      <c r="R796" s="120" t="s">
        <v>478</v>
      </c>
    </row>
    <row r="797" spans="1:18" ht="75" x14ac:dyDescent="0.25">
      <c r="A797" s="120" t="s">
        <v>17</v>
      </c>
      <c r="B797" s="121" t="s">
        <v>18</v>
      </c>
      <c r="C797" s="122">
        <v>42664</v>
      </c>
      <c r="D797" s="132">
        <v>160050</v>
      </c>
      <c r="E797" s="120" t="s">
        <v>282</v>
      </c>
      <c r="F797" s="130">
        <v>144</v>
      </c>
      <c r="G797" s="120" t="str">
        <f>VLOOKUP(F797,Plan2!$1:$1048576,3,FALSE)</f>
        <v>PASTA ARQUIVO, MATERIAL PLÁSTICO CORRUGADO FLEXÍVEL, LARGURA 250 MM, ALTURA 345 MM, LOMBADA 60 MM, COR AMARELA, CARACTERÍSTICAS ADICIONAIS COM ABA E ELÁSTICO</v>
      </c>
      <c r="H797" s="130" t="s">
        <v>283</v>
      </c>
      <c r="I797" s="130">
        <v>30</v>
      </c>
      <c r="J797" s="131">
        <f>VLOOKUP(F797,Plan2!$1:$1048576,8,FALSE)</f>
        <v>2.02</v>
      </c>
      <c r="K797" s="125">
        <f t="shared" si="56"/>
        <v>60.6</v>
      </c>
      <c r="L797" s="133">
        <v>42527</v>
      </c>
      <c r="M797" s="130" t="s">
        <v>425</v>
      </c>
      <c r="N797" s="130">
        <f t="shared" si="58"/>
        <v>30</v>
      </c>
      <c r="O797" s="127">
        <f t="shared" si="57"/>
        <v>60.6</v>
      </c>
      <c r="P797" s="126">
        <v>42579</v>
      </c>
      <c r="Q797" s="120">
        <v>1400</v>
      </c>
      <c r="R797" s="120" t="s">
        <v>611</v>
      </c>
    </row>
    <row r="798" spans="1:18" ht="90" x14ac:dyDescent="0.25">
      <c r="A798" s="120" t="s">
        <v>17</v>
      </c>
      <c r="B798" s="121" t="s">
        <v>18</v>
      </c>
      <c r="C798" s="122">
        <v>42664</v>
      </c>
      <c r="D798" s="132">
        <v>180000</v>
      </c>
      <c r="E798" s="120" t="s">
        <v>330</v>
      </c>
      <c r="F798" s="130">
        <v>5</v>
      </c>
      <c r="G798" s="120" t="str">
        <f>VLOOKUP(F798,Plan2!$1:$1048576,3,FALSE)</f>
        <v>ALFINETE MAPA, MATERIAL METAL, TRATAMENTO SUPERFICIAL NIQUELADO, MATERIAL CABEÇA PLÁSTICO, FORMATO CABEÇA REDONDO, COR VERMELHA, COMPRIMENTO 10 MM, APLICAÇÃO MAPA. CAIXA COM 100 UNIDADES</v>
      </c>
      <c r="H798" s="130" t="s">
        <v>331</v>
      </c>
      <c r="I798" s="130">
        <v>10</v>
      </c>
      <c r="J798" s="131">
        <f>VLOOKUP(F798,Plan2!$1:$1048576,8,FALSE)</f>
        <v>2.95</v>
      </c>
      <c r="K798" s="125">
        <f t="shared" si="56"/>
        <v>29.5</v>
      </c>
      <c r="L798" s="133">
        <v>42527</v>
      </c>
      <c r="M798" s="130" t="s">
        <v>475</v>
      </c>
      <c r="N798" s="130">
        <f t="shared" si="58"/>
        <v>10</v>
      </c>
      <c r="O798" s="127">
        <f t="shared" si="57"/>
        <v>29.5</v>
      </c>
      <c r="P798" s="126">
        <v>42579</v>
      </c>
      <c r="Q798" s="120">
        <v>939</v>
      </c>
      <c r="R798" s="120" t="s">
        <v>611</v>
      </c>
    </row>
    <row r="799" spans="1:18" ht="90" x14ac:dyDescent="0.25">
      <c r="A799" s="120" t="s">
        <v>17</v>
      </c>
      <c r="B799" s="121" t="s">
        <v>18</v>
      </c>
      <c r="C799" s="122">
        <v>42664</v>
      </c>
      <c r="D799" s="132">
        <v>180000</v>
      </c>
      <c r="E799" s="120" t="s">
        <v>330</v>
      </c>
      <c r="F799" s="130">
        <v>4</v>
      </c>
      <c r="G799" s="120" t="str">
        <f>VLOOKUP(F799,Plan2!$1:$1048576,3,FALSE)</f>
        <v>ALFINETE MAPA, MATERIAL METAL, TRATAMENTO SUPERFICIAL NIQUELADO, MATERIAL CABEÇA PLÁSTICO, FORMATO CABEÇA REDONDO, COR PRETA, COMPRIMENTO 10 MM, APLICAÇÃO MAPA. CAIXA COM 100 UNIDADES</v>
      </c>
      <c r="H799" s="130" t="s">
        <v>331</v>
      </c>
      <c r="I799" s="130">
        <v>10</v>
      </c>
      <c r="J799" s="131">
        <f>VLOOKUP(F799,Plan2!$1:$1048576,8,FALSE)</f>
        <v>3.5</v>
      </c>
      <c r="K799" s="125">
        <f t="shared" si="56"/>
        <v>35</v>
      </c>
      <c r="L799" s="133">
        <v>42527</v>
      </c>
      <c r="M799" s="130" t="s">
        <v>474</v>
      </c>
      <c r="N799" s="130">
        <f t="shared" si="58"/>
        <v>10</v>
      </c>
      <c r="O799" s="127">
        <f t="shared" si="57"/>
        <v>35</v>
      </c>
      <c r="P799" s="126">
        <v>42579</v>
      </c>
      <c r="Q799" s="120">
        <v>347</v>
      </c>
      <c r="R799" s="120" t="s">
        <v>611</v>
      </c>
    </row>
    <row r="800" spans="1:18" ht="90" x14ac:dyDescent="0.25">
      <c r="A800" s="120" t="s">
        <v>17</v>
      </c>
      <c r="B800" s="121" t="s">
        <v>18</v>
      </c>
      <c r="C800" s="122">
        <v>42664</v>
      </c>
      <c r="D800" s="132">
        <v>180000</v>
      </c>
      <c r="E800" s="120" t="s">
        <v>330</v>
      </c>
      <c r="F800" s="130">
        <v>3</v>
      </c>
      <c r="G800" s="120" t="str">
        <f>VLOOKUP(F800,Plan2!$1:$1048576,3,FALSE)</f>
        <v>ALFINETE MAPA, MATERIAL METAL, TRATAMENTO SUPERFICIAL NIQUELADO, MATERIAL CABEÇA PLÁSTICO, FORMATO CABEÇA REDONDO, COR AZUL, COMPRIMENTO 10 MM, APLICAÇÃO MAPA. CAIXA COM 100 UNIDADES</v>
      </c>
      <c r="H800" s="130" t="s">
        <v>331</v>
      </c>
      <c r="I800" s="130">
        <v>10</v>
      </c>
      <c r="J800" s="131">
        <f>VLOOKUP(F800,Plan2!$1:$1048576,8,FALSE)</f>
        <v>3</v>
      </c>
      <c r="K800" s="125">
        <f t="shared" si="56"/>
        <v>30</v>
      </c>
      <c r="L800" s="133">
        <v>42527</v>
      </c>
      <c r="M800" s="130" t="s">
        <v>475</v>
      </c>
      <c r="N800" s="130">
        <f t="shared" si="58"/>
        <v>10</v>
      </c>
      <c r="O800" s="127">
        <f t="shared" si="57"/>
        <v>30</v>
      </c>
      <c r="P800" s="126">
        <v>42579</v>
      </c>
      <c r="Q800" s="120">
        <v>939</v>
      </c>
      <c r="R800" s="120" t="s">
        <v>611</v>
      </c>
    </row>
    <row r="801" spans="1:18" ht="105" x14ac:dyDescent="0.25">
      <c r="A801" s="120" t="s">
        <v>17</v>
      </c>
      <c r="B801" s="121" t="s">
        <v>18</v>
      </c>
      <c r="C801" s="122">
        <v>42664</v>
      </c>
      <c r="D801" s="132">
        <v>180000</v>
      </c>
      <c r="E801" s="120" t="s">
        <v>330</v>
      </c>
      <c r="F801" s="130">
        <v>18</v>
      </c>
      <c r="G801" s="120" t="str">
        <f>VLOOKUP(F801,Plan2!$1:$1048576,3,FALSE)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801" s="130" t="s">
        <v>331</v>
      </c>
      <c r="I801" s="130">
        <v>200</v>
      </c>
      <c r="J801" s="131">
        <f>VLOOKUP(F801,Plan2!$1:$1048576,8,FALSE)</f>
        <v>0.5</v>
      </c>
      <c r="K801" s="125">
        <f t="shared" si="56"/>
        <v>100</v>
      </c>
      <c r="L801" s="133">
        <v>42527</v>
      </c>
      <c r="M801" s="130" t="s">
        <v>471</v>
      </c>
      <c r="N801" s="130">
        <v>190</v>
      </c>
      <c r="O801" s="127">
        <f t="shared" si="57"/>
        <v>95</v>
      </c>
      <c r="P801" s="126">
        <v>42579</v>
      </c>
      <c r="Q801" s="120">
        <v>4228</v>
      </c>
      <c r="R801" s="120" t="s">
        <v>692</v>
      </c>
    </row>
    <row r="802" spans="1:18" ht="105" x14ac:dyDescent="0.25">
      <c r="A802" s="120" t="s">
        <v>17</v>
      </c>
      <c r="B802" s="121" t="s">
        <v>18</v>
      </c>
      <c r="C802" s="122">
        <v>42664</v>
      </c>
      <c r="D802" s="132">
        <v>180000</v>
      </c>
      <c r="E802" s="120" t="s">
        <v>330</v>
      </c>
      <c r="F802" s="130">
        <v>19</v>
      </c>
      <c r="G802" s="120" t="str">
        <f>VLOOKUP(F802,Plan2!$1:$1048576,3,FALSE)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802" s="130" t="s">
        <v>331</v>
      </c>
      <c r="I802" s="130">
        <v>200</v>
      </c>
      <c r="J802" s="131">
        <f>VLOOKUP(F802,Plan2!$1:$1048576,8,FALSE)</f>
        <v>0.32</v>
      </c>
      <c r="K802" s="125">
        <f t="shared" si="56"/>
        <v>64</v>
      </c>
      <c r="L802" s="133">
        <v>42161</v>
      </c>
      <c r="M802" s="130" t="s">
        <v>476</v>
      </c>
      <c r="N802" s="130">
        <f>I802</f>
        <v>200</v>
      </c>
      <c r="O802" s="127">
        <f t="shared" si="57"/>
        <v>64</v>
      </c>
      <c r="P802" s="126">
        <v>42613</v>
      </c>
      <c r="Q802" s="120">
        <v>1086</v>
      </c>
      <c r="R802" s="120" t="s">
        <v>611</v>
      </c>
    </row>
    <row r="803" spans="1:18" ht="60" x14ac:dyDescent="0.25">
      <c r="A803" s="120" t="s">
        <v>17</v>
      </c>
      <c r="B803" s="121" t="s">
        <v>18</v>
      </c>
      <c r="C803" s="122">
        <v>42664</v>
      </c>
      <c r="D803" s="132">
        <v>180000</v>
      </c>
      <c r="E803" s="120" t="s">
        <v>330</v>
      </c>
      <c r="F803" s="130">
        <v>65</v>
      </c>
      <c r="G803" s="120" t="str">
        <f>VLOOKUP(F803,Plan2!$1:$1048576,3,FALSE)</f>
        <v>ENVELOPE, MATERIAL PAPEL KRAFT, GRAMATURA 110 G/M2, TIPO SACO COMUM, COMPRIMENTO 360 MM, COR BRANCA, LARGURA 260 MM</v>
      </c>
      <c r="H803" s="130" t="s">
        <v>331</v>
      </c>
      <c r="I803" s="130">
        <v>2000</v>
      </c>
      <c r="J803" s="131">
        <f>VLOOKUP(F803,Plan2!$1:$1048576,8,FALSE)</f>
        <v>0.11</v>
      </c>
      <c r="K803" s="125">
        <f t="shared" si="56"/>
        <v>220</v>
      </c>
      <c r="L803" s="133">
        <v>42591</v>
      </c>
      <c r="M803" s="130" t="s">
        <v>553</v>
      </c>
      <c r="N803" s="130">
        <v>758</v>
      </c>
      <c r="O803" s="127">
        <f t="shared" si="57"/>
        <v>83.38</v>
      </c>
      <c r="P803" s="126">
        <v>42633</v>
      </c>
      <c r="Q803" s="120">
        <v>4606</v>
      </c>
      <c r="R803" s="120" t="s">
        <v>611</v>
      </c>
    </row>
    <row r="804" spans="1:18" ht="60" x14ac:dyDescent="0.25">
      <c r="A804" s="120" t="s">
        <v>17</v>
      </c>
      <c r="B804" s="121" t="s">
        <v>18</v>
      </c>
      <c r="C804" s="122">
        <v>42664</v>
      </c>
      <c r="D804" s="132">
        <v>180000</v>
      </c>
      <c r="E804" s="120" t="s">
        <v>330</v>
      </c>
      <c r="F804" s="130">
        <v>66</v>
      </c>
      <c r="G804" s="120" t="str">
        <f>VLOOKUP(F804,Plan2!$1:$1048576,3,FALSE)</f>
        <v>ENVELOPE, MATERIAL PAPEL KRAFT, GRAMATURA 110 G/M2, TIPO SACO COMUM, COMPRIMENTO 390 MM, COR PARDA, LARGURA 260 MM</v>
      </c>
      <c r="H804" s="130" t="s">
        <v>331</v>
      </c>
      <c r="I804" s="130">
        <v>500</v>
      </c>
      <c r="J804" s="131">
        <f>VLOOKUP(F804,Plan2!$1:$1048576,8,FALSE)</f>
        <v>0.12</v>
      </c>
      <c r="K804" s="125">
        <f t="shared" si="56"/>
        <v>60</v>
      </c>
      <c r="L804" s="133">
        <v>42527</v>
      </c>
      <c r="M804" s="130" t="s">
        <v>472</v>
      </c>
      <c r="N804" s="130">
        <v>400</v>
      </c>
      <c r="O804" s="127">
        <f t="shared" si="57"/>
        <v>48</v>
      </c>
      <c r="P804" s="126">
        <v>42579</v>
      </c>
      <c r="Q804" s="120">
        <v>4540</v>
      </c>
      <c r="R804" s="120" t="s">
        <v>692</v>
      </c>
    </row>
    <row r="805" spans="1:18" ht="60" x14ac:dyDescent="0.25">
      <c r="A805" s="120" t="s">
        <v>17</v>
      </c>
      <c r="B805" s="121" t="s">
        <v>18</v>
      </c>
      <c r="C805" s="122">
        <v>42664</v>
      </c>
      <c r="D805" s="132">
        <v>180000</v>
      </c>
      <c r="E805" s="120" t="s">
        <v>330</v>
      </c>
      <c r="F805" s="130">
        <v>89</v>
      </c>
      <c r="G805" s="120" t="str">
        <f>VLOOKUP(F805,Plan2!$1:$1048576,3,FALSE)</f>
        <v>FITA ADESIVA, MATERIAL CREPE, TIPO MONOFACE, LARGURA 25 MM, COMPRIMENTO 50 M, COR BEGE, APLICAÇÃO MULTIUSO. ROLO DE 50 METROS</v>
      </c>
      <c r="H805" s="130" t="s">
        <v>331</v>
      </c>
      <c r="I805" s="130">
        <v>250</v>
      </c>
      <c r="J805" s="131">
        <f>VLOOKUP(F805,Plan2!$1:$1048576,8,FALSE)</f>
        <v>2.4</v>
      </c>
      <c r="K805" s="125">
        <f t="shared" si="56"/>
        <v>600</v>
      </c>
      <c r="L805" s="133">
        <v>42527</v>
      </c>
      <c r="M805" s="130" t="s">
        <v>469</v>
      </c>
      <c r="N805" s="130">
        <v>6</v>
      </c>
      <c r="O805" s="127">
        <f t="shared" si="57"/>
        <v>14.399999999999999</v>
      </c>
      <c r="P805" s="126">
        <v>42597</v>
      </c>
      <c r="Q805" s="120">
        <v>3047</v>
      </c>
      <c r="R805" s="120" t="s">
        <v>692</v>
      </c>
    </row>
    <row r="806" spans="1:18" ht="60" x14ac:dyDescent="0.25">
      <c r="A806" s="120" t="s">
        <v>17</v>
      </c>
      <c r="B806" s="121" t="s">
        <v>18</v>
      </c>
      <c r="C806" s="122">
        <v>42664</v>
      </c>
      <c r="D806" s="132">
        <v>180000</v>
      </c>
      <c r="E806" s="120" t="s">
        <v>330</v>
      </c>
      <c r="F806" s="130">
        <v>90</v>
      </c>
      <c r="G806" s="120" t="str">
        <f>VLOOKUP(F806,Plan2!$1:$1048576,3,FALSE)</f>
        <v>FITA ADESIVA, MATERIAL CREPE, TIPO MONOFACE, LARGURA 50 MM, COMPRIMENTO 50 M, COR BEGE, APLICAÇÃO MULTIUSO. ROLO DE 50 METROS</v>
      </c>
      <c r="H806" s="130" t="s">
        <v>331</v>
      </c>
      <c r="I806" s="130">
        <v>100</v>
      </c>
      <c r="J806" s="131">
        <f>VLOOKUP(F806,Plan2!$1:$1048576,8,FALSE)</f>
        <v>5</v>
      </c>
      <c r="K806" s="125">
        <f t="shared" si="56"/>
        <v>500</v>
      </c>
      <c r="L806" s="133">
        <v>42527</v>
      </c>
      <c r="M806" s="130" t="s">
        <v>469</v>
      </c>
      <c r="N806" s="130">
        <v>5</v>
      </c>
      <c r="O806" s="127">
        <f t="shared" si="57"/>
        <v>25</v>
      </c>
      <c r="P806" s="126">
        <v>42597</v>
      </c>
      <c r="Q806" s="120">
        <v>3047</v>
      </c>
      <c r="R806" s="120" t="s">
        <v>692</v>
      </c>
    </row>
    <row r="807" spans="1:18" ht="60" x14ac:dyDescent="0.25">
      <c r="A807" s="120" t="s">
        <v>17</v>
      </c>
      <c r="B807" s="121" t="s">
        <v>18</v>
      </c>
      <c r="C807" s="122">
        <v>42664</v>
      </c>
      <c r="D807" s="132">
        <v>180000</v>
      </c>
      <c r="E807" s="120" t="s">
        <v>330</v>
      </c>
      <c r="F807" s="130">
        <v>99</v>
      </c>
      <c r="G807" s="120" t="str">
        <f>VLOOKUP(F807,Plan2!$1:$1048576,3,FALSE)</f>
        <v>GARRAFA TÉRMICA, MATERIAL PLÁSTICO, CAPACIDADE 1 L, FORMATO CILÍNDRICO, CARACTERÍSTICAS ADICIONAIS COM TAMPA ROSCÁVEL E AMPOLA EM VIDRO</v>
      </c>
      <c r="H807" s="130" t="s">
        <v>331</v>
      </c>
      <c r="I807" s="130">
        <v>20</v>
      </c>
      <c r="J807" s="131">
        <f>VLOOKUP(F807,Plan2!$1:$1048576,8,FALSE)</f>
        <v>19.989999999999998</v>
      </c>
      <c r="K807" s="125">
        <f t="shared" si="56"/>
        <v>399.79999999999995</v>
      </c>
      <c r="L807" s="133">
        <v>42527</v>
      </c>
      <c r="M807" s="130" t="s">
        <v>473</v>
      </c>
      <c r="N807" s="130">
        <f>I807</f>
        <v>20</v>
      </c>
      <c r="O807" s="127">
        <f t="shared" si="57"/>
        <v>399.79999999999995</v>
      </c>
      <c r="P807" s="126">
        <v>42590</v>
      </c>
      <c r="Q807" s="120">
        <v>545</v>
      </c>
      <c r="R807" s="120" t="s">
        <v>611</v>
      </c>
    </row>
    <row r="808" spans="1:18" ht="60" x14ac:dyDescent="0.25">
      <c r="A808" s="120" t="s">
        <v>17</v>
      </c>
      <c r="B808" s="121" t="s">
        <v>18</v>
      </c>
      <c r="C808" s="122">
        <v>42664</v>
      </c>
      <c r="D808" s="132">
        <v>180000</v>
      </c>
      <c r="E808" s="120" t="s">
        <v>330</v>
      </c>
      <c r="F808" s="130">
        <v>100</v>
      </c>
      <c r="G808" s="120" t="str">
        <f>VLOOKUP(F808,Plan2!$1:$1048576,3,FALSE)</f>
        <v>GRAMPEADOR, TRATAMENTO SUPERFICIAL PINTADO, MATERIAL METAL, TIPO MESA, CAPACIDADE 100 FL, APLICAÇÃO PAPEL, TAMANHO GRAMPO 23/10</v>
      </c>
      <c r="H808" s="130" t="s">
        <v>331</v>
      </c>
      <c r="I808" s="130">
        <v>10</v>
      </c>
      <c r="J808" s="131">
        <f>VLOOKUP(F808,Plan2!$1:$1048576,8,FALSE)</f>
        <v>33.200000000000003</v>
      </c>
      <c r="K808" s="125">
        <f t="shared" si="56"/>
        <v>332</v>
      </c>
      <c r="L808" s="133">
        <v>42527</v>
      </c>
      <c r="M808" s="130" t="s">
        <v>470</v>
      </c>
      <c r="N808" s="130">
        <f>I808</f>
        <v>10</v>
      </c>
      <c r="O808" s="127">
        <f t="shared" si="57"/>
        <v>332</v>
      </c>
      <c r="P808" s="126">
        <v>42558</v>
      </c>
      <c r="Q808" s="120">
        <v>6350</v>
      </c>
      <c r="R808" s="120" t="s">
        <v>611</v>
      </c>
    </row>
    <row r="809" spans="1:18" ht="75" x14ac:dyDescent="0.25">
      <c r="A809" s="120" t="s">
        <v>17</v>
      </c>
      <c r="B809" s="121" t="s">
        <v>18</v>
      </c>
      <c r="C809" s="122">
        <v>42664</v>
      </c>
      <c r="D809" s="132">
        <v>180000</v>
      </c>
      <c r="E809" s="120" t="s">
        <v>330</v>
      </c>
      <c r="F809" s="130">
        <v>108</v>
      </c>
      <c r="G809" s="120" t="str">
        <f>VLOOKUP(F809,Plan2!$1:$1048576,3,FALSE)</f>
        <v>LÁPIS PRETO, MATERIAL CORPO MADEIRA, DUREZA CARGA HB, FORMATO CORPO SEXTAVADO,CARACTERÍSTICAS ADICIONAIS ENVERNIZADO E APONTADO, MATERIAL CARGA GRAFITE Nº 2</v>
      </c>
      <c r="H809" s="130" t="s">
        <v>331</v>
      </c>
      <c r="I809" s="130">
        <v>100</v>
      </c>
      <c r="J809" s="131">
        <f>VLOOKUP(F809,Plan2!$1:$1048576,8,FALSE)</f>
        <v>0.16</v>
      </c>
      <c r="K809" s="125">
        <f t="shared" si="56"/>
        <v>16</v>
      </c>
      <c r="L809" s="130" t="s">
        <v>477</v>
      </c>
      <c r="M809" s="130" t="s">
        <v>477</v>
      </c>
      <c r="N809" s="130" t="s">
        <v>477</v>
      </c>
      <c r="O809" s="127" t="s">
        <v>477</v>
      </c>
      <c r="P809" s="126" t="s">
        <v>477</v>
      </c>
      <c r="Q809" s="120" t="s">
        <v>477</v>
      </c>
      <c r="R809" s="120" t="s">
        <v>478</v>
      </c>
    </row>
    <row r="810" spans="1:18" ht="135" x14ac:dyDescent="0.25">
      <c r="A810" s="120" t="s">
        <v>17</v>
      </c>
      <c r="B810" s="121" t="s">
        <v>18</v>
      </c>
      <c r="C810" s="122">
        <v>42664</v>
      </c>
      <c r="D810" s="132">
        <v>180000</v>
      </c>
      <c r="E810" s="120" t="s">
        <v>330</v>
      </c>
      <c r="F810" s="130">
        <v>114</v>
      </c>
      <c r="G810" s="120" t="str">
        <f>VLOOKUP(F810,Plan2!$1:$1048576,3,FALSE)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810" s="130" t="s">
        <v>331</v>
      </c>
      <c r="I810" s="130">
        <v>20</v>
      </c>
      <c r="J810" s="131">
        <f>VLOOKUP(F810,Plan2!$1:$1048576,8,FALSE)</f>
        <v>11.42</v>
      </c>
      <c r="K810" s="125">
        <f t="shared" si="56"/>
        <v>228.4</v>
      </c>
      <c r="L810" s="133">
        <v>42527</v>
      </c>
      <c r="M810" s="130" t="s">
        <v>472</v>
      </c>
      <c r="N810" s="130">
        <f>I810</f>
        <v>20</v>
      </c>
      <c r="O810" s="127">
        <f t="shared" si="57"/>
        <v>228.4</v>
      </c>
      <c r="P810" s="126">
        <v>42579</v>
      </c>
      <c r="Q810" s="120">
        <v>4540</v>
      </c>
      <c r="R810" s="120" t="s">
        <v>611</v>
      </c>
    </row>
    <row r="811" spans="1:18" ht="30" x14ac:dyDescent="0.25">
      <c r="A811" s="120" t="s">
        <v>17</v>
      </c>
      <c r="B811" s="121" t="s">
        <v>18</v>
      </c>
      <c r="C811" s="122">
        <v>42664</v>
      </c>
      <c r="D811" s="132">
        <v>180000</v>
      </c>
      <c r="E811" s="120" t="s">
        <v>330</v>
      </c>
      <c r="F811" s="130">
        <v>123</v>
      </c>
      <c r="G811" s="120" t="str">
        <f>VLOOKUP(F811,Plan2!$1:$1048576,3,FALSE)</f>
        <v>PAPEL A4, MATERIAL PAPEL ALCALINO, GRAMATURA 75 G/M2, COR BRANCA. RESMA</v>
      </c>
      <c r="H811" s="130" t="s">
        <v>331</v>
      </c>
      <c r="I811" s="130">
        <v>300</v>
      </c>
      <c r="J811" s="131">
        <f>VLOOKUP(F811,Plan2!$1:$1048576,8,FALSE)</f>
        <v>9.09</v>
      </c>
      <c r="K811" s="125">
        <f t="shared" si="56"/>
        <v>2727</v>
      </c>
      <c r="L811" s="130" t="s">
        <v>477</v>
      </c>
      <c r="M811" s="130" t="s">
        <v>477</v>
      </c>
      <c r="N811" s="130">
        <f>I811</f>
        <v>300</v>
      </c>
      <c r="O811" s="127">
        <f t="shared" si="57"/>
        <v>2727</v>
      </c>
      <c r="P811" s="126" t="s">
        <v>477</v>
      </c>
      <c r="Q811" s="120" t="s">
        <v>477</v>
      </c>
      <c r="R811" s="120" t="s">
        <v>479</v>
      </c>
    </row>
    <row r="812" spans="1:18" ht="60" x14ac:dyDescent="0.25">
      <c r="A812" s="120" t="s">
        <v>17</v>
      </c>
      <c r="B812" s="121" t="s">
        <v>18</v>
      </c>
      <c r="C812" s="122">
        <v>42664</v>
      </c>
      <c r="D812" s="132">
        <v>180000</v>
      </c>
      <c r="E812" s="120" t="s">
        <v>330</v>
      </c>
      <c r="F812" s="130">
        <v>134</v>
      </c>
      <c r="G812" s="120" t="str">
        <f>VLOOKUP(F812,Plan2!$1:$1048576,3,FALSE)</f>
        <v>PAPEL OFÍCIO, MATERIAL PAPEL ALCALINO, COMPRIMENTO 330 MM, LARGURA 216 MM, GRAMATURA 75 G/M2, COR BRANCA, TIPO 2. RESMA</v>
      </c>
      <c r="H812" s="130" t="s">
        <v>331</v>
      </c>
      <c r="I812" s="130">
        <v>200</v>
      </c>
      <c r="J812" s="131">
        <f>VLOOKUP(F812,Plan2!$1:$1048576,8,FALSE)</f>
        <v>12.97</v>
      </c>
      <c r="K812" s="125">
        <f t="shared" si="56"/>
        <v>2594</v>
      </c>
      <c r="L812" s="133">
        <v>42527</v>
      </c>
      <c r="M812" s="130" t="s">
        <v>472</v>
      </c>
      <c r="N812" s="130">
        <v>42</v>
      </c>
      <c r="O812" s="127">
        <f t="shared" si="57"/>
        <v>544.74</v>
      </c>
      <c r="P812" s="126">
        <v>42579</v>
      </c>
      <c r="Q812" s="120">
        <v>4540</v>
      </c>
      <c r="R812" s="120" t="s">
        <v>692</v>
      </c>
    </row>
    <row r="813" spans="1:18" ht="75" x14ac:dyDescent="0.25">
      <c r="A813" s="120" t="s">
        <v>17</v>
      </c>
      <c r="B813" s="121" t="s">
        <v>18</v>
      </c>
      <c r="C813" s="122">
        <v>42664</v>
      </c>
      <c r="D813" s="132">
        <v>180000</v>
      </c>
      <c r="E813" s="120" t="s">
        <v>330</v>
      </c>
      <c r="F813" s="130">
        <v>138</v>
      </c>
      <c r="G813" s="120" t="str">
        <f>VLOOKUP(F813,Plan2!$1:$1048576,3,FALSE)</f>
        <v>PASTA ARQUIVO, MATERIAL CARTOLINA PLASTIFICADA, TIPO COM GRAMPO, LARGURA 230 MM, ALTURA 335 MM, COR AZUL, PRENDEDOR INTERNO TRILHO, GRAMATURA 480 G/M2</v>
      </c>
      <c r="H813" s="130" t="s">
        <v>331</v>
      </c>
      <c r="I813" s="130">
        <v>300</v>
      </c>
      <c r="J813" s="131">
        <f>VLOOKUP(F813,Plan2!$1:$1048576,8,FALSE)</f>
        <v>0.85</v>
      </c>
      <c r="K813" s="125">
        <f t="shared" si="56"/>
        <v>255</v>
      </c>
      <c r="L813" s="133">
        <v>42527</v>
      </c>
      <c r="M813" s="130" t="s">
        <v>472</v>
      </c>
      <c r="N813" s="130">
        <v>230</v>
      </c>
      <c r="O813" s="127">
        <f t="shared" si="57"/>
        <v>195.5</v>
      </c>
      <c r="P813" s="126">
        <v>42579</v>
      </c>
      <c r="Q813" s="120">
        <v>4540</v>
      </c>
      <c r="R813" s="120" t="s">
        <v>692</v>
      </c>
    </row>
    <row r="814" spans="1:18" ht="75" x14ac:dyDescent="0.25">
      <c r="A814" s="120" t="s">
        <v>17</v>
      </c>
      <c r="B814" s="121" t="s">
        <v>18</v>
      </c>
      <c r="C814" s="122">
        <v>42664</v>
      </c>
      <c r="D814" s="132">
        <v>180000</v>
      </c>
      <c r="E814" s="120" t="s">
        <v>330</v>
      </c>
      <c r="F814" s="130">
        <v>139</v>
      </c>
      <c r="G814" s="120" t="str">
        <f>VLOOKUP(F814,Plan2!$1:$1048576,3,FALSE)</f>
        <v>PASTA ARQUIVO, MATERIAL PLÁSTICO CORRUGADO FLEXÍVEL, TIPO COM ABAS, LARGURA 250 MM, ALTURA 335 MM, LOMBADA 20 MM, COR AZUL, CARACTERÍSTICAS ADICIONAIS COMELÁSTICO</v>
      </c>
      <c r="H814" s="130" t="s">
        <v>331</v>
      </c>
      <c r="I814" s="130">
        <v>300</v>
      </c>
      <c r="J814" s="131">
        <f>VLOOKUP(F814,Plan2!$1:$1048576,8,FALSE)</f>
        <v>1.73</v>
      </c>
      <c r="K814" s="125">
        <f t="shared" si="56"/>
        <v>519</v>
      </c>
      <c r="L814" s="133">
        <v>42527</v>
      </c>
      <c r="M814" s="130" t="s">
        <v>475</v>
      </c>
      <c r="N814" s="130">
        <v>265</v>
      </c>
      <c r="O814" s="127">
        <f t="shared" si="57"/>
        <v>458.45</v>
      </c>
      <c r="P814" s="126">
        <v>42579</v>
      </c>
      <c r="Q814" s="120">
        <v>939</v>
      </c>
      <c r="R814" s="120" t="s">
        <v>692</v>
      </c>
    </row>
    <row r="815" spans="1:18" ht="60" x14ac:dyDescent="0.25">
      <c r="A815" s="120" t="s">
        <v>17</v>
      </c>
      <c r="B815" s="121" t="s">
        <v>18</v>
      </c>
      <c r="C815" s="122">
        <v>42664</v>
      </c>
      <c r="D815" s="132">
        <v>180000</v>
      </c>
      <c r="E815" s="120" t="s">
        <v>330</v>
      </c>
      <c r="F815" s="130">
        <v>149</v>
      </c>
      <c r="G815" s="120" t="str">
        <f>VLOOKUP(F815,Plan2!$1:$1048576,3,FALSE)</f>
        <v>PINCEL ATÔMICO, MATERIAL PLÁSTICO, TIPO PONTA FELTRO, TIPO CARGA DESCARTÁVEL, COR TINTA AZUL</v>
      </c>
      <c r="H815" s="130" t="s">
        <v>331</v>
      </c>
      <c r="I815" s="130">
        <v>360</v>
      </c>
      <c r="J815" s="131">
        <f>VLOOKUP(F815,Plan2!$1:$1048576,8,FALSE)</f>
        <v>1.05</v>
      </c>
      <c r="K815" s="125">
        <f t="shared" si="56"/>
        <v>378</v>
      </c>
      <c r="L815" s="133">
        <v>42527</v>
      </c>
      <c r="M815" s="130" t="s">
        <v>475</v>
      </c>
      <c r="N815" s="130">
        <v>194</v>
      </c>
      <c r="O815" s="127">
        <f t="shared" si="57"/>
        <v>203.70000000000002</v>
      </c>
      <c r="P815" s="126">
        <v>42579</v>
      </c>
      <c r="Q815" s="120">
        <v>939</v>
      </c>
      <c r="R815" s="120" t="s">
        <v>692</v>
      </c>
    </row>
    <row r="816" spans="1:18" ht="60" x14ac:dyDescent="0.25">
      <c r="A816" s="120" t="s">
        <v>17</v>
      </c>
      <c r="B816" s="121" t="s">
        <v>18</v>
      </c>
      <c r="C816" s="122">
        <v>42664</v>
      </c>
      <c r="D816" s="132">
        <v>180000</v>
      </c>
      <c r="E816" s="120" t="s">
        <v>330</v>
      </c>
      <c r="F816" s="130">
        <v>150</v>
      </c>
      <c r="G816" s="120" t="str">
        <f>VLOOKUP(F816,Plan2!$1:$1048576,3,FALSE)</f>
        <v>PINCEL ATÔMICO, MATERIAL PLÁSTICO, TIPO PONTA FELTRO, TIPO CARGA DESCARTÁVEL, COR TINTA PRETA</v>
      </c>
      <c r="H816" s="130" t="s">
        <v>331</v>
      </c>
      <c r="I816" s="130">
        <v>360</v>
      </c>
      <c r="J816" s="131">
        <f>VLOOKUP(F816,Plan2!$1:$1048576,8,FALSE)</f>
        <v>1.05</v>
      </c>
      <c r="K816" s="125">
        <f t="shared" si="56"/>
        <v>378</v>
      </c>
      <c r="L816" s="133">
        <v>42527</v>
      </c>
      <c r="M816" s="130" t="s">
        <v>475</v>
      </c>
      <c r="N816" s="130">
        <v>195</v>
      </c>
      <c r="O816" s="127">
        <f t="shared" si="57"/>
        <v>204.75</v>
      </c>
      <c r="P816" s="126">
        <v>42579</v>
      </c>
      <c r="Q816" s="120">
        <v>939</v>
      </c>
      <c r="R816" s="120" t="s">
        <v>692</v>
      </c>
    </row>
    <row r="817" spans="1:18" ht="45" x14ac:dyDescent="0.25">
      <c r="A817" s="120" t="s">
        <v>17</v>
      </c>
      <c r="B817" s="121" t="s">
        <v>18</v>
      </c>
      <c r="C817" s="122">
        <v>42664</v>
      </c>
      <c r="D817" s="132">
        <v>180000</v>
      </c>
      <c r="E817" s="120" t="s">
        <v>330</v>
      </c>
      <c r="F817" s="130">
        <v>156</v>
      </c>
      <c r="G817" s="120" t="str">
        <f>VLOOKUP(F817,Plan2!$1:$1048576,3,FALSE)</f>
        <v>PINCEL QUADRO BRANCO / MAGNÉTICO, MATERIAL PLÁSTICO, MATERIAL PONTA FELTRO, TIPO CARGA DESCARTÁVEL, COR AZUL</v>
      </c>
      <c r="H817" s="130" t="s">
        <v>331</v>
      </c>
      <c r="I817" s="130">
        <v>300</v>
      </c>
      <c r="J817" s="131">
        <f>VLOOKUP(F817,Plan2!$1:$1048576,8,FALSE)</f>
        <v>1.3</v>
      </c>
      <c r="K817" s="125">
        <f t="shared" si="56"/>
        <v>390</v>
      </c>
      <c r="L817" s="133">
        <v>42527</v>
      </c>
      <c r="M817" s="130" t="s">
        <v>474</v>
      </c>
      <c r="N817" s="130">
        <f>I817</f>
        <v>300</v>
      </c>
      <c r="O817" s="127">
        <f t="shared" si="57"/>
        <v>390</v>
      </c>
      <c r="P817" s="126">
        <v>42576</v>
      </c>
      <c r="Q817" s="120">
        <v>347</v>
      </c>
      <c r="R817" s="120" t="s">
        <v>611</v>
      </c>
    </row>
    <row r="818" spans="1:18" ht="60" x14ac:dyDescent="0.25">
      <c r="A818" s="120" t="s">
        <v>17</v>
      </c>
      <c r="B818" s="121" t="s">
        <v>18</v>
      </c>
      <c r="C818" s="122">
        <v>42664</v>
      </c>
      <c r="D818" s="132">
        <v>180000</v>
      </c>
      <c r="E818" s="120" t="s">
        <v>330</v>
      </c>
      <c r="F818" s="130">
        <v>157</v>
      </c>
      <c r="G818" s="120" t="str">
        <f>VLOOKUP(F818,Plan2!$1:$1048576,3,FALSE)</f>
        <v>PINCEL QUADRO BRANCO / MAGNÉTICO, MATERIAL PLÁSTICO, MATERIAL PONTA FELTRO, TIPO CARGA DESCARTÁVEL, COR PRETO</v>
      </c>
      <c r="H818" s="130" t="s">
        <v>331</v>
      </c>
      <c r="I818" s="130">
        <v>300</v>
      </c>
      <c r="J818" s="131">
        <f>VLOOKUP(F818,Plan2!$1:$1048576,8,FALSE)</f>
        <v>1.3</v>
      </c>
      <c r="K818" s="125">
        <f t="shared" si="56"/>
        <v>390</v>
      </c>
      <c r="L818" s="133">
        <v>42527</v>
      </c>
      <c r="M818" s="130" t="s">
        <v>474</v>
      </c>
      <c r="N818" s="130">
        <v>100</v>
      </c>
      <c r="O818" s="127">
        <f t="shared" si="57"/>
        <v>130</v>
      </c>
      <c r="P818" s="126">
        <v>42576</v>
      </c>
      <c r="Q818" s="120">
        <v>347</v>
      </c>
      <c r="R818" s="120" t="s">
        <v>692</v>
      </c>
    </row>
    <row r="819" spans="1:18" ht="75" x14ac:dyDescent="0.25">
      <c r="A819" s="120" t="s">
        <v>17</v>
      </c>
      <c r="B819" s="121" t="s">
        <v>18</v>
      </c>
      <c r="C819" s="122">
        <v>42664</v>
      </c>
      <c r="D819" s="132">
        <v>180000</v>
      </c>
      <c r="E819" s="120" t="s">
        <v>330</v>
      </c>
      <c r="F819" s="130">
        <v>160</v>
      </c>
      <c r="G819" s="120" t="str">
        <f>VLOOKUP(F819,Plan2!$1:$1048576,3,FALSE)</f>
        <v>PRANCHETA PORTÁTIL, MATERIAL ACRÍLICO, COMPRIMENTO 233 MM, LARGURA 320 MM, ESPESSURA 3 MM, COR FUMÊ, CARACTERÍSTICAS ADICIONAIS COM PRENDEDOR NIQUELADO</v>
      </c>
      <c r="H819" s="130" t="s">
        <v>331</v>
      </c>
      <c r="I819" s="130">
        <v>30</v>
      </c>
      <c r="J819" s="131">
        <f>VLOOKUP(F819,Plan2!$1:$1048576,8,FALSE)</f>
        <v>7.54</v>
      </c>
      <c r="K819" s="125">
        <f t="shared" si="56"/>
        <v>226.2</v>
      </c>
      <c r="L819" s="133">
        <v>42527</v>
      </c>
      <c r="M819" s="130" t="s">
        <v>471</v>
      </c>
      <c r="N819" s="130">
        <f>I819</f>
        <v>30</v>
      </c>
      <c r="O819" s="127">
        <f t="shared" si="57"/>
        <v>226.2</v>
      </c>
      <c r="P819" s="126">
        <v>42585</v>
      </c>
      <c r="Q819" s="120">
        <v>4228</v>
      </c>
      <c r="R819" s="120" t="s">
        <v>611</v>
      </c>
    </row>
    <row r="820" spans="1:18" ht="60" x14ac:dyDescent="0.25">
      <c r="A820" s="120" t="s">
        <v>17</v>
      </c>
      <c r="B820" s="121" t="s">
        <v>18</v>
      </c>
      <c r="C820" s="122">
        <v>42664</v>
      </c>
      <c r="D820" s="132">
        <v>180000</v>
      </c>
      <c r="E820" s="120" t="s">
        <v>330</v>
      </c>
      <c r="F820" s="130">
        <v>168</v>
      </c>
      <c r="G820" s="120" t="str">
        <f>VLOOKUP(F820,Plan2!$1:$1048576,3,FALSE)</f>
        <v>SACO DOCUMENTO, MATERIAL PLÁSTICO TRANSPARENTE, CAPACIDADE FOLHAS 40 FL, COMPRIMENTO 330 MM, LARGURA 240 MM, NÚMERO FUROS 4 FUROS</v>
      </c>
      <c r="H820" s="130" t="s">
        <v>331</v>
      </c>
      <c r="I820" s="130">
        <v>500</v>
      </c>
      <c r="J820" s="131">
        <f>VLOOKUP(F820,Plan2!$1:$1048576,8,FALSE)</f>
        <v>0.15</v>
      </c>
      <c r="K820" s="125">
        <f t="shared" si="56"/>
        <v>75</v>
      </c>
      <c r="L820" s="133">
        <v>42527</v>
      </c>
      <c r="M820" s="130" t="s">
        <v>475</v>
      </c>
      <c r="N820" s="130">
        <v>250</v>
      </c>
      <c r="O820" s="127">
        <f t="shared" si="57"/>
        <v>37.5</v>
      </c>
      <c r="P820" s="126">
        <v>42579</v>
      </c>
      <c r="Q820" s="120">
        <v>939</v>
      </c>
      <c r="R820" s="120" t="s">
        <v>692</v>
      </c>
    </row>
    <row r="821" spans="1:18" ht="45" x14ac:dyDescent="0.25">
      <c r="A821" s="120" t="s">
        <v>17</v>
      </c>
      <c r="B821" s="121" t="s">
        <v>18</v>
      </c>
      <c r="C821" s="122">
        <v>42664</v>
      </c>
      <c r="D821" s="132">
        <v>180000</v>
      </c>
      <c r="E821" s="120" t="s">
        <v>330</v>
      </c>
      <c r="F821" s="130">
        <v>174</v>
      </c>
      <c r="G821" s="120" t="str">
        <f>VLOOKUP(F821,Plan2!$1:$1048576,3,FALSE)</f>
        <v>TESOURA, MATERIAL AÇO INOXIDÁVEL, MATERIAL CABO POLIPROPILENO, COMPRIMENTO 20 CM</v>
      </c>
      <c r="H821" s="130" t="s">
        <v>331</v>
      </c>
      <c r="I821" s="130">
        <v>30</v>
      </c>
      <c r="J821" s="131">
        <f>VLOOKUP(F821,Plan2!$1:$1048576,8,FALSE)</f>
        <v>2.8</v>
      </c>
      <c r="K821" s="125">
        <f t="shared" si="56"/>
        <v>84</v>
      </c>
      <c r="L821" s="133">
        <v>42527</v>
      </c>
      <c r="M821" s="130" t="s">
        <v>474</v>
      </c>
      <c r="N821" s="130">
        <f t="shared" ref="N821:N828" si="59">I821</f>
        <v>30</v>
      </c>
      <c r="O821" s="127">
        <f t="shared" si="57"/>
        <v>84</v>
      </c>
      <c r="P821" s="126">
        <v>42576</v>
      </c>
      <c r="Q821" s="120">
        <v>347</v>
      </c>
      <c r="R821" s="120" t="s">
        <v>611</v>
      </c>
    </row>
    <row r="822" spans="1:18" ht="30" x14ac:dyDescent="0.25">
      <c r="A822" s="120" t="s">
        <v>17</v>
      </c>
      <c r="B822" s="121" t="s">
        <v>18</v>
      </c>
      <c r="C822" s="122">
        <v>42664</v>
      </c>
      <c r="D822" s="132">
        <v>190000</v>
      </c>
      <c r="E822" s="120" t="s">
        <v>270</v>
      </c>
      <c r="F822" s="130">
        <v>17</v>
      </c>
      <c r="G822" s="120" t="str">
        <f>VLOOKUP(F822,Plan2!$1:$1048576,3,FALSE)</f>
        <v>CAIXA ARQUIVO, MATERIAL PLÁSTICO, DIMENSÕES 135 X 240 X 360 MM, COR AZUL</v>
      </c>
      <c r="H822" s="130" t="s">
        <v>271</v>
      </c>
      <c r="I822" s="130">
        <v>30</v>
      </c>
      <c r="J822" s="131">
        <f>VLOOKUP(F822,Plan2!$1:$1048576,8,FALSE)</f>
        <v>2.5499999999999998</v>
      </c>
      <c r="K822" s="125">
        <f t="shared" si="56"/>
        <v>76.5</v>
      </c>
      <c r="L822" s="133">
        <v>42524</v>
      </c>
      <c r="M822" s="130" t="s">
        <v>420</v>
      </c>
      <c r="N822" s="130">
        <f t="shared" si="59"/>
        <v>30</v>
      </c>
      <c r="O822" s="127">
        <f t="shared" si="57"/>
        <v>76.5</v>
      </c>
      <c r="P822" s="126">
        <v>42579</v>
      </c>
      <c r="Q822" s="120">
        <v>4544</v>
      </c>
      <c r="R822" s="120" t="s">
        <v>611</v>
      </c>
    </row>
    <row r="823" spans="1:18" ht="105" x14ac:dyDescent="0.25">
      <c r="A823" s="120" t="s">
        <v>17</v>
      </c>
      <c r="B823" s="121" t="s">
        <v>18</v>
      </c>
      <c r="C823" s="122">
        <v>42664</v>
      </c>
      <c r="D823" s="132">
        <v>190000</v>
      </c>
      <c r="E823" s="120" t="s">
        <v>270</v>
      </c>
      <c r="F823" s="130">
        <v>19</v>
      </c>
      <c r="G823" s="120" t="str">
        <f>VLOOKUP(F823,Plan2!$1:$1048576,3,FALSE)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823" s="130" t="s">
        <v>271</v>
      </c>
      <c r="I823" s="130">
        <v>50</v>
      </c>
      <c r="J823" s="131">
        <f>VLOOKUP(F823,Plan2!$1:$1048576,8,FALSE)</f>
        <v>0.32</v>
      </c>
      <c r="K823" s="125">
        <f t="shared" si="56"/>
        <v>16</v>
      </c>
      <c r="L823" s="133">
        <v>42527</v>
      </c>
      <c r="M823" s="130" t="s">
        <v>431</v>
      </c>
      <c r="N823" s="130">
        <f t="shared" si="59"/>
        <v>50</v>
      </c>
      <c r="O823" s="127">
        <f t="shared" si="57"/>
        <v>16</v>
      </c>
      <c r="P823" s="126">
        <v>42613</v>
      </c>
      <c r="Q823" s="120">
        <v>1089</v>
      </c>
      <c r="R823" s="120" t="s">
        <v>611</v>
      </c>
    </row>
    <row r="824" spans="1:18" ht="60" x14ac:dyDescent="0.25">
      <c r="A824" s="120" t="s">
        <v>17</v>
      </c>
      <c r="B824" s="121" t="s">
        <v>18</v>
      </c>
      <c r="C824" s="122">
        <v>42664</v>
      </c>
      <c r="D824" s="132">
        <v>190000</v>
      </c>
      <c r="E824" s="120" t="s">
        <v>270</v>
      </c>
      <c r="F824" s="130">
        <v>28</v>
      </c>
      <c r="G824" s="120" t="str">
        <f>VLOOKUP(F824,Plan2!$1:$1048576,3,FALSE)</f>
        <v>CANETA MARCA-TEXTO, MATERIAL PLÁSTICO, TIPO PONTA POROSA, COR FLUORESCENTE AMARELA, TIPO NÃO RECARREGÁVEL, DIMENSÕES 4 MM</v>
      </c>
      <c r="H824" s="130" t="s">
        <v>271</v>
      </c>
      <c r="I824" s="130">
        <v>10</v>
      </c>
      <c r="J824" s="131">
        <f>VLOOKUP(F824,Plan2!$1:$1048576,8,FALSE)</f>
        <v>0.85</v>
      </c>
      <c r="K824" s="125">
        <f t="shared" si="56"/>
        <v>8.5</v>
      </c>
      <c r="L824" s="133">
        <v>42524</v>
      </c>
      <c r="M824" s="130" t="s">
        <v>424</v>
      </c>
      <c r="N824" s="130">
        <f t="shared" si="59"/>
        <v>10</v>
      </c>
      <c r="O824" s="127">
        <f t="shared" si="57"/>
        <v>8.5</v>
      </c>
      <c r="P824" s="126">
        <v>42579</v>
      </c>
      <c r="Q824" s="120">
        <v>938</v>
      </c>
      <c r="R824" s="120" t="s">
        <v>611</v>
      </c>
    </row>
    <row r="825" spans="1:18" ht="45" x14ac:dyDescent="0.25">
      <c r="A825" s="120" t="s">
        <v>17</v>
      </c>
      <c r="B825" s="121" t="s">
        <v>18</v>
      </c>
      <c r="C825" s="122">
        <v>42664</v>
      </c>
      <c r="D825" s="132">
        <v>190000</v>
      </c>
      <c r="E825" s="120" t="s">
        <v>270</v>
      </c>
      <c r="F825" s="130">
        <v>27</v>
      </c>
      <c r="G825" s="120" t="str">
        <f>VLOOKUP(F825,Plan2!$1:$1048576,3,FALSE)</f>
        <v>CANETA MARCA-TEXTO, MATERIAL PLÁSTICO, TIPO PONTA FLUORESCENTE, COR VERDE, TIPO NÃO RECARREGÁVEL</v>
      </c>
      <c r="H825" s="130" t="s">
        <v>271</v>
      </c>
      <c r="I825" s="130">
        <v>10</v>
      </c>
      <c r="J825" s="131">
        <f>VLOOKUP(F825,Plan2!$1:$1048576,8,FALSE)</f>
        <v>0.85</v>
      </c>
      <c r="K825" s="125">
        <f t="shared" si="56"/>
        <v>8.5</v>
      </c>
      <c r="L825" s="133">
        <v>42524</v>
      </c>
      <c r="M825" s="130" t="s">
        <v>423</v>
      </c>
      <c r="N825" s="130">
        <f t="shared" si="59"/>
        <v>10</v>
      </c>
      <c r="O825" s="127">
        <f t="shared" si="57"/>
        <v>8.5</v>
      </c>
      <c r="P825" s="126">
        <v>42576</v>
      </c>
      <c r="Q825" s="120">
        <v>348</v>
      </c>
      <c r="R825" s="120" t="s">
        <v>611</v>
      </c>
    </row>
    <row r="826" spans="1:18" ht="60" x14ac:dyDescent="0.25">
      <c r="A826" s="120" t="s">
        <v>17</v>
      </c>
      <c r="B826" s="121" t="s">
        <v>18</v>
      </c>
      <c r="C826" s="122">
        <v>42664</v>
      </c>
      <c r="D826" s="132">
        <v>190000</v>
      </c>
      <c r="E826" s="120" t="s">
        <v>270</v>
      </c>
      <c r="F826" s="130">
        <v>43</v>
      </c>
      <c r="G826" s="120" t="str">
        <f>VLOOKUP(F826,Plan2!$1:$1048576,3,FALSE)</f>
        <v>CLIPE, TRATAMENTO SUPERFICIAL NIQUELADO, TAMANHO 2/0, MATERIAL METAL, FORMATO TRANÇADO. CAIXA COM 50 UNIDADES</v>
      </c>
      <c r="H826" s="130" t="s">
        <v>271</v>
      </c>
      <c r="I826" s="130">
        <v>10</v>
      </c>
      <c r="J826" s="131">
        <f>VLOOKUP(F826,Plan2!$1:$1048576,8,FALSE)</f>
        <v>1.7</v>
      </c>
      <c r="K826" s="125">
        <f t="shared" si="56"/>
        <v>17</v>
      </c>
      <c r="L826" s="133">
        <v>42524</v>
      </c>
      <c r="M826" s="130" t="s">
        <v>413</v>
      </c>
      <c r="N826" s="130">
        <f t="shared" si="59"/>
        <v>10</v>
      </c>
      <c r="O826" s="127">
        <f t="shared" si="57"/>
        <v>17</v>
      </c>
      <c r="P826" s="126">
        <v>42579</v>
      </c>
      <c r="Q826" s="120">
        <v>4949</v>
      </c>
      <c r="R826" s="120" t="s">
        <v>611</v>
      </c>
    </row>
    <row r="827" spans="1:18" ht="45" x14ac:dyDescent="0.25">
      <c r="A827" s="120" t="s">
        <v>17</v>
      </c>
      <c r="B827" s="121" t="s">
        <v>18</v>
      </c>
      <c r="C827" s="122">
        <v>42664</v>
      </c>
      <c r="D827" s="132">
        <v>190000</v>
      </c>
      <c r="E827" s="120" t="s">
        <v>270</v>
      </c>
      <c r="F827" s="130">
        <v>39</v>
      </c>
      <c r="G827" s="120" t="str">
        <f>VLOOKUP(F827,Plan2!$1:$1048576,3,FALSE)</f>
        <v>CLIPE, TAMANHO 2, MATERIAL METAL, FORMATO PARALELO. CAIXA COM 100 UNIDADES</v>
      </c>
      <c r="H827" s="130" t="s">
        <v>271</v>
      </c>
      <c r="I827" s="130">
        <v>10</v>
      </c>
      <c r="J827" s="131">
        <f>VLOOKUP(F827,Plan2!$1:$1048576,8,FALSE)</f>
        <v>0.95</v>
      </c>
      <c r="K827" s="125">
        <f t="shared" si="56"/>
        <v>9.5</v>
      </c>
      <c r="L827" s="133">
        <v>42524</v>
      </c>
      <c r="M827" s="130" t="s">
        <v>415</v>
      </c>
      <c r="N827" s="130">
        <f t="shared" si="59"/>
        <v>10</v>
      </c>
      <c r="O827" s="127">
        <f t="shared" si="57"/>
        <v>9.5</v>
      </c>
      <c r="P827" s="126">
        <v>42564</v>
      </c>
      <c r="Q827" s="120">
        <v>1281</v>
      </c>
      <c r="R827" s="120" t="s">
        <v>611</v>
      </c>
    </row>
    <row r="828" spans="1:18" ht="45" x14ac:dyDescent="0.25">
      <c r="A828" s="120" t="s">
        <v>17</v>
      </c>
      <c r="B828" s="121" t="s">
        <v>18</v>
      </c>
      <c r="C828" s="122">
        <v>42664</v>
      </c>
      <c r="D828" s="132">
        <v>190000</v>
      </c>
      <c r="E828" s="120" t="s">
        <v>270</v>
      </c>
      <c r="F828" s="130">
        <v>41</v>
      </c>
      <c r="G828" s="120" t="str">
        <f>VLOOKUP(F828,Plan2!$1:$1048576,3,FALSE)</f>
        <v>CLIPE, TAMANHO 6/0, MATERIAL METAL, FORMATO PARALELO. CAIXA COM 50 UNIDADES</v>
      </c>
      <c r="H828" s="130" t="s">
        <v>271</v>
      </c>
      <c r="I828" s="130">
        <v>5</v>
      </c>
      <c r="J828" s="131">
        <f>VLOOKUP(F828,Plan2!$1:$1048576,8,FALSE)</f>
        <v>1.29</v>
      </c>
      <c r="K828" s="125">
        <f t="shared" si="56"/>
        <v>6.45</v>
      </c>
      <c r="L828" s="133">
        <v>42527</v>
      </c>
      <c r="M828" s="130" t="s">
        <v>431</v>
      </c>
      <c r="N828" s="130">
        <f t="shared" si="59"/>
        <v>5</v>
      </c>
      <c r="O828" s="127">
        <f t="shared" si="57"/>
        <v>6.45</v>
      </c>
      <c r="P828" s="126">
        <v>42613</v>
      </c>
      <c r="Q828" s="120">
        <v>1089</v>
      </c>
      <c r="R828" s="120" t="s">
        <v>611</v>
      </c>
    </row>
    <row r="829" spans="1:18" ht="60" x14ac:dyDescent="0.25">
      <c r="A829" s="120" t="s">
        <v>17</v>
      </c>
      <c r="B829" s="121" t="s">
        <v>18</v>
      </c>
      <c r="C829" s="122">
        <v>42664</v>
      </c>
      <c r="D829" s="132">
        <v>190000</v>
      </c>
      <c r="E829" s="120" t="s">
        <v>270</v>
      </c>
      <c r="F829" s="130">
        <v>65</v>
      </c>
      <c r="G829" s="120" t="str">
        <f>VLOOKUP(F829,Plan2!$1:$1048576,3,FALSE)</f>
        <v>ENVELOPE, MATERIAL PAPEL KRAFT, GRAMATURA 110 G/M2, TIPO SACO COMUM, COMPRIMENTO 360 MM, COR BRANCA, LARGURA 260 MM</v>
      </c>
      <c r="H829" s="130" t="s">
        <v>271</v>
      </c>
      <c r="I829" s="130">
        <v>1000</v>
      </c>
      <c r="J829" s="131">
        <f>VLOOKUP(F829,Plan2!$1:$1048576,8,FALSE)</f>
        <v>0.11</v>
      </c>
      <c r="K829" s="125">
        <f t="shared" si="56"/>
        <v>110</v>
      </c>
      <c r="L829" s="133">
        <v>42524</v>
      </c>
      <c r="M829" s="130" t="s">
        <v>420</v>
      </c>
      <c r="N829" s="130">
        <v>500</v>
      </c>
      <c r="O829" s="127">
        <f t="shared" si="57"/>
        <v>55</v>
      </c>
      <c r="P829" s="126">
        <v>42579</v>
      </c>
      <c r="Q829" s="120">
        <v>4544</v>
      </c>
      <c r="R829" s="120" t="s">
        <v>692</v>
      </c>
    </row>
    <row r="830" spans="1:18" ht="75" x14ac:dyDescent="0.25">
      <c r="A830" s="120" t="s">
        <v>17</v>
      </c>
      <c r="B830" s="121" t="s">
        <v>18</v>
      </c>
      <c r="C830" s="122">
        <v>42664</v>
      </c>
      <c r="D830" s="132">
        <v>190000</v>
      </c>
      <c r="E830" s="120" t="s">
        <v>270</v>
      </c>
      <c r="F830" s="130">
        <v>86</v>
      </c>
      <c r="G830" s="120" t="str">
        <f>VLOOKUP(F830,Plan2!$1:$1048576,3,FALSE)</f>
        <v>FITA ADESIVA EMBALAGEM, MATERIAL POLIPROPILENO, COMPRIMENTO 50 M, LARGURA 50 MM, APLICAÇÃO EMPACOTAMENTO EM GERAL, COR MARROM. ROLO DE 50 METROS</v>
      </c>
      <c r="H830" s="130" t="s">
        <v>271</v>
      </c>
      <c r="I830" s="130">
        <v>5</v>
      </c>
      <c r="J830" s="131">
        <f>VLOOKUP(F830,Plan2!$1:$1048576,8,FALSE)</f>
        <v>1.75</v>
      </c>
      <c r="K830" s="125">
        <f t="shared" si="56"/>
        <v>8.75</v>
      </c>
      <c r="L830" s="133">
        <v>42524</v>
      </c>
      <c r="M830" s="130" t="s">
        <v>416</v>
      </c>
      <c r="N830" s="130">
        <f t="shared" ref="N830:N840" si="60">I830</f>
        <v>5</v>
      </c>
      <c r="O830" s="127">
        <f t="shared" si="57"/>
        <v>8.75</v>
      </c>
      <c r="P830" s="126">
        <v>42597</v>
      </c>
      <c r="Q830" s="120">
        <v>3048</v>
      </c>
      <c r="R830" s="120" t="s">
        <v>611</v>
      </c>
    </row>
    <row r="831" spans="1:18" ht="75" x14ac:dyDescent="0.25">
      <c r="A831" s="120" t="s">
        <v>17</v>
      </c>
      <c r="B831" s="121" t="s">
        <v>18</v>
      </c>
      <c r="C831" s="122">
        <v>42664</v>
      </c>
      <c r="D831" s="132">
        <v>190000</v>
      </c>
      <c r="E831" s="120" t="s">
        <v>270</v>
      </c>
      <c r="F831" s="130">
        <v>91</v>
      </c>
      <c r="G831" s="120" t="str">
        <f>VLOOKUP(F831,Plan2!$1:$1048576,3,FALSE)</f>
        <v>FITA ADESIVA, MATERIAL POLIPROPILENO TRANSPARENTE, TIPO MONOFACE, LARGURA 19 MM, COMPRIMENTO 50 M, COR INCOLOR, APLICAÇÃO MULTIUSO. ROLO DE 50 METROS</v>
      </c>
      <c r="H831" s="130" t="s">
        <v>271</v>
      </c>
      <c r="I831" s="130">
        <v>10</v>
      </c>
      <c r="J831" s="131">
        <f>VLOOKUP(F831,Plan2!$1:$1048576,8,FALSE)</f>
        <v>1.03</v>
      </c>
      <c r="K831" s="125">
        <f t="shared" si="56"/>
        <v>10.3</v>
      </c>
      <c r="L831" s="133">
        <v>42527</v>
      </c>
      <c r="M831" s="130" t="s">
        <v>429</v>
      </c>
      <c r="N831" s="130">
        <f t="shared" si="60"/>
        <v>10</v>
      </c>
      <c r="O831" s="127">
        <f t="shared" si="57"/>
        <v>10.3</v>
      </c>
      <c r="P831" s="126">
        <v>42569</v>
      </c>
      <c r="Q831" s="120">
        <v>2792</v>
      </c>
      <c r="R831" s="120" t="s">
        <v>611</v>
      </c>
    </row>
    <row r="832" spans="1:18" ht="45" x14ac:dyDescent="0.25">
      <c r="A832" s="120" t="s">
        <v>17</v>
      </c>
      <c r="B832" s="121" t="s">
        <v>18</v>
      </c>
      <c r="C832" s="122">
        <v>42664</v>
      </c>
      <c r="D832" s="132">
        <v>190000</v>
      </c>
      <c r="E832" s="120" t="s">
        <v>270</v>
      </c>
      <c r="F832" s="130">
        <v>94</v>
      </c>
      <c r="G832" s="120" t="str">
        <f>VLOOKUP(F832,Plan2!$1:$1048576,3,FALSE)</f>
        <v>FLANELA, MATERIAL FLANELA, COMPRIMENTO 60 CM, LARGURA 40 CM, COR AMARELA</v>
      </c>
      <c r="H832" s="130" t="s">
        <v>271</v>
      </c>
      <c r="I832" s="130">
        <v>15</v>
      </c>
      <c r="J832" s="131">
        <f>VLOOKUP(F832,Plan2!$1:$1048576,8,FALSE)</f>
        <v>1.22</v>
      </c>
      <c r="K832" s="125">
        <f t="shared" si="56"/>
        <v>18.3</v>
      </c>
      <c r="L832" s="133">
        <v>42524</v>
      </c>
      <c r="M832" s="130" t="s">
        <v>422</v>
      </c>
      <c r="N832" s="130">
        <f t="shared" si="60"/>
        <v>15</v>
      </c>
      <c r="O832" s="127">
        <f t="shared" si="57"/>
        <v>18.3</v>
      </c>
      <c r="P832" s="126">
        <v>42590</v>
      </c>
      <c r="Q832" s="120">
        <v>544</v>
      </c>
      <c r="R832" s="120" t="s">
        <v>611</v>
      </c>
    </row>
    <row r="833" spans="1:18" ht="60" x14ac:dyDescent="0.25">
      <c r="A833" s="120" t="s">
        <v>17</v>
      </c>
      <c r="B833" s="121" t="s">
        <v>18</v>
      </c>
      <c r="C833" s="122">
        <v>42664</v>
      </c>
      <c r="D833" s="132">
        <v>190000</v>
      </c>
      <c r="E833" s="120" t="s">
        <v>270</v>
      </c>
      <c r="F833" s="130">
        <v>100</v>
      </c>
      <c r="G833" s="120" t="str">
        <f>VLOOKUP(F833,Plan2!$1:$1048576,3,FALSE)</f>
        <v>GRAMPEADOR, TRATAMENTO SUPERFICIAL PINTADO, MATERIAL METAL, TIPO MESA, CAPACIDADE 100 FL, APLICAÇÃO PAPEL, TAMANHO GRAMPO 23/10</v>
      </c>
      <c r="H833" s="130" t="s">
        <v>271</v>
      </c>
      <c r="I833" s="130">
        <v>2</v>
      </c>
      <c r="J833" s="131">
        <f>VLOOKUP(F833,Plan2!$1:$1048576,8,FALSE)</f>
        <v>33.200000000000003</v>
      </c>
      <c r="K833" s="125">
        <f t="shared" si="56"/>
        <v>66.400000000000006</v>
      </c>
      <c r="L833" s="133">
        <v>42524</v>
      </c>
      <c r="M833" s="130" t="s">
        <v>417</v>
      </c>
      <c r="N833" s="130">
        <f t="shared" si="60"/>
        <v>2</v>
      </c>
      <c r="O833" s="127">
        <f t="shared" si="57"/>
        <v>66.400000000000006</v>
      </c>
      <c r="P833" s="126">
        <v>42577</v>
      </c>
      <c r="Q833" s="120">
        <v>6468</v>
      </c>
      <c r="R833" s="120" t="s">
        <v>611</v>
      </c>
    </row>
    <row r="834" spans="1:18" ht="60" x14ac:dyDescent="0.25">
      <c r="A834" s="120" t="s">
        <v>17</v>
      </c>
      <c r="B834" s="121" t="s">
        <v>18</v>
      </c>
      <c r="C834" s="122">
        <v>42664</v>
      </c>
      <c r="D834" s="132">
        <v>190000</v>
      </c>
      <c r="E834" s="120" t="s">
        <v>270</v>
      </c>
      <c r="F834" s="130">
        <v>101</v>
      </c>
      <c r="G834" s="120" t="str">
        <f>VLOOKUP(F834,Plan2!$1:$1048576,3,FALSE)</f>
        <v>GRAMPEADOR, TRATAMENTO SUPERFICIAL PINTADO, MATERIAL METAL, TIPO MESA, CAPACIDADE 20 FL, APLICAÇÃO PAPEL, TAMANHO GRAMPO 26/6</v>
      </c>
      <c r="H834" s="130" t="s">
        <v>271</v>
      </c>
      <c r="I834" s="130">
        <v>5</v>
      </c>
      <c r="J834" s="131">
        <f>VLOOKUP(F834,Plan2!$1:$1048576,8,FALSE)</f>
        <v>5.84</v>
      </c>
      <c r="K834" s="125">
        <f t="shared" ref="K834:K897" si="61">J834*I834</f>
        <v>29.2</v>
      </c>
      <c r="L834" s="133">
        <v>42527</v>
      </c>
      <c r="M834" s="130" t="s">
        <v>431</v>
      </c>
      <c r="N834" s="130">
        <f t="shared" si="60"/>
        <v>5</v>
      </c>
      <c r="O834" s="127">
        <f t="shared" si="57"/>
        <v>29.2</v>
      </c>
      <c r="P834" s="126">
        <v>42613</v>
      </c>
      <c r="Q834" s="120">
        <v>1089</v>
      </c>
      <c r="R834" s="120" t="s">
        <v>611</v>
      </c>
    </row>
    <row r="835" spans="1:18" ht="60" x14ac:dyDescent="0.25">
      <c r="A835" s="120" t="s">
        <v>17</v>
      </c>
      <c r="B835" s="121" t="s">
        <v>18</v>
      </c>
      <c r="C835" s="122">
        <v>42664</v>
      </c>
      <c r="D835" s="132">
        <v>190000</v>
      </c>
      <c r="E835" s="120" t="s">
        <v>270</v>
      </c>
      <c r="F835" s="130">
        <v>103</v>
      </c>
      <c r="G835" s="120" t="str">
        <f>VLOOKUP(F835,Plan2!$1:$1048576,3,FALSE)</f>
        <v>GRAMPO GRAMPEADOR, MATERIAL METAL, TRATAMENTO SUPERFICIAL GALVANIZADO, TAMANHO23/10, USO GRAMPEADOR DE MESA. CAIXA COM 5.000 UNIDADES</v>
      </c>
      <c r="H835" s="130" t="s">
        <v>271</v>
      </c>
      <c r="I835" s="130">
        <v>2</v>
      </c>
      <c r="J835" s="131">
        <f>VLOOKUP(F835,Plan2!$1:$1048576,8,FALSE)</f>
        <v>7.75</v>
      </c>
      <c r="K835" s="125">
        <f t="shared" si="61"/>
        <v>15.5</v>
      </c>
      <c r="L835" s="133">
        <v>42524</v>
      </c>
      <c r="M835" s="130" t="s">
        <v>421</v>
      </c>
      <c r="N835" s="130">
        <f t="shared" si="60"/>
        <v>2</v>
      </c>
      <c r="O835" s="127">
        <f t="shared" ref="O835:O898" si="62">N835*J835</f>
        <v>15.5</v>
      </c>
      <c r="P835" s="133">
        <v>42766</v>
      </c>
      <c r="Q835" s="130">
        <v>6</v>
      </c>
      <c r="R835" s="120" t="s">
        <v>611</v>
      </c>
    </row>
    <row r="836" spans="1:18" ht="45" x14ac:dyDescent="0.25">
      <c r="A836" s="120" t="s">
        <v>17</v>
      </c>
      <c r="B836" s="121" t="s">
        <v>18</v>
      </c>
      <c r="C836" s="122">
        <v>42664</v>
      </c>
      <c r="D836" s="132">
        <v>190000</v>
      </c>
      <c r="E836" s="120" t="s">
        <v>270</v>
      </c>
      <c r="F836" s="130">
        <v>104</v>
      </c>
      <c r="G836" s="120" t="str">
        <f>VLOOKUP(F836,Plan2!$1:$1048576,3,FALSE)</f>
        <v>GRAMPO GRAMPEADOR, MATERIAL METAL, TRATAMENTO SUPERFICIAL GALVANIZADO, TAMANHO26/6. CAIXA COM 5.000 UNIDADES</v>
      </c>
      <c r="H836" s="130" t="s">
        <v>271</v>
      </c>
      <c r="I836" s="130">
        <v>5</v>
      </c>
      <c r="J836" s="131">
        <f>VLOOKUP(F836,Plan2!$1:$1048576,8,FALSE)</f>
        <v>2</v>
      </c>
      <c r="K836" s="125">
        <f t="shared" si="61"/>
        <v>10</v>
      </c>
      <c r="L836" s="133">
        <v>42527</v>
      </c>
      <c r="M836" s="130" t="s">
        <v>428</v>
      </c>
      <c r="N836" s="130">
        <f t="shared" si="60"/>
        <v>5</v>
      </c>
      <c r="O836" s="127">
        <f t="shared" si="62"/>
        <v>10</v>
      </c>
      <c r="P836" s="126">
        <v>42639</v>
      </c>
      <c r="Q836" s="120">
        <v>309</v>
      </c>
      <c r="R836" s="120" t="s">
        <v>611</v>
      </c>
    </row>
    <row r="837" spans="1:18" ht="75" x14ac:dyDescent="0.25">
      <c r="A837" s="120" t="s">
        <v>17</v>
      </c>
      <c r="B837" s="121" t="s">
        <v>18</v>
      </c>
      <c r="C837" s="122">
        <v>42664</v>
      </c>
      <c r="D837" s="132">
        <v>190000</v>
      </c>
      <c r="E837" s="120" t="s">
        <v>270</v>
      </c>
      <c r="F837" s="130">
        <v>108</v>
      </c>
      <c r="G837" s="120" t="str">
        <f>VLOOKUP(F837,Plan2!$1:$1048576,3,FALSE)</f>
        <v>LÁPIS PRETO, MATERIAL CORPO MADEIRA, DUREZA CARGA HB, FORMATO CORPO SEXTAVADO,CARACTERÍSTICAS ADICIONAIS ENVERNIZADO E APONTADO, MATERIAL CARGA GRAFITE Nº 2</v>
      </c>
      <c r="H837" s="130" t="s">
        <v>271</v>
      </c>
      <c r="I837" s="130">
        <v>30</v>
      </c>
      <c r="J837" s="131">
        <f>VLOOKUP(F837,Plan2!$1:$1048576,8,FALSE)</f>
        <v>0.16</v>
      </c>
      <c r="K837" s="125">
        <f t="shared" si="61"/>
        <v>4.8</v>
      </c>
      <c r="L837" s="130" t="s">
        <v>477</v>
      </c>
      <c r="M837" s="130" t="s">
        <v>477</v>
      </c>
      <c r="N837" s="130" t="s">
        <v>477</v>
      </c>
      <c r="O837" s="127" t="s">
        <v>477</v>
      </c>
      <c r="P837" s="126" t="s">
        <v>477</v>
      </c>
      <c r="Q837" s="120" t="s">
        <v>477</v>
      </c>
      <c r="R837" s="120" t="s">
        <v>478</v>
      </c>
    </row>
    <row r="838" spans="1:18" ht="135" x14ac:dyDescent="0.25">
      <c r="A838" s="120" t="s">
        <v>17</v>
      </c>
      <c r="B838" s="121" t="s">
        <v>18</v>
      </c>
      <c r="C838" s="122">
        <v>42664</v>
      </c>
      <c r="D838" s="132">
        <v>190000</v>
      </c>
      <c r="E838" s="120" t="s">
        <v>270</v>
      </c>
      <c r="F838" s="130">
        <v>115</v>
      </c>
      <c r="G838" s="120" t="str">
        <f>VLOOKUP(F838,Plan2!$1:$1048576,3,FALSE)</f>
        <v>LUVA PARA PROCEDIMENTO NÃO CIRÚRGICO, MATERIAL LÁTEX NATURAL ÍNTEGRO E UNIFORME, TAMANHO PEQUENO, CARACTERÍSTICAS ADICIONAIS LUBRIFICADA COM PÓ BIOABSORVÍVEL, DESCARTÁVEL, APRESENTAÇÃO ATÓXICA, TIPO AMBIDESTRA, TIPO USO DESCARTÁVEL, MODELO FORMATO ANATÔMICO, FINALIDADE RESISTENTE À TRAÇÃO</v>
      </c>
      <c r="H838" s="130" t="s">
        <v>271</v>
      </c>
      <c r="I838" s="130">
        <v>10</v>
      </c>
      <c r="J838" s="131">
        <f>VLOOKUP(F838,Plan2!$1:$1048576,8,FALSE)</f>
        <v>14.1</v>
      </c>
      <c r="K838" s="125">
        <f t="shared" si="61"/>
        <v>141</v>
      </c>
      <c r="L838" s="133">
        <v>42524</v>
      </c>
      <c r="M838" s="130" t="s">
        <v>421</v>
      </c>
      <c r="N838" s="130">
        <f t="shared" si="60"/>
        <v>10</v>
      </c>
      <c r="O838" s="127">
        <f t="shared" si="62"/>
        <v>141</v>
      </c>
      <c r="P838" s="133">
        <v>42766</v>
      </c>
      <c r="Q838" s="130">
        <v>6</v>
      </c>
      <c r="R838" s="120" t="s">
        <v>611</v>
      </c>
    </row>
    <row r="839" spans="1:18" ht="135" x14ac:dyDescent="0.25">
      <c r="A839" s="120" t="s">
        <v>17</v>
      </c>
      <c r="B839" s="121" t="s">
        <v>18</v>
      </c>
      <c r="C839" s="122">
        <v>42664</v>
      </c>
      <c r="D839" s="132">
        <v>190000</v>
      </c>
      <c r="E839" s="120" t="s">
        <v>270</v>
      </c>
      <c r="F839" s="130">
        <v>114</v>
      </c>
      <c r="G839" s="120" t="str">
        <f>VLOOKUP(F839,Plan2!$1:$1048576,3,FALSE)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839" s="130" t="s">
        <v>271</v>
      </c>
      <c r="I839" s="130">
        <v>10</v>
      </c>
      <c r="J839" s="131">
        <f>VLOOKUP(F839,Plan2!$1:$1048576,8,FALSE)</f>
        <v>11.42</v>
      </c>
      <c r="K839" s="125">
        <f t="shared" si="61"/>
        <v>114.2</v>
      </c>
      <c r="L839" s="133">
        <v>42524</v>
      </c>
      <c r="M839" s="130" t="s">
        <v>420</v>
      </c>
      <c r="N839" s="130">
        <f t="shared" si="60"/>
        <v>10</v>
      </c>
      <c r="O839" s="127">
        <f t="shared" si="62"/>
        <v>114.2</v>
      </c>
      <c r="P839" s="126">
        <v>42579</v>
      </c>
      <c r="Q839" s="120">
        <v>4544</v>
      </c>
      <c r="R839" s="120" t="s">
        <v>611</v>
      </c>
    </row>
    <row r="840" spans="1:18" ht="135" x14ac:dyDescent="0.25">
      <c r="A840" s="120" t="s">
        <v>17</v>
      </c>
      <c r="B840" s="121" t="s">
        <v>18</v>
      </c>
      <c r="C840" s="122">
        <v>42664</v>
      </c>
      <c r="D840" s="132">
        <v>190000</v>
      </c>
      <c r="E840" s="120" t="s">
        <v>270</v>
      </c>
      <c r="F840" s="130">
        <v>113</v>
      </c>
      <c r="G840" s="120" t="str">
        <f>VLOOKUP(F840,Plan2!$1:$1048576,3,FALSE)</f>
        <v>LUVA PARA PROCEDIMENTO NÃO CIRÚRGICO, MATERIAL LÁTEX NATURAL ÍNTEGRO E UNIFORME, TAMANHO GRANDE, CARACTERÍSTICAS ADICIONAIS LUBRIFICADA COM PÓ BIOABSORVÍVEL, DESCARTÁVEL, APRESENTAÇÃO ATÓXICA, TIPO AMBIDESTRA, TIPO USO DESCARTÁVEL, MODELO FORMATO ANATÔMICO, FINALIDADE RESISTENTE À TRAÇÃO</v>
      </c>
      <c r="H840" s="130" t="s">
        <v>271</v>
      </c>
      <c r="I840" s="130">
        <v>5</v>
      </c>
      <c r="J840" s="131">
        <f>VLOOKUP(F840,Plan2!$1:$1048576,8,FALSE)</f>
        <v>12.72</v>
      </c>
      <c r="K840" s="125">
        <f t="shared" si="61"/>
        <v>63.6</v>
      </c>
      <c r="L840" s="133">
        <v>42524</v>
      </c>
      <c r="M840" s="130" t="s">
        <v>420</v>
      </c>
      <c r="N840" s="130">
        <f t="shared" si="60"/>
        <v>5</v>
      </c>
      <c r="O840" s="127">
        <f t="shared" si="62"/>
        <v>63.6</v>
      </c>
      <c r="P840" s="126">
        <v>42579</v>
      </c>
      <c r="Q840" s="120">
        <v>4544</v>
      </c>
      <c r="R840" s="120" t="s">
        <v>611</v>
      </c>
    </row>
    <row r="841" spans="1:18" ht="60" x14ac:dyDescent="0.25">
      <c r="A841" s="120" t="s">
        <v>17</v>
      </c>
      <c r="B841" s="121" t="s">
        <v>18</v>
      </c>
      <c r="C841" s="122">
        <v>42664</v>
      </c>
      <c r="D841" s="132">
        <v>190000</v>
      </c>
      <c r="E841" s="120" t="s">
        <v>270</v>
      </c>
      <c r="F841" s="130">
        <v>116</v>
      </c>
      <c r="G841" s="120" t="str">
        <f>VLOOKUP(F841,Plan2!$1:$1048576,3,FALSE)</f>
        <v>MÁSCARA MULTIUSO, TIPO USO DESCARTÁVEL, FINALIDADE PROTEÇÃO CONTRA PÓ, CARACTERÍSTICAS ADICIONAIS SEMIFACIAL</v>
      </c>
      <c r="H841" s="130" t="s">
        <v>271</v>
      </c>
      <c r="I841" s="130">
        <v>1000</v>
      </c>
      <c r="J841" s="131">
        <f>VLOOKUP(F841,Plan2!$1:$1048576,8,FALSE)</f>
        <v>0.12</v>
      </c>
      <c r="K841" s="125">
        <f t="shared" si="61"/>
        <v>120</v>
      </c>
      <c r="L841" s="133">
        <v>42527</v>
      </c>
      <c r="M841" s="130" t="s">
        <v>430</v>
      </c>
      <c r="N841" s="130">
        <v>710</v>
      </c>
      <c r="O841" s="127">
        <f t="shared" si="62"/>
        <v>85.2</v>
      </c>
      <c r="P841" s="126">
        <v>42570</v>
      </c>
      <c r="Q841" s="120">
        <v>1327</v>
      </c>
      <c r="R841" s="120" t="s">
        <v>692</v>
      </c>
    </row>
    <row r="842" spans="1:18" ht="105" x14ac:dyDescent="0.25">
      <c r="A842" s="120" t="s">
        <v>17</v>
      </c>
      <c r="B842" s="121" t="s">
        <v>18</v>
      </c>
      <c r="C842" s="122">
        <v>42664</v>
      </c>
      <c r="D842" s="132">
        <v>190000</v>
      </c>
      <c r="E842" s="120" t="s">
        <v>270</v>
      </c>
      <c r="F842" s="130">
        <v>136</v>
      </c>
      <c r="G842" s="120" t="str">
        <f>VLOOKUP(F842,Plan2!$1:$1048576,3,FALSE)</f>
        <v>PASTA ARQUIVO, MATERIAL CARTÃO PRENSADO, TIPO AZ, LARGURA 280 MM, ALTURA 350 MM, LOMBADA 80 MM, PRENDEDOR INTERNO MOLA COM ALAVANCA, TAMANHO OFÍCIO, CARACTERÍSTICAS ADICIONAIS 1 REVESTIDA EM PAPEL E VISOR DE PVC CRISTAL(55X115)</v>
      </c>
      <c r="H842" s="130" t="s">
        <v>271</v>
      </c>
      <c r="I842" s="130">
        <v>20</v>
      </c>
      <c r="J842" s="131">
        <f>VLOOKUP(F842,Plan2!$1:$1048576,8,FALSE)</f>
        <v>6.34</v>
      </c>
      <c r="K842" s="125">
        <f t="shared" si="61"/>
        <v>126.8</v>
      </c>
      <c r="L842" s="133">
        <v>42524</v>
      </c>
      <c r="M842" s="130" t="s">
        <v>420</v>
      </c>
      <c r="N842" s="130">
        <f>I842</f>
        <v>20</v>
      </c>
      <c r="O842" s="127">
        <f t="shared" si="62"/>
        <v>126.8</v>
      </c>
      <c r="P842" s="126">
        <v>42579</v>
      </c>
      <c r="Q842" s="120">
        <v>4544</v>
      </c>
      <c r="R842" s="120" t="s">
        <v>483</v>
      </c>
    </row>
    <row r="843" spans="1:18" ht="75" x14ac:dyDescent="0.25">
      <c r="A843" s="120" t="s">
        <v>17</v>
      </c>
      <c r="B843" s="121" t="s">
        <v>18</v>
      </c>
      <c r="C843" s="122">
        <v>42664</v>
      </c>
      <c r="D843" s="132">
        <v>190000</v>
      </c>
      <c r="E843" s="120" t="s">
        <v>270</v>
      </c>
      <c r="F843" s="130">
        <v>147</v>
      </c>
      <c r="G843" s="120" t="str">
        <f>VLOOKUP(F843,Plan2!$1:$1048576,3,FALSE)</f>
        <v>PILHA, TAMANHO PALITO, MODELO AAA, CARACTERÍSTICAS ADICIONAIS NÃO CONTÉM MERCÚRIO E CÁDMIO, SISTEMA ELETROQUÍMICO ALCALINA, TENSÃO NOMINAL 1,5 V</v>
      </c>
      <c r="H843" s="130" t="s">
        <v>271</v>
      </c>
      <c r="I843" s="130">
        <v>20</v>
      </c>
      <c r="J843" s="131">
        <f>VLOOKUP(F843,Plan2!$1:$1048576,8,FALSE)</f>
        <v>1.51</v>
      </c>
      <c r="K843" s="125">
        <f t="shared" si="61"/>
        <v>30.2</v>
      </c>
      <c r="L843" s="133">
        <v>42527</v>
      </c>
      <c r="M843" s="130" t="s">
        <v>432</v>
      </c>
      <c r="N843" s="130">
        <v>10</v>
      </c>
      <c r="O843" s="127">
        <f t="shared" si="62"/>
        <v>15.1</v>
      </c>
      <c r="P843" s="126">
        <v>42562</v>
      </c>
      <c r="Q843" s="120">
        <v>489</v>
      </c>
      <c r="R843" s="120" t="s">
        <v>692</v>
      </c>
    </row>
    <row r="844" spans="1:18" ht="60" x14ac:dyDescent="0.25">
      <c r="A844" s="120" t="s">
        <v>17</v>
      </c>
      <c r="B844" s="121" t="s">
        <v>18</v>
      </c>
      <c r="C844" s="122">
        <v>42664</v>
      </c>
      <c r="D844" s="132">
        <v>190000</v>
      </c>
      <c r="E844" s="120" t="s">
        <v>270</v>
      </c>
      <c r="F844" s="130">
        <v>163</v>
      </c>
      <c r="G844" s="120" t="str">
        <f>VLOOKUP(F844,Plan2!$1:$1048576,3,FALSE)</f>
        <v>RÉGUA COMUM, MATERIAL PLÁSTICO CRISTAL, COMPRIMENTO 30 CM, GRADUAÇÃO CENTÍMETRO, TIPO MATERIAL RÍGIDO</v>
      </c>
      <c r="H844" s="130" t="s">
        <v>271</v>
      </c>
      <c r="I844" s="130">
        <v>10</v>
      </c>
      <c r="J844" s="131">
        <f>VLOOKUP(F844,Plan2!$1:$1048576,8,FALSE)</f>
        <v>0.49</v>
      </c>
      <c r="K844" s="125">
        <f t="shared" si="61"/>
        <v>4.9000000000000004</v>
      </c>
      <c r="L844" s="133">
        <v>42524</v>
      </c>
      <c r="M844" s="130" t="s">
        <v>419</v>
      </c>
      <c r="N844" s="130">
        <f t="shared" ref="N844:N853" si="63">I844</f>
        <v>10</v>
      </c>
      <c r="O844" s="127">
        <f t="shared" si="62"/>
        <v>4.9000000000000004</v>
      </c>
      <c r="P844" s="126">
        <v>42563</v>
      </c>
      <c r="Q844" s="120">
        <v>13408</v>
      </c>
      <c r="R844" s="120" t="s">
        <v>611</v>
      </c>
    </row>
    <row r="845" spans="1:18" ht="60" x14ac:dyDescent="0.25">
      <c r="A845" s="120" t="s">
        <v>17</v>
      </c>
      <c r="B845" s="121" t="s">
        <v>18</v>
      </c>
      <c r="C845" s="122">
        <v>42664</v>
      </c>
      <c r="D845" s="132">
        <v>190000</v>
      </c>
      <c r="E845" s="120" t="s">
        <v>270</v>
      </c>
      <c r="F845" s="130">
        <v>164</v>
      </c>
      <c r="G845" s="120" t="str">
        <f>VLOOKUP(F845,Plan2!$1:$1048576,3,FALSE)</f>
        <v>RÉGUA COMUM, MATERIAL PLÁSTICO CRISTAL, COMPRIMENTO 50 CM, GRADUAÇÃO CENTÍMETRO, TIPO MATERIAL RÍGIDO</v>
      </c>
      <c r="H845" s="130" t="s">
        <v>271</v>
      </c>
      <c r="I845" s="130">
        <v>5</v>
      </c>
      <c r="J845" s="131">
        <f>VLOOKUP(F845,Plan2!$1:$1048576,8,FALSE)</f>
        <v>1.88</v>
      </c>
      <c r="K845" s="125">
        <f t="shared" si="61"/>
        <v>9.3999999999999986</v>
      </c>
      <c r="L845" s="133">
        <v>42527</v>
      </c>
      <c r="M845" s="130" t="s">
        <v>433</v>
      </c>
      <c r="N845" s="130">
        <f t="shared" si="63"/>
        <v>5</v>
      </c>
      <c r="O845" s="127">
        <f t="shared" si="62"/>
        <v>9.3999999999999986</v>
      </c>
      <c r="P845" s="126">
        <v>42570</v>
      </c>
      <c r="Q845" s="120">
        <v>7570</v>
      </c>
      <c r="R845" s="120" t="s">
        <v>611</v>
      </c>
    </row>
    <row r="846" spans="1:18" ht="90" x14ac:dyDescent="0.25">
      <c r="A846" s="120" t="s">
        <v>17</v>
      </c>
      <c r="B846" s="121" t="s">
        <v>18</v>
      </c>
      <c r="C846" s="122">
        <v>42664</v>
      </c>
      <c r="D846" s="132">
        <v>200200</v>
      </c>
      <c r="E846" s="120" t="s">
        <v>300</v>
      </c>
      <c r="F846" s="130">
        <v>5</v>
      </c>
      <c r="G846" s="120" t="str">
        <f>VLOOKUP(F846,Plan2!$1:$1048576,3,FALSE)</f>
        <v>ALFINETE MAPA, MATERIAL METAL, TRATAMENTO SUPERFICIAL NIQUELADO, MATERIAL CABEÇA PLÁSTICO, FORMATO CABEÇA REDONDO, COR VERMELHA, COMPRIMENTO 10 MM, APLICAÇÃO MAPA. CAIXA COM 100 UNIDADES</v>
      </c>
      <c r="H846" s="130" t="s">
        <v>301</v>
      </c>
      <c r="I846" s="130">
        <v>1</v>
      </c>
      <c r="J846" s="131">
        <f>VLOOKUP(F846,Plan2!$1:$1048576,8,FALSE)</f>
        <v>2.95</v>
      </c>
      <c r="K846" s="125">
        <f t="shared" si="61"/>
        <v>2.95</v>
      </c>
      <c r="L846" s="133">
        <v>42524</v>
      </c>
      <c r="M846" s="130" t="s">
        <v>424</v>
      </c>
      <c r="N846" s="130">
        <f t="shared" si="63"/>
        <v>1</v>
      </c>
      <c r="O846" s="127">
        <f t="shared" si="62"/>
        <v>2.95</v>
      </c>
      <c r="P846" s="126">
        <v>42579</v>
      </c>
      <c r="Q846" s="120">
        <v>938</v>
      </c>
      <c r="R846" s="120" t="s">
        <v>611</v>
      </c>
    </row>
    <row r="847" spans="1:18" ht="60" x14ac:dyDescent="0.25">
      <c r="A847" s="120" t="s">
        <v>17</v>
      </c>
      <c r="B847" s="121" t="s">
        <v>18</v>
      </c>
      <c r="C847" s="122">
        <v>42664</v>
      </c>
      <c r="D847" s="132">
        <v>200200</v>
      </c>
      <c r="E847" s="120" t="s">
        <v>300</v>
      </c>
      <c r="F847" s="130">
        <v>8</v>
      </c>
      <c r="G847" s="120" t="str">
        <f>VLOOKUP(F847,Plan2!$1:$1048576,3,FALSE)</f>
        <v>APONTADOR LÁPIS, MATERIAL METAL, TIPO ESCOLAR, COR PRATEADO, TAMANHO PEQUENO, QUANTIDADE FUROS 1, CARACTERÍSTICAS ADICIONAIS SEM DEPÓSITO</v>
      </c>
      <c r="H847" s="130" t="s">
        <v>301</v>
      </c>
      <c r="I847" s="130">
        <v>10</v>
      </c>
      <c r="J847" s="131">
        <f>VLOOKUP(F847,Plan2!$1:$1048576,8,FALSE)</f>
        <v>0.4</v>
      </c>
      <c r="K847" s="125">
        <f t="shared" si="61"/>
        <v>4</v>
      </c>
      <c r="L847" s="133">
        <v>42527</v>
      </c>
      <c r="M847" s="130" t="s">
        <v>425</v>
      </c>
      <c r="N847" s="130">
        <f t="shared" si="63"/>
        <v>10</v>
      </c>
      <c r="O847" s="127">
        <f t="shared" si="62"/>
        <v>4</v>
      </c>
      <c r="P847" s="126">
        <v>42579</v>
      </c>
      <c r="Q847" s="120">
        <v>1400</v>
      </c>
      <c r="R847" s="120" t="s">
        <v>611</v>
      </c>
    </row>
    <row r="848" spans="1:18" ht="45" x14ac:dyDescent="0.25">
      <c r="A848" s="120" t="s">
        <v>17</v>
      </c>
      <c r="B848" s="121" t="s">
        <v>18</v>
      </c>
      <c r="C848" s="122">
        <v>42664</v>
      </c>
      <c r="D848" s="132">
        <v>200200</v>
      </c>
      <c r="E848" s="120" t="s">
        <v>300</v>
      </c>
      <c r="F848" s="130">
        <v>9</v>
      </c>
      <c r="G848" s="120" t="str">
        <f>VLOOKUP(F848,Plan2!$1:$1048576,3,FALSE)</f>
        <v>BARBANTE ALGODÃO, QUANTIDADE FIOS 8 UN, ACABAMENTO SUPERFICIAL CRÚ. ROLO DE 250G</v>
      </c>
      <c r="H848" s="130" t="s">
        <v>301</v>
      </c>
      <c r="I848" s="130">
        <v>2</v>
      </c>
      <c r="J848" s="131">
        <f>VLOOKUP(F848,Plan2!$1:$1048576,8,FALSE)</f>
        <v>3.49</v>
      </c>
      <c r="K848" s="125">
        <f t="shared" si="61"/>
        <v>6.98</v>
      </c>
      <c r="L848" s="133">
        <v>42524</v>
      </c>
      <c r="M848" s="130" t="s">
        <v>415</v>
      </c>
      <c r="N848" s="130">
        <f t="shared" si="63"/>
        <v>2</v>
      </c>
      <c r="O848" s="127">
        <f t="shared" si="62"/>
        <v>6.98</v>
      </c>
      <c r="P848" s="126">
        <v>42564</v>
      </c>
      <c r="Q848" s="120">
        <v>1281</v>
      </c>
      <c r="R848" s="120" t="s">
        <v>611</v>
      </c>
    </row>
    <row r="849" spans="1:18" ht="60" x14ac:dyDescent="0.25">
      <c r="A849" s="120" t="s">
        <v>17</v>
      </c>
      <c r="B849" s="121" t="s">
        <v>18</v>
      </c>
      <c r="C849" s="122">
        <v>42664</v>
      </c>
      <c r="D849" s="132">
        <v>200200</v>
      </c>
      <c r="E849" s="120" t="s">
        <v>300</v>
      </c>
      <c r="F849" s="130">
        <v>10</v>
      </c>
      <c r="G849" s="120" t="str">
        <f>VLOOKUP(F849,Plan2!$1:$1048576,3,FALSE)</f>
        <v>BLOCO FLIP CHART, COR BRANCA, FORMATO 66 X 96 CM, APLICAÇÃO FLIP CHART COM FUROS, CARACTERÍSTICAS ADICIONAIS SEM PAUTA</v>
      </c>
      <c r="H849" s="130" t="s">
        <v>301</v>
      </c>
      <c r="I849" s="130">
        <v>1</v>
      </c>
      <c r="J849" s="131">
        <f>VLOOKUP(F849,Plan2!$1:$1048576,8,FALSE)</f>
        <v>19.899999999999999</v>
      </c>
      <c r="K849" s="125">
        <f t="shared" si="61"/>
        <v>19.899999999999999</v>
      </c>
      <c r="L849" s="133">
        <v>42524</v>
      </c>
      <c r="M849" s="130" t="s">
        <v>423</v>
      </c>
      <c r="N849" s="130">
        <f t="shared" si="63"/>
        <v>1</v>
      </c>
      <c r="O849" s="127">
        <f t="shared" si="62"/>
        <v>19.899999999999999</v>
      </c>
      <c r="P849" s="126">
        <v>42576</v>
      </c>
      <c r="Q849" s="120">
        <v>348</v>
      </c>
      <c r="R849" s="120" t="s">
        <v>611</v>
      </c>
    </row>
    <row r="850" spans="1:18" ht="60" x14ac:dyDescent="0.25">
      <c r="A850" s="120" t="s">
        <v>17</v>
      </c>
      <c r="B850" s="121" t="s">
        <v>18</v>
      </c>
      <c r="C850" s="122">
        <v>42664</v>
      </c>
      <c r="D850" s="132">
        <v>200200</v>
      </c>
      <c r="E850" s="120" t="s">
        <v>300</v>
      </c>
      <c r="F850" s="130">
        <v>12</v>
      </c>
      <c r="G850" s="120" t="str">
        <f>VLOOKUP(F850,Plan2!$1:$1048576,3,FALSE)</f>
        <v>BLOCO RECADO, MATERIAL PAPEL, COR AMARELO, LARGURA 38 MM, COMPRIMENTO 50 MM, TIPO REMOVÍVEL, CARACTERÍSTICAS ADICIONAIS AUTO-ADESIVO</v>
      </c>
      <c r="H850" s="130" t="s">
        <v>301</v>
      </c>
      <c r="I850" s="130">
        <v>10</v>
      </c>
      <c r="J850" s="131">
        <f>VLOOKUP(F850,Plan2!$1:$1048576,8,FALSE)</f>
        <v>0.56999999999999995</v>
      </c>
      <c r="K850" s="125">
        <f t="shared" si="61"/>
        <v>5.6999999999999993</v>
      </c>
      <c r="L850" s="133">
        <v>42524</v>
      </c>
      <c r="M850" s="130" t="s">
        <v>424</v>
      </c>
      <c r="N850" s="130">
        <f t="shared" si="63"/>
        <v>10</v>
      </c>
      <c r="O850" s="127">
        <f t="shared" si="62"/>
        <v>5.6999999999999993</v>
      </c>
      <c r="P850" s="126">
        <v>42579</v>
      </c>
      <c r="Q850" s="120">
        <v>938</v>
      </c>
      <c r="R850" s="120" t="s">
        <v>611</v>
      </c>
    </row>
    <row r="851" spans="1:18" ht="60" x14ac:dyDescent="0.25">
      <c r="A851" s="120" t="s">
        <v>17</v>
      </c>
      <c r="B851" s="121" t="s">
        <v>18</v>
      </c>
      <c r="C851" s="122">
        <v>42664</v>
      </c>
      <c r="D851" s="132">
        <v>200200</v>
      </c>
      <c r="E851" s="120" t="s">
        <v>300</v>
      </c>
      <c r="F851" s="130">
        <v>14</v>
      </c>
      <c r="G851" s="120" t="str">
        <f>VLOOKUP(F851,Plan2!$1:$1048576,3,FALSE)</f>
        <v>BORRACHA APAGADORA ESCRITA, MATERIAL BORRACHA, COMPRIMENTO 45 MM, LARGURA 23 MM, ALTURA 12 MM, COR BRANCA</v>
      </c>
      <c r="H851" s="130" t="s">
        <v>301</v>
      </c>
      <c r="I851" s="130">
        <v>10</v>
      </c>
      <c r="J851" s="131">
        <f>VLOOKUP(F851,Plan2!$1:$1048576,8,FALSE)</f>
        <v>0.25</v>
      </c>
      <c r="K851" s="125">
        <f t="shared" si="61"/>
        <v>2.5</v>
      </c>
      <c r="L851" s="130" t="s">
        <v>477</v>
      </c>
      <c r="M851" s="130" t="s">
        <v>477</v>
      </c>
      <c r="N851" s="130" t="s">
        <v>477</v>
      </c>
      <c r="O851" s="127" t="s">
        <v>477</v>
      </c>
      <c r="P851" s="126" t="s">
        <v>477</v>
      </c>
      <c r="Q851" s="120" t="s">
        <v>477</v>
      </c>
      <c r="R851" s="120" t="s">
        <v>478</v>
      </c>
    </row>
    <row r="852" spans="1:18" ht="45" x14ac:dyDescent="0.25">
      <c r="A852" s="120" t="s">
        <v>17</v>
      </c>
      <c r="B852" s="121" t="s">
        <v>18</v>
      </c>
      <c r="C852" s="122">
        <v>42664</v>
      </c>
      <c r="D852" s="132">
        <v>200200</v>
      </c>
      <c r="E852" s="120" t="s">
        <v>300</v>
      </c>
      <c r="F852" s="130">
        <v>17</v>
      </c>
      <c r="G852" s="120" t="str">
        <f>VLOOKUP(F852,Plan2!$1:$1048576,3,FALSE)</f>
        <v>CAIXA ARQUIVO, MATERIAL PLÁSTICO, DIMENSÕES 135 X 240 X 360 MM, COR AZUL</v>
      </c>
      <c r="H852" s="130" t="s">
        <v>301</v>
      </c>
      <c r="I852" s="130">
        <v>5</v>
      </c>
      <c r="J852" s="131">
        <f>VLOOKUP(F852,Plan2!$1:$1048576,8,FALSE)</f>
        <v>2.5499999999999998</v>
      </c>
      <c r="K852" s="125">
        <f t="shared" si="61"/>
        <v>12.75</v>
      </c>
      <c r="L852" s="133">
        <v>42524</v>
      </c>
      <c r="M852" s="130" t="s">
        <v>420</v>
      </c>
      <c r="N852" s="130">
        <f t="shared" si="63"/>
        <v>5</v>
      </c>
      <c r="O852" s="127">
        <f t="shared" si="62"/>
        <v>12.75</v>
      </c>
      <c r="P852" s="126">
        <v>42579</v>
      </c>
      <c r="Q852" s="120">
        <v>4544</v>
      </c>
      <c r="R852" s="120" t="s">
        <v>611</v>
      </c>
    </row>
    <row r="853" spans="1:18" ht="45" x14ac:dyDescent="0.25">
      <c r="A853" s="120" t="s">
        <v>17</v>
      </c>
      <c r="B853" s="121" t="s">
        <v>18</v>
      </c>
      <c r="C853" s="122">
        <v>42664</v>
      </c>
      <c r="D853" s="132">
        <v>200200</v>
      </c>
      <c r="E853" s="120" t="s">
        <v>300</v>
      </c>
      <c r="F853" s="130">
        <v>16</v>
      </c>
      <c r="G853" s="120" t="str">
        <f>VLOOKUP(F853,Plan2!$1:$1048576,3,FALSE)</f>
        <v>CAIXA ARQUIVO, MATERIAL PLÁSTICO CORRUGADO FLEXÍVEL, DIMENSÕES 135 X 250 X 360MM, COR CINZA</v>
      </c>
      <c r="H853" s="130" t="s">
        <v>301</v>
      </c>
      <c r="I853" s="130">
        <v>5</v>
      </c>
      <c r="J853" s="131">
        <f>VLOOKUP(F853,Plan2!$1:$1048576,8,FALSE)</f>
        <v>2.52</v>
      </c>
      <c r="K853" s="125">
        <f t="shared" si="61"/>
        <v>12.6</v>
      </c>
      <c r="L853" s="133">
        <v>42524</v>
      </c>
      <c r="M853" s="130" t="s">
        <v>420</v>
      </c>
      <c r="N853" s="130">
        <f t="shared" si="63"/>
        <v>5</v>
      </c>
      <c r="O853" s="127">
        <f t="shared" si="62"/>
        <v>12.6</v>
      </c>
      <c r="P853" s="126">
        <v>42579</v>
      </c>
      <c r="Q853" s="120">
        <v>4544</v>
      </c>
      <c r="R853" s="120" t="s">
        <v>611</v>
      </c>
    </row>
    <row r="854" spans="1:18" ht="105" x14ac:dyDescent="0.25">
      <c r="A854" s="120" t="s">
        <v>17</v>
      </c>
      <c r="B854" s="121" t="s">
        <v>18</v>
      </c>
      <c r="C854" s="122">
        <v>42664</v>
      </c>
      <c r="D854" s="132">
        <v>200200</v>
      </c>
      <c r="E854" s="120" t="s">
        <v>300</v>
      </c>
      <c r="F854" s="130">
        <v>18</v>
      </c>
      <c r="G854" s="120" t="str">
        <f>VLOOKUP(F854,Plan2!$1:$1048576,3,FALSE)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854" s="130" t="s">
        <v>301</v>
      </c>
      <c r="I854" s="130">
        <v>200</v>
      </c>
      <c r="J854" s="131">
        <f>VLOOKUP(F854,Plan2!$1:$1048576,8,FALSE)</f>
        <v>0.5</v>
      </c>
      <c r="K854" s="125">
        <f t="shared" si="61"/>
        <v>100</v>
      </c>
      <c r="L854" s="133">
        <v>42524</v>
      </c>
      <c r="M854" s="130" t="s">
        <v>418</v>
      </c>
      <c r="N854" s="130">
        <v>100</v>
      </c>
      <c r="O854" s="127">
        <f t="shared" si="62"/>
        <v>50</v>
      </c>
      <c r="P854" s="126">
        <v>42583</v>
      </c>
      <c r="Q854" s="120">
        <v>4227</v>
      </c>
      <c r="R854" s="120" t="s">
        <v>692</v>
      </c>
    </row>
    <row r="855" spans="1:18" ht="105" x14ac:dyDescent="0.25">
      <c r="A855" s="120" t="s">
        <v>17</v>
      </c>
      <c r="B855" s="121" t="s">
        <v>18</v>
      </c>
      <c r="C855" s="122">
        <v>42664</v>
      </c>
      <c r="D855" s="132">
        <v>200200</v>
      </c>
      <c r="E855" s="120" t="s">
        <v>300</v>
      </c>
      <c r="F855" s="130">
        <v>19</v>
      </c>
      <c r="G855" s="120" t="str">
        <f>VLOOKUP(F855,Plan2!$1:$1048576,3,FALSE)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855" s="130" t="s">
        <v>301</v>
      </c>
      <c r="I855" s="130">
        <v>200</v>
      </c>
      <c r="J855" s="131">
        <f>VLOOKUP(F855,Plan2!$1:$1048576,8,FALSE)</f>
        <v>0.32</v>
      </c>
      <c r="K855" s="125">
        <f t="shared" si="61"/>
        <v>64</v>
      </c>
      <c r="L855" s="133">
        <v>42527</v>
      </c>
      <c r="M855" s="130" t="s">
        <v>431</v>
      </c>
      <c r="N855" s="130">
        <f>I855</f>
        <v>200</v>
      </c>
      <c r="O855" s="127">
        <f t="shared" si="62"/>
        <v>64</v>
      </c>
      <c r="P855" s="126">
        <v>42613</v>
      </c>
      <c r="Q855" s="120">
        <v>1089</v>
      </c>
      <c r="R855" s="120" t="s">
        <v>611</v>
      </c>
    </row>
    <row r="856" spans="1:18" ht="75" x14ac:dyDescent="0.25">
      <c r="A856" s="120" t="s">
        <v>17</v>
      </c>
      <c r="B856" s="121" t="s">
        <v>18</v>
      </c>
      <c r="C856" s="122">
        <v>42664</v>
      </c>
      <c r="D856" s="132">
        <v>200200</v>
      </c>
      <c r="E856" s="120" t="s">
        <v>300</v>
      </c>
      <c r="F856" s="130">
        <v>29</v>
      </c>
      <c r="G856" s="120" t="str">
        <f>VLOOKUP(F856,Plan2!$1:$1048576,3,FALSE)</f>
        <v>CANETA MARCA-TEXTO, MATERIAL PLÁSTICO, TIPO PONTA FACETADA, COR FLUORESCENTE AZUL, TIPO NÃO RECARREGÁVEL, CARACTERÍSTICAS ADICIONAIS TRAÇO 1 A 4 MM E BASE D´ÁGUA</v>
      </c>
      <c r="H856" s="130" t="s">
        <v>301</v>
      </c>
      <c r="I856" s="130">
        <v>12</v>
      </c>
      <c r="J856" s="131">
        <f>VLOOKUP(F856,Plan2!$1:$1048576,8,FALSE)</f>
        <v>0.85</v>
      </c>
      <c r="K856" s="125">
        <f t="shared" si="61"/>
        <v>10.199999999999999</v>
      </c>
      <c r="L856" s="133">
        <v>42524</v>
      </c>
      <c r="M856" s="130" t="s">
        <v>424</v>
      </c>
      <c r="N856" s="130">
        <f>I856</f>
        <v>12</v>
      </c>
      <c r="O856" s="127">
        <f t="shared" si="62"/>
        <v>10.199999999999999</v>
      </c>
      <c r="P856" s="126">
        <v>42579</v>
      </c>
      <c r="Q856" s="120">
        <v>938</v>
      </c>
      <c r="R856" s="120" t="s">
        <v>611</v>
      </c>
    </row>
    <row r="857" spans="1:18" ht="45" x14ac:dyDescent="0.25">
      <c r="A857" s="120" t="s">
        <v>17</v>
      </c>
      <c r="B857" s="121" t="s">
        <v>18</v>
      </c>
      <c r="C857" s="122">
        <v>42664</v>
      </c>
      <c r="D857" s="132">
        <v>200200</v>
      </c>
      <c r="E857" s="120" t="s">
        <v>300</v>
      </c>
      <c r="F857" s="130">
        <v>26</v>
      </c>
      <c r="G857" s="120" t="str">
        <f>VLOOKUP(F857,Plan2!$1:$1048576,3,FALSE)</f>
        <v>CANETA MARCA-TEXTO, MATERIAL PLÁSTICO, TIPO PONTA FLUORESCENTE, COR ROSA, TIPONÃO RECARREGÁVEL</v>
      </c>
      <c r="H857" s="130" t="s">
        <v>301</v>
      </c>
      <c r="I857" s="130">
        <v>12</v>
      </c>
      <c r="J857" s="131">
        <f>VLOOKUP(F857,Plan2!$1:$1048576,8,FALSE)</f>
        <v>0.85</v>
      </c>
      <c r="K857" s="125">
        <f t="shared" si="61"/>
        <v>10.199999999999999</v>
      </c>
      <c r="L857" s="133">
        <v>42524</v>
      </c>
      <c r="M857" s="130" t="s">
        <v>424</v>
      </c>
      <c r="N857" s="130">
        <f>I857</f>
        <v>12</v>
      </c>
      <c r="O857" s="127">
        <f t="shared" si="62"/>
        <v>10.199999999999999</v>
      </c>
      <c r="P857" s="126">
        <v>42579</v>
      </c>
      <c r="Q857" s="120">
        <v>938</v>
      </c>
      <c r="R857" s="120" t="s">
        <v>611</v>
      </c>
    </row>
    <row r="858" spans="1:18" ht="75" x14ac:dyDescent="0.25">
      <c r="A858" s="120" t="s">
        <v>17</v>
      </c>
      <c r="B858" s="121" t="s">
        <v>18</v>
      </c>
      <c r="C858" s="122">
        <v>42664</v>
      </c>
      <c r="D858" s="132">
        <v>200200</v>
      </c>
      <c r="E858" s="120" t="s">
        <v>300</v>
      </c>
      <c r="F858" s="130">
        <v>33</v>
      </c>
      <c r="G858" s="120" t="str">
        <f>VLOOKUP(F858,Plan2!$1:$1048576,3,FALSE)</f>
        <v>CAPA ENCADERNAÇÃO, MATERIAL PVC- CLORETO DE POLIVINILA, TIPO OFÍCIO 2, COR PRETA, FORMATO 210 X 330 MM, ESPESSURA 3 MM, CARACTERÍSTICAS ADICIONAIS CONTRACAPA</v>
      </c>
      <c r="H858" s="130" t="s">
        <v>301</v>
      </c>
      <c r="I858" s="130">
        <v>200</v>
      </c>
      <c r="J858" s="131">
        <f>VLOOKUP(F858,Plan2!$1:$1048576,8,FALSE)</f>
        <v>0.22</v>
      </c>
      <c r="K858" s="125">
        <f t="shared" si="61"/>
        <v>44</v>
      </c>
      <c r="L858" s="133">
        <v>42527</v>
      </c>
      <c r="M858" s="130" t="s">
        <v>428</v>
      </c>
      <c r="N858" s="130">
        <f>I858</f>
        <v>200</v>
      </c>
      <c r="O858" s="127">
        <f t="shared" si="62"/>
        <v>44</v>
      </c>
      <c r="P858" s="126">
        <v>42639</v>
      </c>
      <c r="Q858" s="120">
        <v>309</v>
      </c>
      <c r="R858" s="120" t="s">
        <v>611</v>
      </c>
    </row>
    <row r="859" spans="1:18" ht="60" x14ac:dyDescent="0.25">
      <c r="A859" s="120" t="s">
        <v>17</v>
      </c>
      <c r="B859" s="121" t="s">
        <v>18</v>
      </c>
      <c r="C859" s="122">
        <v>42664</v>
      </c>
      <c r="D859" s="132">
        <v>200200</v>
      </c>
      <c r="E859" s="120" t="s">
        <v>300</v>
      </c>
      <c r="F859" s="130">
        <v>36</v>
      </c>
      <c r="G859" s="120" t="str">
        <f>VLOOKUP(F859,Plan2!$1:$1048576,3,FALSE)</f>
        <v>CAPA, MATERIAL PLÁSTICO PVC UN, COR INCOLOR UN, LARGURA 220 MM, ALTURA 330, CARACTERÍSTICAS ADICIONAIS OFÍCIO II</v>
      </c>
      <c r="H859" s="130" t="s">
        <v>301</v>
      </c>
      <c r="I859" s="130">
        <v>200</v>
      </c>
      <c r="J859" s="131">
        <f>VLOOKUP(F859,Plan2!$1:$1048576,8,FALSE)</f>
        <v>0.22</v>
      </c>
      <c r="K859" s="125">
        <f t="shared" si="61"/>
        <v>44</v>
      </c>
      <c r="L859" s="133">
        <v>42524</v>
      </c>
      <c r="M859" s="130" t="s">
        <v>413</v>
      </c>
      <c r="N859" s="130">
        <v>50</v>
      </c>
      <c r="O859" s="127">
        <f t="shared" si="62"/>
        <v>11</v>
      </c>
      <c r="P859" s="126">
        <v>42579</v>
      </c>
      <c r="Q859" s="120">
        <v>4949</v>
      </c>
      <c r="R859" s="120" t="s">
        <v>692</v>
      </c>
    </row>
    <row r="860" spans="1:18" ht="45" x14ac:dyDescent="0.25">
      <c r="A860" s="120" t="s">
        <v>17</v>
      </c>
      <c r="B860" s="121" t="s">
        <v>18</v>
      </c>
      <c r="C860" s="122">
        <v>42664</v>
      </c>
      <c r="D860" s="132">
        <v>200200</v>
      </c>
      <c r="E860" s="120" t="s">
        <v>300</v>
      </c>
      <c r="F860" s="130">
        <v>37</v>
      </c>
      <c r="G860" s="120" t="str">
        <f>VLOOKUP(F860,Plan2!$1:$1048576,3,FALSE)</f>
        <v>CARTOLINA, MATERIAL CELULOSE VEGETAL, GRAMATURA 180 G/M2, COMPRIMENTO 730 MM, LARGURA 550 MM, COR BRANCA</v>
      </c>
      <c r="H860" s="130" t="s">
        <v>301</v>
      </c>
      <c r="I860" s="130">
        <v>50</v>
      </c>
      <c r="J860" s="131">
        <f>VLOOKUP(F860,Plan2!$1:$1048576,8,FALSE)</f>
        <v>0.38</v>
      </c>
      <c r="K860" s="125">
        <f t="shared" si="61"/>
        <v>19</v>
      </c>
      <c r="L860" s="133">
        <v>42527</v>
      </c>
      <c r="M860" s="130" t="s">
        <v>425</v>
      </c>
      <c r="N860" s="130">
        <f t="shared" ref="N860:N923" si="64">I860</f>
        <v>50</v>
      </c>
      <c r="O860" s="127">
        <f t="shared" si="62"/>
        <v>19</v>
      </c>
      <c r="P860" s="126">
        <v>42579</v>
      </c>
      <c r="Q860" s="120">
        <v>1400</v>
      </c>
      <c r="R860" s="120" t="s">
        <v>611</v>
      </c>
    </row>
    <row r="861" spans="1:18" ht="45" x14ac:dyDescent="0.25">
      <c r="A861" s="120" t="s">
        <v>17</v>
      </c>
      <c r="B861" s="121" t="s">
        <v>18</v>
      </c>
      <c r="C861" s="122">
        <v>42664</v>
      </c>
      <c r="D861" s="132">
        <v>200200</v>
      </c>
      <c r="E861" s="120" t="s">
        <v>300</v>
      </c>
      <c r="F861" s="130">
        <v>39</v>
      </c>
      <c r="G861" s="120" t="str">
        <f>VLOOKUP(F861,Plan2!$1:$1048576,3,FALSE)</f>
        <v>CLIPE, TAMANHO 2, MATERIAL METAL, FORMATO PARALELO. CAIXA COM 100 UNIDADES</v>
      </c>
      <c r="H861" s="130" t="s">
        <v>301</v>
      </c>
      <c r="I861" s="130">
        <v>5</v>
      </c>
      <c r="J861" s="131">
        <f>VLOOKUP(F861,Plan2!$1:$1048576,8,FALSE)</f>
        <v>0.95</v>
      </c>
      <c r="K861" s="125">
        <f t="shared" si="61"/>
        <v>4.75</v>
      </c>
      <c r="L861" s="133">
        <v>42524</v>
      </c>
      <c r="M861" s="130" t="s">
        <v>415</v>
      </c>
      <c r="N861" s="130">
        <f t="shared" si="64"/>
        <v>5</v>
      </c>
      <c r="O861" s="127">
        <f t="shared" si="62"/>
        <v>4.75</v>
      </c>
      <c r="P861" s="126">
        <v>42564</v>
      </c>
      <c r="Q861" s="120">
        <v>1281</v>
      </c>
      <c r="R861" s="120" t="s">
        <v>611</v>
      </c>
    </row>
    <row r="862" spans="1:18" ht="60" x14ac:dyDescent="0.25">
      <c r="A862" s="120" t="s">
        <v>17</v>
      </c>
      <c r="B862" s="121" t="s">
        <v>18</v>
      </c>
      <c r="C862" s="122">
        <v>42664</v>
      </c>
      <c r="D862" s="132">
        <v>200200</v>
      </c>
      <c r="E862" s="120" t="s">
        <v>300</v>
      </c>
      <c r="F862" s="130">
        <v>46</v>
      </c>
      <c r="G862" s="120" t="str">
        <f>VLOOKUP(F862,Plan2!$1:$1048576,3,FALSE)</f>
        <v>COLA, COMPOSIÇÃO CIANIACRILATO, APLICAÇÃO MATERIAIS POROSOS, CARACTERÍSTICAS ADICIONAIS BICO APLICADOR, TIPO INSTANTÂNEA. TUBO DE 3G</v>
      </c>
      <c r="H862" s="130" t="s">
        <v>301</v>
      </c>
      <c r="I862" s="130">
        <v>10</v>
      </c>
      <c r="J862" s="131">
        <f>VLOOKUP(F862,Plan2!$1:$1048576,8,FALSE)</f>
        <v>3.23</v>
      </c>
      <c r="K862" s="125">
        <f t="shared" si="61"/>
        <v>32.299999999999997</v>
      </c>
      <c r="L862" s="133">
        <v>42524</v>
      </c>
      <c r="M862" s="130" t="s">
        <v>419</v>
      </c>
      <c r="N862" s="130">
        <f t="shared" si="64"/>
        <v>10</v>
      </c>
      <c r="O862" s="127">
        <f t="shared" si="62"/>
        <v>32.299999999999997</v>
      </c>
      <c r="P862" s="126">
        <v>42563</v>
      </c>
      <c r="Q862" s="120">
        <v>13408</v>
      </c>
      <c r="R862" s="120" t="s">
        <v>611</v>
      </c>
    </row>
    <row r="863" spans="1:18" ht="45" x14ac:dyDescent="0.25">
      <c r="A863" s="120" t="s">
        <v>17</v>
      </c>
      <c r="B863" s="121" t="s">
        <v>18</v>
      </c>
      <c r="C863" s="122">
        <v>42664</v>
      </c>
      <c r="D863" s="132">
        <v>200200</v>
      </c>
      <c r="E863" s="120" t="s">
        <v>300</v>
      </c>
      <c r="F863" s="130">
        <v>48</v>
      </c>
      <c r="G863" s="120" t="str">
        <f>VLOOKUP(F863,Plan2!$1:$1048576,3,FALSE)</f>
        <v>COLA, COR BRANCA, APLICAÇÃO PAPEL, CARACTERÍSTICAS ADICIONAIS ATÓXICA, TIPO BASTÃO. TUBO DE 20G</v>
      </c>
      <c r="H863" s="130" t="s">
        <v>301</v>
      </c>
      <c r="I863" s="130">
        <v>10</v>
      </c>
      <c r="J863" s="131">
        <f>VLOOKUP(F863,Plan2!$1:$1048576,8,FALSE)</f>
        <v>0.94</v>
      </c>
      <c r="K863" s="125">
        <f t="shared" si="61"/>
        <v>9.3999999999999986</v>
      </c>
      <c r="L863" s="133">
        <v>42524</v>
      </c>
      <c r="M863" s="130" t="s">
        <v>419</v>
      </c>
      <c r="N863" s="130">
        <f t="shared" si="64"/>
        <v>10</v>
      </c>
      <c r="O863" s="127">
        <f t="shared" si="62"/>
        <v>9.3999999999999986</v>
      </c>
      <c r="P863" s="126">
        <v>42563</v>
      </c>
      <c r="Q863" s="120">
        <v>13408</v>
      </c>
      <c r="R863" s="120" t="s">
        <v>611</v>
      </c>
    </row>
    <row r="864" spans="1:18" ht="75" x14ac:dyDescent="0.25">
      <c r="A864" s="120" t="s">
        <v>17</v>
      </c>
      <c r="B864" s="121" t="s">
        <v>18</v>
      </c>
      <c r="C864" s="122">
        <v>42664</v>
      </c>
      <c r="D864" s="132">
        <v>200200</v>
      </c>
      <c r="E864" s="120" t="s">
        <v>300</v>
      </c>
      <c r="F864" s="130">
        <v>47</v>
      </c>
      <c r="G864" s="120" t="str">
        <f>VLOOKUP(F864,Plan2!$1:$1048576,3,FALSE)</f>
        <v>COLA, COMPOSIÇÃO POLIVINIL ACETATO- PVA, COR BRANCA, APLICAÇÃO ESCOLAR, CARACTERÍSTICAS ADICIONAIS LAVÁVEL, NÃO TÓXICA, VALIDADE MÍNIMA 18 MESES, TIPOLÍQUIDO. TUDO DE 40G</v>
      </c>
      <c r="H864" s="130" t="s">
        <v>301</v>
      </c>
      <c r="I864" s="130">
        <v>10</v>
      </c>
      <c r="J864" s="131">
        <f>VLOOKUP(F864,Plan2!$1:$1048576,8,FALSE)</f>
        <v>0.49</v>
      </c>
      <c r="K864" s="125">
        <f t="shared" si="61"/>
        <v>4.9000000000000004</v>
      </c>
      <c r="L864" s="133">
        <v>42524</v>
      </c>
      <c r="M864" s="130" t="s">
        <v>424</v>
      </c>
      <c r="N864" s="130">
        <f t="shared" si="64"/>
        <v>10</v>
      </c>
      <c r="O864" s="127">
        <f t="shared" si="62"/>
        <v>4.9000000000000004</v>
      </c>
      <c r="P864" s="126">
        <v>42579</v>
      </c>
      <c r="Q864" s="120">
        <v>938</v>
      </c>
      <c r="R864" s="120" t="s">
        <v>611</v>
      </c>
    </row>
    <row r="865" spans="1:18" ht="60" x14ac:dyDescent="0.25">
      <c r="A865" s="120" t="s">
        <v>17</v>
      </c>
      <c r="B865" s="121" t="s">
        <v>18</v>
      </c>
      <c r="C865" s="122">
        <v>42664</v>
      </c>
      <c r="D865" s="132">
        <v>200200</v>
      </c>
      <c r="E865" s="120" t="s">
        <v>300</v>
      </c>
      <c r="F865" s="130">
        <v>57</v>
      </c>
      <c r="G865" s="120" t="str">
        <f>VLOOKUP(F865,Plan2!$1:$1048576,3,FALSE)</f>
        <v>CORRETIVO LÍQUIDO, MATERIAL BASE D´ÁGUA- SECAGEM RÁPIDA, APRESENTAÇÃO FRASCO, APLICAÇÃO PAPEL COMUM ML, VOLUME 18 ML</v>
      </c>
      <c r="H865" s="130" t="s">
        <v>301</v>
      </c>
      <c r="I865" s="130">
        <v>30</v>
      </c>
      <c r="J865" s="131">
        <f>VLOOKUP(F865,Plan2!$1:$1048576,8,FALSE)</f>
        <v>0.99</v>
      </c>
      <c r="K865" s="125">
        <f t="shared" si="61"/>
        <v>29.7</v>
      </c>
      <c r="L865" s="133">
        <v>42527</v>
      </c>
      <c r="M865" s="130" t="s">
        <v>431</v>
      </c>
      <c r="N865" s="130">
        <f t="shared" si="64"/>
        <v>30</v>
      </c>
      <c r="O865" s="127">
        <f t="shared" si="62"/>
        <v>29.7</v>
      </c>
      <c r="P865" s="126">
        <v>42613</v>
      </c>
      <c r="Q865" s="120">
        <v>1089</v>
      </c>
      <c r="R865" s="120" t="s">
        <v>611</v>
      </c>
    </row>
    <row r="866" spans="1:18" ht="60" x14ac:dyDescent="0.25">
      <c r="A866" s="120" t="s">
        <v>17</v>
      </c>
      <c r="B866" s="121" t="s">
        <v>18</v>
      </c>
      <c r="C866" s="122">
        <v>42664</v>
      </c>
      <c r="D866" s="132">
        <v>200200</v>
      </c>
      <c r="E866" s="120" t="s">
        <v>300</v>
      </c>
      <c r="F866" s="130">
        <v>66</v>
      </c>
      <c r="G866" s="120" t="str">
        <f>VLOOKUP(F866,Plan2!$1:$1048576,3,FALSE)</f>
        <v>ENVELOPE, MATERIAL PAPEL KRAFT, GRAMATURA 110 G/M2, TIPO SACO COMUM, COMPRIMENTO 390 MM, COR PARDA, LARGURA 260 MM</v>
      </c>
      <c r="H866" s="130" t="s">
        <v>301</v>
      </c>
      <c r="I866" s="130">
        <v>100</v>
      </c>
      <c r="J866" s="131">
        <f>VLOOKUP(F866,Plan2!$1:$1048576,8,FALSE)</f>
        <v>0.12</v>
      </c>
      <c r="K866" s="125">
        <f t="shared" si="61"/>
        <v>12</v>
      </c>
      <c r="L866" s="133">
        <v>42524</v>
      </c>
      <c r="M866" s="130" t="s">
        <v>420</v>
      </c>
      <c r="N866" s="130">
        <f t="shared" si="64"/>
        <v>100</v>
      </c>
      <c r="O866" s="127">
        <f t="shared" si="62"/>
        <v>12</v>
      </c>
      <c r="P866" s="126">
        <v>42579</v>
      </c>
      <c r="Q866" s="120">
        <v>4544</v>
      </c>
      <c r="R866" s="120" t="s">
        <v>611</v>
      </c>
    </row>
    <row r="867" spans="1:18" ht="75" x14ac:dyDescent="0.25">
      <c r="A867" s="120" t="s">
        <v>17</v>
      </c>
      <c r="B867" s="121" t="s">
        <v>18</v>
      </c>
      <c r="C867" s="122">
        <v>42664</v>
      </c>
      <c r="D867" s="132">
        <v>200200</v>
      </c>
      <c r="E867" s="120" t="s">
        <v>300</v>
      </c>
      <c r="F867" s="130">
        <v>68</v>
      </c>
      <c r="G867" s="120" t="str">
        <f>VLOOKUP(F867,Plan2!$1:$1048576,3,FALSE)</f>
        <v>ENVELOPE, MATERIAL PAPEL KRAFT FL, GRAMATURA 90 G/M2, TIPO SACO COMUM, COMPRIMENTO 280 MM, COR PARDA, IMPRESSÃO BAIXO-RELEVO, LARGURA 200 MM</v>
      </c>
      <c r="H867" s="130" t="s">
        <v>301</v>
      </c>
      <c r="I867" s="130">
        <v>100</v>
      </c>
      <c r="J867" s="131">
        <f>VLOOKUP(F867,Plan2!$1:$1048576,8,FALSE)</f>
        <v>7.0000000000000007E-2</v>
      </c>
      <c r="K867" s="125">
        <f t="shared" si="61"/>
        <v>7.0000000000000009</v>
      </c>
      <c r="L867" s="133">
        <v>42524</v>
      </c>
      <c r="M867" s="130" t="s">
        <v>420</v>
      </c>
      <c r="N867" s="130">
        <f t="shared" si="64"/>
        <v>100</v>
      </c>
      <c r="O867" s="127">
        <f t="shared" si="62"/>
        <v>7.0000000000000009</v>
      </c>
      <c r="P867" s="126">
        <v>42579</v>
      </c>
      <c r="Q867" s="120">
        <v>4544</v>
      </c>
      <c r="R867" s="120" t="s">
        <v>611</v>
      </c>
    </row>
    <row r="868" spans="1:18" ht="60" x14ac:dyDescent="0.25">
      <c r="A868" s="120" t="s">
        <v>17</v>
      </c>
      <c r="B868" s="121" t="s">
        <v>18</v>
      </c>
      <c r="C868" s="122">
        <v>42664</v>
      </c>
      <c r="D868" s="132">
        <v>200200</v>
      </c>
      <c r="E868" s="120" t="s">
        <v>300</v>
      </c>
      <c r="F868" s="130">
        <v>67</v>
      </c>
      <c r="G868" s="120" t="str">
        <f>VLOOKUP(F868,Plan2!$1:$1048576,3,FALSE)</f>
        <v>ENVELOPE, MATERIAL PAPEL OFF-SET, GRAMATURA 90, TIPO SEM TIMBRE, COMPRIMENTO 280 MM, COR BRANCA, LARGURA 200 MM</v>
      </c>
      <c r="H868" s="130" t="s">
        <v>301</v>
      </c>
      <c r="I868" s="130">
        <v>100</v>
      </c>
      <c r="J868" s="131">
        <f>VLOOKUP(F868,Plan2!$1:$1048576,8,FALSE)</f>
        <v>0.1</v>
      </c>
      <c r="K868" s="125">
        <f t="shared" si="61"/>
        <v>10</v>
      </c>
      <c r="L868" s="133">
        <v>42524</v>
      </c>
      <c r="M868" s="130" t="s">
        <v>420</v>
      </c>
      <c r="N868" s="130">
        <f t="shared" si="64"/>
        <v>100</v>
      </c>
      <c r="O868" s="127">
        <f t="shared" si="62"/>
        <v>10</v>
      </c>
      <c r="P868" s="126">
        <v>42579</v>
      </c>
      <c r="Q868" s="120">
        <v>4544</v>
      </c>
      <c r="R868" s="120" t="s">
        <v>611</v>
      </c>
    </row>
    <row r="869" spans="1:18" ht="60" x14ac:dyDescent="0.25">
      <c r="A869" s="120" t="s">
        <v>17</v>
      </c>
      <c r="B869" s="121" t="s">
        <v>18</v>
      </c>
      <c r="C869" s="122">
        <v>42664</v>
      </c>
      <c r="D869" s="132">
        <v>200200</v>
      </c>
      <c r="E869" s="120" t="s">
        <v>300</v>
      </c>
      <c r="F869" s="130">
        <v>82</v>
      </c>
      <c r="G869" s="120" t="str">
        <f>VLOOKUP(F869,Plan2!$1:$1048576,3,FALSE)</f>
        <v>ESTILETE DESENHO, MATERIAL CORPO PLÁSTICO RESISTENTE, LARGURA LÂMINA 22 MM, TIPO LÂMINA RETRÁTIL, TIPO FIXAÇÃO LÂMINA ENCAIXE DE PRESSÃO</v>
      </c>
      <c r="H869" s="130" t="s">
        <v>301</v>
      </c>
      <c r="I869" s="130">
        <v>10</v>
      </c>
      <c r="J869" s="131">
        <f>VLOOKUP(F869,Plan2!$1:$1048576,8,FALSE)</f>
        <v>1</v>
      </c>
      <c r="K869" s="125">
        <f t="shared" si="61"/>
        <v>10</v>
      </c>
      <c r="L869" s="133">
        <v>42524</v>
      </c>
      <c r="M869" s="130" t="s">
        <v>424</v>
      </c>
      <c r="N869" s="130">
        <f t="shared" si="64"/>
        <v>10</v>
      </c>
      <c r="O869" s="127">
        <f t="shared" si="62"/>
        <v>10</v>
      </c>
      <c r="P869" s="126">
        <v>42579</v>
      </c>
      <c r="Q869" s="120">
        <v>938</v>
      </c>
      <c r="R869" s="120" t="s">
        <v>611</v>
      </c>
    </row>
    <row r="870" spans="1:18" ht="75" x14ac:dyDescent="0.25">
      <c r="A870" s="120" t="s">
        <v>17</v>
      </c>
      <c r="B870" s="121" t="s">
        <v>18</v>
      </c>
      <c r="C870" s="122">
        <v>42664</v>
      </c>
      <c r="D870" s="132">
        <v>200200</v>
      </c>
      <c r="E870" s="120" t="s">
        <v>300</v>
      </c>
      <c r="F870" s="130">
        <v>92</v>
      </c>
      <c r="G870" s="120" t="str">
        <f>VLOOKUP(F870,Plan2!$1:$1048576,3,FALSE)</f>
        <v>FITA ADESIVA, MATERIAL POLIPROPILENO TRANSPARENTE, TIPO MONOFACE, LARGURA 50 MM, COMPRIMENTO 50 M, COR INCOLOR, APLICAÇÃO MULTIUSO. ROLO DE 50 METROS</v>
      </c>
      <c r="H870" s="130" t="s">
        <v>301</v>
      </c>
      <c r="I870" s="130">
        <v>10</v>
      </c>
      <c r="J870" s="131">
        <f>VLOOKUP(F870,Plan2!$1:$1048576,8,FALSE)</f>
        <v>1.8</v>
      </c>
      <c r="K870" s="125">
        <f t="shared" si="61"/>
        <v>18</v>
      </c>
      <c r="L870" s="133">
        <v>42524</v>
      </c>
      <c r="M870" s="130" t="s">
        <v>416</v>
      </c>
      <c r="N870" s="130">
        <f t="shared" si="64"/>
        <v>10</v>
      </c>
      <c r="O870" s="127">
        <f t="shared" si="62"/>
        <v>18</v>
      </c>
      <c r="P870" s="126">
        <v>42597</v>
      </c>
      <c r="Q870" s="120">
        <v>3048</v>
      </c>
      <c r="R870" s="120" t="s">
        <v>611</v>
      </c>
    </row>
    <row r="871" spans="1:18" ht="45" x14ac:dyDescent="0.25">
      <c r="A871" s="120" t="s">
        <v>17</v>
      </c>
      <c r="B871" s="121" t="s">
        <v>18</v>
      </c>
      <c r="C871" s="122">
        <v>42664</v>
      </c>
      <c r="D871" s="132">
        <v>200200</v>
      </c>
      <c r="E871" s="120" t="s">
        <v>300</v>
      </c>
      <c r="F871" s="130">
        <v>94</v>
      </c>
      <c r="G871" s="120" t="str">
        <f>VLOOKUP(F871,Plan2!$1:$1048576,3,FALSE)</f>
        <v>FLANELA, MATERIAL FLANELA, COMPRIMENTO 60 CM, LARGURA 40 CM, COR AMARELA</v>
      </c>
      <c r="H871" s="130" t="s">
        <v>301</v>
      </c>
      <c r="I871" s="130">
        <v>15</v>
      </c>
      <c r="J871" s="131">
        <f>VLOOKUP(F871,Plan2!$1:$1048576,8,FALSE)</f>
        <v>1.22</v>
      </c>
      <c r="K871" s="125">
        <f t="shared" si="61"/>
        <v>18.3</v>
      </c>
      <c r="L871" s="133">
        <v>42524</v>
      </c>
      <c r="M871" s="130" t="s">
        <v>422</v>
      </c>
      <c r="N871" s="130">
        <f t="shared" si="64"/>
        <v>15</v>
      </c>
      <c r="O871" s="127">
        <f t="shared" si="62"/>
        <v>18.3</v>
      </c>
      <c r="P871" s="126">
        <v>42590</v>
      </c>
      <c r="Q871" s="120">
        <v>544</v>
      </c>
      <c r="R871" s="120" t="s">
        <v>611</v>
      </c>
    </row>
    <row r="872" spans="1:18" ht="60" x14ac:dyDescent="0.25">
      <c r="A872" s="120" t="s">
        <v>17</v>
      </c>
      <c r="B872" s="121" t="s">
        <v>18</v>
      </c>
      <c r="C872" s="122">
        <v>42664</v>
      </c>
      <c r="D872" s="132">
        <v>200200</v>
      </c>
      <c r="E872" s="120" t="s">
        <v>300</v>
      </c>
      <c r="F872" s="130">
        <v>99</v>
      </c>
      <c r="G872" s="120" t="str">
        <f>VLOOKUP(F872,Plan2!$1:$1048576,3,FALSE)</f>
        <v>GARRAFA TÉRMICA, MATERIAL PLÁSTICO, CAPACIDADE 1 L, FORMATO CILÍNDRICO, CARACTERÍSTICAS ADICIONAIS COM TAMPA ROSCÁVEL E AMPOLA EM VIDRO</v>
      </c>
      <c r="H872" s="130" t="s">
        <v>301</v>
      </c>
      <c r="I872" s="130">
        <v>2</v>
      </c>
      <c r="J872" s="131">
        <f>VLOOKUP(F872,Plan2!$1:$1048576,8,FALSE)</f>
        <v>19.989999999999998</v>
      </c>
      <c r="K872" s="125">
        <f t="shared" si="61"/>
        <v>39.979999999999997</v>
      </c>
      <c r="L872" s="133">
        <v>42524</v>
      </c>
      <c r="M872" s="130" t="s">
        <v>422</v>
      </c>
      <c r="N872" s="130">
        <f t="shared" si="64"/>
        <v>2</v>
      </c>
      <c r="O872" s="127">
        <f t="shared" si="62"/>
        <v>39.979999999999997</v>
      </c>
      <c r="P872" s="126">
        <v>42590</v>
      </c>
      <c r="Q872" s="120">
        <v>544</v>
      </c>
      <c r="R872" s="120" t="s">
        <v>611</v>
      </c>
    </row>
    <row r="873" spans="1:18" ht="60" x14ac:dyDescent="0.25">
      <c r="A873" s="120" t="s">
        <v>17</v>
      </c>
      <c r="B873" s="121" t="s">
        <v>18</v>
      </c>
      <c r="C873" s="122">
        <v>42664</v>
      </c>
      <c r="D873" s="132">
        <v>200200</v>
      </c>
      <c r="E873" s="120" t="s">
        <v>300</v>
      </c>
      <c r="F873" s="130">
        <v>101</v>
      </c>
      <c r="G873" s="120" t="str">
        <f>VLOOKUP(F873,Plan2!$1:$1048576,3,FALSE)</f>
        <v>GRAMPEADOR, TRATAMENTO SUPERFICIAL PINTADO, MATERIAL METAL, TIPO MESA, CAPACIDADE 20 FL, APLICAÇÃO PAPEL, TAMANHO GRAMPO 26/6</v>
      </c>
      <c r="H873" s="130" t="s">
        <v>301</v>
      </c>
      <c r="I873" s="130">
        <v>5</v>
      </c>
      <c r="J873" s="131">
        <f>VLOOKUP(F873,Plan2!$1:$1048576,8,FALSE)</f>
        <v>5.84</v>
      </c>
      <c r="K873" s="125">
        <f t="shared" si="61"/>
        <v>29.2</v>
      </c>
      <c r="L873" s="133">
        <v>42527</v>
      </c>
      <c r="M873" s="130" t="s">
        <v>431</v>
      </c>
      <c r="N873" s="130">
        <f t="shared" si="64"/>
        <v>5</v>
      </c>
      <c r="O873" s="127">
        <f t="shared" si="62"/>
        <v>29.2</v>
      </c>
      <c r="P873" s="126">
        <v>42613</v>
      </c>
      <c r="Q873" s="120">
        <v>1089</v>
      </c>
      <c r="R873" s="120" t="s">
        <v>611</v>
      </c>
    </row>
    <row r="874" spans="1:18" ht="45" x14ac:dyDescent="0.25">
      <c r="A874" s="120" t="s">
        <v>17</v>
      </c>
      <c r="B874" s="121" t="s">
        <v>18</v>
      </c>
      <c r="C874" s="122">
        <v>42664</v>
      </c>
      <c r="D874" s="132">
        <v>200200</v>
      </c>
      <c r="E874" s="120" t="s">
        <v>300</v>
      </c>
      <c r="F874" s="130">
        <v>104</v>
      </c>
      <c r="G874" s="120" t="str">
        <f>VLOOKUP(F874,Plan2!$1:$1048576,3,FALSE)</f>
        <v>GRAMPO GRAMPEADOR, MATERIAL METAL, TRATAMENTO SUPERFICIAL GALVANIZADO, TAMANHO26/6. CAIXA COM 5.000 UNIDADES</v>
      </c>
      <c r="H874" s="130" t="s">
        <v>301</v>
      </c>
      <c r="I874" s="130">
        <v>20</v>
      </c>
      <c r="J874" s="131">
        <f>VLOOKUP(F874,Plan2!$1:$1048576,8,FALSE)</f>
        <v>2</v>
      </c>
      <c r="K874" s="125">
        <f t="shared" si="61"/>
        <v>40</v>
      </c>
      <c r="L874" s="133">
        <v>42527</v>
      </c>
      <c r="M874" s="130" t="s">
        <v>428</v>
      </c>
      <c r="N874" s="130">
        <f t="shared" si="64"/>
        <v>20</v>
      </c>
      <c r="O874" s="127">
        <f t="shared" si="62"/>
        <v>40</v>
      </c>
      <c r="P874" s="126">
        <v>42639</v>
      </c>
      <c r="Q874" s="120">
        <v>309</v>
      </c>
      <c r="R874" s="120" t="s">
        <v>611</v>
      </c>
    </row>
    <row r="875" spans="1:18" ht="75" x14ac:dyDescent="0.25">
      <c r="A875" s="120" t="s">
        <v>17</v>
      </c>
      <c r="B875" s="121" t="s">
        <v>18</v>
      </c>
      <c r="C875" s="122">
        <v>42664</v>
      </c>
      <c r="D875" s="132">
        <v>200200</v>
      </c>
      <c r="E875" s="120" t="s">
        <v>300</v>
      </c>
      <c r="F875" s="130">
        <v>110</v>
      </c>
      <c r="G875" s="120" t="str">
        <f>VLOOKUP(F875,Plan2!$1:$1048576,3,FALSE)</f>
        <v>LIVRO ATA, MATERIAL PAPEL OFF-SET, QUANTIDADE FOLHAS 100, GRAMATURA 75 G/M2, COMPRIMENTO 320 MM, LARGURA 220 MM, CARACTERÍSTICAS ADICIONAIS COM ÍNDICE, TIPO CAPA CARTONADO</v>
      </c>
      <c r="H875" s="130" t="s">
        <v>301</v>
      </c>
      <c r="I875" s="130">
        <v>5</v>
      </c>
      <c r="J875" s="131">
        <f>VLOOKUP(F875,Plan2!$1:$1048576,8,FALSE)</f>
        <v>3.65</v>
      </c>
      <c r="K875" s="125">
        <f t="shared" si="61"/>
        <v>18.25</v>
      </c>
      <c r="L875" s="133">
        <v>42527</v>
      </c>
      <c r="M875" s="130" t="s">
        <v>427</v>
      </c>
      <c r="N875" s="130">
        <f t="shared" si="64"/>
        <v>5</v>
      </c>
      <c r="O875" s="127">
        <f t="shared" si="62"/>
        <v>18.25</v>
      </c>
      <c r="P875" s="126" t="s">
        <v>671</v>
      </c>
      <c r="Q875" s="120" t="s">
        <v>477</v>
      </c>
      <c r="R875" s="120" t="s">
        <v>695</v>
      </c>
    </row>
    <row r="876" spans="1:18" ht="60" x14ac:dyDescent="0.25">
      <c r="A876" s="120" t="s">
        <v>17</v>
      </c>
      <c r="B876" s="121" t="s">
        <v>18</v>
      </c>
      <c r="C876" s="122">
        <v>42664</v>
      </c>
      <c r="D876" s="132">
        <v>200200</v>
      </c>
      <c r="E876" s="120" t="s">
        <v>300</v>
      </c>
      <c r="F876" s="130">
        <v>111</v>
      </c>
      <c r="G876" s="120" t="str">
        <f>VLOOKUP(F876,Plan2!$1:$1048576,3,FALSE)</f>
        <v>LIVRO ATA, MATERIAL PAPEL OFF-SET, QUANTIDADE FOLHAS 200 FL, GRAMATURA 75 G/ M2, COMPRIMENTO 320 MM, LARGURA 220 MM</v>
      </c>
      <c r="H876" s="130" t="s">
        <v>301</v>
      </c>
      <c r="I876" s="130">
        <v>5</v>
      </c>
      <c r="J876" s="131">
        <f>VLOOKUP(F876,Plan2!$1:$1048576,8,FALSE)</f>
        <v>10.49</v>
      </c>
      <c r="K876" s="125">
        <f t="shared" si="61"/>
        <v>52.45</v>
      </c>
      <c r="L876" s="133">
        <v>42527</v>
      </c>
      <c r="M876" s="130" t="s">
        <v>430</v>
      </c>
      <c r="N876" s="130">
        <f t="shared" si="64"/>
        <v>5</v>
      </c>
      <c r="O876" s="127">
        <f t="shared" si="62"/>
        <v>52.45</v>
      </c>
      <c r="P876" s="126">
        <v>42570</v>
      </c>
      <c r="Q876" s="120">
        <v>1327</v>
      </c>
      <c r="R876" s="120" t="s">
        <v>611</v>
      </c>
    </row>
    <row r="877" spans="1:18" ht="135" x14ac:dyDescent="0.25">
      <c r="A877" s="120" t="s">
        <v>17</v>
      </c>
      <c r="B877" s="121" t="s">
        <v>18</v>
      </c>
      <c r="C877" s="122">
        <v>42664</v>
      </c>
      <c r="D877" s="132">
        <v>200200</v>
      </c>
      <c r="E877" s="120" t="s">
        <v>300</v>
      </c>
      <c r="F877" s="130">
        <v>114</v>
      </c>
      <c r="G877" s="120" t="str">
        <f>VLOOKUP(F877,Plan2!$1:$1048576,3,FALSE)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877" s="130" t="s">
        <v>301</v>
      </c>
      <c r="I877" s="130">
        <v>1</v>
      </c>
      <c r="J877" s="131">
        <f>VLOOKUP(F877,Plan2!$1:$1048576,8,FALSE)</f>
        <v>11.42</v>
      </c>
      <c r="K877" s="125">
        <f t="shared" si="61"/>
        <v>11.42</v>
      </c>
      <c r="L877" s="133">
        <v>42524</v>
      </c>
      <c r="M877" s="130" t="s">
        <v>420</v>
      </c>
      <c r="N877" s="130">
        <f t="shared" si="64"/>
        <v>1</v>
      </c>
      <c r="O877" s="127">
        <f t="shared" si="62"/>
        <v>11.42</v>
      </c>
      <c r="P877" s="126">
        <v>42579</v>
      </c>
      <c r="Q877" s="120">
        <v>4544</v>
      </c>
      <c r="R877" s="120" t="s">
        <v>611</v>
      </c>
    </row>
    <row r="878" spans="1:18" ht="105" x14ac:dyDescent="0.25">
      <c r="A878" s="120" t="s">
        <v>17</v>
      </c>
      <c r="B878" s="121" t="s">
        <v>18</v>
      </c>
      <c r="C878" s="122">
        <v>42664</v>
      </c>
      <c r="D878" s="132">
        <v>200200</v>
      </c>
      <c r="E878" s="120" t="s">
        <v>300</v>
      </c>
      <c r="F878" s="130">
        <v>118</v>
      </c>
      <c r="G878" s="120" t="str">
        <f>VLOOKUP(F878,Plan2!$1:$1048576,3,FALSE)</f>
        <v>MOLHA-DEDOS, MATERIAL BASE PLÁSTICO, MATERIAL TAMPA PLÁSTICO, MATERIAL CARGA MASSA ACONDICIONADA E ESPUMA NO FUNDO PARA ADERÊN-, TAMANHO ÚNICO, VALIDADE CARGA 2 ANOS, CARACTERÍSTICAS ADICIONAIS NÃO CONTÉM GLICERINA E NÃO MANCHA</v>
      </c>
      <c r="H878" s="130" t="s">
        <v>301</v>
      </c>
      <c r="I878" s="130">
        <v>5</v>
      </c>
      <c r="J878" s="131">
        <f>VLOOKUP(F878,Plan2!$1:$1048576,8,FALSE)</f>
        <v>1.75</v>
      </c>
      <c r="K878" s="125">
        <f t="shared" si="61"/>
        <v>8.75</v>
      </c>
      <c r="L878" s="130" t="s">
        <v>477</v>
      </c>
      <c r="M878" s="130" t="s">
        <v>477</v>
      </c>
      <c r="N878" s="130" t="s">
        <v>477</v>
      </c>
      <c r="O878" s="127" t="s">
        <v>477</v>
      </c>
      <c r="P878" s="126" t="s">
        <v>477</v>
      </c>
      <c r="Q878" s="120" t="s">
        <v>477</v>
      </c>
      <c r="R878" s="120" t="s">
        <v>478</v>
      </c>
    </row>
    <row r="879" spans="1:18" ht="60" x14ac:dyDescent="0.25">
      <c r="A879" s="120" t="s">
        <v>17</v>
      </c>
      <c r="B879" s="121" t="s">
        <v>18</v>
      </c>
      <c r="C879" s="122">
        <v>42664</v>
      </c>
      <c r="D879" s="132">
        <v>200200</v>
      </c>
      <c r="E879" s="120" t="s">
        <v>300</v>
      </c>
      <c r="F879" s="130">
        <v>126</v>
      </c>
      <c r="G879" s="120" t="str">
        <f>VLOOKUP(F879,Plan2!$1:$1048576,3,FALSE)</f>
        <v>PAPEL ALMAÇO, MATERIAL CELULOSE VEGETAL, GRAMATURA 75 G/M2, COMPRIMENTO 310 MM, TIPO COM PAUTA E MARGEM. PACOTE COM 5 FOLHAS</v>
      </c>
      <c r="H879" s="130" t="s">
        <v>301</v>
      </c>
      <c r="I879" s="130">
        <v>100</v>
      </c>
      <c r="J879" s="131">
        <f>VLOOKUP(F879,Plan2!$1:$1048576,8,FALSE)</f>
        <v>0.35</v>
      </c>
      <c r="K879" s="125">
        <f t="shared" si="61"/>
        <v>35</v>
      </c>
      <c r="L879" s="133">
        <v>42524</v>
      </c>
      <c r="M879" s="130" t="s">
        <v>424</v>
      </c>
      <c r="N879" s="130">
        <f t="shared" si="64"/>
        <v>100</v>
      </c>
      <c r="O879" s="127">
        <f t="shared" si="62"/>
        <v>35</v>
      </c>
      <c r="P879" s="126">
        <v>42579</v>
      </c>
      <c r="Q879" s="120">
        <v>938</v>
      </c>
      <c r="R879" s="120" t="s">
        <v>611</v>
      </c>
    </row>
    <row r="880" spans="1:18" ht="75" x14ac:dyDescent="0.25">
      <c r="A880" s="120" t="s">
        <v>17</v>
      </c>
      <c r="B880" s="121" t="s">
        <v>18</v>
      </c>
      <c r="C880" s="122">
        <v>42664</v>
      </c>
      <c r="D880" s="132">
        <v>200200</v>
      </c>
      <c r="E880" s="120" t="s">
        <v>300</v>
      </c>
      <c r="F880" s="130">
        <v>139</v>
      </c>
      <c r="G880" s="120" t="str">
        <f>VLOOKUP(F880,Plan2!$1:$1048576,3,FALSE)</f>
        <v>PASTA ARQUIVO, MATERIAL PLÁSTICO CORRUGADO FLEXÍVEL, TIPO COM ABAS, LARGURA 250 MM, ALTURA 335 MM, LOMBADA 20 MM, COR AZUL, CARACTERÍSTICAS ADICIONAIS COMELÁSTICO</v>
      </c>
      <c r="H880" s="130" t="s">
        <v>301</v>
      </c>
      <c r="I880" s="130">
        <v>5</v>
      </c>
      <c r="J880" s="131">
        <f>VLOOKUP(F880,Plan2!$1:$1048576,8,FALSE)</f>
        <v>1.73</v>
      </c>
      <c r="K880" s="125">
        <f t="shared" si="61"/>
        <v>8.65</v>
      </c>
      <c r="L880" s="133">
        <v>42524</v>
      </c>
      <c r="M880" s="130" t="s">
        <v>424</v>
      </c>
      <c r="N880" s="130">
        <f t="shared" si="64"/>
        <v>5</v>
      </c>
      <c r="O880" s="127">
        <f t="shared" si="62"/>
        <v>8.65</v>
      </c>
      <c r="P880" s="126">
        <v>42579</v>
      </c>
      <c r="Q880" s="120">
        <v>938</v>
      </c>
      <c r="R880" s="120" t="s">
        <v>611</v>
      </c>
    </row>
    <row r="881" spans="1:18" ht="75" x14ac:dyDescent="0.25">
      <c r="A881" s="120" t="s">
        <v>17</v>
      </c>
      <c r="B881" s="121" t="s">
        <v>18</v>
      </c>
      <c r="C881" s="122">
        <v>42664</v>
      </c>
      <c r="D881" s="132">
        <v>200200</v>
      </c>
      <c r="E881" s="120" t="s">
        <v>300</v>
      </c>
      <c r="F881" s="130">
        <v>141</v>
      </c>
      <c r="G881" s="120" t="str">
        <f>VLOOKUP(F881,Plan2!$1:$1048576,3,FALSE)</f>
        <v>PASTA ARQUIVO, MATERIAL PLÁSTICO CORRUGADO FLEXÍVEL, TIPO COM ABAS, LARGURA 250 MM, ALTURA 340 MM, LOMBADA 20 MM, COR AMARELA, CARACTERÍSTICAS ADICIONAIS COM ELÁSTICO</v>
      </c>
      <c r="H881" s="130" t="s">
        <v>301</v>
      </c>
      <c r="I881" s="130">
        <v>5</v>
      </c>
      <c r="J881" s="131">
        <f>VLOOKUP(F881,Plan2!$1:$1048576,8,FALSE)</f>
        <v>1.73</v>
      </c>
      <c r="K881" s="125">
        <f t="shared" si="61"/>
        <v>8.65</v>
      </c>
      <c r="L881" s="133">
        <v>42524</v>
      </c>
      <c r="M881" s="130" t="s">
        <v>424</v>
      </c>
      <c r="N881" s="130">
        <f t="shared" si="64"/>
        <v>5</v>
      </c>
      <c r="O881" s="127">
        <f t="shared" si="62"/>
        <v>8.65</v>
      </c>
      <c r="P881" s="126">
        <v>42579</v>
      </c>
      <c r="Q881" s="120">
        <v>938</v>
      </c>
      <c r="R881" s="120" t="s">
        <v>611</v>
      </c>
    </row>
    <row r="882" spans="1:18" ht="75" x14ac:dyDescent="0.25">
      <c r="A882" s="120" t="s">
        <v>17</v>
      </c>
      <c r="B882" s="121" t="s">
        <v>18</v>
      </c>
      <c r="C882" s="122">
        <v>42664</v>
      </c>
      <c r="D882" s="132">
        <v>200200</v>
      </c>
      <c r="E882" s="120" t="s">
        <v>300</v>
      </c>
      <c r="F882" s="130">
        <v>142</v>
      </c>
      <c r="G882" s="120" t="str">
        <f>VLOOKUP(F882,Plan2!$1:$1048576,3,FALSE)</f>
        <v>PASTA ARQUIVO, MATERIAL PLÁSTICO CORRUGADO FLEXÍVEL, TIPO COM ABAS, LARGURA 250 MM, ALTURA 340 MM, LOMBADA 35 MM, COR AMARELA, CARACTERÍSTICAS ADICIONAIS COM ELÁSTICO</v>
      </c>
      <c r="H882" s="130" t="s">
        <v>301</v>
      </c>
      <c r="I882" s="130">
        <v>5</v>
      </c>
      <c r="J882" s="131">
        <f>VLOOKUP(F882,Plan2!$1:$1048576,8,FALSE)</f>
        <v>1.89</v>
      </c>
      <c r="K882" s="125">
        <f t="shared" si="61"/>
        <v>9.4499999999999993</v>
      </c>
      <c r="L882" s="133">
        <v>42527</v>
      </c>
      <c r="M882" s="130" t="s">
        <v>425</v>
      </c>
      <c r="N882" s="130">
        <f t="shared" si="64"/>
        <v>5</v>
      </c>
      <c r="O882" s="127">
        <f t="shared" si="62"/>
        <v>9.4499999999999993</v>
      </c>
      <c r="P882" s="126">
        <v>42579</v>
      </c>
      <c r="Q882" s="120">
        <v>1400</v>
      </c>
      <c r="R882" s="120" t="s">
        <v>611</v>
      </c>
    </row>
    <row r="883" spans="1:18" ht="75" x14ac:dyDescent="0.25">
      <c r="A883" s="120" t="s">
        <v>17</v>
      </c>
      <c r="B883" s="121" t="s">
        <v>18</v>
      </c>
      <c r="C883" s="122">
        <v>42664</v>
      </c>
      <c r="D883" s="132">
        <v>200200</v>
      </c>
      <c r="E883" s="120" t="s">
        <v>300</v>
      </c>
      <c r="F883" s="130">
        <v>144</v>
      </c>
      <c r="G883" s="120" t="str">
        <f>VLOOKUP(F883,Plan2!$1:$1048576,3,FALSE)</f>
        <v>PASTA ARQUIVO, MATERIAL PLÁSTICO CORRUGADO FLEXÍVEL, LARGURA 250 MM, ALTURA 345 MM, LOMBADA 60 MM, COR AMARELA, CARACTERÍSTICAS ADICIONAIS COM ABA E ELÁSTICO</v>
      </c>
      <c r="H883" s="130" t="s">
        <v>301</v>
      </c>
      <c r="I883" s="130">
        <v>5</v>
      </c>
      <c r="J883" s="131">
        <f>VLOOKUP(F883,Plan2!$1:$1048576,8,FALSE)</f>
        <v>2.02</v>
      </c>
      <c r="K883" s="125">
        <f t="shared" si="61"/>
        <v>10.1</v>
      </c>
      <c r="L883" s="133">
        <v>42527</v>
      </c>
      <c r="M883" s="130" t="s">
        <v>425</v>
      </c>
      <c r="N883" s="130">
        <f t="shared" si="64"/>
        <v>5</v>
      </c>
      <c r="O883" s="127">
        <f t="shared" si="62"/>
        <v>10.1</v>
      </c>
      <c r="P883" s="126">
        <v>42579</v>
      </c>
      <c r="Q883" s="120">
        <v>1400</v>
      </c>
      <c r="R883" s="120" t="s">
        <v>611</v>
      </c>
    </row>
    <row r="884" spans="1:18" ht="75" x14ac:dyDescent="0.25">
      <c r="A884" s="120" t="s">
        <v>17</v>
      </c>
      <c r="B884" s="121" t="s">
        <v>18</v>
      </c>
      <c r="C884" s="122">
        <v>42664</v>
      </c>
      <c r="D884" s="132">
        <v>200200</v>
      </c>
      <c r="E884" s="120" t="s">
        <v>300</v>
      </c>
      <c r="F884" s="130">
        <v>140</v>
      </c>
      <c r="G884" s="120" t="str">
        <f>VLOOKUP(F884,Plan2!$1:$1048576,3,FALSE)</f>
        <v>PASTA ARQUIVO, MATERIAL PLÁSTICO CORRUGADO FLEXÍVEL, TIPO COM ABAS, LARGURA 250 MM, ALTURA 335 MM, LOMBADA 55 MM, COR AZUL, CARACTERÍSTICAS ADICIONAIS COMELÁSTICO</v>
      </c>
      <c r="H884" s="130" t="s">
        <v>301</v>
      </c>
      <c r="I884" s="130">
        <v>5</v>
      </c>
      <c r="J884" s="131">
        <f>VLOOKUP(F884,Plan2!$1:$1048576,8,FALSE)</f>
        <v>2.02</v>
      </c>
      <c r="K884" s="125">
        <f t="shared" si="61"/>
        <v>10.1</v>
      </c>
      <c r="L884" s="133">
        <v>42527</v>
      </c>
      <c r="M884" s="130" t="s">
        <v>425</v>
      </c>
      <c r="N884" s="130">
        <f t="shared" si="64"/>
        <v>5</v>
      </c>
      <c r="O884" s="127">
        <f t="shared" si="62"/>
        <v>10.1</v>
      </c>
      <c r="P884" s="126">
        <v>42579</v>
      </c>
      <c r="Q884" s="120">
        <v>1400</v>
      </c>
      <c r="R884" s="120" t="s">
        <v>611</v>
      </c>
    </row>
    <row r="885" spans="1:18" ht="75" x14ac:dyDescent="0.25">
      <c r="A885" s="120" t="s">
        <v>17</v>
      </c>
      <c r="B885" s="121" t="s">
        <v>18</v>
      </c>
      <c r="C885" s="122">
        <v>42664</v>
      </c>
      <c r="D885" s="132">
        <v>200200</v>
      </c>
      <c r="E885" s="120" t="s">
        <v>300</v>
      </c>
      <c r="F885" s="130">
        <v>143</v>
      </c>
      <c r="G885" s="120" t="str">
        <f>VLOOKUP(F885,Plan2!$1:$1048576,3,FALSE)</f>
        <v>PASTA ARQUIVO, MATERIAL PLÁSTICO CORRUGADO FLEXÍVEL, TIPO COM ABAS, LARGURA 250 MM, ALTURA 340 MM, LOMBADA 35 MM, COR AZUL, CARACTERÍSTICAS ADICIONAIS COMELÁSTICO</v>
      </c>
      <c r="H885" s="130" t="s">
        <v>301</v>
      </c>
      <c r="I885" s="130">
        <v>5</v>
      </c>
      <c r="J885" s="131">
        <f>VLOOKUP(F885,Plan2!$1:$1048576,8,FALSE)</f>
        <v>1.85</v>
      </c>
      <c r="K885" s="125">
        <f t="shared" si="61"/>
        <v>9.25</v>
      </c>
      <c r="L885" s="133">
        <v>42524</v>
      </c>
      <c r="M885" s="130" t="s">
        <v>424</v>
      </c>
      <c r="N885" s="130">
        <f t="shared" si="64"/>
        <v>5</v>
      </c>
      <c r="O885" s="127">
        <f t="shared" si="62"/>
        <v>9.25</v>
      </c>
      <c r="P885" s="126">
        <v>42579</v>
      </c>
      <c r="Q885" s="120">
        <v>938</v>
      </c>
      <c r="R885" s="120" t="s">
        <v>611</v>
      </c>
    </row>
    <row r="886" spans="1:18" ht="45" x14ac:dyDescent="0.25">
      <c r="A886" s="120" t="s">
        <v>17</v>
      </c>
      <c r="B886" s="121" t="s">
        <v>18</v>
      </c>
      <c r="C886" s="122">
        <v>42664</v>
      </c>
      <c r="D886" s="132">
        <v>200200</v>
      </c>
      <c r="E886" s="120" t="s">
        <v>300</v>
      </c>
      <c r="F886" s="130">
        <v>154</v>
      </c>
      <c r="G886" s="120" t="str">
        <f>VLOOKUP(F886,Plan2!$1:$1048576,3,FALSE)</f>
        <v>PINCEL MARCADOR PERMANENTE CD, MATERIAL PLÁSTICO, TIPO PONTA FELTRO, COR TINTAPRETA</v>
      </c>
      <c r="H886" s="130" t="s">
        <v>301</v>
      </c>
      <c r="I886" s="130">
        <v>5</v>
      </c>
      <c r="J886" s="131">
        <f>VLOOKUP(F886,Plan2!$1:$1048576,8,FALSE)</f>
        <v>1.21</v>
      </c>
      <c r="K886" s="125">
        <f t="shared" si="61"/>
        <v>6.05</v>
      </c>
      <c r="L886" s="133">
        <v>42527</v>
      </c>
      <c r="M886" s="130" t="s">
        <v>431</v>
      </c>
      <c r="N886" s="130">
        <f t="shared" si="64"/>
        <v>5</v>
      </c>
      <c r="O886" s="127">
        <f t="shared" si="62"/>
        <v>6.05</v>
      </c>
      <c r="P886" s="126">
        <v>42613</v>
      </c>
      <c r="Q886" s="120">
        <v>1089</v>
      </c>
      <c r="R886" s="120" t="s">
        <v>611</v>
      </c>
    </row>
    <row r="887" spans="1:18" ht="45" x14ac:dyDescent="0.25">
      <c r="A887" s="120" t="s">
        <v>17</v>
      </c>
      <c r="B887" s="121" t="s">
        <v>18</v>
      </c>
      <c r="C887" s="122">
        <v>42664</v>
      </c>
      <c r="D887" s="132">
        <v>200200</v>
      </c>
      <c r="E887" s="120" t="s">
        <v>300</v>
      </c>
      <c r="F887" s="130">
        <v>155</v>
      </c>
      <c r="G887" s="120" t="str">
        <f>VLOOKUP(F887,Plan2!$1:$1048576,3,FALSE)</f>
        <v>PINCEL MARCADOR PERMANENTE CD, MATERIAL PLÁSTICO, TIPO PONTA FELTRO, COR TINTAVERMELHA</v>
      </c>
      <c r="H887" s="130" t="s">
        <v>301</v>
      </c>
      <c r="I887" s="130">
        <v>5</v>
      </c>
      <c r="J887" s="131">
        <f>VLOOKUP(F887,Plan2!$1:$1048576,8,FALSE)</f>
        <v>1.18</v>
      </c>
      <c r="K887" s="125">
        <f t="shared" si="61"/>
        <v>5.8999999999999995</v>
      </c>
      <c r="L887" s="133">
        <v>42524</v>
      </c>
      <c r="M887" s="130" t="s">
        <v>424</v>
      </c>
      <c r="N887" s="130">
        <f t="shared" si="64"/>
        <v>5</v>
      </c>
      <c r="O887" s="127">
        <f t="shared" si="62"/>
        <v>5.8999999999999995</v>
      </c>
      <c r="P887" s="126">
        <v>42579</v>
      </c>
      <c r="Q887" s="120">
        <v>938</v>
      </c>
      <c r="R887" s="120" t="s">
        <v>611</v>
      </c>
    </row>
    <row r="888" spans="1:18" ht="45" x14ac:dyDescent="0.25">
      <c r="A888" s="120" t="s">
        <v>17</v>
      </c>
      <c r="B888" s="121" t="s">
        <v>18</v>
      </c>
      <c r="C888" s="122">
        <v>42664</v>
      </c>
      <c r="D888" s="132">
        <v>200200</v>
      </c>
      <c r="E888" s="120" t="s">
        <v>300</v>
      </c>
      <c r="F888" s="130">
        <v>153</v>
      </c>
      <c r="G888" s="120" t="str">
        <f>VLOOKUP(F888,Plan2!$1:$1048576,3,FALSE)</f>
        <v>PINCEL MARCADOR PERMANENTE CD, MATERIAL PLÁSTICO, TIPO PONTA FELTRO, COR TINTAAZUL</v>
      </c>
      <c r="H888" s="130" t="s">
        <v>301</v>
      </c>
      <c r="I888" s="130">
        <v>5</v>
      </c>
      <c r="J888" s="131">
        <f>VLOOKUP(F888,Plan2!$1:$1048576,8,FALSE)</f>
        <v>0.94</v>
      </c>
      <c r="K888" s="125">
        <f t="shared" si="61"/>
        <v>4.6999999999999993</v>
      </c>
      <c r="L888" s="133">
        <v>42527</v>
      </c>
      <c r="M888" s="130" t="s">
        <v>425</v>
      </c>
      <c r="N888" s="130">
        <f t="shared" si="64"/>
        <v>5</v>
      </c>
      <c r="O888" s="127">
        <f t="shared" si="62"/>
        <v>4.6999999999999993</v>
      </c>
      <c r="P888" s="126">
        <v>42579</v>
      </c>
      <c r="Q888" s="120">
        <v>1400</v>
      </c>
      <c r="R888" s="120" t="s">
        <v>611</v>
      </c>
    </row>
    <row r="889" spans="1:18" ht="60" x14ac:dyDescent="0.25">
      <c r="A889" s="120" t="s">
        <v>17</v>
      </c>
      <c r="B889" s="121" t="s">
        <v>18</v>
      </c>
      <c r="C889" s="122">
        <v>42664</v>
      </c>
      <c r="D889" s="132">
        <v>200200</v>
      </c>
      <c r="E889" s="120" t="s">
        <v>300</v>
      </c>
      <c r="F889" s="130">
        <v>163</v>
      </c>
      <c r="G889" s="120" t="str">
        <f>VLOOKUP(F889,Plan2!$1:$1048576,3,FALSE)</f>
        <v>RÉGUA COMUM, MATERIAL PLÁSTICO CRISTAL, COMPRIMENTO 30 CM, GRADUAÇÃO CENTÍMETRO, TIPO MATERIAL RÍGIDO</v>
      </c>
      <c r="H889" s="130" t="s">
        <v>301</v>
      </c>
      <c r="I889" s="130">
        <v>5</v>
      </c>
      <c r="J889" s="131">
        <f>VLOOKUP(F889,Plan2!$1:$1048576,8,FALSE)</f>
        <v>0.49</v>
      </c>
      <c r="K889" s="125">
        <f t="shared" si="61"/>
        <v>2.4500000000000002</v>
      </c>
      <c r="L889" s="133">
        <v>42524</v>
      </c>
      <c r="M889" s="130" t="s">
        <v>419</v>
      </c>
      <c r="N889" s="130">
        <f t="shared" si="64"/>
        <v>5</v>
      </c>
      <c r="O889" s="127">
        <f t="shared" si="62"/>
        <v>2.4500000000000002</v>
      </c>
      <c r="P889" s="126">
        <v>42563</v>
      </c>
      <c r="Q889" s="120">
        <v>13408</v>
      </c>
      <c r="R889" s="120" t="s">
        <v>611</v>
      </c>
    </row>
    <row r="890" spans="1:18" ht="45" x14ac:dyDescent="0.25">
      <c r="A890" s="120" t="s">
        <v>17</v>
      </c>
      <c r="B890" s="121" t="s">
        <v>18</v>
      </c>
      <c r="C890" s="122">
        <v>42664</v>
      </c>
      <c r="D890" s="132">
        <v>200200</v>
      </c>
      <c r="E890" s="120" t="s">
        <v>300</v>
      </c>
      <c r="F890" s="130">
        <v>173</v>
      </c>
      <c r="G890" s="120" t="str">
        <f>VLOOKUP(F890,Plan2!$1:$1048576,3,FALSE)</f>
        <v>TESOURA, MATERIAL AÇO INOXIDÁVEL, MATERIAL CABO PLÁSTICO, COMPRIMENTO 16 CM</v>
      </c>
      <c r="H890" s="130" t="s">
        <v>301</v>
      </c>
      <c r="I890" s="130">
        <v>3</v>
      </c>
      <c r="J890" s="131">
        <f>VLOOKUP(F890,Plan2!$1:$1048576,8,FALSE)</f>
        <v>2.69</v>
      </c>
      <c r="K890" s="125">
        <f t="shared" si="61"/>
        <v>8.07</v>
      </c>
      <c r="L890" s="133">
        <v>42527</v>
      </c>
      <c r="M890" s="130" t="s">
        <v>431</v>
      </c>
      <c r="N890" s="130">
        <f t="shared" si="64"/>
        <v>3</v>
      </c>
      <c r="O890" s="127">
        <f t="shared" si="62"/>
        <v>8.07</v>
      </c>
      <c r="P890" s="126">
        <v>42613</v>
      </c>
      <c r="Q890" s="120">
        <v>1089</v>
      </c>
      <c r="R890" s="120" t="s">
        <v>611</v>
      </c>
    </row>
    <row r="891" spans="1:18" ht="45" x14ac:dyDescent="0.25">
      <c r="A891" s="120" t="s">
        <v>17</v>
      </c>
      <c r="B891" s="121" t="s">
        <v>18</v>
      </c>
      <c r="C891" s="122">
        <v>42664</v>
      </c>
      <c r="D891" s="132">
        <v>200200</v>
      </c>
      <c r="E891" s="120" t="s">
        <v>300</v>
      </c>
      <c r="F891" s="130">
        <v>174</v>
      </c>
      <c r="G891" s="120" t="str">
        <f>VLOOKUP(F891,Plan2!$1:$1048576,3,FALSE)</f>
        <v>TESOURA, MATERIAL AÇO INOXIDÁVEL, MATERIAL CABO POLIPROPILENO, COMPRIMENTO 20 CM</v>
      </c>
      <c r="H891" s="130" t="s">
        <v>301</v>
      </c>
      <c r="I891" s="130">
        <v>3</v>
      </c>
      <c r="J891" s="131">
        <f>VLOOKUP(F891,Plan2!$1:$1048576,8,FALSE)</f>
        <v>2.8</v>
      </c>
      <c r="K891" s="125">
        <f t="shared" si="61"/>
        <v>8.3999999999999986</v>
      </c>
      <c r="L891" s="133">
        <v>42524</v>
      </c>
      <c r="M891" s="130" t="s">
        <v>423</v>
      </c>
      <c r="N891" s="130">
        <f t="shared" si="64"/>
        <v>3</v>
      </c>
      <c r="O891" s="127">
        <f t="shared" si="62"/>
        <v>8.3999999999999986</v>
      </c>
      <c r="P891" s="126">
        <v>42576</v>
      </c>
      <c r="Q891" s="120">
        <v>348</v>
      </c>
      <c r="R891" s="120" t="s">
        <v>611</v>
      </c>
    </row>
    <row r="892" spans="1:18" ht="75" x14ac:dyDescent="0.25">
      <c r="A892" s="120" t="s">
        <v>17</v>
      </c>
      <c r="B892" s="121" t="s">
        <v>18</v>
      </c>
      <c r="C892" s="122">
        <v>42664</v>
      </c>
      <c r="D892" s="132">
        <v>210100</v>
      </c>
      <c r="E892" s="120" t="s">
        <v>314</v>
      </c>
      <c r="F892" s="130">
        <v>92</v>
      </c>
      <c r="G892" s="120" t="str">
        <f>VLOOKUP(F892,Plan2!$1:$1048576,3,FALSE)</f>
        <v>FITA ADESIVA, MATERIAL POLIPROPILENO TRANSPARENTE, TIPO MONOFACE, LARGURA 50 MM, COMPRIMENTO 50 M, COR INCOLOR, APLICAÇÃO MULTIUSO. ROLO DE 50 METROS</v>
      </c>
      <c r="H892" s="130" t="s">
        <v>315</v>
      </c>
      <c r="I892" s="130">
        <v>5</v>
      </c>
      <c r="J892" s="131">
        <f>VLOOKUP(F892,Plan2!$1:$1048576,8,FALSE)</f>
        <v>1.8</v>
      </c>
      <c r="K892" s="125">
        <f t="shared" si="61"/>
        <v>9</v>
      </c>
      <c r="L892" s="133">
        <v>42524</v>
      </c>
      <c r="M892" s="130" t="s">
        <v>416</v>
      </c>
      <c r="N892" s="130">
        <f t="shared" si="64"/>
        <v>5</v>
      </c>
      <c r="O892" s="127">
        <f t="shared" si="62"/>
        <v>9</v>
      </c>
      <c r="P892" s="126">
        <v>42597</v>
      </c>
      <c r="Q892" s="120">
        <v>3048</v>
      </c>
      <c r="R892" s="120" t="s">
        <v>611</v>
      </c>
    </row>
    <row r="893" spans="1:18" ht="45" x14ac:dyDescent="0.25">
      <c r="A893" s="120" t="s">
        <v>17</v>
      </c>
      <c r="B893" s="121" t="s">
        <v>18</v>
      </c>
      <c r="C893" s="122">
        <v>42664</v>
      </c>
      <c r="D893" s="132">
        <v>210100</v>
      </c>
      <c r="E893" s="120" t="s">
        <v>314</v>
      </c>
      <c r="F893" s="130">
        <v>102</v>
      </c>
      <c r="G893" s="120" t="str">
        <f>VLOOKUP(F893,Plan2!$1:$1048576,3,FALSE)</f>
        <v>GRAMPEADOR, TRATAMENTO SUPERFICIAL PINTADO, MATERIAL METAL, TIPO MESA, CAPACIDADE 50 FL, TAMANHO GRAMPO 26/6</v>
      </c>
      <c r="H893" s="130" t="s">
        <v>315</v>
      </c>
      <c r="I893" s="130">
        <v>3</v>
      </c>
      <c r="J893" s="131">
        <f>VLOOKUP(F893,Plan2!$1:$1048576,8,FALSE)</f>
        <v>17.489999999999998</v>
      </c>
      <c r="K893" s="125">
        <f t="shared" si="61"/>
        <v>52.47</v>
      </c>
      <c r="L893" s="133">
        <v>42524</v>
      </c>
      <c r="M893" s="130" t="s">
        <v>418</v>
      </c>
      <c r="N893" s="130">
        <f t="shared" si="64"/>
        <v>3</v>
      </c>
      <c r="O893" s="127">
        <f t="shared" si="62"/>
        <v>52.47</v>
      </c>
      <c r="P893" s="126">
        <v>42583</v>
      </c>
      <c r="Q893" s="120">
        <v>4227</v>
      </c>
      <c r="R893" s="120" t="s">
        <v>611</v>
      </c>
    </row>
    <row r="894" spans="1:18" ht="60" x14ac:dyDescent="0.25">
      <c r="A894" s="120" t="s">
        <v>17</v>
      </c>
      <c r="B894" s="121" t="s">
        <v>18</v>
      </c>
      <c r="C894" s="122">
        <v>42664</v>
      </c>
      <c r="D894" s="132">
        <v>210100</v>
      </c>
      <c r="E894" s="120" t="s">
        <v>314</v>
      </c>
      <c r="F894" s="130">
        <v>100</v>
      </c>
      <c r="G894" s="120" t="str">
        <f>VLOOKUP(F894,Plan2!$1:$1048576,3,FALSE)</f>
        <v>GRAMPEADOR, TRATAMENTO SUPERFICIAL PINTADO, MATERIAL METAL, TIPO MESA, CAPACIDADE 100 FL, APLICAÇÃO PAPEL, TAMANHO GRAMPO 23/10</v>
      </c>
      <c r="H894" s="130" t="s">
        <v>315</v>
      </c>
      <c r="I894" s="130">
        <v>3</v>
      </c>
      <c r="J894" s="131">
        <f>VLOOKUP(F894,Plan2!$1:$1048576,8,FALSE)</f>
        <v>33.200000000000003</v>
      </c>
      <c r="K894" s="125">
        <f t="shared" si="61"/>
        <v>99.600000000000009</v>
      </c>
      <c r="L894" s="133">
        <v>42524</v>
      </c>
      <c r="M894" s="130" t="s">
        <v>417</v>
      </c>
      <c r="N894" s="130">
        <f t="shared" si="64"/>
        <v>3</v>
      </c>
      <c r="O894" s="127">
        <f t="shared" si="62"/>
        <v>99.600000000000009</v>
      </c>
      <c r="P894" s="126">
        <v>42577</v>
      </c>
      <c r="Q894" s="120">
        <v>6468</v>
      </c>
      <c r="R894" s="120" t="s">
        <v>611</v>
      </c>
    </row>
    <row r="895" spans="1:18" ht="135" x14ac:dyDescent="0.25">
      <c r="A895" s="120" t="s">
        <v>17</v>
      </c>
      <c r="B895" s="121" t="s">
        <v>18</v>
      </c>
      <c r="C895" s="122">
        <v>42664</v>
      </c>
      <c r="D895" s="132">
        <v>210100</v>
      </c>
      <c r="E895" s="120" t="s">
        <v>314</v>
      </c>
      <c r="F895" s="130">
        <v>114</v>
      </c>
      <c r="G895" s="120" t="str">
        <f>VLOOKUP(F895,Plan2!$1:$1048576,3,FALSE)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895" s="130" t="s">
        <v>315</v>
      </c>
      <c r="I895" s="130">
        <v>30</v>
      </c>
      <c r="J895" s="131">
        <f>VLOOKUP(F895,Plan2!$1:$1048576,8,FALSE)</f>
        <v>11.42</v>
      </c>
      <c r="K895" s="125">
        <f t="shared" si="61"/>
        <v>342.6</v>
      </c>
      <c r="L895" s="133">
        <v>42524</v>
      </c>
      <c r="M895" s="130" t="s">
        <v>420</v>
      </c>
      <c r="N895" s="130">
        <f t="shared" si="64"/>
        <v>30</v>
      </c>
      <c r="O895" s="127">
        <f t="shared" si="62"/>
        <v>342.6</v>
      </c>
      <c r="P895" s="126">
        <v>42579</v>
      </c>
      <c r="Q895" s="120">
        <v>4544</v>
      </c>
      <c r="R895" s="120" t="s">
        <v>611</v>
      </c>
    </row>
    <row r="896" spans="1:18" ht="60" x14ac:dyDescent="0.25">
      <c r="A896" s="120" t="s">
        <v>17</v>
      </c>
      <c r="B896" s="121" t="s">
        <v>18</v>
      </c>
      <c r="C896" s="122">
        <v>42664</v>
      </c>
      <c r="D896" s="132">
        <v>210100</v>
      </c>
      <c r="E896" s="120" t="s">
        <v>314</v>
      </c>
      <c r="F896" s="130">
        <v>126</v>
      </c>
      <c r="G896" s="120" t="str">
        <f>VLOOKUP(F896,Plan2!$1:$1048576,3,FALSE)</f>
        <v>PAPEL ALMAÇO, MATERIAL CELULOSE VEGETAL, GRAMATURA 75 G/M2, COMPRIMENTO 310 MM, TIPO COM PAUTA E MARGEM. PACOTE COM 5 FOLHAS</v>
      </c>
      <c r="H896" s="130" t="s">
        <v>315</v>
      </c>
      <c r="I896" s="130">
        <v>600</v>
      </c>
      <c r="J896" s="131">
        <f>VLOOKUP(F896,Plan2!$1:$1048576,8,FALSE)</f>
        <v>0.35</v>
      </c>
      <c r="K896" s="125">
        <f t="shared" si="61"/>
        <v>210</v>
      </c>
      <c r="L896" s="133">
        <v>42524</v>
      </c>
      <c r="M896" s="130" t="s">
        <v>424</v>
      </c>
      <c r="N896" s="130">
        <f t="shared" si="64"/>
        <v>600</v>
      </c>
      <c r="O896" s="127">
        <f t="shared" si="62"/>
        <v>210</v>
      </c>
      <c r="P896" s="126">
        <v>42579</v>
      </c>
      <c r="Q896" s="120">
        <v>938</v>
      </c>
      <c r="R896" s="120" t="s">
        <v>611</v>
      </c>
    </row>
    <row r="897" spans="1:18" ht="75" x14ac:dyDescent="0.25">
      <c r="A897" s="120" t="s">
        <v>17</v>
      </c>
      <c r="B897" s="121" t="s">
        <v>18</v>
      </c>
      <c r="C897" s="122">
        <v>42664</v>
      </c>
      <c r="D897" s="132">
        <v>210100</v>
      </c>
      <c r="E897" s="120" t="s">
        <v>314</v>
      </c>
      <c r="F897" s="130">
        <v>137</v>
      </c>
      <c r="G897" s="120" t="str">
        <f>VLOOKUP(F897,Plan2!$1:$1048576,3,FALSE)</f>
        <v>PASTA ARQUIVO, MATERIAL CARTOLINA PLASTIFICADA, LARGURA 240 MM, ALTURA 345 MM,COR AZUL, CARACTERÍSTICAS ADICIONAIS COM ABA E ELÁSTICO, GRAMATURA 480 G/M2</v>
      </c>
      <c r="H897" s="130" t="s">
        <v>315</v>
      </c>
      <c r="I897" s="130">
        <v>10</v>
      </c>
      <c r="J897" s="131">
        <f>VLOOKUP(F897,Plan2!$1:$1048576,8,FALSE)</f>
        <v>1.25</v>
      </c>
      <c r="K897" s="125">
        <f t="shared" si="61"/>
        <v>12.5</v>
      </c>
      <c r="L897" s="133">
        <v>42527</v>
      </c>
      <c r="M897" s="130" t="s">
        <v>431</v>
      </c>
      <c r="N897" s="130">
        <f t="shared" si="64"/>
        <v>10</v>
      </c>
      <c r="O897" s="127">
        <f t="shared" si="62"/>
        <v>12.5</v>
      </c>
      <c r="P897" s="126">
        <v>42613</v>
      </c>
      <c r="Q897" s="120">
        <v>1089</v>
      </c>
      <c r="R897" s="120" t="s">
        <v>611</v>
      </c>
    </row>
    <row r="898" spans="1:18" ht="75" x14ac:dyDescent="0.25">
      <c r="A898" s="120" t="s">
        <v>17</v>
      </c>
      <c r="B898" s="121" t="s">
        <v>18</v>
      </c>
      <c r="C898" s="122">
        <v>42664</v>
      </c>
      <c r="D898" s="132">
        <v>210100</v>
      </c>
      <c r="E898" s="120" t="s">
        <v>314</v>
      </c>
      <c r="F898" s="130">
        <v>138</v>
      </c>
      <c r="G898" s="120" t="str">
        <f>VLOOKUP(F898,Plan2!$1:$1048576,3,FALSE)</f>
        <v>PASTA ARQUIVO, MATERIAL CARTOLINA PLASTIFICADA, TIPO COM GRAMPO, LARGURA 230 MM, ALTURA 335 MM, COR AZUL, PRENDEDOR INTERNO TRILHO, GRAMATURA 480 G/M2</v>
      </c>
      <c r="H898" s="130" t="s">
        <v>315</v>
      </c>
      <c r="I898" s="130">
        <v>10</v>
      </c>
      <c r="J898" s="131">
        <f>VLOOKUP(F898,Plan2!$1:$1048576,8,FALSE)</f>
        <v>0.85</v>
      </c>
      <c r="K898" s="125">
        <f t="shared" ref="K898:K961" si="65">J898*I898</f>
        <v>8.5</v>
      </c>
      <c r="L898" s="133">
        <v>42524</v>
      </c>
      <c r="M898" s="130" t="s">
        <v>420</v>
      </c>
      <c r="N898" s="130">
        <f t="shared" si="64"/>
        <v>10</v>
      </c>
      <c r="O898" s="127">
        <f t="shared" si="62"/>
        <v>8.5</v>
      </c>
      <c r="P898" s="126">
        <v>42579</v>
      </c>
      <c r="Q898" s="120">
        <v>4544</v>
      </c>
      <c r="R898" s="120" t="s">
        <v>611</v>
      </c>
    </row>
    <row r="899" spans="1:18" ht="105" x14ac:dyDescent="0.25">
      <c r="A899" s="120" t="s">
        <v>17</v>
      </c>
      <c r="B899" s="121" t="s">
        <v>18</v>
      </c>
      <c r="C899" s="122">
        <v>42664</v>
      </c>
      <c r="D899" s="132">
        <v>210100</v>
      </c>
      <c r="E899" s="120" t="s">
        <v>314</v>
      </c>
      <c r="F899" s="130">
        <v>135</v>
      </c>
      <c r="G899" s="120" t="str">
        <f>VLOOKUP(F899,Plan2!$1:$1048576,3,FALSE)</f>
        <v>PASTA ARQUIVO, MATERIAL CARTÃO KRAFT, TIPO SUSPENSA, LARGURA 360 MM, ALTURA 235 MM, COR CASTANHA, CARACTERÍSTICAS ADICIONAIS COM ACETATO, ETIQUETA BRANCA,GRAMPO TRILHO PLÁST I, GRAMATURA 210 G/M2, APLICAÇÃO ARQUIVO DE DOCUMENTO</v>
      </c>
      <c r="H899" s="130" t="s">
        <v>315</v>
      </c>
      <c r="I899" s="130">
        <v>10</v>
      </c>
      <c r="J899" s="131">
        <f>VLOOKUP(F899,Plan2!$1:$1048576,8,FALSE)</f>
        <v>0.6</v>
      </c>
      <c r="K899" s="125">
        <f t="shared" si="65"/>
        <v>6</v>
      </c>
      <c r="L899" s="133">
        <v>42524</v>
      </c>
      <c r="M899" s="130" t="s">
        <v>420</v>
      </c>
      <c r="N899" s="130">
        <f t="shared" si="64"/>
        <v>10</v>
      </c>
      <c r="O899" s="127">
        <f t="shared" ref="O899:O962" si="66">N899*J899</f>
        <v>6</v>
      </c>
      <c r="P899" s="126">
        <v>42579</v>
      </c>
      <c r="Q899" s="120">
        <v>4544</v>
      </c>
      <c r="R899" s="120" t="s">
        <v>611</v>
      </c>
    </row>
    <row r="900" spans="1:18" ht="30" x14ac:dyDescent="0.25">
      <c r="A900" s="120" t="s">
        <v>17</v>
      </c>
      <c r="B900" s="121" t="s">
        <v>18</v>
      </c>
      <c r="C900" s="122">
        <v>42664</v>
      </c>
      <c r="D900" s="132">
        <v>210100</v>
      </c>
      <c r="E900" s="120" t="s">
        <v>314</v>
      </c>
      <c r="F900" s="130">
        <v>17</v>
      </c>
      <c r="G900" s="120" t="str">
        <f>VLOOKUP(F900,Plan2!$1:$1048576,3,FALSE)</f>
        <v>CAIXA ARQUIVO, MATERIAL PLÁSTICO, DIMENSÕES 135 X 240 X 360 MM, COR AZUL</v>
      </c>
      <c r="H900" s="130" t="s">
        <v>315</v>
      </c>
      <c r="I900" s="130">
        <v>10</v>
      </c>
      <c r="J900" s="131">
        <f>VLOOKUP(F900,Plan2!$1:$1048576,8,FALSE)</f>
        <v>2.5499999999999998</v>
      </c>
      <c r="K900" s="125">
        <f t="shared" si="65"/>
        <v>25.5</v>
      </c>
      <c r="L900" s="133">
        <v>42524</v>
      </c>
      <c r="M900" s="130" t="s">
        <v>420</v>
      </c>
      <c r="N900" s="130">
        <f t="shared" si="64"/>
        <v>10</v>
      </c>
      <c r="O900" s="127">
        <f t="shared" si="66"/>
        <v>25.5</v>
      </c>
      <c r="P900" s="126">
        <v>42579</v>
      </c>
      <c r="Q900" s="120">
        <v>4544</v>
      </c>
      <c r="R900" s="120" t="s">
        <v>611</v>
      </c>
    </row>
    <row r="901" spans="1:18" ht="45" x14ac:dyDescent="0.25">
      <c r="A901" s="120" t="s">
        <v>17</v>
      </c>
      <c r="B901" s="121" t="s">
        <v>18</v>
      </c>
      <c r="C901" s="122">
        <v>42664</v>
      </c>
      <c r="D901" s="132">
        <v>210100</v>
      </c>
      <c r="E901" s="120" t="s">
        <v>314</v>
      </c>
      <c r="F901" s="130">
        <v>16</v>
      </c>
      <c r="G901" s="120" t="str">
        <f>VLOOKUP(F901,Plan2!$1:$1048576,3,FALSE)</f>
        <v>CAIXA ARQUIVO, MATERIAL PLÁSTICO CORRUGADO FLEXÍVEL, DIMENSÕES 135 X 250 X 360MM, COR CINZA</v>
      </c>
      <c r="H901" s="130" t="s">
        <v>315</v>
      </c>
      <c r="I901" s="130">
        <v>10</v>
      </c>
      <c r="J901" s="131">
        <f>VLOOKUP(F901,Plan2!$1:$1048576,8,FALSE)</f>
        <v>2.52</v>
      </c>
      <c r="K901" s="125">
        <f t="shared" si="65"/>
        <v>25.2</v>
      </c>
      <c r="L901" s="133">
        <v>42524</v>
      </c>
      <c r="M901" s="130" t="s">
        <v>420</v>
      </c>
      <c r="N901" s="130">
        <f t="shared" si="64"/>
        <v>10</v>
      </c>
      <c r="O901" s="127">
        <f t="shared" si="66"/>
        <v>25.2</v>
      </c>
      <c r="P901" s="126">
        <v>42579</v>
      </c>
      <c r="Q901" s="120">
        <v>4544</v>
      </c>
      <c r="R901" s="120" t="s">
        <v>611</v>
      </c>
    </row>
    <row r="902" spans="1:18" ht="105" x14ac:dyDescent="0.25">
      <c r="A902" s="120" t="s">
        <v>17</v>
      </c>
      <c r="B902" s="121" t="s">
        <v>18</v>
      </c>
      <c r="C902" s="122">
        <v>42664</v>
      </c>
      <c r="D902" s="132">
        <v>210100</v>
      </c>
      <c r="E902" s="120" t="s">
        <v>314</v>
      </c>
      <c r="F902" s="130">
        <v>18</v>
      </c>
      <c r="G902" s="120" t="str">
        <f>VLOOKUP(F902,Plan2!$1:$1048576,3,FALSE)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902" s="130" t="s">
        <v>315</v>
      </c>
      <c r="I902" s="130">
        <v>30</v>
      </c>
      <c r="J902" s="131">
        <f>VLOOKUP(F902,Plan2!$1:$1048576,8,FALSE)</f>
        <v>0.5</v>
      </c>
      <c r="K902" s="125">
        <f t="shared" si="65"/>
        <v>15</v>
      </c>
      <c r="L902" s="133">
        <v>42524</v>
      </c>
      <c r="M902" s="130" t="s">
        <v>418</v>
      </c>
      <c r="N902" s="130">
        <f t="shared" si="64"/>
        <v>30</v>
      </c>
      <c r="O902" s="127">
        <f t="shared" si="66"/>
        <v>15</v>
      </c>
      <c r="P902" s="126">
        <v>42583</v>
      </c>
      <c r="Q902" s="120">
        <v>4227</v>
      </c>
      <c r="R902" s="120" t="s">
        <v>611</v>
      </c>
    </row>
    <row r="903" spans="1:18" ht="105" x14ac:dyDescent="0.25">
      <c r="A903" s="120" t="s">
        <v>17</v>
      </c>
      <c r="B903" s="121" t="s">
        <v>18</v>
      </c>
      <c r="C903" s="122">
        <v>42664</v>
      </c>
      <c r="D903" s="132">
        <v>210100</v>
      </c>
      <c r="E903" s="120" t="s">
        <v>314</v>
      </c>
      <c r="F903" s="130">
        <v>19</v>
      </c>
      <c r="G903" s="120" t="str">
        <f>VLOOKUP(F903,Plan2!$1:$1048576,3,FALSE)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903" s="130" t="s">
        <v>315</v>
      </c>
      <c r="I903" s="130">
        <v>30</v>
      </c>
      <c r="J903" s="131">
        <f>VLOOKUP(F903,Plan2!$1:$1048576,8,FALSE)</f>
        <v>0.32</v>
      </c>
      <c r="K903" s="125">
        <f t="shared" si="65"/>
        <v>9.6</v>
      </c>
      <c r="L903" s="133">
        <v>42527</v>
      </c>
      <c r="M903" s="130" t="s">
        <v>431</v>
      </c>
      <c r="N903" s="130">
        <f t="shared" si="64"/>
        <v>30</v>
      </c>
      <c r="O903" s="127">
        <f t="shared" si="66"/>
        <v>9.6</v>
      </c>
      <c r="P903" s="126">
        <v>42613</v>
      </c>
      <c r="Q903" s="120">
        <v>1089</v>
      </c>
      <c r="R903" s="120" t="s">
        <v>611</v>
      </c>
    </row>
    <row r="904" spans="1:18" ht="105" x14ac:dyDescent="0.25">
      <c r="A904" s="120" t="s">
        <v>17</v>
      </c>
      <c r="B904" s="121" t="s">
        <v>18</v>
      </c>
      <c r="C904" s="122">
        <v>42664</v>
      </c>
      <c r="D904" s="132">
        <v>210100</v>
      </c>
      <c r="E904" s="120" t="s">
        <v>314</v>
      </c>
      <c r="F904" s="130">
        <v>20</v>
      </c>
      <c r="G904" s="120" t="str">
        <f>VLOOKUP(F904,Plan2!$1:$1048576,3,FALSE)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904" s="130" t="s">
        <v>315</v>
      </c>
      <c r="I904" s="130">
        <v>10</v>
      </c>
      <c r="J904" s="131">
        <f>VLOOKUP(F904,Plan2!$1:$1048576,8,FALSE)</f>
        <v>0.32</v>
      </c>
      <c r="K904" s="125">
        <f t="shared" si="65"/>
        <v>3.2</v>
      </c>
      <c r="L904" s="133">
        <v>42527</v>
      </c>
      <c r="M904" s="130" t="s">
        <v>431</v>
      </c>
      <c r="N904" s="130">
        <f t="shared" si="64"/>
        <v>10</v>
      </c>
      <c r="O904" s="127">
        <f t="shared" si="66"/>
        <v>3.2</v>
      </c>
      <c r="P904" s="126">
        <v>42613</v>
      </c>
      <c r="Q904" s="120">
        <v>1089</v>
      </c>
      <c r="R904" s="120" t="s">
        <v>611</v>
      </c>
    </row>
    <row r="905" spans="1:18" ht="45" x14ac:dyDescent="0.25">
      <c r="A905" s="120" t="s">
        <v>17</v>
      </c>
      <c r="B905" s="121" t="s">
        <v>18</v>
      </c>
      <c r="C905" s="122">
        <v>42664</v>
      </c>
      <c r="D905" s="132">
        <v>210100</v>
      </c>
      <c r="E905" s="120" t="s">
        <v>314</v>
      </c>
      <c r="F905" s="130">
        <v>22</v>
      </c>
      <c r="G905" s="120" t="str">
        <f>VLOOKUP(F905,Plan2!$1:$1048576,3,FALSE)</f>
        <v>CANETA HIDROGRÁFICA, MATERIAL PLÁSTICO, COR CARGA AZUL, APLICAÇÃO RETROPROJETOR</v>
      </c>
      <c r="H905" s="130" t="s">
        <v>315</v>
      </c>
      <c r="I905" s="130">
        <v>3</v>
      </c>
      <c r="J905" s="131">
        <f>VLOOKUP(F905,Plan2!$1:$1048576,8,FALSE)</f>
        <v>1.3</v>
      </c>
      <c r="K905" s="125">
        <f t="shared" si="65"/>
        <v>3.9000000000000004</v>
      </c>
      <c r="L905" s="133">
        <v>42524</v>
      </c>
      <c r="M905" s="130" t="s">
        <v>424</v>
      </c>
      <c r="N905" s="130">
        <f t="shared" si="64"/>
        <v>3</v>
      </c>
      <c r="O905" s="127">
        <f t="shared" si="66"/>
        <v>3.9000000000000004</v>
      </c>
      <c r="P905" s="126">
        <v>42579</v>
      </c>
      <c r="Q905" s="120">
        <v>938</v>
      </c>
      <c r="R905" s="120" t="s">
        <v>611</v>
      </c>
    </row>
    <row r="906" spans="1:18" ht="45" x14ac:dyDescent="0.25">
      <c r="A906" s="120" t="s">
        <v>17</v>
      </c>
      <c r="B906" s="121" t="s">
        <v>18</v>
      </c>
      <c r="C906" s="122">
        <v>42664</v>
      </c>
      <c r="D906" s="132">
        <v>210100</v>
      </c>
      <c r="E906" s="120" t="s">
        <v>314</v>
      </c>
      <c r="F906" s="130">
        <v>23</v>
      </c>
      <c r="G906" s="120" t="str">
        <f>VLOOKUP(F906,Plan2!$1:$1048576,3,FALSE)</f>
        <v>CANETA HIDROGRÁFICA, MATERIAL PLÁSTICO, COR CARGA PRETA, APLICAÇÃO RETROPROJETOR</v>
      </c>
      <c r="H906" s="130" t="s">
        <v>315</v>
      </c>
      <c r="I906" s="130">
        <v>3</v>
      </c>
      <c r="J906" s="131">
        <f>VLOOKUP(F906,Plan2!$1:$1048576,8,FALSE)</f>
        <v>1.3</v>
      </c>
      <c r="K906" s="125">
        <f t="shared" si="65"/>
        <v>3.9000000000000004</v>
      </c>
      <c r="L906" s="133">
        <v>42524</v>
      </c>
      <c r="M906" s="130" t="s">
        <v>424</v>
      </c>
      <c r="N906" s="130">
        <f t="shared" si="64"/>
        <v>3</v>
      </c>
      <c r="O906" s="127">
        <f t="shared" si="66"/>
        <v>3.9000000000000004</v>
      </c>
      <c r="P906" s="126">
        <v>42579</v>
      </c>
      <c r="Q906" s="120">
        <v>938</v>
      </c>
      <c r="R906" s="120" t="s">
        <v>611</v>
      </c>
    </row>
    <row r="907" spans="1:18" ht="45" x14ac:dyDescent="0.25">
      <c r="A907" s="120" t="s">
        <v>17</v>
      </c>
      <c r="B907" s="121" t="s">
        <v>18</v>
      </c>
      <c r="C907" s="122">
        <v>42664</v>
      </c>
      <c r="D907" s="132">
        <v>210100</v>
      </c>
      <c r="E907" s="120" t="s">
        <v>314</v>
      </c>
      <c r="F907" s="130">
        <v>48</v>
      </c>
      <c r="G907" s="120" t="str">
        <f>VLOOKUP(F907,Plan2!$1:$1048576,3,FALSE)</f>
        <v>COLA, COR BRANCA, APLICAÇÃO PAPEL, CARACTERÍSTICAS ADICIONAIS ATÓXICA, TIPO BASTÃO. TUBO DE 20G</v>
      </c>
      <c r="H907" s="130" t="s">
        <v>315</v>
      </c>
      <c r="I907" s="130">
        <v>5</v>
      </c>
      <c r="J907" s="131">
        <f>VLOOKUP(F907,Plan2!$1:$1048576,8,FALSE)</f>
        <v>0.94</v>
      </c>
      <c r="K907" s="125">
        <f t="shared" si="65"/>
        <v>4.6999999999999993</v>
      </c>
      <c r="L907" s="133">
        <v>42524</v>
      </c>
      <c r="M907" s="130" t="s">
        <v>419</v>
      </c>
      <c r="N907" s="130">
        <f t="shared" si="64"/>
        <v>5</v>
      </c>
      <c r="O907" s="127">
        <f t="shared" si="66"/>
        <v>4.6999999999999993</v>
      </c>
      <c r="P907" s="126">
        <v>42563</v>
      </c>
      <c r="Q907" s="120">
        <v>13408</v>
      </c>
      <c r="R907" s="120" t="s">
        <v>611</v>
      </c>
    </row>
    <row r="908" spans="1:18" ht="60" x14ac:dyDescent="0.25">
      <c r="A908" s="120" t="s">
        <v>17</v>
      </c>
      <c r="B908" s="121" t="s">
        <v>18</v>
      </c>
      <c r="C908" s="122">
        <v>42664</v>
      </c>
      <c r="D908" s="132">
        <v>210100</v>
      </c>
      <c r="E908" s="120" t="s">
        <v>314</v>
      </c>
      <c r="F908" s="130">
        <v>57</v>
      </c>
      <c r="G908" s="120" t="str">
        <f>VLOOKUP(F908,Plan2!$1:$1048576,3,FALSE)</f>
        <v>CORRETIVO LÍQUIDO, MATERIAL BASE D´ÁGUA- SECAGEM RÁPIDA, APRESENTAÇÃO FRASCO, APLICAÇÃO PAPEL COMUM ML, VOLUME 18 ML</v>
      </c>
      <c r="H908" s="130" t="s">
        <v>315</v>
      </c>
      <c r="I908" s="130">
        <v>3</v>
      </c>
      <c r="J908" s="131">
        <f>VLOOKUP(F908,Plan2!$1:$1048576,8,FALSE)</f>
        <v>0.99</v>
      </c>
      <c r="K908" s="125">
        <f t="shared" si="65"/>
        <v>2.9699999999999998</v>
      </c>
      <c r="L908" s="133">
        <v>42527</v>
      </c>
      <c r="M908" s="130" t="s">
        <v>431</v>
      </c>
      <c r="N908" s="130">
        <f t="shared" si="64"/>
        <v>3</v>
      </c>
      <c r="O908" s="127">
        <f t="shared" si="66"/>
        <v>2.9699999999999998</v>
      </c>
      <c r="P908" s="126">
        <v>42613</v>
      </c>
      <c r="Q908" s="120">
        <v>1089</v>
      </c>
      <c r="R908" s="120" t="s">
        <v>611</v>
      </c>
    </row>
    <row r="909" spans="1:18" ht="75" x14ac:dyDescent="0.25">
      <c r="A909" s="120" t="s">
        <v>17</v>
      </c>
      <c r="B909" s="121" t="s">
        <v>18</v>
      </c>
      <c r="C909" s="122">
        <v>42664</v>
      </c>
      <c r="D909" s="132">
        <v>210100</v>
      </c>
      <c r="E909" s="120" t="s">
        <v>314</v>
      </c>
      <c r="F909" s="130">
        <v>91</v>
      </c>
      <c r="G909" s="120" t="str">
        <f>VLOOKUP(F909,Plan2!$1:$1048576,3,FALSE)</f>
        <v>FITA ADESIVA, MATERIAL POLIPROPILENO TRANSPARENTE, TIPO MONOFACE, LARGURA 19 MM, COMPRIMENTO 50 M, COR INCOLOR, APLICAÇÃO MULTIUSO. ROLO DE 50 METROS</v>
      </c>
      <c r="H909" s="130" t="s">
        <v>315</v>
      </c>
      <c r="I909" s="130">
        <v>5</v>
      </c>
      <c r="J909" s="131">
        <f>VLOOKUP(F909,Plan2!$1:$1048576,8,FALSE)</f>
        <v>1.03</v>
      </c>
      <c r="K909" s="125">
        <f t="shared" si="65"/>
        <v>5.15</v>
      </c>
      <c r="L909" s="133">
        <v>42527</v>
      </c>
      <c r="M909" s="130" t="s">
        <v>429</v>
      </c>
      <c r="N909" s="130">
        <f t="shared" si="64"/>
        <v>5</v>
      </c>
      <c r="O909" s="127">
        <f t="shared" si="66"/>
        <v>5.15</v>
      </c>
      <c r="P909" s="126">
        <v>42569</v>
      </c>
      <c r="Q909" s="120">
        <v>2792</v>
      </c>
      <c r="R909" s="120" t="s">
        <v>611</v>
      </c>
    </row>
    <row r="910" spans="1:18" ht="60" x14ac:dyDescent="0.25">
      <c r="A910" s="120" t="s">
        <v>17</v>
      </c>
      <c r="B910" s="121" t="s">
        <v>18</v>
      </c>
      <c r="C910" s="122">
        <v>42664</v>
      </c>
      <c r="D910" s="132">
        <v>210200</v>
      </c>
      <c r="E910" s="120" t="s">
        <v>320</v>
      </c>
      <c r="F910" s="130">
        <v>7</v>
      </c>
      <c r="G910" s="120" t="str">
        <f>VLOOKUP(F910,Plan2!$1:$1048576,3,FALSE)</f>
        <v>APAGADOR QUADRO MAGNÉTICO, MATERIAL CORPO PLÁSTICO, COMPRIMENTO 15 CM, LARGURA6 CM, ALTURA 4 CM, MATERIAL BASE FELTRO, ENCAIXE PINCEL SEM ENCAIXE</v>
      </c>
      <c r="H910" s="130" t="s">
        <v>321</v>
      </c>
      <c r="I910" s="130">
        <v>10</v>
      </c>
      <c r="J910" s="131">
        <f>VLOOKUP(F910,Plan2!$1:$1048576,8,FALSE)</f>
        <v>2.5</v>
      </c>
      <c r="K910" s="125">
        <f t="shared" si="65"/>
        <v>25</v>
      </c>
      <c r="L910" s="133">
        <v>42527</v>
      </c>
      <c r="M910" s="130" t="s">
        <v>434</v>
      </c>
      <c r="N910" s="130">
        <f t="shared" si="64"/>
        <v>10</v>
      </c>
      <c r="O910" s="127">
        <f t="shared" si="66"/>
        <v>25</v>
      </c>
      <c r="P910" s="126">
        <v>42592</v>
      </c>
      <c r="Q910" s="120">
        <v>16807</v>
      </c>
      <c r="R910" s="120" t="s">
        <v>611</v>
      </c>
    </row>
    <row r="911" spans="1:18" ht="60" x14ac:dyDescent="0.25">
      <c r="A911" s="120" t="s">
        <v>17</v>
      </c>
      <c r="B911" s="121" t="s">
        <v>18</v>
      </c>
      <c r="C911" s="122">
        <v>42664</v>
      </c>
      <c r="D911" s="132">
        <v>210200</v>
      </c>
      <c r="E911" s="120" t="s">
        <v>320</v>
      </c>
      <c r="F911" s="130">
        <v>12</v>
      </c>
      <c r="G911" s="120" t="str">
        <f>VLOOKUP(F911,Plan2!$1:$1048576,3,FALSE)</f>
        <v>BLOCO RECADO, MATERIAL PAPEL, COR AMARELO, LARGURA 38 MM, COMPRIMENTO 50 MM, TIPO REMOVÍVEL, CARACTERÍSTICAS ADICIONAIS AUTO-ADESIVO</v>
      </c>
      <c r="H911" s="130" t="s">
        <v>321</v>
      </c>
      <c r="I911" s="130">
        <v>15</v>
      </c>
      <c r="J911" s="131">
        <f>VLOOKUP(F911,Plan2!$1:$1048576,8,FALSE)</f>
        <v>0.56999999999999995</v>
      </c>
      <c r="K911" s="125">
        <f t="shared" si="65"/>
        <v>8.5499999999999989</v>
      </c>
      <c r="L911" s="133">
        <v>42524</v>
      </c>
      <c r="M911" s="130" t="s">
        <v>424</v>
      </c>
      <c r="N911" s="130">
        <f t="shared" si="64"/>
        <v>15</v>
      </c>
      <c r="O911" s="127">
        <f t="shared" si="66"/>
        <v>8.5499999999999989</v>
      </c>
      <c r="P911" s="126">
        <v>42579</v>
      </c>
      <c r="Q911" s="120">
        <v>938</v>
      </c>
      <c r="R911" s="120" t="s">
        <v>611</v>
      </c>
    </row>
    <row r="912" spans="1:18" ht="60" x14ac:dyDescent="0.25">
      <c r="A912" s="120" t="s">
        <v>17</v>
      </c>
      <c r="B912" s="121" t="s">
        <v>18</v>
      </c>
      <c r="C912" s="122">
        <v>42664</v>
      </c>
      <c r="D912" s="132">
        <v>210200</v>
      </c>
      <c r="E912" s="120" t="s">
        <v>320</v>
      </c>
      <c r="F912" s="130">
        <v>14</v>
      </c>
      <c r="G912" s="120" t="str">
        <f>VLOOKUP(F912,Plan2!$1:$1048576,3,FALSE)</f>
        <v>BORRACHA APAGADORA ESCRITA, MATERIAL BORRACHA, COMPRIMENTO 45 MM, LARGURA 23 MM, ALTURA 12 MM, COR BRANCA</v>
      </c>
      <c r="H912" s="130" t="s">
        <v>321</v>
      </c>
      <c r="I912" s="130">
        <v>5</v>
      </c>
      <c r="J912" s="131">
        <f>VLOOKUP(F912,Plan2!$1:$1048576,8,FALSE)</f>
        <v>0.25</v>
      </c>
      <c r="K912" s="125">
        <f t="shared" si="65"/>
        <v>1.25</v>
      </c>
      <c r="L912" s="130" t="s">
        <v>477</v>
      </c>
      <c r="M912" s="130" t="s">
        <v>477</v>
      </c>
      <c r="N912" s="130" t="s">
        <v>477</v>
      </c>
      <c r="O912" s="127" t="s">
        <v>477</v>
      </c>
      <c r="P912" s="126" t="s">
        <v>477</v>
      </c>
      <c r="Q912" s="120" t="s">
        <v>477</v>
      </c>
      <c r="R912" s="120" t="s">
        <v>478</v>
      </c>
    </row>
    <row r="913" spans="1:18" ht="30" x14ac:dyDescent="0.25">
      <c r="A913" s="120" t="s">
        <v>17</v>
      </c>
      <c r="B913" s="121" t="s">
        <v>18</v>
      </c>
      <c r="C913" s="122">
        <v>42664</v>
      </c>
      <c r="D913" s="132">
        <v>210200</v>
      </c>
      <c r="E913" s="120" t="s">
        <v>320</v>
      </c>
      <c r="F913" s="130">
        <v>17</v>
      </c>
      <c r="G913" s="120" t="str">
        <f>VLOOKUP(F913,Plan2!$1:$1048576,3,FALSE)</f>
        <v>CAIXA ARQUIVO, MATERIAL PLÁSTICO, DIMENSÕES 135 X 240 X 360 MM, COR AZUL</v>
      </c>
      <c r="H913" s="130" t="s">
        <v>321</v>
      </c>
      <c r="I913" s="130">
        <v>15</v>
      </c>
      <c r="J913" s="131">
        <f>VLOOKUP(F913,Plan2!$1:$1048576,8,FALSE)</f>
        <v>2.5499999999999998</v>
      </c>
      <c r="K913" s="125">
        <f t="shared" si="65"/>
        <v>38.25</v>
      </c>
      <c r="L913" s="133">
        <v>42524</v>
      </c>
      <c r="M913" s="130" t="s">
        <v>420</v>
      </c>
      <c r="N913" s="130">
        <f t="shared" si="64"/>
        <v>15</v>
      </c>
      <c r="O913" s="127">
        <f t="shared" si="66"/>
        <v>38.25</v>
      </c>
      <c r="P913" s="126">
        <v>42579</v>
      </c>
      <c r="Q913" s="120">
        <v>4544</v>
      </c>
      <c r="R913" s="120" t="s">
        <v>611</v>
      </c>
    </row>
    <row r="914" spans="1:18" ht="105" x14ac:dyDescent="0.25">
      <c r="A914" s="120" t="s">
        <v>17</v>
      </c>
      <c r="B914" s="121" t="s">
        <v>18</v>
      </c>
      <c r="C914" s="122">
        <v>42664</v>
      </c>
      <c r="D914" s="132">
        <v>210200</v>
      </c>
      <c r="E914" s="120" t="s">
        <v>320</v>
      </c>
      <c r="F914" s="130">
        <v>18</v>
      </c>
      <c r="G914" s="120" t="str">
        <f>VLOOKUP(F914,Plan2!$1:$1048576,3,FALSE)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914" s="130" t="s">
        <v>321</v>
      </c>
      <c r="I914" s="130">
        <v>30</v>
      </c>
      <c r="J914" s="131">
        <f>VLOOKUP(F914,Plan2!$1:$1048576,8,FALSE)</f>
        <v>0.5</v>
      </c>
      <c r="K914" s="125">
        <f t="shared" si="65"/>
        <v>15</v>
      </c>
      <c r="L914" s="133">
        <v>42524</v>
      </c>
      <c r="M914" s="130" t="s">
        <v>418</v>
      </c>
      <c r="N914" s="130">
        <f t="shared" si="64"/>
        <v>30</v>
      </c>
      <c r="O914" s="127">
        <f t="shared" si="66"/>
        <v>15</v>
      </c>
      <c r="P914" s="126">
        <v>42583</v>
      </c>
      <c r="Q914" s="120">
        <v>4227</v>
      </c>
      <c r="R914" s="120" t="s">
        <v>611</v>
      </c>
    </row>
    <row r="915" spans="1:18" ht="105" x14ac:dyDescent="0.25">
      <c r="A915" s="120" t="s">
        <v>17</v>
      </c>
      <c r="B915" s="121" t="s">
        <v>18</v>
      </c>
      <c r="C915" s="122">
        <v>42664</v>
      </c>
      <c r="D915" s="132">
        <v>210200</v>
      </c>
      <c r="E915" s="120" t="s">
        <v>320</v>
      </c>
      <c r="F915" s="130">
        <v>21</v>
      </c>
      <c r="G915" s="120" t="str">
        <f>VLOOKUP(F915,Plan2!$1:$1048576,3,FALSE)</f>
        <v>CANETA ESFEROGRÁFICA, MATERIAL PLÁSTICO, QUANTIDADE CARGAS 1 UN, MATERIAL PONTA LATÃO COM ESFERA DE TUNGSTÊNIO, TIPO ESCRITA MÉDIA, COR TINTA VERMELHA, CARACTERÍSTICAS ADICIONAIS MATERIAL TRANSPARENTE E COM ORIFÍCIO LATERAL</v>
      </c>
      <c r="H915" s="130" t="s">
        <v>321</v>
      </c>
      <c r="I915" s="130">
        <v>15</v>
      </c>
      <c r="J915" s="131">
        <f>VLOOKUP(F915,Plan2!$1:$1048576,8,FALSE)</f>
        <v>0.32</v>
      </c>
      <c r="K915" s="125">
        <f t="shared" si="65"/>
        <v>4.8</v>
      </c>
      <c r="L915" s="133">
        <v>42527</v>
      </c>
      <c r="M915" s="130" t="s">
        <v>431</v>
      </c>
      <c r="N915" s="130">
        <f t="shared" si="64"/>
        <v>15</v>
      </c>
      <c r="O915" s="127">
        <f t="shared" si="66"/>
        <v>4.8</v>
      </c>
      <c r="P915" s="126">
        <v>42613</v>
      </c>
      <c r="Q915" s="120">
        <v>1089</v>
      </c>
      <c r="R915" s="120" t="s">
        <v>611</v>
      </c>
    </row>
    <row r="916" spans="1:18" ht="60" x14ac:dyDescent="0.25">
      <c r="A916" s="120" t="s">
        <v>17</v>
      </c>
      <c r="B916" s="121" t="s">
        <v>18</v>
      </c>
      <c r="C916" s="122">
        <v>42664</v>
      </c>
      <c r="D916" s="132">
        <v>210200</v>
      </c>
      <c r="E916" s="120" t="s">
        <v>320</v>
      </c>
      <c r="F916" s="130">
        <v>28</v>
      </c>
      <c r="G916" s="120" t="str">
        <f>VLOOKUP(F916,Plan2!$1:$1048576,3,FALSE)</f>
        <v>CANETA MARCA-TEXTO, MATERIAL PLÁSTICO, TIPO PONTA POROSA, COR FLUORESCENTE AMARELA, TIPO NÃO RECARREGÁVEL, DIMENSÕES 4 MM</v>
      </c>
      <c r="H916" s="130" t="s">
        <v>321</v>
      </c>
      <c r="I916" s="130">
        <v>5</v>
      </c>
      <c r="J916" s="131">
        <f>VLOOKUP(F916,Plan2!$1:$1048576,8,FALSE)</f>
        <v>0.85</v>
      </c>
      <c r="K916" s="125">
        <f t="shared" si="65"/>
        <v>4.25</v>
      </c>
      <c r="L916" s="133">
        <v>42524</v>
      </c>
      <c r="M916" s="130" t="s">
        <v>424</v>
      </c>
      <c r="N916" s="130">
        <f t="shared" si="64"/>
        <v>5</v>
      </c>
      <c r="O916" s="127">
        <f t="shared" si="66"/>
        <v>4.25</v>
      </c>
      <c r="P916" s="126">
        <v>42579</v>
      </c>
      <c r="Q916" s="120">
        <v>938</v>
      </c>
      <c r="R916" s="120" t="s">
        <v>611</v>
      </c>
    </row>
    <row r="917" spans="1:18" ht="120" x14ac:dyDescent="0.25">
      <c r="A917" s="120" t="s">
        <v>17</v>
      </c>
      <c r="B917" s="121" t="s">
        <v>18</v>
      </c>
      <c r="C917" s="122">
        <v>42664</v>
      </c>
      <c r="D917" s="132">
        <v>210200</v>
      </c>
      <c r="E917" s="120" t="s">
        <v>320</v>
      </c>
      <c r="F917" s="130">
        <v>84</v>
      </c>
      <c r="G917" s="120" t="str">
        <f>VLOOKUP(F917,Plan2!$1:$1048576,3,FALSE)</f>
        <v>ETIQUETA ADESIVA, MATERIAL PAPEL, COR BRANCA, LARGURA 74,60 MM, COMPRIMENTO 128 MM, APLICAÇÃO IMPRESSORA MATRICIAL, FORMATO RETANGULAR, CARACTERÍSTICAS ADICIONAIS FOLHA COM 4 ETIQUETAS AUTO-ADESIVA/FORMULÁRIO COM. CIXA COM 2.000 UNIDADES</v>
      </c>
      <c r="H917" s="130" t="s">
        <v>321</v>
      </c>
      <c r="I917" s="130">
        <v>1</v>
      </c>
      <c r="J917" s="131">
        <f>VLOOKUP(F917,Plan2!$1:$1048576,8,FALSE)</f>
        <v>74.849999999999994</v>
      </c>
      <c r="K917" s="125">
        <f t="shared" si="65"/>
        <v>74.849999999999994</v>
      </c>
      <c r="L917" s="133">
        <v>42524</v>
      </c>
      <c r="M917" s="130" t="s">
        <v>417</v>
      </c>
      <c r="N917" s="130">
        <f t="shared" si="64"/>
        <v>1</v>
      </c>
      <c r="O917" s="127">
        <f t="shared" si="66"/>
        <v>74.849999999999994</v>
      </c>
      <c r="P917" s="126">
        <v>42577</v>
      </c>
      <c r="Q917" s="120">
        <v>6468</v>
      </c>
      <c r="R917" s="120" t="s">
        <v>611</v>
      </c>
    </row>
    <row r="918" spans="1:18" ht="45" x14ac:dyDescent="0.25">
      <c r="A918" s="120" t="s">
        <v>17</v>
      </c>
      <c r="B918" s="121" t="s">
        <v>18</v>
      </c>
      <c r="C918" s="122">
        <v>42664</v>
      </c>
      <c r="D918" s="132">
        <v>210200</v>
      </c>
      <c r="E918" s="120" t="s">
        <v>320</v>
      </c>
      <c r="F918" s="130">
        <v>94</v>
      </c>
      <c r="G918" s="120" t="str">
        <f>VLOOKUP(F918,Plan2!$1:$1048576,3,FALSE)</f>
        <v>FLANELA, MATERIAL FLANELA, COMPRIMENTO 60 CM, LARGURA 40 CM, COR AMARELA</v>
      </c>
      <c r="H918" s="130" t="s">
        <v>321</v>
      </c>
      <c r="I918" s="130">
        <v>5</v>
      </c>
      <c r="J918" s="131">
        <f>VLOOKUP(F918,Plan2!$1:$1048576,8,FALSE)</f>
        <v>1.22</v>
      </c>
      <c r="K918" s="125">
        <f t="shared" si="65"/>
        <v>6.1</v>
      </c>
      <c r="L918" s="133">
        <v>42524</v>
      </c>
      <c r="M918" s="130" t="s">
        <v>422</v>
      </c>
      <c r="N918" s="130">
        <f t="shared" si="64"/>
        <v>5</v>
      </c>
      <c r="O918" s="127">
        <f t="shared" si="66"/>
        <v>6.1</v>
      </c>
      <c r="P918" s="126">
        <v>42590</v>
      </c>
      <c r="Q918" s="120">
        <v>544</v>
      </c>
      <c r="R918" s="120" t="s">
        <v>611</v>
      </c>
    </row>
    <row r="919" spans="1:18" ht="60" x14ac:dyDescent="0.25">
      <c r="A919" s="120" t="s">
        <v>17</v>
      </c>
      <c r="B919" s="121" t="s">
        <v>18</v>
      </c>
      <c r="C919" s="122">
        <v>42664</v>
      </c>
      <c r="D919" s="132">
        <v>210200</v>
      </c>
      <c r="E919" s="120" t="s">
        <v>320</v>
      </c>
      <c r="F919" s="130">
        <v>99</v>
      </c>
      <c r="G919" s="120" t="str">
        <f>VLOOKUP(F919,Plan2!$1:$1048576,3,FALSE)</f>
        <v>GARRAFA TÉRMICA, MATERIAL PLÁSTICO, CAPACIDADE 1 L, FORMATO CILÍNDRICO, CARACTERÍSTICAS ADICIONAIS COM TAMPA ROSCÁVEL E AMPOLA EM VIDRO</v>
      </c>
      <c r="H919" s="130" t="s">
        <v>321</v>
      </c>
      <c r="I919" s="130">
        <v>1</v>
      </c>
      <c r="J919" s="131">
        <f>VLOOKUP(F919,Plan2!$1:$1048576,8,FALSE)</f>
        <v>19.989999999999998</v>
      </c>
      <c r="K919" s="125">
        <f t="shared" si="65"/>
        <v>19.989999999999998</v>
      </c>
      <c r="L919" s="133">
        <v>42524</v>
      </c>
      <c r="M919" s="130" t="s">
        <v>422</v>
      </c>
      <c r="N919" s="130">
        <f t="shared" si="64"/>
        <v>1</v>
      </c>
      <c r="O919" s="127">
        <f t="shared" si="66"/>
        <v>19.989999999999998</v>
      </c>
      <c r="P919" s="126">
        <v>42590</v>
      </c>
      <c r="Q919" s="120">
        <v>544</v>
      </c>
      <c r="R919" s="120" t="s">
        <v>611</v>
      </c>
    </row>
    <row r="920" spans="1:18" ht="45" x14ac:dyDescent="0.25">
      <c r="A920" s="120" t="s">
        <v>17</v>
      </c>
      <c r="B920" s="121" t="s">
        <v>18</v>
      </c>
      <c r="C920" s="122">
        <v>42664</v>
      </c>
      <c r="D920" s="132">
        <v>210200</v>
      </c>
      <c r="E920" s="120" t="s">
        <v>320</v>
      </c>
      <c r="F920" s="130">
        <v>102</v>
      </c>
      <c r="G920" s="120" t="str">
        <f>VLOOKUP(F920,Plan2!$1:$1048576,3,FALSE)</f>
        <v>GRAMPEADOR, TRATAMENTO SUPERFICIAL PINTADO, MATERIAL METAL, TIPO MESA, CAPACIDADE 50 FL, TAMANHO GRAMPO 26/6</v>
      </c>
      <c r="H920" s="130" t="s">
        <v>321</v>
      </c>
      <c r="I920" s="130">
        <v>1</v>
      </c>
      <c r="J920" s="131">
        <f>VLOOKUP(F920,Plan2!$1:$1048576,8,FALSE)</f>
        <v>17.489999999999998</v>
      </c>
      <c r="K920" s="125">
        <f t="shared" si="65"/>
        <v>17.489999999999998</v>
      </c>
      <c r="L920" s="133">
        <v>42524</v>
      </c>
      <c r="M920" s="130" t="s">
        <v>418</v>
      </c>
      <c r="N920" s="130">
        <f t="shared" si="64"/>
        <v>1</v>
      </c>
      <c r="O920" s="127">
        <f t="shared" si="66"/>
        <v>17.489999999999998</v>
      </c>
      <c r="P920" s="126">
        <v>42583</v>
      </c>
      <c r="Q920" s="120">
        <v>4227</v>
      </c>
      <c r="R920" s="120" t="s">
        <v>611</v>
      </c>
    </row>
    <row r="921" spans="1:18" ht="45" x14ac:dyDescent="0.25">
      <c r="A921" s="120" t="s">
        <v>17</v>
      </c>
      <c r="B921" s="121" t="s">
        <v>18</v>
      </c>
      <c r="C921" s="122">
        <v>42664</v>
      </c>
      <c r="D921" s="132">
        <v>210200</v>
      </c>
      <c r="E921" s="120" t="s">
        <v>320</v>
      </c>
      <c r="F921" s="130">
        <v>104</v>
      </c>
      <c r="G921" s="120" t="str">
        <f>VLOOKUP(F921,Plan2!$1:$1048576,3,FALSE)</f>
        <v>GRAMPO GRAMPEADOR, MATERIAL METAL, TRATAMENTO SUPERFICIAL GALVANIZADO, TAMANHO26/6. CAIXA COM 5.000 UNIDADES</v>
      </c>
      <c r="H921" s="130" t="s">
        <v>321</v>
      </c>
      <c r="I921" s="130">
        <v>1</v>
      </c>
      <c r="J921" s="131">
        <f>VLOOKUP(F921,Plan2!$1:$1048576,8,FALSE)</f>
        <v>2</v>
      </c>
      <c r="K921" s="125">
        <f t="shared" si="65"/>
        <v>2</v>
      </c>
      <c r="L921" s="133">
        <v>42527</v>
      </c>
      <c r="M921" s="130" t="s">
        <v>428</v>
      </c>
      <c r="N921" s="130">
        <f t="shared" si="64"/>
        <v>1</v>
      </c>
      <c r="O921" s="127">
        <f t="shared" si="66"/>
        <v>2</v>
      </c>
      <c r="P921" s="126">
        <v>42639</v>
      </c>
      <c r="Q921" s="120">
        <v>309</v>
      </c>
      <c r="R921" s="120" t="s">
        <v>611</v>
      </c>
    </row>
    <row r="922" spans="1:18" ht="75" x14ac:dyDescent="0.25">
      <c r="A922" s="120" t="s">
        <v>17</v>
      </c>
      <c r="B922" s="121" t="s">
        <v>18</v>
      </c>
      <c r="C922" s="122">
        <v>42664</v>
      </c>
      <c r="D922" s="132">
        <v>210200</v>
      </c>
      <c r="E922" s="120" t="s">
        <v>320</v>
      </c>
      <c r="F922" s="130">
        <v>110</v>
      </c>
      <c r="G922" s="120" t="str">
        <f>VLOOKUP(F922,Plan2!$1:$1048576,3,FALSE)</f>
        <v>LIVRO ATA, MATERIAL PAPEL OFF-SET, QUANTIDADE FOLHAS 100, GRAMATURA 75 G/M2, COMPRIMENTO 320 MM, LARGURA 220 MM, CARACTERÍSTICAS ADICIONAIS COM ÍNDICE, TIPO CAPA CARTONADO</v>
      </c>
      <c r="H922" s="130" t="s">
        <v>321</v>
      </c>
      <c r="I922" s="130">
        <v>4</v>
      </c>
      <c r="J922" s="131">
        <f>VLOOKUP(F922,Plan2!$1:$1048576,8,FALSE)</f>
        <v>3.65</v>
      </c>
      <c r="K922" s="125">
        <f t="shared" si="65"/>
        <v>14.6</v>
      </c>
      <c r="L922" s="133">
        <v>42527</v>
      </c>
      <c r="M922" s="130" t="s">
        <v>427</v>
      </c>
      <c r="N922" s="130">
        <f t="shared" si="64"/>
        <v>4</v>
      </c>
      <c r="O922" s="127">
        <f t="shared" si="66"/>
        <v>14.6</v>
      </c>
      <c r="P922" s="126" t="s">
        <v>671</v>
      </c>
      <c r="Q922" s="120" t="s">
        <v>477</v>
      </c>
      <c r="R922" s="120" t="s">
        <v>695</v>
      </c>
    </row>
    <row r="923" spans="1:18" ht="135" x14ac:dyDescent="0.25">
      <c r="A923" s="120" t="s">
        <v>17</v>
      </c>
      <c r="B923" s="121" t="s">
        <v>18</v>
      </c>
      <c r="C923" s="122">
        <v>42664</v>
      </c>
      <c r="D923" s="132">
        <v>210200</v>
      </c>
      <c r="E923" s="120" t="s">
        <v>320</v>
      </c>
      <c r="F923" s="130">
        <v>115</v>
      </c>
      <c r="G923" s="120" t="str">
        <f>VLOOKUP(F923,Plan2!$1:$1048576,3,FALSE)</f>
        <v>LUVA PARA PROCEDIMENTO NÃO CIRÚRGICO, MATERIAL LÁTEX NATURAL ÍNTEGRO E UNIFORME, TAMANHO PEQUENO, CARACTERÍSTICAS ADICIONAIS LUBRIFICADA COM PÓ BIOABSORVÍVEL, DESCARTÁVEL, APRESENTAÇÃO ATÓXICA, TIPO AMBIDESTRA, TIPO USO DESCARTÁVEL, MODELO FORMATO ANATÔMICO, FINALIDADE RESISTENTE À TRAÇÃO</v>
      </c>
      <c r="H923" s="130" t="s">
        <v>321</v>
      </c>
      <c r="I923" s="130">
        <v>1</v>
      </c>
      <c r="J923" s="131">
        <f>VLOOKUP(F923,Plan2!$1:$1048576,8,FALSE)</f>
        <v>14.1</v>
      </c>
      <c r="K923" s="125">
        <f t="shared" si="65"/>
        <v>14.1</v>
      </c>
      <c r="L923" s="133">
        <v>42524</v>
      </c>
      <c r="M923" s="130" t="s">
        <v>421</v>
      </c>
      <c r="N923" s="130">
        <f t="shared" si="64"/>
        <v>1</v>
      </c>
      <c r="O923" s="127">
        <f t="shared" si="66"/>
        <v>14.1</v>
      </c>
      <c r="P923" s="133">
        <v>42766</v>
      </c>
      <c r="Q923" s="130">
        <v>6</v>
      </c>
      <c r="R923" s="120" t="s">
        <v>611</v>
      </c>
    </row>
    <row r="924" spans="1:18" ht="135" x14ac:dyDescent="0.25">
      <c r="A924" s="120" t="s">
        <v>17</v>
      </c>
      <c r="B924" s="121" t="s">
        <v>18</v>
      </c>
      <c r="C924" s="122">
        <v>42664</v>
      </c>
      <c r="D924" s="132">
        <v>210200</v>
      </c>
      <c r="E924" s="120" t="s">
        <v>320</v>
      </c>
      <c r="F924" s="130">
        <v>114</v>
      </c>
      <c r="G924" s="120" t="str">
        <f>VLOOKUP(F924,Plan2!$1:$1048576,3,FALSE)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924" s="130" t="s">
        <v>321</v>
      </c>
      <c r="I924" s="130">
        <v>1</v>
      </c>
      <c r="J924" s="131">
        <f>VLOOKUP(F924,Plan2!$1:$1048576,8,FALSE)</f>
        <v>11.42</v>
      </c>
      <c r="K924" s="125">
        <f t="shared" si="65"/>
        <v>11.42</v>
      </c>
      <c r="L924" s="133">
        <v>42524</v>
      </c>
      <c r="M924" s="130" t="s">
        <v>420</v>
      </c>
      <c r="N924" s="130">
        <f t="shared" ref="N924:N928" si="67">I924</f>
        <v>1</v>
      </c>
      <c r="O924" s="127">
        <f t="shared" si="66"/>
        <v>11.42</v>
      </c>
      <c r="P924" s="126">
        <v>42579</v>
      </c>
      <c r="Q924" s="120">
        <v>4544</v>
      </c>
      <c r="R924" s="120" t="s">
        <v>611</v>
      </c>
    </row>
    <row r="925" spans="1:18" ht="135" x14ac:dyDescent="0.25">
      <c r="A925" s="120" t="s">
        <v>17</v>
      </c>
      <c r="B925" s="121" t="s">
        <v>18</v>
      </c>
      <c r="C925" s="122">
        <v>42664</v>
      </c>
      <c r="D925" s="132">
        <v>210200</v>
      </c>
      <c r="E925" s="120" t="s">
        <v>320</v>
      </c>
      <c r="F925" s="130">
        <v>113</v>
      </c>
      <c r="G925" s="120" t="str">
        <f>VLOOKUP(F925,Plan2!$1:$1048576,3,FALSE)</f>
        <v>LUVA PARA PROCEDIMENTO NÃO CIRÚRGICO, MATERIAL LÁTEX NATURAL ÍNTEGRO E UNIFORME, TAMANHO GRANDE, CARACTERÍSTICAS ADICIONAIS LUBRIFICADA COM PÓ BIOABSORVÍVEL, DESCARTÁVEL, APRESENTAÇÃO ATÓXICA, TIPO AMBIDESTRA, TIPO USO DESCARTÁVEL, MODELO FORMATO ANATÔMICO, FINALIDADE RESISTENTE À TRAÇÃO</v>
      </c>
      <c r="H925" s="130" t="s">
        <v>321</v>
      </c>
      <c r="I925" s="130">
        <v>1</v>
      </c>
      <c r="J925" s="131">
        <f>VLOOKUP(F925,Plan2!$1:$1048576,8,FALSE)</f>
        <v>12.72</v>
      </c>
      <c r="K925" s="125">
        <f t="shared" si="65"/>
        <v>12.72</v>
      </c>
      <c r="L925" s="133">
        <v>42524</v>
      </c>
      <c r="M925" s="130" t="s">
        <v>420</v>
      </c>
      <c r="N925" s="130">
        <f t="shared" si="67"/>
        <v>1</v>
      </c>
      <c r="O925" s="127">
        <f t="shared" si="66"/>
        <v>12.72</v>
      </c>
      <c r="P925" s="126">
        <v>42579</v>
      </c>
      <c r="Q925" s="120">
        <v>4544</v>
      </c>
      <c r="R925" s="120" t="s">
        <v>611</v>
      </c>
    </row>
    <row r="926" spans="1:18" ht="60" x14ac:dyDescent="0.25">
      <c r="A926" s="120" t="s">
        <v>17</v>
      </c>
      <c r="B926" s="121" t="s">
        <v>18</v>
      </c>
      <c r="C926" s="122">
        <v>42664</v>
      </c>
      <c r="D926" s="132">
        <v>210200</v>
      </c>
      <c r="E926" s="120" t="s">
        <v>320</v>
      </c>
      <c r="F926" s="130">
        <v>134</v>
      </c>
      <c r="G926" s="120" t="str">
        <f>VLOOKUP(F926,Plan2!$1:$1048576,3,FALSE)</f>
        <v>PAPEL OFÍCIO, MATERIAL PAPEL ALCALINO, COMPRIMENTO 330 MM, LARGURA 216 MM, GRAMATURA 75 G/M2, COR BRANCA, TIPO 2. RESMA</v>
      </c>
      <c r="H926" s="130" t="s">
        <v>321</v>
      </c>
      <c r="I926" s="130">
        <v>1</v>
      </c>
      <c r="J926" s="131">
        <f>VLOOKUP(F926,Plan2!$1:$1048576,8,FALSE)</f>
        <v>12.97</v>
      </c>
      <c r="K926" s="125">
        <f t="shared" si="65"/>
        <v>12.97</v>
      </c>
      <c r="L926" s="133">
        <v>42524</v>
      </c>
      <c r="M926" s="130" t="s">
        <v>420</v>
      </c>
      <c r="N926" s="130">
        <f t="shared" si="67"/>
        <v>1</v>
      </c>
      <c r="O926" s="127">
        <f t="shared" si="66"/>
        <v>12.97</v>
      </c>
      <c r="P926" s="126">
        <v>42579</v>
      </c>
      <c r="Q926" s="120">
        <v>4544</v>
      </c>
      <c r="R926" s="120" t="s">
        <v>611</v>
      </c>
    </row>
    <row r="927" spans="1:18" ht="105" x14ac:dyDescent="0.25">
      <c r="A927" s="120" t="s">
        <v>17</v>
      </c>
      <c r="B927" s="121" t="s">
        <v>18</v>
      </c>
      <c r="C927" s="122">
        <v>42664</v>
      </c>
      <c r="D927" s="132">
        <v>210200</v>
      </c>
      <c r="E927" s="120" t="s">
        <v>320</v>
      </c>
      <c r="F927" s="130">
        <v>146</v>
      </c>
      <c r="G927" s="120" t="str">
        <f>VLOOKUP(F927,Plan2!$1:$1048576,3,FALSE)</f>
        <v>PERFURADOR PAPEL, MATERIAL FERRO FUNDIDO, TIPO MESA, CAPACIDADE PERFURAÇÃO 100FL, FUNCIONAMENTO MANUAL, CARACTERÍSTICAS ADICIONAIS FURO REDONDO, MARGEADOR, REGULAGEM DE PROFUNDIDAD E, QUANTIDADE FUROS 2 UN</v>
      </c>
      <c r="H927" s="130" t="s">
        <v>321</v>
      </c>
      <c r="I927" s="130">
        <v>1</v>
      </c>
      <c r="J927" s="131">
        <f>VLOOKUP(F927,Plan2!$1:$1048576,8,FALSE)</f>
        <v>64.5</v>
      </c>
      <c r="K927" s="125">
        <f t="shared" si="65"/>
        <v>64.5</v>
      </c>
      <c r="L927" s="133">
        <v>42524</v>
      </c>
      <c r="M927" s="130" t="s">
        <v>420</v>
      </c>
      <c r="N927" s="130">
        <f t="shared" si="67"/>
        <v>1</v>
      </c>
      <c r="O927" s="127">
        <f t="shared" si="66"/>
        <v>64.5</v>
      </c>
      <c r="P927" s="126">
        <v>42579</v>
      </c>
      <c r="Q927" s="120">
        <v>4544</v>
      </c>
      <c r="R927" s="120" t="s">
        <v>611</v>
      </c>
    </row>
    <row r="928" spans="1:18" ht="75" x14ac:dyDescent="0.25">
      <c r="A928" s="120" t="s">
        <v>17</v>
      </c>
      <c r="B928" s="121" t="s">
        <v>18</v>
      </c>
      <c r="C928" s="122">
        <v>42664</v>
      </c>
      <c r="D928" s="132">
        <v>210200</v>
      </c>
      <c r="E928" s="120" t="s">
        <v>320</v>
      </c>
      <c r="F928" s="130">
        <v>147</v>
      </c>
      <c r="G928" s="120" t="str">
        <f>VLOOKUP(F928,Plan2!$1:$1048576,3,FALSE)</f>
        <v>PILHA, TAMANHO PALITO, MODELO AAA, CARACTERÍSTICAS ADICIONAIS NÃO CONTÉM MERCÚRIO E CÁDMIO, SISTEMA ELETROQUÍMICO ALCALINA, TENSÃO NOMINAL 1,5 V</v>
      </c>
      <c r="H928" s="130" t="s">
        <v>321</v>
      </c>
      <c r="I928" s="130">
        <v>1</v>
      </c>
      <c r="J928" s="131">
        <f>VLOOKUP(F928,Plan2!$1:$1048576,8,FALSE)</f>
        <v>1.51</v>
      </c>
      <c r="K928" s="125">
        <f t="shared" si="65"/>
        <v>1.51</v>
      </c>
      <c r="L928" s="133">
        <v>42527</v>
      </c>
      <c r="M928" s="130" t="s">
        <v>432</v>
      </c>
      <c r="N928" s="130">
        <f t="shared" si="67"/>
        <v>1</v>
      </c>
      <c r="O928" s="127">
        <f t="shared" si="66"/>
        <v>1.51</v>
      </c>
      <c r="P928" s="126">
        <v>42562</v>
      </c>
      <c r="Q928" s="120">
        <v>489</v>
      </c>
      <c r="R928" s="120" t="s">
        <v>611</v>
      </c>
    </row>
    <row r="929" spans="1:18" ht="75" x14ac:dyDescent="0.25">
      <c r="A929" s="120" t="s">
        <v>17</v>
      </c>
      <c r="B929" s="121" t="s">
        <v>18</v>
      </c>
      <c r="C929" s="122">
        <v>42664</v>
      </c>
      <c r="D929" s="132">
        <v>210200</v>
      </c>
      <c r="E929" s="120" t="s">
        <v>320</v>
      </c>
      <c r="F929" s="130">
        <v>148</v>
      </c>
      <c r="G929" s="120" t="str">
        <f>VLOOKUP(F929,Plan2!$1:$1048576,3,FALSE)</f>
        <v>PILHA, TAMANHO PEQUENA, MODELO AA, CARACTERÍSTICAS ADICIONAIS CARTELA C/2 UNIDADES/NÃO CONTÉM MERCÚRIO E CÁDMIO, SISTEMA ELETROQUÍMICO ALCALINA, TENSÃO NOMINAL 1,5 V</v>
      </c>
      <c r="H929" s="130" t="s">
        <v>321</v>
      </c>
      <c r="I929" s="130">
        <v>90</v>
      </c>
      <c r="J929" s="131">
        <f>VLOOKUP(F929,Plan2!$1:$1048576,8,FALSE)</f>
        <v>1.49</v>
      </c>
      <c r="K929" s="125">
        <f t="shared" si="65"/>
        <v>134.1</v>
      </c>
      <c r="L929" s="133">
        <v>42527</v>
      </c>
      <c r="M929" s="130" t="s">
        <v>432</v>
      </c>
      <c r="N929" s="130">
        <v>14</v>
      </c>
      <c r="O929" s="127">
        <f t="shared" si="66"/>
        <v>20.86</v>
      </c>
      <c r="P929" s="126">
        <v>42562</v>
      </c>
      <c r="Q929" s="120">
        <v>489</v>
      </c>
      <c r="R929" s="120" t="s">
        <v>692</v>
      </c>
    </row>
    <row r="930" spans="1:18" ht="45" x14ac:dyDescent="0.25">
      <c r="A930" s="120" t="s">
        <v>17</v>
      </c>
      <c r="B930" s="121" t="s">
        <v>18</v>
      </c>
      <c r="C930" s="122">
        <v>42664</v>
      </c>
      <c r="D930" s="132">
        <v>210200</v>
      </c>
      <c r="E930" s="120" t="s">
        <v>320</v>
      </c>
      <c r="F930" s="130">
        <v>174</v>
      </c>
      <c r="G930" s="120" t="str">
        <f>VLOOKUP(F930,Plan2!$1:$1048576,3,FALSE)</f>
        <v>TESOURA, MATERIAL AÇO INOXIDÁVEL, MATERIAL CABO POLIPROPILENO, COMPRIMENTO 20 CM</v>
      </c>
      <c r="H930" s="130" t="s">
        <v>321</v>
      </c>
      <c r="I930" s="130">
        <v>1</v>
      </c>
      <c r="J930" s="131">
        <f>VLOOKUP(F930,Plan2!$1:$1048576,8,FALSE)</f>
        <v>2.8</v>
      </c>
      <c r="K930" s="125">
        <f t="shared" si="65"/>
        <v>2.8</v>
      </c>
      <c r="L930" s="133">
        <v>42524</v>
      </c>
      <c r="M930" s="130" t="s">
        <v>423</v>
      </c>
      <c r="N930" s="130">
        <f t="shared" ref="N930:N945" si="68">I930</f>
        <v>1</v>
      </c>
      <c r="O930" s="127">
        <f t="shared" si="66"/>
        <v>2.8</v>
      </c>
      <c r="P930" s="126">
        <v>42576</v>
      </c>
      <c r="Q930" s="120">
        <v>348</v>
      </c>
      <c r="R930" s="120" t="s">
        <v>611</v>
      </c>
    </row>
    <row r="931" spans="1:18" ht="60" x14ac:dyDescent="0.25">
      <c r="A931" s="120" t="s">
        <v>17</v>
      </c>
      <c r="B931" s="121" t="s">
        <v>18</v>
      </c>
      <c r="C931" s="122">
        <v>42664</v>
      </c>
      <c r="D931" s="132">
        <v>210300</v>
      </c>
      <c r="E931" s="120" t="s">
        <v>280</v>
      </c>
      <c r="F931" s="130">
        <v>12</v>
      </c>
      <c r="G931" s="120" t="str">
        <f>VLOOKUP(F931,Plan2!$1:$1048576,3,FALSE)</f>
        <v>BLOCO RECADO, MATERIAL PAPEL, COR AMARELO, LARGURA 38 MM, COMPRIMENTO 50 MM, TIPO REMOVÍVEL, CARACTERÍSTICAS ADICIONAIS AUTO-ADESIVO</v>
      </c>
      <c r="H931" s="130" t="s">
        <v>281</v>
      </c>
      <c r="I931" s="130">
        <v>10</v>
      </c>
      <c r="J931" s="131">
        <f>VLOOKUP(F931,Plan2!$1:$1048576,8,FALSE)</f>
        <v>0.56999999999999995</v>
      </c>
      <c r="K931" s="125">
        <f t="shared" si="65"/>
        <v>5.6999999999999993</v>
      </c>
      <c r="L931" s="133">
        <v>42524</v>
      </c>
      <c r="M931" s="130" t="s">
        <v>424</v>
      </c>
      <c r="N931" s="130">
        <f t="shared" si="68"/>
        <v>10</v>
      </c>
      <c r="O931" s="127">
        <f t="shared" si="66"/>
        <v>5.6999999999999993</v>
      </c>
      <c r="P931" s="126">
        <v>42579</v>
      </c>
      <c r="Q931" s="120">
        <v>938</v>
      </c>
      <c r="R931" s="120" t="s">
        <v>611</v>
      </c>
    </row>
    <row r="932" spans="1:18" ht="60" x14ac:dyDescent="0.25">
      <c r="A932" s="120" t="s">
        <v>17</v>
      </c>
      <c r="B932" s="121" t="s">
        <v>18</v>
      </c>
      <c r="C932" s="122">
        <v>42664</v>
      </c>
      <c r="D932" s="132">
        <v>210300</v>
      </c>
      <c r="E932" s="120" t="s">
        <v>280</v>
      </c>
      <c r="F932" s="130">
        <v>14</v>
      </c>
      <c r="G932" s="120" t="str">
        <f>VLOOKUP(F932,Plan2!$1:$1048576,3,FALSE)</f>
        <v>BORRACHA APAGADORA ESCRITA, MATERIAL BORRACHA, COMPRIMENTO 45 MM, LARGURA 23 MM, ALTURA 12 MM, COR BRANCA</v>
      </c>
      <c r="H932" s="130" t="s">
        <v>281</v>
      </c>
      <c r="I932" s="130">
        <v>10</v>
      </c>
      <c r="J932" s="131">
        <f>VLOOKUP(F932,Plan2!$1:$1048576,8,FALSE)</f>
        <v>0.25</v>
      </c>
      <c r="K932" s="125">
        <f t="shared" si="65"/>
        <v>2.5</v>
      </c>
      <c r="L932" s="130" t="s">
        <v>477</v>
      </c>
      <c r="M932" s="130" t="s">
        <v>477</v>
      </c>
      <c r="N932" s="130" t="s">
        <v>477</v>
      </c>
      <c r="O932" s="127" t="s">
        <v>477</v>
      </c>
      <c r="P932" s="126" t="s">
        <v>477</v>
      </c>
      <c r="Q932" s="120" t="s">
        <v>477</v>
      </c>
      <c r="R932" s="120" t="s">
        <v>478</v>
      </c>
    </row>
    <row r="933" spans="1:18" ht="105" x14ac:dyDescent="0.25">
      <c r="A933" s="120" t="s">
        <v>17</v>
      </c>
      <c r="B933" s="121" t="s">
        <v>18</v>
      </c>
      <c r="C933" s="122">
        <v>42664</v>
      </c>
      <c r="D933" s="132">
        <v>210300</v>
      </c>
      <c r="E933" s="120" t="s">
        <v>280</v>
      </c>
      <c r="F933" s="130">
        <v>18</v>
      </c>
      <c r="G933" s="120" t="str">
        <f>VLOOKUP(F933,Plan2!$1:$1048576,3,FALSE)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933" s="130" t="s">
        <v>281</v>
      </c>
      <c r="I933" s="130">
        <v>50</v>
      </c>
      <c r="J933" s="131">
        <f>VLOOKUP(F933,Plan2!$1:$1048576,8,FALSE)</f>
        <v>0.5</v>
      </c>
      <c r="K933" s="125">
        <f t="shared" si="65"/>
        <v>25</v>
      </c>
      <c r="L933" s="133">
        <v>42524</v>
      </c>
      <c r="M933" s="130" t="s">
        <v>418</v>
      </c>
      <c r="N933" s="130">
        <f t="shared" si="68"/>
        <v>50</v>
      </c>
      <c r="O933" s="127">
        <f t="shared" si="66"/>
        <v>25</v>
      </c>
      <c r="P933" s="126">
        <v>42583</v>
      </c>
      <c r="Q933" s="120">
        <v>4227</v>
      </c>
      <c r="R933" s="120" t="s">
        <v>611</v>
      </c>
    </row>
    <row r="934" spans="1:18" ht="105" x14ac:dyDescent="0.25">
      <c r="A934" s="120" t="s">
        <v>17</v>
      </c>
      <c r="B934" s="121" t="s">
        <v>18</v>
      </c>
      <c r="C934" s="122">
        <v>42664</v>
      </c>
      <c r="D934" s="132">
        <v>210300</v>
      </c>
      <c r="E934" s="120" t="s">
        <v>280</v>
      </c>
      <c r="F934" s="130">
        <v>19</v>
      </c>
      <c r="G934" s="120" t="str">
        <f>VLOOKUP(F934,Plan2!$1:$1048576,3,FALSE)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934" s="130" t="s">
        <v>281</v>
      </c>
      <c r="I934" s="130">
        <v>50</v>
      </c>
      <c r="J934" s="131">
        <f>VLOOKUP(F934,Plan2!$1:$1048576,8,FALSE)</f>
        <v>0.32</v>
      </c>
      <c r="K934" s="125">
        <f t="shared" si="65"/>
        <v>16</v>
      </c>
      <c r="L934" s="133">
        <v>42527</v>
      </c>
      <c r="M934" s="130" t="s">
        <v>431</v>
      </c>
      <c r="N934" s="130">
        <f t="shared" si="68"/>
        <v>50</v>
      </c>
      <c r="O934" s="127">
        <f t="shared" si="66"/>
        <v>16</v>
      </c>
      <c r="P934" s="126">
        <v>42613</v>
      </c>
      <c r="Q934" s="120">
        <v>1089</v>
      </c>
      <c r="R934" s="120" t="s">
        <v>611</v>
      </c>
    </row>
    <row r="935" spans="1:18" ht="105" x14ac:dyDescent="0.25">
      <c r="A935" s="120" t="s">
        <v>17</v>
      </c>
      <c r="B935" s="121" t="s">
        <v>18</v>
      </c>
      <c r="C935" s="122">
        <v>42664</v>
      </c>
      <c r="D935" s="132">
        <v>210300</v>
      </c>
      <c r="E935" s="120" t="s">
        <v>280</v>
      </c>
      <c r="F935" s="130">
        <v>20</v>
      </c>
      <c r="G935" s="120" t="str">
        <f>VLOOKUP(F935,Plan2!$1:$1048576,3,FALSE)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935" s="130" t="s">
        <v>281</v>
      </c>
      <c r="I935" s="130">
        <v>50</v>
      </c>
      <c r="J935" s="131">
        <f>VLOOKUP(F935,Plan2!$1:$1048576,8,FALSE)</f>
        <v>0.32</v>
      </c>
      <c r="K935" s="125">
        <f t="shared" si="65"/>
        <v>16</v>
      </c>
      <c r="L935" s="133">
        <v>42527</v>
      </c>
      <c r="M935" s="130" t="s">
        <v>431</v>
      </c>
      <c r="N935" s="130">
        <f t="shared" si="68"/>
        <v>50</v>
      </c>
      <c r="O935" s="127">
        <f t="shared" si="66"/>
        <v>16</v>
      </c>
      <c r="P935" s="126">
        <v>42613</v>
      </c>
      <c r="Q935" s="120">
        <v>1089</v>
      </c>
      <c r="R935" s="120" t="s">
        <v>611</v>
      </c>
    </row>
    <row r="936" spans="1:18" ht="105" x14ac:dyDescent="0.25">
      <c r="A936" s="120" t="s">
        <v>17</v>
      </c>
      <c r="B936" s="121" t="s">
        <v>18</v>
      </c>
      <c r="C936" s="122">
        <v>42664</v>
      </c>
      <c r="D936" s="132">
        <v>210300</v>
      </c>
      <c r="E936" s="120" t="s">
        <v>280</v>
      </c>
      <c r="F936" s="130">
        <v>21</v>
      </c>
      <c r="G936" s="120" t="str">
        <f>VLOOKUP(F936,Plan2!$1:$1048576,3,FALSE)</f>
        <v>CANETA ESFEROGRÁFICA, MATERIAL PLÁSTICO, QUANTIDADE CARGAS 1 UN, MATERIAL PONTA LATÃO COM ESFERA DE TUNGSTÊNIO, TIPO ESCRITA MÉDIA, COR TINTA VERMELHA, CARACTERÍSTICAS ADICIONAIS MATERIAL TRANSPARENTE E COM ORIFÍCIO LATERAL</v>
      </c>
      <c r="H936" s="130" t="s">
        <v>281</v>
      </c>
      <c r="I936" s="130">
        <v>50</v>
      </c>
      <c r="J936" s="131">
        <f>VLOOKUP(F936,Plan2!$1:$1048576,8,FALSE)</f>
        <v>0.32</v>
      </c>
      <c r="K936" s="125">
        <f t="shared" si="65"/>
        <v>16</v>
      </c>
      <c r="L936" s="133">
        <v>42527</v>
      </c>
      <c r="M936" s="130" t="s">
        <v>431</v>
      </c>
      <c r="N936" s="130">
        <f t="shared" si="68"/>
        <v>50</v>
      </c>
      <c r="O936" s="127">
        <f t="shared" si="66"/>
        <v>16</v>
      </c>
      <c r="P936" s="126">
        <v>42613</v>
      </c>
      <c r="Q936" s="120">
        <v>1089</v>
      </c>
      <c r="R936" s="120" t="s">
        <v>611</v>
      </c>
    </row>
    <row r="937" spans="1:18" ht="45" x14ac:dyDescent="0.25">
      <c r="A937" s="120" t="s">
        <v>17</v>
      </c>
      <c r="B937" s="121" t="s">
        <v>18</v>
      </c>
      <c r="C937" s="122">
        <v>42664</v>
      </c>
      <c r="D937" s="132">
        <v>210300</v>
      </c>
      <c r="E937" s="120" t="s">
        <v>280</v>
      </c>
      <c r="F937" s="130">
        <v>22</v>
      </c>
      <c r="G937" s="120" t="str">
        <f>VLOOKUP(F937,Plan2!$1:$1048576,3,FALSE)</f>
        <v>CANETA HIDROGRÁFICA, MATERIAL PLÁSTICO, COR CARGA AZUL, APLICAÇÃO RETROPROJETOR</v>
      </c>
      <c r="H937" s="130" t="s">
        <v>281</v>
      </c>
      <c r="I937" s="130">
        <v>20</v>
      </c>
      <c r="J937" s="131">
        <f>VLOOKUP(F937,Plan2!$1:$1048576,8,FALSE)</f>
        <v>1.3</v>
      </c>
      <c r="K937" s="125">
        <f t="shared" si="65"/>
        <v>26</v>
      </c>
      <c r="L937" s="133">
        <v>42524</v>
      </c>
      <c r="M937" s="130" t="s">
        <v>424</v>
      </c>
      <c r="N937" s="130">
        <f t="shared" si="68"/>
        <v>20</v>
      </c>
      <c r="O937" s="127">
        <f t="shared" si="66"/>
        <v>26</v>
      </c>
      <c r="P937" s="126">
        <v>42579</v>
      </c>
      <c r="Q937" s="120">
        <v>938</v>
      </c>
      <c r="R937" s="120" t="s">
        <v>611</v>
      </c>
    </row>
    <row r="938" spans="1:18" ht="45" x14ac:dyDescent="0.25">
      <c r="A938" s="120" t="s">
        <v>17</v>
      </c>
      <c r="B938" s="121" t="s">
        <v>18</v>
      </c>
      <c r="C938" s="122">
        <v>42664</v>
      </c>
      <c r="D938" s="132">
        <v>210300</v>
      </c>
      <c r="E938" s="120" t="s">
        <v>280</v>
      </c>
      <c r="F938" s="130">
        <v>23</v>
      </c>
      <c r="G938" s="120" t="str">
        <f>VLOOKUP(F938,Plan2!$1:$1048576,3,FALSE)</f>
        <v>CANETA HIDROGRÁFICA, MATERIAL PLÁSTICO, COR CARGA PRETA, APLICAÇÃO RETROPROJETOR</v>
      </c>
      <c r="H938" s="130" t="s">
        <v>281</v>
      </c>
      <c r="I938" s="130">
        <v>20</v>
      </c>
      <c r="J938" s="131">
        <f>VLOOKUP(F938,Plan2!$1:$1048576,8,FALSE)</f>
        <v>1.3</v>
      </c>
      <c r="K938" s="125">
        <f t="shared" si="65"/>
        <v>26</v>
      </c>
      <c r="L938" s="133">
        <v>42524</v>
      </c>
      <c r="M938" s="130" t="s">
        <v>424</v>
      </c>
      <c r="N938" s="130">
        <f t="shared" si="68"/>
        <v>20</v>
      </c>
      <c r="O938" s="127">
        <f t="shared" si="66"/>
        <v>26</v>
      </c>
      <c r="P938" s="126">
        <v>42579</v>
      </c>
      <c r="Q938" s="120">
        <v>938</v>
      </c>
      <c r="R938" s="120" t="s">
        <v>611</v>
      </c>
    </row>
    <row r="939" spans="1:18" ht="45" x14ac:dyDescent="0.25">
      <c r="A939" s="120" t="s">
        <v>17</v>
      </c>
      <c r="B939" s="121" t="s">
        <v>18</v>
      </c>
      <c r="C939" s="122">
        <v>42664</v>
      </c>
      <c r="D939" s="132">
        <v>210300</v>
      </c>
      <c r="E939" s="120" t="s">
        <v>280</v>
      </c>
      <c r="F939" s="130">
        <v>24</v>
      </c>
      <c r="G939" s="120" t="str">
        <f>VLOOKUP(F939,Plan2!$1:$1048576,3,FALSE)</f>
        <v>CANETA HIDROGRÁFICA, MATERIAL PLÁSTICO, COR CARGA VERDE, APLICAÇÃO RETROPROJETOR</v>
      </c>
      <c r="H939" s="130" t="s">
        <v>281</v>
      </c>
      <c r="I939" s="130">
        <v>20</v>
      </c>
      <c r="J939" s="131">
        <f>VLOOKUP(F939,Plan2!$1:$1048576,8,FALSE)</f>
        <v>1.5</v>
      </c>
      <c r="K939" s="125">
        <f t="shared" si="65"/>
        <v>30</v>
      </c>
      <c r="L939" s="133">
        <v>42524</v>
      </c>
      <c r="M939" s="130" t="s">
        <v>424</v>
      </c>
      <c r="N939" s="130">
        <f t="shared" si="68"/>
        <v>20</v>
      </c>
      <c r="O939" s="127">
        <f t="shared" si="66"/>
        <v>30</v>
      </c>
      <c r="P939" s="126">
        <v>42579</v>
      </c>
      <c r="Q939" s="120">
        <v>938</v>
      </c>
      <c r="R939" s="120" t="s">
        <v>611</v>
      </c>
    </row>
    <row r="940" spans="1:18" ht="45" x14ac:dyDescent="0.25">
      <c r="A940" s="120" t="s">
        <v>17</v>
      </c>
      <c r="B940" s="121" t="s">
        <v>18</v>
      </c>
      <c r="C940" s="122">
        <v>42664</v>
      </c>
      <c r="D940" s="132">
        <v>210300</v>
      </c>
      <c r="E940" s="120" t="s">
        <v>280</v>
      </c>
      <c r="F940" s="130">
        <v>25</v>
      </c>
      <c r="G940" s="120" t="str">
        <f>VLOOKUP(F940,Plan2!$1:$1048576,3,FALSE)</f>
        <v>CANETA HIDROGRÁFICA, MATERIAL PLÁSTICO, COR CARGA VERMELHA, APLICAÇÃO RETROPROJETOR</v>
      </c>
      <c r="H940" s="130" t="s">
        <v>281</v>
      </c>
      <c r="I940" s="130">
        <v>20</v>
      </c>
      <c r="J940" s="131">
        <f>VLOOKUP(F940,Plan2!$1:$1048576,8,FALSE)</f>
        <v>1.3</v>
      </c>
      <c r="K940" s="125">
        <f t="shared" si="65"/>
        <v>26</v>
      </c>
      <c r="L940" s="133">
        <v>42524</v>
      </c>
      <c r="M940" s="130" t="s">
        <v>424</v>
      </c>
      <c r="N940" s="130">
        <f t="shared" si="68"/>
        <v>20</v>
      </c>
      <c r="O940" s="127">
        <f t="shared" si="66"/>
        <v>26</v>
      </c>
      <c r="P940" s="126">
        <v>42579</v>
      </c>
      <c r="Q940" s="120">
        <v>938</v>
      </c>
      <c r="R940" s="120" t="s">
        <v>611</v>
      </c>
    </row>
    <row r="941" spans="1:18" ht="60" x14ac:dyDescent="0.25">
      <c r="A941" s="120" t="s">
        <v>17</v>
      </c>
      <c r="B941" s="121" t="s">
        <v>18</v>
      </c>
      <c r="C941" s="122">
        <v>42664</v>
      </c>
      <c r="D941" s="132">
        <v>210300</v>
      </c>
      <c r="E941" s="120" t="s">
        <v>280</v>
      </c>
      <c r="F941" s="130">
        <v>42</v>
      </c>
      <c r="G941" s="120" t="str">
        <f>VLOOKUP(F941,Plan2!$1:$1048576,3,FALSE)</f>
        <v>CLIPE, TRATAMENTO SUPERFICIAL NIQUELADO, TAMANHO 1/0, MATERIAL METAL, FORMATO TRANÇADO. CAIXA COM 12 UNIDADES</v>
      </c>
      <c r="H941" s="130" t="s">
        <v>281</v>
      </c>
      <c r="I941" s="130">
        <v>10</v>
      </c>
      <c r="J941" s="131">
        <f>VLOOKUP(F941,Plan2!$1:$1048576,8,FALSE)</f>
        <v>1.2</v>
      </c>
      <c r="K941" s="125">
        <f t="shared" si="65"/>
        <v>12</v>
      </c>
      <c r="L941" s="133">
        <v>42524</v>
      </c>
      <c r="M941" s="130" t="s">
        <v>424</v>
      </c>
      <c r="N941" s="130">
        <f t="shared" si="68"/>
        <v>10</v>
      </c>
      <c r="O941" s="127">
        <f t="shared" si="66"/>
        <v>12</v>
      </c>
      <c r="P941" s="126">
        <v>42579</v>
      </c>
      <c r="Q941" s="120">
        <v>938</v>
      </c>
      <c r="R941" s="120" t="s">
        <v>611</v>
      </c>
    </row>
    <row r="942" spans="1:18" ht="60" x14ac:dyDescent="0.25">
      <c r="A942" s="120" t="s">
        <v>17</v>
      </c>
      <c r="B942" s="121" t="s">
        <v>18</v>
      </c>
      <c r="C942" s="122">
        <v>42664</v>
      </c>
      <c r="D942" s="132">
        <v>210300</v>
      </c>
      <c r="E942" s="120" t="s">
        <v>280</v>
      </c>
      <c r="F942" s="130">
        <v>43</v>
      </c>
      <c r="G942" s="120" t="str">
        <f>VLOOKUP(F942,Plan2!$1:$1048576,3,FALSE)</f>
        <v>CLIPE, TRATAMENTO SUPERFICIAL NIQUELADO, TAMANHO 2/0, MATERIAL METAL, FORMATO TRANÇADO. CAIXA COM 50 UNIDADES</v>
      </c>
      <c r="H942" s="130" t="s">
        <v>281</v>
      </c>
      <c r="I942" s="130">
        <v>10</v>
      </c>
      <c r="J942" s="131">
        <f>VLOOKUP(F942,Plan2!$1:$1048576,8,FALSE)</f>
        <v>1.7</v>
      </c>
      <c r="K942" s="125">
        <f t="shared" si="65"/>
        <v>17</v>
      </c>
      <c r="L942" s="133">
        <v>42524</v>
      </c>
      <c r="M942" s="130" t="s">
        <v>413</v>
      </c>
      <c r="N942" s="130">
        <f t="shared" si="68"/>
        <v>10</v>
      </c>
      <c r="O942" s="127">
        <f t="shared" si="66"/>
        <v>17</v>
      </c>
      <c r="P942" s="126">
        <v>42579</v>
      </c>
      <c r="Q942" s="120">
        <v>4949</v>
      </c>
      <c r="R942" s="120" t="s">
        <v>611</v>
      </c>
    </row>
    <row r="943" spans="1:18" ht="45" x14ac:dyDescent="0.25">
      <c r="A943" s="120" t="s">
        <v>17</v>
      </c>
      <c r="B943" s="121" t="s">
        <v>18</v>
      </c>
      <c r="C943" s="122">
        <v>42664</v>
      </c>
      <c r="D943" s="132">
        <v>210300</v>
      </c>
      <c r="E943" s="120" t="s">
        <v>280</v>
      </c>
      <c r="F943" s="130">
        <v>40</v>
      </c>
      <c r="G943" s="120" t="str">
        <f>VLOOKUP(F943,Plan2!$1:$1048576,3,FALSE)</f>
        <v>CLIPE, TAMANHO 3, MATERIAL METAL, FORMATO PARALELO. CAIXA COM 50 UNIDADES</v>
      </c>
      <c r="H943" s="130" t="s">
        <v>281</v>
      </c>
      <c r="I943" s="130">
        <v>10</v>
      </c>
      <c r="J943" s="131">
        <f>VLOOKUP(F943,Plan2!$1:$1048576,8,FALSE)</f>
        <v>0.99</v>
      </c>
      <c r="K943" s="125">
        <f t="shared" si="65"/>
        <v>9.9</v>
      </c>
      <c r="L943" s="133">
        <v>42524</v>
      </c>
      <c r="M943" s="130" t="s">
        <v>415</v>
      </c>
      <c r="N943" s="130">
        <f t="shared" si="68"/>
        <v>10</v>
      </c>
      <c r="O943" s="127">
        <f t="shared" si="66"/>
        <v>9.9</v>
      </c>
      <c r="P943" s="126">
        <v>42564</v>
      </c>
      <c r="Q943" s="120">
        <v>1281</v>
      </c>
      <c r="R943" s="120" t="s">
        <v>611</v>
      </c>
    </row>
    <row r="944" spans="1:18" ht="45" x14ac:dyDescent="0.25">
      <c r="A944" s="120" t="s">
        <v>17</v>
      </c>
      <c r="B944" s="121" t="s">
        <v>18</v>
      </c>
      <c r="C944" s="122">
        <v>42664</v>
      </c>
      <c r="D944" s="132">
        <v>210300</v>
      </c>
      <c r="E944" s="120" t="s">
        <v>280</v>
      </c>
      <c r="F944" s="130">
        <v>41</v>
      </c>
      <c r="G944" s="120" t="str">
        <f>VLOOKUP(F944,Plan2!$1:$1048576,3,FALSE)</f>
        <v>CLIPE, TAMANHO 6/0, MATERIAL METAL, FORMATO PARALELO. CAIXA COM 50 UNIDADES</v>
      </c>
      <c r="H944" s="130" t="s">
        <v>281</v>
      </c>
      <c r="I944" s="130">
        <v>10</v>
      </c>
      <c r="J944" s="131">
        <f>VLOOKUP(F944,Plan2!$1:$1048576,8,FALSE)</f>
        <v>1.29</v>
      </c>
      <c r="K944" s="125">
        <f t="shared" si="65"/>
        <v>12.9</v>
      </c>
      <c r="L944" s="133">
        <v>42527</v>
      </c>
      <c r="M944" s="130" t="s">
        <v>431</v>
      </c>
      <c r="N944" s="130">
        <f t="shared" si="68"/>
        <v>10</v>
      </c>
      <c r="O944" s="127">
        <f t="shared" si="66"/>
        <v>12.9</v>
      </c>
      <c r="P944" s="126">
        <v>42613</v>
      </c>
      <c r="Q944" s="120">
        <v>1089</v>
      </c>
      <c r="R944" s="120" t="s">
        <v>611</v>
      </c>
    </row>
    <row r="945" spans="1:18" ht="60" x14ac:dyDescent="0.25">
      <c r="A945" s="120" t="s">
        <v>17</v>
      </c>
      <c r="B945" s="121" t="s">
        <v>18</v>
      </c>
      <c r="C945" s="122">
        <v>42664</v>
      </c>
      <c r="D945" s="132">
        <v>210300</v>
      </c>
      <c r="E945" s="120" t="s">
        <v>280</v>
      </c>
      <c r="F945" s="130">
        <v>57</v>
      </c>
      <c r="G945" s="120" t="str">
        <f>VLOOKUP(F945,Plan2!$1:$1048576,3,FALSE)</f>
        <v>CORRETIVO LÍQUIDO, MATERIAL BASE D´ÁGUA- SECAGEM RÁPIDA, APRESENTAÇÃO FRASCO, APLICAÇÃO PAPEL COMUM ML, VOLUME 18 ML</v>
      </c>
      <c r="H945" s="130" t="s">
        <v>281</v>
      </c>
      <c r="I945" s="130">
        <v>10</v>
      </c>
      <c r="J945" s="131">
        <f>VLOOKUP(F945,Plan2!$1:$1048576,8,FALSE)</f>
        <v>0.99</v>
      </c>
      <c r="K945" s="125">
        <f t="shared" si="65"/>
        <v>9.9</v>
      </c>
      <c r="L945" s="133">
        <v>42527</v>
      </c>
      <c r="M945" s="130" t="s">
        <v>431</v>
      </c>
      <c r="N945" s="130">
        <f t="shared" si="68"/>
        <v>10</v>
      </c>
      <c r="O945" s="127">
        <f t="shared" si="66"/>
        <v>9.9</v>
      </c>
      <c r="P945" s="126">
        <v>42613</v>
      </c>
      <c r="Q945" s="120">
        <v>1089</v>
      </c>
      <c r="R945" s="120" t="s">
        <v>611</v>
      </c>
    </row>
    <row r="946" spans="1:18" ht="60" x14ac:dyDescent="0.25">
      <c r="A946" s="120" t="s">
        <v>17</v>
      </c>
      <c r="B946" s="121" t="s">
        <v>18</v>
      </c>
      <c r="C946" s="122">
        <v>42664</v>
      </c>
      <c r="D946" s="132">
        <v>210300</v>
      </c>
      <c r="E946" s="120" t="s">
        <v>280</v>
      </c>
      <c r="F946" s="130">
        <v>65</v>
      </c>
      <c r="G946" s="120" t="str">
        <f>VLOOKUP(F946,Plan2!$1:$1048576,3,FALSE)</f>
        <v>ENVELOPE, MATERIAL PAPEL KRAFT, GRAMATURA 110 G/M2, TIPO SACO COMUM, COMPRIMENTO 360 MM, COR BRANCA, LARGURA 260 MM</v>
      </c>
      <c r="H946" s="130" t="s">
        <v>281</v>
      </c>
      <c r="I946" s="130">
        <v>150</v>
      </c>
      <c r="J946" s="131">
        <f>VLOOKUP(F946,Plan2!$1:$1048576,8,FALSE)</f>
        <v>0.11</v>
      </c>
      <c r="K946" s="125">
        <f t="shared" si="65"/>
        <v>16.5</v>
      </c>
      <c r="L946" s="133">
        <v>42524</v>
      </c>
      <c r="M946" s="130" t="s">
        <v>420</v>
      </c>
      <c r="N946" s="130">
        <v>70</v>
      </c>
      <c r="O946" s="127">
        <f t="shared" si="66"/>
        <v>7.7</v>
      </c>
      <c r="P946" s="126">
        <v>42579</v>
      </c>
      <c r="Q946" s="120">
        <v>4544</v>
      </c>
      <c r="R946" s="120" t="s">
        <v>692</v>
      </c>
    </row>
    <row r="947" spans="1:18" ht="60" x14ac:dyDescent="0.25">
      <c r="A947" s="120" t="s">
        <v>17</v>
      </c>
      <c r="B947" s="121" t="s">
        <v>18</v>
      </c>
      <c r="C947" s="122">
        <v>42664</v>
      </c>
      <c r="D947" s="132">
        <v>210300</v>
      </c>
      <c r="E947" s="120" t="s">
        <v>280</v>
      </c>
      <c r="F947" s="130">
        <v>66</v>
      </c>
      <c r="G947" s="120" t="str">
        <f>VLOOKUP(F947,Plan2!$1:$1048576,3,FALSE)</f>
        <v>ENVELOPE, MATERIAL PAPEL KRAFT, GRAMATURA 110 G/M2, TIPO SACO COMUM, COMPRIMENTO 390 MM, COR PARDA, LARGURA 260 MM</v>
      </c>
      <c r="H947" s="130" t="s">
        <v>281</v>
      </c>
      <c r="I947" s="130">
        <v>150</v>
      </c>
      <c r="J947" s="131">
        <f>VLOOKUP(F947,Plan2!$1:$1048576,8,FALSE)</f>
        <v>0.12</v>
      </c>
      <c r="K947" s="125">
        <f t="shared" si="65"/>
        <v>18</v>
      </c>
      <c r="L947" s="133">
        <v>42524</v>
      </c>
      <c r="M947" s="130" t="s">
        <v>420</v>
      </c>
      <c r="N947" s="130">
        <v>100</v>
      </c>
      <c r="O947" s="127">
        <f t="shared" si="66"/>
        <v>12</v>
      </c>
      <c r="P947" s="126">
        <v>42579</v>
      </c>
      <c r="Q947" s="120">
        <v>4544</v>
      </c>
      <c r="R947" s="120" t="s">
        <v>692</v>
      </c>
    </row>
    <row r="948" spans="1:18" ht="75" x14ac:dyDescent="0.25">
      <c r="A948" s="120" t="s">
        <v>17</v>
      </c>
      <c r="B948" s="121" t="s">
        <v>18</v>
      </c>
      <c r="C948" s="122">
        <v>42664</v>
      </c>
      <c r="D948" s="132">
        <v>210300</v>
      </c>
      <c r="E948" s="120" t="s">
        <v>280</v>
      </c>
      <c r="F948" s="130">
        <v>86</v>
      </c>
      <c r="G948" s="120" t="str">
        <f>VLOOKUP(F948,Plan2!$1:$1048576,3,FALSE)</f>
        <v>FITA ADESIVA EMBALAGEM, MATERIAL POLIPROPILENO, COMPRIMENTO 50 M, LARGURA 50 MM, APLICAÇÃO EMPACOTAMENTO EM GERAL, COR MARROM. ROLO DE 50 METROS</v>
      </c>
      <c r="H948" s="130" t="s">
        <v>281</v>
      </c>
      <c r="I948" s="130">
        <v>20</v>
      </c>
      <c r="J948" s="131">
        <f>VLOOKUP(F948,Plan2!$1:$1048576,8,FALSE)</f>
        <v>1.75</v>
      </c>
      <c r="K948" s="125">
        <f t="shared" si="65"/>
        <v>35</v>
      </c>
      <c r="L948" s="133">
        <v>42524</v>
      </c>
      <c r="M948" s="130" t="s">
        <v>416</v>
      </c>
      <c r="N948" s="130">
        <f>I948</f>
        <v>20</v>
      </c>
      <c r="O948" s="127">
        <f t="shared" si="66"/>
        <v>35</v>
      </c>
      <c r="P948" s="126">
        <v>42597</v>
      </c>
      <c r="Q948" s="120">
        <v>3048</v>
      </c>
      <c r="R948" s="120" t="s">
        <v>611</v>
      </c>
    </row>
    <row r="949" spans="1:18" ht="60" x14ac:dyDescent="0.25">
      <c r="A949" s="120" t="s">
        <v>17</v>
      </c>
      <c r="B949" s="121" t="s">
        <v>18</v>
      </c>
      <c r="C949" s="122">
        <v>42664</v>
      </c>
      <c r="D949" s="132">
        <v>210300</v>
      </c>
      <c r="E949" s="120" t="s">
        <v>280</v>
      </c>
      <c r="F949" s="130">
        <v>89</v>
      </c>
      <c r="G949" s="120" t="str">
        <f>VLOOKUP(F949,Plan2!$1:$1048576,3,FALSE)</f>
        <v>FITA ADESIVA, MATERIAL CREPE, TIPO MONOFACE, LARGURA 25 MM, COMPRIMENTO 50 M, COR BEGE, APLICAÇÃO MULTIUSO. ROLO DE 50 METROS</v>
      </c>
      <c r="H949" s="130" t="s">
        <v>281</v>
      </c>
      <c r="I949" s="130">
        <v>20</v>
      </c>
      <c r="J949" s="131">
        <f>VLOOKUP(F949,Plan2!$1:$1048576,8,FALSE)</f>
        <v>2.4</v>
      </c>
      <c r="K949" s="125">
        <f t="shared" si="65"/>
        <v>48</v>
      </c>
      <c r="L949" s="133">
        <v>42524</v>
      </c>
      <c r="M949" s="130" t="s">
        <v>416</v>
      </c>
      <c r="N949" s="130">
        <v>5</v>
      </c>
      <c r="O949" s="127">
        <f t="shared" si="66"/>
        <v>12</v>
      </c>
      <c r="P949" s="126">
        <v>42597</v>
      </c>
      <c r="Q949" s="120">
        <v>3048</v>
      </c>
      <c r="R949" s="120" t="s">
        <v>692</v>
      </c>
    </row>
    <row r="950" spans="1:18" ht="45" x14ac:dyDescent="0.25">
      <c r="A950" s="120" t="s">
        <v>17</v>
      </c>
      <c r="B950" s="121" t="s">
        <v>18</v>
      </c>
      <c r="C950" s="122">
        <v>42664</v>
      </c>
      <c r="D950" s="132">
        <v>210300</v>
      </c>
      <c r="E950" s="120" t="s">
        <v>280</v>
      </c>
      <c r="F950" s="130">
        <v>102</v>
      </c>
      <c r="G950" s="120" t="str">
        <f>VLOOKUP(F950,Plan2!$1:$1048576,3,FALSE)</f>
        <v>GRAMPEADOR, TRATAMENTO SUPERFICIAL PINTADO, MATERIAL METAL, TIPO MESA, CAPACIDADE 50 FL, TAMANHO GRAMPO 26/6</v>
      </c>
      <c r="H950" s="130" t="s">
        <v>281</v>
      </c>
      <c r="I950" s="130">
        <v>1</v>
      </c>
      <c r="J950" s="131">
        <f>VLOOKUP(F950,Plan2!$1:$1048576,8,FALSE)</f>
        <v>17.489999999999998</v>
      </c>
      <c r="K950" s="125">
        <f t="shared" si="65"/>
        <v>17.489999999999998</v>
      </c>
      <c r="L950" s="133">
        <v>42524</v>
      </c>
      <c r="M950" s="130" t="s">
        <v>418</v>
      </c>
      <c r="N950" s="130">
        <f t="shared" ref="N950:N956" si="69">I950</f>
        <v>1</v>
      </c>
      <c r="O950" s="127">
        <f t="shared" si="66"/>
        <v>17.489999999999998</v>
      </c>
      <c r="P950" s="126">
        <v>42583</v>
      </c>
      <c r="Q950" s="120">
        <v>4227</v>
      </c>
      <c r="R950" s="120" t="s">
        <v>611</v>
      </c>
    </row>
    <row r="951" spans="1:18" ht="45" x14ac:dyDescent="0.25">
      <c r="A951" s="120" t="s">
        <v>17</v>
      </c>
      <c r="B951" s="121" t="s">
        <v>18</v>
      </c>
      <c r="C951" s="122">
        <v>42664</v>
      </c>
      <c r="D951" s="132">
        <v>210300</v>
      </c>
      <c r="E951" s="120" t="s">
        <v>280</v>
      </c>
      <c r="F951" s="130">
        <v>104</v>
      </c>
      <c r="G951" s="120" t="str">
        <f>VLOOKUP(F951,Plan2!$1:$1048576,3,FALSE)</f>
        <v>GRAMPO GRAMPEADOR, MATERIAL METAL, TRATAMENTO SUPERFICIAL GALVANIZADO, TAMANHO26/6. CAIXA COM 5.000 UNIDADES</v>
      </c>
      <c r="H951" s="130" t="s">
        <v>281</v>
      </c>
      <c r="I951" s="130">
        <v>4</v>
      </c>
      <c r="J951" s="131">
        <f>VLOOKUP(F951,Plan2!$1:$1048576,8,FALSE)</f>
        <v>2</v>
      </c>
      <c r="K951" s="125">
        <f t="shared" si="65"/>
        <v>8</v>
      </c>
      <c r="L951" s="133">
        <v>42527</v>
      </c>
      <c r="M951" s="130" t="s">
        <v>428</v>
      </c>
      <c r="N951" s="130">
        <f t="shared" si="69"/>
        <v>4</v>
      </c>
      <c r="O951" s="127">
        <f t="shared" si="66"/>
        <v>8</v>
      </c>
      <c r="P951" s="126">
        <v>42639</v>
      </c>
      <c r="Q951" s="120">
        <v>309</v>
      </c>
      <c r="R951" s="120" t="s">
        <v>611</v>
      </c>
    </row>
    <row r="952" spans="1:18" ht="135" x14ac:dyDescent="0.25">
      <c r="A952" s="120" t="s">
        <v>17</v>
      </c>
      <c r="B952" s="121" t="s">
        <v>18</v>
      </c>
      <c r="C952" s="122">
        <v>42664</v>
      </c>
      <c r="D952" s="132">
        <v>210300</v>
      </c>
      <c r="E952" s="120" t="s">
        <v>280</v>
      </c>
      <c r="F952" s="130">
        <v>115</v>
      </c>
      <c r="G952" s="120" t="str">
        <f>VLOOKUP(F952,Plan2!$1:$1048576,3,FALSE)</f>
        <v>LUVA PARA PROCEDIMENTO NÃO CIRÚRGICO, MATERIAL LÁTEX NATURAL ÍNTEGRO E UNIFORME, TAMANHO PEQUENO, CARACTERÍSTICAS ADICIONAIS LUBRIFICADA COM PÓ BIOABSORVÍVEL, DESCARTÁVEL, APRESENTAÇÃO ATÓXICA, TIPO AMBIDESTRA, TIPO USO DESCARTÁVEL, MODELO FORMATO ANATÔMICO, FINALIDADE RESISTENTE À TRAÇÃO</v>
      </c>
      <c r="H952" s="130" t="s">
        <v>281</v>
      </c>
      <c r="I952" s="130">
        <v>10</v>
      </c>
      <c r="J952" s="131">
        <f>VLOOKUP(F952,Plan2!$1:$1048576,8,FALSE)</f>
        <v>14.1</v>
      </c>
      <c r="K952" s="125">
        <f t="shared" si="65"/>
        <v>141</v>
      </c>
      <c r="L952" s="133">
        <v>42524</v>
      </c>
      <c r="M952" s="130" t="s">
        <v>421</v>
      </c>
      <c r="N952" s="130">
        <f t="shared" si="69"/>
        <v>10</v>
      </c>
      <c r="O952" s="127">
        <f t="shared" si="66"/>
        <v>141</v>
      </c>
      <c r="P952" s="133">
        <v>42766</v>
      </c>
      <c r="Q952" s="130">
        <v>6</v>
      </c>
      <c r="R952" s="120" t="s">
        <v>611</v>
      </c>
    </row>
    <row r="953" spans="1:18" ht="135" x14ac:dyDescent="0.25">
      <c r="A953" s="120" t="s">
        <v>17</v>
      </c>
      <c r="B953" s="121" t="s">
        <v>18</v>
      </c>
      <c r="C953" s="122">
        <v>42664</v>
      </c>
      <c r="D953" s="132">
        <v>210300</v>
      </c>
      <c r="E953" s="120" t="s">
        <v>280</v>
      </c>
      <c r="F953" s="130">
        <v>114</v>
      </c>
      <c r="G953" s="120" t="str">
        <f>VLOOKUP(F953,Plan2!$1:$1048576,3,FALSE)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953" s="130" t="s">
        <v>281</v>
      </c>
      <c r="I953" s="130">
        <v>10</v>
      </c>
      <c r="J953" s="131">
        <f>VLOOKUP(F953,Plan2!$1:$1048576,8,FALSE)</f>
        <v>11.42</v>
      </c>
      <c r="K953" s="125">
        <f t="shared" si="65"/>
        <v>114.2</v>
      </c>
      <c r="L953" s="133">
        <v>42524</v>
      </c>
      <c r="M953" s="130" t="s">
        <v>420</v>
      </c>
      <c r="N953" s="130">
        <f t="shared" si="69"/>
        <v>10</v>
      </c>
      <c r="O953" s="127">
        <f t="shared" si="66"/>
        <v>114.2</v>
      </c>
      <c r="P953" s="126">
        <v>42579</v>
      </c>
      <c r="Q953" s="120">
        <v>4544</v>
      </c>
      <c r="R953" s="120" t="s">
        <v>611</v>
      </c>
    </row>
    <row r="954" spans="1:18" ht="135" x14ac:dyDescent="0.25">
      <c r="A954" s="120" t="s">
        <v>17</v>
      </c>
      <c r="B954" s="121" t="s">
        <v>18</v>
      </c>
      <c r="C954" s="122">
        <v>42664</v>
      </c>
      <c r="D954" s="132">
        <v>210300</v>
      </c>
      <c r="E954" s="120" t="s">
        <v>280</v>
      </c>
      <c r="F954" s="130">
        <v>113</v>
      </c>
      <c r="G954" s="120" t="str">
        <f>VLOOKUP(F954,Plan2!$1:$1048576,3,FALSE)</f>
        <v>LUVA PARA PROCEDIMENTO NÃO CIRÚRGICO, MATERIAL LÁTEX NATURAL ÍNTEGRO E UNIFORME, TAMANHO GRANDE, CARACTERÍSTICAS ADICIONAIS LUBRIFICADA COM PÓ BIOABSORVÍVEL, DESCARTÁVEL, APRESENTAÇÃO ATÓXICA, TIPO AMBIDESTRA, TIPO USO DESCARTÁVEL, MODELO FORMATO ANATÔMICO, FINALIDADE RESISTENTE À TRAÇÃO</v>
      </c>
      <c r="H954" s="130" t="s">
        <v>281</v>
      </c>
      <c r="I954" s="130">
        <v>10</v>
      </c>
      <c r="J954" s="131">
        <f>VLOOKUP(F954,Plan2!$1:$1048576,8,FALSE)</f>
        <v>12.72</v>
      </c>
      <c r="K954" s="125">
        <f t="shared" si="65"/>
        <v>127.2</v>
      </c>
      <c r="L954" s="133">
        <v>42524</v>
      </c>
      <c r="M954" s="130" t="s">
        <v>420</v>
      </c>
      <c r="N954" s="130">
        <f t="shared" si="69"/>
        <v>10</v>
      </c>
      <c r="O954" s="127">
        <f t="shared" si="66"/>
        <v>127.2</v>
      </c>
      <c r="P954" s="126">
        <v>42579</v>
      </c>
      <c r="Q954" s="120">
        <v>4544</v>
      </c>
      <c r="R954" s="120" t="s">
        <v>611</v>
      </c>
    </row>
    <row r="955" spans="1:18" ht="60" x14ac:dyDescent="0.25">
      <c r="A955" s="120" t="s">
        <v>17</v>
      </c>
      <c r="B955" s="121" t="s">
        <v>18</v>
      </c>
      <c r="C955" s="122">
        <v>42664</v>
      </c>
      <c r="D955" s="132">
        <v>210300</v>
      </c>
      <c r="E955" s="120" t="s">
        <v>280</v>
      </c>
      <c r="F955" s="130">
        <v>116</v>
      </c>
      <c r="G955" s="120" t="str">
        <f>VLOOKUP(F955,Plan2!$1:$1048576,3,FALSE)</f>
        <v>MÁSCARA MULTIUSO, TIPO USO DESCARTÁVEL, FINALIDADE PROTEÇÃO CONTRA PÓ, CARACTERÍSTICAS ADICIONAIS SEMIFACIAL</v>
      </c>
      <c r="H955" s="130" t="s">
        <v>281</v>
      </c>
      <c r="I955" s="130">
        <v>100</v>
      </c>
      <c r="J955" s="131">
        <f>VLOOKUP(F955,Plan2!$1:$1048576,8,FALSE)</f>
        <v>0.12</v>
      </c>
      <c r="K955" s="125">
        <f t="shared" si="65"/>
        <v>12</v>
      </c>
      <c r="L955" s="133">
        <v>42527</v>
      </c>
      <c r="M955" s="130" t="s">
        <v>430</v>
      </c>
      <c r="N955" s="130">
        <f t="shared" si="69"/>
        <v>100</v>
      </c>
      <c r="O955" s="127">
        <f t="shared" si="66"/>
        <v>12</v>
      </c>
      <c r="P955" s="126">
        <v>42570</v>
      </c>
      <c r="Q955" s="120">
        <v>1327</v>
      </c>
      <c r="R955" s="120" t="s">
        <v>611</v>
      </c>
    </row>
    <row r="956" spans="1:18" ht="60" x14ac:dyDescent="0.25">
      <c r="A956" s="120" t="s">
        <v>17</v>
      </c>
      <c r="B956" s="121" t="s">
        <v>18</v>
      </c>
      <c r="C956" s="122">
        <v>42664</v>
      </c>
      <c r="D956" s="132">
        <v>210300</v>
      </c>
      <c r="E956" s="120" t="s">
        <v>280</v>
      </c>
      <c r="F956" s="130">
        <v>126</v>
      </c>
      <c r="G956" s="120" t="str">
        <f>VLOOKUP(F956,Plan2!$1:$1048576,3,FALSE)</f>
        <v>PAPEL ALMAÇO, MATERIAL CELULOSE VEGETAL, GRAMATURA 75 G/M2, COMPRIMENTO 310 MM, TIPO COM PAUTA E MARGEM. PACOTE COM 5 FOLHAS</v>
      </c>
      <c r="H956" s="130" t="s">
        <v>281</v>
      </c>
      <c r="I956" s="130">
        <v>500</v>
      </c>
      <c r="J956" s="131">
        <f>VLOOKUP(F956,Plan2!$1:$1048576,8,FALSE)</f>
        <v>0.35</v>
      </c>
      <c r="K956" s="125">
        <f t="shared" si="65"/>
        <v>175</v>
      </c>
      <c r="L956" s="133">
        <v>42524</v>
      </c>
      <c r="M956" s="130" t="s">
        <v>424</v>
      </c>
      <c r="N956" s="130">
        <f t="shared" si="69"/>
        <v>500</v>
      </c>
      <c r="O956" s="127">
        <f t="shared" si="66"/>
        <v>175</v>
      </c>
      <c r="P956" s="126">
        <v>42579</v>
      </c>
      <c r="Q956" s="120">
        <v>938</v>
      </c>
      <c r="R956" s="120" t="s">
        <v>611</v>
      </c>
    </row>
    <row r="957" spans="1:18" ht="60" x14ac:dyDescent="0.25">
      <c r="A957" s="120" t="s">
        <v>17</v>
      </c>
      <c r="B957" s="121" t="s">
        <v>18</v>
      </c>
      <c r="C957" s="122">
        <v>42664</v>
      </c>
      <c r="D957" s="132">
        <v>210300</v>
      </c>
      <c r="E957" s="120" t="s">
        <v>280</v>
      </c>
      <c r="F957" s="130">
        <v>134</v>
      </c>
      <c r="G957" s="120" t="str">
        <f>VLOOKUP(F957,Plan2!$1:$1048576,3,FALSE)</f>
        <v>PAPEL OFÍCIO, MATERIAL PAPEL ALCALINO, COMPRIMENTO 330 MM, LARGURA 216 MM, GRAMATURA 75 G/M2, COR BRANCA, TIPO 2. RESMA</v>
      </c>
      <c r="H957" s="130" t="s">
        <v>281</v>
      </c>
      <c r="I957" s="130">
        <v>25</v>
      </c>
      <c r="J957" s="131">
        <f>VLOOKUP(F957,Plan2!$1:$1048576,8,FALSE)</f>
        <v>12.97</v>
      </c>
      <c r="K957" s="125">
        <f t="shared" si="65"/>
        <v>324.25</v>
      </c>
      <c r="L957" s="133">
        <v>42524</v>
      </c>
      <c r="M957" s="130" t="s">
        <v>420</v>
      </c>
      <c r="N957" s="130">
        <v>10</v>
      </c>
      <c r="O957" s="127">
        <f t="shared" si="66"/>
        <v>129.70000000000002</v>
      </c>
      <c r="P957" s="126">
        <v>42579</v>
      </c>
      <c r="Q957" s="120">
        <v>4544</v>
      </c>
      <c r="R957" s="120" t="s">
        <v>692</v>
      </c>
    </row>
    <row r="958" spans="1:18" ht="75" x14ac:dyDescent="0.25">
      <c r="A958" s="120" t="s">
        <v>17</v>
      </c>
      <c r="B958" s="121" t="s">
        <v>18</v>
      </c>
      <c r="C958" s="122">
        <v>42664</v>
      </c>
      <c r="D958" s="132">
        <v>210300</v>
      </c>
      <c r="E958" s="120" t="s">
        <v>280</v>
      </c>
      <c r="F958" s="130">
        <v>137</v>
      </c>
      <c r="G958" s="120" t="str">
        <f>VLOOKUP(F958,Plan2!$1:$1048576,3,FALSE)</f>
        <v>PASTA ARQUIVO, MATERIAL CARTOLINA PLASTIFICADA, LARGURA 240 MM, ALTURA 345 MM,COR AZUL, CARACTERÍSTICAS ADICIONAIS COM ABA E ELÁSTICO, GRAMATURA 480 G/M2</v>
      </c>
      <c r="H958" s="130" t="s">
        <v>281</v>
      </c>
      <c r="I958" s="130">
        <v>30</v>
      </c>
      <c r="J958" s="131">
        <f>VLOOKUP(F958,Plan2!$1:$1048576,8,FALSE)</f>
        <v>1.25</v>
      </c>
      <c r="K958" s="125">
        <f t="shared" si="65"/>
        <v>37.5</v>
      </c>
      <c r="L958" s="133">
        <v>42527</v>
      </c>
      <c r="M958" s="130" t="s">
        <v>431</v>
      </c>
      <c r="N958" s="130">
        <f t="shared" ref="N958:N978" si="70">I958</f>
        <v>30</v>
      </c>
      <c r="O958" s="127">
        <f t="shared" si="66"/>
        <v>37.5</v>
      </c>
      <c r="P958" s="126">
        <v>42613</v>
      </c>
      <c r="Q958" s="120">
        <v>1089</v>
      </c>
      <c r="R958" s="120" t="s">
        <v>611</v>
      </c>
    </row>
    <row r="959" spans="1:18" ht="45" x14ac:dyDescent="0.25">
      <c r="A959" s="120" t="s">
        <v>17</v>
      </c>
      <c r="B959" s="121" t="s">
        <v>18</v>
      </c>
      <c r="C959" s="122">
        <v>42664</v>
      </c>
      <c r="D959" s="132">
        <v>210300</v>
      </c>
      <c r="E959" s="120" t="s">
        <v>280</v>
      </c>
      <c r="F959" s="130">
        <v>145</v>
      </c>
      <c r="G959" s="120" t="str">
        <f>VLOOKUP(F959,Plan2!$1:$1048576,3,FALSE)</f>
        <v>PERCEVEJO, MATERIAL METAL, TRATAMENTO SUPERFICIAL LATONADO, TAMANHO 10 MM. CAIXA COM 100 UNIDADES</v>
      </c>
      <c r="H959" s="130" t="s">
        <v>281</v>
      </c>
      <c r="I959" s="130">
        <v>5</v>
      </c>
      <c r="J959" s="131">
        <f>VLOOKUP(F959,Plan2!$1:$1048576,8,FALSE)</f>
        <v>1.08</v>
      </c>
      <c r="K959" s="125">
        <f t="shared" si="65"/>
        <v>5.4</v>
      </c>
      <c r="L959" s="133">
        <v>42527</v>
      </c>
      <c r="M959" s="130" t="s">
        <v>425</v>
      </c>
      <c r="N959" s="130">
        <f t="shared" si="70"/>
        <v>5</v>
      </c>
      <c r="O959" s="127">
        <f t="shared" si="66"/>
        <v>5.4</v>
      </c>
      <c r="P959" s="126">
        <v>42579</v>
      </c>
      <c r="Q959" s="120">
        <v>1400</v>
      </c>
      <c r="R959" s="120" t="s">
        <v>611</v>
      </c>
    </row>
    <row r="960" spans="1:18" ht="45" x14ac:dyDescent="0.25">
      <c r="A960" s="120" t="s">
        <v>17</v>
      </c>
      <c r="B960" s="121" t="s">
        <v>18</v>
      </c>
      <c r="C960" s="122">
        <v>42664</v>
      </c>
      <c r="D960" s="132">
        <v>210300</v>
      </c>
      <c r="E960" s="120" t="s">
        <v>280</v>
      </c>
      <c r="F960" s="130">
        <v>149</v>
      </c>
      <c r="G960" s="120" t="str">
        <f>VLOOKUP(F960,Plan2!$1:$1048576,3,FALSE)</f>
        <v>PINCEL ATÔMICO, MATERIAL PLÁSTICO, TIPO PONTA FELTRO, TIPO CARGA DESCARTÁVEL, COR TINTA AZUL</v>
      </c>
      <c r="H960" s="130" t="s">
        <v>281</v>
      </c>
      <c r="I960" s="130">
        <v>15</v>
      </c>
      <c r="J960" s="131">
        <f>VLOOKUP(F960,Plan2!$1:$1048576,8,FALSE)</f>
        <v>1.05</v>
      </c>
      <c r="K960" s="125">
        <f t="shared" si="65"/>
        <v>15.75</v>
      </c>
      <c r="L960" s="133">
        <v>42524</v>
      </c>
      <c r="M960" s="130" t="s">
        <v>424</v>
      </c>
      <c r="N960" s="130">
        <f t="shared" si="70"/>
        <v>15</v>
      </c>
      <c r="O960" s="127">
        <f t="shared" si="66"/>
        <v>15.75</v>
      </c>
      <c r="P960" s="126">
        <v>42579</v>
      </c>
      <c r="Q960" s="120">
        <v>938</v>
      </c>
      <c r="R960" s="120" t="s">
        <v>611</v>
      </c>
    </row>
    <row r="961" spans="1:18" ht="45" x14ac:dyDescent="0.25">
      <c r="A961" s="120" t="s">
        <v>17</v>
      </c>
      <c r="B961" s="121" t="s">
        <v>18</v>
      </c>
      <c r="C961" s="122">
        <v>42664</v>
      </c>
      <c r="D961" s="132">
        <v>210300</v>
      </c>
      <c r="E961" s="120" t="s">
        <v>280</v>
      </c>
      <c r="F961" s="130">
        <v>150</v>
      </c>
      <c r="G961" s="120" t="str">
        <f>VLOOKUP(F961,Plan2!$1:$1048576,3,FALSE)</f>
        <v>PINCEL ATÔMICO, MATERIAL PLÁSTICO, TIPO PONTA FELTRO, TIPO CARGA DESCARTÁVEL, COR TINTA PRETA</v>
      </c>
      <c r="H961" s="130" t="s">
        <v>281</v>
      </c>
      <c r="I961" s="130">
        <v>15</v>
      </c>
      <c r="J961" s="131">
        <f>VLOOKUP(F961,Plan2!$1:$1048576,8,FALSE)</f>
        <v>1.05</v>
      </c>
      <c r="K961" s="125">
        <f t="shared" si="65"/>
        <v>15.75</v>
      </c>
      <c r="L961" s="133">
        <v>42524</v>
      </c>
      <c r="M961" s="130" t="s">
        <v>424</v>
      </c>
      <c r="N961" s="130">
        <f t="shared" si="70"/>
        <v>15</v>
      </c>
      <c r="O961" s="127">
        <f t="shared" si="66"/>
        <v>15.75</v>
      </c>
      <c r="P961" s="126">
        <v>42579</v>
      </c>
      <c r="Q961" s="120">
        <v>938</v>
      </c>
      <c r="R961" s="120" t="s">
        <v>611</v>
      </c>
    </row>
    <row r="962" spans="1:18" ht="75" x14ac:dyDescent="0.25">
      <c r="A962" s="120" t="s">
        <v>17</v>
      </c>
      <c r="B962" s="121" t="s">
        <v>18</v>
      </c>
      <c r="C962" s="122">
        <v>42664</v>
      </c>
      <c r="D962" s="132">
        <v>210300</v>
      </c>
      <c r="E962" s="120" t="s">
        <v>280</v>
      </c>
      <c r="F962" s="130">
        <v>160</v>
      </c>
      <c r="G962" s="120" t="str">
        <f>VLOOKUP(F962,Plan2!$1:$1048576,3,FALSE)</f>
        <v>PRANCHETA PORTÁTIL, MATERIAL ACRÍLICO, COMPRIMENTO 233 MM, LARGURA 320 MM, ESPESSURA 3 MM, COR FUMÊ, CARACTERÍSTICAS ADICIONAIS COM PRENDEDOR NIQUELADO</v>
      </c>
      <c r="H962" s="130" t="s">
        <v>281</v>
      </c>
      <c r="I962" s="130">
        <v>3</v>
      </c>
      <c r="J962" s="131">
        <f>VLOOKUP(F962,Plan2!$1:$1048576,8,FALSE)</f>
        <v>7.54</v>
      </c>
      <c r="K962" s="125">
        <f t="shared" ref="K962:K1025" si="71">J962*I962</f>
        <v>22.62</v>
      </c>
      <c r="L962" s="133">
        <v>42524</v>
      </c>
      <c r="M962" s="130" t="s">
        <v>418</v>
      </c>
      <c r="N962" s="130">
        <f t="shared" si="70"/>
        <v>3</v>
      </c>
      <c r="O962" s="127">
        <f t="shared" si="66"/>
        <v>22.62</v>
      </c>
      <c r="P962" s="126">
        <v>42583</v>
      </c>
      <c r="Q962" s="120">
        <v>4227</v>
      </c>
      <c r="R962" s="120" t="s">
        <v>611</v>
      </c>
    </row>
    <row r="963" spans="1:18" ht="60" x14ac:dyDescent="0.25">
      <c r="A963" s="120" t="s">
        <v>17</v>
      </c>
      <c r="B963" s="121" t="s">
        <v>18</v>
      </c>
      <c r="C963" s="122">
        <v>42664</v>
      </c>
      <c r="D963" s="132">
        <v>210300</v>
      </c>
      <c r="E963" s="120" t="s">
        <v>280</v>
      </c>
      <c r="F963" s="130">
        <v>163</v>
      </c>
      <c r="G963" s="120" t="str">
        <f>VLOOKUP(F963,Plan2!$1:$1048576,3,FALSE)</f>
        <v>RÉGUA COMUM, MATERIAL PLÁSTICO CRISTAL, COMPRIMENTO 30 CM, GRADUAÇÃO CENTÍMETRO, TIPO MATERIAL RÍGIDO</v>
      </c>
      <c r="H963" s="130" t="s">
        <v>281</v>
      </c>
      <c r="I963" s="130">
        <v>3</v>
      </c>
      <c r="J963" s="131">
        <f>VLOOKUP(F963,Plan2!$1:$1048576,8,FALSE)</f>
        <v>0.49</v>
      </c>
      <c r="K963" s="125">
        <f t="shared" si="71"/>
        <v>1.47</v>
      </c>
      <c r="L963" s="133">
        <v>42524</v>
      </c>
      <c r="M963" s="130" t="s">
        <v>419</v>
      </c>
      <c r="N963" s="130">
        <f t="shared" si="70"/>
        <v>3</v>
      </c>
      <c r="O963" s="127">
        <f t="shared" ref="O963:O1026" si="72">N963*J963</f>
        <v>1.47</v>
      </c>
      <c r="P963" s="126">
        <v>42563</v>
      </c>
      <c r="Q963" s="120">
        <v>13408</v>
      </c>
      <c r="R963" s="120" t="s">
        <v>611</v>
      </c>
    </row>
    <row r="964" spans="1:18" ht="45" x14ac:dyDescent="0.25">
      <c r="A964" s="120" t="s">
        <v>17</v>
      </c>
      <c r="B964" s="121" t="s">
        <v>18</v>
      </c>
      <c r="C964" s="122">
        <v>42664</v>
      </c>
      <c r="D964" s="132">
        <v>220100</v>
      </c>
      <c r="E964" s="120" t="s">
        <v>302</v>
      </c>
      <c r="F964" s="130">
        <v>37</v>
      </c>
      <c r="G964" s="120" t="str">
        <f>VLOOKUP(F964,Plan2!$1:$1048576,3,FALSE)</f>
        <v>CARTOLINA, MATERIAL CELULOSE VEGETAL, GRAMATURA 180 G/M2, COMPRIMENTO 730 MM, LARGURA 550 MM, COR BRANCA</v>
      </c>
      <c r="H964" s="130" t="s">
        <v>303</v>
      </c>
      <c r="I964" s="130">
        <v>10</v>
      </c>
      <c r="J964" s="131">
        <f>VLOOKUP(F964,Plan2!$1:$1048576,8,FALSE)</f>
        <v>0.38</v>
      </c>
      <c r="K964" s="125">
        <f t="shared" si="71"/>
        <v>3.8</v>
      </c>
      <c r="L964" s="133">
        <v>42527</v>
      </c>
      <c r="M964" s="130" t="s">
        <v>425</v>
      </c>
      <c r="N964" s="130">
        <f t="shared" si="70"/>
        <v>10</v>
      </c>
      <c r="O964" s="127">
        <f t="shared" si="72"/>
        <v>3.8</v>
      </c>
      <c r="P964" s="126">
        <v>42579</v>
      </c>
      <c r="Q964" s="120">
        <v>1400</v>
      </c>
      <c r="R964" s="120" t="s">
        <v>611</v>
      </c>
    </row>
    <row r="965" spans="1:18" ht="60" x14ac:dyDescent="0.25">
      <c r="A965" s="120" t="s">
        <v>17</v>
      </c>
      <c r="B965" s="121" t="s">
        <v>18</v>
      </c>
      <c r="C965" s="122">
        <v>42664</v>
      </c>
      <c r="D965" s="132">
        <v>220100</v>
      </c>
      <c r="E965" s="120" t="s">
        <v>302</v>
      </c>
      <c r="F965" s="130">
        <v>65</v>
      </c>
      <c r="G965" s="120" t="str">
        <f>VLOOKUP(F965,Plan2!$1:$1048576,3,FALSE)</f>
        <v>ENVELOPE, MATERIAL PAPEL KRAFT, GRAMATURA 110 G/M2, TIPO SACO COMUM, COMPRIMENTO 360 MM, COR BRANCA, LARGURA 260 MM</v>
      </c>
      <c r="H965" s="130" t="s">
        <v>303</v>
      </c>
      <c r="I965" s="130">
        <v>50</v>
      </c>
      <c r="J965" s="131">
        <f>VLOOKUP(F965,Plan2!$1:$1048576,8,FALSE)</f>
        <v>0.11</v>
      </c>
      <c r="K965" s="125">
        <f t="shared" si="71"/>
        <v>5.5</v>
      </c>
      <c r="L965" s="133">
        <v>42524</v>
      </c>
      <c r="M965" s="130" t="s">
        <v>420</v>
      </c>
      <c r="N965" s="130">
        <f t="shared" si="70"/>
        <v>50</v>
      </c>
      <c r="O965" s="127">
        <f t="shared" si="72"/>
        <v>5.5</v>
      </c>
      <c r="P965" s="126">
        <v>42579</v>
      </c>
      <c r="Q965" s="120">
        <v>4544</v>
      </c>
      <c r="R965" s="120" t="s">
        <v>611</v>
      </c>
    </row>
    <row r="966" spans="1:18" ht="60" x14ac:dyDescent="0.25">
      <c r="A966" s="120" t="s">
        <v>17</v>
      </c>
      <c r="B966" s="121" t="s">
        <v>18</v>
      </c>
      <c r="C966" s="122">
        <v>42664</v>
      </c>
      <c r="D966" s="132">
        <v>220100</v>
      </c>
      <c r="E966" s="120" t="s">
        <v>302</v>
      </c>
      <c r="F966" s="130">
        <v>66</v>
      </c>
      <c r="G966" s="120" t="str">
        <f>VLOOKUP(F966,Plan2!$1:$1048576,3,FALSE)</f>
        <v>ENVELOPE, MATERIAL PAPEL KRAFT, GRAMATURA 110 G/M2, TIPO SACO COMUM, COMPRIMENTO 390 MM, COR PARDA, LARGURA 260 MM</v>
      </c>
      <c r="H966" s="130" t="s">
        <v>303</v>
      </c>
      <c r="I966" s="130">
        <v>50</v>
      </c>
      <c r="J966" s="131">
        <f>VLOOKUP(F966,Plan2!$1:$1048576,8,FALSE)</f>
        <v>0.12</v>
      </c>
      <c r="K966" s="125">
        <f t="shared" si="71"/>
        <v>6</v>
      </c>
      <c r="L966" s="133">
        <v>42524</v>
      </c>
      <c r="M966" s="130" t="s">
        <v>420</v>
      </c>
      <c r="N966" s="130">
        <f t="shared" si="70"/>
        <v>50</v>
      </c>
      <c r="O966" s="127">
        <f t="shared" si="72"/>
        <v>6</v>
      </c>
      <c r="P966" s="126">
        <v>42579</v>
      </c>
      <c r="Q966" s="120">
        <v>4544</v>
      </c>
      <c r="R966" s="120" t="s">
        <v>611</v>
      </c>
    </row>
    <row r="967" spans="1:18" ht="60" x14ac:dyDescent="0.25">
      <c r="A967" s="120" t="s">
        <v>17</v>
      </c>
      <c r="B967" s="121" t="s">
        <v>18</v>
      </c>
      <c r="C967" s="122">
        <v>42664</v>
      </c>
      <c r="D967" s="132">
        <v>220100</v>
      </c>
      <c r="E967" s="120" t="s">
        <v>302</v>
      </c>
      <c r="F967" s="130">
        <v>67</v>
      </c>
      <c r="G967" s="120" t="str">
        <f>VLOOKUP(F967,Plan2!$1:$1048576,3,FALSE)</f>
        <v>ENVELOPE, MATERIAL PAPEL OFF-SET, GRAMATURA 90, TIPO SEM TIMBRE, COMPRIMENTO 280 MM, COR BRANCA, LARGURA 200 MM</v>
      </c>
      <c r="H967" s="130" t="s">
        <v>303</v>
      </c>
      <c r="I967" s="130">
        <v>50</v>
      </c>
      <c r="J967" s="131">
        <f>VLOOKUP(F967,Plan2!$1:$1048576,8,FALSE)</f>
        <v>0.1</v>
      </c>
      <c r="K967" s="125">
        <f t="shared" si="71"/>
        <v>5</v>
      </c>
      <c r="L967" s="133">
        <v>42524</v>
      </c>
      <c r="M967" s="130" t="s">
        <v>420</v>
      </c>
      <c r="N967" s="130">
        <f t="shared" si="70"/>
        <v>50</v>
      </c>
      <c r="O967" s="127">
        <f t="shared" si="72"/>
        <v>5</v>
      </c>
      <c r="P967" s="126">
        <v>42579</v>
      </c>
      <c r="Q967" s="120">
        <v>4544</v>
      </c>
      <c r="R967" s="120" t="s">
        <v>611</v>
      </c>
    </row>
    <row r="968" spans="1:18" ht="60" x14ac:dyDescent="0.25">
      <c r="A968" s="120" t="s">
        <v>17</v>
      </c>
      <c r="B968" s="121" t="s">
        <v>18</v>
      </c>
      <c r="C968" s="122">
        <v>42664</v>
      </c>
      <c r="D968" s="132">
        <v>220100</v>
      </c>
      <c r="E968" s="120" t="s">
        <v>302</v>
      </c>
      <c r="F968" s="130">
        <v>87</v>
      </c>
      <c r="G968" s="120" t="str">
        <f>VLOOKUP(F968,Plan2!$1:$1048576,3,FALSE)</f>
        <v>FITA ADESIVA, MATERIAL CELOFANE TRANSPARENTE, TIPO MONOFACE, LARGURA 19 MM, COMPRIMENTO 30 M, COR INCOLOR, APLICAÇÃO MULTIUSO</v>
      </c>
      <c r="H968" s="130" t="s">
        <v>303</v>
      </c>
      <c r="I968" s="130">
        <v>5</v>
      </c>
      <c r="J968" s="131">
        <f>VLOOKUP(F968,Plan2!$1:$1048576,8,FALSE)</f>
        <v>0.97</v>
      </c>
      <c r="K968" s="125">
        <f t="shared" si="71"/>
        <v>4.8499999999999996</v>
      </c>
      <c r="L968" s="133">
        <v>42524</v>
      </c>
      <c r="M968" s="130" t="s">
        <v>414</v>
      </c>
      <c r="N968" s="130">
        <f t="shared" si="70"/>
        <v>5</v>
      </c>
      <c r="O968" s="127">
        <f t="shared" si="72"/>
        <v>4.8499999999999996</v>
      </c>
      <c r="P968" s="126">
        <v>42612</v>
      </c>
      <c r="Q968" s="120">
        <v>1489</v>
      </c>
      <c r="R968" s="120" t="s">
        <v>611</v>
      </c>
    </row>
    <row r="969" spans="1:18" ht="75" x14ac:dyDescent="0.25">
      <c r="A969" s="120" t="s">
        <v>17</v>
      </c>
      <c r="B969" s="121" t="s">
        <v>18</v>
      </c>
      <c r="C969" s="122">
        <v>42664</v>
      </c>
      <c r="D969" s="132">
        <v>220100</v>
      </c>
      <c r="E969" s="120" t="s">
        <v>302</v>
      </c>
      <c r="F969" s="130">
        <v>92</v>
      </c>
      <c r="G969" s="120" t="str">
        <f>VLOOKUP(F969,Plan2!$1:$1048576,3,FALSE)</f>
        <v>FITA ADESIVA, MATERIAL POLIPROPILENO TRANSPARENTE, TIPO MONOFACE, LARGURA 50 MM, COMPRIMENTO 50 M, COR INCOLOR, APLICAÇÃO MULTIUSO. ROLO DE 50 METROS</v>
      </c>
      <c r="H969" s="130" t="s">
        <v>303</v>
      </c>
      <c r="I969" s="130">
        <v>5</v>
      </c>
      <c r="J969" s="131">
        <f>VLOOKUP(F969,Plan2!$1:$1048576,8,FALSE)</f>
        <v>1.8</v>
      </c>
      <c r="K969" s="125">
        <f t="shared" si="71"/>
        <v>9</v>
      </c>
      <c r="L969" s="133">
        <v>42524</v>
      </c>
      <c r="M969" s="130" t="s">
        <v>416</v>
      </c>
      <c r="N969" s="130">
        <f t="shared" si="70"/>
        <v>5</v>
      </c>
      <c r="O969" s="127">
        <f t="shared" si="72"/>
        <v>9</v>
      </c>
      <c r="P969" s="126">
        <v>42597</v>
      </c>
      <c r="Q969" s="120">
        <v>3048</v>
      </c>
      <c r="R969" s="120" t="s">
        <v>611</v>
      </c>
    </row>
    <row r="970" spans="1:18" ht="45" x14ac:dyDescent="0.25">
      <c r="A970" s="120" t="s">
        <v>17</v>
      </c>
      <c r="B970" s="121" t="s">
        <v>18</v>
      </c>
      <c r="C970" s="122">
        <v>42664</v>
      </c>
      <c r="D970" s="132">
        <v>220100</v>
      </c>
      <c r="E970" s="120" t="s">
        <v>302</v>
      </c>
      <c r="F970" s="130">
        <v>102</v>
      </c>
      <c r="G970" s="120" t="str">
        <f>VLOOKUP(F970,Plan2!$1:$1048576,3,FALSE)</f>
        <v>GRAMPEADOR, TRATAMENTO SUPERFICIAL PINTADO, MATERIAL METAL, TIPO MESA, CAPACIDADE 50 FL, TAMANHO GRAMPO 26/6</v>
      </c>
      <c r="H970" s="130" t="s">
        <v>303</v>
      </c>
      <c r="I970" s="130">
        <v>2</v>
      </c>
      <c r="J970" s="131">
        <f>VLOOKUP(F970,Plan2!$1:$1048576,8,FALSE)</f>
        <v>17.489999999999998</v>
      </c>
      <c r="K970" s="125">
        <f t="shared" si="71"/>
        <v>34.979999999999997</v>
      </c>
      <c r="L970" s="133">
        <v>42524</v>
      </c>
      <c r="M970" s="130" t="s">
        <v>418</v>
      </c>
      <c r="N970" s="130">
        <f t="shared" si="70"/>
        <v>2</v>
      </c>
      <c r="O970" s="127">
        <f t="shared" si="72"/>
        <v>34.979999999999997</v>
      </c>
      <c r="P970" s="126">
        <v>42583</v>
      </c>
      <c r="Q970" s="120">
        <v>4227</v>
      </c>
      <c r="R970" s="120" t="s">
        <v>611</v>
      </c>
    </row>
    <row r="971" spans="1:18" ht="60" x14ac:dyDescent="0.25">
      <c r="A971" s="120" t="s">
        <v>17</v>
      </c>
      <c r="B971" s="121" t="s">
        <v>18</v>
      </c>
      <c r="C971" s="122">
        <v>42664</v>
      </c>
      <c r="D971" s="132">
        <v>220100</v>
      </c>
      <c r="E971" s="120" t="s">
        <v>302</v>
      </c>
      <c r="F971" s="130">
        <v>126</v>
      </c>
      <c r="G971" s="120" t="str">
        <f>VLOOKUP(F971,Plan2!$1:$1048576,3,FALSE)</f>
        <v>PAPEL ALMAÇO, MATERIAL CELULOSE VEGETAL, GRAMATURA 75 G/M2, COMPRIMENTO 310 MM, TIPO COM PAUTA E MARGEM. PACOTE COM 5 FOLHAS</v>
      </c>
      <c r="H971" s="130" t="s">
        <v>303</v>
      </c>
      <c r="I971" s="130">
        <v>30</v>
      </c>
      <c r="J971" s="131">
        <f>VLOOKUP(F971,Plan2!$1:$1048576,8,FALSE)</f>
        <v>0.35</v>
      </c>
      <c r="K971" s="125">
        <f t="shared" si="71"/>
        <v>10.5</v>
      </c>
      <c r="L971" s="133">
        <v>42524</v>
      </c>
      <c r="M971" s="130" t="s">
        <v>424</v>
      </c>
      <c r="N971" s="130">
        <f t="shared" si="70"/>
        <v>30</v>
      </c>
      <c r="O971" s="127">
        <f t="shared" si="72"/>
        <v>10.5</v>
      </c>
      <c r="P971" s="126">
        <v>42579</v>
      </c>
      <c r="Q971" s="120">
        <v>938</v>
      </c>
      <c r="R971" s="120" t="s">
        <v>611</v>
      </c>
    </row>
    <row r="972" spans="1:18" ht="75" x14ac:dyDescent="0.25">
      <c r="A972" s="120" t="s">
        <v>17</v>
      </c>
      <c r="B972" s="121" t="s">
        <v>18</v>
      </c>
      <c r="C972" s="122">
        <v>42664</v>
      </c>
      <c r="D972" s="132">
        <v>220300</v>
      </c>
      <c r="E972" s="120" t="s">
        <v>307</v>
      </c>
      <c r="F972" s="130">
        <v>6</v>
      </c>
      <c r="G972" s="120" t="str">
        <f>VLOOKUP(F972,Plan2!$1:$1048576,3,FALSE)</f>
        <v>ALMOFADA CARIMBO, MATERIAL CAIXA PLÁSTICO, MATERIAL ALMOFADA ESPONJA ABSORVENTE REVESTIDA DE TECIDO G/M2, COR AZUL MM, TIPO NÃO ENTINTADA, COMPRIMENTO 12 CM, LARGURA 8 CM</v>
      </c>
      <c r="H972" s="130" t="s">
        <v>306</v>
      </c>
      <c r="I972" s="130">
        <v>1</v>
      </c>
      <c r="J972" s="131">
        <f>VLOOKUP(F972,Plan2!$1:$1048576,8,FALSE)</f>
        <v>1.95</v>
      </c>
      <c r="K972" s="125">
        <f t="shared" si="71"/>
        <v>1.95</v>
      </c>
      <c r="L972" s="133">
        <v>42527</v>
      </c>
      <c r="M972" s="130" t="s">
        <v>434</v>
      </c>
      <c r="N972" s="130">
        <f t="shared" si="70"/>
        <v>1</v>
      </c>
      <c r="O972" s="127">
        <f t="shared" si="72"/>
        <v>1.95</v>
      </c>
      <c r="P972" s="126">
        <v>42592</v>
      </c>
      <c r="Q972" s="120">
        <v>16807</v>
      </c>
      <c r="R972" s="120" t="s">
        <v>611</v>
      </c>
    </row>
    <row r="973" spans="1:18" ht="45" x14ac:dyDescent="0.25">
      <c r="A973" s="120" t="s">
        <v>17</v>
      </c>
      <c r="B973" s="121" t="s">
        <v>18</v>
      </c>
      <c r="C973" s="122">
        <v>42664</v>
      </c>
      <c r="D973" s="132">
        <v>220300</v>
      </c>
      <c r="E973" s="120" t="s">
        <v>307</v>
      </c>
      <c r="F973" s="130">
        <v>9</v>
      </c>
      <c r="G973" s="120" t="str">
        <f>VLOOKUP(F973,Plan2!$1:$1048576,3,FALSE)</f>
        <v>BARBANTE ALGODÃO, QUANTIDADE FIOS 8 UN, ACABAMENTO SUPERFICIAL CRÚ. ROLO DE 250G</v>
      </c>
      <c r="H973" s="130" t="s">
        <v>306</v>
      </c>
      <c r="I973" s="130">
        <v>2</v>
      </c>
      <c r="J973" s="131">
        <f>VLOOKUP(F973,Plan2!$1:$1048576,8,FALSE)</f>
        <v>3.49</v>
      </c>
      <c r="K973" s="125">
        <f t="shared" si="71"/>
        <v>6.98</v>
      </c>
      <c r="L973" s="133">
        <v>42524</v>
      </c>
      <c r="M973" s="130" t="s">
        <v>415</v>
      </c>
      <c r="N973" s="130">
        <f t="shared" si="70"/>
        <v>2</v>
      </c>
      <c r="O973" s="127">
        <f t="shared" si="72"/>
        <v>6.98</v>
      </c>
      <c r="P973" s="126">
        <v>42564</v>
      </c>
      <c r="Q973" s="120">
        <v>1281</v>
      </c>
      <c r="R973" s="120" t="s">
        <v>611</v>
      </c>
    </row>
    <row r="974" spans="1:18" ht="105" x14ac:dyDescent="0.25">
      <c r="A974" s="120" t="s">
        <v>17</v>
      </c>
      <c r="B974" s="121" t="s">
        <v>18</v>
      </c>
      <c r="C974" s="122">
        <v>42664</v>
      </c>
      <c r="D974" s="132">
        <v>220300</v>
      </c>
      <c r="E974" s="120" t="s">
        <v>307</v>
      </c>
      <c r="F974" s="130">
        <v>18</v>
      </c>
      <c r="G974" s="120" t="str">
        <f>VLOOKUP(F974,Plan2!$1:$1048576,3,FALSE)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974" s="130" t="s">
        <v>306</v>
      </c>
      <c r="I974" s="130">
        <v>20</v>
      </c>
      <c r="J974" s="131">
        <f>VLOOKUP(F974,Plan2!$1:$1048576,8,FALSE)</f>
        <v>0.5</v>
      </c>
      <c r="K974" s="125">
        <f t="shared" si="71"/>
        <v>10</v>
      </c>
      <c r="L974" s="133">
        <v>42524</v>
      </c>
      <c r="M974" s="130" t="s">
        <v>418</v>
      </c>
      <c r="N974" s="130">
        <f t="shared" si="70"/>
        <v>20</v>
      </c>
      <c r="O974" s="127">
        <f t="shared" si="72"/>
        <v>10</v>
      </c>
      <c r="P974" s="126">
        <v>42583</v>
      </c>
      <c r="Q974" s="120">
        <v>4227</v>
      </c>
      <c r="R974" s="120" t="s">
        <v>611</v>
      </c>
    </row>
    <row r="975" spans="1:18" ht="105" x14ac:dyDescent="0.25">
      <c r="A975" s="120" t="s">
        <v>17</v>
      </c>
      <c r="B975" s="121" t="s">
        <v>18</v>
      </c>
      <c r="C975" s="122">
        <v>42664</v>
      </c>
      <c r="D975" s="132">
        <v>220300</v>
      </c>
      <c r="E975" s="120" t="s">
        <v>307</v>
      </c>
      <c r="F975" s="130">
        <v>19</v>
      </c>
      <c r="G975" s="120" t="str">
        <f>VLOOKUP(F975,Plan2!$1:$1048576,3,FALSE)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975" s="130" t="s">
        <v>306</v>
      </c>
      <c r="I975" s="130">
        <v>20</v>
      </c>
      <c r="J975" s="131">
        <f>VLOOKUP(F975,Plan2!$1:$1048576,8,FALSE)</f>
        <v>0.32</v>
      </c>
      <c r="K975" s="125">
        <f t="shared" si="71"/>
        <v>6.4</v>
      </c>
      <c r="L975" s="133">
        <v>42527</v>
      </c>
      <c r="M975" s="130" t="s">
        <v>431</v>
      </c>
      <c r="N975" s="130">
        <f t="shared" si="70"/>
        <v>20</v>
      </c>
      <c r="O975" s="127">
        <f t="shared" si="72"/>
        <v>6.4</v>
      </c>
      <c r="P975" s="126">
        <v>42613</v>
      </c>
      <c r="Q975" s="120">
        <v>1089</v>
      </c>
      <c r="R975" s="120" t="s">
        <v>611</v>
      </c>
    </row>
    <row r="976" spans="1:18" ht="105" x14ac:dyDescent="0.25">
      <c r="A976" s="120" t="s">
        <v>17</v>
      </c>
      <c r="B976" s="121" t="s">
        <v>18</v>
      </c>
      <c r="C976" s="122">
        <v>42664</v>
      </c>
      <c r="D976" s="132">
        <v>220300</v>
      </c>
      <c r="E976" s="120" t="s">
        <v>307</v>
      </c>
      <c r="F976" s="130">
        <v>20</v>
      </c>
      <c r="G976" s="120" t="str">
        <f>VLOOKUP(F976,Plan2!$1:$1048576,3,FALSE)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976" s="130" t="s">
        <v>306</v>
      </c>
      <c r="I976" s="130">
        <v>20</v>
      </c>
      <c r="J976" s="131">
        <f>VLOOKUP(F976,Plan2!$1:$1048576,8,FALSE)</f>
        <v>0.32</v>
      </c>
      <c r="K976" s="125">
        <f t="shared" si="71"/>
        <v>6.4</v>
      </c>
      <c r="L976" s="133">
        <v>42527</v>
      </c>
      <c r="M976" s="130" t="s">
        <v>431</v>
      </c>
      <c r="N976" s="130">
        <f t="shared" si="70"/>
        <v>20</v>
      </c>
      <c r="O976" s="127">
        <f t="shared" si="72"/>
        <v>6.4</v>
      </c>
      <c r="P976" s="126">
        <v>42613</v>
      </c>
      <c r="Q976" s="120">
        <v>1089</v>
      </c>
      <c r="R976" s="120" t="s">
        <v>611</v>
      </c>
    </row>
    <row r="977" spans="1:18" ht="105" x14ac:dyDescent="0.25">
      <c r="A977" s="120" t="s">
        <v>17</v>
      </c>
      <c r="B977" s="121" t="s">
        <v>18</v>
      </c>
      <c r="C977" s="122">
        <v>42664</v>
      </c>
      <c r="D977" s="132">
        <v>220300</v>
      </c>
      <c r="E977" s="120" t="s">
        <v>307</v>
      </c>
      <c r="F977" s="130">
        <v>21</v>
      </c>
      <c r="G977" s="120" t="str">
        <f>VLOOKUP(F977,Plan2!$1:$1048576,3,FALSE)</f>
        <v>CANETA ESFEROGRÁFICA, MATERIAL PLÁSTICO, QUANTIDADE CARGAS 1 UN, MATERIAL PONTA LATÃO COM ESFERA DE TUNGSTÊNIO, TIPO ESCRITA MÉDIA, COR TINTA VERMELHA, CARACTERÍSTICAS ADICIONAIS MATERIAL TRANSPARENTE E COM ORIFÍCIO LATERAL</v>
      </c>
      <c r="H977" s="130" t="s">
        <v>306</v>
      </c>
      <c r="I977" s="130">
        <v>20</v>
      </c>
      <c r="J977" s="131">
        <f>VLOOKUP(F977,Plan2!$1:$1048576,8,FALSE)</f>
        <v>0.32</v>
      </c>
      <c r="K977" s="125">
        <f t="shared" si="71"/>
        <v>6.4</v>
      </c>
      <c r="L977" s="133">
        <v>42527</v>
      </c>
      <c r="M977" s="130" t="s">
        <v>431</v>
      </c>
      <c r="N977" s="130">
        <f t="shared" si="70"/>
        <v>20</v>
      </c>
      <c r="O977" s="127">
        <f t="shared" si="72"/>
        <v>6.4</v>
      </c>
      <c r="P977" s="126">
        <v>42613</v>
      </c>
      <c r="Q977" s="120">
        <v>1089</v>
      </c>
      <c r="R977" s="120" t="s">
        <v>611</v>
      </c>
    </row>
    <row r="978" spans="1:18" ht="45" x14ac:dyDescent="0.25">
      <c r="A978" s="120" t="s">
        <v>17</v>
      </c>
      <c r="B978" s="121" t="s">
        <v>18</v>
      </c>
      <c r="C978" s="122">
        <v>42664</v>
      </c>
      <c r="D978" s="132">
        <v>220300</v>
      </c>
      <c r="E978" s="120" t="s">
        <v>307</v>
      </c>
      <c r="F978" s="130">
        <v>23</v>
      </c>
      <c r="G978" s="120" t="str">
        <f>VLOOKUP(F978,Plan2!$1:$1048576,3,FALSE)</f>
        <v>CANETA HIDROGRÁFICA, MATERIAL PLÁSTICO, COR CARGA PRETA, APLICAÇÃO RETROPROJETOR</v>
      </c>
      <c r="H978" s="130" t="s">
        <v>306</v>
      </c>
      <c r="I978" s="130">
        <v>5</v>
      </c>
      <c r="J978" s="131">
        <f>VLOOKUP(F978,Plan2!$1:$1048576,8,FALSE)</f>
        <v>1.3</v>
      </c>
      <c r="K978" s="125">
        <f t="shared" si="71"/>
        <v>6.5</v>
      </c>
      <c r="L978" s="133">
        <v>42524</v>
      </c>
      <c r="M978" s="130" t="s">
        <v>424</v>
      </c>
      <c r="N978" s="130">
        <f t="shared" si="70"/>
        <v>5</v>
      </c>
      <c r="O978" s="127">
        <f t="shared" si="72"/>
        <v>6.5</v>
      </c>
      <c r="P978" s="126">
        <v>42579</v>
      </c>
      <c r="Q978" s="120">
        <v>938</v>
      </c>
      <c r="R978" s="120" t="s">
        <v>611</v>
      </c>
    </row>
    <row r="979" spans="1:18" ht="60" x14ac:dyDescent="0.25">
      <c r="A979" s="120" t="s">
        <v>17</v>
      </c>
      <c r="B979" s="121" t="s">
        <v>18</v>
      </c>
      <c r="C979" s="122">
        <v>42664</v>
      </c>
      <c r="D979" s="132">
        <v>220300</v>
      </c>
      <c r="E979" s="120" t="s">
        <v>307</v>
      </c>
      <c r="F979" s="130">
        <v>36</v>
      </c>
      <c r="G979" s="120" t="str">
        <f>VLOOKUP(F979,Plan2!$1:$1048576,3,FALSE)</f>
        <v>CAPA, MATERIAL PLÁSTICO PVC UN, COR INCOLOR UN, LARGURA 220 MM, ALTURA 330, CARACTERÍSTICAS ADICIONAIS OFÍCIO II</v>
      </c>
      <c r="H979" s="130" t="s">
        <v>306</v>
      </c>
      <c r="I979" s="130">
        <v>100</v>
      </c>
      <c r="J979" s="131">
        <f>VLOOKUP(F979,Plan2!$1:$1048576,8,FALSE)</f>
        <v>0.22</v>
      </c>
      <c r="K979" s="125">
        <f t="shared" si="71"/>
        <v>22</v>
      </c>
      <c r="L979" s="133">
        <v>42524</v>
      </c>
      <c r="M979" s="130" t="s">
        <v>413</v>
      </c>
      <c r="N979" s="130">
        <v>50</v>
      </c>
      <c r="O979" s="127">
        <f t="shared" si="72"/>
        <v>11</v>
      </c>
      <c r="P979" s="126">
        <v>42579</v>
      </c>
      <c r="Q979" s="120">
        <v>4949</v>
      </c>
      <c r="R979" s="120" t="s">
        <v>692</v>
      </c>
    </row>
    <row r="980" spans="1:18" ht="45" x14ac:dyDescent="0.25">
      <c r="A980" s="120" t="s">
        <v>17</v>
      </c>
      <c r="B980" s="121" t="s">
        <v>18</v>
      </c>
      <c r="C980" s="122">
        <v>42664</v>
      </c>
      <c r="D980" s="132">
        <v>220300</v>
      </c>
      <c r="E980" s="120" t="s">
        <v>307</v>
      </c>
      <c r="F980" s="130">
        <v>39</v>
      </c>
      <c r="G980" s="120" t="str">
        <f>VLOOKUP(F980,Plan2!$1:$1048576,3,FALSE)</f>
        <v>CLIPE, TAMANHO 2, MATERIAL METAL, FORMATO PARALELO. CAIXA COM 100 UNIDADES</v>
      </c>
      <c r="H980" s="130" t="s">
        <v>306</v>
      </c>
      <c r="I980" s="130">
        <v>4</v>
      </c>
      <c r="J980" s="131">
        <f>VLOOKUP(F980,Plan2!$1:$1048576,8,FALSE)</f>
        <v>0.95</v>
      </c>
      <c r="K980" s="125">
        <f t="shared" si="71"/>
        <v>3.8</v>
      </c>
      <c r="L980" s="133">
        <v>42524</v>
      </c>
      <c r="M980" s="130" t="s">
        <v>415</v>
      </c>
      <c r="N980" s="130">
        <f>I980</f>
        <v>4</v>
      </c>
      <c r="O980" s="127">
        <f t="shared" si="72"/>
        <v>3.8</v>
      </c>
      <c r="P980" s="126">
        <v>42564</v>
      </c>
      <c r="Q980" s="120">
        <v>1281</v>
      </c>
      <c r="R980" s="120" t="s">
        <v>611</v>
      </c>
    </row>
    <row r="981" spans="1:18" ht="45" x14ac:dyDescent="0.25">
      <c r="A981" s="120" t="s">
        <v>17</v>
      </c>
      <c r="B981" s="121" t="s">
        <v>18</v>
      </c>
      <c r="C981" s="122">
        <v>42664</v>
      </c>
      <c r="D981" s="132">
        <v>220300</v>
      </c>
      <c r="E981" s="120" t="s">
        <v>307</v>
      </c>
      <c r="F981" s="130">
        <v>40</v>
      </c>
      <c r="G981" s="120" t="str">
        <f>VLOOKUP(F981,Plan2!$1:$1048576,3,FALSE)</f>
        <v>CLIPE, TAMANHO 3, MATERIAL METAL, FORMATO PARALELO. CAIXA COM 50 UNIDADES</v>
      </c>
      <c r="H981" s="130" t="s">
        <v>306</v>
      </c>
      <c r="I981" s="130">
        <v>2</v>
      </c>
      <c r="J981" s="131">
        <f>VLOOKUP(F981,Plan2!$1:$1048576,8,FALSE)</f>
        <v>0.99</v>
      </c>
      <c r="K981" s="125">
        <f t="shared" si="71"/>
        <v>1.98</v>
      </c>
      <c r="L981" s="133">
        <v>42524</v>
      </c>
      <c r="M981" s="130" t="s">
        <v>415</v>
      </c>
      <c r="N981" s="130">
        <f>I981</f>
        <v>2</v>
      </c>
      <c r="O981" s="127">
        <f t="shared" si="72"/>
        <v>1.98</v>
      </c>
      <c r="P981" s="126">
        <v>42564</v>
      </c>
      <c r="Q981" s="120">
        <v>1281</v>
      </c>
      <c r="R981" s="120" t="s">
        <v>611</v>
      </c>
    </row>
    <row r="982" spans="1:18" ht="45" x14ac:dyDescent="0.25">
      <c r="A982" s="120" t="s">
        <v>17</v>
      </c>
      <c r="B982" s="121" t="s">
        <v>18</v>
      </c>
      <c r="C982" s="122">
        <v>42664</v>
      </c>
      <c r="D982" s="132">
        <v>220300</v>
      </c>
      <c r="E982" s="120" t="s">
        <v>307</v>
      </c>
      <c r="F982" s="130">
        <v>41</v>
      </c>
      <c r="G982" s="120" t="str">
        <f>VLOOKUP(F982,Plan2!$1:$1048576,3,FALSE)</f>
        <v>CLIPE, TAMANHO 6/0, MATERIAL METAL, FORMATO PARALELO. CAIXA COM 50 UNIDADES</v>
      </c>
      <c r="H982" s="130" t="s">
        <v>306</v>
      </c>
      <c r="I982" s="130">
        <v>2</v>
      </c>
      <c r="J982" s="131">
        <f>VLOOKUP(F982,Plan2!$1:$1048576,8,FALSE)</f>
        <v>1.29</v>
      </c>
      <c r="K982" s="125">
        <f t="shared" si="71"/>
        <v>2.58</v>
      </c>
      <c r="L982" s="133">
        <v>42527</v>
      </c>
      <c r="M982" s="130" t="s">
        <v>431</v>
      </c>
      <c r="N982" s="130">
        <f>I982</f>
        <v>2</v>
      </c>
      <c r="O982" s="127">
        <f t="shared" si="72"/>
        <v>2.58</v>
      </c>
      <c r="P982" s="126">
        <v>42613</v>
      </c>
      <c r="Q982" s="120">
        <v>1089</v>
      </c>
      <c r="R982" s="120" t="s">
        <v>611</v>
      </c>
    </row>
    <row r="983" spans="1:18" ht="60" x14ac:dyDescent="0.25">
      <c r="A983" s="120" t="s">
        <v>17</v>
      </c>
      <c r="B983" s="121" t="s">
        <v>18</v>
      </c>
      <c r="C983" s="122">
        <v>42664</v>
      </c>
      <c r="D983" s="132">
        <v>220300</v>
      </c>
      <c r="E983" s="120" t="s">
        <v>307</v>
      </c>
      <c r="F983" s="130">
        <v>87</v>
      </c>
      <c r="G983" s="120" t="str">
        <f>VLOOKUP(F983,Plan2!$1:$1048576,3,FALSE)</f>
        <v>FITA ADESIVA, MATERIAL CELOFANE TRANSPARENTE, TIPO MONOFACE, LARGURA 19 MM, COMPRIMENTO 30 M, COR INCOLOR, APLICAÇÃO MULTIUSO</v>
      </c>
      <c r="H983" s="130" t="s">
        <v>306</v>
      </c>
      <c r="I983" s="130">
        <v>4</v>
      </c>
      <c r="J983" s="131">
        <f>VLOOKUP(F983,Plan2!$1:$1048576,8,FALSE)</f>
        <v>0.97</v>
      </c>
      <c r="K983" s="125">
        <f t="shared" si="71"/>
        <v>3.88</v>
      </c>
      <c r="L983" s="133">
        <v>42524</v>
      </c>
      <c r="M983" s="130" t="s">
        <v>414</v>
      </c>
      <c r="N983" s="130">
        <f>I983</f>
        <v>4</v>
      </c>
      <c r="O983" s="127">
        <f t="shared" si="72"/>
        <v>3.88</v>
      </c>
      <c r="P983" s="126">
        <v>42612</v>
      </c>
      <c r="Q983" s="120">
        <v>1489</v>
      </c>
      <c r="R983" s="120" t="s">
        <v>611</v>
      </c>
    </row>
    <row r="984" spans="1:18" ht="75" x14ac:dyDescent="0.25">
      <c r="A984" s="120" t="s">
        <v>17</v>
      </c>
      <c r="B984" s="121" t="s">
        <v>18</v>
      </c>
      <c r="C984" s="122">
        <v>42664</v>
      </c>
      <c r="D984" s="132">
        <v>220300</v>
      </c>
      <c r="E984" s="120" t="s">
        <v>307</v>
      </c>
      <c r="F984" s="130">
        <v>86</v>
      </c>
      <c r="G984" s="120" t="str">
        <f>VLOOKUP(F984,Plan2!$1:$1048576,3,FALSE)</f>
        <v>FITA ADESIVA EMBALAGEM, MATERIAL POLIPROPILENO, COMPRIMENTO 50 M, LARGURA 50 MM, APLICAÇÃO EMPACOTAMENTO EM GERAL, COR MARROM. ROLO DE 50 METROS</v>
      </c>
      <c r="H984" s="130" t="s">
        <v>306</v>
      </c>
      <c r="I984" s="130">
        <v>4</v>
      </c>
      <c r="J984" s="131">
        <f>VLOOKUP(F984,Plan2!$1:$1048576,8,FALSE)</f>
        <v>1.75</v>
      </c>
      <c r="K984" s="125">
        <f t="shared" si="71"/>
        <v>7</v>
      </c>
      <c r="L984" s="133">
        <v>42524</v>
      </c>
      <c r="M984" s="130" t="s">
        <v>416</v>
      </c>
      <c r="N984" s="130">
        <f>I984</f>
        <v>4</v>
      </c>
      <c r="O984" s="127">
        <f t="shared" si="72"/>
        <v>7</v>
      </c>
      <c r="P984" s="126">
        <v>42597</v>
      </c>
      <c r="Q984" s="120">
        <v>3048</v>
      </c>
      <c r="R984" s="120" t="s">
        <v>611</v>
      </c>
    </row>
    <row r="985" spans="1:18" ht="60" x14ac:dyDescent="0.25">
      <c r="A985" s="120" t="s">
        <v>17</v>
      </c>
      <c r="B985" s="121" t="s">
        <v>18</v>
      </c>
      <c r="C985" s="122">
        <v>42664</v>
      </c>
      <c r="D985" s="132">
        <v>220300</v>
      </c>
      <c r="E985" s="120" t="s">
        <v>307</v>
      </c>
      <c r="F985" s="130">
        <v>89</v>
      </c>
      <c r="G985" s="120" t="str">
        <f>VLOOKUP(F985,Plan2!$1:$1048576,3,FALSE)</f>
        <v>FITA ADESIVA, MATERIAL CREPE, TIPO MONOFACE, LARGURA 25 MM, COMPRIMENTO 50 M, COR BEGE, APLICAÇÃO MULTIUSO. ROLO DE 50 METROS</v>
      </c>
      <c r="H985" s="130" t="s">
        <v>306</v>
      </c>
      <c r="I985" s="130">
        <v>20</v>
      </c>
      <c r="J985" s="131">
        <f>VLOOKUP(F985,Plan2!$1:$1048576,8,FALSE)</f>
        <v>2.4</v>
      </c>
      <c r="K985" s="125">
        <f t="shared" si="71"/>
        <v>48</v>
      </c>
      <c r="L985" s="133">
        <v>42524</v>
      </c>
      <c r="M985" s="130" t="s">
        <v>416</v>
      </c>
      <c r="N985" s="130">
        <v>5</v>
      </c>
      <c r="O985" s="127">
        <f t="shared" si="72"/>
        <v>12</v>
      </c>
      <c r="P985" s="126">
        <v>42597</v>
      </c>
      <c r="Q985" s="120">
        <v>3048</v>
      </c>
      <c r="R985" s="120" t="s">
        <v>692</v>
      </c>
    </row>
    <row r="986" spans="1:18" ht="60" x14ac:dyDescent="0.25">
      <c r="A986" s="120" t="s">
        <v>17</v>
      </c>
      <c r="B986" s="121" t="s">
        <v>18</v>
      </c>
      <c r="C986" s="122">
        <v>42664</v>
      </c>
      <c r="D986" s="132">
        <v>220300</v>
      </c>
      <c r="E986" s="120" t="s">
        <v>307</v>
      </c>
      <c r="F986" s="130">
        <v>90</v>
      </c>
      <c r="G986" s="120" t="str">
        <f>VLOOKUP(F986,Plan2!$1:$1048576,3,FALSE)</f>
        <v>FITA ADESIVA, MATERIAL CREPE, TIPO MONOFACE, LARGURA 50 MM, COMPRIMENTO 50 M, COR BEGE, APLICAÇÃO MULTIUSO. ROLO DE 50 METROS</v>
      </c>
      <c r="H986" s="130" t="s">
        <v>306</v>
      </c>
      <c r="I986" s="130">
        <v>10</v>
      </c>
      <c r="J986" s="131">
        <f>VLOOKUP(F986,Plan2!$1:$1048576,8,FALSE)</f>
        <v>5</v>
      </c>
      <c r="K986" s="125">
        <f t="shared" si="71"/>
        <v>50</v>
      </c>
      <c r="L986" s="133">
        <v>42524</v>
      </c>
      <c r="M986" s="130" t="s">
        <v>416</v>
      </c>
      <c r="N986" s="130">
        <v>5</v>
      </c>
      <c r="O986" s="127">
        <f t="shared" si="72"/>
        <v>25</v>
      </c>
      <c r="P986" s="126">
        <v>42597</v>
      </c>
      <c r="Q986" s="120">
        <v>3048</v>
      </c>
      <c r="R986" s="120" t="s">
        <v>692</v>
      </c>
    </row>
    <row r="987" spans="1:18" ht="60" x14ac:dyDescent="0.25">
      <c r="A987" s="120" t="s">
        <v>17</v>
      </c>
      <c r="B987" s="121" t="s">
        <v>18</v>
      </c>
      <c r="C987" s="122">
        <v>42664</v>
      </c>
      <c r="D987" s="132">
        <v>220300</v>
      </c>
      <c r="E987" s="120" t="s">
        <v>307</v>
      </c>
      <c r="F987" s="130">
        <v>88</v>
      </c>
      <c r="G987" s="120" t="str">
        <f>VLOOKUP(F987,Plan2!$1:$1048576,3,FALSE)</f>
        <v>FITA ADESIVA, MATERIAL CREPE, TIPO MONOFACE, LARGURA 19 MM, COMPRIMENTO 50 M, COR BEGE, APLICAÇÃO MULTIUSO. ROLO DE 50 METROS</v>
      </c>
      <c r="H987" s="130" t="s">
        <v>306</v>
      </c>
      <c r="I987" s="130">
        <v>5</v>
      </c>
      <c r="J987" s="131">
        <f>VLOOKUP(F987,Plan2!$1:$1048576,8,FALSE)</f>
        <v>1.5</v>
      </c>
      <c r="K987" s="125">
        <f t="shared" si="71"/>
        <v>7.5</v>
      </c>
      <c r="L987" s="133">
        <v>42524</v>
      </c>
      <c r="M987" s="130" t="s">
        <v>416</v>
      </c>
      <c r="N987" s="130">
        <v>4</v>
      </c>
      <c r="O987" s="127">
        <f t="shared" si="72"/>
        <v>6</v>
      </c>
      <c r="P987" s="126">
        <v>42597</v>
      </c>
      <c r="Q987" s="120">
        <v>3048</v>
      </c>
      <c r="R987" s="120" t="s">
        <v>692</v>
      </c>
    </row>
    <row r="988" spans="1:18" ht="75" x14ac:dyDescent="0.25">
      <c r="A988" s="120" t="s">
        <v>17</v>
      </c>
      <c r="B988" s="121" t="s">
        <v>18</v>
      </c>
      <c r="C988" s="122">
        <v>42664</v>
      </c>
      <c r="D988" s="132">
        <v>220300</v>
      </c>
      <c r="E988" s="120" t="s">
        <v>307</v>
      </c>
      <c r="F988" s="130">
        <v>91</v>
      </c>
      <c r="G988" s="120" t="str">
        <f>VLOOKUP(F988,Plan2!$1:$1048576,3,FALSE)</f>
        <v>FITA ADESIVA, MATERIAL POLIPROPILENO TRANSPARENTE, TIPO MONOFACE, LARGURA 19 MM, COMPRIMENTO 50 M, COR INCOLOR, APLICAÇÃO MULTIUSO. ROLO DE 50 METROS</v>
      </c>
      <c r="H988" s="130" t="s">
        <v>306</v>
      </c>
      <c r="I988" s="130">
        <v>10</v>
      </c>
      <c r="J988" s="131">
        <f>VLOOKUP(F988,Plan2!$1:$1048576,8,FALSE)</f>
        <v>1.03</v>
      </c>
      <c r="K988" s="125">
        <f t="shared" si="71"/>
        <v>10.3</v>
      </c>
      <c r="L988" s="133">
        <v>42527</v>
      </c>
      <c r="M988" s="130" t="s">
        <v>429</v>
      </c>
      <c r="N988" s="130">
        <f t="shared" ref="N988:N995" si="73">I988</f>
        <v>10</v>
      </c>
      <c r="O988" s="127">
        <f t="shared" si="72"/>
        <v>10.3</v>
      </c>
      <c r="P988" s="126">
        <v>42569</v>
      </c>
      <c r="Q988" s="120">
        <v>2792</v>
      </c>
      <c r="R988" s="120" t="s">
        <v>611</v>
      </c>
    </row>
    <row r="989" spans="1:18" ht="75" x14ac:dyDescent="0.25">
      <c r="A989" s="120" t="s">
        <v>17</v>
      </c>
      <c r="B989" s="121" t="s">
        <v>18</v>
      </c>
      <c r="C989" s="122">
        <v>42664</v>
      </c>
      <c r="D989" s="132">
        <v>220300</v>
      </c>
      <c r="E989" s="120" t="s">
        <v>307</v>
      </c>
      <c r="F989" s="130">
        <v>92</v>
      </c>
      <c r="G989" s="120" t="str">
        <f>VLOOKUP(F989,Plan2!$1:$1048576,3,FALSE)</f>
        <v>FITA ADESIVA, MATERIAL POLIPROPILENO TRANSPARENTE, TIPO MONOFACE, LARGURA 50 MM, COMPRIMENTO 50 M, COR INCOLOR, APLICAÇÃO MULTIUSO. ROLO DE 50 METROS</v>
      </c>
      <c r="H989" s="130" t="s">
        <v>306</v>
      </c>
      <c r="I989" s="130">
        <v>5</v>
      </c>
      <c r="J989" s="131">
        <f>VLOOKUP(F989,Plan2!$1:$1048576,8,FALSE)</f>
        <v>1.8</v>
      </c>
      <c r="K989" s="125">
        <f t="shared" si="71"/>
        <v>9</v>
      </c>
      <c r="L989" s="133">
        <v>42524</v>
      </c>
      <c r="M989" s="130" t="s">
        <v>416</v>
      </c>
      <c r="N989" s="130">
        <f t="shared" si="73"/>
        <v>5</v>
      </c>
      <c r="O989" s="127">
        <f t="shared" si="72"/>
        <v>9</v>
      </c>
      <c r="P989" s="126">
        <v>42597</v>
      </c>
      <c r="Q989" s="120">
        <v>3048</v>
      </c>
      <c r="R989" s="120" t="s">
        <v>611</v>
      </c>
    </row>
    <row r="990" spans="1:18" ht="45" x14ac:dyDescent="0.25">
      <c r="A990" s="120" t="s">
        <v>17</v>
      </c>
      <c r="B990" s="121" t="s">
        <v>18</v>
      </c>
      <c r="C990" s="122">
        <v>42664</v>
      </c>
      <c r="D990" s="132">
        <v>220300</v>
      </c>
      <c r="E990" s="120" t="s">
        <v>307</v>
      </c>
      <c r="F990" s="130">
        <v>94</v>
      </c>
      <c r="G990" s="120" t="str">
        <f>VLOOKUP(F990,Plan2!$1:$1048576,3,FALSE)</f>
        <v>FLANELA, MATERIAL FLANELA, COMPRIMENTO 60 CM, LARGURA 40 CM, COR AMARELA</v>
      </c>
      <c r="H990" s="130" t="s">
        <v>306</v>
      </c>
      <c r="I990" s="130">
        <v>5</v>
      </c>
      <c r="J990" s="131">
        <f>VLOOKUP(F990,Plan2!$1:$1048576,8,FALSE)</f>
        <v>1.22</v>
      </c>
      <c r="K990" s="125">
        <f t="shared" si="71"/>
        <v>6.1</v>
      </c>
      <c r="L990" s="133">
        <v>42524</v>
      </c>
      <c r="M990" s="130" t="s">
        <v>422</v>
      </c>
      <c r="N990" s="130">
        <f t="shared" si="73"/>
        <v>5</v>
      </c>
      <c r="O990" s="127">
        <f t="shared" si="72"/>
        <v>6.1</v>
      </c>
      <c r="P990" s="126">
        <v>42590</v>
      </c>
      <c r="Q990" s="120">
        <v>544</v>
      </c>
      <c r="R990" s="120" t="s">
        <v>611</v>
      </c>
    </row>
    <row r="991" spans="1:18" ht="60" x14ac:dyDescent="0.25">
      <c r="A991" s="120" t="s">
        <v>17</v>
      </c>
      <c r="B991" s="121" t="s">
        <v>18</v>
      </c>
      <c r="C991" s="122">
        <v>42664</v>
      </c>
      <c r="D991" s="132">
        <v>220300</v>
      </c>
      <c r="E991" s="120" t="s">
        <v>307</v>
      </c>
      <c r="F991" s="130">
        <v>109</v>
      </c>
      <c r="G991" s="120" t="str">
        <f>VLOOKUP(F991,Plan2!$1:$1048576,3,FALSE)</f>
        <v>LAPISEIRA, MATERIAL PLÁSTICO, DIÂMETRO CARGA 0,7 MM, CARACTERÍSTICAS ADICIONAIS PRENDEDOR E PONTEIRA DE METAL</v>
      </c>
      <c r="H991" s="130" t="s">
        <v>306</v>
      </c>
      <c r="I991" s="130">
        <v>5</v>
      </c>
      <c r="J991" s="131">
        <f>VLOOKUP(F991,Plan2!$1:$1048576,8,FALSE)</f>
        <v>2</v>
      </c>
      <c r="K991" s="125">
        <f t="shared" si="71"/>
        <v>10</v>
      </c>
      <c r="L991" s="133">
        <v>42524</v>
      </c>
      <c r="M991" s="130" t="s">
        <v>423</v>
      </c>
      <c r="N991" s="130">
        <f t="shared" si="73"/>
        <v>5</v>
      </c>
      <c r="O991" s="127">
        <f t="shared" si="72"/>
        <v>10</v>
      </c>
      <c r="P991" s="126">
        <v>42576</v>
      </c>
      <c r="Q991" s="120">
        <v>348</v>
      </c>
      <c r="R991" s="120" t="s">
        <v>611</v>
      </c>
    </row>
    <row r="992" spans="1:18" ht="135" x14ac:dyDescent="0.25">
      <c r="A992" s="120" t="s">
        <v>17</v>
      </c>
      <c r="B992" s="121" t="s">
        <v>18</v>
      </c>
      <c r="C992" s="122">
        <v>42664</v>
      </c>
      <c r="D992" s="132">
        <v>220300</v>
      </c>
      <c r="E992" s="120" t="s">
        <v>307</v>
      </c>
      <c r="F992" s="130">
        <v>114</v>
      </c>
      <c r="G992" s="120" t="str">
        <f>VLOOKUP(F992,Plan2!$1:$1048576,3,FALSE)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992" s="130" t="s">
        <v>306</v>
      </c>
      <c r="I992" s="130">
        <v>40</v>
      </c>
      <c r="J992" s="131">
        <f>VLOOKUP(F992,Plan2!$1:$1048576,8,FALSE)</f>
        <v>11.42</v>
      </c>
      <c r="K992" s="125">
        <f t="shared" si="71"/>
        <v>456.8</v>
      </c>
      <c r="L992" s="133">
        <v>42524</v>
      </c>
      <c r="M992" s="130" t="s">
        <v>420</v>
      </c>
      <c r="N992" s="130">
        <f t="shared" si="73"/>
        <v>40</v>
      </c>
      <c r="O992" s="127">
        <f t="shared" si="72"/>
        <v>456.8</v>
      </c>
      <c r="P992" s="126">
        <v>42579</v>
      </c>
      <c r="Q992" s="120">
        <v>4544</v>
      </c>
      <c r="R992" s="120" t="s">
        <v>611</v>
      </c>
    </row>
    <row r="993" spans="1:18" ht="105" x14ac:dyDescent="0.25">
      <c r="A993" s="120" t="s">
        <v>17</v>
      </c>
      <c r="B993" s="121" t="s">
        <v>18</v>
      </c>
      <c r="C993" s="122">
        <v>42664</v>
      </c>
      <c r="D993" s="132">
        <v>220300</v>
      </c>
      <c r="E993" s="120" t="s">
        <v>307</v>
      </c>
      <c r="F993" s="130">
        <v>118</v>
      </c>
      <c r="G993" s="120" t="str">
        <f>VLOOKUP(F993,Plan2!$1:$1048576,3,FALSE)</f>
        <v>MOLHA-DEDOS, MATERIAL BASE PLÁSTICO, MATERIAL TAMPA PLÁSTICO, MATERIAL CARGA MASSA ACONDICIONADA E ESPUMA NO FUNDO PARA ADERÊN-, TAMANHO ÚNICO, VALIDADE CARGA 2 ANOS, CARACTERÍSTICAS ADICIONAIS NÃO CONTÉM GLICERINA E NÃO MANCHA</v>
      </c>
      <c r="H993" s="130" t="s">
        <v>306</v>
      </c>
      <c r="I993" s="130">
        <v>1</v>
      </c>
      <c r="J993" s="131">
        <f>VLOOKUP(F993,Plan2!$1:$1048576,8,FALSE)</f>
        <v>1.75</v>
      </c>
      <c r="K993" s="125">
        <f t="shared" si="71"/>
        <v>1.75</v>
      </c>
      <c r="L993" s="130" t="s">
        <v>477</v>
      </c>
      <c r="M993" s="130" t="s">
        <v>477</v>
      </c>
      <c r="N993" s="130" t="s">
        <v>477</v>
      </c>
      <c r="O993" s="127" t="s">
        <v>477</v>
      </c>
      <c r="P993" s="126" t="s">
        <v>477</v>
      </c>
      <c r="Q993" s="120" t="s">
        <v>477</v>
      </c>
      <c r="R993" s="120" t="s">
        <v>478</v>
      </c>
    </row>
    <row r="994" spans="1:18" ht="60" x14ac:dyDescent="0.25">
      <c r="A994" s="120" t="s">
        <v>17</v>
      </c>
      <c r="B994" s="121" t="s">
        <v>18</v>
      </c>
      <c r="C994" s="122">
        <v>42664</v>
      </c>
      <c r="D994" s="132">
        <v>220300</v>
      </c>
      <c r="E994" s="120" t="s">
        <v>307</v>
      </c>
      <c r="F994" s="130">
        <v>126</v>
      </c>
      <c r="G994" s="120" t="str">
        <f>VLOOKUP(F994,Plan2!$1:$1048576,3,FALSE)</f>
        <v>PAPEL ALMAÇO, MATERIAL CELULOSE VEGETAL, GRAMATURA 75 G/M2, COMPRIMENTO 310 MM, TIPO COM PAUTA E MARGEM. PACOTE COM 5 FOLHAS</v>
      </c>
      <c r="H994" s="130" t="s">
        <v>306</v>
      </c>
      <c r="I994" s="130">
        <v>20</v>
      </c>
      <c r="J994" s="131">
        <f>VLOOKUP(F994,Plan2!$1:$1048576,8,FALSE)</f>
        <v>0.35</v>
      </c>
      <c r="K994" s="125">
        <f t="shared" si="71"/>
        <v>7</v>
      </c>
      <c r="L994" s="133">
        <v>42524</v>
      </c>
      <c r="M994" s="130" t="s">
        <v>424</v>
      </c>
      <c r="N994" s="130">
        <f t="shared" si="73"/>
        <v>20</v>
      </c>
      <c r="O994" s="127">
        <f t="shared" si="72"/>
        <v>7</v>
      </c>
      <c r="P994" s="126">
        <v>42579</v>
      </c>
      <c r="Q994" s="120">
        <v>938</v>
      </c>
      <c r="R994" s="120" t="s">
        <v>611</v>
      </c>
    </row>
    <row r="995" spans="1:18" ht="75" x14ac:dyDescent="0.25">
      <c r="A995" s="120" t="s">
        <v>17</v>
      </c>
      <c r="B995" s="121" t="s">
        <v>18</v>
      </c>
      <c r="C995" s="122">
        <v>42664</v>
      </c>
      <c r="D995" s="132">
        <v>220300</v>
      </c>
      <c r="E995" s="120" t="s">
        <v>307</v>
      </c>
      <c r="F995" s="130">
        <v>147</v>
      </c>
      <c r="G995" s="120" t="str">
        <f>VLOOKUP(F995,Plan2!$1:$1048576,3,FALSE)</f>
        <v>PILHA, TAMANHO PALITO, MODELO AAA, CARACTERÍSTICAS ADICIONAIS NÃO CONTÉM MERCÚRIO E CÁDMIO, SISTEMA ELETROQUÍMICO ALCALINA, TENSÃO NOMINAL 1,5 V</v>
      </c>
      <c r="H995" s="130" t="s">
        <v>306</v>
      </c>
      <c r="I995" s="130">
        <v>12</v>
      </c>
      <c r="J995" s="131">
        <f>VLOOKUP(F995,Plan2!$1:$1048576,8,FALSE)</f>
        <v>1.51</v>
      </c>
      <c r="K995" s="125">
        <f t="shared" si="71"/>
        <v>18.12</v>
      </c>
      <c r="L995" s="133">
        <v>42527</v>
      </c>
      <c r="M995" s="130" t="s">
        <v>432</v>
      </c>
      <c r="N995" s="130">
        <f t="shared" si="73"/>
        <v>12</v>
      </c>
      <c r="O995" s="127">
        <f t="shared" si="72"/>
        <v>18.12</v>
      </c>
      <c r="P995" s="126">
        <v>42562</v>
      </c>
      <c r="Q995" s="120">
        <v>489</v>
      </c>
      <c r="R995" s="120" t="s">
        <v>611</v>
      </c>
    </row>
    <row r="996" spans="1:18" ht="75" x14ac:dyDescent="0.25">
      <c r="A996" s="120" t="s">
        <v>17</v>
      </c>
      <c r="B996" s="121" t="s">
        <v>18</v>
      </c>
      <c r="C996" s="122">
        <v>42664</v>
      </c>
      <c r="D996" s="132">
        <v>220300</v>
      </c>
      <c r="E996" s="120" t="s">
        <v>307</v>
      </c>
      <c r="F996" s="130">
        <v>148</v>
      </c>
      <c r="G996" s="120" t="str">
        <f>VLOOKUP(F996,Plan2!$1:$1048576,3,FALSE)</f>
        <v>PILHA, TAMANHO PEQUENA, MODELO AA, CARACTERÍSTICAS ADICIONAIS CARTELA C/2 UNIDADES/NÃO CONTÉM MERCÚRIO E CÁDMIO, SISTEMA ELETROQUÍMICO ALCALINA, TENSÃO NOMINAL 1,5 V</v>
      </c>
      <c r="H996" s="130" t="s">
        <v>306</v>
      </c>
      <c r="I996" s="130">
        <v>20</v>
      </c>
      <c r="J996" s="131">
        <f>VLOOKUP(F996,Plan2!$1:$1048576,8,FALSE)</f>
        <v>1.49</v>
      </c>
      <c r="K996" s="125">
        <f t="shared" si="71"/>
        <v>29.8</v>
      </c>
      <c r="L996" s="133">
        <v>42527</v>
      </c>
      <c r="M996" s="130" t="s">
        <v>432</v>
      </c>
      <c r="N996" s="130">
        <v>10</v>
      </c>
      <c r="O996" s="127">
        <f t="shared" si="72"/>
        <v>14.9</v>
      </c>
      <c r="P996" s="126">
        <v>42562</v>
      </c>
      <c r="Q996" s="120">
        <v>489</v>
      </c>
      <c r="R996" s="120" t="s">
        <v>692</v>
      </c>
    </row>
    <row r="997" spans="1:18" ht="45" x14ac:dyDescent="0.25">
      <c r="A997" s="120" t="s">
        <v>17</v>
      </c>
      <c r="B997" s="121" t="s">
        <v>18</v>
      </c>
      <c r="C997" s="122">
        <v>42664</v>
      </c>
      <c r="D997" s="132">
        <v>220300</v>
      </c>
      <c r="E997" s="120" t="s">
        <v>307</v>
      </c>
      <c r="F997" s="130">
        <v>150</v>
      </c>
      <c r="G997" s="120" t="str">
        <f>VLOOKUP(F997,Plan2!$1:$1048576,3,FALSE)</f>
        <v>PINCEL ATÔMICO, MATERIAL PLÁSTICO, TIPO PONTA FELTRO, TIPO CARGA DESCARTÁVEL, COR TINTA PRETA</v>
      </c>
      <c r="H997" s="130" t="s">
        <v>306</v>
      </c>
      <c r="I997" s="130">
        <v>5</v>
      </c>
      <c r="J997" s="131">
        <f>VLOOKUP(F997,Plan2!$1:$1048576,8,FALSE)</f>
        <v>1.05</v>
      </c>
      <c r="K997" s="125">
        <f t="shared" si="71"/>
        <v>5.25</v>
      </c>
      <c r="L997" s="133">
        <v>42524</v>
      </c>
      <c r="M997" s="130" t="s">
        <v>424</v>
      </c>
      <c r="N997" s="130">
        <f t="shared" ref="N997:N1021" si="74">I997</f>
        <v>5</v>
      </c>
      <c r="O997" s="127">
        <f t="shared" si="72"/>
        <v>5.25</v>
      </c>
      <c r="P997" s="126">
        <v>42579</v>
      </c>
      <c r="Q997" s="120">
        <v>938</v>
      </c>
      <c r="R997" s="120" t="s">
        <v>611</v>
      </c>
    </row>
    <row r="998" spans="1:18" ht="45" x14ac:dyDescent="0.25">
      <c r="A998" s="120" t="s">
        <v>17</v>
      </c>
      <c r="B998" s="121" t="s">
        <v>18</v>
      </c>
      <c r="C998" s="122">
        <v>42664</v>
      </c>
      <c r="D998" s="132">
        <v>220300</v>
      </c>
      <c r="E998" s="120" t="s">
        <v>307</v>
      </c>
      <c r="F998" s="130">
        <v>154</v>
      </c>
      <c r="G998" s="120" t="str">
        <f>VLOOKUP(F998,Plan2!$1:$1048576,3,FALSE)</f>
        <v>PINCEL MARCADOR PERMANENTE CD, MATERIAL PLÁSTICO, TIPO PONTA FELTRO, COR TINTAPRETA</v>
      </c>
      <c r="H998" s="130" t="s">
        <v>306</v>
      </c>
      <c r="I998" s="130">
        <v>20</v>
      </c>
      <c r="J998" s="131">
        <f>VLOOKUP(F998,Plan2!$1:$1048576,8,FALSE)</f>
        <v>1.21</v>
      </c>
      <c r="K998" s="125">
        <f t="shared" si="71"/>
        <v>24.2</v>
      </c>
      <c r="L998" s="133">
        <v>42527</v>
      </c>
      <c r="M998" s="130" t="s">
        <v>431</v>
      </c>
      <c r="N998" s="130">
        <f t="shared" si="74"/>
        <v>20</v>
      </c>
      <c r="O998" s="127">
        <f t="shared" si="72"/>
        <v>24.2</v>
      </c>
      <c r="P998" s="126">
        <v>42613</v>
      </c>
      <c r="Q998" s="120">
        <v>1089</v>
      </c>
      <c r="R998" s="120" t="s">
        <v>611</v>
      </c>
    </row>
    <row r="999" spans="1:18" ht="45" x14ac:dyDescent="0.25">
      <c r="A999" s="120" t="s">
        <v>17</v>
      </c>
      <c r="B999" s="121" t="s">
        <v>18</v>
      </c>
      <c r="C999" s="122">
        <v>42664</v>
      </c>
      <c r="D999" s="132">
        <v>220300</v>
      </c>
      <c r="E999" s="120" t="s">
        <v>307</v>
      </c>
      <c r="F999" s="130">
        <v>155</v>
      </c>
      <c r="G999" s="120" t="str">
        <f>VLOOKUP(F999,Plan2!$1:$1048576,3,FALSE)</f>
        <v>PINCEL MARCADOR PERMANENTE CD, MATERIAL PLÁSTICO, TIPO PONTA FELTRO, COR TINTAVERMELHA</v>
      </c>
      <c r="H999" s="130" t="s">
        <v>306</v>
      </c>
      <c r="I999" s="130">
        <v>20</v>
      </c>
      <c r="J999" s="131">
        <f>VLOOKUP(F999,Plan2!$1:$1048576,8,FALSE)</f>
        <v>1.18</v>
      </c>
      <c r="K999" s="125">
        <f t="shared" si="71"/>
        <v>23.599999999999998</v>
      </c>
      <c r="L999" s="133">
        <v>42524</v>
      </c>
      <c r="M999" s="130" t="s">
        <v>424</v>
      </c>
      <c r="N999" s="130">
        <f t="shared" si="74"/>
        <v>20</v>
      </c>
      <c r="O999" s="127">
        <f t="shared" si="72"/>
        <v>23.599999999999998</v>
      </c>
      <c r="P999" s="126">
        <v>42579</v>
      </c>
      <c r="Q999" s="120">
        <v>938</v>
      </c>
      <c r="R999" s="120" t="s">
        <v>611</v>
      </c>
    </row>
    <row r="1000" spans="1:18" ht="45" x14ac:dyDescent="0.25">
      <c r="A1000" s="120" t="s">
        <v>17</v>
      </c>
      <c r="B1000" s="121" t="s">
        <v>18</v>
      </c>
      <c r="C1000" s="122">
        <v>42664</v>
      </c>
      <c r="D1000" s="132">
        <v>220300</v>
      </c>
      <c r="E1000" s="120" t="s">
        <v>307</v>
      </c>
      <c r="F1000" s="130">
        <v>153</v>
      </c>
      <c r="G1000" s="120" t="str">
        <f>VLOOKUP(F1000,Plan2!$1:$1048576,3,FALSE)</f>
        <v>PINCEL MARCADOR PERMANENTE CD, MATERIAL PLÁSTICO, TIPO PONTA FELTRO, COR TINTAAZUL</v>
      </c>
      <c r="H1000" s="130" t="s">
        <v>306</v>
      </c>
      <c r="I1000" s="130">
        <v>20</v>
      </c>
      <c r="J1000" s="131">
        <f>VLOOKUP(F1000,Plan2!$1:$1048576,8,FALSE)</f>
        <v>0.94</v>
      </c>
      <c r="K1000" s="125">
        <f t="shared" si="71"/>
        <v>18.799999999999997</v>
      </c>
      <c r="L1000" s="133">
        <v>42527</v>
      </c>
      <c r="M1000" s="130" t="s">
        <v>425</v>
      </c>
      <c r="N1000" s="130">
        <f t="shared" si="74"/>
        <v>20</v>
      </c>
      <c r="O1000" s="127">
        <f t="shared" si="72"/>
        <v>18.799999999999997</v>
      </c>
      <c r="P1000" s="126">
        <v>42579</v>
      </c>
      <c r="Q1000" s="120">
        <v>1400</v>
      </c>
      <c r="R1000" s="120" t="s">
        <v>611</v>
      </c>
    </row>
    <row r="1001" spans="1:18" ht="75" x14ac:dyDescent="0.25">
      <c r="A1001" s="120" t="s">
        <v>17</v>
      </c>
      <c r="B1001" s="121" t="s">
        <v>18</v>
      </c>
      <c r="C1001" s="122">
        <v>42664</v>
      </c>
      <c r="D1001" s="132">
        <v>220300</v>
      </c>
      <c r="E1001" s="120" t="s">
        <v>307</v>
      </c>
      <c r="F1001" s="130">
        <v>160</v>
      </c>
      <c r="G1001" s="120" t="str">
        <f>VLOOKUP(F1001,Plan2!$1:$1048576,3,FALSE)</f>
        <v>PRANCHETA PORTÁTIL, MATERIAL ACRÍLICO, COMPRIMENTO 233 MM, LARGURA 320 MM, ESPESSURA 3 MM, COR FUMÊ, CARACTERÍSTICAS ADICIONAIS COM PRENDEDOR NIQUELADO</v>
      </c>
      <c r="H1001" s="130" t="s">
        <v>306</v>
      </c>
      <c r="I1001" s="130">
        <v>5</v>
      </c>
      <c r="J1001" s="131">
        <f>VLOOKUP(F1001,Plan2!$1:$1048576,8,FALSE)</f>
        <v>7.54</v>
      </c>
      <c r="K1001" s="125">
        <f t="shared" si="71"/>
        <v>37.700000000000003</v>
      </c>
      <c r="L1001" s="133">
        <v>42524</v>
      </c>
      <c r="M1001" s="130" t="s">
        <v>418</v>
      </c>
      <c r="N1001" s="130">
        <f t="shared" si="74"/>
        <v>5</v>
      </c>
      <c r="O1001" s="127">
        <f t="shared" si="72"/>
        <v>37.700000000000003</v>
      </c>
      <c r="P1001" s="126">
        <v>42583</v>
      </c>
      <c r="Q1001" s="120">
        <v>4227</v>
      </c>
      <c r="R1001" s="120" t="s">
        <v>611</v>
      </c>
    </row>
    <row r="1002" spans="1:18" ht="60" x14ac:dyDescent="0.25">
      <c r="A1002" s="120" t="s">
        <v>17</v>
      </c>
      <c r="B1002" s="121" t="s">
        <v>18</v>
      </c>
      <c r="C1002" s="122">
        <v>42664</v>
      </c>
      <c r="D1002" s="132">
        <v>220300</v>
      </c>
      <c r="E1002" s="120" t="s">
        <v>307</v>
      </c>
      <c r="F1002" s="130">
        <v>163</v>
      </c>
      <c r="G1002" s="120" t="str">
        <f>VLOOKUP(F1002,Plan2!$1:$1048576,3,FALSE)</f>
        <v>RÉGUA COMUM, MATERIAL PLÁSTICO CRISTAL, COMPRIMENTO 30 CM, GRADUAÇÃO CENTÍMETRO, TIPO MATERIAL RÍGIDO</v>
      </c>
      <c r="H1002" s="130" t="s">
        <v>306</v>
      </c>
      <c r="I1002" s="130">
        <v>10</v>
      </c>
      <c r="J1002" s="131">
        <f>VLOOKUP(F1002,Plan2!$1:$1048576,8,FALSE)</f>
        <v>0.49</v>
      </c>
      <c r="K1002" s="125">
        <f t="shared" si="71"/>
        <v>4.9000000000000004</v>
      </c>
      <c r="L1002" s="133">
        <v>42524</v>
      </c>
      <c r="M1002" s="130" t="s">
        <v>419</v>
      </c>
      <c r="N1002" s="130">
        <f t="shared" si="74"/>
        <v>10</v>
      </c>
      <c r="O1002" s="127">
        <f t="shared" si="72"/>
        <v>4.9000000000000004</v>
      </c>
      <c r="P1002" s="126">
        <v>42563</v>
      </c>
      <c r="Q1002" s="120">
        <v>13408</v>
      </c>
      <c r="R1002" s="120" t="s">
        <v>611</v>
      </c>
    </row>
    <row r="1003" spans="1:18" ht="60" x14ac:dyDescent="0.25">
      <c r="A1003" s="120" t="s">
        <v>17</v>
      </c>
      <c r="B1003" s="121" t="s">
        <v>18</v>
      </c>
      <c r="C1003" s="122">
        <v>42664</v>
      </c>
      <c r="D1003" s="132">
        <v>220500</v>
      </c>
      <c r="E1003" s="120" t="s">
        <v>292</v>
      </c>
      <c r="F1003" s="130">
        <v>43</v>
      </c>
      <c r="G1003" s="120" t="str">
        <f>VLOOKUP(F1003,Plan2!$1:$1048576,3,FALSE)</f>
        <v>CLIPE, TRATAMENTO SUPERFICIAL NIQUELADO, TAMANHO 2/0, MATERIAL METAL, FORMATO TRANÇADO. CAIXA COM 50 UNIDADES</v>
      </c>
      <c r="H1003" s="130" t="s">
        <v>293</v>
      </c>
      <c r="I1003" s="130">
        <v>10</v>
      </c>
      <c r="J1003" s="131">
        <f>VLOOKUP(F1003,Plan2!$1:$1048576,8,FALSE)</f>
        <v>1.7</v>
      </c>
      <c r="K1003" s="125">
        <f t="shared" si="71"/>
        <v>17</v>
      </c>
      <c r="L1003" s="133">
        <v>42524</v>
      </c>
      <c r="M1003" s="130" t="s">
        <v>413</v>
      </c>
      <c r="N1003" s="130">
        <f t="shared" si="74"/>
        <v>10</v>
      </c>
      <c r="O1003" s="127">
        <f t="shared" si="72"/>
        <v>17</v>
      </c>
      <c r="P1003" s="126">
        <v>42579</v>
      </c>
      <c r="Q1003" s="120">
        <v>4949</v>
      </c>
      <c r="R1003" s="120" t="s">
        <v>611</v>
      </c>
    </row>
    <row r="1004" spans="1:18" ht="60" x14ac:dyDescent="0.25">
      <c r="A1004" s="120" t="s">
        <v>17</v>
      </c>
      <c r="B1004" s="121" t="s">
        <v>18</v>
      </c>
      <c r="C1004" s="122">
        <v>42664</v>
      </c>
      <c r="D1004" s="132">
        <v>220500</v>
      </c>
      <c r="E1004" s="120" t="s">
        <v>292</v>
      </c>
      <c r="F1004" s="130">
        <v>101</v>
      </c>
      <c r="G1004" s="120" t="str">
        <f>VLOOKUP(F1004,Plan2!$1:$1048576,3,FALSE)</f>
        <v>GRAMPEADOR, TRATAMENTO SUPERFICIAL PINTADO, MATERIAL METAL, TIPO MESA, CAPACIDADE 20 FL, APLICAÇÃO PAPEL, TAMANHO GRAMPO 26/6</v>
      </c>
      <c r="H1004" s="130" t="s">
        <v>293</v>
      </c>
      <c r="I1004" s="130">
        <v>6</v>
      </c>
      <c r="J1004" s="131">
        <f>VLOOKUP(F1004,Plan2!$1:$1048576,8,FALSE)</f>
        <v>5.84</v>
      </c>
      <c r="K1004" s="125">
        <f t="shared" si="71"/>
        <v>35.04</v>
      </c>
      <c r="L1004" s="133">
        <v>42527</v>
      </c>
      <c r="M1004" s="130" t="s">
        <v>431</v>
      </c>
      <c r="N1004" s="130">
        <f t="shared" si="74"/>
        <v>6</v>
      </c>
      <c r="O1004" s="127">
        <f t="shared" si="72"/>
        <v>35.04</v>
      </c>
      <c r="P1004" s="126">
        <v>42613</v>
      </c>
      <c r="Q1004" s="120">
        <v>1089</v>
      </c>
      <c r="R1004" s="120" t="s">
        <v>611</v>
      </c>
    </row>
    <row r="1005" spans="1:18" ht="45" x14ac:dyDescent="0.25">
      <c r="A1005" s="120" t="s">
        <v>17</v>
      </c>
      <c r="B1005" s="121" t="s">
        <v>18</v>
      </c>
      <c r="C1005" s="122">
        <v>42664</v>
      </c>
      <c r="D1005" s="132">
        <v>220500</v>
      </c>
      <c r="E1005" s="120" t="s">
        <v>292</v>
      </c>
      <c r="F1005" s="130">
        <v>104</v>
      </c>
      <c r="G1005" s="120" t="str">
        <f>VLOOKUP(F1005,Plan2!$1:$1048576,3,FALSE)</f>
        <v>GRAMPO GRAMPEADOR, MATERIAL METAL, TRATAMENTO SUPERFICIAL GALVANIZADO, TAMANHO26/6. CAIXA COM 5.000 UNIDADES</v>
      </c>
      <c r="H1005" s="130" t="s">
        <v>293</v>
      </c>
      <c r="I1005" s="130">
        <v>15</v>
      </c>
      <c r="J1005" s="131">
        <f>VLOOKUP(F1005,Plan2!$1:$1048576,8,FALSE)</f>
        <v>2</v>
      </c>
      <c r="K1005" s="125">
        <f t="shared" si="71"/>
        <v>30</v>
      </c>
      <c r="L1005" s="133">
        <v>42527</v>
      </c>
      <c r="M1005" s="130" t="s">
        <v>428</v>
      </c>
      <c r="N1005" s="130">
        <f t="shared" si="74"/>
        <v>15</v>
      </c>
      <c r="O1005" s="127">
        <f t="shared" si="72"/>
        <v>30</v>
      </c>
      <c r="P1005" s="126">
        <v>42639</v>
      </c>
      <c r="Q1005" s="120">
        <v>309</v>
      </c>
      <c r="R1005" s="120" t="s">
        <v>611</v>
      </c>
    </row>
    <row r="1006" spans="1:18" ht="75" x14ac:dyDescent="0.25">
      <c r="A1006" s="120" t="s">
        <v>17</v>
      </c>
      <c r="B1006" s="121" t="s">
        <v>18</v>
      </c>
      <c r="C1006" s="122">
        <v>42664</v>
      </c>
      <c r="D1006" s="132">
        <v>220500</v>
      </c>
      <c r="E1006" s="120" t="s">
        <v>292</v>
      </c>
      <c r="F1006" s="130">
        <v>108</v>
      </c>
      <c r="G1006" s="120" t="str">
        <f>VLOOKUP(F1006,Plan2!$1:$1048576,3,FALSE)</f>
        <v>LÁPIS PRETO, MATERIAL CORPO MADEIRA, DUREZA CARGA HB, FORMATO CORPO SEXTAVADO,CARACTERÍSTICAS ADICIONAIS ENVERNIZADO E APONTADO, MATERIAL CARGA GRAFITE Nº 2</v>
      </c>
      <c r="H1006" s="130" t="s">
        <v>293</v>
      </c>
      <c r="I1006" s="130">
        <v>10</v>
      </c>
      <c r="J1006" s="131">
        <f>VLOOKUP(F1006,Plan2!$1:$1048576,8,FALSE)</f>
        <v>0.16</v>
      </c>
      <c r="K1006" s="125">
        <f t="shared" si="71"/>
        <v>1.6</v>
      </c>
      <c r="L1006" s="130" t="s">
        <v>477</v>
      </c>
      <c r="M1006" s="130" t="s">
        <v>477</v>
      </c>
      <c r="N1006" s="130" t="s">
        <v>477</v>
      </c>
      <c r="O1006" s="127" t="s">
        <v>477</v>
      </c>
      <c r="P1006" s="126" t="s">
        <v>477</v>
      </c>
      <c r="Q1006" s="120" t="s">
        <v>477</v>
      </c>
      <c r="R1006" s="120" t="s">
        <v>478</v>
      </c>
    </row>
    <row r="1007" spans="1:18" ht="45" x14ac:dyDescent="0.25">
      <c r="A1007" s="120" t="s">
        <v>17</v>
      </c>
      <c r="B1007" s="121" t="s">
        <v>18</v>
      </c>
      <c r="C1007" s="122">
        <v>42664</v>
      </c>
      <c r="D1007" s="132">
        <v>220500</v>
      </c>
      <c r="E1007" s="120" t="s">
        <v>292</v>
      </c>
      <c r="F1007" s="130">
        <v>156</v>
      </c>
      <c r="G1007" s="120" t="str">
        <f>VLOOKUP(F1007,Plan2!$1:$1048576,3,FALSE)</f>
        <v>PINCEL QUADRO BRANCO / MAGNÉTICO, MATERIAL PLÁSTICO, MATERIAL PONTA FELTRO, TIPO CARGA DESCARTÁVEL, COR AZUL</v>
      </c>
      <c r="H1007" s="130" t="s">
        <v>293</v>
      </c>
      <c r="I1007" s="130">
        <v>11</v>
      </c>
      <c r="J1007" s="131">
        <f>VLOOKUP(F1007,Plan2!$1:$1048576,8,FALSE)</f>
        <v>1.3</v>
      </c>
      <c r="K1007" s="125">
        <f t="shared" si="71"/>
        <v>14.3</v>
      </c>
      <c r="L1007" s="133">
        <v>42524</v>
      </c>
      <c r="M1007" s="130" t="s">
        <v>423</v>
      </c>
      <c r="N1007" s="130">
        <f t="shared" si="74"/>
        <v>11</v>
      </c>
      <c r="O1007" s="127">
        <f t="shared" si="72"/>
        <v>14.3</v>
      </c>
      <c r="P1007" s="126">
        <v>42576</v>
      </c>
      <c r="Q1007" s="120">
        <v>348</v>
      </c>
      <c r="R1007" s="120" t="s">
        <v>611</v>
      </c>
    </row>
    <row r="1008" spans="1:18" ht="60" x14ac:dyDescent="0.25">
      <c r="A1008" s="120" t="s">
        <v>17</v>
      </c>
      <c r="B1008" s="121" t="s">
        <v>18</v>
      </c>
      <c r="C1008" s="122">
        <v>42664</v>
      </c>
      <c r="D1008" s="132">
        <v>220500</v>
      </c>
      <c r="E1008" s="120" t="s">
        <v>292</v>
      </c>
      <c r="F1008" s="130">
        <v>159</v>
      </c>
      <c r="G1008" s="120" t="str">
        <f>VLOOKUP(F1008,Plan2!$1:$1048576,3,FALSE)</f>
        <v>PINCEL QUADRO BRANCO / MAGNÉTICO, MATERIAL PLÁSTICO, MATERIAL PONTA FELTRO, TIPO CARGA DESCARTÁVEL, COR VERMELHO</v>
      </c>
      <c r="H1008" s="130" t="s">
        <v>293</v>
      </c>
      <c r="I1008" s="130">
        <v>11</v>
      </c>
      <c r="J1008" s="131">
        <f>VLOOKUP(F1008,Plan2!$1:$1048576,8,FALSE)</f>
        <v>1.28</v>
      </c>
      <c r="K1008" s="125">
        <f t="shared" si="71"/>
        <v>14.08</v>
      </c>
      <c r="L1008" s="133">
        <v>42524</v>
      </c>
      <c r="M1008" s="130" t="s">
        <v>424</v>
      </c>
      <c r="N1008" s="130">
        <f t="shared" si="74"/>
        <v>11</v>
      </c>
      <c r="O1008" s="127">
        <f t="shared" si="72"/>
        <v>14.08</v>
      </c>
      <c r="P1008" s="126">
        <v>42579</v>
      </c>
      <c r="Q1008" s="120">
        <v>938</v>
      </c>
      <c r="R1008" s="120" t="s">
        <v>611</v>
      </c>
    </row>
    <row r="1009" spans="1:18" ht="105" x14ac:dyDescent="0.25">
      <c r="A1009" s="120" t="s">
        <v>17</v>
      </c>
      <c r="B1009" s="121" t="s">
        <v>18</v>
      </c>
      <c r="C1009" s="122">
        <v>42664</v>
      </c>
      <c r="D1009" s="132">
        <v>220600</v>
      </c>
      <c r="E1009" s="120" t="s">
        <v>328</v>
      </c>
      <c r="F1009" s="130">
        <v>18</v>
      </c>
      <c r="G1009" s="120" t="str">
        <f>VLOOKUP(F1009,Plan2!$1:$1048576,3,FALSE)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1009" s="130" t="s">
        <v>329</v>
      </c>
      <c r="I1009" s="130">
        <v>20</v>
      </c>
      <c r="J1009" s="131">
        <f>VLOOKUP(F1009,Plan2!$1:$1048576,8,FALSE)</f>
        <v>0.5</v>
      </c>
      <c r="K1009" s="125">
        <f t="shared" si="71"/>
        <v>10</v>
      </c>
      <c r="L1009" s="133">
        <v>42524</v>
      </c>
      <c r="M1009" s="130" t="s">
        <v>418</v>
      </c>
      <c r="N1009" s="130">
        <f t="shared" si="74"/>
        <v>20</v>
      </c>
      <c r="O1009" s="127">
        <f t="shared" si="72"/>
        <v>10</v>
      </c>
      <c r="P1009" s="126">
        <v>42583</v>
      </c>
      <c r="Q1009" s="120">
        <v>4227</v>
      </c>
      <c r="R1009" s="120" t="s">
        <v>611</v>
      </c>
    </row>
    <row r="1010" spans="1:18" ht="60" x14ac:dyDescent="0.25">
      <c r="A1010" s="120" t="s">
        <v>17</v>
      </c>
      <c r="B1010" s="121" t="s">
        <v>18</v>
      </c>
      <c r="C1010" s="122">
        <v>42664</v>
      </c>
      <c r="D1010" s="132">
        <v>220600</v>
      </c>
      <c r="E1010" s="120" t="s">
        <v>328</v>
      </c>
      <c r="F1010" s="130">
        <v>28</v>
      </c>
      <c r="G1010" s="120" t="str">
        <f>VLOOKUP(F1010,Plan2!$1:$1048576,3,FALSE)</f>
        <v>CANETA MARCA-TEXTO, MATERIAL PLÁSTICO, TIPO PONTA POROSA, COR FLUORESCENTE AMARELA, TIPO NÃO RECARREGÁVEL, DIMENSÕES 4 MM</v>
      </c>
      <c r="H1010" s="130" t="s">
        <v>329</v>
      </c>
      <c r="I1010" s="130">
        <v>10</v>
      </c>
      <c r="J1010" s="131">
        <f>VLOOKUP(F1010,Plan2!$1:$1048576,8,FALSE)</f>
        <v>0.85</v>
      </c>
      <c r="K1010" s="125">
        <f t="shared" si="71"/>
        <v>8.5</v>
      </c>
      <c r="L1010" s="133">
        <v>42524</v>
      </c>
      <c r="M1010" s="130" t="s">
        <v>424</v>
      </c>
      <c r="N1010" s="130">
        <f t="shared" si="74"/>
        <v>10</v>
      </c>
      <c r="O1010" s="127">
        <f t="shared" si="72"/>
        <v>8.5</v>
      </c>
      <c r="P1010" s="126">
        <v>42579</v>
      </c>
      <c r="Q1010" s="120">
        <v>938</v>
      </c>
      <c r="R1010" s="120" t="s">
        <v>611</v>
      </c>
    </row>
    <row r="1011" spans="1:18" ht="60" x14ac:dyDescent="0.25">
      <c r="A1011" s="120" t="s">
        <v>17</v>
      </c>
      <c r="B1011" s="121" t="s">
        <v>18</v>
      </c>
      <c r="C1011" s="122">
        <v>42664</v>
      </c>
      <c r="D1011" s="132">
        <v>220600</v>
      </c>
      <c r="E1011" s="120" t="s">
        <v>328</v>
      </c>
      <c r="F1011" s="130">
        <v>42</v>
      </c>
      <c r="G1011" s="120" t="str">
        <f>VLOOKUP(F1011,Plan2!$1:$1048576,3,FALSE)</f>
        <v>CLIPE, TRATAMENTO SUPERFICIAL NIQUELADO, TAMANHO 1/0, MATERIAL METAL, FORMATO TRANÇADO. CAIXA COM 12 UNIDADES</v>
      </c>
      <c r="H1011" s="130" t="s">
        <v>329</v>
      </c>
      <c r="I1011" s="130">
        <v>5</v>
      </c>
      <c r="J1011" s="131">
        <f>VLOOKUP(F1011,Plan2!$1:$1048576,8,FALSE)</f>
        <v>1.2</v>
      </c>
      <c r="K1011" s="125">
        <f t="shared" si="71"/>
        <v>6</v>
      </c>
      <c r="L1011" s="133">
        <v>42524</v>
      </c>
      <c r="M1011" s="130" t="s">
        <v>424</v>
      </c>
      <c r="N1011" s="130">
        <f t="shared" si="74"/>
        <v>5</v>
      </c>
      <c r="O1011" s="127">
        <f t="shared" si="72"/>
        <v>6</v>
      </c>
      <c r="P1011" s="126">
        <v>42579</v>
      </c>
      <c r="Q1011" s="120">
        <v>938</v>
      </c>
      <c r="R1011" s="120" t="s">
        <v>611</v>
      </c>
    </row>
    <row r="1012" spans="1:18" ht="45" x14ac:dyDescent="0.25">
      <c r="A1012" s="120" t="s">
        <v>17</v>
      </c>
      <c r="B1012" s="121" t="s">
        <v>18</v>
      </c>
      <c r="C1012" s="122">
        <v>42664</v>
      </c>
      <c r="D1012" s="132">
        <v>220600</v>
      </c>
      <c r="E1012" s="120" t="s">
        <v>328</v>
      </c>
      <c r="F1012" s="130">
        <v>39</v>
      </c>
      <c r="G1012" s="120" t="str">
        <f>VLOOKUP(F1012,Plan2!$1:$1048576,3,FALSE)</f>
        <v>CLIPE, TAMANHO 2, MATERIAL METAL, FORMATO PARALELO. CAIXA COM 100 UNIDADES</v>
      </c>
      <c r="H1012" s="130" t="s">
        <v>329</v>
      </c>
      <c r="I1012" s="130">
        <v>5</v>
      </c>
      <c r="J1012" s="131">
        <f>VLOOKUP(F1012,Plan2!$1:$1048576,8,FALSE)</f>
        <v>0.95</v>
      </c>
      <c r="K1012" s="125">
        <f t="shared" si="71"/>
        <v>4.75</v>
      </c>
      <c r="L1012" s="133">
        <v>42524</v>
      </c>
      <c r="M1012" s="130" t="s">
        <v>415</v>
      </c>
      <c r="N1012" s="130">
        <f t="shared" si="74"/>
        <v>5</v>
      </c>
      <c r="O1012" s="127">
        <f t="shared" si="72"/>
        <v>4.75</v>
      </c>
      <c r="P1012" s="126">
        <v>42564</v>
      </c>
      <c r="Q1012" s="120">
        <v>1281</v>
      </c>
      <c r="R1012" s="120" t="s">
        <v>611</v>
      </c>
    </row>
    <row r="1013" spans="1:18" ht="60" x14ac:dyDescent="0.25">
      <c r="A1013" s="120" t="s">
        <v>17</v>
      </c>
      <c r="B1013" s="121" t="s">
        <v>18</v>
      </c>
      <c r="C1013" s="122">
        <v>42664</v>
      </c>
      <c r="D1013" s="132">
        <v>220600</v>
      </c>
      <c r="E1013" s="120" t="s">
        <v>328</v>
      </c>
      <c r="F1013" s="130">
        <v>82</v>
      </c>
      <c r="G1013" s="120" t="str">
        <f>VLOOKUP(F1013,Plan2!$1:$1048576,3,FALSE)</f>
        <v>ESTILETE DESENHO, MATERIAL CORPO PLÁSTICO RESISTENTE, LARGURA LÂMINA 22 MM, TIPO LÂMINA RETRÁTIL, TIPO FIXAÇÃO LÂMINA ENCAIXE DE PRESSÃO</v>
      </c>
      <c r="H1013" s="130" t="s">
        <v>329</v>
      </c>
      <c r="I1013" s="130">
        <v>1</v>
      </c>
      <c r="J1013" s="131">
        <f>VLOOKUP(F1013,Plan2!$1:$1048576,8,FALSE)</f>
        <v>1</v>
      </c>
      <c r="K1013" s="125">
        <f t="shared" si="71"/>
        <v>1</v>
      </c>
      <c r="L1013" s="133">
        <v>42524</v>
      </c>
      <c r="M1013" s="130" t="s">
        <v>424</v>
      </c>
      <c r="N1013" s="130">
        <f t="shared" si="74"/>
        <v>1</v>
      </c>
      <c r="O1013" s="127">
        <f t="shared" si="72"/>
        <v>1</v>
      </c>
      <c r="P1013" s="126">
        <v>42579</v>
      </c>
      <c r="Q1013" s="120">
        <v>938</v>
      </c>
      <c r="R1013" s="120" t="s">
        <v>611</v>
      </c>
    </row>
    <row r="1014" spans="1:18" ht="75" x14ac:dyDescent="0.25">
      <c r="A1014" s="120" t="s">
        <v>17</v>
      </c>
      <c r="B1014" s="121" t="s">
        <v>18</v>
      </c>
      <c r="C1014" s="122">
        <v>42664</v>
      </c>
      <c r="D1014" s="132">
        <v>220600</v>
      </c>
      <c r="E1014" s="120" t="s">
        <v>328</v>
      </c>
      <c r="F1014" s="130">
        <v>110</v>
      </c>
      <c r="G1014" s="120" t="str">
        <f>VLOOKUP(F1014,Plan2!$1:$1048576,3,FALSE)</f>
        <v>LIVRO ATA, MATERIAL PAPEL OFF-SET, QUANTIDADE FOLHAS 100, GRAMATURA 75 G/M2, COMPRIMENTO 320 MM, LARGURA 220 MM, CARACTERÍSTICAS ADICIONAIS COM ÍNDICE, TIPO CAPA CARTONADO</v>
      </c>
      <c r="H1014" s="130" t="s">
        <v>329</v>
      </c>
      <c r="I1014" s="130">
        <v>4</v>
      </c>
      <c r="J1014" s="131">
        <f>VLOOKUP(F1014,Plan2!$1:$1048576,8,FALSE)</f>
        <v>3.65</v>
      </c>
      <c r="K1014" s="125">
        <f t="shared" si="71"/>
        <v>14.6</v>
      </c>
      <c r="L1014" s="133">
        <v>42527</v>
      </c>
      <c r="M1014" s="130" t="s">
        <v>427</v>
      </c>
      <c r="N1014" s="130">
        <f t="shared" si="74"/>
        <v>4</v>
      </c>
      <c r="O1014" s="127">
        <f t="shared" si="72"/>
        <v>14.6</v>
      </c>
      <c r="P1014" s="126" t="s">
        <v>671</v>
      </c>
      <c r="Q1014" s="120" t="s">
        <v>477</v>
      </c>
      <c r="R1014" s="120" t="s">
        <v>695</v>
      </c>
    </row>
    <row r="1015" spans="1:18" ht="75" x14ac:dyDescent="0.25">
      <c r="A1015" s="120" t="s">
        <v>17</v>
      </c>
      <c r="B1015" s="121" t="s">
        <v>18</v>
      </c>
      <c r="C1015" s="122">
        <v>42664</v>
      </c>
      <c r="D1015" s="132">
        <v>220600</v>
      </c>
      <c r="E1015" s="120" t="s">
        <v>328</v>
      </c>
      <c r="F1015" s="130">
        <v>108</v>
      </c>
      <c r="G1015" s="120" t="str">
        <f>VLOOKUP(F1015,Plan2!$1:$1048576,3,FALSE)</f>
        <v>LÁPIS PRETO, MATERIAL CORPO MADEIRA, DUREZA CARGA HB, FORMATO CORPO SEXTAVADO,CARACTERÍSTICAS ADICIONAIS ENVERNIZADO E APONTADO, MATERIAL CARGA GRAFITE Nº 2</v>
      </c>
      <c r="H1015" s="130" t="s">
        <v>329</v>
      </c>
      <c r="I1015" s="130">
        <v>10</v>
      </c>
      <c r="J1015" s="131">
        <f>VLOOKUP(F1015,Plan2!$1:$1048576,8,FALSE)</f>
        <v>0.16</v>
      </c>
      <c r="K1015" s="125">
        <f t="shared" si="71"/>
        <v>1.6</v>
      </c>
      <c r="L1015" s="130" t="s">
        <v>477</v>
      </c>
      <c r="M1015" s="130" t="s">
        <v>477</v>
      </c>
      <c r="N1015" s="130" t="s">
        <v>477</v>
      </c>
      <c r="O1015" s="127" t="s">
        <v>477</v>
      </c>
      <c r="P1015" s="126" t="s">
        <v>477</v>
      </c>
      <c r="Q1015" s="120" t="s">
        <v>477</v>
      </c>
      <c r="R1015" s="120" t="s">
        <v>478</v>
      </c>
    </row>
    <row r="1016" spans="1:18" ht="105" x14ac:dyDescent="0.25">
      <c r="A1016" s="120" t="s">
        <v>17</v>
      </c>
      <c r="B1016" s="121" t="s">
        <v>18</v>
      </c>
      <c r="C1016" s="122">
        <v>42664</v>
      </c>
      <c r="D1016" s="132">
        <v>220600</v>
      </c>
      <c r="E1016" s="120" t="s">
        <v>328</v>
      </c>
      <c r="F1016" s="130">
        <v>146</v>
      </c>
      <c r="G1016" s="120" t="str">
        <f>VLOOKUP(F1016,Plan2!$1:$1048576,3,FALSE)</f>
        <v>PERFURADOR PAPEL, MATERIAL FERRO FUNDIDO, TIPO MESA, CAPACIDADE PERFURAÇÃO 100FL, FUNCIONAMENTO MANUAL, CARACTERÍSTICAS ADICIONAIS FURO REDONDO, MARGEADOR, REGULAGEM DE PROFUNDIDAD E, QUANTIDADE FUROS 2 UN</v>
      </c>
      <c r="H1016" s="130" t="s">
        <v>329</v>
      </c>
      <c r="I1016" s="130">
        <v>1</v>
      </c>
      <c r="J1016" s="131">
        <f>VLOOKUP(F1016,Plan2!$1:$1048576,8,FALSE)</f>
        <v>64.5</v>
      </c>
      <c r="K1016" s="125">
        <f t="shared" si="71"/>
        <v>64.5</v>
      </c>
      <c r="L1016" s="133">
        <v>42524</v>
      </c>
      <c r="M1016" s="130" t="s">
        <v>420</v>
      </c>
      <c r="N1016" s="130">
        <f t="shared" si="74"/>
        <v>1</v>
      </c>
      <c r="O1016" s="127">
        <f t="shared" si="72"/>
        <v>64.5</v>
      </c>
      <c r="P1016" s="126">
        <v>42579</v>
      </c>
      <c r="Q1016" s="120">
        <v>4544</v>
      </c>
      <c r="R1016" s="120" t="s">
        <v>611</v>
      </c>
    </row>
    <row r="1017" spans="1:18" ht="75" x14ac:dyDescent="0.25">
      <c r="A1017" s="120" t="s">
        <v>17</v>
      </c>
      <c r="B1017" s="121" t="s">
        <v>18</v>
      </c>
      <c r="C1017" s="122">
        <v>42664</v>
      </c>
      <c r="D1017" s="132">
        <v>220600</v>
      </c>
      <c r="E1017" s="120" t="s">
        <v>328</v>
      </c>
      <c r="F1017" s="130">
        <v>147</v>
      </c>
      <c r="G1017" s="120" t="str">
        <f>VLOOKUP(F1017,Plan2!$1:$1048576,3,FALSE)</f>
        <v>PILHA, TAMANHO PALITO, MODELO AAA, CARACTERÍSTICAS ADICIONAIS NÃO CONTÉM MERCÚRIO E CÁDMIO, SISTEMA ELETROQUÍMICO ALCALINA, TENSÃO NOMINAL 1,5 V</v>
      </c>
      <c r="H1017" s="130" t="s">
        <v>329</v>
      </c>
      <c r="I1017" s="130">
        <v>5</v>
      </c>
      <c r="J1017" s="131">
        <f>VLOOKUP(F1017,Plan2!$1:$1048576,8,FALSE)</f>
        <v>1.51</v>
      </c>
      <c r="K1017" s="125">
        <f t="shared" si="71"/>
        <v>7.55</v>
      </c>
      <c r="L1017" s="133">
        <v>42527</v>
      </c>
      <c r="M1017" s="130" t="s">
        <v>432</v>
      </c>
      <c r="N1017" s="130">
        <f t="shared" si="74"/>
        <v>5</v>
      </c>
      <c r="O1017" s="127">
        <f t="shared" si="72"/>
        <v>7.55</v>
      </c>
      <c r="P1017" s="126">
        <v>42562</v>
      </c>
      <c r="Q1017" s="120">
        <v>489</v>
      </c>
      <c r="R1017" s="120" t="s">
        <v>611</v>
      </c>
    </row>
    <row r="1018" spans="1:18" ht="60" x14ac:dyDescent="0.25">
      <c r="A1018" s="120" t="s">
        <v>17</v>
      </c>
      <c r="B1018" s="121" t="s">
        <v>18</v>
      </c>
      <c r="C1018" s="122">
        <v>42664</v>
      </c>
      <c r="D1018" s="132">
        <v>220600</v>
      </c>
      <c r="E1018" s="120" t="s">
        <v>328</v>
      </c>
      <c r="F1018" s="130">
        <v>157</v>
      </c>
      <c r="G1018" s="120" t="str">
        <f>VLOOKUP(F1018,Plan2!$1:$1048576,3,FALSE)</f>
        <v>PINCEL QUADRO BRANCO / MAGNÉTICO, MATERIAL PLÁSTICO, MATERIAL PONTA FELTRO, TIPO CARGA DESCARTÁVEL, COR PRETO</v>
      </c>
      <c r="H1018" s="130" t="s">
        <v>329</v>
      </c>
      <c r="I1018" s="130">
        <v>10</v>
      </c>
      <c r="J1018" s="131">
        <f>VLOOKUP(F1018,Plan2!$1:$1048576,8,FALSE)</f>
        <v>1.3</v>
      </c>
      <c r="K1018" s="125">
        <f t="shared" si="71"/>
        <v>13</v>
      </c>
      <c r="L1018" s="133">
        <v>42524</v>
      </c>
      <c r="M1018" s="130" t="s">
        <v>423</v>
      </c>
      <c r="N1018" s="130">
        <f t="shared" si="74"/>
        <v>10</v>
      </c>
      <c r="O1018" s="127">
        <f t="shared" si="72"/>
        <v>13</v>
      </c>
      <c r="P1018" s="126">
        <v>42576</v>
      </c>
      <c r="Q1018" s="120">
        <v>348</v>
      </c>
      <c r="R1018" s="120" t="s">
        <v>611</v>
      </c>
    </row>
    <row r="1019" spans="1:18" ht="60" x14ac:dyDescent="0.25">
      <c r="A1019" s="120" t="s">
        <v>17</v>
      </c>
      <c r="B1019" s="121" t="s">
        <v>18</v>
      </c>
      <c r="C1019" s="122">
        <v>42664</v>
      </c>
      <c r="D1019" s="132">
        <v>220600</v>
      </c>
      <c r="E1019" s="120" t="s">
        <v>328</v>
      </c>
      <c r="F1019" s="130">
        <v>158</v>
      </c>
      <c r="G1019" s="120" t="str">
        <f>VLOOKUP(F1019,Plan2!$1:$1048576,3,FALSE)</f>
        <v>PINCEL QUADRO BRANCO / MAGNÉTICO, MATERIAL PLÁSTICO, MATERIAL PONTA FELTRO, TIPO CARGA DESCARTÁVEL, COR VERDE</v>
      </c>
      <c r="H1019" s="130" t="s">
        <v>329</v>
      </c>
      <c r="I1019" s="130">
        <v>10</v>
      </c>
      <c r="J1019" s="131">
        <f>VLOOKUP(F1019,Plan2!$1:$1048576,8,FALSE)</f>
        <v>1.27</v>
      </c>
      <c r="K1019" s="125">
        <f t="shared" si="71"/>
        <v>12.7</v>
      </c>
      <c r="L1019" s="133">
        <v>42524</v>
      </c>
      <c r="M1019" s="130" t="s">
        <v>424</v>
      </c>
      <c r="N1019" s="130">
        <f t="shared" si="74"/>
        <v>10</v>
      </c>
      <c r="O1019" s="127">
        <f t="shared" si="72"/>
        <v>12.7</v>
      </c>
      <c r="P1019" s="126">
        <v>42579</v>
      </c>
      <c r="Q1019" s="120">
        <v>938</v>
      </c>
      <c r="R1019" s="120" t="s">
        <v>611</v>
      </c>
    </row>
    <row r="1020" spans="1:18" ht="60" x14ac:dyDescent="0.25">
      <c r="A1020" s="120" t="s">
        <v>17</v>
      </c>
      <c r="B1020" s="121" t="s">
        <v>18</v>
      </c>
      <c r="C1020" s="122">
        <v>42664</v>
      </c>
      <c r="D1020" s="132">
        <v>220600</v>
      </c>
      <c r="E1020" s="120" t="s">
        <v>328</v>
      </c>
      <c r="F1020" s="130">
        <v>159</v>
      </c>
      <c r="G1020" s="120" t="str">
        <f>VLOOKUP(F1020,Plan2!$1:$1048576,3,FALSE)</f>
        <v>PINCEL QUADRO BRANCO / MAGNÉTICO, MATERIAL PLÁSTICO, MATERIAL PONTA FELTRO, TIPO CARGA DESCARTÁVEL, COR VERMELHO</v>
      </c>
      <c r="H1020" s="130" t="s">
        <v>329</v>
      </c>
      <c r="I1020" s="130">
        <v>1</v>
      </c>
      <c r="J1020" s="131">
        <f>VLOOKUP(F1020,Plan2!$1:$1048576,8,FALSE)</f>
        <v>1.28</v>
      </c>
      <c r="K1020" s="125">
        <f t="shared" si="71"/>
        <v>1.28</v>
      </c>
      <c r="L1020" s="133">
        <v>42524</v>
      </c>
      <c r="M1020" s="130" t="s">
        <v>424</v>
      </c>
      <c r="N1020" s="130">
        <f t="shared" si="74"/>
        <v>1</v>
      </c>
      <c r="O1020" s="127">
        <f t="shared" si="72"/>
        <v>1.28</v>
      </c>
      <c r="P1020" s="126">
        <v>42579</v>
      </c>
      <c r="Q1020" s="120">
        <v>938</v>
      </c>
      <c r="R1020" s="120" t="s">
        <v>611</v>
      </c>
    </row>
    <row r="1021" spans="1:18" ht="60" x14ac:dyDescent="0.25">
      <c r="A1021" s="120" t="s">
        <v>17</v>
      </c>
      <c r="B1021" s="121" t="s">
        <v>18</v>
      </c>
      <c r="C1021" s="122">
        <v>42664</v>
      </c>
      <c r="D1021" s="132">
        <v>230300</v>
      </c>
      <c r="E1021" s="120" t="s">
        <v>276</v>
      </c>
      <c r="F1021" s="130">
        <v>8</v>
      </c>
      <c r="G1021" s="120" t="str">
        <f>VLOOKUP(F1021,Plan2!$1:$1048576,3,FALSE)</f>
        <v>APONTADOR LÁPIS, MATERIAL METAL, TIPO ESCOLAR, COR PRATEADO, TAMANHO PEQUENO, QUANTIDADE FUROS 1, CARACTERÍSTICAS ADICIONAIS SEM DEPÓSITO</v>
      </c>
      <c r="H1021" s="130" t="s">
        <v>277</v>
      </c>
      <c r="I1021" s="130">
        <v>70</v>
      </c>
      <c r="J1021" s="131">
        <f>VLOOKUP(F1021,Plan2!$1:$1048576,8,FALSE)</f>
        <v>0.4</v>
      </c>
      <c r="K1021" s="125">
        <f t="shared" si="71"/>
        <v>28</v>
      </c>
      <c r="L1021" s="133">
        <v>42527</v>
      </c>
      <c r="M1021" s="130" t="s">
        <v>425</v>
      </c>
      <c r="N1021" s="130">
        <f t="shared" si="74"/>
        <v>70</v>
      </c>
      <c r="O1021" s="127">
        <f t="shared" si="72"/>
        <v>28</v>
      </c>
      <c r="P1021" s="126">
        <v>42579</v>
      </c>
      <c r="Q1021" s="120">
        <v>1400</v>
      </c>
      <c r="R1021" s="120" t="s">
        <v>611</v>
      </c>
    </row>
    <row r="1022" spans="1:18" ht="75" x14ac:dyDescent="0.25">
      <c r="A1022" s="120" t="s">
        <v>17</v>
      </c>
      <c r="B1022" s="121" t="s">
        <v>18</v>
      </c>
      <c r="C1022" s="122">
        <v>42664</v>
      </c>
      <c r="D1022" s="132">
        <v>230300</v>
      </c>
      <c r="E1022" s="120" t="s">
        <v>276</v>
      </c>
      <c r="F1022" s="130">
        <v>11</v>
      </c>
      <c r="G1022" s="120" t="str">
        <f>VLOOKUP(F1022,Plan2!$1:$1048576,3,FALSE)</f>
        <v>BLOCO PAUTADO, MATERIAL PAPEL APERGAMINHADO, GRAMATURA 56 G/M2, COR BRANCA, COMPRIMENTO 155 MM, LARGURA 205 MM, QUANTIDADE FOLHAS 50 FL</v>
      </c>
      <c r="H1022" s="130" t="s">
        <v>277</v>
      </c>
      <c r="I1022" s="130">
        <v>100</v>
      </c>
      <c r="J1022" s="131">
        <f>VLOOKUP(F1022,Plan2!$1:$1048576,8,FALSE)</f>
        <v>0.85</v>
      </c>
      <c r="K1022" s="125">
        <f t="shared" si="71"/>
        <v>85</v>
      </c>
      <c r="L1022" s="133">
        <v>42524</v>
      </c>
      <c r="M1022" s="130" t="s">
        <v>423</v>
      </c>
      <c r="N1022" s="130">
        <v>48</v>
      </c>
      <c r="O1022" s="127">
        <f t="shared" si="72"/>
        <v>40.799999999999997</v>
      </c>
      <c r="P1022" s="126">
        <v>42576</v>
      </c>
      <c r="Q1022" s="120">
        <v>348</v>
      </c>
      <c r="R1022" s="120" t="s">
        <v>692</v>
      </c>
    </row>
    <row r="1023" spans="1:18" ht="60" x14ac:dyDescent="0.25">
      <c r="A1023" s="120" t="s">
        <v>17</v>
      </c>
      <c r="B1023" s="121" t="s">
        <v>18</v>
      </c>
      <c r="C1023" s="122">
        <v>42664</v>
      </c>
      <c r="D1023" s="132">
        <v>230300</v>
      </c>
      <c r="E1023" s="120" t="s">
        <v>276</v>
      </c>
      <c r="F1023" s="130">
        <v>12</v>
      </c>
      <c r="G1023" s="120" t="str">
        <f>VLOOKUP(F1023,Plan2!$1:$1048576,3,FALSE)</f>
        <v>BLOCO RECADO, MATERIAL PAPEL, COR AMARELO, LARGURA 38 MM, COMPRIMENTO 50 MM, TIPO REMOVÍVEL, CARACTERÍSTICAS ADICIONAIS AUTO-ADESIVO</v>
      </c>
      <c r="H1023" s="130" t="s">
        <v>277</v>
      </c>
      <c r="I1023" s="130">
        <v>100</v>
      </c>
      <c r="J1023" s="131">
        <f>VLOOKUP(F1023,Plan2!$1:$1048576,8,FALSE)</f>
        <v>0.56999999999999995</v>
      </c>
      <c r="K1023" s="125">
        <f t="shared" si="71"/>
        <v>56.999999999999993</v>
      </c>
      <c r="L1023" s="133">
        <v>42524</v>
      </c>
      <c r="M1023" s="130" t="s">
        <v>424</v>
      </c>
      <c r="N1023" s="130">
        <f>I1023</f>
        <v>100</v>
      </c>
      <c r="O1023" s="127">
        <f t="shared" si="72"/>
        <v>56.999999999999993</v>
      </c>
      <c r="P1023" s="126">
        <v>42579</v>
      </c>
      <c r="Q1023" s="120">
        <v>938</v>
      </c>
      <c r="R1023" s="120" t="s">
        <v>611</v>
      </c>
    </row>
    <row r="1024" spans="1:18" ht="60" x14ac:dyDescent="0.25">
      <c r="A1024" s="120" t="s">
        <v>17</v>
      </c>
      <c r="B1024" s="121" t="s">
        <v>18</v>
      </c>
      <c r="C1024" s="122">
        <v>42664</v>
      </c>
      <c r="D1024" s="132">
        <v>230300</v>
      </c>
      <c r="E1024" s="120" t="s">
        <v>276</v>
      </c>
      <c r="F1024" s="130">
        <v>14</v>
      </c>
      <c r="G1024" s="120" t="str">
        <f>VLOOKUP(F1024,Plan2!$1:$1048576,3,FALSE)</f>
        <v>BORRACHA APAGADORA ESCRITA, MATERIAL BORRACHA, COMPRIMENTO 45 MM, LARGURA 23 MM, ALTURA 12 MM, COR BRANCA</v>
      </c>
      <c r="H1024" s="130" t="s">
        <v>277</v>
      </c>
      <c r="I1024" s="130">
        <v>100</v>
      </c>
      <c r="J1024" s="131">
        <f>VLOOKUP(F1024,Plan2!$1:$1048576,8,FALSE)</f>
        <v>0.25</v>
      </c>
      <c r="K1024" s="125">
        <f t="shared" si="71"/>
        <v>25</v>
      </c>
      <c r="L1024" s="130" t="s">
        <v>477</v>
      </c>
      <c r="M1024" s="130" t="s">
        <v>477</v>
      </c>
      <c r="N1024" s="130" t="s">
        <v>477</v>
      </c>
      <c r="O1024" s="127" t="s">
        <v>477</v>
      </c>
      <c r="P1024" s="126" t="s">
        <v>477</v>
      </c>
      <c r="Q1024" s="120" t="s">
        <v>477</v>
      </c>
      <c r="R1024" s="120" t="s">
        <v>478</v>
      </c>
    </row>
    <row r="1025" spans="1:18" ht="105" x14ac:dyDescent="0.25">
      <c r="A1025" s="120" t="s">
        <v>17</v>
      </c>
      <c r="B1025" s="121" t="s">
        <v>18</v>
      </c>
      <c r="C1025" s="122">
        <v>42664</v>
      </c>
      <c r="D1025" s="132">
        <v>230300</v>
      </c>
      <c r="E1025" s="120" t="s">
        <v>276</v>
      </c>
      <c r="F1025" s="130">
        <v>18</v>
      </c>
      <c r="G1025" s="120" t="str">
        <f>VLOOKUP(F1025,Plan2!$1:$1048576,3,FALSE)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1025" s="130" t="s">
        <v>277</v>
      </c>
      <c r="I1025" s="130">
        <v>150</v>
      </c>
      <c r="J1025" s="131">
        <f>VLOOKUP(F1025,Plan2!$1:$1048576,8,FALSE)</f>
        <v>0.5</v>
      </c>
      <c r="K1025" s="125">
        <f t="shared" si="71"/>
        <v>75</v>
      </c>
      <c r="L1025" s="133">
        <v>42524</v>
      </c>
      <c r="M1025" s="130" t="s">
        <v>418</v>
      </c>
      <c r="N1025" s="130">
        <v>80</v>
      </c>
      <c r="O1025" s="127">
        <f t="shared" si="72"/>
        <v>40</v>
      </c>
      <c r="P1025" s="126">
        <v>42583</v>
      </c>
      <c r="Q1025" s="120">
        <v>4227</v>
      </c>
      <c r="R1025" s="120" t="s">
        <v>692</v>
      </c>
    </row>
    <row r="1026" spans="1:18" ht="105" x14ac:dyDescent="0.25">
      <c r="A1026" s="120" t="s">
        <v>17</v>
      </c>
      <c r="B1026" s="121" t="s">
        <v>18</v>
      </c>
      <c r="C1026" s="122">
        <v>42664</v>
      </c>
      <c r="D1026" s="132">
        <v>230300</v>
      </c>
      <c r="E1026" s="120" t="s">
        <v>276</v>
      </c>
      <c r="F1026" s="130">
        <v>20</v>
      </c>
      <c r="G1026" s="120" t="str">
        <f>VLOOKUP(F1026,Plan2!$1:$1048576,3,FALSE)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1026" s="130" t="s">
        <v>277</v>
      </c>
      <c r="I1026" s="130">
        <v>50</v>
      </c>
      <c r="J1026" s="131">
        <f>VLOOKUP(F1026,Plan2!$1:$1048576,8,FALSE)</f>
        <v>0.32</v>
      </c>
      <c r="K1026" s="125">
        <f t="shared" ref="K1026:K1089" si="75">J1026*I1026</f>
        <v>16</v>
      </c>
      <c r="L1026" s="133">
        <v>42527</v>
      </c>
      <c r="M1026" s="130" t="s">
        <v>431</v>
      </c>
      <c r="N1026" s="130">
        <f t="shared" ref="N1026:N1033" si="76">I1026</f>
        <v>50</v>
      </c>
      <c r="O1026" s="127">
        <f t="shared" si="72"/>
        <v>16</v>
      </c>
      <c r="P1026" s="126">
        <v>42613</v>
      </c>
      <c r="Q1026" s="120">
        <v>1089</v>
      </c>
      <c r="R1026" s="120" t="s">
        <v>611</v>
      </c>
    </row>
    <row r="1027" spans="1:18" ht="105" x14ac:dyDescent="0.25">
      <c r="A1027" s="120" t="s">
        <v>17</v>
      </c>
      <c r="B1027" s="121" t="s">
        <v>18</v>
      </c>
      <c r="C1027" s="122">
        <v>42664</v>
      </c>
      <c r="D1027" s="132">
        <v>230300</v>
      </c>
      <c r="E1027" s="120" t="s">
        <v>276</v>
      </c>
      <c r="F1027" s="130">
        <v>21</v>
      </c>
      <c r="G1027" s="120" t="str">
        <f>VLOOKUP(F1027,Plan2!$1:$1048576,3,FALSE)</f>
        <v>CANETA ESFEROGRÁFICA, MATERIAL PLÁSTICO, QUANTIDADE CARGAS 1 UN, MATERIAL PONTA LATÃO COM ESFERA DE TUNGSTÊNIO, TIPO ESCRITA MÉDIA, COR TINTA VERMELHA, CARACTERÍSTICAS ADICIONAIS MATERIAL TRANSPARENTE E COM ORIFÍCIO LATERAL</v>
      </c>
      <c r="H1027" s="130" t="s">
        <v>277</v>
      </c>
      <c r="I1027" s="130">
        <v>200</v>
      </c>
      <c r="J1027" s="131">
        <f>VLOOKUP(F1027,Plan2!$1:$1048576,8,FALSE)</f>
        <v>0.32</v>
      </c>
      <c r="K1027" s="125">
        <f t="shared" si="75"/>
        <v>64</v>
      </c>
      <c r="L1027" s="133">
        <v>42527</v>
      </c>
      <c r="M1027" s="130" t="s">
        <v>431</v>
      </c>
      <c r="N1027" s="130">
        <f t="shared" si="76"/>
        <v>200</v>
      </c>
      <c r="O1027" s="127">
        <f t="shared" ref="O1027:O1089" si="77">N1027*J1027</f>
        <v>64</v>
      </c>
      <c r="P1027" s="126">
        <v>42613</v>
      </c>
      <c r="Q1027" s="120">
        <v>1089</v>
      </c>
      <c r="R1027" s="120" t="s">
        <v>611</v>
      </c>
    </row>
    <row r="1028" spans="1:18" ht="45" x14ac:dyDescent="0.25">
      <c r="A1028" s="120" t="s">
        <v>17</v>
      </c>
      <c r="B1028" s="121" t="s">
        <v>18</v>
      </c>
      <c r="C1028" s="122">
        <v>42664</v>
      </c>
      <c r="D1028" s="132">
        <v>230300</v>
      </c>
      <c r="E1028" s="120" t="s">
        <v>276</v>
      </c>
      <c r="F1028" s="130">
        <v>23</v>
      </c>
      <c r="G1028" s="120" t="str">
        <f>VLOOKUP(F1028,Plan2!$1:$1048576,3,FALSE)</f>
        <v>CANETA HIDROGRÁFICA, MATERIAL PLÁSTICO, COR CARGA PRETA, APLICAÇÃO RETROPROJETOR</v>
      </c>
      <c r="H1028" s="130" t="s">
        <v>277</v>
      </c>
      <c r="I1028" s="130">
        <v>30</v>
      </c>
      <c r="J1028" s="131">
        <f>VLOOKUP(F1028,Plan2!$1:$1048576,8,FALSE)</f>
        <v>1.3</v>
      </c>
      <c r="K1028" s="125">
        <f t="shared" si="75"/>
        <v>39</v>
      </c>
      <c r="L1028" s="133">
        <v>42524</v>
      </c>
      <c r="M1028" s="130" t="s">
        <v>424</v>
      </c>
      <c r="N1028" s="130">
        <f t="shared" si="76"/>
        <v>30</v>
      </c>
      <c r="O1028" s="127">
        <f t="shared" si="77"/>
        <v>39</v>
      </c>
      <c r="P1028" s="126">
        <v>42579</v>
      </c>
      <c r="Q1028" s="120">
        <v>938</v>
      </c>
      <c r="R1028" s="120" t="s">
        <v>611</v>
      </c>
    </row>
    <row r="1029" spans="1:18" ht="45" x14ac:dyDescent="0.25">
      <c r="A1029" s="120" t="s">
        <v>17</v>
      </c>
      <c r="B1029" s="121" t="s">
        <v>18</v>
      </c>
      <c r="C1029" s="122">
        <v>42664</v>
      </c>
      <c r="D1029" s="132">
        <v>230300</v>
      </c>
      <c r="E1029" s="120" t="s">
        <v>276</v>
      </c>
      <c r="F1029" s="130">
        <v>24</v>
      </c>
      <c r="G1029" s="120" t="str">
        <f>VLOOKUP(F1029,Plan2!$1:$1048576,3,FALSE)</f>
        <v>CANETA HIDROGRÁFICA, MATERIAL PLÁSTICO, COR CARGA VERDE, APLICAÇÃO RETROPROJETOR</v>
      </c>
      <c r="H1029" s="130" t="s">
        <v>277</v>
      </c>
      <c r="I1029" s="130">
        <v>30</v>
      </c>
      <c r="J1029" s="131">
        <f>VLOOKUP(F1029,Plan2!$1:$1048576,8,FALSE)</f>
        <v>1.5</v>
      </c>
      <c r="K1029" s="125">
        <f t="shared" si="75"/>
        <v>45</v>
      </c>
      <c r="L1029" s="133">
        <v>42524</v>
      </c>
      <c r="M1029" s="130" t="s">
        <v>424</v>
      </c>
      <c r="N1029" s="130">
        <f t="shared" si="76"/>
        <v>30</v>
      </c>
      <c r="O1029" s="127">
        <f t="shared" si="77"/>
        <v>45</v>
      </c>
      <c r="P1029" s="126">
        <v>42579</v>
      </c>
      <c r="Q1029" s="120">
        <v>938</v>
      </c>
      <c r="R1029" s="120" t="s">
        <v>611</v>
      </c>
    </row>
    <row r="1030" spans="1:18" ht="45" x14ac:dyDescent="0.25">
      <c r="A1030" s="120" t="s">
        <v>17</v>
      </c>
      <c r="B1030" s="121" t="s">
        <v>18</v>
      </c>
      <c r="C1030" s="122">
        <v>42664</v>
      </c>
      <c r="D1030" s="132">
        <v>230300</v>
      </c>
      <c r="E1030" s="120" t="s">
        <v>276</v>
      </c>
      <c r="F1030" s="130">
        <v>25</v>
      </c>
      <c r="G1030" s="120" t="str">
        <f>VLOOKUP(F1030,Plan2!$1:$1048576,3,FALSE)</f>
        <v>CANETA HIDROGRÁFICA, MATERIAL PLÁSTICO, COR CARGA VERMELHA, APLICAÇÃO RETROPROJETOR</v>
      </c>
      <c r="H1030" s="130" t="s">
        <v>277</v>
      </c>
      <c r="I1030" s="130">
        <v>30</v>
      </c>
      <c r="J1030" s="131">
        <f>VLOOKUP(F1030,Plan2!$1:$1048576,8,FALSE)</f>
        <v>1.3</v>
      </c>
      <c r="K1030" s="125">
        <f t="shared" si="75"/>
        <v>39</v>
      </c>
      <c r="L1030" s="133">
        <v>42524</v>
      </c>
      <c r="M1030" s="130" t="s">
        <v>424</v>
      </c>
      <c r="N1030" s="130">
        <f t="shared" si="76"/>
        <v>30</v>
      </c>
      <c r="O1030" s="127">
        <f t="shared" si="77"/>
        <v>39</v>
      </c>
      <c r="P1030" s="126">
        <v>42579</v>
      </c>
      <c r="Q1030" s="120">
        <v>938</v>
      </c>
      <c r="R1030" s="120" t="s">
        <v>611</v>
      </c>
    </row>
    <row r="1031" spans="1:18" ht="45" x14ac:dyDescent="0.25">
      <c r="A1031" s="120" t="s">
        <v>17</v>
      </c>
      <c r="B1031" s="121" t="s">
        <v>18</v>
      </c>
      <c r="C1031" s="122">
        <v>42664</v>
      </c>
      <c r="D1031" s="132">
        <v>230300</v>
      </c>
      <c r="E1031" s="120" t="s">
        <v>276</v>
      </c>
      <c r="F1031" s="130">
        <v>39</v>
      </c>
      <c r="G1031" s="120" t="str">
        <f>VLOOKUP(F1031,Plan2!$1:$1048576,3,FALSE)</f>
        <v>CLIPE, TAMANHO 2, MATERIAL METAL, FORMATO PARALELO. CAIXA COM 100 UNIDADES</v>
      </c>
      <c r="H1031" s="130" t="s">
        <v>277</v>
      </c>
      <c r="I1031" s="130">
        <v>50</v>
      </c>
      <c r="J1031" s="131">
        <f>VLOOKUP(F1031,Plan2!$1:$1048576,8,FALSE)</f>
        <v>0.95</v>
      </c>
      <c r="K1031" s="125">
        <f t="shared" si="75"/>
        <v>47.5</v>
      </c>
      <c r="L1031" s="133">
        <v>42524</v>
      </c>
      <c r="M1031" s="130" t="s">
        <v>415</v>
      </c>
      <c r="N1031" s="130">
        <f t="shared" si="76"/>
        <v>50</v>
      </c>
      <c r="O1031" s="127">
        <f t="shared" si="77"/>
        <v>47.5</v>
      </c>
      <c r="P1031" s="126">
        <v>42564</v>
      </c>
      <c r="Q1031" s="120">
        <v>1281</v>
      </c>
      <c r="R1031" s="120" t="s">
        <v>611</v>
      </c>
    </row>
    <row r="1032" spans="1:18" ht="45" x14ac:dyDescent="0.25">
      <c r="A1032" s="120" t="s">
        <v>17</v>
      </c>
      <c r="B1032" s="121" t="s">
        <v>18</v>
      </c>
      <c r="C1032" s="122">
        <v>42664</v>
      </c>
      <c r="D1032" s="132">
        <v>230300</v>
      </c>
      <c r="E1032" s="120" t="s">
        <v>276</v>
      </c>
      <c r="F1032" s="130">
        <v>40</v>
      </c>
      <c r="G1032" s="120" t="str">
        <f>VLOOKUP(F1032,Plan2!$1:$1048576,3,FALSE)</f>
        <v>CLIPE, TAMANHO 3, MATERIAL METAL, FORMATO PARALELO. CAIXA COM 50 UNIDADES</v>
      </c>
      <c r="H1032" s="130" t="s">
        <v>277</v>
      </c>
      <c r="I1032" s="130">
        <v>50</v>
      </c>
      <c r="J1032" s="131">
        <f>VLOOKUP(F1032,Plan2!$1:$1048576,8,FALSE)</f>
        <v>0.99</v>
      </c>
      <c r="K1032" s="125">
        <f t="shared" si="75"/>
        <v>49.5</v>
      </c>
      <c r="L1032" s="133">
        <v>42524</v>
      </c>
      <c r="M1032" s="130" t="s">
        <v>415</v>
      </c>
      <c r="N1032" s="130">
        <f t="shared" si="76"/>
        <v>50</v>
      </c>
      <c r="O1032" s="127">
        <f t="shared" si="77"/>
        <v>49.5</v>
      </c>
      <c r="P1032" s="126">
        <v>42564</v>
      </c>
      <c r="Q1032" s="120">
        <v>1281</v>
      </c>
      <c r="R1032" s="120" t="s">
        <v>611</v>
      </c>
    </row>
    <row r="1033" spans="1:18" ht="75" x14ac:dyDescent="0.25">
      <c r="A1033" s="120" t="s">
        <v>17</v>
      </c>
      <c r="B1033" s="121" t="s">
        <v>18</v>
      </c>
      <c r="C1033" s="122">
        <v>42664</v>
      </c>
      <c r="D1033" s="132">
        <v>230300</v>
      </c>
      <c r="E1033" s="120" t="s">
        <v>276</v>
      </c>
      <c r="F1033" s="130">
        <v>47</v>
      </c>
      <c r="G1033" s="120" t="str">
        <f>VLOOKUP(F1033,Plan2!$1:$1048576,3,FALSE)</f>
        <v>COLA, COMPOSIÇÃO POLIVINIL ACETATO- PVA, COR BRANCA, APLICAÇÃO ESCOLAR, CARACTERÍSTICAS ADICIONAIS LAVÁVEL, NÃO TÓXICA, VALIDADE MÍNIMA 18 MESES, TIPOLÍQUIDO. TUDO DE 40G</v>
      </c>
      <c r="H1033" s="130" t="s">
        <v>277</v>
      </c>
      <c r="I1033" s="130">
        <v>100</v>
      </c>
      <c r="J1033" s="131">
        <f>VLOOKUP(F1033,Plan2!$1:$1048576,8,FALSE)</f>
        <v>0.49</v>
      </c>
      <c r="K1033" s="125">
        <f t="shared" si="75"/>
        <v>49</v>
      </c>
      <c r="L1033" s="133">
        <v>42524</v>
      </c>
      <c r="M1033" s="130" t="s">
        <v>424</v>
      </c>
      <c r="N1033" s="130">
        <f t="shared" si="76"/>
        <v>100</v>
      </c>
      <c r="O1033" s="127">
        <f t="shared" si="77"/>
        <v>49</v>
      </c>
      <c r="P1033" s="126">
        <v>42579</v>
      </c>
      <c r="Q1033" s="120">
        <v>938</v>
      </c>
      <c r="R1033" s="120" t="s">
        <v>611</v>
      </c>
    </row>
    <row r="1034" spans="1:18" ht="60" x14ac:dyDescent="0.25">
      <c r="A1034" s="120" t="s">
        <v>17</v>
      </c>
      <c r="B1034" s="121" t="s">
        <v>18</v>
      </c>
      <c r="C1034" s="122">
        <v>42664</v>
      </c>
      <c r="D1034" s="132">
        <v>230300</v>
      </c>
      <c r="E1034" s="120" t="s">
        <v>276</v>
      </c>
      <c r="F1034" s="130">
        <v>49</v>
      </c>
      <c r="G1034" s="120" t="str">
        <f>VLOOKUP(F1034,Plan2!$1:$1048576,3,FALSE)</f>
        <v>COLCHETE FIXAÇÃO, MATERIAL AÇO, TRATAMENTO SUPERFICIAL LATONADO, TAMANHO Nº 08. CAIXA COM 72 UNIDADES</v>
      </c>
      <c r="H1034" s="130" t="s">
        <v>277</v>
      </c>
      <c r="I1034" s="130">
        <v>50</v>
      </c>
      <c r="J1034" s="131">
        <f>VLOOKUP(F1034,Plan2!$1:$1048576,8,FALSE)</f>
        <v>2.65</v>
      </c>
      <c r="K1034" s="125">
        <f t="shared" si="75"/>
        <v>132.5</v>
      </c>
      <c r="L1034" s="133">
        <v>42524</v>
      </c>
      <c r="M1034" s="130" t="s">
        <v>423</v>
      </c>
      <c r="N1034" s="130">
        <v>40</v>
      </c>
      <c r="O1034" s="127">
        <f t="shared" si="77"/>
        <v>106</v>
      </c>
      <c r="P1034" s="126">
        <v>42576</v>
      </c>
      <c r="Q1034" s="120">
        <v>348</v>
      </c>
      <c r="R1034" s="120" t="s">
        <v>692</v>
      </c>
    </row>
    <row r="1035" spans="1:18" ht="60" x14ac:dyDescent="0.25">
      <c r="A1035" s="120" t="s">
        <v>17</v>
      </c>
      <c r="B1035" s="121" t="s">
        <v>18</v>
      </c>
      <c r="C1035" s="122">
        <v>42664</v>
      </c>
      <c r="D1035" s="132">
        <v>230300</v>
      </c>
      <c r="E1035" s="120" t="s">
        <v>276</v>
      </c>
      <c r="F1035" s="130">
        <v>50</v>
      </c>
      <c r="G1035" s="120" t="str">
        <f>VLOOKUP(F1035,Plan2!$1:$1048576,3,FALSE)</f>
        <v>COLCHETE FIXAÇÃO, MATERIAL METAL, TRATAMENTO SUPERFICIAL LATONADO, TAMANHO Nº 10, APLICAÇÃO PROCESSOS. CAIXA COM 72 UNIDADES</v>
      </c>
      <c r="H1035" s="130" t="s">
        <v>277</v>
      </c>
      <c r="I1035" s="130">
        <v>50</v>
      </c>
      <c r="J1035" s="131">
        <f>VLOOKUP(F1035,Plan2!$1:$1048576,8,FALSE)</f>
        <v>3.15</v>
      </c>
      <c r="K1035" s="125">
        <f t="shared" si="75"/>
        <v>157.5</v>
      </c>
      <c r="L1035" s="133">
        <v>42524</v>
      </c>
      <c r="M1035" s="130" t="s">
        <v>423</v>
      </c>
      <c r="N1035" s="130">
        <f>I1035</f>
        <v>50</v>
      </c>
      <c r="O1035" s="127">
        <f t="shared" si="77"/>
        <v>157.5</v>
      </c>
      <c r="P1035" s="126">
        <v>42576</v>
      </c>
      <c r="Q1035" s="120">
        <v>348</v>
      </c>
      <c r="R1035" s="120" t="s">
        <v>611</v>
      </c>
    </row>
    <row r="1036" spans="1:18" ht="60" x14ac:dyDescent="0.25">
      <c r="A1036" s="120" t="s">
        <v>17</v>
      </c>
      <c r="B1036" s="121" t="s">
        <v>18</v>
      </c>
      <c r="C1036" s="122">
        <v>42664</v>
      </c>
      <c r="D1036" s="132">
        <v>230300</v>
      </c>
      <c r="E1036" s="120" t="s">
        <v>276</v>
      </c>
      <c r="F1036" s="130">
        <v>57</v>
      </c>
      <c r="G1036" s="120" t="str">
        <f>VLOOKUP(F1036,Plan2!$1:$1048576,3,FALSE)</f>
        <v>CORRETIVO LÍQUIDO, MATERIAL BASE D´ÁGUA- SECAGEM RÁPIDA, APRESENTAÇÃO FRASCO, APLICAÇÃO PAPEL COMUM ML, VOLUME 18 ML</v>
      </c>
      <c r="H1036" s="130" t="s">
        <v>277</v>
      </c>
      <c r="I1036" s="130">
        <v>100</v>
      </c>
      <c r="J1036" s="131">
        <f>VLOOKUP(F1036,Plan2!$1:$1048576,8,FALSE)</f>
        <v>0.99</v>
      </c>
      <c r="K1036" s="125">
        <f t="shared" si="75"/>
        <v>99</v>
      </c>
      <c r="L1036" s="133">
        <v>42527</v>
      </c>
      <c r="M1036" s="130" t="s">
        <v>431</v>
      </c>
      <c r="N1036" s="130">
        <v>80</v>
      </c>
      <c r="O1036" s="127">
        <f t="shared" si="77"/>
        <v>79.2</v>
      </c>
      <c r="P1036" s="126">
        <v>42613</v>
      </c>
      <c r="Q1036" s="120">
        <v>1089</v>
      </c>
      <c r="R1036" s="120" t="s">
        <v>692</v>
      </c>
    </row>
    <row r="1037" spans="1:18" ht="60" x14ac:dyDescent="0.25">
      <c r="A1037" s="120" t="s">
        <v>17</v>
      </c>
      <c r="B1037" s="121" t="s">
        <v>18</v>
      </c>
      <c r="C1037" s="122">
        <v>42664</v>
      </c>
      <c r="D1037" s="132">
        <v>230300</v>
      </c>
      <c r="E1037" s="120" t="s">
        <v>276</v>
      </c>
      <c r="F1037" s="130">
        <v>87</v>
      </c>
      <c r="G1037" s="120" t="str">
        <f>VLOOKUP(F1037,Plan2!$1:$1048576,3,FALSE)</f>
        <v>FITA ADESIVA, MATERIAL CELOFANE TRANSPARENTE, TIPO MONOFACE, LARGURA 19 MM, COMPRIMENTO 30 M, COR INCOLOR, APLICAÇÃO MULTIUSO</v>
      </c>
      <c r="H1037" s="130" t="s">
        <v>277</v>
      </c>
      <c r="I1037" s="130">
        <v>20</v>
      </c>
      <c r="J1037" s="131">
        <f>VLOOKUP(F1037,Plan2!$1:$1048576,8,FALSE)</f>
        <v>0.97</v>
      </c>
      <c r="K1037" s="125">
        <f t="shared" si="75"/>
        <v>19.399999999999999</v>
      </c>
      <c r="L1037" s="133">
        <v>42524</v>
      </c>
      <c r="M1037" s="130" t="s">
        <v>414</v>
      </c>
      <c r="N1037" s="130">
        <f t="shared" ref="N1037:N1048" si="78">I1037</f>
        <v>20</v>
      </c>
      <c r="O1037" s="127">
        <f t="shared" si="77"/>
        <v>19.399999999999999</v>
      </c>
      <c r="P1037" s="126">
        <v>42612</v>
      </c>
      <c r="Q1037" s="120">
        <v>1489</v>
      </c>
      <c r="R1037" s="120" t="s">
        <v>611</v>
      </c>
    </row>
    <row r="1038" spans="1:18" ht="75" x14ac:dyDescent="0.25">
      <c r="A1038" s="120" t="s">
        <v>17</v>
      </c>
      <c r="B1038" s="121" t="s">
        <v>18</v>
      </c>
      <c r="C1038" s="122">
        <v>42664</v>
      </c>
      <c r="D1038" s="132">
        <v>230300</v>
      </c>
      <c r="E1038" s="120" t="s">
        <v>276</v>
      </c>
      <c r="F1038" s="130">
        <v>86</v>
      </c>
      <c r="G1038" s="120" t="str">
        <f>VLOOKUP(F1038,Plan2!$1:$1048576,3,FALSE)</f>
        <v>FITA ADESIVA EMBALAGEM, MATERIAL POLIPROPILENO, COMPRIMENTO 50 M, LARGURA 50 MM, APLICAÇÃO EMPACOTAMENTO EM GERAL, COR MARROM. ROLO DE 50 METROS</v>
      </c>
      <c r="H1038" s="130" t="s">
        <v>277</v>
      </c>
      <c r="I1038" s="130">
        <v>20</v>
      </c>
      <c r="J1038" s="131">
        <f>VLOOKUP(F1038,Plan2!$1:$1048576,8,FALSE)</f>
        <v>1.75</v>
      </c>
      <c r="K1038" s="125">
        <f t="shared" si="75"/>
        <v>35</v>
      </c>
      <c r="L1038" s="133">
        <v>42524</v>
      </c>
      <c r="M1038" s="130" t="s">
        <v>416</v>
      </c>
      <c r="N1038" s="130">
        <f t="shared" si="78"/>
        <v>20</v>
      </c>
      <c r="O1038" s="127">
        <f t="shared" si="77"/>
        <v>35</v>
      </c>
      <c r="P1038" s="126">
        <v>42597</v>
      </c>
      <c r="Q1038" s="120">
        <v>3048</v>
      </c>
      <c r="R1038" s="120" t="s">
        <v>611</v>
      </c>
    </row>
    <row r="1039" spans="1:18" ht="75" x14ac:dyDescent="0.25">
      <c r="A1039" s="120" t="s">
        <v>17</v>
      </c>
      <c r="B1039" s="121" t="s">
        <v>18</v>
      </c>
      <c r="C1039" s="122">
        <v>42664</v>
      </c>
      <c r="D1039" s="132">
        <v>230300</v>
      </c>
      <c r="E1039" s="120" t="s">
        <v>276</v>
      </c>
      <c r="F1039" s="130">
        <v>91</v>
      </c>
      <c r="G1039" s="120" t="str">
        <f>VLOOKUP(F1039,Plan2!$1:$1048576,3,FALSE)</f>
        <v>FITA ADESIVA, MATERIAL POLIPROPILENO TRANSPARENTE, TIPO MONOFACE, LARGURA 19 MM, COMPRIMENTO 50 M, COR INCOLOR, APLICAÇÃO MULTIUSO. ROLO DE 50 METROS</v>
      </c>
      <c r="H1039" s="130" t="s">
        <v>277</v>
      </c>
      <c r="I1039" s="130">
        <v>20</v>
      </c>
      <c r="J1039" s="131">
        <f>VLOOKUP(F1039,Plan2!$1:$1048576,8,FALSE)</f>
        <v>1.03</v>
      </c>
      <c r="K1039" s="125">
        <f t="shared" si="75"/>
        <v>20.6</v>
      </c>
      <c r="L1039" s="133">
        <v>42527</v>
      </c>
      <c r="M1039" s="130" t="s">
        <v>429</v>
      </c>
      <c r="N1039" s="130">
        <f t="shared" si="78"/>
        <v>20</v>
      </c>
      <c r="O1039" s="127">
        <f t="shared" si="77"/>
        <v>20.6</v>
      </c>
      <c r="P1039" s="126">
        <v>42569</v>
      </c>
      <c r="Q1039" s="120">
        <v>2792</v>
      </c>
      <c r="R1039" s="120" t="s">
        <v>611</v>
      </c>
    </row>
    <row r="1040" spans="1:18" ht="75" x14ac:dyDescent="0.25">
      <c r="A1040" s="120" t="s">
        <v>17</v>
      </c>
      <c r="B1040" s="121" t="s">
        <v>18</v>
      </c>
      <c r="C1040" s="122">
        <v>42664</v>
      </c>
      <c r="D1040" s="132">
        <v>230300</v>
      </c>
      <c r="E1040" s="120" t="s">
        <v>276</v>
      </c>
      <c r="F1040" s="130">
        <v>92</v>
      </c>
      <c r="G1040" s="120" t="str">
        <f>VLOOKUP(F1040,Plan2!$1:$1048576,3,FALSE)</f>
        <v>FITA ADESIVA, MATERIAL POLIPROPILENO TRANSPARENTE, TIPO MONOFACE, LARGURA 50 MM, COMPRIMENTO 50 M, COR INCOLOR, APLICAÇÃO MULTIUSO. ROLO DE 50 METROS</v>
      </c>
      <c r="H1040" s="130" t="s">
        <v>277</v>
      </c>
      <c r="I1040" s="130">
        <v>20</v>
      </c>
      <c r="J1040" s="131">
        <f>VLOOKUP(F1040,Plan2!$1:$1048576,8,FALSE)</f>
        <v>1.8</v>
      </c>
      <c r="K1040" s="125">
        <f t="shared" si="75"/>
        <v>36</v>
      </c>
      <c r="L1040" s="133">
        <v>42524</v>
      </c>
      <c r="M1040" s="130" t="s">
        <v>416</v>
      </c>
      <c r="N1040" s="130">
        <f t="shared" si="78"/>
        <v>20</v>
      </c>
      <c r="O1040" s="127">
        <f t="shared" si="77"/>
        <v>36</v>
      </c>
      <c r="P1040" s="126">
        <v>42597</v>
      </c>
      <c r="Q1040" s="120">
        <v>3048</v>
      </c>
      <c r="R1040" s="120" t="s">
        <v>611</v>
      </c>
    </row>
    <row r="1041" spans="1:18" ht="45" x14ac:dyDescent="0.25">
      <c r="A1041" s="120" t="s">
        <v>17</v>
      </c>
      <c r="B1041" s="121" t="s">
        <v>18</v>
      </c>
      <c r="C1041" s="122">
        <v>42664</v>
      </c>
      <c r="D1041" s="132">
        <v>230300</v>
      </c>
      <c r="E1041" s="120" t="s">
        <v>276</v>
      </c>
      <c r="F1041" s="130">
        <v>94</v>
      </c>
      <c r="G1041" s="120" t="str">
        <f>VLOOKUP(F1041,Plan2!$1:$1048576,3,FALSE)</f>
        <v>FLANELA, MATERIAL FLANELA, COMPRIMENTO 60 CM, LARGURA 40 CM, COR AMARELA</v>
      </c>
      <c r="H1041" s="130" t="s">
        <v>277</v>
      </c>
      <c r="I1041" s="130">
        <v>150</v>
      </c>
      <c r="J1041" s="131">
        <f>VLOOKUP(F1041,Plan2!$1:$1048576,8,FALSE)</f>
        <v>1.22</v>
      </c>
      <c r="K1041" s="125">
        <f t="shared" si="75"/>
        <v>183</v>
      </c>
      <c r="L1041" s="133">
        <v>42524</v>
      </c>
      <c r="M1041" s="130" t="s">
        <v>422</v>
      </c>
      <c r="N1041" s="130">
        <f t="shared" si="78"/>
        <v>150</v>
      </c>
      <c r="O1041" s="127">
        <f t="shared" si="77"/>
        <v>183</v>
      </c>
      <c r="P1041" s="126">
        <v>42590</v>
      </c>
      <c r="Q1041" s="120">
        <v>544</v>
      </c>
      <c r="R1041" s="120" t="s">
        <v>611</v>
      </c>
    </row>
    <row r="1042" spans="1:18" ht="60" x14ac:dyDescent="0.25">
      <c r="A1042" s="120" t="s">
        <v>17</v>
      </c>
      <c r="B1042" s="121" t="s">
        <v>18</v>
      </c>
      <c r="C1042" s="122">
        <v>42664</v>
      </c>
      <c r="D1042" s="132">
        <v>230300</v>
      </c>
      <c r="E1042" s="120" t="s">
        <v>276</v>
      </c>
      <c r="F1042" s="130">
        <v>99</v>
      </c>
      <c r="G1042" s="120" t="str">
        <f>VLOOKUP(F1042,Plan2!$1:$1048576,3,FALSE)</f>
        <v>GARRAFA TÉRMICA, MATERIAL PLÁSTICO, CAPACIDADE 1 L, FORMATO CILÍNDRICO, CARACTERÍSTICAS ADICIONAIS COM TAMPA ROSCÁVEL E AMPOLA EM VIDRO</v>
      </c>
      <c r="H1042" s="130" t="s">
        <v>277</v>
      </c>
      <c r="I1042" s="130">
        <v>2</v>
      </c>
      <c r="J1042" s="131">
        <f>VLOOKUP(F1042,Plan2!$1:$1048576,8,FALSE)</f>
        <v>19.989999999999998</v>
      </c>
      <c r="K1042" s="125">
        <f t="shared" si="75"/>
        <v>39.979999999999997</v>
      </c>
      <c r="L1042" s="133">
        <v>42524</v>
      </c>
      <c r="M1042" s="130" t="s">
        <v>422</v>
      </c>
      <c r="N1042" s="130">
        <f t="shared" si="78"/>
        <v>2</v>
      </c>
      <c r="O1042" s="127">
        <f t="shared" si="77"/>
        <v>39.979999999999997</v>
      </c>
      <c r="P1042" s="126">
        <v>42590</v>
      </c>
      <c r="Q1042" s="120">
        <v>544</v>
      </c>
      <c r="R1042" s="120" t="s">
        <v>611</v>
      </c>
    </row>
    <row r="1043" spans="1:18" ht="60" x14ac:dyDescent="0.25">
      <c r="A1043" s="120" t="s">
        <v>17</v>
      </c>
      <c r="B1043" s="121" t="s">
        <v>18</v>
      </c>
      <c r="C1043" s="122">
        <v>42664</v>
      </c>
      <c r="D1043" s="132">
        <v>230300</v>
      </c>
      <c r="E1043" s="120" t="s">
        <v>276</v>
      </c>
      <c r="F1043" s="130">
        <v>111</v>
      </c>
      <c r="G1043" s="120" t="str">
        <f>VLOOKUP(F1043,Plan2!$1:$1048576,3,FALSE)</f>
        <v>LIVRO ATA, MATERIAL PAPEL OFF-SET, QUANTIDADE FOLHAS 200 FL, GRAMATURA 75 G/ M2, COMPRIMENTO 320 MM, LARGURA 220 MM</v>
      </c>
      <c r="H1043" s="130" t="s">
        <v>277</v>
      </c>
      <c r="I1043" s="130">
        <v>1</v>
      </c>
      <c r="J1043" s="131">
        <f>VLOOKUP(F1043,Plan2!$1:$1048576,8,FALSE)</f>
        <v>10.49</v>
      </c>
      <c r="K1043" s="125">
        <f t="shared" si="75"/>
        <v>10.49</v>
      </c>
      <c r="L1043" s="133">
        <v>42527</v>
      </c>
      <c r="M1043" s="130" t="s">
        <v>430</v>
      </c>
      <c r="N1043" s="130">
        <f t="shared" si="78"/>
        <v>1</v>
      </c>
      <c r="O1043" s="127">
        <f t="shared" si="77"/>
        <v>10.49</v>
      </c>
      <c r="P1043" s="126">
        <v>42570</v>
      </c>
      <c r="Q1043" s="120">
        <v>1327</v>
      </c>
      <c r="R1043" s="120" t="s">
        <v>611</v>
      </c>
    </row>
    <row r="1044" spans="1:18" ht="120" x14ac:dyDescent="0.25">
      <c r="A1044" s="120" t="s">
        <v>17</v>
      </c>
      <c r="B1044" s="121" t="s">
        <v>18</v>
      </c>
      <c r="C1044" s="122">
        <v>42664</v>
      </c>
      <c r="D1044" s="132">
        <v>230300</v>
      </c>
      <c r="E1044" s="120" t="s">
        <v>276</v>
      </c>
      <c r="F1044" s="130">
        <v>112</v>
      </c>
      <c r="G1044" s="120" t="str">
        <f>VLOOKUP(F1044,Plan2!$1:$1048576,3,FALSE)</f>
        <v>LIVRO PROTOCOLO, MATERIAL PAPEL OFF-SET, QUANTIDADE FOLHAS 100 FL, COMPRIMENTO230 MM, LARGURA 170 MM, TIPO CAPA DURA, CARACTERÍSTICAS ADICIONAIS COM FOLHAS PAUTADAS E NUMERADAS SEQÜENCIALMENTE, MATERIAL CAPA PAPELÃO, GRAMATURA FOLHAS 54 G/M2</v>
      </c>
      <c r="H1044" s="130" t="s">
        <v>277</v>
      </c>
      <c r="I1044" s="130">
        <v>3</v>
      </c>
      <c r="J1044" s="131">
        <f>VLOOKUP(F1044,Plan2!$1:$1048576,8,FALSE)</f>
        <v>3.75</v>
      </c>
      <c r="K1044" s="125">
        <f t="shared" si="75"/>
        <v>11.25</v>
      </c>
      <c r="L1044" s="133">
        <v>42527</v>
      </c>
      <c r="M1044" s="130" t="s">
        <v>427</v>
      </c>
      <c r="N1044" s="130">
        <f t="shared" si="78"/>
        <v>3</v>
      </c>
      <c r="O1044" s="127">
        <f t="shared" si="77"/>
        <v>11.25</v>
      </c>
      <c r="P1044" s="126" t="s">
        <v>671</v>
      </c>
      <c r="Q1044" s="120" t="s">
        <v>477</v>
      </c>
      <c r="R1044" s="120" t="s">
        <v>695</v>
      </c>
    </row>
    <row r="1045" spans="1:18" ht="75" x14ac:dyDescent="0.25">
      <c r="A1045" s="120" t="s">
        <v>17</v>
      </c>
      <c r="B1045" s="121" t="s">
        <v>18</v>
      </c>
      <c r="C1045" s="122">
        <v>42664</v>
      </c>
      <c r="D1045" s="132">
        <v>230300</v>
      </c>
      <c r="E1045" s="120" t="s">
        <v>276</v>
      </c>
      <c r="F1045" s="130">
        <v>108</v>
      </c>
      <c r="G1045" s="120" t="str">
        <f>VLOOKUP(F1045,Plan2!$1:$1048576,3,FALSE)</f>
        <v>LÁPIS PRETO, MATERIAL CORPO MADEIRA, DUREZA CARGA HB, FORMATO CORPO SEXTAVADO,CARACTERÍSTICAS ADICIONAIS ENVERNIZADO E APONTADO, MATERIAL CARGA GRAFITE Nº 2</v>
      </c>
      <c r="H1045" s="130" t="s">
        <v>277</v>
      </c>
      <c r="I1045" s="130">
        <v>100</v>
      </c>
      <c r="J1045" s="131">
        <f>VLOOKUP(F1045,Plan2!$1:$1048576,8,FALSE)</f>
        <v>0.16</v>
      </c>
      <c r="K1045" s="125">
        <f t="shared" si="75"/>
        <v>16</v>
      </c>
      <c r="L1045" s="130" t="s">
        <v>477</v>
      </c>
      <c r="M1045" s="130" t="s">
        <v>477</v>
      </c>
      <c r="N1045" s="130" t="s">
        <v>477</v>
      </c>
      <c r="O1045" s="127" t="s">
        <v>477</v>
      </c>
      <c r="P1045" s="126" t="s">
        <v>477</v>
      </c>
      <c r="Q1045" s="120" t="s">
        <v>477</v>
      </c>
      <c r="R1045" s="120" t="s">
        <v>478</v>
      </c>
    </row>
    <row r="1046" spans="1:18" ht="135" x14ac:dyDescent="0.25">
      <c r="A1046" s="120" t="s">
        <v>17</v>
      </c>
      <c r="B1046" s="121" t="s">
        <v>18</v>
      </c>
      <c r="C1046" s="122">
        <v>42664</v>
      </c>
      <c r="D1046" s="132">
        <v>230300</v>
      </c>
      <c r="E1046" s="120" t="s">
        <v>276</v>
      </c>
      <c r="F1046" s="130">
        <v>114</v>
      </c>
      <c r="G1046" s="120" t="str">
        <f>VLOOKUP(F1046,Plan2!$1:$1048576,3,FALSE)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1046" s="130" t="s">
        <v>277</v>
      </c>
      <c r="I1046" s="130">
        <v>30</v>
      </c>
      <c r="J1046" s="131">
        <f>VLOOKUP(F1046,Plan2!$1:$1048576,8,FALSE)</f>
        <v>11.42</v>
      </c>
      <c r="K1046" s="125">
        <f t="shared" si="75"/>
        <v>342.6</v>
      </c>
      <c r="L1046" s="133">
        <v>42524</v>
      </c>
      <c r="M1046" s="130" t="s">
        <v>420</v>
      </c>
      <c r="N1046" s="130">
        <f t="shared" si="78"/>
        <v>30</v>
      </c>
      <c r="O1046" s="127">
        <f t="shared" si="77"/>
        <v>342.6</v>
      </c>
      <c r="P1046" s="126">
        <v>42579</v>
      </c>
      <c r="Q1046" s="120">
        <v>4544</v>
      </c>
      <c r="R1046" s="120" t="s">
        <v>611</v>
      </c>
    </row>
    <row r="1047" spans="1:18" ht="60" x14ac:dyDescent="0.25">
      <c r="A1047" s="120" t="s">
        <v>17</v>
      </c>
      <c r="B1047" s="121" t="s">
        <v>18</v>
      </c>
      <c r="C1047" s="122">
        <v>42664</v>
      </c>
      <c r="D1047" s="132">
        <v>230300</v>
      </c>
      <c r="E1047" s="120" t="s">
        <v>276</v>
      </c>
      <c r="F1047" s="130">
        <v>116</v>
      </c>
      <c r="G1047" s="120" t="str">
        <f>VLOOKUP(F1047,Plan2!$1:$1048576,3,FALSE)</f>
        <v>MÁSCARA MULTIUSO, TIPO USO DESCARTÁVEL, FINALIDADE PROTEÇÃO CONTRA PÓ, CARACTERÍSTICAS ADICIONAIS SEMIFACIAL</v>
      </c>
      <c r="H1047" s="130" t="s">
        <v>277</v>
      </c>
      <c r="I1047" s="130">
        <v>35</v>
      </c>
      <c r="J1047" s="131">
        <f>VLOOKUP(F1047,Plan2!$1:$1048576,8,FALSE)</f>
        <v>0.12</v>
      </c>
      <c r="K1047" s="125">
        <f t="shared" si="75"/>
        <v>4.2</v>
      </c>
      <c r="L1047" s="133">
        <v>42527</v>
      </c>
      <c r="M1047" s="130" t="s">
        <v>430</v>
      </c>
      <c r="N1047" s="130">
        <f t="shared" si="78"/>
        <v>35</v>
      </c>
      <c r="O1047" s="127">
        <f t="shared" si="77"/>
        <v>4.2</v>
      </c>
      <c r="P1047" s="126">
        <v>42570</v>
      </c>
      <c r="Q1047" s="120">
        <v>1327</v>
      </c>
      <c r="R1047" s="120" t="s">
        <v>611</v>
      </c>
    </row>
    <row r="1048" spans="1:18" ht="75" x14ac:dyDescent="0.25">
      <c r="A1048" s="120" t="s">
        <v>17</v>
      </c>
      <c r="B1048" s="121" t="s">
        <v>18</v>
      </c>
      <c r="C1048" s="122">
        <v>42664</v>
      </c>
      <c r="D1048" s="132">
        <v>230300</v>
      </c>
      <c r="E1048" s="120" t="s">
        <v>276</v>
      </c>
      <c r="F1048" s="130">
        <v>147</v>
      </c>
      <c r="G1048" s="120" t="str">
        <f>VLOOKUP(F1048,Plan2!$1:$1048576,3,FALSE)</f>
        <v>PILHA, TAMANHO PALITO, MODELO AAA, CARACTERÍSTICAS ADICIONAIS NÃO CONTÉM MERCÚRIO E CÁDMIO, SISTEMA ELETROQUÍMICO ALCALINA, TENSÃO NOMINAL 1,5 V</v>
      </c>
      <c r="H1048" s="130" t="s">
        <v>277</v>
      </c>
      <c r="I1048" s="130">
        <v>15</v>
      </c>
      <c r="J1048" s="131">
        <f>VLOOKUP(F1048,Plan2!$1:$1048576,8,FALSE)</f>
        <v>1.51</v>
      </c>
      <c r="K1048" s="125">
        <f t="shared" si="75"/>
        <v>22.65</v>
      </c>
      <c r="L1048" s="133">
        <v>42527</v>
      </c>
      <c r="M1048" s="130" t="s">
        <v>432</v>
      </c>
      <c r="N1048" s="130">
        <f t="shared" si="78"/>
        <v>15</v>
      </c>
      <c r="O1048" s="127">
        <f t="shared" si="77"/>
        <v>22.65</v>
      </c>
      <c r="P1048" s="126">
        <v>42562</v>
      </c>
      <c r="Q1048" s="120">
        <v>489</v>
      </c>
      <c r="R1048" s="120" t="s">
        <v>611</v>
      </c>
    </row>
    <row r="1049" spans="1:18" ht="75" x14ac:dyDescent="0.25">
      <c r="A1049" s="120" t="s">
        <v>17</v>
      </c>
      <c r="B1049" s="121" t="s">
        <v>18</v>
      </c>
      <c r="C1049" s="122">
        <v>42664</v>
      </c>
      <c r="D1049" s="132">
        <v>230300</v>
      </c>
      <c r="E1049" s="120" t="s">
        <v>276</v>
      </c>
      <c r="F1049" s="130">
        <v>148</v>
      </c>
      <c r="G1049" s="120" t="str">
        <f>VLOOKUP(F1049,Plan2!$1:$1048576,3,FALSE)</f>
        <v>PILHA, TAMANHO PEQUENA, MODELO AA, CARACTERÍSTICAS ADICIONAIS CARTELA C/2 UNIDADES/NÃO CONTÉM MERCÚRIO E CÁDMIO, SISTEMA ELETROQUÍMICO ALCALINA, TENSÃO NOMINAL 1,5 V</v>
      </c>
      <c r="H1049" s="130" t="s">
        <v>277</v>
      </c>
      <c r="I1049" s="130">
        <v>25</v>
      </c>
      <c r="J1049" s="131">
        <f>VLOOKUP(F1049,Plan2!$1:$1048576,8,FALSE)</f>
        <v>1.49</v>
      </c>
      <c r="K1049" s="125">
        <f t="shared" si="75"/>
        <v>37.25</v>
      </c>
      <c r="L1049" s="133">
        <v>42527</v>
      </c>
      <c r="M1049" s="130" t="s">
        <v>432</v>
      </c>
      <c r="N1049" s="130">
        <v>10</v>
      </c>
      <c r="O1049" s="127">
        <f t="shared" si="77"/>
        <v>14.9</v>
      </c>
      <c r="P1049" s="126">
        <v>42562</v>
      </c>
      <c r="Q1049" s="120">
        <v>489</v>
      </c>
      <c r="R1049" s="120" t="s">
        <v>692</v>
      </c>
    </row>
    <row r="1050" spans="1:18" ht="45" x14ac:dyDescent="0.25">
      <c r="A1050" s="120" t="s">
        <v>17</v>
      </c>
      <c r="B1050" s="121" t="s">
        <v>18</v>
      </c>
      <c r="C1050" s="122">
        <v>42664</v>
      </c>
      <c r="D1050" s="132">
        <v>230300</v>
      </c>
      <c r="E1050" s="120" t="s">
        <v>276</v>
      </c>
      <c r="F1050" s="130">
        <v>149</v>
      </c>
      <c r="G1050" s="120" t="str">
        <f>VLOOKUP(F1050,Plan2!$1:$1048576,3,FALSE)</f>
        <v>PINCEL ATÔMICO, MATERIAL PLÁSTICO, TIPO PONTA FELTRO, TIPO CARGA DESCARTÁVEL, COR TINTA AZUL</v>
      </c>
      <c r="H1050" s="130" t="s">
        <v>277</v>
      </c>
      <c r="I1050" s="130">
        <v>10</v>
      </c>
      <c r="J1050" s="131">
        <f>VLOOKUP(F1050,Plan2!$1:$1048576,8,FALSE)</f>
        <v>1.05</v>
      </c>
      <c r="K1050" s="125">
        <f t="shared" si="75"/>
        <v>10.5</v>
      </c>
      <c r="L1050" s="133">
        <v>42524</v>
      </c>
      <c r="M1050" s="130" t="s">
        <v>424</v>
      </c>
      <c r="N1050" s="130">
        <f t="shared" ref="N1050:N1058" si="79">I1050</f>
        <v>10</v>
      </c>
      <c r="O1050" s="127">
        <f t="shared" si="77"/>
        <v>10.5</v>
      </c>
      <c r="P1050" s="126">
        <v>42579</v>
      </c>
      <c r="Q1050" s="120">
        <v>938</v>
      </c>
      <c r="R1050" s="120" t="s">
        <v>611</v>
      </c>
    </row>
    <row r="1051" spans="1:18" ht="45" x14ac:dyDescent="0.25">
      <c r="A1051" s="120" t="s">
        <v>17</v>
      </c>
      <c r="B1051" s="121" t="s">
        <v>18</v>
      </c>
      <c r="C1051" s="122">
        <v>42664</v>
      </c>
      <c r="D1051" s="132">
        <v>230300</v>
      </c>
      <c r="E1051" s="120" t="s">
        <v>276</v>
      </c>
      <c r="F1051" s="130">
        <v>150</v>
      </c>
      <c r="G1051" s="120" t="str">
        <f>VLOOKUP(F1051,Plan2!$1:$1048576,3,FALSE)</f>
        <v>PINCEL ATÔMICO, MATERIAL PLÁSTICO, TIPO PONTA FELTRO, TIPO CARGA DESCARTÁVEL, COR TINTA PRETA</v>
      </c>
      <c r="H1051" s="130" t="s">
        <v>277</v>
      </c>
      <c r="I1051" s="130">
        <v>10</v>
      </c>
      <c r="J1051" s="131">
        <f>VLOOKUP(F1051,Plan2!$1:$1048576,8,FALSE)</f>
        <v>1.05</v>
      </c>
      <c r="K1051" s="125">
        <f t="shared" si="75"/>
        <v>10.5</v>
      </c>
      <c r="L1051" s="133">
        <v>42524</v>
      </c>
      <c r="M1051" s="130" t="s">
        <v>424</v>
      </c>
      <c r="N1051" s="130">
        <f t="shared" si="79"/>
        <v>10</v>
      </c>
      <c r="O1051" s="127">
        <f t="shared" si="77"/>
        <v>10.5</v>
      </c>
      <c r="P1051" s="126">
        <v>42579</v>
      </c>
      <c r="Q1051" s="120">
        <v>938</v>
      </c>
      <c r="R1051" s="120" t="s">
        <v>611</v>
      </c>
    </row>
    <row r="1052" spans="1:18" ht="45" x14ac:dyDescent="0.25">
      <c r="A1052" s="120" t="s">
        <v>17</v>
      </c>
      <c r="B1052" s="121" t="s">
        <v>18</v>
      </c>
      <c r="C1052" s="122">
        <v>42664</v>
      </c>
      <c r="D1052" s="132">
        <v>230300</v>
      </c>
      <c r="E1052" s="120" t="s">
        <v>276</v>
      </c>
      <c r="F1052" s="130">
        <v>151</v>
      </c>
      <c r="G1052" s="120" t="str">
        <f>VLOOKUP(F1052,Plan2!$1:$1048576,3,FALSE)</f>
        <v>PINCEL ATÔMICO, MATERIAL PLÁSTICO, TIPO PONTA FELTRO, TIPO CARGA DESCARTÁVEL, COR TINTA VERDE</v>
      </c>
      <c r="H1052" s="130" t="s">
        <v>277</v>
      </c>
      <c r="I1052" s="130">
        <v>10</v>
      </c>
      <c r="J1052" s="131">
        <f>VLOOKUP(F1052,Plan2!$1:$1048576,8,FALSE)</f>
        <v>1.05</v>
      </c>
      <c r="K1052" s="125">
        <f t="shared" si="75"/>
        <v>10.5</v>
      </c>
      <c r="L1052" s="133">
        <v>42524</v>
      </c>
      <c r="M1052" s="130" t="s">
        <v>424</v>
      </c>
      <c r="N1052" s="130">
        <f t="shared" si="79"/>
        <v>10</v>
      </c>
      <c r="O1052" s="127">
        <f t="shared" si="77"/>
        <v>10.5</v>
      </c>
      <c r="P1052" s="126">
        <v>42579</v>
      </c>
      <c r="Q1052" s="120">
        <v>938</v>
      </c>
      <c r="R1052" s="120" t="s">
        <v>611</v>
      </c>
    </row>
    <row r="1053" spans="1:18" ht="45" x14ac:dyDescent="0.25">
      <c r="A1053" s="120" t="s">
        <v>17</v>
      </c>
      <c r="B1053" s="121" t="s">
        <v>18</v>
      </c>
      <c r="C1053" s="122">
        <v>42664</v>
      </c>
      <c r="D1053" s="132">
        <v>230300</v>
      </c>
      <c r="E1053" s="120" t="s">
        <v>276</v>
      </c>
      <c r="F1053" s="130">
        <v>152</v>
      </c>
      <c r="G1053" s="120" t="str">
        <f>VLOOKUP(F1053,Plan2!$1:$1048576,3,FALSE)</f>
        <v>PINCEL ATÔMICO, MATERIAL PLÁSTICO, TIPO PONTA FELTRO, TIPO CARGA DESCARTÁVEL, COR TINTA VERMELHA</v>
      </c>
      <c r="H1053" s="130" t="s">
        <v>277</v>
      </c>
      <c r="I1053" s="130">
        <v>10</v>
      </c>
      <c r="J1053" s="131">
        <f>VLOOKUP(F1053,Plan2!$1:$1048576,8,FALSE)</f>
        <v>0.94</v>
      </c>
      <c r="K1053" s="125">
        <f t="shared" si="75"/>
        <v>9.3999999999999986</v>
      </c>
      <c r="L1053" s="133">
        <v>42527</v>
      </c>
      <c r="M1053" s="130" t="s">
        <v>425</v>
      </c>
      <c r="N1053" s="130">
        <f t="shared" si="79"/>
        <v>10</v>
      </c>
      <c r="O1053" s="127">
        <f t="shared" si="77"/>
        <v>9.3999999999999986</v>
      </c>
      <c r="P1053" s="126">
        <v>42579</v>
      </c>
      <c r="Q1053" s="120">
        <v>1400</v>
      </c>
      <c r="R1053" s="120" t="s">
        <v>611</v>
      </c>
    </row>
    <row r="1054" spans="1:18" ht="45" x14ac:dyDescent="0.25">
      <c r="A1054" s="120" t="s">
        <v>17</v>
      </c>
      <c r="B1054" s="121" t="s">
        <v>18</v>
      </c>
      <c r="C1054" s="122">
        <v>42664</v>
      </c>
      <c r="D1054" s="132">
        <v>230300</v>
      </c>
      <c r="E1054" s="120" t="s">
        <v>276</v>
      </c>
      <c r="F1054" s="130">
        <v>154</v>
      </c>
      <c r="G1054" s="120" t="str">
        <f>VLOOKUP(F1054,Plan2!$1:$1048576,3,FALSE)</f>
        <v>PINCEL MARCADOR PERMANENTE CD, MATERIAL PLÁSTICO, TIPO PONTA FELTRO, COR TINTAPRETA</v>
      </c>
      <c r="H1054" s="130" t="s">
        <v>277</v>
      </c>
      <c r="I1054" s="130">
        <v>50</v>
      </c>
      <c r="J1054" s="131">
        <f>VLOOKUP(F1054,Plan2!$1:$1048576,8,FALSE)</f>
        <v>1.21</v>
      </c>
      <c r="K1054" s="125">
        <f t="shared" si="75"/>
        <v>60.5</v>
      </c>
      <c r="L1054" s="133">
        <v>42527</v>
      </c>
      <c r="M1054" s="130" t="s">
        <v>431</v>
      </c>
      <c r="N1054" s="130">
        <f t="shared" si="79"/>
        <v>50</v>
      </c>
      <c r="O1054" s="127">
        <f t="shared" si="77"/>
        <v>60.5</v>
      </c>
      <c r="P1054" s="126">
        <v>42613</v>
      </c>
      <c r="Q1054" s="120">
        <v>1089</v>
      </c>
      <c r="R1054" s="120" t="s">
        <v>611</v>
      </c>
    </row>
    <row r="1055" spans="1:18" ht="45" x14ac:dyDescent="0.25">
      <c r="A1055" s="120" t="s">
        <v>17</v>
      </c>
      <c r="B1055" s="121" t="s">
        <v>18</v>
      </c>
      <c r="C1055" s="122">
        <v>42664</v>
      </c>
      <c r="D1055" s="132">
        <v>230300</v>
      </c>
      <c r="E1055" s="120" t="s">
        <v>276</v>
      </c>
      <c r="F1055" s="130">
        <v>155</v>
      </c>
      <c r="G1055" s="120" t="str">
        <f>VLOOKUP(F1055,Plan2!$1:$1048576,3,FALSE)</f>
        <v>PINCEL MARCADOR PERMANENTE CD, MATERIAL PLÁSTICO, TIPO PONTA FELTRO, COR TINTAVERMELHA</v>
      </c>
      <c r="H1055" s="130" t="s">
        <v>277</v>
      </c>
      <c r="I1055" s="130">
        <v>50</v>
      </c>
      <c r="J1055" s="131">
        <f>VLOOKUP(F1055,Plan2!$1:$1048576,8,FALSE)</f>
        <v>1.18</v>
      </c>
      <c r="K1055" s="125">
        <f t="shared" si="75"/>
        <v>59</v>
      </c>
      <c r="L1055" s="133">
        <v>42524</v>
      </c>
      <c r="M1055" s="130" t="s">
        <v>424</v>
      </c>
      <c r="N1055" s="130">
        <f t="shared" si="79"/>
        <v>50</v>
      </c>
      <c r="O1055" s="127">
        <f t="shared" si="77"/>
        <v>59</v>
      </c>
      <c r="P1055" s="126">
        <v>42579</v>
      </c>
      <c r="Q1055" s="120">
        <v>938</v>
      </c>
      <c r="R1055" s="120" t="s">
        <v>611</v>
      </c>
    </row>
    <row r="1056" spans="1:18" ht="45" x14ac:dyDescent="0.25">
      <c r="A1056" s="120" t="s">
        <v>17</v>
      </c>
      <c r="B1056" s="121" t="s">
        <v>18</v>
      </c>
      <c r="C1056" s="122">
        <v>42664</v>
      </c>
      <c r="D1056" s="132">
        <v>230300</v>
      </c>
      <c r="E1056" s="120" t="s">
        <v>276</v>
      </c>
      <c r="F1056" s="130">
        <v>153</v>
      </c>
      <c r="G1056" s="120" t="str">
        <f>VLOOKUP(F1056,Plan2!$1:$1048576,3,FALSE)</f>
        <v>PINCEL MARCADOR PERMANENTE CD, MATERIAL PLÁSTICO, TIPO PONTA FELTRO, COR TINTAAZUL</v>
      </c>
      <c r="H1056" s="130" t="s">
        <v>277</v>
      </c>
      <c r="I1056" s="130">
        <v>50</v>
      </c>
      <c r="J1056" s="131">
        <f>VLOOKUP(F1056,Plan2!$1:$1048576,8,FALSE)</f>
        <v>0.94</v>
      </c>
      <c r="K1056" s="125">
        <f t="shared" si="75"/>
        <v>47</v>
      </c>
      <c r="L1056" s="133">
        <v>42527</v>
      </c>
      <c r="M1056" s="130" t="s">
        <v>425</v>
      </c>
      <c r="N1056" s="130">
        <f t="shared" si="79"/>
        <v>50</v>
      </c>
      <c r="O1056" s="127">
        <f t="shared" si="77"/>
        <v>47</v>
      </c>
      <c r="P1056" s="126">
        <v>42579</v>
      </c>
      <c r="Q1056" s="120">
        <v>1400</v>
      </c>
      <c r="R1056" s="120" t="s">
        <v>611</v>
      </c>
    </row>
    <row r="1057" spans="1:18" ht="75" x14ac:dyDescent="0.25">
      <c r="A1057" s="120" t="s">
        <v>17</v>
      </c>
      <c r="B1057" s="121" t="s">
        <v>18</v>
      </c>
      <c r="C1057" s="122">
        <v>42664</v>
      </c>
      <c r="D1057" s="132">
        <v>230300</v>
      </c>
      <c r="E1057" s="120" t="s">
        <v>276</v>
      </c>
      <c r="F1057" s="130">
        <v>160</v>
      </c>
      <c r="G1057" s="120" t="str">
        <f>VLOOKUP(F1057,Plan2!$1:$1048576,3,FALSE)</f>
        <v>PRANCHETA PORTÁTIL, MATERIAL ACRÍLICO, COMPRIMENTO 233 MM, LARGURA 320 MM, ESPESSURA 3 MM, COR FUMÊ, CARACTERÍSTICAS ADICIONAIS COM PRENDEDOR NIQUELADO</v>
      </c>
      <c r="H1057" s="130" t="s">
        <v>277</v>
      </c>
      <c r="I1057" s="130">
        <v>5</v>
      </c>
      <c r="J1057" s="131">
        <f>VLOOKUP(F1057,Plan2!$1:$1048576,8,FALSE)</f>
        <v>7.54</v>
      </c>
      <c r="K1057" s="125">
        <f t="shared" si="75"/>
        <v>37.700000000000003</v>
      </c>
      <c r="L1057" s="133">
        <v>42524</v>
      </c>
      <c r="M1057" s="130" t="s">
        <v>418</v>
      </c>
      <c r="N1057" s="130">
        <f t="shared" si="79"/>
        <v>5</v>
      </c>
      <c r="O1057" s="127">
        <f t="shared" si="77"/>
        <v>37.700000000000003</v>
      </c>
      <c r="P1057" s="126">
        <v>42583</v>
      </c>
      <c r="Q1057" s="120">
        <v>4227</v>
      </c>
      <c r="R1057" s="120" t="s">
        <v>611</v>
      </c>
    </row>
    <row r="1058" spans="1:18" ht="45" x14ac:dyDescent="0.25">
      <c r="A1058" s="120" t="s">
        <v>17</v>
      </c>
      <c r="B1058" s="121" t="s">
        <v>18</v>
      </c>
      <c r="C1058" s="122">
        <v>42664</v>
      </c>
      <c r="D1058" s="132">
        <v>230300</v>
      </c>
      <c r="E1058" s="120" t="s">
        <v>276</v>
      </c>
      <c r="F1058" s="130">
        <v>174</v>
      </c>
      <c r="G1058" s="120" t="str">
        <f>VLOOKUP(F1058,Plan2!$1:$1048576,3,FALSE)</f>
        <v>TESOURA, MATERIAL AÇO INOXIDÁVEL, MATERIAL CABO POLIPROPILENO, COMPRIMENTO 20 CM</v>
      </c>
      <c r="H1058" s="130" t="s">
        <v>277</v>
      </c>
      <c r="I1058" s="130">
        <v>10</v>
      </c>
      <c r="J1058" s="131">
        <f>VLOOKUP(F1058,Plan2!$1:$1048576,8,FALSE)</f>
        <v>2.8</v>
      </c>
      <c r="K1058" s="125">
        <f t="shared" si="75"/>
        <v>28</v>
      </c>
      <c r="L1058" s="133">
        <v>42524</v>
      </c>
      <c r="M1058" s="130" t="s">
        <v>423</v>
      </c>
      <c r="N1058" s="130">
        <f t="shared" si="79"/>
        <v>10</v>
      </c>
      <c r="O1058" s="127">
        <f t="shared" si="77"/>
        <v>28</v>
      </c>
      <c r="P1058" s="126">
        <v>42576</v>
      </c>
      <c r="Q1058" s="120">
        <v>348</v>
      </c>
      <c r="R1058" s="120" t="s">
        <v>611</v>
      </c>
    </row>
    <row r="1059" spans="1:18" ht="90" x14ac:dyDescent="0.25">
      <c r="A1059" s="120" t="s">
        <v>17</v>
      </c>
      <c r="B1059" s="121" t="s">
        <v>18</v>
      </c>
      <c r="C1059" s="122">
        <v>42664</v>
      </c>
      <c r="D1059" s="123">
        <v>240000</v>
      </c>
      <c r="E1059" s="124" t="s">
        <v>254</v>
      </c>
      <c r="F1059" s="130">
        <v>4</v>
      </c>
      <c r="G1059" s="120" t="str">
        <f>VLOOKUP(F1059,Plan2!$1:$1048576,3,FALSE)</f>
        <v>ALFINETE MAPA, MATERIAL METAL, TRATAMENTO SUPERFICIAL NIQUELADO, MATERIAL CABEÇA PLÁSTICO, FORMATO CABEÇA REDONDO, COR PRETA, COMPRIMENTO 10 MM, APLICAÇÃO MAPA. CAIXA COM 100 UNIDADES</v>
      </c>
      <c r="H1059" s="130" t="s">
        <v>255</v>
      </c>
      <c r="I1059" s="130">
        <v>10</v>
      </c>
      <c r="J1059" s="131">
        <f>VLOOKUP(F1059,Plan2!$1:$1048576,8,FALSE)</f>
        <v>3.5</v>
      </c>
      <c r="K1059" s="125">
        <f t="shared" si="75"/>
        <v>35</v>
      </c>
      <c r="L1059" s="133">
        <v>42524</v>
      </c>
      <c r="M1059" s="130" t="s">
        <v>423</v>
      </c>
      <c r="N1059" s="130">
        <v>10</v>
      </c>
      <c r="O1059" s="127">
        <f t="shared" si="77"/>
        <v>35</v>
      </c>
      <c r="P1059" s="126">
        <v>42576</v>
      </c>
      <c r="Q1059" s="120">
        <v>348</v>
      </c>
      <c r="R1059" s="120" t="s">
        <v>611</v>
      </c>
    </row>
    <row r="1060" spans="1:18" ht="90" x14ac:dyDescent="0.25">
      <c r="A1060" s="120" t="s">
        <v>17</v>
      </c>
      <c r="B1060" s="121" t="s">
        <v>18</v>
      </c>
      <c r="C1060" s="122">
        <v>42664</v>
      </c>
      <c r="D1060" s="123">
        <v>240000</v>
      </c>
      <c r="E1060" s="124" t="s">
        <v>254</v>
      </c>
      <c r="F1060" s="130">
        <v>3</v>
      </c>
      <c r="G1060" s="120" t="str">
        <f>VLOOKUP(F1060,Plan2!$1:$1048576,3,FALSE)</f>
        <v>ALFINETE MAPA, MATERIAL METAL, TRATAMENTO SUPERFICIAL NIQUELADO, MATERIAL CABEÇA PLÁSTICO, FORMATO CABEÇA REDONDO, COR AZUL, COMPRIMENTO 10 MM, APLICAÇÃO MAPA. CAIXA COM 100 UNIDADES</v>
      </c>
      <c r="H1060" s="130" t="s">
        <v>255</v>
      </c>
      <c r="I1060" s="130">
        <v>10</v>
      </c>
      <c r="J1060" s="131">
        <f>VLOOKUP(F1060,Plan2!$1:$1048576,8,FALSE)</f>
        <v>3</v>
      </c>
      <c r="K1060" s="125">
        <f t="shared" si="75"/>
        <v>30</v>
      </c>
      <c r="L1060" s="133">
        <v>42524</v>
      </c>
      <c r="M1060" s="130" t="s">
        <v>424</v>
      </c>
      <c r="N1060" s="130">
        <v>10</v>
      </c>
      <c r="O1060" s="127">
        <f t="shared" si="77"/>
        <v>30</v>
      </c>
      <c r="P1060" s="126">
        <v>42579</v>
      </c>
      <c r="Q1060" s="120">
        <v>938</v>
      </c>
      <c r="R1060" s="120" t="s">
        <v>611</v>
      </c>
    </row>
    <row r="1061" spans="1:18" ht="90" x14ac:dyDescent="0.25">
      <c r="A1061" s="120" t="s">
        <v>17</v>
      </c>
      <c r="B1061" s="121" t="s">
        <v>18</v>
      </c>
      <c r="C1061" s="122">
        <v>42664</v>
      </c>
      <c r="D1061" s="123">
        <v>240000</v>
      </c>
      <c r="E1061" s="124" t="s">
        <v>254</v>
      </c>
      <c r="F1061" s="130">
        <v>5</v>
      </c>
      <c r="G1061" s="120" t="str">
        <f>VLOOKUP(F1061,Plan2!$1:$1048576,3,FALSE)</f>
        <v>ALFINETE MAPA, MATERIAL METAL, TRATAMENTO SUPERFICIAL NIQUELADO, MATERIAL CABEÇA PLÁSTICO, FORMATO CABEÇA REDONDO, COR VERMELHA, COMPRIMENTO 10 MM, APLICAÇÃO MAPA. CAIXA COM 100 UNIDADES</v>
      </c>
      <c r="H1061" s="130" t="s">
        <v>255</v>
      </c>
      <c r="I1061" s="130">
        <v>10</v>
      </c>
      <c r="J1061" s="131">
        <f>VLOOKUP(F1061,Plan2!$1:$1048576,8,FALSE)</f>
        <v>2.95</v>
      </c>
      <c r="K1061" s="125">
        <f t="shared" si="75"/>
        <v>29.5</v>
      </c>
      <c r="L1061" s="133">
        <v>42524</v>
      </c>
      <c r="M1061" s="130" t="s">
        <v>424</v>
      </c>
      <c r="N1061" s="120">
        <v>10</v>
      </c>
      <c r="O1061" s="127">
        <f t="shared" si="77"/>
        <v>29.5</v>
      </c>
      <c r="P1061" s="126">
        <v>42579</v>
      </c>
      <c r="Q1061" s="120">
        <v>938</v>
      </c>
      <c r="R1061" s="120" t="s">
        <v>611</v>
      </c>
    </row>
    <row r="1062" spans="1:18" ht="60" x14ac:dyDescent="0.25">
      <c r="A1062" s="120" t="s">
        <v>17</v>
      </c>
      <c r="B1062" s="121" t="s">
        <v>18</v>
      </c>
      <c r="C1062" s="122">
        <v>42664</v>
      </c>
      <c r="D1062" s="123">
        <v>240000</v>
      </c>
      <c r="E1062" s="124" t="s">
        <v>254</v>
      </c>
      <c r="F1062" s="130">
        <v>7</v>
      </c>
      <c r="G1062" s="120" t="str">
        <f>VLOOKUP(F1062,Plan2!$1:$1048576,3,FALSE)</f>
        <v>APAGADOR QUADRO MAGNÉTICO, MATERIAL CORPO PLÁSTICO, COMPRIMENTO 15 CM, LARGURA6 CM, ALTURA 4 CM, MATERIAL BASE FELTRO, ENCAIXE PINCEL SEM ENCAIXE</v>
      </c>
      <c r="H1062" s="130" t="s">
        <v>255</v>
      </c>
      <c r="I1062" s="130">
        <v>20</v>
      </c>
      <c r="J1062" s="131">
        <f>VLOOKUP(F1062,Plan2!$1:$1048576,8,FALSE)</f>
        <v>2.5</v>
      </c>
      <c r="K1062" s="125">
        <f t="shared" si="75"/>
        <v>50</v>
      </c>
      <c r="L1062" s="133">
        <v>42527</v>
      </c>
      <c r="M1062" s="130" t="s">
        <v>434</v>
      </c>
      <c r="N1062" s="130">
        <v>20</v>
      </c>
      <c r="O1062" s="127">
        <f t="shared" si="77"/>
        <v>50</v>
      </c>
      <c r="P1062" s="126">
        <v>42592</v>
      </c>
      <c r="Q1062" s="120">
        <v>16807</v>
      </c>
      <c r="R1062" s="120" t="s">
        <v>611</v>
      </c>
    </row>
    <row r="1063" spans="1:18" ht="105" x14ac:dyDescent="0.25">
      <c r="A1063" s="120" t="s">
        <v>17</v>
      </c>
      <c r="B1063" s="121" t="s">
        <v>18</v>
      </c>
      <c r="C1063" s="122">
        <v>42664</v>
      </c>
      <c r="D1063" s="123">
        <v>240000</v>
      </c>
      <c r="E1063" s="124" t="s">
        <v>254</v>
      </c>
      <c r="F1063" s="130">
        <v>18</v>
      </c>
      <c r="G1063" s="120" t="str">
        <f>VLOOKUP(F1063,Plan2!$1:$1048576,3,FALSE)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1063" s="130" t="s">
        <v>255</v>
      </c>
      <c r="I1063" s="130">
        <v>10</v>
      </c>
      <c r="J1063" s="131">
        <f>VLOOKUP(F1063,Plan2!$1:$1048576,8,FALSE)</f>
        <v>0.5</v>
      </c>
      <c r="K1063" s="125">
        <f t="shared" si="75"/>
        <v>5</v>
      </c>
      <c r="L1063" s="133">
        <v>42524</v>
      </c>
      <c r="M1063" s="130" t="s">
        <v>418</v>
      </c>
      <c r="N1063" s="130">
        <v>10</v>
      </c>
      <c r="O1063" s="127">
        <f t="shared" si="77"/>
        <v>5</v>
      </c>
      <c r="P1063" s="126">
        <v>42583</v>
      </c>
      <c r="Q1063" s="120">
        <v>4227</v>
      </c>
      <c r="R1063" s="120" t="s">
        <v>611</v>
      </c>
    </row>
    <row r="1064" spans="1:18" ht="105" x14ac:dyDescent="0.25">
      <c r="A1064" s="120" t="s">
        <v>17</v>
      </c>
      <c r="B1064" s="121" t="s">
        <v>18</v>
      </c>
      <c r="C1064" s="122">
        <v>42664</v>
      </c>
      <c r="D1064" s="123">
        <v>240000</v>
      </c>
      <c r="E1064" s="124" t="s">
        <v>254</v>
      </c>
      <c r="F1064" s="130">
        <v>19</v>
      </c>
      <c r="G1064" s="120" t="str">
        <f>VLOOKUP(F1064,Plan2!$1:$1048576,3,FALSE)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1064" s="130" t="s">
        <v>255</v>
      </c>
      <c r="I1064" s="130">
        <v>10</v>
      </c>
      <c r="J1064" s="131">
        <f>VLOOKUP(F1064,Plan2!$1:$1048576,8,FALSE)</f>
        <v>0.32</v>
      </c>
      <c r="K1064" s="125">
        <f t="shared" si="75"/>
        <v>3.2</v>
      </c>
      <c r="L1064" s="133">
        <v>42527</v>
      </c>
      <c r="M1064" s="130" t="s">
        <v>431</v>
      </c>
      <c r="N1064" s="130">
        <v>10</v>
      </c>
      <c r="O1064" s="127">
        <f t="shared" si="77"/>
        <v>3.2</v>
      </c>
      <c r="P1064" s="126">
        <v>42613</v>
      </c>
      <c r="Q1064" s="120">
        <v>1089</v>
      </c>
      <c r="R1064" s="120" t="s">
        <v>611</v>
      </c>
    </row>
    <row r="1065" spans="1:18" ht="105" x14ac:dyDescent="0.25">
      <c r="A1065" s="120" t="s">
        <v>17</v>
      </c>
      <c r="B1065" s="121" t="s">
        <v>18</v>
      </c>
      <c r="C1065" s="122">
        <v>42664</v>
      </c>
      <c r="D1065" s="123">
        <v>240000</v>
      </c>
      <c r="E1065" s="124" t="s">
        <v>254</v>
      </c>
      <c r="F1065" s="130">
        <v>20</v>
      </c>
      <c r="G1065" s="120" t="str">
        <f>VLOOKUP(F1065,Plan2!$1:$1048576,3,FALSE)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1065" s="130" t="s">
        <v>255</v>
      </c>
      <c r="I1065" s="130">
        <v>10</v>
      </c>
      <c r="J1065" s="131">
        <f>VLOOKUP(F1065,Plan2!$1:$1048576,8,FALSE)</f>
        <v>0.32</v>
      </c>
      <c r="K1065" s="125">
        <f t="shared" si="75"/>
        <v>3.2</v>
      </c>
      <c r="L1065" s="133">
        <v>42527</v>
      </c>
      <c r="M1065" s="130" t="s">
        <v>431</v>
      </c>
      <c r="N1065" s="130">
        <v>10</v>
      </c>
      <c r="O1065" s="127">
        <f t="shared" si="77"/>
        <v>3.2</v>
      </c>
      <c r="P1065" s="126">
        <v>42613</v>
      </c>
      <c r="Q1065" s="120">
        <v>1089</v>
      </c>
      <c r="R1065" s="120" t="s">
        <v>611</v>
      </c>
    </row>
    <row r="1066" spans="1:18" ht="60" x14ac:dyDescent="0.25">
      <c r="A1066" s="120" t="s">
        <v>17</v>
      </c>
      <c r="B1066" s="121" t="s">
        <v>18</v>
      </c>
      <c r="C1066" s="122">
        <v>42664</v>
      </c>
      <c r="D1066" s="123">
        <v>240000</v>
      </c>
      <c r="E1066" s="124" t="s">
        <v>254</v>
      </c>
      <c r="F1066" s="130">
        <v>42</v>
      </c>
      <c r="G1066" s="120" t="str">
        <f>VLOOKUP(F1066,Plan2!$1:$1048576,3,FALSE)</f>
        <v>CLIPE, TRATAMENTO SUPERFICIAL NIQUELADO, TAMANHO 1/0, MATERIAL METAL, FORMATO TRANÇADO. CAIXA COM 12 UNIDADES</v>
      </c>
      <c r="H1066" s="130" t="s">
        <v>255</v>
      </c>
      <c r="I1066" s="130">
        <v>10</v>
      </c>
      <c r="J1066" s="131">
        <f>VLOOKUP(F1066,Plan2!$1:$1048576,8,FALSE)</f>
        <v>1.2</v>
      </c>
      <c r="K1066" s="125">
        <f t="shared" si="75"/>
        <v>12</v>
      </c>
      <c r="L1066" s="133">
        <v>42524</v>
      </c>
      <c r="M1066" s="130" t="s">
        <v>424</v>
      </c>
      <c r="N1066" s="130">
        <v>10</v>
      </c>
      <c r="O1066" s="127">
        <f t="shared" si="77"/>
        <v>12</v>
      </c>
      <c r="P1066" s="126">
        <v>42579</v>
      </c>
      <c r="Q1066" s="120">
        <v>938</v>
      </c>
      <c r="R1066" s="120" t="s">
        <v>611</v>
      </c>
    </row>
    <row r="1067" spans="1:18" ht="60" x14ac:dyDescent="0.25">
      <c r="A1067" s="120" t="s">
        <v>17</v>
      </c>
      <c r="B1067" s="121" t="s">
        <v>18</v>
      </c>
      <c r="C1067" s="122">
        <v>42664</v>
      </c>
      <c r="D1067" s="123">
        <v>240000</v>
      </c>
      <c r="E1067" s="124" t="s">
        <v>254</v>
      </c>
      <c r="F1067" s="130">
        <v>43</v>
      </c>
      <c r="G1067" s="120" t="str">
        <f>VLOOKUP(F1067,Plan2!$1:$1048576,3,FALSE)</f>
        <v>CLIPE, TRATAMENTO SUPERFICIAL NIQUELADO, TAMANHO 2/0, MATERIAL METAL, FORMATO TRANÇADO. CAIXA COM 50 UNIDADES</v>
      </c>
      <c r="H1067" s="130" t="s">
        <v>255</v>
      </c>
      <c r="I1067" s="130">
        <v>10</v>
      </c>
      <c r="J1067" s="131">
        <f>VLOOKUP(F1067,Plan2!$1:$1048576,8,FALSE)</f>
        <v>1.7</v>
      </c>
      <c r="K1067" s="125">
        <f t="shared" si="75"/>
        <v>17</v>
      </c>
      <c r="L1067" s="133">
        <v>42524</v>
      </c>
      <c r="M1067" s="130" t="s">
        <v>413</v>
      </c>
      <c r="N1067" s="130">
        <v>10</v>
      </c>
      <c r="O1067" s="127">
        <f t="shared" si="77"/>
        <v>17</v>
      </c>
      <c r="P1067" s="126">
        <v>42579</v>
      </c>
      <c r="Q1067" s="120">
        <v>4949</v>
      </c>
      <c r="R1067" s="120" t="s">
        <v>611</v>
      </c>
    </row>
    <row r="1068" spans="1:18" ht="45" x14ac:dyDescent="0.25">
      <c r="A1068" s="120" t="s">
        <v>17</v>
      </c>
      <c r="B1068" s="121" t="s">
        <v>18</v>
      </c>
      <c r="C1068" s="122">
        <v>42664</v>
      </c>
      <c r="D1068" s="123">
        <v>240000</v>
      </c>
      <c r="E1068" s="124" t="s">
        <v>254</v>
      </c>
      <c r="F1068" s="130">
        <v>39</v>
      </c>
      <c r="G1068" s="120" t="str">
        <f>VLOOKUP(F1068,Plan2!$1:$1048576,3,FALSE)</f>
        <v>CLIPE, TAMANHO 2, MATERIAL METAL, FORMATO PARALELO. CAIXA COM 100 UNIDADES</v>
      </c>
      <c r="H1068" s="130" t="s">
        <v>255</v>
      </c>
      <c r="I1068" s="130">
        <v>20</v>
      </c>
      <c r="J1068" s="131">
        <f>VLOOKUP(F1068,Plan2!$1:$1048576,8,FALSE)</f>
        <v>0.95</v>
      </c>
      <c r="K1068" s="125">
        <f t="shared" si="75"/>
        <v>19</v>
      </c>
      <c r="L1068" s="133">
        <v>42524</v>
      </c>
      <c r="M1068" s="130" t="s">
        <v>415</v>
      </c>
      <c r="N1068" s="130">
        <v>20</v>
      </c>
      <c r="O1068" s="127">
        <f t="shared" si="77"/>
        <v>19</v>
      </c>
      <c r="P1068" s="126">
        <v>42564</v>
      </c>
      <c r="Q1068" s="120">
        <v>1281</v>
      </c>
      <c r="R1068" s="120" t="s">
        <v>611</v>
      </c>
    </row>
    <row r="1069" spans="1:18" ht="45" x14ac:dyDescent="0.25">
      <c r="A1069" s="120" t="s">
        <v>17</v>
      </c>
      <c r="B1069" s="121" t="s">
        <v>18</v>
      </c>
      <c r="C1069" s="122">
        <v>42664</v>
      </c>
      <c r="D1069" s="123">
        <v>240000</v>
      </c>
      <c r="E1069" s="124" t="s">
        <v>254</v>
      </c>
      <c r="F1069" s="130">
        <v>40</v>
      </c>
      <c r="G1069" s="120" t="str">
        <f>VLOOKUP(F1069,Plan2!$1:$1048576,3,FALSE)</f>
        <v>CLIPE, TAMANHO 3, MATERIAL METAL, FORMATO PARALELO. CAIXA COM 50 UNIDADES</v>
      </c>
      <c r="H1069" s="130" t="s">
        <v>255</v>
      </c>
      <c r="I1069" s="130">
        <v>15</v>
      </c>
      <c r="J1069" s="131">
        <f>VLOOKUP(F1069,Plan2!$1:$1048576,8,FALSE)</f>
        <v>0.99</v>
      </c>
      <c r="K1069" s="125">
        <f t="shared" si="75"/>
        <v>14.85</v>
      </c>
      <c r="L1069" s="133">
        <v>42524</v>
      </c>
      <c r="M1069" s="130" t="s">
        <v>415</v>
      </c>
      <c r="N1069" s="130">
        <v>15</v>
      </c>
      <c r="O1069" s="127">
        <f t="shared" si="77"/>
        <v>14.85</v>
      </c>
      <c r="P1069" s="126">
        <v>42564</v>
      </c>
      <c r="Q1069" s="120">
        <v>1281</v>
      </c>
      <c r="R1069" s="120" t="s">
        <v>611</v>
      </c>
    </row>
    <row r="1070" spans="1:18" ht="45" x14ac:dyDescent="0.25">
      <c r="A1070" s="120" t="s">
        <v>17</v>
      </c>
      <c r="B1070" s="121" t="s">
        <v>18</v>
      </c>
      <c r="C1070" s="122">
        <v>42664</v>
      </c>
      <c r="D1070" s="123">
        <v>240000</v>
      </c>
      <c r="E1070" s="124" t="s">
        <v>254</v>
      </c>
      <c r="F1070" s="130">
        <v>41</v>
      </c>
      <c r="G1070" s="120" t="str">
        <f>VLOOKUP(F1070,Plan2!$1:$1048576,3,FALSE)</f>
        <v>CLIPE, TAMANHO 6/0, MATERIAL METAL, FORMATO PARALELO. CAIXA COM 50 UNIDADES</v>
      </c>
      <c r="H1070" s="130" t="s">
        <v>255</v>
      </c>
      <c r="I1070" s="130">
        <v>10</v>
      </c>
      <c r="J1070" s="131">
        <f>VLOOKUP(F1070,Plan2!$1:$1048576,8,FALSE)</f>
        <v>1.29</v>
      </c>
      <c r="K1070" s="125">
        <f t="shared" si="75"/>
        <v>12.9</v>
      </c>
      <c r="L1070" s="133">
        <v>42527</v>
      </c>
      <c r="M1070" s="130" t="s">
        <v>431</v>
      </c>
      <c r="N1070" s="130">
        <v>10</v>
      </c>
      <c r="O1070" s="127">
        <f t="shared" si="77"/>
        <v>12.9</v>
      </c>
      <c r="P1070" s="126">
        <v>42613</v>
      </c>
      <c r="Q1070" s="120">
        <v>1089</v>
      </c>
      <c r="R1070" s="120" t="s">
        <v>611</v>
      </c>
    </row>
    <row r="1071" spans="1:18" ht="60" x14ac:dyDescent="0.25">
      <c r="A1071" s="120" t="s">
        <v>17</v>
      </c>
      <c r="B1071" s="121" t="s">
        <v>18</v>
      </c>
      <c r="C1071" s="122">
        <v>42664</v>
      </c>
      <c r="D1071" s="123">
        <v>240000</v>
      </c>
      <c r="E1071" s="124" t="s">
        <v>254</v>
      </c>
      <c r="F1071" s="130">
        <v>46</v>
      </c>
      <c r="G1071" s="120" t="str">
        <f>VLOOKUP(F1071,Plan2!$1:$1048576,3,FALSE)</f>
        <v>COLA, COMPOSIÇÃO CIANIACRILATO, APLICAÇÃO MATERIAIS POROSOS, CARACTERÍSTICAS ADICIONAIS BICO APLICADOR, TIPO INSTANTÂNEA. TUBO DE 3G</v>
      </c>
      <c r="H1071" s="130" t="s">
        <v>255</v>
      </c>
      <c r="I1071" s="130">
        <v>10</v>
      </c>
      <c r="J1071" s="131">
        <f>VLOOKUP(F1071,Plan2!$1:$1048576,8,FALSE)</f>
        <v>3.23</v>
      </c>
      <c r="K1071" s="125">
        <f t="shared" si="75"/>
        <v>32.299999999999997</v>
      </c>
      <c r="L1071" s="133">
        <v>42524</v>
      </c>
      <c r="M1071" s="130" t="s">
        <v>419</v>
      </c>
      <c r="N1071" s="130">
        <v>10</v>
      </c>
      <c r="O1071" s="127">
        <f t="shared" si="77"/>
        <v>32.299999999999997</v>
      </c>
      <c r="P1071" s="126">
        <v>42563</v>
      </c>
      <c r="Q1071" s="120">
        <v>13408</v>
      </c>
      <c r="R1071" s="120" t="s">
        <v>611</v>
      </c>
    </row>
    <row r="1072" spans="1:18" ht="45" x14ac:dyDescent="0.25">
      <c r="A1072" s="120" t="s">
        <v>17</v>
      </c>
      <c r="B1072" s="121" t="s">
        <v>18</v>
      </c>
      <c r="C1072" s="122">
        <v>42664</v>
      </c>
      <c r="D1072" s="123">
        <v>240000</v>
      </c>
      <c r="E1072" s="124" t="s">
        <v>254</v>
      </c>
      <c r="F1072" s="130">
        <v>48</v>
      </c>
      <c r="G1072" s="120" t="str">
        <f>VLOOKUP(F1072,Plan2!$1:$1048576,3,FALSE)</f>
        <v>COLA, COR BRANCA, APLICAÇÃO PAPEL, CARACTERÍSTICAS ADICIONAIS ATÓXICA, TIPO BASTÃO. TUBO DE 20G</v>
      </c>
      <c r="H1072" s="130" t="s">
        <v>255</v>
      </c>
      <c r="I1072" s="130">
        <v>10</v>
      </c>
      <c r="J1072" s="131">
        <f>VLOOKUP(F1072,Plan2!$1:$1048576,8,FALSE)</f>
        <v>0.94</v>
      </c>
      <c r="K1072" s="125">
        <f t="shared" si="75"/>
        <v>9.3999999999999986</v>
      </c>
      <c r="L1072" s="133">
        <v>42524</v>
      </c>
      <c r="M1072" s="130" t="s">
        <v>419</v>
      </c>
      <c r="N1072" s="130">
        <v>10</v>
      </c>
      <c r="O1072" s="127">
        <f t="shared" si="77"/>
        <v>9.3999999999999986</v>
      </c>
      <c r="P1072" s="126">
        <v>42563</v>
      </c>
      <c r="Q1072" s="120">
        <v>13408</v>
      </c>
      <c r="R1072" s="120" t="s">
        <v>611</v>
      </c>
    </row>
    <row r="1073" spans="1:18" ht="75" x14ac:dyDescent="0.25">
      <c r="A1073" s="120" t="s">
        <v>17</v>
      </c>
      <c r="B1073" s="121" t="s">
        <v>18</v>
      </c>
      <c r="C1073" s="122">
        <v>42664</v>
      </c>
      <c r="D1073" s="123">
        <v>240000</v>
      </c>
      <c r="E1073" s="124" t="s">
        <v>254</v>
      </c>
      <c r="F1073" s="130">
        <v>47</v>
      </c>
      <c r="G1073" s="120" t="str">
        <f>VLOOKUP(F1073,Plan2!$1:$1048576,3,FALSE)</f>
        <v>COLA, COMPOSIÇÃO POLIVINIL ACETATO- PVA, COR BRANCA, APLICAÇÃO ESCOLAR, CARACTERÍSTICAS ADICIONAIS LAVÁVEL, NÃO TÓXICA, VALIDADE MÍNIMA 18 MESES, TIPOLÍQUIDO. TUDO DE 40G</v>
      </c>
      <c r="H1073" s="130" t="s">
        <v>255</v>
      </c>
      <c r="I1073" s="130">
        <v>10</v>
      </c>
      <c r="J1073" s="131">
        <f>VLOOKUP(F1073,Plan2!$1:$1048576,8,FALSE)</f>
        <v>0.49</v>
      </c>
      <c r="K1073" s="125">
        <f t="shared" si="75"/>
        <v>4.9000000000000004</v>
      </c>
      <c r="L1073" s="133">
        <v>42524</v>
      </c>
      <c r="M1073" s="130" t="s">
        <v>424</v>
      </c>
      <c r="N1073" s="130">
        <v>10</v>
      </c>
      <c r="O1073" s="127">
        <f t="shared" si="77"/>
        <v>4.9000000000000004</v>
      </c>
      <c r="P1073" s="126">
        <v>42579</v>
      </c>
      <c r="Q1073" s="120">
        <v>938</v>
      </c>
      <c r="R1073" s="120" t="s">
        <v>611</v>
      </c>
    </row>
    <row r="1074" spans="1:18" ht="60" x14ac:dyDescent="0.25">
      <c r="A1074" s="120" t="s">
        <v>17</v>
      </c>
      <c r="B1074" s="121" t="s">
        <v>18</v>
      </c>
      <c r="C1074" s="122">
        <v>42664</v>
      </c>
      <c r="D1074" s="123">
        <v>240000</v>
      </c>
      <c r="E1074" s="124" t="s">
        <v>254</v>
      </c>
      <c r="F1074" s="130">
        <v>57</v>
      </c>
      <c r="G1074" s="120" t="str">
        <f>VLOOKUP(F1074,Plan2!$1:$1048576,3,FALSE)</f>
        <v>CORRETIVO LÍQUIDO, MATERIAL BASE D´ÁGUA- SECAGEM RÁPIDA, APRESENTAÇÃO FRASCO, APLICAÇÃO PAPEL COMUM ML, VOLUME 18 ML</v>
      </c>
      <c r="H1074" s="130" t="s">
        <v>255</v>
      </c>
      <c r="I1074" s="130">
        <v>15</v>
      </c>
      <c r="J1074" s="131">
        <f>VLOOKUP(F1074,Plan2!$1:$1048576,8,FALSE)</f>
        <v>0.99</v>
      </c>
      <c r="K1074" s="125">
        <f t="shared" si="75"/>
        <v>14.85</v>
      </c>
      <c r="L1074" s="133">
        <v>42527</v>
      </c>
      <c r="M1074" s="130" t="s">
        <v>431</v>
      </c>
      <c r="N1074" s="130">
        <v>15</v>
      </c>
      <c r="O1074" s="127">
        <f t="shared" si="77"/>
        <v>14.85</v>
      </c>
      <c r="P1074" s="126">
        <v>42613</v>
      </c>
      <c r="Q1074" s="120">
        <v>1089</v>
      </c>
      <c r="R1074" s="120" t="s">
        <v>611</v>
      </c>
    </row>
    <row r="1075" spans="1:18" ht="60" x14ac:dyDescent="0.25">
      <c r="A1075" s="120" t="s">
        <v>17</v>
      </c>
      <c r="B1075" s="121" t="s">
        <v>18</v>
      </c>
      <c r="C1075" s="122">
        <v>42664</v>
      </c>
      <c r="D1075" s="123">
        <v>240000</v>
      </c>
      <c r="E1075" s="124" t="s">
        <v>254</v>
      </c>
      <c r="F1075" s="130">
        <v>99</v>
      </c>
      <c r="G1075" s="120" t="str">
        <f>VLOOKUP(F1075,Plan2!$1:$1048576,3,FALSE)</f>
        <v>GARRAFA TÉRMICA, MATERIAL PLÁSTICO, CAPACIDADE 1 L, FORMATO CILÍNDRICO, CARACTERÍSTICAS ADICIONAIS COM TAMPA ROSCÁVEL E AMPOLA EM VIDRO</v>
      </c>
      <c r="H1075" s="130" t="s">
        <v>255</v>
      </c>
      <c r="I1075" s="130">
        <v>10</v>
      </c>
      <c r="J1075" s="131">
        <f>VLOOKUP(F1075,Plan2!$1:$1048576,8,FALSE)</f>
        <v>19.989999999999998</v>
      </c>
      <c r="K1075" s="125">
        <f t="shared" si="75"/>
        <v>199.89999999999998</v>
      </c>
      <c r="L1075" s="133">
        <v>42524</v>
      </c>
      <c r="M1075" s="130" t="s">
        <v>422</v>
      </c>
      <c r="N1075" s="130">
        <v>10</v>
      </c>
      <c r="O1075" s="127">
        <f t="shared" si="77"/>
        <v>199.89999999999998</v>
      </c>
      <c r="P1075" s="126">
        <v>42590</v>
      </c>
      <c r="Q1075" s="120">
        <v>544</v>
      </c>
      <c r="R1075" s="120" t="s">
        <v>611</v>
      </c>
    </row>
    <row r="1076" spans="1:18" ht="45" x14ac:dyDescent="0.25">
      <c r="A1076" s="120" t="s">
        <v>17</v>
      </c>
      <c r="B1076" s="121" t="s">
        <v>18</v>
      </c>
      <c r="C1076" s="122">
        <v>42664</v>
      </c>
      <c r="D1076" s="123">
        <v>240000</v>
      </c>
      <c r="E1076" s="124" t="s">
        <v>254</v>
      </c>
      <c r="F1076" s="130">
        <v>102</v>
      </c>
      <c r="G1076" s="120" t="str">
        <f>VLOOKUP(F1076,Plan2!$1:$1048576,3,FALSE)</f>
        <v>GRAMPEADOR, TRATAMENTO SUPERFICIAL PINTADO, MATERIAL METAL, TIPO MESA, CAPACIDADE 50 FL, TAMANHO GRAMPO 26/6</v>
      </c>
      <c r="H1076" s="130" t="s">
        <v>255</v>
      </c>
      <c r="I1076" s="130">
        <v>10</v>
      </c>
      <c r="J1076" s="131">
        <f>VLOOKUP(F1076,Plan2!$1:$1048576,8,FALSE)</f>
        <v>17.489999999999998</v>
      </c>
      <c r="K1076" s="125">
        <f t="shared" si="75"/>
        <v>174.89999999999998</v>
      </c>
      <c r="L1076" s="133">
        <v>42524</v>
      </c>
      <c r="M1076" s="130" t="s">
        <v>418</v>
      </c>
      <c r="N1076" s="130">
        <v>10</v>
      </c>
      <c r="O1076" s="127">
        <f t="shared" si="77"/>
        <v>174.89999999999998</v>
      </c>
      <c r="P1076" s="126">
        <v>42583</v>
      </c>
      <c r="Q1076" s="120">
        <v>4227</v>
      </c>
      <c r="R1076" s="120" t="s">
        <v>611</v>
      </c>
    </row>
    <row r="1077" spans="1:18" ht="60" x14ac:dyDescent="0.25">
      <c r="A1077" s="120" t="s">
        <v>17</v>
      </c>
      <c r="B1077" s="121" t="s">
        <v>18</v>
      </c>
      <c r="C1077" s="122">
        <v>42664</v>
      </c>
      <c r="D1077" s="123">
        <v>240000</v>
      </c>
      <c r="E1077" s="124" t="s">
        <v>254</v>
      </c>
      <c r="F1077" s="130">
        <v>100</v>
      </c>
      <c r="G1077" s="120" t="str">
        <f>VLOOKUP(F1077,Plan2!$1:$1048576,3,FALSE)</f>
        <v>GRAMPEADOR, TRATAMENTO SUPERFICIAL PINTADO, MATERIAL METAL, TIPO MESA, CAPACIDADE 100 FL, APLICAÇÃO PAPEL, TAMANHO GRAMPO 23/10</v>
      </c>
      <c r="H1077" s="130" t="s">
        <v>255</v>
      </c>
      <c r="I1077" s="130">
        <v>15</v>
      </c>
      <c r="J1077" s="131">
        <f>VLOOKUP(F1077,Plan2!$1:$1048576,8,FALSE)</f>
        <v>33.200000000000003</v>
      </c>
      <c r="K1077" s="125">
        <f t="shared" si="75"/>
        <v>498.00000000000006</v>
      </c>
      <c r="L1077" s="133">
        <v>42524</v>
      </c>
      <c r="M1077" s="130" t="s">
        <v>417</v>
      </c>
      <c r="N1077" s="130">
        <v>15</v>
      </c>
      <c r="O1077" s="127">
        <f t="shared" si="77"/>
        <v>498.00000000000006</v>
      </c>
      <c r="P1077" s="126">
        <v>42577</v>
      </c>
      <c r="Q1077" s="120">
        <v>6468</v>
      </c>
      <c r="R1077" s="120" t="s">
        <v>611</v>
      </c>
    </row>
    <row r="1078" spans="1:18" ht="60" x14ac:dyDescent="0.25">
      <c r="A1078" s="120" t="s">
        <v>17</v>
      </c>
      <c r="B1078" s="121" t="s">
        <v>18</v>
      </c>
      <c r="C1078" s="122">
        <v>42664</v>
      </c>
      <c r="D1078" s="123">
        <v>240000</v>
      </c>
      <c r="E1078" s="124" t="s">
        <v>254</v>
      </c>
      <c r="F1078" s="130">
        <v>101</v>
      </c>
      <c r="G1078" s="120" t="str">
        <f>VLOOKUP(F1078,Plan2!$1:$1048576,3,FALSE)</f>
        <v>GRAMPEADOR, TRATAMENTO SUPERFICIAL PINTADO, MATERIAL METAL, TIPO MESA, CAPACIDADE 20 FL, APLICAÇÃO PAPEL, TAMANHO GRAMPO 26/6</v>
      </c>
      <c r="H1078" s="130" t="s">
        <v>255</v>
      </c>
      <c r="I1078" s="130">
        <v>20</v>
      </c>
      <c r="J1078" s="131">
        <f>VLOOKUP(F1078,Plan2!$1:$1048576,8,FALSE)</f>
        <v>5.84</v>
      </c>
      <c r="K1078" s="125">
        <f t="shared" si="75"/>
        <v>116.8</v>
      </c>
      <c r="L1078" s="133">
        <v>42527</v>
      </c>
      <c r="M1078" s="130" t="s">
        <v>431</v>
      </c>
      <c r="N1078" s="130">
        <v>20</v>
      </c>
      <c r="O1078" s="127">
        <f t="shared" si="77"/>
        <v>116.8</v>
      </c>
      <c r="P1078" s="126">
        <v>42613</v>
      </c>
      <c r="Q1078" s="120">
        <v>1089</v>
      </c>
      <c r="R1078" s="120" t="s">
        <v>611</v>
      </c>
    </row>
    <row r="1079" spans="1:18" ht="60" x14ac:dyDescent="0.25">
      <c r="A1079" s="120" t="s">
        <v>17</v>
      </c>
      <c r="B1079" s="121" t="s">
        <v>18</v>
      </c>
      <c r="C1079" s="122">
        <v>42664</v>
      </c>
      <c r="D1079" s="123">
        <v>240000</v>
      </c>
      <c r="E1079" s="124" t="s">
        <v>254</v>
      </c>
      <c r="F1079" s="130">
        <v>109</v>
      </c>
      <c r="G1079" s="120" t="str">
        <f>VLOOKUP(F1079,Plan2!$1:$1048576,3,FALSE)</f>
        <v>LAPISEIRA, MATERIAL PLÁSTICO, DIÂMETRO CARGA 0,7 MM, CARACTERÍSTICAS ADICIONAIS PRENDEDOR E PONTEIRA DE METAL</v>
      </c>
      <c r="H1079" s="130" t="s">
        <v>255</v>
      </c>
      <c r="I1079" s="130">
        <v>25</v>
      </c>
      <c r="J1079" s="131">
        <f>VLOOKUP(F1079,Plan2!$1:$1048576,8,FALSE)</f>
        <v>2</v>
      </c>
      <c r="K1079" s="125">
        <f t="shared" si="75"/>
        <v>50</v>
      </c>
      <c r="L1079" s="133">
        <v>42524</v>
      </c>
      <c r="M1079" s="130" t="s">
        <v>423</v>
      </c>
      <c r="N1079" s="130">
        <v>25</v>
      </c>
      <c r="O1079" s="127">
        <f t="shared" si="77"/>
        <v>50</v>
      </c>
      <c r="P1079" s="126">
        <v>42576</v>
      </c>
      <c r="Q1079" s="120">
        <v>348</v>
      </c>
      <c r="R1079" s="120" t="s">
        <v>611</v>
      </c>
    </row>
    <row r="1080" spans="1:18" ht="135" x14ac:dyDescent="0.25">
      <c r="A1080" s="120" t="s">
        <v>17</v>
      </c>
      <c r="B1080" s="121" t="s">
        <v>18</v>
      </c>
      <c r="C1080" s="122">
        <v>42664</v>
      </c>
      <c r="D1080" s="123">
        <v>240000</v>
      </c>
      <c r="E1080" s="124" t="s">
        <v>254</v>
      </c>
      <c r="F1080" s="130">
        <v>115</v>
      </c>
      <c r="G1080" s="120" t="str">
        <f>VLOOKUP(F1080,Plan2!$1:$1048576,3,FALSE)</f>
        <v>LUVA PARA PROCEDIMENTO NÃO CIRÚRGICO, MATERIAL LÁTEX NATURAL ÍNTEGRO E UNIFORME, TAMANHO PEQUENO, CARACTERÍSTICAS ADICIONAIS LUBRIFICADA COM PÓ BIOABSORVÍVEL, DESCARTÁVEL, APRESENTAÇÃO ATÓXICA, TIPO AMBIDESTRA, TIPO USO DESCARTÁVEL, MODELO FORMATO ANATÔMICO, FINALIDADE RESISTENTE À TRAÇÃO</v>
      </c>
      <c r="H1080" s="130" t="s">
        <v>255</v>
      </c>
      <c r="I1080" s="130">
        <v>2</v>
      </c>
      <c r="J1080" s="131">
        <f>VLOOKUP(F1080,Plan2!$1:$1048576,8,FALSE)</f>
        <v>14.1</v>
      </c>
      <c r="K1080" s="125">
        <f t="shared" si="75"/>
        <v>28.2</v>
      </c>
      <c r="L1080" s="133">
        <v>42524</v>
      </c>
      <c r="M1080" s="130" t="s">
        <v>421</v>
      </c>
      <c r="N1080" s="130">
        <v>2</v>
      </c>
      <c r="O1080" s="127">
        <f t="shared" si="77"/>
        <v>28.2</v>
      </c>
      <c r="P1080" s="133">
        <v>42766</v>
      </c>
      <c r="Q1080" s="130">
        <v>6</v>
      </c>
      <c r="R1080" s="120" t="s">
        <v>611</v>
      </c>
    </row>
    <row r="1081" spans="1:18" ht="135" x14ac:dyDescent="0.25">
      <c r="A1081" s="120" t="s">
        <v>17</v>
      </c>
      <c r="B1081" s="121" t="s">
        <v>18</v>
      </c>
      <c r="C1081" s="122">
        <v>42664</v>
      </c>
      <c r="D1081" s="123">
        <v>240000</v>
      </c>
      <c r="E1081" s="124" t="s">
        <v>254</v>
      </c>
      <c r="F1081" s="130">
        <v>114</v>
      </c>
      <c r="G1081" s="120" t="str">
        <f>VLOOKUP(F1081,Plan2!$1:$1048576,3,FALSE)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1081" s="130" t="s">
        <v>255</v>
      </c>
      <c r="I1081" s="130">
        <v>2</v>
      </c>
      <c r="J1081" s="131">
        <f>VLOOKUP(F1081,Plan2!$1:$1048576,8,FALSE)</f>
        <v>11.42</v>
      </c>
      <c r="K1081" s="125">
        <f t="shared" si="75"/>
        <v>22.84</v>
      </c>
      <c r="L1081" s="133">
        <v>42524</v>
      </c>
      <c r="M1081" s="130" t="s">
        <v>420</v>
      </c>
      <c r="N1081" s="130">
        <v>2</v>
      </c>
      <c r="O1081" s="127">
        <f t="shared" si="77"/>
        <v>22.84</v>
      </c>
      <c r="P1081" s="126">
        <v>42579</v>
      </c>
      <c r="Q1081" s="120">
        <v>4544</v>
      </c>
      <c r="R1081" s="120" t="s">
        <v>611</v>
      </c>
    </row>
    <row r="1082" spans="1:18" ht="105" x14ac:dyDescent="0.25">
      <c r="A1082" s="120" t="s">
        <v>17</v>
      </c>
      <c r="B1082" s="121" t="s">
        <v>18</v>
      </c>
      <c r="C1082" s="122">
        <v>42664</v>
      </c>
      <c r="D1082" s="123">
        <v>240000</v>
      </c>
      <c r="E1082" s="124" t="s">
        <v>254</v>
      </c>
      <c r="F1082" s="130">
        <v>118</v>
      </c>
      <c r="G1082" s="120" t="str">
        <f>VLOOKUP(F1082,Plan2!$1:$1048576,3,FALSE)</f>
        <v>MOLHA-DEDOS, MATERIAL BASE PLÁSTICO, MATERIAL TAMPA PLÁSTICO, MATERIAL CARGA MASSA ACONDICIONADA E ESPUMA NO FUNDO PARA ADERÊN-, TAMANHO ÚNICO, VALIDADE CARGA 2 ANOS, CARACTERÍSTICAS ADICIONAIS NÃO CONTÉM GLICERINA E NÃO MANCHA</v>
      </c>
      <c r="H1082" s="130" t="s">
        <v>255</v>
      </c>
      <c r="I1082" s="130">
        <v>20</v>
      </c>
      <c r="J1082" s="131">
        <f>VLOOKUP(F1082,Plan2!$1:$1048576,8,FALSE)</f>
        <v>1.75</v>
      </c>
      <c r="K1082" s="125">
        <f t="shared" si="75"/>
        <v>35</v>
      </c>
      <c r="L1082" s="130" t="s">
        <v>477</v>
      </c>
      <c r="M1082" s="130" t="s">
        <v>477</v>
      </c>
      <c r="N1082" s="130" t="s">
        <v>477</v>
      </c>
      <c r="O1082" s="127" t="s">
        <v>477</v>
      </c>
      <c r="P1082" s="126" t="s">
        <v>477</v>
      </c>
      <c r="Q1082" s="120" t="s">
        <v>477</v>
      </c>
      <c r="R1082" s="120" t="s">
        <v>478</v>
      </c>
    </row>
    <row r="1083" spans="1:18" ht="60" x14ac:dyDescent="0.25">
      <c r="A1083" s="120" t="s">
        <v>17</v>
      </c>
      <c r="B1083" s="121" t="s">
        <v>18</v>
      </c>
      <c r="C1083" s="122">
        <v>42664</v>
      </c>
      <c r="D1083" s="123">
        <v>240000</v>
      </c>
      <c r="E1083" s="124" t="s">
        <v>254</v>
      </c>
      <c r="F1083" s="130">
        <v>116</v>
      </c>
      <c r="G1083" s="120" t="str">
        <f>VLOOKUP(F1083,Plan2!$1:$1048576,3,FALSE)</f>
        <v>MÁSCARA MULTIUSO, TIPO USO DESCARTÁVEL, FINALIDADE PROTEÇÃO CONTRA PÓ, CARACTERÍSTICAS ADICIONAIS SEMIFACIAL</v>
      </c>
      <c r="H1083" s="130" t="s">
        <v>255</v>
      </c>
      <c r="I1083" s="130">
        <v>100</v>
      </c>
      <c r="J1083" s="131">
        <f>VLOOKUP(F1083,Plan2!$1:$1048576,8,FALSE)</f>
        <v>0.12</v>
      </c>
      <c r="K1083" s="125">
        <f t="shared" si="75"/>
        <v>12</v>
      </c>
      <c r="L1083" s="133">
        <v>42527</v>
      </c>
      <c r="M1083" s="130" t="s">
        <v>430</v>
      </c>
      <c r="N1083" s="130">
        <v>100</v>
      </c>
      <c r="O1083" s="127">
        <f t="shared" si="77"/>
        <v>12</v>
      </c>
      <c r="P1083" s="126">
        <v>42570</v>
      </c>
      <c r="Q1083" s="120">
        <v>1327</v>
      </c>
      <c r="R1083" s="120" t="s">
        <v>611</v>
      </c>
    </row>
    <row r="1084" spans="1:18" ht="45" x14ac:dyDescent="0.25">
      <c r="A1084" s="120" t="s">
        <v>17</v>
      </c>
      <c r="B1084" s="121" t="s">
        <v>18</v>
      </c>
      <c r="C1084" s="122">
        <v>42664</v>
      </c>
      <c r="D1084" s="123">
        <v>240000</v>
      </c>
      <c r="E1084" s="124" t="s">
        <v>254</v>
      </c>
      <c r="F1084" s="130">
        <v>122</v>
      </c>
      <c r="G1084" s="120" t="str">
        <f>VLOOKUP(F1084,Plan2!$1:$1048576,3,FALSE)</f>
        <v>PAPEL A3, MATERIAL PAPEL ALCALINO, LARGURA 297 MM, COMPRIMENTO 420 MM, GRAMATURA 75 G/M2. RESMA</v>
      </c>
      <c r="H1084" s="130" t="s">
        <v>255</v>
      </c>
      <c r="I1084" s="130">
        <v>25</v>
      </c>
      <c r="J1084" s="131">
        <f>VLOOKUP(F1084,Plan2!$1:$1048576,8,FALSE)</f>
        <v>17.3</v>
      </c>
      <c r="K1084" s="125">
        <f t="shared" si="75"/>
        <v>432.5</v>
      </c>
      <c r="L1084" s="133">
        <v>42524</v>
      </c>
      <c r="M1084" s="130" t="s">
        <v>420</v>
      </c>
      <c r="N1084" s="130">
        <v>25</v>
      </c>
      <c r="O1084" s="127">
        <f t="shared" si="77"/>
        <v>432.5</v>
      </c>
      <c r="P1084" s="126">
        <v>42579</v>
      </c>
      <c r="Q1084" s="120">
        <v>4544</v>
      </c>
      <c r="R1084" s="120" t="s">
        <v>611</v>
      </c>
    </row>
    <row r="1085" spans="1:18" ht="30" x14ac:dyDescent="0.25">
      <c r="A1085" s="120" t="s">
        <v>17</v>
      </c>
      <c r="B1085" s="121" t="s">
        <v>18</v>
      </c>
      <c r="C1085" s="122">
        <v>42664</v>
      </c>
      <c r="D1085" s="123">
        <v>240000</v>
      </c>
      <c r="E1085" s="124" t="s">
        <v>254</v>
      </c>
      <c r="F1085" s="130">
        <v>124</v>
      </c>
      <c r="G1085" s="120" t="str">
        <f>VLOOKUP(F1085,Plan2!$1:$1048576,3,FALSE)</f>
        <v>PAPEL A4, MATERIAL PAPEL ALCALINO, GRAMATURA 90 G/M2, COR BRANCA. RESMA</v>
      </c>
      <c r="H1085" s="130" t="s">
        <v>255</v>
      </c>
      <c r="I1085" s="130">
        <v>25</v>
      </c>
      <c r="J1085" s="131">
        <f>VLOOKUP(F1085,Plan2!$1:$1048576,8,FALSE)</f>
        <v>10.7</v>
      </c>
      <c r="K1085" s="125">
        <f t="shared" si="75"/>
        <v>267.5</v>
      </c>
      <c r="L1085" s="133">
        <v>42524</v>
      </c>
      <c r="M1085" s="130" t="s">
        <v>420</v>
      </c>
      <c r="N1085" s="130">
        <v>25</v>
      </c>
      <c r="O1085" s="127">
        <f t="shared" si="77"/>
        <v>267.5</v>
      </c>
      <c r="P1085" s="126">
        <v>42579</v>
      </c>
      <c r="Q1085" s="120">
        <v>4544</v>
      </c>
      <c r="R1085" s="120" t="s">
        <v>611</v>
      </c>
    </row>
    <row r="1086" spans="1:18" ht="30" x14ac:dyDescent="0.25">
      <c r="A1086" s="120" t="s">
        <v>17</v>
      </c>
      <c r="B1086" s="121" t="s">
        <v>18</v>
      </c>
      <c r="C1086" s="122">
        <v>42664</v>
      </c>
      <c r="D1086" s="123">
        <v>240000</v>
      </c>
      <c r="E1086" s="124" t="s">
        <v>254</v>
      </c>
      <c r="F1086" s="130">
        <v>123</v>
      </c>
      <c r="G1086" s="120" t="str">
        <f>VLOOKUP(F1086,Plan2!$1:$1048576,3,FALSE)</f>
        <v>PAPEL A4, MATERIAL PAPEL ALCALINO, GRAMATURA 75 G/M2, COR BRANCA. RESMA</v>
      </c>
      <c r="H1086" s="130" t="s">
        <v>255</v>
      </c>
      <c r="I1086" s="130">
        <v>25</v>
      </c>
      <c r="J1086" s="131">
        <f>VLOOKUP(F1086,Plan2!$1:$1048576,8,FALSE)</f>
        <v>9.09</v>
      </c>
      <c r="K1086" s="125">
        <f t="shared" si="75"/>
        <v>227.25</v>
      </c>
      <c r="L1086" s="130" t="s">
        <v>477</v>
      </c>
      <c r="M1086" s="130" t="s">
        <v>477</v>
      </c>
      <c r="N1086" s="130">
        <v>25</v>
      </c>
      <c r="O1086" s="127">
        <f t="shared" si="77"/>
        <v>227.25</v>
      </c>
      <c r="P1086" s="126" t="s">
        <v>477</v>
      </c>
      <c r="Q1086" s="120" t="s">
        <v>477</v>
      </c>
      <c r="R1086" s="120" t="s">
        <v>479</v>
      </c>
    </row>
    <row r="1087" spans="1:18" ht="60" x14ac:dyDescent="0.25">
      <c r="A1087" s="120" t="s">
        <v>17</v>
      </c>
      <c r="B1087" s="121" t="s">
        <v>18</v>
      </c>
      <c r="C1087" s="122">
        <v>42664</v>
      </c>
      <c r="D1087" s="123">
        <v>240000</v>
      </c>
      <c r="E1087" s="124" t="s">
        <v>254</v>
      </c>
      <c r="F1087" s="130">
        <v>134</v>
      </c>
      <c r="G1087" s="120" t="str">
        <f>VLOOKUP(F1087,Plan2!$1:$1048576,3,FALSE)</f>
        <v>PAPEL OFÍCIO, MATERIAL PAPEL ALCALINO, COMPRIMENTO 330 MM, LARGURA 216 MM, GRAMATURA 75 G/M2, COR BRANCA, TIPO 2. RESMA</v>
      </c>
      <c r="H1087" s="130" t="s">
        <v>255</v>
      </c>
      <c r="I1087" s="130">
        <v>100</v>
      </c>
      <c r="J1087" s="131">
        <f>VLOOKUP(F1087,Plan2!$1:$1048576,8,FALSE)</f>
        <v>12.97</v>
      </c>
      <c r="K1087" s="125">
        <f t="shared" si="75"/>
        <v>1297</v>
      </c>
      <c r="L1087" s="133">
        <v>42524</v>
      </c>
      <c r="M1087" s="130" t="s">
        <v>420</v>
      </c>
      <c r="N1087" s="130">
        <v>42</v>
      </c>
      <c r="O1087" s="127">
        <f t="shared" si="77"/>
        <v>544.74</v>
      </c>
      <c r="P1087" s="126">
        <v>42579</v>
      </c>
      <c r="Q1087" s="120">
        <v>4544</v>
      </c>
      <c r="R1087" s="120" t="s">
        <v>692</v>
      </c>
    </row>
    <row r="1088" spans="1:18" ht="45" x14ac:dyDescent="0.25">
      <c r="A1088" s="120" t="s">
        <v>17</v>
      </c>
      <c r="B1088" s="121" t="s">
        <v>18</v>
      </c>
      <c r="C1088" s="122">
        <v>42664</v>
      </c>
      <c r="D1088" s="123">
        <v>240000</v>
      </c>
      <c r="E1088" s="124" t="s">
        <v>254</v>
      </c>
      <c r="F1088" s="130">
        <v>145</v>
      </c>
      <c r="G1088" s="120" t="str">
        <f>VLOOKUP(F1088,Plan2!$1:$1048576,3,FALSE)</f>
        <v>PERCEVEJO, MATERIAL METAL, TRATAMENTO SUPERFICIAL LATONADO, TAMANHO 10 MM. CAIXA COM 100 UNIDADES</v>
      </c>
      <c r="H1088" s="130" t="s">
        <v>255</v>
      </c>
      <c r="I1088" s="130">
        <v>10</v>
      </c>
      <c r="J1088" s="131">
        <f>VLOOKUP(F1088,Plan2!$1:$1048576,8,FALSE)</f>
        <v>1.08</v>
      </c>
      <c r="K1088" s="125">
        <f t="shared" si="75"/>
        <v>10.8</v>
      </c>
      <c r="L1088" s="133">
        <v>42527</v>
      </c>
      <c r="M1088" s="130" t="s">
        <v>425</v>
      </c>
      <c r="N1088" s="130">
        <v>10</v>
      </c>
      <c r="O1088" s="127">
        <f t="shared" si="77"/>
        <v>10.8</v>
      </c>
      <c r="P1088" s="126">
        <v>42579</v>
      </c>
      <c r="Q1088" s="120">
        <v>1400</v>
      </c>
      <c r="R1088" s="120" t="s">
        <v>611</v>
      </c>
    </row>
    <row r="1089" spans="1:18" ht="75" x14ac:dyDescent="0.25">
      <c r="A1089" s="120" t="s">
        <v>17</v>
      </c>
      <c r="B1089" s="121" t="s">
        <v>18</v>
      </c>
      <c r="C1089" s="122">
        <v>42664</v>
      </c>
      <c r="D1089" s="123">
        <v>240000</v>
      </c>
      <c r="E1089" s="124" t="s">
        <v>254</v>
      </c>
      <c r="F1089" s="130">
        <v>147</v>
      </c>
      <c r="G1089" s="120" t="str">
        <f>VLOOKUP(F1089,Plan2!$1:$1048576,3,FALSE)</f>
        <v>PILHA, TAMANHO PALITO, MODELO AAA, CARACTERÍSTICAS ADICIONAIS NÃO CONTÉM MERCÚRIO E CÁDMIO, SISTEMA ELETROQUÍMICO ALCALINA, TENSÃO NOMINAL 1,5 V</v>
      </c>
      <c r="H1089" s="130" t="s">
        <v>255</v>
      </c>
      <c r="I1089" s="130">
        <v>15</v>
      </c>
      <c r="J1089" s="131">
        <f>VLOOKUP(F1089,Plan2!$1:$1048576,8,FALSE)</f>
        <v>1.51</v>
      </c>
      <c r="K1089" s="125">
        <f t="shared" si="75"/>
        <v>22.65</v>
      </c>
      <c r="L1089" s="133">
        <v>42527</v>
      </c>
      <c r="M1089" s="130" t="s">
        <v>432</v>
      </c>
      <c r="N1089" s="130">
        <v>10</v>
      </c>
      <c r="O1089" s="127">
        <f t="shared" si="77"/>
        <v>15.1</v>
      </c>
      <c r="P1089" s="126">
        <v>42562</v>
      </c>
      <c r="Q1089" s="120">
        <v>489</v>
      </c>
      <c r="R1089" s="120" t="s">
        <v>692</v>
      </c>
    </row>
    <row r="1090" spans="1:18" ht="75" x14ac:dyDescent="0.25">
      <c r="A1090" s="136" t="s">
        <v>17</v>
      </c>
      <c r="B1090" s="137" t="s">
        <v>18</v>
      </c>
      <c r="C1090" s="138">
        <v>42664</v>
      </c>
      <c r="D1090" s="139">
        <v>240000</v>
      </c>
      <c r="E1090" s="136" t="s">
        <v>254</v>
      </c>
      <c r="F1090" s="134">
        <v>148</v>
      </c>
      <c r="G1090" s="136" t="str">
        <f>VLOOKUP(F1090,Plan2!$1:$1048576,3,FALSE)</f>
        <v>PILHA, TAMANHO PEQUENA, MODELO AA, CARACTERÍSTICAS ADICIONAIS CARTELA C/2 UNIDADES/NÃO CONTÉM MERCÚRIO E CÁDMIO, SISTEMA ELETROQUÍMICO ALCALINA, TENSÃO NOMINAL 1,5 V</v>
      </c>
      <c r="H1090" s="134" t="s">
        <v>255</v>
      </c>
      <c r="I1090" s="134">
        <v>10</v>
      </c>
      <c r="J1090" s="140">
        <f>VLOOKUP(F1090,Plan2!$1:$1048576,8,FALSE)</f>
        <v>1.49</v>
      </c>
      <c r="K1090" s="141">
        <f t="shared" ref="K1090:K1153" si="80">J1090*I1090</f>
        <v>14.9</v>
      </c>
      <c r="L1090" s="134" t="s">
        <v>477</v>
      </c>
      <c r="M1090" s="134" t="s">
        <v>477</v>
      </c>
      <c r="N1090" s="134" t="s">
        <v>477</v>
      </c>
      <c r="O1090" s="141" t="s">
        <v>477</v>
      </c>
      <c r="P1090" s="126" t="s">
        <v>477</v>
      </c>
      <c r="Q1090" s="120" t="s">
        <v>477</v>
      </c>
      <c r="R1090" s="136" t="s">
        <v>482</v>
      </c>
    </row>
    <row r="1091" spans="1:18" ht="45" x14ac:dyDescent="0.25">
      <c r="A1091" s="120" t="s">
        <v>17</v>
      </c>
      <c r="B1091" s="121" t="s">
        <v>18</v>
      </c>
      <c r="C1091" s="122">
        <v>42664</v>
      </c>
      <c r="D1091" s="123">
        <v>240000</v>
      </c>
      <c r="E1091" s="124" t="s">
        <v>254</v>
      </c>
      <c r="F1091" s="130">
        <v>174</v>
      </c>
      <c r="G1091" s="120" t="str">
        <f>VLOOKUP(F1091,Plan2!$1:$1048576,3,FALSE)</f>
        <v>TESOURA, MATERIAL AÇO INOXIDÁVEL, MATERIAL CABO POLIPROPILENO, COMPRIMENTO 20 CM</v>
      </c>
      <c r="H1091" s="130" t="s">
        <v>255</v>
      </c>
      <c r="I1091" s="130">
        <v>10</v>
      </c>
      <c r="J1091" s="131">
        <f>VLOOKUP(F1091,Plan2!$1:$1048576,8,FALSE)</f>
        <v>2.8</v>
      </c>
      <c r="K1091" s="125">
        <f t="shared" si="80"/>
        <v>28</v>
      </c>
      <c r="L1091" s="133">
        <v>42524</v>
      </c>
      <c r="M1091" s="130" t="s">
        <v>423</v>
      </c>
      <c r="N1091" s="130">
        <v>10</v>
      </c>
      <c r="O1091" s="127">
        <f t="shared" ref="O1091:O1154" si="81">N1091*J1091</f>
        <v>28</v>
      </c>
      <c r="P1091" s="126">
        <v>42576</v>
      </c>
      <c r="Q1091" s="120">
        <v>348</v>
      </c>
      <c r="R1091" s="120" t="s">
        <v>611</v>
      </c>
    </row>
    <row r="1092" spans="1:18" ht="90" x14ac:dyDescent="0.25">
      <c r="A1092" s="120" t="s">
        <v>17</v>
      </c>
      <c r="B1092" s="121" t="s">
        <v>18</v>
      </c>
      <c r="C1092" s="122">
        <v>42664</v>
      </c>
      <c r="D1092" s="132">
        <v>240000</v>
      </c>
      <c r="E1092" s="120" t="s">
        <v>254</v>
      </c>
      <c r="F1092" s="130">
        <v>5</v>
      </c>
      <c r="G1092" s="120" t="str">
        <f>VLOOKUP(F1092,Plan2!$1:$1048576,3,FALSE)</f>
        <v>ALFINETE MAPA, MATERIAL METAL, TRATAMENTO SUPERFICIAL NIQUELADO, MATERIAL CABEÇA PLÁSTICO, FORMATO CABEÇA REDONDO, COR VERMELHA, COMPRIMENTO 10 MM, APLICAÇÃO MAPA. CAIXA COM 100 UNIDADES</v>
      </c>
      <c r="H1092" s="130" t="s">
        <v>342</v>
      </c>
      <c r="I1092" s="130">
        <v>15</v>
      </c>
      <c r="J1092" s="131">
        <f>VLOOKUP(F1092,Plan2!$1:$1048576,8,FALSE)</f>
        <v>2.95</v>
      </c>
      <c r="K1092" s="125">
        <f t="shared" si="80"/>
        <v>44.25</v>
      </c>
      <c r="L1092" s="133">
        <v>42524</v>
      </c>
      <c r="M1092" s="130" t="s">
        <v>424</v>
      </c>
      <c r="N1092" s="130">
        <v>15</v>
      </c>
      <c r="O1092" s="127">
        <f t="shared" si="81"/>
        <v>44.25</v>
      </c>
      <c r="P1092" s="126">
        <v>42579</v>
      </c>
      <c r="Q1092" s="120">
        <v>938</v>
      </c>
      <c r="R1092" s="120" t="s">
        <v>611</v>
      </c>
    </row>
    <row r="1093" spans="1:18" ht="90" x14ac:dyDescent="0.25">
      <c r="A1093" s="120" t="s">
        <v>17</v>
      </c>
      <c r="B1093" s="121" t="s">
        <v>18</v>
      </c>
      <c r="C1093" s="122">
        <v>42664</v>
      </c>
      <c r="D1093" s="132">
        <v>240000</v>
      </c>
      <c r="E1093" s="120" t="s">
        <v>254</v>
      </c>
      <c r="F1093" s="130">
        <v>4</v>
      </c>
      <c r="G1093" s="120" t="str">
        <f>VLOOKUP(F1093,Plan2!$1:$1048576,3,FALSE)</f>
        <v>ALFINETE MAPA, MATERIAL METAL, TRATAMENTO SUPERFICIAL NIQUELADO, MATERIAL CABEÇA PLÁSTICO, FORMATO CABEÇA REDONDO, COR PRETA, COMPRIMENTO 10 MM, APLICAÇÃO MAPA. CAIXA COM 100 UNIDADES</v>
      </c>
      <c r="H1093" s="130" t="s">
        <v>342</v>
      </c>
      <c r="I1093" s="130">
        <v>15</v>
      </c>
      <c r="J1093" s="131">
        <f>VLOOKUP(F1093,Plan2!$1:$1048576,8,FALSE)</f>
        <v>3.5</v>
      </c>
      <c r="K1093" s="125">
        <f t="shared" si="80"/>
        <v>52.5</v>
      </c>
      <c r="L1093" s="133">
        <v>42524</v>
      </c>
      <c r="M1093" s="130" t="s">
        <v>423</v>
      </c>
      <c r="N1093" s="130">
        <v>15</v>
      </c>
      <c r="O1093" s="127">
        <f t="shared" si="81"/>
        <v>52.5</v>
      </c>
      <c r="P1093" s="126">
        <v>42576</v>
      </c>
      <c r="Q1093" s="120">
        <v>348</v>
      </c>
      <c r="R1093" s="120" t="s">
        <v>611</v>
      </c>
    </row>
    <row r="1094" spans="1:18" ht="90" x14ac:dyDescent="0.25">
      <c r="A1094" s="120" t="s">
        <v>17</v>
      </c>
      <c r="B1094" s="121" t="s">
        <v>18</v>
      </c>
      <c r="C1094" s="122">
        <v>42664</v>
      </c>
      <c r="D1094" s="132">
        <v>240000</v>
      </c>
      <c r="E1094" s="120" t="s">
        <v>254</v>
      </c>
      <c r="F1094" s="130">
        <v>3</v>
      </c>
      <c r="G1094" s="120" t="str">
        <f>VLOOKUP(F1094,Plan2!$1:$1048576,3,FALSE)</f>
        <v>ALFINETE MAPA, MATERIAL METAL, TRATAMENTO SUPERFICIAL NIQUELADO, MATERIAL CABEÇA PLÁSTICO, FORMATO CABEÇA REDONDO, COR AZUL, COMPRIMENTO 10 MM, APLICAÇÃO MAPA. CAIXA COM 100 UNIDADES</v>
      </c>
      <c r="H1094" s="130" t="s">
        <v>342</v>
      </c>
      <c r="I1094" s="130">
        <v>15</v>
      </c>
      <c r="J1094" s="131">
        <f>VLOOKUP(F1094,Plan2!$1:$1048576,8,FALSE)</f>
        <v>3</v>
      </c>
      <c r="K1094" s="125">
        <f t="shared" si="80"/>
        <v>45</v>
      </c>
      <c r="L1094" s="133">
        <v>42524</v>
      </c>
      <c r="M1094" s="130" t="s">
        <v>424</v>
      </c>
      <c r="N1094" s="130">
        <v>15</v>
      </c>
      <c r="O1094" s="127">
        <f t="shared" si="81"/>
        <v>45</v>
      </c>
      <c r="P1094" s="126">
        <v>42579</v>
      </c>
      <c r="Q1094" s="120">
        <v>938</v>
      </c>
      <c r="R1094" s="120" t="s">
        <v>611</v>
      </c>
    </row>
    <row r="1095" spans="1:18" ht="105" x14ac:dyDescent="0.25">
      <c r="A1095" s="120" t="s">
        <v>17</v>
      </c>
      <c r="B1095" s="121" t="s">
        <v>18</v>
      </c>
      <c r="C1095" s="122">
        <v>42664</v>
      </c>
      <c r="D1095" s="132">
        <v>240000</v>
      </c>
      <c r="E1095" s="120" t="s">
        <v>254</v>
      </c>
      <c r="F1095" s="130">
        <v>18</v>
      </c>
      <c r="G1095" s="120" t="str">
        <f>VLOOKUP(F1095,Plan2!$1:$1048576,3,FALSE)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1095" s="130" t="s">
        <v>342</v>
      </c>
      <c r="I1095" s="130">
        <v>200</v>
      </c>
      <c r="J1095" s="131">
        <f>VLOOKUP(F1095,Plan2!$1:$1048576,8,FALSE)</f>
        <v>0.5</v>
      </c>
      <c r="K1095" s="125">
        <f t="shared" si="80"/>
        <v>100</v>
      </c>
      <c r="L1095" s="133">
        <v>42524</v>
      </c>
      <c r="M1095" s="130" t="s">
        <v>418</v>
      </c>
      <c r="N1095" s="130">
        <v>200</v>
      </c>
      <c r="O1095" s="127">
        <f t="shared" si="81"/>
        <v>100</v>
      </c>
      <c r="P1095" s="126">
        <v>42583</v>
      </c>
      <c r="Q1095" s="120">
        <v>4227</v>
      </c>
      <c r="R1095" s="120" t="s">
        <v>611</v>
      </c>
    </row>
    <row r="1096" spans="1:18" ht="105" x14ac:dyDescent="0.25">
      <c r="A1096" s="120" t="s">
        <v>17</v>
      </c>
      <c r="B1096" s="121" t="s">
        <v>18</v>
      </c>
      <c r="C1096" s="122">
        <v>42664</v>
      </c>
      <c r="D1096" s="132">
        <v>240000</v>
      </c>
      <c r="E1096" s="120" t="s">
        <v>254</v>
      </c>
      <c r="F1096" s="130">
        <v>19</v>
      </c>
      <c r="G1096" s="120" t="str">
        <f>VLOOKUP(F1096,Plan2!$1:$1048576,3,FALSE)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1096" s="130" t="s">
        <v>342</v>
      </c>
      <c r="I1096" s="130">
        <v>200</v>
      </c>
      <c r="J1096" s="131">
        <f>VLOOKUP(F1096,Plan2!$1:$1048576,8,FALSE)</f>
        <v>0.32</v>
      </c>
      <c r="K1096" s="125">
        <f t="shared" si="80"/>
        <v>64</v>
      </c>
      <c r="L1096" s="133">
        <v>42527</v>
      </c>
      <c r="M1096" s="130" t="s">
        <v>431</v>
      </c>
      <c r="N1096" s="130">
        <v>200</v>
      </c>
      <c r="O1096" s="127">
        <f t="shared" si="81"/>
        <v>64</v>
      </c>
      <c r="P1096" s="126">
        <v>42613</v>
      </c>
      <c r="Q1096" s="120">
        <v>1089</v>
      </c>
      <c r="R1096" s="120" t="s">
        <v>611</v>
      </c>
    </row>
    <row r="1097" spans="1:18" ht="105" x14ac:dyDescent="0.25">
      <c r="A1097" s="120" t="s">
        <v>17</v>
      </c>
      <c r="B1097" s="121" t="s">
        <v>18</v>
      </c>
      <c r="C1097" s="122">
        <v>42664</v>
      </c>
      <c r="D1097" s="132">
        <v>240000</v>
      </c>
      <c r="E1097" s="120" t="s">
        <v>254</v>
      </c>
      <c r="F1097" s="130">
        <v>20</v>
      </c>
      <c r="G1097" s="120" t="str">
        <f>VLOOKUP(F1097,Plan2!$1:$1048576,3,FALSE)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1097" s="130" t="s">
        <v>342</v>
      </c>
      <c r="I1097" s="130">
        <v>200</v>
      </c>
      <c r="J1097" s="131">
        <f>VLOOKUP(F1097,Plan2!$1:$1048576,8,FALSE)</f>
        <v>0.32</v>
      </c>
      <c r="K1097" s="125">
        <f t="shared" si="80"/>
        <v>64</v>
      </c>
      <c r="L1097" s="133">
        <v>42527</v>
      </c>
      <c r="M1097" s="130" t="s">
        <v>431</v>
      </c>
      <c r="N1097" s="130">
        <v>200</v>
      </c>
      <c r="O1097" s="127">
        <f t="shared" si="81"/>
        <v>64</v>
      </c>
      <c r="P1097" s="126">
        <v>42613</v>
      </c>
      <c r="Q1097" s="120">
        <v>1089</v>
      </c>
      <c r="R1097" s="120" t="s">
        <v>611</v>
      </c>
    </row>
    <row r="1098" spans="1:18" ht="45" x14ac:dyDescent="0.25">
      <c r="A1098" s="120" t="s">
        <v>17</v>
      </c>
      <c r="B1098" s="121" t="s">
        <v>18</v>
      </c>
      <c r="C1098" s="122">
        <v>42664</v>
      </c>
      <c r="D1098" s="132">
        <v>240000</v>
      </c>
      <c r="E1098" s="120" t="s">
        <v>254</v>
      </c>
      <c r="F1098" s="130">
        <v>37</v>
      </c>
      <c r="G1098" s="120" t="str">
        <f>VLOOKUP(F1098,Plan2!$1:$1048576,3,FALSE)</f>
        <v>CARTOLINA, MATERIAL CELULOSE VEGETAL, GRAMATURA 180 G/M2, COMPRIMENTO 730 MM, LARGURA 550 MM, COR BRANCA</v>
      </c>
      <c r="H1098" s="130" t="s">
        <v>342</v>
      </c>
      <c r="I1098" s="130">
        <v>100</v>
      </c>
      <c r="J1098" s="131">
        <f>VLOOKUP(F1098,Plan2!$1:$1048576,8,FALSE)</f>
        <v>0.38</v>
      </c>
      <c r="K1098" s="125">
        <f t="shared" si="80"/>
        <v>38</v>
      </c>
      <c r="L1098" s="133">
        <v>42527</v>
      </c>
      <c r="M1098" s="130" t="s">
        <v>425</v>
      </c>
      <c r="N1098" s="130">
        <v>100</v>
      </c>
      <c r="O1098" s="127">
        <f t="shared" si="81"/>
        <v>38</v>
      </c>
      <c r="P1098" s="126">
        <v>42579</v>
      </c>
      <c r="Q1098" s="120">
        <v>1400</v>
      </c>
      <c r="R1098" s="120" t="s">
        <v>611</v>
      </c>
    </row>
    <row r="1099" spans="1:18" ht="60" x14ac:dyDescent="0.25">
      <c r="A1099" s="120" t="s">
        <v>17</v>
      </c>
      <c r="B1099" s="121" t="s">
        <v>18</v>
      </c>
      <c r="C1099" s="122">
        <v>42664</v>
      </c>
      <c r="D1099" s="132">
        <v>240000</v>
      </c>
      <c r="E1099" s="120" t="s">
        <v>254</v>
      </c>
      <c r="F1099" s="130">
        <v>42</v>
      </c>
      <c r="G1099" s="120" t="str">
        <f>VLOOKUP(F1099,Plan2!$1:$1048576,3,FALSE)</f>
        <v>CLIPE, TRATAMENTO SUPERFICIAL NIQUELADO, TAMANHO 1/0, MATERIAL METAL, FORMATO TRANÇADO. CAIXA COM 12 UNIDADES</v>
      </c>
      <c r="H1099" s="130" t="s">
        <v>342</v>
      </c>
      <c r="I1099" s="130">
        <v>10</v>
      </c>
      <c r="J1099" s="131">
        <f>VLOOKUP(F1099,Plan2!$1:$1048576,8,FALSE)</f>
        <v>1.2</v>
      </c>
      <c r="K1099" s="125">
        <f t="shared" si="80"/>
        <v>12</v>
      </c>
      <c r="L1099" s="133">
        <v>42524</v>
      </c>
      <c r="M1099" s="130" t="s">
        <v>424</v>
      </c>
      <c r="N1099" s="130">
        <v>10</v>
      </c>
      <c r="O1099" s="127">
        <f t="shared" si="81"/>
        <v>12</v>
      </c>
      <c r="P1099" s="126">
        <v>42579</v>
      </c>
      <c r="Q1099" s="120">
        <v>938</v>
      </c>
      <c r="R1099" s="120" t="s">
        <v>611</v>
      </c>
    </row>
    <row r="1100" spans="1:18" ht="60" x14ac:dyDescent="0.25">
      <c r="A1100" s="120" t="s">
        <v>17</v>
      </c>
      <c r="B1100" s="121" t="s">
        <v>18</v>
      </c>
      <c r="C1100" s="122">
        <v>42664</v>
      </c>
      <c r="D1100" s="132">
        <v>240000</v>
      </c>
      <c r="E1100" s="120" t="s">
        <v>254</v>
      </c>
      <c r="F1100" s="130">
        <v>43</v>
      </c>
      <c r="G1100" s="120" t="str">
        <f>VLOOKUP(F1100,Plan2!$1:$1048576,3,FALSE)</f>
        <v>CLIPE, TRATAMENTO SUPERFICIAL NIQUELADO, TAMANHO 2/0, MATERIAL METAL, FORMATO TRANÇADO. CAIXA COM 50 UNIDADES</v>
      </c>
      <c r="H1100" s="130" t="s">
        <v>342</v>
      </c>
      <c r="I1100" s="130">
        <v>10</v>
      </c>
      <c r="J1100" s="131">
        <f>VLOOKUP(F1100,Plan2!$1:$1048576,8,FALSE)</f>
        <v>1.7</v>
      </c>
      <c r="K1100" s="125">
        <f t="shared" si="80"/>
        <v>17</v>
      </c>
      <c r="L1100" s="133">
        <v>42524</v>
      </c>
      <c r="M1100" s="130" t="s">
        <v>413</v>
      </c>
      <c r="N1100" s="130">
        <v>10</v>
      </c>
      <c r="O1100" s="127">
        <f t="shared" si="81"/>
        <v>17</v>
      </c>
      <c r="P1100" s="126">
        <v>42579</v>
      </c>
      <c r="Q1100" s="120">
        <v>4949</v>
      </c>
      <c r="R1100" s="120" t="s">
        <v>611</v>
      </c>
    </row>
    <row r="1101" spans="1:18" ht="45" x14ac:dyDescent="0.25">
      <c r="A1101" s="120" t="s">
        <v>17</v>
      </c>
      <c r="B1101" s="121" t="s">
        <v>18</v>
      </c>
      <c r="C1101" s="122">
        <v>42664</v>
      </c>
      <c r="D1101" s="132">
        <v>240000</v>
      </c>
      <c r="E1101" s="120" t="s">
        <v>254</v>
      </c>
      <c r="F1101" s="130">
        <v>39</v>
      </c>
      <c r="G1101" s="120" t="str">
        <f>VLOOKUP(F1101,Plan2!$1:$1048576,3,FALSE)</f>
        <v>CLIPE, TAMANHO 2, MATERIAL METAL, FORMATO PARALELO. CAIXA COM 100 UNIDADES</v>
      </c>
      <c r="H1101" s="130" t="s">
        <v>342</v>
      </c>
      <c r="I1101" s="130">
        <v>10</v>
      </c>
      <c r="J1101" s="131">
        <f>VLOOKUP(F1101,Plan2!$1:$1048576,8,FALSE)</f>
        <v>0.95</v>
      </c>
      <c r="K1101" s="125">
        <f t="shared" si="80"/>
        <v>9.5</v>
      </c>
      <c r="L1101" s="133">
        <v>42524</v>
      </c>
      <c r="M1101" s="130" t="s">
        <v>415</v>
      </c>
      <c r="N1101" s="130">
        <v>10</v>
      </c>
      <c r="O1101" s="127">
        <f t="shared" si="81"/>
        <v>9.5</v>
      </c>
      <c r="P1101" s="126">
        <v>42564</v>
      </c>
      <c r="Q1101" s="120">
        <v>1281</v>
      </c>
      <c r="R1101" s="120" t="s">
        <v>611</v>
      </c>
    </row>
    <row r="1102" spans="1:18" ht="45" x14ac:dyDescent="0.25">
      <c r="A1102" s="120" t="s">
        <v>17</v>
      </c>
      <c r="B1102" s="121" t="s">
        <v>18</v>
      </c>
      <c r="C1102" s="122">
        <v>42664</v>
      </c>
      <c r="D1102" s="132">
        <v>240000</v>
      </c>
      <c r="E1102" s="120" t="s">
        <v>254</v>
      </c>
      <c r="F1102" s="130">
        <v>40</v>
      </c>
      <c r="G1102" s="120" t="str">
        <f>VLOOKUP(F1102,Plan2!$1:$1048576,3,FALSE)</f>
        <v>CLIPE, TAMANHO 3, MATERIAL METAL, FORMATO PARALELO. CAIXA COM 50 UNIDADES</v>
      </c>
      <c r="H1102" s="130" t="s">
        <v>342</v>
      </c>
      <c r="I1102" s="130">
        <v>10</v>
      </c>
      <c r="J1102" s="131">
        <f>VLOOKUP(F1102,Plan2!$1:$1048576,8,FALSE)</f>
        <v>0.99</v>
      </c>
      <c r="K1102" s="125">
        <f t="shared" si="80"/>
        <v>9.9</v>
      </c>
      <c r="L1102" s="133">
        <v>42524</v>
      </c>
      <c r="M1102" s="130" t="s">
        <v>415</v>
      </c>
      <c r="N1102" s="130">
        <v>10</v>
      </c>
      <c r="O1102" s="127">
        <f t="shared" si="81"/>
        <v>9.9</v>
      </c>
      <c r="P1102" s="126">
        <v>42564</v>
      </c>
      <c r="Q1102" s="120">
        <v>1281</v>
      </c>
      <c r="R1102" s="120" t="s">
        <v>611</v>
      </c>
    </row>
    <row r="1103" spans="1:18" ht="45" x14ac:dyDescent="0.25">
      <c r="A1103" s="120" t="s">
        <v>17</v>
      </c>
      <c r="B1103" s="121" t="s">
        <v>18</v>
      </c>
      <c r="C1103" s="122">
        <v>42664</v>
      </c>
      <c r="D1103" s="132">
        <v>240000</v>
      </c>
      <c r="E1103" s="120" t="s">
        <v>254</v>
      </c>
      <c r="F1103" s="130">
        <v>41</v>
      </c>
      <c r="G1103" s="120" t="str">
        <f>VLOOKUP(F1103,Plan2!$1:$1048576,3,FALSE)</f>
        <v>CLIPE, TAMANHO 6/0, MATERIAL METAL, FORMATO PARALELO. CAIXA COM 50 UNIDADES</v>
      </c>
      <c r="H1103" s="130" t="s">
        <v>342</v>
      </c>
      <c r="I1103" s="130">
        <v>10</v>
      </c>
      <c r="J1103" s="131">
        <f>VLOOKUP(F1103,Plan2!$1:$1048576,8,FALSE)</f>
        <v>1.29</v>
      </c>
      <c r="K1103" s="125">
        <f t="shared" si="80"/>
        <v>12.9</v>
      </c>
      <c r="L1103" s="133">
        <v>42527</v>
      </c>
      <c r="M1103" s="130" t="s">
        <v>431</v>
      </c>
      <c r="N1103" s="130">
        <v>10</v>
      </c>
      <c r="O1103" s="127">
        <f t="shared" si="81"/>
        <v>12.9</v>
      </c>
      <c r="P1103" s="126">
        <v>42613</v>
      </c>
      <c r="Q1103" s="120">
        <v>1089</v>
      </c>
      <c r="R1103" s="120" t="s">
        <v>611</v>
      </c>
    </row>
    <row r="1104" spans="1:18" ht="45" x14ac:dyDescent="0.25">
      <c r="A1104" s="120" t="s">
        <v>17</v>
      </c>
      <c r="B1104" s="121" t="s">
        <v>18</v>
      </c>
      <c r="C1104" s="122">
        <v>42664</v>
      </c>
      <c r="D1104" s="132">
        <v>240000</v>
      </c>
      <c r="E1104" s="120" t="s">
        <v>254</v>
      </c>
      <c r="F1104" s="130">
        <v>49</v>
      </c>
      <c r="G1104" s="120" t="str">
        <f>VLOOKUP(F1104,Plan2!$1:$1048576,3,FALSE)</f>
        <v>COLCHETE FIXAÇÃO, MATERIAL AÇO, TRATAMENTO SUPERFICIAL LATONADO, TAMANHO Nº 08. CAIXA COM 72 UNIDADES</v>
      </c>
      <c r="H1104" s="130" t="s">
        <v>342</v>
      </c>
      <c r="I1104" s="130">
        <v>10</v>
      </c>
      <c r="J1104" s="131">
        <f>VLOOKUP(F1104,Plan2!$1:$1048576,8,FALSE)</f>
        <v>2.65</v>
      </c>
      <c r="K1104" s="125">
        <f t="shared" si="80"/>
        <v>26.5</v>
      </c>
      <c r="L1104" s="133">
        <v>42524</v>
      </c>
      <c r="M1104" s="130" t="s">
        <v>423</v>
      </c>
      <c r="N1104" s="130">
        <v>10</v>
      </c>
      <c r="O1104" s="127">
        <f t="shared" si="81"/>
        <v>26.5</v>
      </c>
      <c r="P1104" s="126">
        <v>42576</v>
      </c>
      <c r="Q1104" s="120">
        <v>348</v>
      </c>
      <c r="R1104" s="120" t="s">
        <v>611</v>
      </c>
    </row>
    <row r="1105" spans="1:18" ht="60" x14ac:dyDescent="0.25">
      <c r="A1105" s="120" t="s">
        <v>17</v>
      </c>
      <c r="B1105" s="121" t="s">
        <v>18</v>
      </c>
      <c r="C1105" s="122">
        <v>42664</v>
      </c>
      <c r="D1105" s="132">
        <v>240000</v>
      </c>
      <c r="E1105" s="120" t="s">
        <v>254</v>
      </c>
      <c r="F1105" s="130">
        <v>50</v>
      </c>
      <c r="G1105" s="120" t="str">
        <f>VLOOKUP(F1105,Plan2!$1:$1048576,3,FALSE)</f>
        <v>COLCHETE FIXAÇÃO, MATERIAL METAL, TRATAMENTO SUPERFICIAL LATONADO, TAMANHO Nº 10, APLICAÇÃO PROCESSOS. CAIXA COM 72 UNIDADES</v>
      </c>
      <c r="H1105" s="130" t="s">
        <v>342</v>
      </c>
      <c r="I1105" s="130">
        <v>15</v>
      </c>
      <c r="J1105" s="131">
        <f>VLOOKUP(F1105,Plan2!$1:$1048576,8,FALSE)</f>
        <v>3.15</v>
      </c>
      <c r="K1105" s="125">
        <f t="shared" si="80"/>
        <v>47.25</v>
      </c>
      <c r="L1105" s="133">
        <v>42524</v>
      </c>
      <c r="M1105" s="130" t="s">
        <v>423</v>
      </c>
      <c r="N1105" s="130">
        <v>15</v>
      </c>
      <c r="O1105" s="127">
        <f t="shared" si="81"/>
        <v>47.25</v>
      </c>
      <c r="P1105" s="126">
        <v>42576</v>
      </c>
      <c r="Q1105" s="120">
        <v>348</v>
      </c>
      <c r="R1105" s="120" t="s">
        <v>611</v>
      </c>
    </row>
    <row r="1106" spans="1:18" ht="60" x14ac:dyDescent="0.25">
      <c r="A1106" s="120" t="s">
        <v>17</v>
      </c>
      <c r="B1106" s="121" t="s">
        <v>18</v>
      </c>
      <c r="C1106" s="122">
        <v>42664</v>
      </c>
      <c r="D1106" s="132">
        <v>240000</v>
      </c>
      <c r="E1106" s="120" t="s">
        <v>254</v>
      </c>
      <c r="F1106" s="130">
        <v>65</v>
      </c>
      <c r="G1106" s="120" t="str">
        <f>VLOOKUP(F1106,Plan2!$1:$1048576,3,FALSE)</f>
        <v>ENVELOPE, MATERIAL PAPEL KRAFT, GRAMATURA 110 G/M2, TIPO SACO COMUM, COMPRIMENTO 360 MM, COR BRANCA, LARGURA 260 MM</v>
      </c>
      <c r="H1106" s="130" t="s">
        <v>342</v>
      </c>
      <c r="I1106" s="130">
        <v>200</v>
      </c>
      <c r="J1106" s="131">
        <f>VLOOKUP(F1106,Plan2!$1:$1048576,8,FALSE)</f>
        <v>0.11</v>
      </c>
      <c r="K1106" s="125">
        <f t="shared" si="80"/>
        <v>22</v>
      </c>
      <c r="L1106" s="133">
        <v>42524</v>
      </c>
      <c r="M1106" s="130" t="s">
        <v>420</v>
      </c>
      <c r="N1106" s="130">
        <v>200</v>
      </c>
      <c r="O1106" s="127">
        <f t="shared" si="81"/>
        <v>22</v>
      </c>
      <c r="P1106" s="126">
        <v>42579</v>
      </c>
      <c r="Q1106" s="120">
        <v>4544</v>
      </c>
      <c r="R1106" s="120" t="s">
        <v>611</v>
      </c>
    </row>
    <row r="1107" spans="1:18" ht="60" x14ac:dyDescent="0.25">
      <c r="A1107" s="120" t="s">
        <v>17</v>
      </c>
      <c r="B1107" s="121" t="s">
        <v>18</v>
      </c>
      <c r="C1107" s="122">
        <v>42664</v>
      </c>
      <c r="D1107" s="132">
        <v>240000</v>
      </c>
      <c r="E1107" s="120" t="s">
        <v>254</v>
      </c>
      <c r="F1107" s="130">
        <v>66</v>
      </c>
      <c r="G1107" s="120" t="str">
        <f>VLOOKUP(F1107,Plan2!$1:$1048576,3,FALSE)</f>
        <v>ENVELOPE, MATERIAL PAPEL KRAFT, GRAMATURA 110 G/M2, TIPO SACO COMUM, COMPRIMENTO 390 MM, COR PARDA, LARGURA 260 MM</v>
      </c>
      <c r="H1107" s="130" t="s">
        <v>342</v>
      </c>
      <c r="I1107" s="130">
        <v>200</v>
      </c>
      <c r="J1107" s="131">
        <f>VLOOKUP(F1107,Plan2!$1:$1048576,8,FALSE)</f>
        <v>0.12</v>
      </c>
      <c r="K1107" s="125">
        <f t="shared" si="80"/>
        <v>24</v>
      </c>
      <c r="L1107" s="133">
        <v>42524</v>
      </c>
      <c r="M1107" s="130" t="s">
        <v>420</v>
      </c>
      <c r="N1107" s="130">
        <v>200</v>
      </c>
      <c r="O1107" s="127">
        <f t="shared" si="81"/>
        <v>24</v>
      </c>
      <c r="P1107" s="126">
        <v>42579</v>
      </c>
      <c r="Q1107" s="120">
        <v>4544</v>
      </c>
      <c r="R1107" s="120" t="s">
        <v>611</v>
      </c>
    </row>
    <row r="1108" spans="1:18" ht="75" x14ac:dyDescent="0.25">
      <c r="A1108" s="120" t="s">
        <v>17</v>
      </c>
      <c r="B1108" s="121" t="s">
        <v>18</v>
      </c>
      <c r="C1108" s="122">
        <v>42664</v>
      </c>
      <c r="D1108" s="132">
        <v>240000</v>
      </c>
      <c r="E1108" s="120" t="s">
        <v>254</v>
      </c>
      <c r="F1108" s="130">
        <v>68</v>
      </c>
      <c r="G1108" s="120" t="str">
        <f>VLOOKUP(F1108,Plan2!$1:$1048576,3,FALSE)</f>
        <v>ENVELOPE, MATERIAL PAPEL KRAFT FL, GRAMATURA 90 G/M2, TIPO SACO COMUM, COMPRIMENTO 280 MM, COR PARDA, IMPRESSÃO BAIXO-RELEVO, LARGURA 200 MM</v>
      </c>
      <c r="H1108" s="130" t="s">
        <v>342</v>
      </c>
      <c r="I1108" s="130">
        <v>200</v>
      </c>
      <c r="J1108" s="131">
        <f>VLOOKUP(F1108,Plan2!$1:$1048576,8,FALSE)</f>
        <v>7.0000000000000007E-2</v>
      </c>
      <c r="K1108" s="125">
        <f t="shared" si="80"/>
        <v>14.000000000000002</v>
      </c>
      <c r="L1108" s="133">
        <v>42524</v>
      </c>
      <c r="M1108" s="130" t="s">
        <v>420</v>
      </c>
      <c r="N1108" s="130">
        <v>200</v>
      </c>
      <c r="O1108" s="127">
        <f t="shared" si="81"/>
        <v>14.000000000000002</v>
      </c>
      <c r="P1108" s="126">
        <v>42579</v>
      </c>
      <c r="Q1108" s="120">
        <v>4544</v>
      </c>
      <c r="R1108" s="120" t="s">
        <v>611</v>
      </c>
    </row>
    <row r="1109" spans="1:18" ht="60" x14ac:dyDescent="0.25">
      <c r="A1109" s="120" t="s">
        <v>17</v>
      </c>
      <c r="B1109" s="121" t="s">
        <v>18</v>
      </c>
      <c r="C1109" s="122">
        <v>42664</v>
      </c>
      <c r="D1109" s="132">
        <v>240000</v>
      </c>
      <c r="E1109" s="120" t="s">
        <v>254</v>
      </c>
      <c r="F1109" s="130">
        <v>67</v>
      </c>
      <c r="G1109" s="120" t="str">
        <f>VLOOKUP(F1109,Plan2!$1:$1048576,3,FALSE)</f>
        <v>ENVELOPE, MATERIAL PAPEL OFF-SET, GRAMATURA 90, TIPO SEM TIMBRE, COMPRIMENTO 280 MM, COR BRANCA, LARGURA 200 MM</v>
      </c>
      <c r="H1109" s="130" t="s">
        <v>342</v>
      </c>
      <c r="I1109" s="130">
        <v>200</v>
      </c>
      <c r="J1109" s="131">
        <f>VLOOKUP(F1109,Plan2!$1:$1048576,8,FALSE)</f>
        <v>0.1</v>
      </c>
      <c r="K1109" s="125">
        <f t="shared" si="80"/>
        <v>20</v>
      </c>
      <c r="L1109" s="133">
        <v>42524</v>
      </c>
      <c r="M1109" s="130" t="s">
        <v>420</v>
      </c>
      <c r="N1109" s="130">
        <v>200</v>
      </c>
      <c r="O1109" s="127">
        <f t="shared" si="81"/>
        <v>20</v>
      </c>
      <c r="P1109" s="126">
        <v>42579</v>
      </c>
      <c r="Q1109" s="120">
        <v>4544</v>
      </c>
      <c r="R1109" s="120" t="s">
        <v>611</v>
      </c>
    </row>
    <row r="1110" spans="1:18" ht="45" x14ac:dyDescent="0.25">
      <c r="A1110" s="120" t="s">
        <v>17</v>
      </c>
      <c r="B1110" s="121" t="s">
        <v>18</v>
      </c>
      <c r="C1110" s="122">
        <v>42664</v>
      </c>
      <c r="D1110" s="132">
        <v>240000</v>
      </c>
      <c r="E1110" s="120" t="s">
        <v>254</v>
      </c>
      <c r="F1110" s="130">
        <v>94</v>
      </c>
      <c r="G1110" s="120" t="str">
        <f>VLOOKUP(F1110,Plan2!$1:$1048576,3,FALSE)</f>
        <v>FLANELA, MATERIAL FLANELA, COMPRIMENTO 60 CM, LARGURA 40 CM, COR AMARELA</v>
      </c>
      <c r="H1110" s="130" t="s">
        <v>342</v>
      </c>
      <c r="I1110" s="130">
        <v>30</v>
      </c>
      <c r="J1110" s="131">
        <f>VLOOKUP(F1110,Plan2!$1:$1048576,8,FALSE)</f>
        <v>1.22</v>
      </c>
      <c r="K1110" s="125">
        <f t="shared" si="80"/>
        <v>36.6</v>
      </c>
      <c r="L1110" s="133">
        <v>42524</v>
      </c>
      <c r="M1110" s="130" t="s">
        <v>422</v>
      </c>
      <c r="N1110" s="130">
        <v>30</v>
      </c>
      <c r="O1110" s="127">
        <f t="shared" si="81"/>
        <v>36.6</v>
      </c>
      <c r="P1110" s="126">
        <v>42590</v>
      </c>
      <c r="Q1110" s="120">
        <v>544</v>
      </c>
      <c r="R1110" s="120" t="s">
        <v>611</v>
      </c>
    </row>
    <row r="1111" spans="1:18" ht="60" x14ac:dyDescent="0.25">
      <c r="A1111" s="120" t="s">
        <v>17</v>
      </c>
      <c r="B1111" s="121" t="s">
        <v>18</v>
      </c>
      <c r="C1111" s="122">
        <v>42664</v>
      </c>
      <c r="D1111" s="132">
        <v>240000</v>
      </c>
      <c r="E1111" s="120" t="s">
        <v>254</v>
      </c>
      <c r="F1111" s="130">
        <v>99</v>
      </c>
      <c r="G1111" s="120" t="str">
        <f>VLOOKUP(F1111,Plan2!$1:$1048576,3,FALSE)</f>
        <v>GARRAFA TÉRMICA, MATERIAL PLÁSTICO, CAPACIDADE 1 L, FORMATO CILÍNDRICO, CARACTERÍSTICAS ADICIONAIS COM TAMPA ROSCÁVEL E AMPOLA EM VIDRO</v>
      </c>
      <c r="H1111" s="130" t="s">
        <v>342</v>
      </c>
      <c r="I1111" s="130">
        <v>15</v>
      </c>
      <c r="J1111" s="131">
        <f>VLOOKUP(F1111,Plan2!$1:$1048576,8,FALSE)</f>
        <v>19.989999999999998</v>
      </c>
      <c r="K1111" s="125">
        <f t="shared" si="80"/>
        <v>299.84999999999997</v>
      </c>
      <c r="L1111" s="133">
        <v>42524</v>
      </c>
      <c r="M1111" s="130" t="s">
        <v>422</v>
      </c>
      <c r="N1111" s="130">
        <v>15</v>
      </c>
      <c r="O1111" s="127">
        <f t="shared" si="81"/>
        <v>299.84999999999997</v>
      </c>
      <c r="P1111" s="126">
        <v>42590</v>
      </c>
      <c r="Q1111" s="120">
        <v>544</v>
      </c>
      <c r="R1111" s="120" t="s">
        <v>611</v>
      </c>
    </row>
    <row r="1112" spans="1:18" ht="45" x14ac:dyDescent="0.25">
      <c r="A1112" s="120" t="s">
        <v>17</v>
      </c>
      <c r="B1112" s="121" t="s">
        <v>18</v>
      </c>
      <c r="C1112" s="122">
        <v>42664</v>
      </c>
      <c r="D1112" s="132">
        <v>240000</v>
      </c>
      <c r="E1112" s="120" t="s">
        <v>254</v>
      </c>
      <c r="F1112" s="130">
        <v>102</v>
      </c>
      <c r="G1112" s="120" t="str">
        <f>VLOOKUP(F1112,Plan2!$1:$1048576,3,FALSE)</f>
        <v>GRAMPEADOR, TRATAMENTO SUPERFICIAL PINTADO, MATERIAL METAL, TIPO MESA, CAPACIDADE 50 FL, TAMANHO GRAMPO 26/6</v>
      </c>
      <c r="H1112" s="130" t="s">
        <v>342</v>
      </c>
      <c r="I1112" s="130">
        <v>15</v>
      </c>
      <c r="J1112" s="131">
        <f>VLOOKUP(F1112,Plan2!$1:$1048576,8,FALSE)</f>
        <v>17.489999999999998</v>
      </c>
      <c r="K1112" s="125">
        <f t="shared" si="80"/>
        <v>262.34999999999997</v>
      </c>
      <c r="L1112" s="133">
        <v>42524</v>
      </c>
      <c r="M1112" s="130" t="s">
        <v>418</v>
      </c>
      <c r="N1112" s="130">
        <v>15</v>
      </c>
      <c r="O1112" s="127">
        <f t="shared" si="81"/>
        <v>262.34999999999997</v>
      </c>
      <c r="P1112" s="126">
        <v>42583</v>
      </c>
      <c r="Q1112" s="120">
        <v>4227</v>
      </c>
      <c r="R1112" s="120" t="s">
        <v>611</v>
      </c>
    </row>
    <row r="1113" spans="1:18" ht="60" x14ac:dyDescent="0.25">
      <c r="A1113" s="120" t="s">
        <v>17</v>
      </c>
      <c r="B1113" s="121" t="s">
        <v>18</v>
      </c>
      <c r="C1113" s="122">
        <v>42664</v>
      </c>
      <c r="D1113" s="132">
        <v>240000</v>
      </c>
      <c r="E1113" s="120" t="s">
        <v>254</v>
      </c>
      <c r="F1113" s="130">
        <v>100</v>
      </c>
      <c r="G1113" s="120" t="str">
        <f>VLOOKUP(F1113,Plan2!$1:$1048576,3,FALSE)</f>
        <v>GRAMPEADOR, TRATAMENTO SUPERFICIAL PINTADO, MATERIAL METAL, TIPO MESA, CAPACIDADE 100 FL, APLICAÇÃO PAPEL, TAMANHO GRAMPO 23/10</v>
      </c>
      <c r="H1113" s="130" t="s">
        <v>342</v>
      </c>
      <c r="I1113" s="130">
        <v>15</v>
      </c>
      <c r="J1113" s="131">
        <f>VLOOKUP(F1113,Plan2!$1:$1048576,8,FALSE)</f>
        <v>33.200000000000003</v>
      </c>
      <c r="K1113" s="125">
        <f t="shared" si="80"/>
        <v>498.00000000000006</v>
      </c>
      <c r="L1113" s="133">
        <v>42524</v>
      </c>
      <c r="M1113" s="130" t="s">
        <v>417</v>
      </c>
      <c r="N1113" s="130">
        <v>15</v>
      </c>
      <c r="O1113" s="127">
        <f t="shared" si="81"/>
        <v>498.00000000000006</v>
      </c>
      <c r="P1113" s="126">
        <v>42577</v>
      </c>
      <c r="Q1113" s="120">
        <v>6468</v>
      </c>
      <c r="R1113" s="120" t="s">
        <v>611</v>
      </c>
    </row>
    <row r="1114" spans="1:18" ht="60" x14ac:dyDescent="0.25">
      <c r="A1114" s="120" t="s">
        <v>17</v>
      </c>
      <c r="B1114" s="121" t="s">
        <v>18</v>
      </c>
      <c r="C1114" s="122">
        <v>42664</v>
      </c>
      <c r="D1114" s="132">
        <v>240000</v>
      </c>
      <c r="E1114" s="120" t="s">
        <v>254</v>
      </c>
      <c r="F1114" s="130">
        <v>101</v>
      </c>
      <c r="G1114" s="120" t="str">
        <f>VLOOKUP(F1114,Plan2!$1:$1048576,3,FALSE)</f>
        <v>GRAMPEADOR, TRATAMENTO SUPERFICIAL PINTADO, MATERIAL METAL, TIPO MESA, CAPACIDADE 20 FL, APLICAÇÃO PAPEL, TAMANHO GRAMPO 26/6</v>
      </c>
      <c r="H1114" s="130" t="s">
        <v>342</v>
      </c>
      <c r="I1114" s="130">
        <v>25</v>
      </c>
      <c r="J1114" s="131">
        <f>VLOOKUP(F1114,Plan2!$1:$1048576,8,FALSE)</f>
        <v>5.84</v>
      </c>
      <c r="K1114" s="125">
        <f t="shared" si="80"/>
        <v>146</v>
      </c>
      <c r="L1114" s="133">
        <v>42527</v>
      </c>
      <c r="M1114" s="130" t="s">
        <v>431</v>
      </c>
      <c r="N1114" s="130">
        <v>25</v>
      </c>
      <c r="O1114" s="127">
        <f t="shared" si="81"/>
        <v>146</v>
      </c>
      <c r="P1114" s="126">
        <v>42613</v>
      </c>
      <c r="Q1114" s="120">
        <v>1089</v>
      </c>
      <c r="R1114" s="120" t="s">
        <v>611</v>
      </c>
    </row>
    <row r="1115" spans="1:18" ht="60" x14ac:dyDescent="0.25">
      <c r="A1115" s="136" t="s">
        <v>17</v>
      </c>
      <c r="B1115" s="137" t="s">
        <v>18</v>
      </c>
      <c r="C1115" s="138">
        <v>42664</v>
      </c>
      <c r="D1115" s="142">
        <v>240000</v>
      </c>
      <c r="E1115" s="136" t="s">
        <v>254</v>
      </c>
      <c r="F1115" s="134">
        <v>134</v>
      </c>
      <c r="G1115" s="136" t="str">
        <f>VLOOKUP(F1115,Plan2!$1:$1048576,3,FALSE)</f>
        <v>PAPEL OFÍCIO, MATERIAL PAPEL ALCALINO, COMPRIMENTO 330 MM, LARGURA 216 MM, GRAMATURA 75 G/M2, COR BRANCA, TIPO 2. RESMA</v>
      </c>
      <c r="H1115" s="134" t="s">
        <v>342</v>
      </c>
      <c r="I1115" s="134">
        <v>150</v>
      </c>
      <c r="J1115" s="140">
        <f>VLOOKUP(F1115,Plan2!$1:$1048576,8,FALSE)</f>
        <v>12.97</v>
      </c>
      <c r="K1115" s="141">
        <f t="shared" si="80"/>
        <v>1945.5</v>
      </c>
      <c r="L1115" s="134" t="s">
        <v>477</v>
      </c>
      <c r="M1115" s="134" t="s">
        <v>477</v>
      </c>
      <c r="N1115" s="134" t="s">
        <v>477</v>
      </c>
      <c r="O1115" s="141" t="s">
        <v>477</v>
      </c>
      <c r="P1115" s="126" t="s">
        <v>477</v>
      </c>
      <c r="Q1115" s="120" t="s">
        <v>477</v>
      </c>
      <c r="R1115" s="136" t="s">
        <v>482</v>
      </c>
    </row>
    <row r="1116" spans="1:18" ht="75" x14ac:dyDescent="0.25">
      <c r="A1116" s="120" t="s">
        <v>17</v>
      </c>
      <c r="B1116" s="121" t="s">
        <v>18</v>
      </c>
      <c r="C1116" s="122">
        <v>42664</v>
      </c>
      <c r="D1116" s="132">
        <v>240000</v>
      </c>
      <c r="E1116" s="120" t="s">
        <v>254</v>
      </c>
      <c r="F1116" s="130">
        <v>137</v>
      </c>
      <c r="G1116" s="120" t="str">
        <f>VLOOKUP(F1116,Plan2!$1:$1048576,3,FALSE)</f>
        <v>PASTA ARQUIVO, MATERIAL CARTOLINA PLASTIFICADA, LARGURA 240 MM, ALTURA 345 MM,COR AZUL, CARACTERÍSTICAS ADICIONAIS COM ABA E ELÁSTICO, GRAMATURA 480 G/M2</v>
      </c>
      <c r="H1116" s="130" t="s">
        <v>342</v>
      </c>
      <c r="I1116" s="130">
        <v>30</v>
      </c>
      <c r="J1116" s="131">
        <f>VLOOKUP(F1116,Plan2!$1:$1048576,8,FALSE)</f>
        <v>1.25</v>
      </c>
      <c r="K1116" s="125">
        <f t="shared" si="80"/>
        <v>37.5</v>
      </c>
      <c r="L1116" s="133">
        <v>42527</v>
      </c>
      <c r="M1116" s="130" t="s">
        <v>431</v>
      </c>
      <c r="N1116" s="130">
        <v>30</v>
      </c>
      <c r="O1116" s="127">
        <f t="shared" si="81"/>
        <v>37.5</v>
      </c>
      <c r="P1116" s="126">
        <v>42613</v>
      </c>
      <c r="Q1116" s="120">
        <v>1089</v>
      </c>
      <c r="R1116" s="120" t="s">
        <v>611</v>
      </c>
    </row>
    <row r="1117" spans="1:18" ht="75" x14ac:dyDescent="0.25">
      <c r="A1117" s="120" t="s">
        <v>17</v>
      </c>
      <c r="B1117" s="121" t="s">
        <v>18</v>
      </c>
      <c r="C1117" s="122">
        <v>42664</v>
      </c>
      <c r="D1117" s="132">
        <v>240000</v>
      </c>
      <c r="E1117" s="120" t="s">
        <v>254</v>
      </c>
      <c r="F1117" s="130">
        <v>138</v>
      </c>
      <c r="G1117" s="120" t="str">
        <f>VLOOKUP(F1117,Plan2!$1:$1048576,3,FALSE)</f>
        <v>PASTA ARQUIVO, MATERIAL CARTOLINA PLASTIFICADA, TIPO COM GRAMPO, LARGURA 230 MM, ALTURA 335 MM, COR AZUL, PRENDEDOR INTERNO TRILHO, GRAMATURA 480 G/M2</v>
      </c>
      <c r="H1117" s="130" t="s">
        <v>342</v>
      </c>
      <c r="I1117" s="130">
        <v>30</v>
      </c>
      <c r="J1117" s="131">
        <f>VLOOKUP(F1117,Plan2!$1:$1048576,8,FALSE)</f>
        <v>0.85</v>
      </c>
      <c r="K1117" s="125">
        <f t="shared" si="80"/>
        <v>25.5</v>
      </c>
      <c r="L1117" s="133">
        <v>42524</v>
      </c>
      <c r="M1117" s="130" t="s">
        <v>420</v>
      </c>
      <c r="N1117" s="130">
        <v>30</v>
      </c>
      <c r="O1117" s="127">
        <f t="shared" si="81"/>
        <v>25.5</v>
      </c>
      <c r="P1117" s="126">
        <v>42579</v>
      </c>
      <c r="Q1117" s="120">
        <v>4544</v>
      </c>
      <c r="R1117" s="120" t="s">
        <v>611</v>
      </c>
    </row>
    <row r="1118" spans="1:18" ht="75" x14ac:dyDescent="0.25">
      <c r="A1118" s="120" t="s">
        <v>17</v>
      </c>
      <c r="B1118" s="121" t="s">
        <v>18</v>
      </c>
      <c r="C1118" s="122">
        <v>42664</v>
      </c>
      <c r="D1118" s="132">
        <v>240000</v>
      </c>
      <c r="E1118" s="120" t="s">
        <v>254</v>
      </c>
      <c r="F1118" s="130">
        <v>139</v>
      </c>
      <c r="G1118" s="120" t="str">
        <f>VLOOKUP(F1118,Plan2!$1:$1048576,3,FALSE)</f>
        <v>PASTA ARQUIVO, MATERIAL PLÁSTICO CORRUGADO FLEXÍVEL, TIPO COM ABAS, LARGURA 250 MM, ALTURA 335 MM, LOMBADA 20 MM, COR AZUL, CARACTERÍSTICAS ADICIONAIS COMELÁSTICO</v>
      </c>
      <c r="H1118" s="130" t="s">
        <v>342</v>
      </c>
      <c r="I1118" s="130">
        <v>30</v>
      </c>
      <c r="J1118" s="131">
        <f>VLOOKUP(F1118,Plan2!$1:$1048576,8,FALSE)</f>
        <v>1.73</v>
      </c>
      <c r="K1118" s="125">
        <f t="shared" si="80"/>
        <v>51.9</v>
      </c>
      <c r="L1118" s="133">
        <v>42524</v>
      </c>
      <c r="M1118" s="130" t="s">
        <v>424</v>
      </c>
      <c r="N1118" s="130">
        <v>30</v>
      </c>
      <c r="O1118" s="127">
        <f t="shared" si="81"/>
        <v>51.9</v>
      </c>
      <c r="P1118" s="126">
        <v>42579</v>
      </c>
      <c r="Q1118" s="120">
        <v>938</v>
      </c>
      <c r="R1118" s="120" t="s">
        <v>611</v>
      </c>
    </row>
    <row r="1119" spans="1:18" ht="75" x14ac:dyDescent="0.25">
      <c r="A1119" s="120" t="s">
        <v>17</v>
      </c>
      <c r="B1119" s="121" t="s">
        <v>18</v>
      </c>
      <c r="C1119" s="122">
        <v>42664</v>
      </c>
      <c r="D1119" s="132">
        <v>240000</v>
      </c>
      <c r="E1119" s="120" t="s">
        <v>254</v>
      </c>
      <c r="F1119" s="130">
        <v>141</v>
      </c>
      <c r="G1119" s="120" t="str">
        <f>VLOOKUP(F1119,Plan2!$1:$1048576,3,FALSE)</f>
        <v>PASTA ARQUIVO, MATERIAL PLÁSTICO CORRUGADO FLEXÍVEL, TIPO COM ABAS, LARGURA 250 MM, ALTURA 340 MM, LOMBADA 20 MM, COR AMARELA, CARACTERÍSTICAS ADICIONAIS COM ELÁSTICO</v>
      </c>
      <c r="H1119" s="130" t="s">
        <v>342</v>
      </c>
      <c r="I1119" s="130">
        <v>30</v>
      </c>
      <c r="J1119" s="131">
        <f>VLOOKUP(F1119,Plan2!$1:$1048576,8,FALSE)</f>
        <v>1.73</v>
      </c>
      <c r="K1119" s="125">
        <f t="shared" si="80"/>
        <v>51.9</v>
      </c>
      <c r="L1119" s="133">
        <v>42524</v>
      </c>
      <c r="M1119" s="130" t="s">
        <v>424</v>
      </c>
      <c r="N1119" s="130">
        <v>30</v>
      </c>
      <c r="O1119" s="127">
        <f t="shared" si="81"/>
        <v>51.9</v>
      </c>
      <c r="P1119" s="126">
        <v>42579</v>
      </c>
      <c r="Q1119" s="120">
        <v>938</v>
      </c>
      <c r="R1119" s="120" t="s">
        <v>611</v>
      </c>
    </row>
    <row r="1120" spans="1:18" ht="75" x14ac:dyDescent="0.25">
      <c r="A1120" s="120" t="s">
        <v>17</v>
      </c>
      <c r="B1120" s="121" t="s">
        <v>18</v>
      </c>
      <c r="C1120" s="122">
        <v>42664</v>
      </c>
      <c r="D1120" s="132">
        <v>240000</v>
      </c>
      <c r="E1120" s="120" t="s">
        <v>254</v>
      </c>
      <c r="F1120" s="130">
        <v>142</v>
      </c>
      <c r="G1120" s="120" t="str">
        <f>VLOOKUP(F1120,Plan2!$1:$1048576,3,FALSE)</f>
        <v>PASTA ARQUIVO, MATERIAL PLÁSTICO CORRUGADO FLEXÍVEL, TIPO COM ABAS, LARGURA 250 MM, ALTURA 340 MM, LOMBADA 35 MM, COR AMARELA, CARACTERÍSTICAS ADICIONAIS COM ELÁSTICO</v>
      </c>
      <c r="H1120" s="130" t="s">
        <v>342</v>
      </c>
      <c r="I1120" s="130">
        <v>20</v>
      </c>
      <c r="J1120" s="131">
        <f>VLOOKUP(F1120,Plan2!$1:$1048576,8,FALSE)</f>
        <v>1.89</v>
      </c>
      <c r="K1120" s="125">
        <f t="shared" si="80"/>
        <v>37.799999999999997</v>
      </c>
      <c r="L1120" s="133">
        <v>42527</v>
      </c>
      <c r="M1120" s="130" t="s">
        <v>425</v>
      </c>
      <c r="N1120" s="130">
        <v>20</v>
      </c>
      <c r="O1120" s="127">
        <f t="shared" si="81"/>
        <v>37.799999999999997</v>
      </c>
      <c r="P1120" s="126">
        <v>42579</v>
      </c>
      <c r="Q1120" s="120">
        <v>1400</v>
      </c>
      <c r="R1120" s="120" t="s">
        <v>611</v>
      </c>
    </row>
    <row r="1121" spans="1:18" ht="75" x14ac:dyDescent="0.25">
      <c r="A1121" s="120" t="s">
        <v>17</v>
      </c>
      <c r="B1121" s="121" t="s">
        <v>18</v>
      </c>
      <c r="C1121" s="122">
        <v>42664</v>
      </c>
      <c r="D1121" s="132">
        <v>240000</v>
      </c>
      <c r="E1121" s="120" t="s">
        <v>254</v>
      </c>
      <c r="F1121" s="130">
        <v>144</v>
      </c>
      <c r="G1121" s="120" t="str">
        <f>VLOOKUP(F1121,Plan2!$1:$1048576,3,FALSE)</f>
        <v>PASTA ARQUIVO, MATERIAL PLÁSTICO CORRUGADO FLEXÍVEL, LARGURA 250 MM, ALTURA 345 MM, LOMBADA 60 MM, COR AMARELA, CARACTERÍSTICAS ADICIONAIS COM ABA E ELÁSTICO</v>
      </c>
      <c r="H1121" s="130" t="s">
        <v>342</v>
      </c>
      <c r="I1121" s="130">
        <v>30</v>
      </c>
      <c r="J1121" s="131">
        <f>VLOOKUP(F1121,Plan2!$1:$1048576,8,FALSE)</f>
        <v>2.02</v>
      </c>
      <c r="K1121" s="125">
        <f t="shared" si="80"/>
        <v>60.6</v>
      </c>
      <c r="L1121" s="133">
        <v>42527</v>
      </c>
      <c r="M1121" s="130" t="s">
        <v>425</v>
      </c>
      <c r="N1121" s="130">
        <v>30</v>
      </c>
      <c r="O1121" s="127">
        <f t="shared" si="81"/>
        <v>60.6</v>
      </c>
      <c r="P1121" s="126">
        <v>42579</v>
      </c>
      <c r="Q1121" s="120">
        <v>1400</v>
      </c>
      <c r="R1121" s="120" t="s">
        <v>611</v>
      </c>
    </row>
    <row r="1122" spans="1:18" ht="75" x14ac:dyDescent="0.25">
      <c r="A1122" s="120" t="s">
        <v>17</v>
      </c>
      <c r="B1122" s="121" t="s">
        <v>18</v>
      </c>
      <c r="C1122" s="122">
        <v>42664</v>
      </c>
      <c r="D1122" s="132">
        <v>240000</v>
      </c>
      <c r="E1122" s="120" t="s">
        <v>254</v>
      </c>
      <c r="F1122" s="130">
        <v>140</v>
      </c>
      <c r="G1122" s="120" t="str">
        <f>VLOOKUP(F1122,Plan2!$1:$1048576,3,FALSE)</f>
        <v>PASTA ARQUIVO, MATERIAL PLÁSTICO CORRUGADO FLEXÍVEL, TIPO COM ABAS, LARGURA 250 MM, ALTURA 335 MM, LOMBADA 55 MM, COR AZUL, CARACTERÍSTICAS ADICIONAIS COMELÁSTICO</v>
      </c>
      <c r="H1122" s="130" t="s">
        <v>342</v>
      </c>
      <c r="I1122" s="130">
        <v>30</v>
      </c>
      <c r="J1122" s="131">
        <f>VLOOKUP(F1122,Plan2!$1:$1048576,8,FALSE)</f>
        <v>2.02</v>
      </c>
      <c r="K1122" s="125">
        <f t="shared" si="80"/>
        <v>60.6</v>
      </c>
      <c r="L1122" s="133">
        <v>42527</v>
      </c>
      <c r="M1122" s="130" t="s">
        <v>425</v>
      </c>
      <c r="N1122" s="130">
        <v>30</v>
      </c>
      <c r="O1122" s="127">
        <f t="shared" si="81"/>
        <v>60.6</v>
      </c>
      <c r="P1122" s="126">
        <v>42579</v>
      </c>
      <c r="Q1122" s="120">
        <v>1400</v>
      </c>
      <c r="R1122" s="120" t="s">
        <v>611</v>
      </c>
    </row>
    <row r="1123" spans="1:18" ht="45" x14ac:dyDescent="0.25">
      <c r="A1123" s="120" t="s">
        <v>17</v>
      </c>
      <c r="B1123" s="121" t="s">
        <v>18</v>
      </c>
      <c r="C1123" s="122">
        <v>42664</v>
      </c>
      <c r="D1123" s="132">
        <v>240000</v>
      </c>
      <c r="E1123" s="120" t="s">
        <v>254</v>
      </c>
      <c r="F1123" s="130">
        <v>145</v>
      </c>
      <c r="G1123" s="120" t="str">
        <f>VLOOKUP(F1123,Plan2!$1:$1048576,3,FALSE)</f>
        <v>PERCEVEJO, MATERIAL METAL, TRATAMENTO SUPERFICIAL LATONADO, TAMANHO 10 MM. CAIXA COM 100 UNIDADES</v>
      </c>
      <c r="H1123" s="130" t="s">
        <v>342</v>
      </c>
      <c r="I1123" s="130">
        <v>25</v>
      </c>
      <c r="J1123" s="131">
        <f>VLOOKUP(F1123,Plan2!$1:$1048576,8,FALSE)</f>
        <v>1.08</v>
      </c>
      <c r="K1123" s="125">
        <f t="shared" si="80"/>
        <v>27</v>
      </c>
      <c r="L1123" s="133">
        <v>42527</v>
      </c>
      <c r="M1123" s="130" t="s">
        <v>425</v>
      </c>
      <c r="N1123" s="130">
        <v>25</v>
      </c>
      <c r="O1123" s="127">
        <f t="shared" si="81"/>
        <v>27</v>
      </c>
      <c r="P1123" s="126">
        <v>42579</v>
      </c>
      <c r="Q1123" s="120">
        <v>1400</v>
      </c>
      <c r="R1123" s="120" t="s">
        <v>611</v>
      </c>
    </row>
    <row r="1124" spans="1:18" ht="105" x14ac:dyDescent="0.25">
      <c r="A1124" s="120" t="s">
        <v>17</v>
      </c>
      <c r="B1124" s="121" t="s">
        <v>18</v>
      </c>
      <c r="C1124" s="122">
        <v>42664</v>
      </c>
      <c r="D1124" s="132">
        <v>240000</v>
      </c>
      <c r="E1124" s="120" t="s">
        <v>254</v>
      </c>
      <c r="F1124" s="130">
        <v>146</v>
      </c>
      <c r="G1124" s="120" t="str">
        <f>VLOOKUP(F1124,Plan2!$1:$1048576,3,FALSE)</f>
        <v>PERFURADOR PAPEL, MATERIAL FERRO FUNDIDO, TIPO MESA, CAPACIDADE PERFURAÇÃO 100FL, FUNCIONAMENTO MANUAL, CARACTERÍSTICAS ADICIONAIS FURO REDONDO, MARGEADOR, REGULAGEM DE PROFUNDIDAD E, QUANTIDADE FUROS 2 UN</v>
      </c>
      <c r="H1124" s="130" t="s">
        <v>342</v>
      </c>
      <c r="I1124" s="130">
        <v>10</v>
      </c>
      <c r="J1124" s="131">
        <f>VLOOKUP(F1124,Plan2!$1:$1048576,8,FALSE)</f>
        <v>64.5</v>
      </c>
      <c r="K1124" s="125">
        <f t="shared" si="80"/>
        <v>645</v>
      </c>
      <c r="L1124" s="133">
        <v>42524</v>
      </c>
      <c r="M1124" s="130" t="s">
        <v>420</v>
      </c>
      <c r="N1124" s="130">
        <v>10</v>
      </c>
      <c r="O1124" s="127">
        <f t="shared" si="81"/>
        <v>645</v>
      </c>
      <c r="P1124" s="126">
        <v>42579</v>
      </c>
      <c r="Q1124" s="120">
        <v>4544</v>
      </c>
      <c r="R1124" s="120" t="s">
        <v>611</v>
      </c>
    </row>
    <row r="1125" spans="1:18" ht="75" x14ac:dyDescent="0.25">
      <c r="A1125" s="136" t="s">
        <v>17</v>
      </c>
      <c r="B1125" s="137" t="s">
        <v>18</v>
      </c>
      <c r="C1125" s="138">
        <v>42664</v>
      </c>
      <c r="D1125" s="142">
        <v>240000</v>
      </c>
      <c r="E1125" s="136" t="s">
        <v>254</v>
      </c>
      <c r="F1125" s="134">
        <v>147</v>
      </c>
      <c r="G1125" s="136" t="str">
        <f>VLOOKUP(F1125,Plan2!$1:$1048576,3,FALSE)</f>
        <v>PILHA, TAMANHO PALITO, MODELO AAA, CARACTERÍSTICAS ADICIONAIS NÃO CONTÉM MERCÚRIO E CÁDMIO, SISTEMA ELETROQUÍMICO ALCALINA, TENSÃO NOMINAL 1,5 V</v>
      </c>
      <c r="H1125" s="134" t="s">
        <v>342</v>
      </c>
      <c r="I1125" s="134">
        <v>60</v>
      </c>
      <c r="J1125" s="140">
        <f>VLOOKUP(F1125,Plan2!$1:$1048576,8,FALSE)</f>
        <v>1.51</v>
      </c>
      <c r="K1125" s="141">
        <f t="shared" si="80"/>
        <v>90.6</v>
      </c>
      <c r="L1125" s="134" t="s">
        <v>477</v>
      </c>
      <c r="M1125" s="134" t="s">
        <v>477</v>
      </c>
      <c r="N1125" s="134" t="s">
        <v>477</v>
      </c>
      <c r="O1125" s="141" t="s">
        <v>477</v>
      </c>
      <c r="P1125" s="126" t="s">
        <v>477</v>
      </c>
      <c r="Q1125" s="120" t="s">
        <v>477</v>
      </c>
      <c r="R1125" s="136" t="s">
        <v>482</v>
      </c>
    </row>
    <row r="1126" spans="1:18" ht="75" x14ac:dyDescent="0.25">
      <c r="A1126" s="120" t="s">
        <v>17</v>
      </c>
      <c r="B1126" s="121" t="s">
        <v>18</v>
      </c>
      <c r="C1126" s="122">
        <v>42664</v>
      </c>
      <c r="D1126" s="132">
        <v>240000</v>
      </c>
      <c r="E1126" s="120" t="s">
        <v>254</v>
      </c>
      <c r="F1126" s="130">
        <v>148</v>
      </c>
      <c r="G1126" s="120" t="str">
        <f>VLOOKUP(F1126,Plan2!$1:$1048576,3,FALSE)</f>
        <v>PILHA, TAMANHO PEQUENA, MODELO AA, CARACTERÍSTICAS ADICIONAIS CARTELA C/2 UNIDADES/NÃO CONTÉM MERCÚRIO E CÁDMIO, SISTEMA ELETROQUÍMICO ALCALINA, TENSÃO NOMINAL 1,5 V</v>
      </c>
      <c r="H1126" s="130" t="s">
        <v>342</v>
      </c>
      <c r="I1126" s="130">
        <v>60</v>
      </c>
      <c r="J1126" s="131">
        <f>VLOOKUP(F1126,Plan2!$1:$1048576,8,FALSE)</f>
        <v>1.49</v>
      </c>
      <c r="K1126" s="125">
        <f t="shared" si="80"/>
        <v>89.4</v>
      </c>
      <c r="L1126" s="133">
        <v>42527</v>
      </c>
      <c r="M1126" s="130" t="s">
        <v>432</v>
      </c>
      <c r="N1126" s="130">
        <v>20</v>
      </c>
      <c r="O1126" s="127">
        <f t="shared" si="81"/>
        <v>29.8</v>
      </c>
      <c r="P1126" s="126">
        <v>42562</v>
      </c>
      <c r="Q1126" s="120">
        <v>489</v>
      </c>
      <c r="R1126" s="120" t="s">
        <v>692</v>
      </c>
    </row>
    <row r="1127" spans="1:18" ht="45" x14ac:dyDescent="0.25">
      <c r="A1127" s="120" t="s">
        <v>17</v>
      </c>
      <c r="B1127" s="121" t="s">
        <v>18</v>
      </c>
      <c r="C1127" s="122">
        <v>42664</v>
      </c>
      <c r="D1127" s="132">
        <v>240000</v>
      </c>
      <c r="E1127" s="120" t="s">
        <v>254</v>
      </c>
      <c r="F1127" s="130">
        <v>149</v>
      </c>
      <c r="G1127" s="120" t="str">
        <f>VLOOKUP(F1127,Plan2!$1:$1048576,3,FALSE)</f>
        <v>PINCEL ATÔMICO, MATERIAL PLÁSTICO, TIPO PONTA FELTRO, TIPO CARGA DESCARTÁVEL, COR TINTA AZUL</v>
      </c>
      <c r="H1127" s="130" t="s">
        <v>342</v>
      </c>
      <c r="I1127" s="130">
        <v>15</v>
      </c>
      <c r="J1127" s="131">
        <f>VLOOKUP(F1127,Plan2!$1:$1048576,8,FALSE)</f>
        <v>1.05</v>
      </c>
      <c r="K1127" s="125">
        <f t="shared" si="80"/>
        <v>15.75</v>
      </c>
      <c r="L1127" s="133">
        <v>42524</v>
      </c>
      <c r="M1127" s="130" t="s">
        <v>424</v>
      </c>
      <c r="N1127" s="130">
        <v>15</v>
      </c>
      <c r="O1127" s="127">
        <f t="shared" si="81"/>
        <v>15.75</v>
      </c>
      <c r="P1127" s="126">
        <v>42579</v>
      </c>
      <c r="Q1127" s="120">
        <v>938</v>
      </c>
      <c r="R1127" s="120" t="s">
        <v>611</v>
      </c>
    </row>
    <row r="1128" spans="1:18" ht="45" x14ac:dyDescent="0.25">
      <c r="A1128" s="120" t="s">
        <v>17</v>
      </c>
      <c r="B1128" s="121" t="s">
        <v>18</v>
      </c>
      <c r="C1128" s="122">
        <v>42664</v>
      </c>
      <c r="D1128" s="132">
        <v>240000</v>
      </c>
      <c r="E1128" s="120" t="s">
        <v>254</v>
      </c>
      <c r="F1128" s="130">
        <v>150</v>
      </c>
      <c r="G1128" s="120" t="str">
        <f>VLOOKUP(F1128,Plan2!$1:$1048576,3,FALSE)</f>
        <v>PINCEL ATÔMICO, MATERIAL PLÁSTICO, TIPO PONTA FELTRO, TIPO CARGA DESCARTÁVEL, COR TINTA PRETA</v>
      </c>
      <c r="H1128" s="130" t="s">
        <v>342</v>
      </c>
      <c r="I1128" s="130">
        <v>15</v>
      </c>
      <c r="J1128" s="131">
        <f>VLOOKUP(F1128,Plan2!$1:$1048576,8,FALSE)</f>
        <v>1.05</v>
      </c>
      <c r="K1128" s="125">
        <f t="shared" si="80"/>
        <v>15.75</v>
      </c>
      <c r="L1128" s="133">
        <v>42524</v>
      </c>
      <c r="M1128" s="130" t="s">
        <v>424</v>
      </c>
      <c r="N1128" s="130">
        <v>15</v>
      </c>
      <c r="O1128" s="127">
        <f t="shared" si="81"/>
        <v>15.75</v>
      </c>
      <c r="P1128" s="126">
        <v>42579</v>
      </c>
      <c r="Q1128" s="120">
        <v>938</v>
      </c>
      <c r="R1128" s="120" t="s">
        <v>611</v>
      </c>
    </row>
    <row r="1129" spans="1:18" ht="45" x14ac:dyDescent="0.25">
      <c r="A1129" s="120" t="s">
        <v>17</v>
      </c>
      <c r="B1129" s="121" t="s">
        <v>18</v>
      </c>
      <c r="C1129" s="122">
        <v>42664</v>
      </c>
      <c r="D1129" s="132">
        <v>240000</v>
      </c>
      <c r="E1129" s="120" t="s">
        <v>254</v>
      </c>
      <c r="F1129" s="130">
        <v>151</v>
      </c>
      <c r="G1129" s="120" t="str">
        <f>VLOOKUP(F1129,Plan2!$1:$1048576,3,FALSE)</f>
        <v>PINCEL ATÔMICO, MATERIAL PLÁSTICO, TIPO PONTA FELTRO, TIPO CARGA DESCARTÁVEL, COR TINTA VERDE</v>
      </c>
      <c r="H1129" s="130" t="s">
        <v>342</v>
      </c>
      <c r="I1129" s="130">
        <v>15</v>
      </c>
      <c r="J1129" s="131">
        <f>VLOOKUP(F1129,Plan2!$1:$1048576,8,FALSE)</f>
        <v>1.05</v>
      </c>
      <c r="K1129" s="125">
        <f t="shared" si="80"/>
        <v>15.75</v>
      </c>
      <c r="L1129" s="133">
        <v>42524</v>
      </c>
      <c r="M1129" s="130" t="s">
        <v>424</v>
      </c>
      <c r="N1129" s="130">
        <v>15</v>
      </c>
      <c r="O1129" s="127">
        <f t="shared" si="81"/>
        <v>15.75</v>
      </c>
      <c r="P1129" s="126">
        <v>42579</v>
      </c>
      <c r="Q1129" s="120">
        <v>938</v>
      </c>
      <c r="R1129" s="120" t="s">
        <v>611</v>
      </c>
    </row>
    <row r="1130" spans="1:18" ht="45" x14ac:dyDescent="0.25">
      <c r="A1130" s="120" t="s">
        <v>17</v>
      </c>
      <c r="B1130" s="121" t="s">
        <v>18</v>
      </c>
      <c r="C1130" s="122">
        <v>42664</v>
      </c>
      <c r="D1130" s="132">
        <v>240000</v>
      </c>
      <c r="E1130" s="120" t="s">
        <v>254</v>
      </c>
      <c r="F1130" s="130">
        <v>152</v>
      </c>
      <c r="G1130" s="120" t="str">
        <f>VLOOKUP(F1130,Plan2!$1:$1048576,3,FALSE)</f>
        <v>PINCEL ATÔMICO, MATERIAL PLÁSTICO, TIPO PONTA FELTRO, TIPO CARGA DESCARTÁVEL, COR TINTA VERMELHA</v>
      </c>
      <c r="H1130" s="130" t="s">
        <v>342</v>
      </c>
      <c r="I1130" s="130">
        <v>15</v>
      </c>
      <c r="J1130" s="131">
        <f>VLOOKUP(F1130,Plan2!$1:$1048576,8,FALSE)</f>
        <v>0.94</v>
      </c>
      <c r="K1130" s="125">
        <f t="shared" si="80"/>
        <v>14.1</v>
      </c>
      <c r="L1130" s="133">
        <v>42527</v>
      </c>
      <c r="M1130" s="130" t="s">
        <v>425</v>
      </c>
      <c r="N1130" s="130">
        <v>15</v>
      </c>
      <c r="O1130" s="127">
        <f t="shared" si="81"/>
        <v>14.1</v>
      </c>
      <c r="P1130" s="126">
        <v>42579</v>
      </c>
      <c r="Q1130" s="120">
        <v>1400</v>
      </c>
      <c r="R1130" s="120" t="s">
        <v>611</v>
      </c>
    </row>
    <row r="1131" spans="1:18" ht="45" x14ac:dyDescent="0.25">
      <c r="A1131" s="120" t="s">
        <v>17</v>
      </c>
      <c r="B1131" s="121" t="s">
        <v>18</v>
      </c>
      <c r="C1131" s="122">
        <v>42664</v>
      </c>
      <c r="D1131" s="132">
        <v>240000</v>
      </c>
      <c r="E1131" s="120" t="s">
        <v>254</v>
      </c>
      <c r="F1131" s="130">
        <v>156</v>
      </c>
      <c r="G1131" s="120" t="str">
        <f>VLOOKUP(F1131,Plan2!$1:$1048576,3,FALSE)</f>
        <v>PINCEL QUADRO BRANCO / MAGNÉTICO, MATERIAL PLÁSTICO, MATERIAL PONTA FELTRO, TIPO CARGA DESCARTÁVEL, COR AZUL</v>
      </c>
      <c r="H1131" s="130" t="s">
        <v>342</v>
      </c>
      <c r="I1131" s="130">
        <v>15</v>
      </c>
      <c r="J1131" s="131">
        <f>VLOOKUP(F1131,Plan2!$1:$1048576,8,FALSE)</f>
        <v>1.3</v>
      </c>
      <c r="K1131" s="125">
        <f t="shared" si="80"/>
        <v>19.5</v>
      </c>
      <c r="L1131" s="133">
        <v>42524</v>
      </c>
      <c r="M1131" s="130" t="s">
        <v>423</v>
      </c>
      <c r="N1131" s="130">
        <v>15</v>
      </c>
      <c r="O1131" s="127">
        <f t="shared" si="81"/>
        <v>19.5</v>
      </c>
      <c r="P1131" s="126">
        <v>42576</v>
      </c>
      <c r="Q1131" s="120">
        <v>348</v>
      </c>
      <c r="R1131" s="120" t="s">
        <v>611</v>
      </c>
    </row>
    <row r="1132" spans="1:18" ht="60" x14ac:dyDescent="0.25">
      <c r="A1132" s="120" t="s">
        <v>17</v>
      </c>
      <c r="B1132" s="121" t="s">
        <v>18</v>
      </c>
      <c r="C1132" s="122">
        <v>42664</v>
      </c>
      <c r="D1132" s="132">
        <v>240000</v>
      </c>
      <c r="E1132" s="120" t="s">
        <v>254</v>
      </c>
      <c r="F1132" s="130">
        <v>157</v>
      </c>
      <c r="G1132" s="120" t="str">
        <f>VLOOKUP(F1132,Plan2!$1:$1048576,3,FALSE)</f>
        <v>PINCEL QUADRO BRANCO / MAGNÉTICO, MATERIAL PLÁSTICO, MATERIAL PONTA FELTRO, TIPO CARGA DESCARTÁVEL, COR PRETO</v>
      </c>
      <c r="H1132" s="130" t="s">
        <v>342</v>
      </c>
      <c r="I1132" s="130">
        <v>15</v>
      </c>
      <c r="J1132" s="131">
        <f>VLOOKUP(F1132,Plan2!$1:$1048576,8,FALSE)</f>
        <v>1.3</v>
      </c>
      <c r="K1132" s="125">
        <f t="shared" si="80"/>
        <v>19.5</v>
      </c>
      <c r="L1132" s="133">
        <v>42524</v>
      </c>
      <c r="M1132" s="130" t="s">
        <v>423</v>
      </c>
      <c r="N1132" s="130">
        <v>15</v>
      </c>
      <c r="O1132" s="127">
        <f t="shared" si="81"/>
        <v>19.5</v>
      </c>
      <c r="P1132" s="126">
        <v>42576</v>
      </c>
      <c r="Q1132" s="120">
        <v>348</v>
      </c>
      <c r="R1132" s="120" t="s">
        <v>611</v>
      </c>
    </row>
    <row r="1133" spans="1:18" ht="60" x14ac:dyDescent="0.25">
      <c r="A1133" s="120" t="s">
        <v>17</v>
      </c>
      <c r="B1133" s="121" t="s">
        <v>18</v>
      </c>
      <c r="C1133" s="122">
        <v>42664</v>
      </c>
      <c r="D1133" s="132">
        <v>240000</v>
      </c>
      <c r="E1133" s="120" t="s">
        <v>254</v>
      </c>
      <c r="F1133" s="130">
        <v>158</v>
      </c>
      <c r="G1133" s="120" t="str">
        <f>VLOOKUP(F1133,Plan2!$1:$1048576,3,FALSE)</f>
        <v>PINCEL QUADRO BRANCO / MAGNÉTICO, MATERIAL PLÁSTICO, MATERIAL PONTA FELTRO, TIPO CARGA DESCARTÁVEL, COR VERDE</v>
      </c>
      <c r="H1133" s="130" t="s">
        <v>342</v>
      </c>
      <c r="I1133" s="130">
        <v>15</v>
      </c>
      <c r="J1133" s="131">
        <f>VLOOKUP(F1133,Plan2!$1:$1048576,8,FALSE)</f>
        <v>1.27</v>
      </c>
      <c r="K1133" s="125">
        <f t="shared" si="80"/>
        <v>19.05</v>
      </c>
      <c r="L1133" s="133">
        <v>42524</v>
      </c>
      <c r="M1133" s="130" t="s">
        <v>424</v>
      </c>
      <c r="N1133" s="130">
        <v>15</v>
      </c>
      <c r="O1133" s="127">
        <f t="shared" si="81"/>
        <v>19.05</v>
      </c>
      <c r="P1133" s="126">
        <v>42579</v>
      </c>
      <c r="Q1133" s="120">
        <v>938</v>
      </c>
      <c r="R1133" s="120" t="s">
        <v>611</v>
      </c>
    </row>
    <row r="1134" spans="1:18" ht="60" x14ac:dyDescent="0.25">
      <c r="A1134" s="120" t="s">
        <v>17</v>
      </c>
      <c r="B1134" s="121" t="s">
        <v>18</v>
      </c>
      <c r="C1134" s="122">
        <v>42664</v>
      </c>
      <c r="D1134" s="132">
        <v>240000</v>
      </c>
      <c r="E1134" s="120" t="s">
        <v>254</v>
      </c>
      <c r="F1134" s="130">
        <v>159</v>
      </c>
      <c r="G1134" s="120" t="str">
        <f>VLOOKUP(F1134,Plan2!$1:$1048576,3,FALSE)</f>
        <v>PINCEL QUADRO BRANCO / MAGNÉTICO, MATERIAL PLÁSTICO, MATERIAL PONTA FELTRO, TIPO CARGA DESCARTÁVEL, COR VERMELHO</v>
      </c>
      <c r="H1134" s="130" t="s">
        <v>342</v>
      </c>
      <c r="I1134" s="130">
        <v>15</v>
      </c>
      <c r="J1134" s="131">
        <f>VLOOKUP(F1134,Plan2!$1:$1048576,8,FALSE)</f>
        <v>1.28</v>
      </c>
      <c r="K1134" s="125">
        <f t="shared" si="80"/>
        <v>19.2</v>
      </c>
      <c r="L1134" s="133">
        <v>42524</v>
      </c>
      <c r="M1134" s="130" t="s">
        <v>424</v>
      </c>
      <c r="N1134" s="130">
        <v>15</v>
      </c>
      <c r="O1134" s="127">
        <f t="shared" si="81"/>
        <v>19.2</v>
      </c>
      <c r="P1134" s="126">
        <v>42579</v>
      </c>
      <c r="Q1134" s="120">
        <v>938</v>
      </c>
      <c r="R1134" s="120" t="s">
        <v>611</v>
      </c>
    </row>
    <row r="1135" spans="1:18" ht="75" x14ac:dyDescent="0.25">
      <c r="A1135" s="120" t="s">
        <v>17</v>
      </c>
      <c r="B1135" s="121" t="s">
        <v>18</v>
      </c>
      <c r="C1135" s="122">
        <v>42664</v>
      </c>
      <c r="D1135" s="132">
        <v>240000</v>
      </c>
      <c r="E1135" s="120" t="s">
        <v>254</v>
      </c>
      <c r="F1135" s="130">
        <v>160</v>
      </c>
      <c r="G1135" s="120" t="str">
        <f>VLOOKUP(F1135,Plan2!$1:$1048576,3,FALSE)</f>
        <v>PRANCHETA PORTÁTIL, MATERIAL ACRÍLICO, COMPRIMENTO 233 MM, LARGURA 320 MM, ESPESSURA 3 MM, COR FUMÊ, CARACTERÍSTICAS ADICIONAIS COM PRENDEDOR NIQUELADO</v>
      </c>
      <c r="H1135" s="130" t="s">
        <v>342</v>
      </c>
      <c r="I1135" s="130">
        <v>10</v>
      </c>
      <c r="J1135" s="131">
        <f>VLOOKUP(F1135,Plan2!$1:$1048576,8,FALSE)</f>
        <v>7.54</v>
      </c>
      <c r="K1135" s="125">
        <f t="shared" si="80"/>
        <v>75.400000000000006</v>
      </c>
      <c r="L1135" s="133">
        <v>42524</v>
      </c>
      <c r="M1135" s="130" t="s">
        <v>418</v>
      </c>
      <c r="N1135" s="130">
        <v>10</v>
      </c>
      <c r="O1135" s="127">
        <f t="shared" si="81"/>
        <v>75.400000000000006</v>
      </c>
      <c r="P1135" s="126">
        <v>42583</v>
      </c>
      <c r="Q1135" s="120">
        <v>4227</v>
      </c>
      <c r="R1135" s="120" t="s">
        <v>611</v>
      </c>
    </row>
    <row r="1136" spans="1:18" ht="60" x14ac:dyDescent="0.25">
      <c r="A1136" s="120" t="s">
        <v>17</v>
      </c>
      <c r="B1136" s="121" t="s">
        <v>18</v>
      </c>
      <c r="C1136" s="122">
        <v>42664</v>
      </c>
      <c r="D1136" s="132">
        <v>240000</v>
      </c>
      <c r="E1136" s="120" t="s">
        <v>254</v>
      </c>
      <c r="F1136" s="130">
        <v>168</v>
      </c>
      <c r="G1136" s="120" t="str">
        <f>VLOOKUP(F1136,Plan2!$1:$1048576,3,FALSE)</f>
        <v>SACO DOCUMENTO, MATERIAL PLÁSTICO TRANSPARENTE, CAPACIDADE FOLHAS 40 FL, COMPRIMENTO 330 MM, LARGURA 240 MM, NÚMERO FUROS 4 FUROS</v>
      </c>
      <c r="H1136" s="130" t="s">
        <v>342</v>
      </c>
      <c r="I1136" s="130">
        <v>500</v>
      </c>
      <c r="J1136" s="131">
        <f>VLOOKUP(F1136,Plan2!$1:$1048576,8,FALSE)</f>
        <v>0.15</v>
      </c>
      <c r="K1136" s="125">
        <f t="shared" si="80"/>
        <v>75</v>
      </c>
      <c r="L1136" s="133">
        <v>42524</v>
      </c>
      <c r="M1136" s="130" t="s">
        <v>424</v>
      </c>
      <c r="N1136" s="130">
        <v>250</v>
      </c>
      <c r="O1136" s="127">
        <f t="shared" si="81"/>
        <v>37.5</v>
      </c>
      <c r="P1136" s="126">
        <v>42579</v>
      </c>
      <c r="Q1136" s="120">
        <v>938</v>
      </c>
      <c r="R1136" s="120" t="s">
        <v>692</v>
      </c>
    </row>
    <row r="1137" spans="1:18" ht="45" x14ac:dyDescent="0.25">
      <c r="A1137" s="120" t="s">
        <v>17</v>
      </c>
      <c r="B1137" s="121" t="s">
        <v>18</v>
      </c>
      <c r="C1137" s="122">
        <v>42664</v>
      </c>
      <c r="D1137" s="132">
        <v>240000</v>
      </c>
      <c r="E1137" s="120" t="s">
        <v>254</v>
      </c>
      <c r="F1137" s="130">
        <v>173</v>
      </c>
      <c r="G1137" s="120" t="str">
        <f>VLOOKUP(F1137,Plan2!$1:$1048576,3,FALSE)</f>
        <v>TESOURA, MATERIAL AÇO INOXIDÁVEL, MATERIAL CABO PLÁSTICO, COMPRIMENTO 16 CM</v>
      </c>
      <c r="H1137" s="130" t="s">
        <v>342</v>
      </c>
      <c r="I1137" s="130">
        <v>10</v>
      </c>
      <c r="J1137" s="131">
        <f>VLOOKUP(F1137,Plan2!$1:$1048576,8,FALSE)</f>
        <v>2.69</v>
      </c>
      <c r="K1137" s="125">
        <f t="shared" si="80"/>
        <v>26.9</v>
      </c>
      <c r="L1137" s="133">
        <v>42527</v>
      </c>
      <c r="M1137" s="130" t="s">
        <v>431</v>
      </c>
      <c r="N1137" s="130">
        <v>10</v>
      </c>
      <c r="O1137" s="127">
        <f t="shared" si="81"/>
        <v>26.9</v>
      </c>
      <c r="P1137" s="126">
        <v>42613</v>
      </c>
      <c r="Q1137" s="120">
        <v>1089</v>
      </c>
      <c r="R1137" s="120" t="s">
        <v>611</v>
      </c>
    </row>
    <row r="1138" spans="1:18" ht="45" x14ac:dyDescent="0.25">
      <c r="A1138" s="120" t="s">
        <v>17</v>
      </c>
      <c r="B1138" s="121" t="s">
        <v>18</v>
      </c>
      <c r="C1138" s="122">
        <v>42664</v>
      </c>
      <c r="D1138" s="132">
        <v>240000</v>
      </c>
      <c r="E1138" s="120" t="s">
        <v>254</v>
      </c>
      <c r="F1138" s="130">
        <v>174</v>
      </c>
      <c r="G1138" s="120" t="str">
        <f>VLOOKUP(F1138,Plan2!$1:$1048576,3,FALSE)</f>
        <v>TESOURA, MATERIAL AÇO INOXIDÁVEL, MATERIAL CABO POLIPROPILENO, COMPRIMENTO 20 CM</v>
      </c>
      <c r="H1138" s="130" t="s">
        <v>342</v>
      </c>
      <c r="I1138" s="130">
        <v>10</v>
      </c>
      <c r="J1138" s="131">
        <f>VLOOKUP(F1138,Plan2!$1:$1048576,8,FALSE)</f>
        <v>2.8</v>
      </c>
      <c r="K1138" s="125">
        <f t="shared" si="80"/>
        <v>28</v>
      </c>
      <c r="L1138" s="133">
        <v>42524</v>
      </c>
      <c r="M1138" s="130" t="s">
        <v>423</v>
      </c>
      <c r="N1138" s="130">
        <v>10</v>
      </c>
      <c r="O1138" s="127">
        <f t="shared" si="81"/>
        <v>28</v>
      </c>
      <c r="P1138" s="126">
        <v>42576</v>
      </c>
      <c r="Q1138" s="120">
        <v>348</v>
      </c>
      <c r="R1138" s="120" t="s">
        <v>611</v>
      </c>
    </row>
    <row r="1139" spans="1:18" ht="75" x14ac:dyDescent="0.25">
      <c r="A1139" s="120" t="s">
        <v>17</v>
      </c>
      <c r="B1139" s="121" t="s">
        <v>18</v>
      </c>
      <c r="C1139" s="122">
        <v>42664</v>
      </c>
      <c r="D1139" s="132">
        <v>250100</v>
      </c>
      <c r="E1139" s="120" t="s">
        <v>259</v>
      </c>
      <c r="F1139" s="130">
        <v>11</v>
      </c>
      <c r="G1139" s="120" t="str">
        <f>VLOOKUP(F1139,Plan2!$1:$1048576,3,FALSE)</f>
        <v>BLOCO PAUTADO, MATERIAL PAPEL APERGAMINHADO, GRAMATURA 56 G/M2, COR BRANCA, COMPRIMENTO 155 MM, LARGURA 205 MM, QUANTIDADE FOLHAS 50 FL</v>
      </c>
      <c r="H1139" s="130" t="s">
        <v>260</v>
      </c>
      <c r="I1139" s="130">
        <v>10</v>
      </c>
      <c r="J1139" s="131">
        <f>VLOOKUP(F1139,Plan2!$1:$1048576,8,FALSE)</f>
        <v>0.85</v>
      </c>
      <c r="K1139" s="125">
        <f t="shared" si="80"/>
        <v>8.5</v>
      </c>
      <c r="L1139" s="133">
        <v>42524</v>
      </c>
      <c r="M1139" s="130" t="s">
        <v>423</v>
      </c>
      <c r="N1139" s="130">
        <f t="shared" ref="N1139:N1144" si="82">I1139</f>
        <v>10</v>
      </c>
      <c r="O1139" s="127">
        <f t="shared" si="81"/>
        <v>8.5</v>
      </c>
      <c r="P1139" s="126">
        <v>42576</v>
      </c>
      <c r="Q1139" s="120">
        <v>348</v>
      </c>
      <c r="R1139" s="120" t="s">
        <v>611</v>
      </c>
    </row>
    <row r="1140" spans="1:18" ht="60" x14ac:dyDescent="0.25">
      <c r="A1140" s="120" t="s">
        <v>17</v>
      </c>
      <c r="B1140" s="121" t="s">
        <v>18</v>
      </c>
      <c r="C1140" s="122">
        <v>42664</v>
      </c>
      <c r="D1140" s="132">
        <v>250100</v>
      </c>
      <c r="E1140" s="120" t="s">
        <v>259</v>
      </c>
      <c r="F1140" s="130">
        <v>12</v>
      </c>
      <c r="G1140" s="120" t="str">
        <f>VLOOKUP(F1140,Plan2!$1:$1048576,3,FALSE)</f>
        <v>BLOCO RECADO, MATERIAL PAPEL, COR AMARELO, LARGURA 38 MM, COMPRIMENTO 50 MM, TIPO REMOVÍVEL, CARACTERÍSTICAS ADICIONAIS AUTO-ADESIVO</v>
      </c>
      <c r="H1140" s="130" t="s">
        <v>260</v>
      </c>
      <c r="I1140" s="130">
        <v>30</v>
      </c>
      <c r="J1140" s="131">
        <f>VLOOKUP(F1140,Plan2!$1:$1048576,8,FALSE)</f>
        <v>0.56999999999999995</v>
      </c>
      <c r="K1140" s="125">
        <f t="shared" si="80"/>
        <v>17.099999999999998</v>
      </c>
      <c r="L1140" s="133">
        <v>42524</v>
      </c>
      <c r="M1140" s="130" t="s">
        <v>424</v>
      </c>
      <c r="N1140" s="130">
        <f t="shared" si="82"/>
        <v>30</v>
      </c>
      <c r="O1140" s="127">
        <f t="shared" si="81"/>
        <v>17.099999999999998</v>
      </c>
      <c r="P1140" s="126">
        <v>42579</v>
      </c>
      <c r="Q1140" s="120">
        <v>938</v>
      </c>
      <c r="R1140" s="120" t="s">
        <v>611</v>
      </c>
    </row>
    <row r="1141" spans="1:18" ht="105" x14ac:dyDescent="0.25">
      <c r="A1141" s="120" t="s">
        <v>17</v>
      </c>
      <c r="B1141" s="121" t="s">
        <v>18</v>
      </c>
      <c r="C1141" s="122">
        <v>42664</v>
      </c>
      <c r="D1141" s="132">
        <v>250100</v>
      </c>
      <c r="E1141" s="120" t="s">
        <v>259</v>
      </c>
      <c r="F1141" s="130">
        <v>18</v>
      </c>
      <c r="G1141" s="120" t="str">
        <f>VLOOKUP(F1141,Plan2!$1:$1048576,3,FALSE)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1141" s="130" t="s">
        <v>260</v>
      </c>
      <c r="I1141" s="130">
        <v>50</v>
      </c>
      <c r="J1141" s="131">
        <f>VLOOKUP(F1141,Plan2!$1:$1048576,8,FALSE)</f>
        <v>0.5</v>
      </c>
      <c r="K1141" s="125">
        <f t="shared" si="80"/>
        <v>25</v>
      </c>
      <c r="L1141" s="133">
        <v>42524</v>
      </c>
      <c r="M1141" s="130" t="s">
        <v>418</v>
      </c>
      <c r="N1141" s="130">
        <f t="shared" si="82"/>
        <v>50</v>
      </c>
      <c r="O1141" s="127">
        <f t="shared" si="81"/>
        <v>25</v>
      </c>
      <c r="P1141" s="126">
        <v>42583</v>
      </c>
      <c r="Q1141" s="120">
        <v>4227</v>
      </c>
      <c r="R1141" s="120" t="s">
        <v>611</v>
      </c>
    </row>
    <row r="1142" spans="1:18" ht="105" x14ac:dyDescent="0.25">
      <c r="A1142" s="120" t="s">
        <v>17</v>
      </c>
      <c r="B1142" s="121" t="s">
        <v>18</v>
      </c>
      <c r="C1142" s="122">
        <v>42664</v>
      </c>
      <c r="D1142" s="132">
        <v>250100</v>
      </c>
      <c r="E1142" s="120" t="s">
        <v>259</v>
      </c>
      <c r="F1142" s="130">
        <v>20</v>
      </c>
      <c r="G1142" s="120" t="str">
        <f>VLOOKUP(F1142,Plan2!$1:$1048576,3,FALSE)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1142" s="130" t="s">
        <v>260</v>
      </c>
      <c r="I1142" s="130">
        <v>50</v>
      </c>
      <c r="J1142" s="131">
        <f>VLOOKUP(F1142,Plan2!$1:$1048576,8,FALSE)</f>
        <v>0.32</v>
      </c>
      <c r="K1142" s="125">
        <f t="shared" si="80"/>
        <v>16</v>
      </c>
      <c r="L1142" s="133">
        <v>42527</v>
      </c>
      <c r="M1142" s="130" t="s">
        <v>431</v>
      </c>
      <c r="N1142" s="130">
        <f t="shared" si="82"/>
        <v>50</v>
      </c>
      <c r="O1142" s="127">
        <f t="shared" si="81"/>
        <v>16</v>
      </c>
      <c r="P1142" s="126">
        <v>42613</v>
      </c>
      <c r="Q1142" s="120">
        <v>1089</v>
      </c>
      <c r="R1142" s="120" t="s">
        <v>611</v>
      </c>
    </row>
    <row r="1143" spans="1:18" ht="105" x14ac:dyDescent="0.25">
      <c r="A1143" s="120" t="s">
        <v>17</v>
      </c>
      <c r="B1143" s="121" t="s">
        <v>18</v>
      </c>
      <c r="C1143" s="122">
        <v>42664</v>
      </c>
      <c r="D1143" s="132">
        <v>250100</v>
      </c>
      <c r="E1143" s="120" t="s">
        <v>259</v>
      </c>
      <c r="F1143" s="130">
        <v>21</v>
      </c>
      <c r="G1143" s="120" t="str">
        <f>VLOOKUP(F1143,Plan2!$1:$1048576,3,FALSE)</f>
        <v>CANETA ESFEROGRÁFICA, MATERIAL PLÁSTICO, QUANTIDADE CARGAS 1 UN, MATERIAL PONTA LATÃO COM ESFERA DE TUNGSTÊNIO, TIPO ESCRITA MÉDIA, COR TINTA VERMELHA, CARACTERÍSTICAS ADICIONAIS MATERIAL TRANSPARENTE E COM ORIFÍCIO LATERAL</v>
      </c>
      <c r="H1143" s="130" t="s">
        <v>260</v>
      </c>
      <c r="I1143" s="130">
        <v>50</v>
      </c>
      <c r="J1143" s="131">
        <f>VLOOKUP(F1143,Plan2!$1:$1048576,8,FALSE)</f>
        <v>0.32</v>
      </c>
      <c r="K1143" s="125">
        <f t="shared" si="80"/>
        <v>16</v>
      </c>
      <c r="L1143" s="133">
        <v>42527</v>
      </c>
      <c r="M1143" s="130" t="s">
        <v>431</v>
      </c>
      <c r="N1143" s="130">
        <f t="shared" si="82"/>
        <v>50</v>
      </c>
      <c r="O1143" s="127">
        <f t="shared" si="81"/>
        <v>16</v>
      </c>
      <c r="P1143" s="126">
        <v>42613</v>
      </c>
      <c r="Q1143" s="120">
        <v>1089</v>
      </c>
      <c r="R1143" s="120" t="s">
        <v>611</v>
      </c>
    </row>
    <row r="1144" spans="1:18" ht="45" x14ac:dyDescent="0.25">
      <c r="A1144" s="120" t="s">
        <v>17</v>
      </c>
      <c r="B1144" s="121" t="s">
        <v>18</v>
      </c>
      <c r="C1144" s="122">
        <v>42664</v>
      </c>
      <c r="D1144" s="132">
        <v>250100</v>
      </c>
      <c r="E1144" s="120" t="s">
        <v>259</v>
      </c>
      <c r="F1144" s="130">
        <v>40</v>
      </c>
      <c r="G1144" s="120" t="str">
        <f>VLOOKUP(F1144,Plan2!$1:$1048576,3,FALSE)</f>
        <v>CLIPE, TAMANHO 3, MATERIAL METAL, FORMATO PARALELO. CAIXA COM 50 UNIDADES</v>
      </c>
      <c r="H1144" s="130" t="s">
        <v>260</v>
      </c>
      <c r="I1144" s="130">
        <v>10</v>
      </c>
      <c r="J1144" s="131">
        <f>VLOOKUP(F1144,Plan2!$1:$1048576,8,FALSE)</f>
        <v>0.99</v>
      </c>
      <c r="K1144" s="125">
        <f t="shared" si="80"/>
        <v>9.9</v>
      </c>
      <c r="L1144" s="133">
        <v>42524</v>
      </c>
      <c r="M1144" s="130" t="s">
        <v>415</v>
      </c>
      <c r="N1144" s="130">
        <f t="shared" si="82"/>
        <v>10</v>
      </c>
      <c r="O1144" s="127">
        <f t="shared" si="81"/>
        <v>9.9</v>
      </c>
      <c r="P1144" s="126">
        <v>42564</v>
      </c>
      <c r="Q1144" s="120">
        <v>1281</v>
      </c>
      <c r="R1144" s="120" t="s">
        <v>611</v>
      </c>
    </row>
    <row r="1145" spans="1:18" ht="60" x14ac:dyDescent="0.25">
      <c r="A1145" s="120" t="s">
        <v>17</v>
      </c>
      <c r="B1145" s="121" t="s">
        <v>18</v>
      </c>
      <c r="C1145" s="122">
        <v>42664</v>
      </c>
      <c r="D1145" s="132">
        <v>250100</v>
      </c>
      <c r="E1145" s="120" t="s">
        <v>259</v>
      </c>
      <c r="F1145" s="130">
        <v>66</v>
      </c>
      <c r="G1145" s="120" t="str">
        <f>VLOOKUP(F1145,Plan2!$1:$1048576,3,FALSE)</f>
        <v>ENVELOPE, MATERIAL PAPEL KRAFT, GRAMATURA 110 G/M2, TIPO SACO COMUM, COMPRIMENTO 390 MM, COR PARDA, LARGURA 260 MM</v>
      </c>
      <c r="H1145" s="130" t="s">
        <v>260</v>
      </c>
      <c r="I1145" s="130">
        <v>200</v>
      </c>
      <c r="J1145" s="131">
        <f>VLOOKUP(F1145,Plan2!$1:$1048576,8,FALSE)</f>
        <v>0.12</v>
      </c>
      <c r="K1145" s="125">
        <f t="shared" si="80"/>
        <v>24</v>
      </c>
      <c r="L1145" s="133">
        <v>42524</v>
      </c>
      <c r="M1145" s="130" t="s">
        <v>420</v>
      </c>
      <c r="N1145" s="130">
        <v>100</v>
      </c>
      <c r="O1145" s="127">
        <f t="shared" si="81"/>
        <v>12</v>
      </c>
      <c r="P1145" s="126">
        <v>42579</v>
      </c>
      <c r="Q1145" s="120">
        <v>4544</v>
      </c>
      <c r="R1145" s="120" t="s">
        <v>692</v>
      </c>
    </row>
    <row r="1146" spans="1:18" ht="60" x14ac:dyDescent="0.25">
      <c r="A1146" s="120" t="s">
        <v>17</v>
      </c>
      <c r="B1146" s="121" t="s">
        <v>18</v>
      </c>
      <c r="C1146" s="122">
        <v>42664</v>
      </c>
      <c r="D1146" s="132">
        <v>250100</v>
      </c>
      <c r="E1146" s="120" t="s">
        <v>259</v>
      </c>
      <c r="F1146" s="130">
        <v>90</v>
      </c>
      <c r="G1146" s="120" t="str">
        <f>VLOOKUP(F1146,Plan2!$1:$1048576,3,FALSE)</f>
        <v>FITA ADESIVA, MATERIAL CREPE, TIPO MONOFACE, LARGURA 50 MM, COMPRIMENTO 50 M, COR BEGE, APLICAÇÃO MULTIUSO. ROLO DE 50 METROS</v>
      </c>
      <c r="H1146" s="130" t="s">
        <v>260</v>
      </c>
      <c r="I1146" s="130">
        <v>10</v>
      </c>
      <c r="J1146" s="131">
        <f>VLOOKUP(F1146,Plan2!$1:$1048576,8,FALSE)</f>
        <v>5</v>
      </c>
      <c r="K1146" s="125">
        <f t="shared" si="80"/>
        <v>50</v>
      </c>
      <c r="L1146" s="133">
        <v>42524</v>
      </c>
      <c r="M1146" s="130" t="s">
        <v>416</v>
      </c>
      <c r="N1146" s="130">
        <v>5</v>
      </c>
      <c r="O1146" s="127">
        <f t="shared" si="81"/>
        <v>25</v>
      </c>
      <c r="P1146" s="126">
        <v>42597</v>
      </c>
      <c r="Q1146" s="120">
        <v>3048</v>
      </c>
      <c r="R1146" s="120" t="s">
        <v>692</v>
      </c>
    </row>
    <row r="1147" spans="1:18" ht="60" x14ac:dyDescent="0.25">
      <c r="A1147" s="120" t="s">
        <v>17</v>
      </c>
      <c r="B1147" s="121" t="s">
        <v>18</v>
      </c>
      <c r="C1147" s="122">
        <v>42664</v>
      </c>
      <c r="D1147" s="132">
        <v>250100</v>
      </c>
      <c r="E1147" s="120" t="s">
        <v>259</v>
      </c>
      <c r="F1147" s="130">
        <v>99</v>
      </c>
      <c r="G1147" s="120" t="str">
        <f>VLOOKUP(F1147,Plan2!$1:$1048576,3,FALSE)</f>
        <v>GARRAFA TÉRMICA, MATERIAL PLÁSTICO, CAPACIDADE 1 L, FORMATO CILÍNDRICO, CARACTERÍSTICAS ADICIONAIS COM TAMPA ROSCÁVEL E AMPOLA EM VIDRO</v>
      </c>
      <c r="H1147" s="130" t="s">
        <v>260</v>
      </c>
      <c r="I1147" s="130">
        <v>2</v>
      </c>
      <c r="J1147" s="131">
        <f>VLOOKUP(F1147,Plan2!$1:$1048576,8,FALSE)</f>
        <v>19.989999999999998</v>
      </c>
      <c r="K1147" s="125">
        <f t="shared" si="80"/>
        <v>39.979999999999997</v>
      </c>
      <c r="L1147" s="133">
        <v>42524</v>
      </c>
      <c r="M1147" s="130" t="s">
        <v>422</v>
      </c>
      <c r="N1147" s="130">
        <f t="shared" ref="N1147:N1181" si="83">I1147</f>
        <v>2</v>
      </c>
      <c r="O1147" s="127">
        <f t="shared" si="81"/>
        <v>39.979999999999997</v>
      </c>
      <c r="P1147" s="126">
        <v>42590</v>
      </c>
      <c r="Q1147" s="120">
        <v>544</v>
      </c>
      <c r="R1147" s="120" t="s">
        <v>611</v>
      </c>
    </row>
    <row r="1148" spans="1:18" ht="60" x14ac:dyDescent="0.25">
      <c r="A1148" s="120" t="s">
        <v>17</v>
      </c>
      <c r="B1148" s="121" t="s">
        <v>18</v>
      </c>
      <c r="C1148" s="122">
        <v>42664</v>
      </c>
      <c r="D1148" s="132">
        <v>250100</v>
      </c>
      <c r="E1148" s="120" t="s">
        <v>259</v>
      </c>
      <c r="F1148" s="130">
        <v>101</v>
      </c>
      <c r="G1148" s="120" t="str">
        <f>VLOOKUP(F1148,Plan2!$1:$1048576,3,FALSE)</f>
        <v>GRAMPEADOR, TRATAMENTO SUPERFICIAL PINTADO, MATERIAL METAL, TIPO MESA, CAPACIDADE 20 FL, APLICAÇÃO PAPEL, TAMANHO GRAMPO 26/6</v>
      </c>
      <c r="H1148" s="130" t="s">
        <v>260</v>
      </c>
      <c r="I1148" s="130">
        <v>10</v>
      </c>
      <c r="J1148" s="131">
        <f>VLOOKUP(F1148,Plan2!$1:$1048576,8,FALSE)</f>
        <v>5.84</v>
      </c>
      <c r="K1148" s="125">
        <f t="shared" si="80"/>
        <v>58.4</v>
      </c>
      <c r="L1148" s="133">
        <v>42527</v>
      </c>
      <c r="M1148" s="130" t="s">
        <v>431</v>
      </c>
      <c r="N1148" s="130">
        <f t="shared" si="83"/>
        <v>10</v>
      </c>
      <c r="O1148" s="127">
        <f t="shared" si="81"/>
        <v>58.4</v>
      </c>
      <c r="P1148" s="126">
        <v>42613</v>
      </c>
      <c r="Q1148" s="120">
        <v>1089</v>
      </c>
      <c r="R1148" s="120" t="s">
        <v>611</v>
      </c>
    </row>
    <row r="1149" spans="1:18" ht="45" x14ac:dyDescent="0.25">
      <c r="A1149" s="120" t="s">
        <v>17</v>
      </c>
      <c r="B1149" s="121" t="s">
        <v>18</v>
      </c>
      <c r="C1149" s="122">
        <v>42664</v>
      </c>
      <c r="D1149" s="132">
        <v>250100</v>
      </c>
      <c r="E1149" s="120" t="s">
        <v>259</v>
      </c>
      <c r="F1149" s="130">
        <v>104</v>
      </c>
      <c r="G1149" s="120" t="str">
        <f>VLOOKUP(F1149,Plan2!$1:$1048576,3,FALSE)</f>
        <v>GRAMPO GRAMPEADOR, MATERIAL METAL, TRATAMENTO SUPERFICIAL GALVANIZADO, TAMANHO26/6. CAIXA COM 5.000 UNIDADES</v>
      </c>
      <c r="H1149" s="130" t="s">
        <v>260</v>
      </c>
      <c r="I1149" s="130">
        <v>5</v>
      </c>
      <c r="J1149" s="131">
        <f>VLOOKUP(F1149,Plan2!$1:$1048576,8,FALSE)</f>
        <v>2</v>
      </c>
      <c r="K1149" s="125">
        <f t="shared" si="80"/>
        <v>10</v>
      </c>
      <c r="L1149" s="133">
        <v>42527</v>
      </c>
      <c r="M1149" s="130" t="s">
        <v>428</v>
      </c>
      <c r="N1149" s="130">
        <f t="shared" si="83"/>
        <v>5</v>
      </c>
      <c r="O1149" s="127">
        <f t="shared" si="81"/>
        <v>10</v>
      </c>
      <c r="P1149" s="126">
        <v>42639</v>
      </c>
      <c r="Q1149" s="120">
        <v>309</v>
      </c>
      <c r="R1149" s="120" t="s">
        <v>611</v>
      </c>
    </row>
    <row r="1150" spans="1:18" ht="105" x14ac:dyDescent="0.25">
      <c r="A1150" s="120" t="s">
        <v>17</v>
      </c>
      <c r="B1150" s="121" t="s">
        <v>18</v>
      </c>
      <c r="C1150" s="122">
        <v>42664</v>
      </c>
      <c r="D1150" s="132">
        <v>250100</v>
      </c>
      <c r="E1150" s="120" t="s">
        <v>259</v>
      </c>
      <c r="F1150" s="130">
        <v>136</v>
      </c>
      <c r="G1150" s="120" t="str">
        <f>VLOOKUP(F1150,Plan2!$1:$1048576,3,FALSE)</f>
        <v>PASTA ARQUIVO, MATERIAL CARTÃO PRENSADO, TIPO AZ, LARGURA 280 MM, ALTURA 350 MM, LOMBADA 80 MM, PRENDEDOR INTERNO MOLA COM ALAVANCA, TAMANHO OFÍCIO, CARACTERÍSTICAS ADICIONAIS 1 REVESTIDA EM PAPEL E VISOR DE PVC CRISTAL(55X115)</v>
      </c>
      <c r="H1150" s="130" t="s">
        <v>260</v>
      </c>
      <c r="I1150" s="130">
        <v>20</v>
      </c>
      <c r="J1150" s="131">
        <f>VLOOKUP(F1150,Plan2!$1:$1048576,8,FALSE)</f>
        <v>6.34</v>
      </c>
      <c r="K1150" s="125">
        <f t="shared" si="80"/>
        <v>126.8</v>
      </c>
      <c r="L1150" s="133">
        <v>42524</v>
      </c>
      <c r="M1150" s="130" t="s">
        <v>420</v>
      </c>
      <c r="N1150" s="130">
        <f t="shared" si="83"/>
        <v>20</v>
      </c>
      <c r="O1150" s="127">
        <f t="shared" si="81"/>
        <v>126.8</v>
      </c>
      <c r="P1150" s="126">
        <v>42579</v>
      </c>
      <c r="Q1150" s="120">
        <v>4544</v>
      </c>
      <c r="R1150" s="120" t="s">
        <v>611</v>
      </c>
    </row>
    <row r="1151" spans="1:18" ht="75" x14ac:dyDescent="0.25">
      <c r="A1151" s="120" t="s">
        <v>17</v>
      </c>
      <c r="B1151" s="121" t="s">
        <v>18</v>
      </c>
      <c r="C1151" s="122">
        <v>42664</v>
      </c>
      <c r="D1151" s="132">
        <v>250100</v>
      </c>
      <c r="E1151" s="120" t="s">
        <v>259</v>
      </c>
      <c r="F1151" s="130">
        <v>147</v>
      </c>
      <c r="G1151" s="120" t="str">
        <f>VLOOKUP(F1151,Plan2!$1:$1048576,3,FALSE)</f>
        <v>PILHA, TAMANHO PALITO, MODELO AAA, CARACTERÍSTICAS ADICIONAIS NÃO CONTÉM MERCÚRIO E CÁDMIO, SISTEMA ELETROQUÍMICO ALCALINA, TENSÃO NOMINAL 1,5 V</v>
      </c>
      <c r="H1151" s="130" t="s">
        <v>260</v>
      </c>
      <c r="I1151" s="130">
        <v>10</v>
      </c>
      <c r="J1151" s="131">
        <f>VLOOKUP(F1151,Plan2!$1:$1048576,8,FALSE)</f>
        <v>1.51</v>
      </c>
      <c r="K1151" s="125">
        <f t="shared" si="80"/>
        <v>15.1</v>
      </c>
      <c r="L1151" s="133">
        <v>42527</v>
      </c>
      <c r="M1151" s="130" t="s">
        <v>432</v>
      </c>
      <c r="N1151" s="130">
        <f t="shared" si="83"/>
        <v>10</v>
      </c>
      <c r="O1151" s="127">
        <f t="shared" si="81"/>
        <v>15.1</v>
      </c>
      <c r="P1151" s="126">
        <v>42562</v>
      </c>
      <c r="Q1151" s="120">
        <v>489</v>
      </c>
      <c r="R1151" s="120" t="s">
        <v>611</v>
      </c>
    </row>
    <row r="1152" spans="1:18" ht="75" x14ac:dyDescent="0.25">
      <c r="A1152" s="120" t="s">
        <v>17</v>
      </c>
      <c r="B1152" s="121" t="s">
        <v>18</v>
      </c>
      <c r="C1152" s="122">
        <v>42664</v>
      </c>
      <c r="D1152" s="132">
        <v>250100</v>
      </c>
      <c r="E1152" s="120" t="s">
        <v>259</v>
      </c>
      <c r="F1152" s="130">
        <v>148</v>
      </c>
      <c r="G1152" s="120" t="str">
        <f>VLOOKUP(F1152,Plan2!$1:$1048576,3,FALSE)</f>
        <v>PILHA, TAMANHO PEQUENA, MODELO AA, CARACTERÍSTICAS ADICIONAIS CARTELA C/2 UNIDADES/NÃO CONTÉM MERCÚRIO E CÁDMIO, SISTEMA ELETROQUÍMICO ALCALINA, TENSÃO NOMINAL 1,5 V</v>
      </c>
      <c r="H1152" s="130" t="s">
        <v>260</v>
      </c>
      <c r="I1152" s="130">
        <v>10</v>
      </c>
      <c r="J1152" s="131">
        <f>VLOOKUP(F1152,Plan2!$1:$1048576,8,FALSE)</f>
        <v>1.49</v>
      </c>
      <c r="K1152" s="125">
        <f t="shared" si="80"/>
        <v>14.9</v>
      </c>
      <c r="L1152" s="133">
        <v>42527</v>
      </c>
      <c r="M1152" s="130" t="s">
        <v>432</v>
      </c>
      <c r="N1152" s="130">
        <f t="shared" si="83"/>
        <v>10</v>
      </c>
      <c r="O1152" s="127">
        <f t="shared" si="81"/>
        <v>14.9</v>
      </c>
      <c r="P1152" s="126">
        <v>42562</v>
      </c>
      <c r="Q1152" s="120">
        <v>489</v>
      </c>
      <c r="R1152" s="120" t="s">
        <v>611</v>
      </c>
    </row>
    <row r="1153" spans="1:18" ht="60" x14ac:dyDescent="0.25">
      <c r="A1153" s="120" t="s">
        <v>17</v>
      </c>
      <c r="B1153" s="121" t="s">
        <v>18</v>
      </c>
      <c r="C1153" s="122">
        <v>42664</v>
      </c>
      <c r="D1153" s="132">
        <v>250100</v>
      </c>
      <c r="E1153" s="120" t="s">
        <v>259</v>
      </c>
      <c r="F1153" s="130">
        <v>168</v>
      </c>
      <c r="G1153" s="120" t="str">
        <f>VLOOKUP(F1153,Plan2!$1:$1048576,3,FALSE)</f>
        <v>SACO DOCUMENTO, MATERIAL PLÁSTICO TRANSPARENTE, CAPACIDADE FOLHAS 40 FL, COMPRIMENTO 330 MM, LARGURA 240 MM, NÚMERO FUROS 4 FUROS</v>
      </c>
      <c r="H1153" s="130" t="s">
        <v>260</v>
      </c>
      <c r="I1153" s="130">
        <v>100</v>
      </c>
      <c r="J1153" s="131">
        <f>VLOOKUP(F1153,Plan2!$1:$1048576,8,FALSE)</f>
        <v>0.15</v>
      </c>
      <c r="K1153" s="125">
        <f t="shared" si="80"/>
        <v>15</v>
      </c>
      <c r="L1153" s="133">
        <v>42524</v>
      </c>
      <c r="M1153" s="130" t="s">
        <v>424</v>
      </c>
      <c r="N1153" s="130">
        <f t="shared" si="83"/>
        <v>100</v>
      </c>
      <c r="O1153" s="127">
        <f t="shared" si="81"/>
        <v>15</v>
      </c>
      <c r="P1153" s="126">
        <v>42579</v>
      </c>
      <c r="Q1153" s="120">
        <v>938</v>
      </c>
      <c r="R1153" s="120" t="s">
        <v>611</v>
      </c>
    </row>
    <row r="1154" spans="1:18" ht="45" x14ac:dyDescent="0.25">
      <c r="A1154" s="120" t="s">
        <v>17</v>
      </c>
      <c r="B1154" s="121" t="s">
        <v>18</v>
      </c>
      <c r="C1154" s="122">
        <v>42664</v>
      </c>
      <c r="D1154" s="132">
        <v>250100</v>
      </c>
      <c r="E1154" s="120" t="s">
        <v>259</v>
      </c>
      <c r="F1154" s="130">
        <v>174</v>
      </c>
      <c r="G1154" s="120" t="str">
        <f>VLOOKUP(F1154,Plan2!$1:$1048576,3,FALSE)</f>
        <v>TESOURA, MATERIAL AÇO INOXIDÁVEL, MATERIAL CABO POLIPROPILENO, COMPRIMENTO 20 CM</v>
      </c>
      <c r="H1154" s="130" t="s">
        <v>260</v>
      </c>
      <c r="I1154" s="130">
        <v>5</v>
      </c>
      <c r="J1154" s="131">
        <f>VLOOKUP(F1154,Plan2!$1:$1048576,8,FALSE)</f>
        <v>2.8</v>
      </c>
      <c r="K1154" s="125">
        <f t="shared" ref="K1154:K1217" si="84">J1154*I1154</f>
        <v>14</v>
      </c>
      <c r="L1154" s="133">
        <v>42524</v>
      </c>
      <c r="M1154" s="130" t="s">
        <v>423</v>
      </c>
      <c r="N1154" s="130">
        <f t="shared" si="83"/>
        <v>5</v>
      </c>
      <c r="O1154" s="127">
        <f t="shared" si="81"/>
        <v>14</v>
      </c>
      <c r="P1154" s="126">
        <v>42576</v>
      </c>
      <c r="Q1154" s="120">
        <v>348</v>
      </c>
      <c r="R1154" s="120" t="s">
        <v>611</v>
      </c>
    </row>
    <row r="1155" spans="1:18" ht="75" x14ac:dyDescent="0.25">
      <c r="A1155" s="120" t="s">
        <v>17</v>
      </c>
      <c r="B1155" s="121" t="s">
        <v>18</v>
      </c>
      <c r="C1155" s="122">
        <v>42664</v>
      </c>
      <c r="D1155" s="132">
        <v>250400</v>
      </c>
      <c r="E1155" s="120" t="s">
        <v>285</v>
      </c>
      <c r="F1155" s="130">
        <v>6</v>
      </c>
      <c r="G1155" s="120" t="str">
        <f>VLOOKUP(F1155,Plan2!$1:$1048576,3,FALSE)</f>
        <v>ALMOFADA CARIMBO, MATERIAL CAIXA PLÁSTICO, MATERIAL ALMOFADA ESPONJA ABSORVENTE REVESTIDA DE TECIDO G/M2, COR AZUL MM, TIPO NÃO ENTINTADA, COMPRIMENTO 12 CM, LARGURA 8 CM</v>
      </c>
      <c r="H1155" s="130" t="s">
        <v>284</v>
      </c>
      <c r="I1155" s="130">
        <v>1</v>
      </c>
      <c r="J1155" s="131">
        <f>VLOOKUP(F1155,Plan2!$1:$1048576,8,FALSE)</f>
        <v>1.95</v>
      </c>
      <c r="K1155" s="125">
        <f t="shared" si="84"/>
        <v>1.95</v>
      </c>
      <c r="L1155" s="133">
        <v>42527</v>
      </c>
      <c r="M1155" s="130" t="s">
        <v>434</v>
      </c>
      <c r="N1155" s="130">
        <f t="shared" si="83"/>
        <v>1</v>
      </c>
      <c r="O1155" s="127">
        <f t="shared" ref="O1155:O1218" si="85">N1155*J1155</f>
        <v>1.95</v>
      </c>
      <c r="P1155" s="126">
        <v>42592</v>
      </c>
      <c r="Q1155" s="120">
        <v>16807</v>
      </c>
      <c r="R1155" s="120" t="s">
        <v>611</v>
      </c>
    </row>
    <row r="1156" spans="1:18" ht="60" x14ac:dyDescent="0.25">
      <c r="A1156" s="120" t="s">
        <v>17</v>
      </c>
      <c r="B1156" s="121" t="s">
        <v>18</v>
      </c>
      <c r="C1156" s="122">
        <v>42664</v>
      </c>
      <c r="D1156" s="132">
        <v>250400</v>
      </c>
      <c r="E1156" s="120" t="s">
        <v>285</v>
      </c>
      <c r="F1156" s="130">
        <v>10</v>
      </c>
      <c r="G1156" s="120" t="str">
        <f>VLOOKUP(F1156,Plan2!$1:$1048576,3,FALSE)</f>
        <v>BLOCO FLIP CHART, COR BRANCA, FORMATO 66 X 96 CM, APLICAÇÃO FLIP CHART COM FUROS, CARACTERÍSTICAS ADICIONAIS SEM PAUTA</v>
      </c>
      <c r="H1156" s="130" t="s">
        <v>284</v>
      </c>
      <c r="I1156" s="130">
        <v>1</v>
      </c>
      <c r="J1156" s="131">
        <f>VLOOKUP(F1156,Plan2!$1:$1048576,8,FALSE)</f>
        <v>19.899999999999999</v>
      </c>
      <c r="K1156" s="125">
        <f t="shared" si="84"/>
        <v>19.899999999999999</v>
      </c>
      <c r="L1156" s="133">
        <v>42524</v>
      </c>
      <c r="M1156" s="130" t="s">
        <v>423</v>
      </c>
      <c r="N1156" s="130">
        <f t="shared" si="83"/>
        <v>1</v>
      </c>
      <c r="O1156" s="127">
        <f t="shared" si="85"/>
        <v>19.899999999999999</v>
      </c>
      <c r="P1156" s="126">
        <v>42576</v>
      </c>
      <c r="Q1156" s="120">
        <v>348</v>
      </c>
      <c r="R1156" s="120" t="s">
        <v>611</v>
      </c>
    </row>
    <row r="1157" spans="1:18" ht="60" x14ac:dyDescent="0.25">
      <c r="A1157" s="120" t="s">
        <v>17</v>
      </c>
      <c r="B1157" s="121" t="s">
        <v>18</v>
      </c>
      <c r="C1157" s="122">
        <v>42664</v>
      </c>
      <c r="D1157" s="132">
        <v>250400</v>
      </c>
      <c r="E1157" s="120" t="s">
        <v>285</v>
      </c>
      <c r="F1157" s="130">
        <v>12</v>
      </c>
      <c r="G1157" s="120" t="str">
        <f>VLOOKUP(F1157,Plan2!$1:$1048576,3,FALSE)</f>
        <v>BLOCO RECADO, MATERIAL PAPEL, COR AMARELO, LARGURA 38 MM, COMPRIMENTO 50 MM, TIPO REMOVÍVEL, CARACTERÍSTICAS ADICIONAIS AUTO-ADESIVO</v>
      </c>
      <c r="H1157" s="130" t="s">
        <v>284</v>
      </c>
      <c r="I1157" s="130">
        <v>5</v>
      </c>
      <c r="J1157" s="131">
        <f>VLOOKUP(F1157,Plan2!$1:$1048576,8,FALSE)</f>
        <v>0.56999999999999995</v>
      </c>
      <c r="K1157" s="125">
        <f t="shared" si="84"/>
        <v>2.8499999999999996</v>
      </c>
      <c r="L1157" s="133">
        <v>42524</v>
      </c>
      <c r="M1157" s="130" t="s">
        <v>424</v>
      </c>
      <c r="N1157" s="130">
        <f t="shared" si="83"/>
        <v>5</v>
      </c>
      <c r="O1157" s="127">
        <f t="shared" si="85"/>
        <v>2.8499999999999996</v>
      </c>
      <c r="P1157" s="126">
        <v>42579</v>
      </c>
      <c r="Q1157" s="120">
        <v>938</v>
      </c>
      <c r="R1157" s="120" t="s">
        <v>611</v>
      </c>
    </row>
    <row r="1158" spans="1:18" ht="60" x14ac:dyDescent="0.25">
      <c r="A1158" s="120" t="s">
        <v>17</v>
      </c>
      <c r="B1158" s="121" t="s">
        <v>18</v>
      </c>
      <c r="C1158" s="122">
        <v>42664</v>
      </c>
      <c r="D1158" s="132">
        <v>250400</v>
      </c>
      <c r="E1158" s="120" t="s">
        <v>285</v>
      </c>
      <c r="F1158" s="130">
        <v>42</v>
      </c>
      <c r="G1158" s="120" t="str">
        <f>VLOOKUP(F1158,Plan2!$1:$1048576,3,FALSE)</f>
        <v>CLIPE, TRATAMENTO SUPERFICIAL NIQUELADO, TAMANHO 1/0, MATERIAL METAL, FORMATO TRANÇADO. CAIXA COM 12 UNIDADES</v>
      </c>
      <c r="H1158" s="130" t="s">
        <v>284</v>
      </c>
      <c r="I1158" s="130">
        <v>1</v>
      </c>
      <c r="J1158" s="131">
        <f>VLOOKUP(F1158,Plan2!$1:$1048576,8,FALSE)</f>
        <v>1.2</v>
      </c>
      <c r="K1158" s="125">
        <f t="shared" si="84"/>
        <v>1.2</v>
      </c>
      <c r="L1158" s="133">
        <v>42524</v>
      </c>
      <c r="M1158" s="130" t="s">
        <v>424</v>
      </c>
      <c r="N1158" s="130">
        <f t="shared" si="83"/>
        <v>1</v>
      </c>
      <c r="O1158" s="127">
        <f t="shared" si="85"/>
        <v>1.2</v>
      </c>
      <c r="P1158" s="126">
        <v>42579</v>
      </c>
      <c r="Q1158" s="120">
        <v>938</v>
      </c>
      <c r="R1158" s="120" t="s">
        <v>611</v>
      </c>
    </row>
    <row r="1159" spans="1:18" ht="60" x14ac:dyDescent="0.25">
      <c r="A1159" s="120" t="s">
        <v>17</v>
      </c>
      <c r="B1159" s="121" t="s">
        <v>18</v>
      </c>
      <c r="C1159" s="122">
        <v>42664</v>
      </c>
      <c r="D1159" s="132">
        <v>250400</v>
      </c>
      <c r="E1159" s="120" t="s">
        <v>285</v>
      </c>
      <c r="F1159" s="130">
        <v>43</v>
      </c>
      <c r="G1159" s="120" t="str">
        <f>VLOOKUP(F1159,Plan2!$1:$1048576,3,FALSE)</f>
        <v>CLIPE, TRATAMENTO SUPERFICIAL NIQUELADO, TAMANHO 2/0, MATERIAL METAL, FORMATO TRANÇADO. CAIXA COM 50 UNIDADES</v>
      </c>
      <c r="H1159" s="130" t="s">
        <v>284</v>
      </c>
      <c r="I1159" s="130">
        <v>1</v>
      </c>
      <c r="J1159" s="131">
        <f>VLOOKUP(F1159,Plan2!$1:$1048576,8,FALSE)</f>
        <v>1.7</v>
      </c>
      <c r="K1159" s="125">
        <f t="shared" si="84"/>
        <v>1.7</v>
      </c>
      <c r="L1159" s="133">
        <v>42524</v>
      </c>
      <c r="M1159" s="130" t="s">
        <v>413</v>
      </c>
      <c r="N1159" s="130">
        <f t="shared" si="83"/>
        <v>1</v>
      </c>
      <c r="O1159" s="127">
        <f t="shared" si="85"/>
        <v>1.7</v>
      </c>
      <c r="P1159" s="126">
        <v>42579</v>
      </c>
      <c r="Q1159" s="120">
        <v>4949</v>
      </c>
      <c r="R1159" s="120" t="s">
        <v>611</v>
      </c>
    </row>
    <row r="1160" spans="1:18" ht="45" x14ac:dyDescent="0.25">
      <c r="A1160" s="120" t="s">
        <v>17</v>
      </c>
      <c r="B1160" s="121" t="s">
        <v>18</v>
      </c>
      <c r="C1160" s="122">
        <v>42664</v>
      </c>
      <c r="D1160" s="132">
        <v>250400</v>
      </c>
      <c r="E1160" s="120" t="s">
        <v>285</v>
      </c>
      <c r="F1160" s="130">
        <v>39</v>
      </c>
      <c r="G1160" s="120" t="str">
        <f>VLOOKUP(F1160,Plan2!$1:$1048576,3,FALSE)</f>
        <v>CLIPE, TAMANHO 2, MATERIAL METAL, FORMATO PARALELO. CAIXA COM 100 UNIDADES</v>
      </c>
      <c r="H1160" s="130" t="s">
        <v>284</v>
      </c>
      <c r="I1160" s="130">
        <v>1</v>
      </c>
      <c r="J1160" s="131">
        <f>VLOOKUP(F1160,Plan2!$1:$1048576,8,FALSE)</f>
        <v>0.95</v>
      </c>
      <c r="K1160" s="125">
        <f t="shared" si="84"/>
        <v>0.95</v>
      </c>
      <c r="L1160" s="133">
        <v>42524</v>
      </c>
      <c r="M1160" s="130" t="s">
        <v>415</v>
      </c>
      <c r="N1160" s="130">
        <f t="shared" si="83"/>
        <v>1</v>
      </c>
      <c r="O1160" s="127">
        <f t="shared" si="85"/>
        <v>0.95</v>
      </c>
      <c r="P1160" s="126">
        <v>42564</v>
      </c>
      <c r="Q1160" s="120">
        <v>1281</v>
      </c>
      <c r="R1160" s="120" t="s">
        <v>611</v>
      </c>
    </row>
    <row r="1161" spans="1:18" ht="45" x14ac:dyDescent="0.25">
      <c r="A1161" s="120" t="s">
        <v>17</v>
      </c>
      <c r="B1161" s="121" t="s">
        <v>18</v>
      </c>
      <c r="C1161" s="122">
        <v>42664</v>
      </c>
      <c r="D1161" s="132">
        <v>250400</v>
      </c>
      <c r="E1161" s="120" t="s">
        <v>285</v>
      </c>
      <c r="F1161" s="130">
        <v>40</v>
      </c>
      <c r="G1161" s="120" t="str">
        <f>VLOOKUP(F1161,Plan2!$1:$1048576,3,FALSE)</f>
        <v>CLIPE, TAMANHO 3, MATERIAL METAL, FORMATO PARALELO. CAIXA COM 50 UNIDADES</v>
      </c>
      <c r="H1161" s="130" t="s">
        <v>284</v>
      </c>
      <c r="I1161" s="130">
        <v>1</v>
      </c>
      <c r="J1161" s="131">
        <f>VLOOKUP(F1161,Plan2!$1:$1048576,8,FALSE)</f>
        <v>0.99</v>
      </c>
      <c r="K1161" s="125">
        <f t="shared" si="84"/>
        <v>0.99</v>
      </c>
      <c r="L1161" s="133">
        <v>42524</v>
      </c>
      <c r="M1161" s="130" t="s">
        <v>415</v>
      </c>
      <c r="N1161" s="130">
        <f t="shared" si="83"/>
        <v>1</v>
      </c>
      <c r="O1161" s="127">
        <f t="shared" si="85"/>
        <v>0.99</v>
      </c>
      <c r="P1161" s="126">
        <v>42564</v>
      </c>
      <c r="Q1161" s="120">
        <v>1281</v>
      </c>
      <c r="R1161" s="120" t="s">
        <v>611</v>
      </c>
    </row>
    <row r="1162" spans="1:18" ht="45" x14ac:dyDescent="0.25">
      <c r="A1162" s="120" t="s">
        <v>17</v>
      </c>
      <c r="B1162" s="121" t="s">
        <v>18</v>
      </c>
      <c r="C1162" s="122">
        <v>42664</v>
      </c>
      <c r="D1162" s="132">
        <v>250400</v>
      </c>
      <c r="E1162" s="120" t="s">
        <v>285</v>
      </c>
      <c r="F1162" s="130">
        <v>41</v>
      </c>
      <c r="G1162" s="120" t="str">
        <f>VLOOKUP(F1162,Plan2!$1:$1048576,3,FALSE)</f>
        <v>CLIPE, TAMANHO 6/0, MATERIAL METAL, FORMATO PARALELO. CAIXA COM 50 UNIDADES</v>
      </c>
      <c r="H1162" s="130" t="s">
        <v>284</v>
      </c>
      <c r="I1162" s="130">
        <v>1</v>
      </c>
      <c r="J1162" s="131">
        <f>VLOOKUP(F1162,Plan2!$1:$1048576,8,FALSE)</f>
        <v>1.29</v>
      </c>
      <c r="K1162" s="125">
        <f t="shared" si="84"/>
        <v>1.29</v>
      </c>
      <c r="L1162" s="133">
        <v>42527</v>
      </c>
      <c r="M1162" s="130" t="s">
        <v>431</v>
      </c>
      <c r="N1162" s="130">
        <f t="shared" si="83"/>
        <v>1</v>
      </c>
      <c r="O1162" s="127">
        <f t="shared" si="85"/>
        <v>1.29</v>
      </c>
      <c r="P1162" s="126">
        <v>42613</v>
      </c>
      <c r="Q1162" s="120">
        <v>1089</v>
      </c>
      <c r="R1162" s="120" t="s">
        <v>611</v>
      </c>
    </row>
    <row r="1163" spans="1:18" ht="60" x14ac:dyDescent="0.25">
      <c r="A1163" s="120" t="s">
        <v>17</v>
      </c>
      <c r="B1163" s="121" t="s">
        <v>18</v>
      </c>
      <c r="C1163" s="122">
        <v>42664</v>
      </c>
      <c r="D1163" s="132">
        <v>250400</v>
      </c>
      <c r="E1163" s="120" t="s">
        <v>285</v>
      </c>
      <c r="F1163" s="130">
        <v>66</v>
      </c>
      <c r="G1163" s="120" t="str">
        <f>VLOOKUP(F1163,Plan2!$1:$1048576,3,FALSE)</f>
        <v>ENVELOPE, MATERIAL PAPEL KRAFT, GRAMATURA 110 G/M2, TIPO SACO COMUM, COMPRIMENTO 390 MM, COR PARDA, LARGURA 260 MM</v>
      </c>
      <c r="H1163" s="130" t="s">
        <v>284</v>
      </c>
      <c r="I1163" s="130">
        <v>50</v>
      </c>
      <c r="J1163" s="131">
        <f>VLOOKUP(F1163,Plan2!$1:$1048576,8,FALSE)</f>
        <v>0.12</v>
      </c>
      <c r="K1163" s="125">
        <f t="shared" si="84"/>
        <v>6</v>
      </c>
      <c r="L1163" s="133">
        <v>42524</v>
      </c>
      <c r="M1163" s="130" t="s">
        <v>420</v>
      </c>
      <c r="N1163" s="130">
        <f t="shared" si="83"/>
        <v>50</v>
      </c>
      <c r="O1163" s="127">
        <f t="shared" si="85"/>
        <v>6</v>
      </c>
      <c r="P1163" s="126">
        <v>42579</v>
      </c>
      <c r="Q1163" s="120">
        <v>4544</v>
      </c>
      <c r="R1163" s="120" t="s">
        <v>611</v>
      </c>
    </row>
    <row r="1164" spans="1:18" ht="75" x14ac:dyDescent="0.25">
      <c r="A1164" s="120" t="s">
        <v>17</v>
      </c>
      <c r="B1164" s="121" t="s">
        <v>18</v>
      </c>
      <c r="C1164" s="122">
        <v>42664</v>
      </c>
      <c r="D1164" s="132">
        <v>250400</v>
      </c>
      <c r="E1164" s="120" t="s">
        <v>285</v>
      </c>
      <c r="F1164" s="130">
        <v>86</v>
      </c>
      <c r="G1164" s="120" t="str">
        <f>VLOOKUP(F1164,Plan2!$1:$1048576,3,FALSE)</f>
        <v>FITA ADESIVA EMBALAGEM, MATERIAL POLIPROPILENO, COMPRIMENTO 50 M, LARGURA 50 MM, APLICAÇÃO EMPACOTAMENTO EM GERAL, COR MARROM. ROLO DE 50 METROS</v>
      </c>
      <c r="H1164" s="130" t="s">
        <v>284</v>
      </c>
      <c r="I1164" s="130">
        <v>1</v>
      </c>
      <c r="J1164" s="131">
        <f>VLOOKUP(F1164,Plan2!$1:$1048576,8,FALSE)</f>
        <v>1.75</v>
      </c>
      <c r="K1164" s="125">
        <f t="shared" si="84"/>
        <v>1.75</v>
      </c>
      <c r="L1164" s="133">
        <v>42524</v>
      </c>
      <c r="M1164" s="130" t="s">
        <v>416</v>
      </c>
      <c r="N1164" s="130">
        <f t="shared" si="83"/>
        <v>1</v>
      </c>
      <c r="O1164" s="127">
        <f t="shared" si="85"/>
        <v>1.75</v>
      </c>
      <c r="P1164" s="126">
        <v>42597</v>
      </c>
      <c r="Q1164" s="120">
        <v>3048</v>
      </c>
      <c r="R1164" s="120" t="s">
        <v>611</v>
      </c>
    </row>
    <row r="1165" spans="1:18" ht="60" x14ac:dyDescent="0.25">
      <c r="A1165" s="120" t="s">
        <v>17</v>
      </c>
      <c r="B1165" s="121" t="s">
        <v>18</v>
      </c>
      <c r="C1165" s="122">
        <v>42664</v>
      </c>
      <c r="D1165" s="132">
        <v>250400</v>
      </c>
      <c r="E1165" s="120" t="s">
        <v>285</v>
      </c>
      <c r="F1165" s="130">
        <v>88</v>
      </c>
      <c r="G1165" s="120" t="str">
        <f>VLOOKUP(F1165,Plan2!$1:$1048576,3,FALSE)</f>
        <v>FITA ADESIVA, MATERIAL CREPE, TIPO MONOFACE, LARGURA 19 MM, COMPRIMENTO 50 M, COR BEGE, APLICAÇÃO MULTIUSO. ROLO DE 50 METROS</v>
      </c>
      <c r="H1165" s="130" t="s">
        <v>284</v>
      </c>
      <c r="I1165" s="130">
        <v>2</v>
      </c>
      <c r="J1165" s="131">
        <f>VLOOKUP(F1165,Plan2!$1:$1048576,8,FALSE)</f>
        <v>1.5</v>
      </c>
      <c r="K1165" s="125">
        <f t="shared" si="84"/>
        <v>3</v>
      </c>
      <c r="L1165" s="133">
        <v>42524</v>
      </c>
      <c r="M1165" s="130" t="s">
        <v>416</v>
      </c>
      <c r="N1165" s="130">
        <f t="shared" si="83"/>
        <v>2</v>
      </c>
      <c r="O1165" s="127">
        <f t="shared" si="85"/>
        <v>3</v>
      </c>
      <c r="P1165" s="126">
        <v>42597</v>
      </c>
      <c r="Q1165" s="120">
        <v>3048</v>
      </c>
      <c r="R1165" s="120" t="s">
        <v>611</v>
      </c>
    </row>
    <row r="1166" spans="1:18" ht="45" x14ac:dyDescent="0.25">
      <c r="A1166" s="120" t="s">
        <v>17</v>
      </c>
      <c r="B1166" s="121" t="s">
        <v>18</v>
      </c>
      <c r="C1166" s="122">
        <v>42664</v>
      </c>
      <c r="D1166" s="132">
        <v>250400</v>
      </c>
      <c r="E1166" s="120" t="s">
        <v>285</v>
      </c>
      <c r="F1166" s="130">
        <v>94</v>
      </c>
      <c r="G1166" s="120" t="str">
        <f>VLOOKUP(F1166,Plan2!$1:$1048576,3,FALSE)</f>
        <v>FLANELA, MATERIAL FLANELA, COMPRIMENTO 60 CM, LARGURA 40 CM, COR AMARELA</v>
      </c>
      <c r="H1166" s="130" t="s">
        <v>284</v>
      </c>
      <c r="I1166" s="130">
        <v>1</v>
      </c>
      <c r="J1166" s="131">
        <f>VLOOKUP(F1166,Plan2!$1:$1048576,8,FALSE)</f>
        <v>1.22</v>
      </c>
      <c r="K1166" s="125">
        <f t="shared" si="84"/>
        <v>1.22</v>
      </c>
      <c r="L1166" s="133">
        <v>42524</v>
      </c>
      <c r="M1166" s="130" t="s">
        <v>422</v>
      </c>
      <c r="N1166" s="130">
        <f t="shared" si="83"/>
        <v>1</v>
      </c>
      <c r="O1166" s="127">
        <f t="shared" si="85"/>
        <v>1.22</v>
      </c>
      <c r="P1166" s="126">
        <v>42590</v>
      </c>
      <c r="Q1166" s="120">
        <v>544</v>
      </c>
      <c r="R1166" s="120" t="s">
        <v>611</v>
      </c>
    </row>
    <row r="1167" spans="1:18" ht="60" x14ac:dyDescent="0.25">
      <c r="A1167" s="120" t="s">
        <v>17</v>
      </c>
      <c r="B1167" s="121" t="s">
        <v>18</v>
      </c>
      <c r="C1167" s="122">
        <v>42664</v>
      </c>
      <c r="D1167" s="132">
        <v>250400</v>
      </c>
      <c r="E1167" s="120" t="s">
        <v>285</v>
      </c>
      <c r="F1167" s="130">
        <v>99</v>
      </c>
      <c r="G1167" s="120" t="str">
        <f>VLOOKUP(F1167,Plan2!$1:$1048576,3,FALSE)</f>
        <v>GARRAFA TÉRMICA, MATERIAL PLÁSTICO, CAPACIDADE 1 L, FORMATO CILÍNDRICO, CARACTERÍSTICAS ADICIONAIS COM TAMPA ROSCÁVEL E AMPOLA EM VIDRO</v>
      </c>
      <c r="H1167" s="130" t="s">
        <v>284</v>
      </c>
      <c r="I1167" s="130">
        <v>1</v>
      </c>
      <c r="J1167" s="131">
        <f>VLOOKUP(F1167,Plan2!$1:$1048576,8,FALSE)</f>
        <v>19.989999999999998</v>
      </c>
      <c r="K1167" s="125">
        <f t="shared" si="84"/>
        <v>19.989999999999998</v>
      </c>
      <c r="L1167" s="133">
        <v>42524</v>
      </c>
      <c r="M1167" s="130" t="s">
        <v>422</v>
      </c>
      <c r="N1167" s="130">
        <f t="shared" si="83"/>
        <v>1</v>
      </c>
      <c r="O1167" s="127">
        <f t="shared" si="85"/>
        <v>19.989999999999998</v>
      </c>
      <c r="P1167" s="126">
        <v>42590</v>
      </c>
      <c r="Q1167" s="120">
        <v>544</v>
      </c>
      <c r="R1167" s="120" t="s">
        <v>611</v>
      </c>
    </row>
    <row r="1168" spans="1:18" ht="75" x14ac:dyDescent="0.25">
      <c r="A1168" s="120" t="s">
        <v>17</v>
      </c>
      <c r="B1168" s="121" t="s">
        <v>18</v>
      </c>
      <c r="C1168" s="122">
        <v>42664</v>
      </c>
      <c r="D1168" s="132">
        <v>250400</v>
      </c>
      <c r="E1168" s="120" t="s">
        <v>285</v>
      </c>
      <c r="F1168" s="130">
        <v>110</v>
      </c>
      <c r="G1168" s="120" t="str">
        <f>VLOOKUP(F1168,Plan2!$1:$1048576,3,FALSE)</f>
        <v>LIVRO ATA, MATERIAL PAPEL OFF-SET, QUANTIDADE FOLHAS 100, GRAMATURA 75 G/M2, COMPRIMENTO 320 MM, LARGURA 220 MM, CARACTERÍSTICAS ADICIONAIS COM ÍNDICE, TIPO CAPA CARTONADO</v>
      </c>
      <c r="H1168" s="130" t="s">
        <v>284</v>
      </c>
      <c r="I1168" s="130">
        <v>1</v>
      </c>
      <c r="J1168" s="131">
        <f>VLOOKUP(F1168,Plan2!$1:$1048576,8,FALSE)</f>
        <v>3.65</v>
      </c>
      <c r="K1168" s="125">
        <f t="shared" si="84"/>
        <v>3.65</v>
      </c>
      <c r="L1168" s="133">
        <v>42527</v>
      </c>
      <c r="M1168" s="130" t="s">
        <v>427</v>
      </c>
      <c r="N1168" s="130">
        <f t="shared" si="83"/>
        <v>1</v>
      </c>
      <c r="O1168" s="127">
        <f t="shared" si="85"/>
        <v>3.65</v>
      </c>
      <c r="P1168" s="126" t="s">
        <v>671</v>
      </c>
      <c r="Q1168" s="120" t="s">
        <v>477</v>
      </c>
      <c r="R1168" s="120" t="s">
        <v>695</v>
      </c>
    </row>
    <row r="1169" spans="1:18" ht="60" x14ac:dyDescent="0.25">
      <c r="A1169" s="120" t="s">
        <v>17</v>
      </c>
      <c r="B1169" s="121" t="s">
        <v>18</v>
      </c>
      <c r="C1169" s="122">
        <v>42664</v>
      </c>
      <c r="D1169" s="132">
        <v>250400</v>
      </c>
      <c r="E1169" s="120" t="s">
        <v>285</v>
      </c>
      <c r="F1169" s="130">
        <v>126</v>
      </c>
      <c r="G1169" s="120" t="str">
        <f>VLOOKUP(F1169,Plan2!$1:$1048576,3,FALSE)</f>
        <v>PAPEL ALMAÇO, MATERIAL CELULOSE VEGETAL, GRAMATURA 75 G/M2, COMPRIMENTO 310 MM, TIPO COM PAUTA E MARGEM. PACOTE COM 5 FOLHAS</v>
      </c>
      <c r="H1169" s="130" t="s">
        <v>284</v>
      </c>
      <c r="I1169" s="130">
        <v>100</v>
      </c>
      <c r="J1169" s="131">
        <f>VLOOKUP(F1169,Plan2!$1:$1048576,8,FALSE)</f>
        <v>0.35</v>
      </c>
      <c r="K1169" s="125">
        <f t="shared" si="84"/>
        <v>35</v>
      </c>
      <c r="L1169" s="133">
        <v>42524</v>
      </c>
      <c r="M1169" s="130" t="s">
        <v>424</v>
      </c>
      <c r="N1169" s="130">
        <f t="shared" si="83"/>
        <v>100</v>
      </c>
      <c r="O1169" s="127">
        <f t="shared" si="85"/>
        <v>35</v>
      </c>
      <c r="P1169" s="126">
        <v>42579</v>
      </c>
      <c r="Q1169" s="120">
        <v>938</v>
      </c>
      <c r="R1169" s="120" t="s">
        <v>611</v>
      </c>
    </row>
    <row r="1170" spans="1:18" ht="75" x14ac:dyDescent="0.25">
      <c r="A1170" s="120" t="s">
        <v>17</v>
      </c>
      <c r="B1170" s="121" t="s">
        <v>18</v>
      </c>
      <c r="C1170" s="122">
        <v>42664</v>
      </c>
      <c r="D1170" s="132">
        <v>250400</v>
      </c>
      <c r="E1170" s="120" t="s">
        <v>285</v>
      </c>
      <c r="F1170" s="130">
        <v>139</v>
      </c>
      <c r="G1170" s="120" t="str">
        <f>VLOOKUP(F1170,Plan2!$1:$1048576,3,FALSE)</f>
        <v>PASTA ARQUIVO, MATERIAL PLÁSTICO CORRUGADO FLEXÍVEL, TIPO COM ABAS, LARGURA 250 MM, ALTURA 335 MM, LOMBADA 20 MM, COR AZUL, CARACTERÍSTICAS ADICIONAIS COMELÁSTICO</v>
      </c>
      <c r="H1170" s="130" t="s">
        <v>284</v>
      </c>
      <c r="I1170" s="130">
        <v>10</v>
      </c>
      <c r="J1170" s="131">
        <f>VLOOKUP(F1170,Plan2!$1:$1048576,8,FALSE)</f>
        <v>1.73</v>
      </c>
      <c r="K1170" s="125">
        <f t="shared" si="84"/>
        <v>17.3</v>
      </c>
      <c r="L1170" s="133">
        <v>42524</v>
      </c>
      <c r="M1170" s="130" t="s">
        <v>424</v>
      </c>
      <c r="N1170" s="130">
        <f t="shared" si="83"/>
        <v>10</v>
      </c>
      <c r="O1170" s="127">
        <f t="shared" si="85"/>
        <v>17.3</v>
      </c>
      <c r="P1170" s="126">
        <v>42579</v>
      </c>
      <c r="Q1170" s="120">
        <v>938</v>
      </c>
      <c r="R1170" s="120" t="s">
        <v>611</v>
      </c>
    </row>
    <row r="1171" spans="1:18" ht="45" x14ac:dyDescent="0.25">
      <c r="A1171" s="120" t="s">
        <v>17</v>
      </c>
      <c r="B1171" s="121" t="s">
        <v>18</v>
      </c>
      <c r="C1171" s="122">
        <v>42664</v>
      </c>
      <c r="D1171" s="132">
        <v>250400</v>
      </c>
      <c r="E1171" s="120" t="s">
        <v>285</v>
      </c>
      <c r="F1171" s="130">
        <v>156</v>
      </c>
      <c r="G1171" s="120" t="str">
        <f>VLOOKUP(F1171,Plan2!$1:$1048576,3,FALSE)</f>
        <v>PINCEL QUADRO BRANCO / MAGNÉTICO, MATERIAL PLÁSTICO, MATERIAL PONTA FELTRO, TIPO CARGA DESCARTÁVEL, COR AZUL</v>
      </c>
      <c r="H1171" s="130" t="s">
        <v>284</v>
      </c>
      <c r="I1171" s="130">
        <v>10</v>
      </c>
      <c r="J1171" s="131">
        <f>VLOOKUP(F1171,Plan2!$1:$1048576,8,FALSE)</f>
        <v>1.3</v>
      </c>
      <c r="K1171" s="125">
        <f t="shared" si="84"/>
        <v>13</v>
      </c>
      <c r="L1171" s="133">
        <v>42524</v>
      </c>
      <c r="M1171" s="130" t="s">
        <v>423</v>
      </c>
      <c r="N1171" s="130">
        <f t="shared" si="83"/>
        <v>10</v>
      </c>
      <c r="O1171" s="127">
        <f t="shared" si="85"/>
        <v>13</v>
      </c>
      <c r="P1171" s="126">
        <v>42576</v>
      </c>
      <c r="Q1171" s="120">
        <v>348</v>
      </c>
      <c r="R1171" s="120" t="s">
        <v>611</v>
      </c>
    </row>
    <row r="1172" spans="1:18" ht="60" x14ac:dyDescent="0.25">
      <c r="A1172" s="120" t="s">
        <v>17</v>
      </c>
      <c r="B1172" s="121" t="s">
        <v>18</v>
      </c>
      <c r="C1172" s="122">
        <v>42664</v>
      </c>
      <c r="D1172" s="132">
        <v>250400</v>
      </c>
      <c r="E1172" s="120" t="s">
        <v>285</v>
      </c>
      <c r="F1172" s="130">
        <v>158</v>
      </c>
      <c r="G1172" s="120" t="str">
        <f>VLOOKUP(F1172,Plan2!$1:$1048576,3,FALSE)</f>
        <v>PINCEL QUADRO BRANCO / MAGNÉTICO, MATERIAL PLÁSTICO, MATERIAL PONTA FELTRO, TIPO CARGA DESCARTÁVEL, COR VERDE</v>
      </c>
      <c r="H1172" s="130" t="s">
        <v>284</v>
      </c>
      <c r="I1172" s="130">
        <v>5</v>
      </c>
      <c r="J1172" s="131">
        <f>VLOOKUP(F1172,Plan2!$1:$1048576,8,FALSE)</f>
        <v>1.27</v>
      </c>
      <c r="K1172" s="125">
        <f t="shared" si="84"/>
        <v>6.35</v>
      </c>
      <c r="L1172" s="133">
        <v>42524</v>
      </c>
      <c r="M1172" s="130" t="s">
        <v>424</v>
      </c>
      <c r="N1172" s="130">
        <f t="shared" si="83"/>
        <v>5</v>
      </c>
      <c r="O1172" s="127">
        <f t="shared" si="85"/>
        <v>6.35</v>
      </c>
      <c r="P1172" s="126">
        <v>42579</v>
      </c>
      <c r="Q1172" s="120">
        <v>938</v>
      </c>
      <c r="R1172" s="120" t="s">
        <v>611</v>
      </c>
    </row>
    <row r="1173" spans="1:18" ht="60" x14ac:dyDescent="0.25">
      <c r="A1173" s="120" t="s">
        <v>17</v>
      </c>
      <c r="B1173" s="121" t="s">
        <v>18</v>
      </c>
      <c r="C1173" s="122">
        <v>42664</v>
      </c>
      <c r="D1173" s="132">
        <v>250400</v>
      </c>
      <c r="E1173" s="120" t="s">
        <v>285</v>
      </c>
      <c r="F1173" s="130">
        <v>159</v>
      </c>
      <c r="G1173" s="120" t="str">
        <f>VLOOKUP(F1173,Plan2!$1:$1048576,3,FALSE)</f>
        <v>PINCEL QUADRO BRANCO / MAGNÉTICO, MATERIAL PLÁSTICO, MATERIAL PONTA FELTRO, TIPO CARGA DESCARTÁVEL, COR VERMELHO</v>
      </c>
      <c r="H1173" s="130" t="s">
        <v>284</v>
      </c>
      <c r="I1173" s="130">
        <v>5</v>
      </c>
      <c r="J1173" s="131">
        <f>VLOOKUP(F1173,Plan2!$1:$1048576,8,FALSE)</f>
        <v>1.28</v>
      </c>
      <c r="K1173" s="125">
        <f t="shared" si="84"/>
        <v>6.4</v>
      </c>
      <c r="L1173" s="133">
        <v>42524</v>
      </c>
      <c r="M1173" s="130" t="s">
        <v>424</v>
      </c>
      <c r="N1173" s="130">
        <f t="shared" si="83"/>
        <v>5</v>
      </c>
      <c r="O1173" s="127">
        <f t="shared" si="85"/>
        <v>6.4</v>
      </c>
      <c r="P1173" s="126">
        <v>42579</v>
      </c>
      <c r="Q1173" s="120">
        <v>938</v>
      </c>
      <c r="R1173" s="120" t="s">
        <v>611</v>
      </c>
    </row>
    <row r="1174" spans="1:18" ht="45" x14ac:dyDescent="0.25">
      <c r="A1174" s="120" t="s">
        <v>17</v>
      </c>
      <c r="B1174" s="121" t="s">
        <v>18</v>
      </c>
      <c r="C1174" s="122">
        <v>42664</v>
      </c>
      <c r="D1174" s="132">
        <v>250400</v>
      </c>
      <c r="E1174" s="120" t="s">
        <v>285</v>
      </c>
      <c r="F1174" s="130">
        <v>173</v>
      </c>
      <c r="G1174" s="120" t="str">
        <f>VLOOKUP(F1174,Plan2!$1:$1048576,3,FALSE)</f>
        <v>TESOURA, MATERIAL AÇO INOXIDÁVEL, MATERIAL CABO PLÁSTICO, COMPRIMENTO 16 CM</v>
      </c>
      <c r="H1174" s="130" t="s">
        <v>284</v>
      </c>
      <c r="I1174" s="130">
        <v>1</v>
      </c>
      <c r="J1174" s="131">
        <f>VLOOKUP(F1174,Plan2!$1:$1048576,8,FALSE)</f>
        <v>2.69</v>
      </c>
      <c r="K1174" s="125">
        <f t="shared" si="84"/>
        <v>2.69</v>
      </c>
      <c r="L1174" s="133">
        <v>42527</v>
      </c>
      <c r="M1174" s="130" t="s">
        <v>431</v>
      </c>
      <c r="N1174" s="130">
        <f t="shared" si="83"/>
        <v>1</v>
      </c>
      <c r="O1174" s="127">
        <f t="shared" si="85"/>
        <v>2.69</v>
      </c>
      <c r="P1174" s="126">
        <v>42613</v>
      </c>
      <c r="Q1174" s="120">
        <v>1089</v>
      </c>
      <c r="R1174" s="120" t="s">
        <v>611</v>
      </c>
    </row>
    <row r="1175" spans="1:18" ht="45" x14ac:dyDescent="0.25">
      <c r="A1175" s="120" t="s">
        <v>17</v>
      </c>
      <c r="B1175" s="121" t="s">
        <v>18</v>
      </c>
      <c r="C1175" s="122">
        <v>42664</v>
      </c>
      <c r="D1175" s="132">
        <v>250400</v>
      </c>
      <c r="E1175" s="120" t="s">
        <v>285</v>
      </c>
      <c r="F1175" s="130">
        <v>174</v>
      </c>
      <c r="G1175" s="120" t="str">
        <f>VLOOKUP(F1175,Plan2!$1:$1048576,3,FALSE)</f>
        <v>TESOURA, MATERIAL AÇO INOXIDÁVEL, MATERIAL CABO POLIPROPILENO, COMPRIMENTO 20 CM</v>
      </c>
      <c r="H1175" s="130" t="s">
        <v>284</v>
      </c>
      <c r="I1175" s="130">
        <v>1</v>
      </c>
      <c r="J1175" s="131">
        <f>VLOOKUP(F1175,Plan2!$1:$1048576,8,FALSE)</f>
        <v>2.8</v>
      </c>
      <c r="K1175" s="125">
        <f t="shared" si="84"/>
        <v>2.8</v>
      </c>
      <c r="L1175" s="133">
        <v>42524</v>
      </c>
      <c r="M1175" s="130" t="s">
        <v>423</v>
      </c>
      <c r="N1175" s="130">
        <f t="shared" si="83"/>
        <v>1</v>
      </c>
      <c r="O1175" s="127">
        <f t="shared" si="85"/>
        <v>2.8</v>
      </c>
      <c r="P1175" s="126">
        <v>42576</v>
      </c>
      <c r="Q1175" s="120">
        <v>348</v>
      </c>
      <c r="R1175" s="120" t="s">
        <v>611</v>
      </c>
    </row>
    <row r="1176" spans="1:18" ht="75" x14ac:dyDescent="0.25">
      <c r="A1176" s="120" t="s">
        <v>17</v>
      </c>
      <c r="B1176" s="121" t="s">
        <v>18</v>
      </c>
      <c r="C1176" s="122">
        <v>42664</v>
      </c>
      <c r="D1176" s="132">
        <v>260000</v>
      </c>
      <c r="E1176" s="120" t="s">
        <v>289</v>
      </c>
      <c r="F1176" s="130">
        <v>6</v>
      </c>
      <c r="G1176" s="120" t="str">
        <f>VLOOKUP(F1176,Plan2!$1:$1048576,3,FALSE)</f>
        <v>ALMOFADA CARIMBO, MATERIAL CAIXA PLÁSTICO, MATERIAL ALMOFADA ESPONJA ABSORVENTE REVESTIDA DE TECIDO G/M2, COR AZUL MM, TIPO NÃO ENTINTADA, COMPRIMENTO 12 CM, LARGURA 8 CM</v>
      </c>
      <c r="H1176" s="130" t="s">
        <v>290</v>
      </c>
      <c r="I1176" s="130">
        <v>2</v>
      </c>
      <c r="J1176" s="131">
        <f>VLOOKUP(F1176,Plan2!$1:$1048576,8,FALSE)</f>
        <v>1.95</v>
      </c>
      <c r="K1176" s="125">
        <f t="shared" si="84"/>
        <v>3.9</v>
      </c>
      <c r="L1176" s="133">
        <v>42527</v>
      </c>
      <c r="M1176" s="130" t="s">
        <v>434</v>
      </c>
      <c r="N1176" s="130">
        <f t="shared" si="83"/>
        <v>2</v>
      </c>
      <c r="O1176" s="127">
        <f t="shared" si="85"/>
        <v>3.9</v>
      </c>
      <c r="P1176" s="126">
        <v>42592</v>
      </c>
      <c r="Q1176" s="120">
        <v>16807</v>
      </c>
      <c r="R1176" s="120" t="s">
        <v>611</v>
      </c>
    </row>
    <row r="1177" spans="1:18" ht="60" x14ac:dyDescent="0.25">
      <c r="A1177" s="120" t="s">
        <v>17</v>
      </c>
      <c r="B1177" s="121" t="s">
        <v>18</v>
      </c>
      <c r="C1177" s="122">
        <v>42664</v>
      </c>
      <c r="D1177" s="132">
        <v>260000</v>
      </c>
      <c r="E1177" s="120" t="s">
        <v>289</v>
      </c>
      <c r="F1177" s="130">
        <v>7</v>
      </c>
      <c r="G1177" s="120" t="str">
        <f>VLOOKUP(F1177,Plan2!$1:$1048576,3,FALSE)</f>
        <v>APAGADOR QUADRO MAGNÉTICO, MATERIAL CORPO PLÁSTICO, COMPRIMENTO 15 CM, LARGURA6 CM, ALTURA 4 CM, MATERIAL BASE FELTRO, ENCAIXE PINCEL SEM ENCAIXE</v>
      </c>
      <c r="H1177" s="130" t="s">
        <v>290</v>
      </c>
      <c r="I1177" s="130">
        <v>4</v>
      </c>
      <c r="J1177" s="131">
        <f>VLOOKUP(F1177,Plan2!$1:$1048576,8,FALSE)</f>
        <v>2.5</v>
      </c>
      <c r="K1177" s="125">
        <f t="shared" si="84"/>
        <v>10</v>
      </c>
      <c r="L1177" s="133">
        <v>42527</v>
      </c>
      <c r="M1177" s="130" t="s">
        <v>434</v>
      </c>
      <c r="N1177" s="130">
        <f t="shared" si="83"/>
        <v>4</v>
      </c>
      <c r="O1177" s="127">
        <f t="shared" si="85"/>
        <v>10</v>
      </c>
      <c r="P1177" s="126">
        <v>42592</v>
      </c>
      <c r="Q1177" s="120">
        <v>16807</v>
      </c>
      <c r="R1177" s="120" t="s">
        <v>611</v>
      </c>
    </row>
    <row r="1178" spans="1:18" ht="105" x14ac:dyDescent="0.25">
      <c r="A1178" s="120" t="s">
        <v>17</v>
      </c>
      <c r="B1178" s="121" t="s">
        <v>18</v>
      </c>
      <c r="C1178" s="122">
        <v>42664</v>
      </c>
      <c r="D1178" s="132">
        <v>260000</v>
      </c>
      <c r="E1178" s="120" t="s">
        <v>289</v>
      </c>
      <c r="F1178" s="130">
        <v>19</v>
      </c>
      <c r="G1178" s="120" t="str">
        <f>VLOOKUP(F1178,Plan2!$1:$1048576,3,FALSE)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1178" s="130" t="s">
        <v>290</v>
      </c>
      <c r="I1178" s="130">
        <v>150</v>
      </c>
      <c r="J1178" s="131">
        <f>VLOOKUP(F1178,Plan2!$1:$1048576,8,FALSE)</f>
        <v>0.32</v>
      </c>
      <c r="K1178" s="125">
        <f t="shared" si="84"/>
        <v>48</v>
      </c>
      <c r="L1178" s="133">
        <v>42527</v>
      </c>
      <c r="M1178" s="130" t="s">
        <v>431</v>
      </c>
      <c r="N1178" s="130">
        <f t="shared" si="83"/>
        <v>150</v>
      </c>
      <c r="O1178" s="127">
        <f t="shared" si="85"/>
        <v>48</v>
      </c>
      <c r="P1178" s="126">
        <v>42613</v>
      </c>
      <c r="Q1178" s="120">
        <v>1089</v>
      </c>
      <c r="R1178" s="120" t="s">
        <v>611</v>
      </c>
    </row>
    <row r="1179" spans="1:18" ht="60" x14ac:dyDescent="0.25">
      <c r="A1179" s="120" t="s">
        <v>17</v>
      </c>
      <c r="B1179" s="121" t="s">
        <v>18</v>
      </c>
      <c r="C1179" s="122">
        <v>42664</v>
      </c>
      <c r="D1179" s="132">
        <v>260000</v>
      </c>
      <c r="E1179" s="120" t="s">
        <v>289</v>
      </c>
      <c r="F1179" s="130">
        <v>42</v>
      </c>
      <c r="G1179" s="120" t="str">
        <f>VLOOKUP(F1179,Plan2!$1:$1048576,3,FALSE)</f>
        <v>CLIPE, TRATAMENTO SUPERFICIAL NIQUELADO, TAMANHO 1/0, MATERIAL METAL, FORMATO TRANÇADO. CAIXA COM 12 UNIDADES</v>
      </c>
      <c r="H1179" s="130" t="s">
        <v>290</v>
      </c>
      <c r="I1179" s="130">
        <v>15</v>
      </c>
      <c r="J1179" s="131">
        <f>VLOOKUP(F1179,Plan2!$1:$1048576,8,FALSE)</f>
        <v>1.2</v>
      </c>
      <c r="K1179" s="125">
        <f t="shared" si="84"/>
        <v>18</v>
      </c>
      <c r="L1179" s="133">
        <v>42524</v>
      </c>
      <c r="M1179" s="130" t="s">
        <v>424</v>
      </c>
      <c r="N1179" s="130">
        <f t="shared" si="83"/>
        <v>15</v>
      </c>
      <c r="O1179" s="127">
        <f t="shared" si="85"/>
        <v>18</v>
      </c>
      <c r="P1179" s="126">
        <v>42579</v>
      </c>
      <c r="Q1179" s="120">
        <v>938</v>
      </c>
      <c r="R1179" s="120" t="s">
        <v>611</v>
      </c>
    </row>
    <row r="1180" spans="1:18" ht="45" x14ac:dyDescent="0.25">
      <c r="A1180" s="120" t="s">
        <v>17</v>
      </c>
      <c r="B1180" s="121" t="s">
        <v>18</v>
      </c>
      <c r="C1180" s="122">
        <v>42664</v>
      </c>
      <c r="D1180" s="132">
        <v>260000</v>
      </c>
      <c r="E1180" s="120" t="s">
        <v>289</v>
      </c>
      <c r="F1180" s="130">
        <v>40</v>
      </c>
      <c r="G1180" s="120" t="str">
        <f>VLOOKUP(F1180,Plan2!$1:$1048576,3,FALSE)</f>
        <v>CLIPE, TAMANHO 3, MATERIAL METAL, FORMATO PARALELO. CAIXA COM 50 UNIDADES</v>
      </c>
      <c r="H1180" s="130" t="s">
        <v>290</v>
      </c>
      <c r="I1180" s="130">
        <v>10</v>
      </c>
      <c r="J1180" s="131">
        <f>VLOOKUP(F1180,Plan2!$1:$1048576,8,FALSE)</f>
        <v>0.99</v>
      </c>
      <c r="K1180" s="125">
        <f t="shared" si="84"/>
        <v>9.9</v>
      </c>
      <c r="L1180" s="133">
        <v>42524</v>
      </c>
      <c r="M1180" s="130" t="s">
        <v>415</v>
      </c>
      <c r="N1180" s="130">
        <f t="shared" si="83"/>
        <v>10</v>
      </c>
      <c r="O1180" s="127">
        <f t="shared" si="85"/>
        <v>9.9</v>
      </c>
      <c r="P1180" s="126">
        <v>42564</v>
      </c>
      <c r="Q1180" s="120">
        <v>1281</v>
      </c>
      <c r="R1180" s="120" t="s">
        <v>611</v>
      </c>
    </row>
    <row r="1181" spans="1:18" ht="45" x14ac:dyDescent="0.25">
      <c r="A1181" s="120" t="s">
        <v>17</v>
      </c>
      <c r="B1181" s="121" t="s">
        <v>18</v>
      </c>
      <c r="C1181" s="122">
        <v>42664</v>
      </c>
      <c r="D1181" s="132">
        <v>260000</v>
      </c>
      <c r="E1181" s="120" t="s">
        <v>289</v>
      </c>
      <c r="F1181" s="130">
        <v>41</v>
      </c>
      <c r="G1181" s="120" t="str">
        <f>VLOOKUP(F1181,Plan2!$1:$1048576,3,FALSE)</f>
        <v>CLIPE, TAMANHO 6/0, MATERIAL METAL, FORMATO PARALELO. CAIXA COM 50 UNIDADES</v>
      </c>
      <c r="H1181" s="130" t="s">
        <v>290</v>
      </c>
      <c r="I1181" s="130">
        <v>10</v>
      </c>
      <c r="J1181" s="131">
        <f>VLOOKUP(F1181,Plan2!$1:$1048576,8,FALSE)</f>
        <v>1.29</v>
      </c>
      <c r="K1181" s="125">
        <f t="shared" si="84"/>
        <v>12.9</v>
      </c>
      <c r="L1181" s="133">
        <v>42527</v>
      </c>
      <c r="M1181" s="130" t="s">
        <v>431</v>
      </c>
      <c r="N1181" s="130">
        <f t="shared" si="83"/>
        <v>10</v>
      </c>
      <c r="O1181" s="127">
        <f t="shared" si="85"/>
        <v>12.9</v>
      </c>
      <c r="P1181" s="126">
        <v>42613</v>
      </c>
      <c r="Q1181" s="120">
        <v>1089</v>
      </c>
      <c r="R1181" s="120" t="s">
        <v>611</v>
      </c>
    </row>
    <row r="1182" spans="1:18" ht="60" x14ac:dyDescent="0.25">
      <c r="A1182" s="120" t="s">
        <v>17</v>
      </c>
      <c r="B1182" s="121" t="s">
        <v>18</v>
      </c>
      <c r="C1182" s="122">
        <v>42664</v>
      </c>
      <c r="D1182" s="132">
        <v>260000</v>
      </c>
      <c r="E1182" s="120" t="s">
        <v>289</v>
      </c>
      <c r="F1182" s="130">
        <v>65</v>
      </c>
      <c r="G1182" s="120" t="str">
        <f>VLOOKUP(F1182,Plan2!$1:$1048576,3,FALSE)</f>
        <v>ENVELOPE, MATERIAL PAPEL KRAFT, GRAMATURA 110 G/M2, TIPO SACO COMUM, COMPRIMENTO 360 MM, COR BRANCA, LARGURA 260 MM</v>
      </c>
      <c r="H1182" s="130" t="s">
        <v>290</v>
      </c>
      <c r="I1182" s="130">
        <v>300</v>
      </c>
      <c r="J1182" s="131">
        <f>VLOOKUP(F1182,Plan2!$1:$1048576,8,FALSE)</f>
        <v>0.11</v>
      </c>
      <c r="K1182" s="125">
        <f t="shared" si="84"/>
        <v>33</v>
      </c>
      <c r="L1182" s="133">
        <v>42524</v>
      </c>
      <c r="M1182" s="130" t="s">
        <v>420</v>
      </c>
      <c r="N1182" s="130">
        <v>100</v>
      </c>
      <c r="O1182" s="127">
        <f t="shared" si="85"/>
        <v>11</v>
      </c>
      <c r="P1182" s="126">
        <v>42579</v>
      </c>
      <c r="Q1182" s="120">
        <v>4544</v>
      </c>
      <c r="R1182" s="120" t="s">
        <v>692</v>
      </c>
    </row>
    <row r="1183" spans="1:18" ht="60" x14ac:dyDescent="0.25">
      <c r="A1183" s="120" t="s">
        <v>17</v>
      </c>
      <c r="B1183" s="121" t="s">
        <v>18</v>
      </c>
      <c r="C1183" s="122">
        <v>42664</v>
      </c>
      <c r="D1183" s="132">
        <v>260000</v>
      </c>
      <c r="E1183" s="120" t="s">
        <v>289</v>
      </c>
      <c r="F1183" s="130">
        <v>87</v>
      </c>
      <c r="G1183" s="120" t="str">
        <f>VLOOKUP(F1183,Plan2!$1:$1048576,3,FALSE)</f>
        <v>FITA ADESIVA, MATERIAL CELOFANE TRANSPARENTE, TIPO MONOFACE, LARGURA 19 MM, COMPRIMENTO 30 M, COR INCOLOR, APLICAÇÃO MULTIUSO</v>
      </c>
      <c r="H1183" s="130" t="s">
        <v>290</v>
      </c>
      <c r="I1183" s="130">
        <v>3</v>
      </c>
      <c r="J1183" s="131">
        <f>VLOOKUP(F1183,Plan2!$1:$1048576,8,FALSE)</f>
        <v>0.97</v>
      </c>
      <c r="K1183" s="125">
        <f t="shared" si="84"/>
        <v>2.91</v>
      </c>
      <c r="L1183" s="133">
        <v>42524</v>
      </c>
      <c r="M1183" s="130" t="s">
        <v>414</v>
      </c>
      <c r="N1183" s="130">
        <f>I1183</f>
        <v>3</v>
      </c>
      <c r="O1183" s="127">
        <f t="shared" si="85"/>
        <v>2.91</v>
      </c>
      <c r="P1183" s="126">
        <v>42612</v>
      </c>
      <c r="Q1183" s="120">
        <v>1489</v>
      </c>
      <c r="R1183" s="120" t="s">
        <v>611</v>
      </c>
    </row>
    <row r="1184" spans="1:18" ht="60" x14ac:dyDescent="0.25">
      <c r="A1184" s="120" t="s">
        <v>17</v>
      </c>
      <c r="B1184" s="121" t="s">
        <v>18</v>
      </c>
      <c r="C1184" s="122">
        <v>42664</v>
      </c>
      <c r="D1184" s="132">
        <v>260000</v>
      </c>
      <c r="E1184" s="120" t="s">
        <v>289</v>
      </c>
      <c r="F1184" s="130">
        <v>89</v>
      </c>
      <c r="G1184" s="120" t="str">
        <f>VLOOKUP(F1184,Plan2!$1:$1048576,3,FALSE)</f>
        <v>FITA ADESIVA, MATERIAL CREPE, TIPO MONOFACE, LARGURA 25 MM, COMPRIMENTO 50 M, COR BEGE, APLICAÇÃO MULTIUSO. ROLO DE 50 METROS</v>
      </c>
      <c r="H1184" s="130" t="s">
        <v>290</v>
      </c>
      <c r="I1184" s="130">
        <v>3</v>
      </c>
      <c r="J1184" s="131">
        <f>VLOOKUP(F1184,Plan2!$1:$1048576,8,FALSE)</f>
        <v>2.4</v>
      </c>
      <c r="K1184" s="125">
        <f t="shared" si="84"/>
        <v>7.1999999999999993</v>
      </c>
      <c r="L1184" s="133">
        <v>42524</v>
      </c>
      <c r="M1184" s="130" t="s">
        <v>416</v>
      </c>
      <c r="N1184" s="130">
        <v>3</v>
      </c>
      <c r="O1184" s="127">
        <f t="shared" si="85"/>
        <v>7.1999999999999993</v>
      </c>
      <c r="P1184" s="126">
        <v>42597</v>
      </c>
      <c r="Q1184" s="120">
        <v>3048</v>
      </c>
      <c r="R1184" s="120" t="s">
        <v>611</v>
      </c>
    </row>
    <row r="1185" spans="1:18" ht="60" x14ac:dyDescent="0.25">
      <c r="A1185" s="120" t="s">
        <v>17</v>
      </c>
      <c r="B1185" s="121" t="s">
        <v>18</v>
      </c>
      <c r="C1185" s="122">
        <v>42664</v>
      </c>
      <c r="D1185" s="132">
        <v>260000</v>
      </c>
      <c r="E1185" s="120" t="s">
        <v>289</v>
      </c>
      <c r="F1185" s="130">
        <v>88</v>
      </c>
      <c r="G1185" s="120" t="str">
        <f>VLOOKUP(F1185,Plan2!$1:$1048576,3,FALSE)</f>
        <v>FITA ADESIVA, MATERIAL CREPE, TIPO MONOFACE, LARGURA 19 MM, COMPRIMENTO 50 M, COR BEGE, APLICAÇÃO MULTIUSO. ROLO DE 50 METROS</v>
      </c>
      <c r="H1185" s="130" t="s">
        <v>290</v>
      </c>
      <c r="I1185" s="130">
        <v>3</v>
      </c>
      <c r="J1185" s="131">
        <f>VLOOKUP(F1185,Plan2!$1:$1048576,8,FALSE)</f>
        <v>1.5</v>
      </c>
      <c r="K1185" s="125">
        <f t="shared" si="84"/>
        <v>4.5</v>
      </c>
      <c r="L1185" s="133">
        <v>42524</v>
      </c>
      <c r="M1185" s="130" t="s">
        <v>416</v>
      </c>
      <c r="N1185" s="130">
        <f t="shared" ref="N1185:N1191" si="86">I1185</f>
        <v>3</v>
      </c>
      <c r="O1185" s="127">
        <f t="shared" si="85"/>
        <v>4.5</v>
      </c>
      <c r="P1185" s="126">
        <v>42597</v>
      </c>
      <c r="Q1185" s="120">
        <v>3048</v>
      </c>
      <c r="R1185" s="120" t="s">
        <v>611</v>
      </c>
    </row>
    <row r="1186" spans="1:18" ht="45" x14ac:dyDescent="0.25">
      <c r="A1186" s="120" t="s">
        <v>17</v>
      </c>
      <c r="B1186" s="121" t="s">
        <v>18</v>
      </c>
      <c r="C1186" s="122">
        <v>42664</v>
      </c>
      <c r="D1186" s="132">
        <v>260000</v>
      </c>
      <c r="E1186" s="120" t="s">
        <v>289</v>
      </c>
      <c r="F1186" s="130">
        <v>94</v>
      </c>
      <c r="G1186" s="120" t="str">
        <f>VLOOKUP(F1186,Plan2!$1:$1048576,3,FALSE)</f>
        <v>FLANELA, MATERIAL FLANELA, COMPRIMENTO 60 CM, LARGURA 40 CM, COR AMARELA</v>
      </c>
      <c r="H1186" s="130" t="s">
        <v>290</v>
      </c>
      <c r="I1186" s="130">
        <v>10</v>
      </c>
      <c r="J1186" s="131">
        <f>VLOOKUP(F1186,Plan2!$1:$1048576,8,FALSE)</f>
        <v>1.22</v>
      </c>
      <c r="K1186" s="125">
        <f t="shared" si="84"/>
        <v>12.2</v>
      </c>
      <c r="L1186" s="133">
        <v>42524</v>
      </c>
      <c r="M1186" s="130" t="s">
        <v>422</v>
      </c>
      <c r="N1186" s="130">
        <f t="shared" si="86"/>
        <v>10</v>
      </c>
      <c r="O1186" s="127">
        <f t="shared" si="85"/>
        <v>12.2</v>
      </c>
      <c r="P1186" s="126">
        <v>42590</v>
      </c>
      <c r="Q1186" s="120">
        <v>544</v>
      </c>
      <c r="R1186" s="120" t="s">
        <v>611</v>
      </c>
    </row>
    <row r="1187" spans="1:18" ht="60" x14ac:dyDescent="0.25">
      <c r="A1187" s="120" t="s">
        <v>17</v>
      </c>
      <c r="B1187" s="121" t="s">
        <v>18</v>
      </c>
      <c r="C1187" s="122">
        <v>42664</v>
      </c>
      <c r="D1187" s="132">
        <v>260000</v>
      </c>
      <c r="E1187" s="120" t="s">
        <v>289</v>
      </c>
      <c r="F1187" s="130">
        <v>99</v>
      </c>
      <c r="G1187" s="120" t="str">
        <f>VLOOKUP(F1187,Plan2!$1:$1048576,3,FALSE)</f>
        <v>GARRAFA TÉRMICA, MATERIAL PLÁSTICO, CAPACIDADE 1 L, FORMATO CILÍNDRICO, CARACTERÍSTICAS ADICIONAIS COM TAMPA ROSCÁVEL E AMPOLA EM VIDRO</v>
      </c>
      <c r="H1187" s="130" t="s">
        <v>290</v>
      </c>
      <c r="I1187" s="130">
        <v>2</v>
      </c>
      <c r="J1187" s="131">
        <f>VLOOKUP(F1187,Plan2!$1:$1048576,8,FALSE)</f>
        <v>19.989999999999998</v>
      </c>
      <c r="K1187" s="125">
        <f t="shared" si="84"/>
        <v>39.979999999999997</v>
      </c>
      <c r="L1187" s="133">
        <v>42524</v>
      </c>
      <c r="M1187" s="130" t="s">
        <v>422</v>
      </c>
      <c r="N1187" s="130">
        <f t="shared" si="86"/>
        <v>2</v>
      </c>
      <c r="O1187" s="127">
        <f t="shared" si="85"/>
        <v>39.979999999999997</v>
      </c>
      <c r="P1187" s="126">
        <v>42590</v>
      </c>
      <c r="Q1187" s="120">
        <v>544</v>
      </c>
      <c r="R1187" s="120" t="s">
        <v>611</v>
      </c>
    </row>
    <row r="1188" spans="1:18" ht="45" x14ac:dyDescent="0.25">
      <c r="A1188" s="120" t="s">
        <v>17</v>
      </c>
      <c r="B1188" s="121" t="s">
        <v>18</v>
      </c>
      <c r="C1188" s="122">
        <v>42664</v>
      </c>
      <c r="D1188" s="132">
        <v>260000</v>
      </c>
      <c r="E1188" s="120" t="s">
        <v>289</v>
      </c>
      <c r="F1188" s="130">
        <v>102</v>
      </c>
      <c r="G1188" s="120" t="str">
        <f>VLOOKUP(F1188,Plan2!$1:$1048576,3,FALSE)</f>
        <v>GRAMPEADOR, TRATAMENTO SUPERFICIAL PINTADO, MATERIAL METAL, TIPO MESA, CAPACIDADE 50 FL, TAMANHO GRAMPO 26/6</v>
      </c>
      <c r="H1188" s="130" t="s">
        <v>290</v>
      </c>
      <c r="I1188" s="130">
        <v>2</v>
      </c>
      <c r="J1188" s="131">
        <f>VLOOKUP(F1188,Plan2!$1:$1048576,8,FALSE)</f>
        <v>17.489999999999998</v>
      </c>
      <c r="K1188" s="125">
        <f t="shared" si="84"/>
        <v>34.979999999999997</v>
      </c>
      <c r="L1188" s="133">
        <v>42524</v>
      </c>
      <c r="M1188" s="130" t="s">
        <v>418</v>
      </c>
      <c r="N1188" s="130">
        <f t="shared" si="86"/>
        <v>2</v>
      </c>
      <c r="O1188" s="127">
        <f t="shared" si="85"/>
        <v>34.979999999999997</v>
      </c>
      <c r="P1188" s="126">
        <v>42583</v>
      </c>
      <c r="Q1188" s="120">
        <v>4227</v>
      </c>
      <c r="R1188" s="120" t="s">
        <v>611</v>
      </c>
    </row>
    <row r="1189" spans="1:18" ht="60" x14ac:dyDescent="0.25">
      <c r="A1189" s="120" t="s">
        <v>17</v>
      </c>
      <c r="B1189" s="121" t="s">
        <v>18</v>
      </c>
      <c r="C1189" s="122">
        <v>42664</v>
      </c>
      <c r="D1189" s="132">
        <v>260000</v>
      </c>
      <c r="E1189" s="120" t="s">
        <v>289</v>
      </c>
      <c r="F1189" s="130">
        <v>100</v>
      </c>
      <c r="G1189" s="120" t="str">
        <f>VLOOKUP(F1189,Plan2!$1:$1048576,3,FALSE)</f>
        <v>GRAMPEADOR, TRATAMENTO SUPERFICIAL PINTADO, MATERIAL METAL, TIPO MESA, CAPACIDADE 100 FL, APLICAÇÃO PAPEL, TAMANHO GRAMPO 23/10</v>
      </c>
      <c r="H1189" s="130" t="s">
        <v>290</v>
      </c>
      <c r="I1189" s="130">
        <v>2</v>
      </c>
      <c r="J1189" s="131">
        <f>VLOOKUP(F1189,Plan2!$1:$1048576,8,FALSE)</f>
        <v>33.200000000000003</v>
      </c>
      <c r="K1189" s="125">
        <f t="shared" si="84"/>
        <v>66.400000000000006</v>
      </c>
      <c r="L1189" s="133">
        <v>42524</v>
      </c>
      <c r="M1189" s="130" t="s">
        <v>417</v>
      </c>
      <c r="N1189" s="130">
        <f t="shared" si="86"/>
        <v>2</v>
      </c>
      <c r="O1189" s="127">
        <f t="shared" si="85"/>
        <v>66.400000000000006</v>
      </c>
      <c r="P1189" s="126">
        <v>42577</v>
      </c>
      <c r="Q1189" s="120">
        <v>6468</v>
      </c>
      <c r="R1189" s="120" t="s">
        <v>611</v>
      </c>
    </row>
    <row r="1190" spans="1:18" ht="60" x14ac:dyDescent="0.25">
      <c r="A1190" s="120" t="s">
        <v>17</v>
      </c>
      <c r="B1190" s="121" t="s">
        <v>18</v>
      </c>
      <c r="C1190" s="122">
        <v>42664</v>
      </c>
      <c r="D1190" s="132">
        <v>260000</v>
      </c>
      <c r="E1190" s="120" t="s">
        <v>289</v>
      </c>
      <c r="F1190" s="130">
        <v>103</v>
      </c>
      <c r="G1190" s="120" t="str">
        <f>VLOOKUP(F1190,Plan2!$1:$1048576,3,FALSE)</f>
        <v>GRAMPO GRAMPEADOR, MATERIAL METAL, TRATAMENTO SUPERFICIAL GALVANIZADO, TAMANHO23/10, USO GRAMPEADOR DE MESA. CAIXA COM 5.000 UNIDADES</v>
      </c>
      <c r="H1190" s="130" t="s">
        <v>290</v>
      </c>
      <c r="I1190" s="130">
        <v>2</v>
      </c>
      <c r="J1190" s="131">
        <f>VLOOKUP(F1190,Plan2!$1:$1048576,8,FALSE)</f>
        <v>7.75</v>
      </c>
      <c r="K1190" s="125">
        <f t="shared" si="84"/>
        <v>15.5</v>
      </c>
      <c r="L1190" s="133">
        <v>42524</v>
      </c>
      <c r="M1190" s="130" t="s">
        <v>421</v>
      </c>
      <c r="N1190" s="130">
        <f t="shared" si="86"/>
        <v>2</v>
      </c>
      <c r="O1190" s="127">
        <f t="shared" si="85"/>
        <v>15.5</v>
      </c>
      <c r="P1190" s="133">
        <v>42766</v>
      </c>
      <c r="Q1190" s="130">
        <v>6</v>
      </c>
      <c r="R1190" s="120" t="s">
        <v>611</v>
      </c>
    </row>
    <row r="1191" spans="1:18" ht="60" x14ac:dyDescent="0.25">
      <c r="A1191" s="120" t="s">
        <v>17</v>
      </c>
      <c r="B1191" s="121" t="s">
        <v>18</v>
      </c>
      <c r="C1191" s="122">
        <v>42664</v>
      </c>
      <c r="D1191" s="132">
        <v>260000</v>
      </c>
      <c r="E1191" s="120" t="s">
        <v>289</v>
      </c>
      <c r="F1191" s="130">
        <v>126</v>
      </c>
      <c r="G1191" s="120" t="str">
        <f>VLOOKUP(F1191,Plan2!$1:$1048576,3,FALSE)</f>
        <v>PAPEL ALMAÇO, MATERIAL CELULOSE VEGETAL, GRAMATURA 75 G/M2, COMPRIMENTO 310 MM, TIPO COM PAUTA E MARGEM. PACOTE COM 5 FOLHAS</v>
      </c>
      <c r="H1191" s="130" t="s">
        <v>290</v>
      </c>
      <c r="I1191" s="130">
        <v>100</v>
      </c>
      <c r="J1191" s="131">
        <f>VLOOKUP(F1191,Plan2!$1:$1048576,8,FALSE)</f>
        <v>0.35</v>
      </c>
      <c r="K1191" s="125">
        <f t="shared" si="84"/>
        <v>35</v>
      </c>
      <c r="L1191" s="133">
        <v>42524</v>
      </c>
      <c r="M1191" s="130" t="s">
        <v>424</v>
      </c>
      <c r="N1191" s="130">
        <f t="shared" si="86"/>
        <v>100</v>
      </c>
      <c r="O1191" s="127">
        <f t="shared" si="85"/>
        <v>35</v>
      </c>
      <c r="P1191" s="126">
        <v>42579</v>
      </c>
      <c r="Q1191" s="120">
        <v>938</v>
      </c>
      <c r="R1191" s="120" t="s">
        <v>611</v>
      </c>
    </row>
    <row r="1192" spans="1:18" ht="60" x14ac:dyDescent="0.25">
      <c r="A1192" s="120" t="s">
        <v>17</v>
      </c>
      <c r="B1192" s="121" t="s">
        <v>18</v>
      </c>
      <c r="C1192" s="122">
        <v>42664</v>
      </c>
      <c r="D1192" s="132">
        <v>260000</v>
      </c>
      <c r="E1192" s="120" t="s">
        <v>289</v>
      </c>
      <c r="F1192" s="130">
        <v>134</v>
      </c>
      <c r="G1192" s="120" t="str">
        <f>VLOOKUP(F1192,Plan2!$1:$1048576,3,FALSE)</f>
        <v>PAPEL OFÍCIO, MATERIAL PAPEL ALCALINO, COMPRIMENTO 330 MM, LARGURA 216 MM, GRAMATURA 75 G/M2, COR BRANCA, TIPO 2. RESMA</v>
      </c>
      <c r="H1192" s="130" t="s">
        <v>290</v>
      </c>
      <c r="I1192" s="130">
        <v>50</v>
      </c>
      <c r="J1192" s="131">
        <f>VLOOKUP(F1192,Plan2!$1:$1048576,8,FALSE)</f>
        <v>12.97</v>
      </c>
      <c r="K1192" s="125">
        <f t="shared" si="84"/>
        <v>648.5</v>
      </c>
      <c r="L1192" s="133">
        <v>42524</v>
      </c>
      <c r="M1192" s="130" t="s">
        <v>420</v>
      </c>
      <c r="N1192" s="130">
        <v>20</v>
      </c>
      <c r="O1192" s="127">
        <f t="shared" si="85"/>
        <v>259.40000000000003</v>
      </c>
      <c r="P1192" s="126">
        <v>42579</v>
      </c>
      <c r="Q1192" s="120">
        <v>4544</v>
      </c>
      <c r="R1192" s="120" t="s">
        <v>692</v>
      </c>
    </row>
    <row r="1193" spans="1:18" ht="75" x14ac:dyDescent="0.25">
      <c r="A1193" s="120" t="s">
        <v>17</v>
      </c>
      <c r="B1193" s="121" t="s">
        <v>18</v>
      </c>
      <c r="C1193" s="122">
        <v>42664</v>
      </c>
      <c r="D1193" s="132">
        <v>260000</v>
      </c>
      <c r="E1193" s="120" t="s">
        <v>289</v>
      </c>
      <c r="F1193" s="130">
        <v>138</v>
      </c>
      <c r="G1193" s="120" t="str">
        <f>VLOOKUP(F1193,Plan2!$1:$1048576,3,FALSE)</f>
        <v>PASTA ARQUIVO, MATERIAL CARTOLINA PLASTIFICADA, TIPO COM GRAMPO, LARGURA 230 MM, ALTURA 335 MM, COR AZUL, PRENDEDOR INTERNO TRILHO, GRAMATURA 480 G/M2</v>
      </c>
      <c r="H1193" s="130" t="s">
        <v>290</v>
      </c>
      <c r="I1193" s="130">
        <v>10</v>
      </c>
      <c r="J1193" s="131">
        <f>VLOOKUP(F1193,Plan2!$1:$1048576,8,FALSE)</f>
        <v>0.85</v>
      </c>
      <c r="K1193" s="125">
        <f t="shared" si="84"/>
        <v>8.5</v>
      </c>
      <c r="L1193" s="133">
        <v>42524</v>
      </c>
      <c r="M1193" s="130" t="s">
        <v>420</v>
      </c>
      <c r="N1193" s="130">
        <f>I1193</f>
        <v>10</v>
      </c>
      <c r="O1193" s="127">
        <f t="shared" si="85"/>
        <v>8.5</v>
      </c>
      <c r="P1193" s="126">
        <v>42579</v>
      </c>
      <c r="Q1193" s="120">
        <v>4544</v>
      </c>
      <c r="R1193" s="120" t="s">
        <v>611</v>
      </c>
    </row>
    <row r="1194" spans="1:18" ht="105" x14ac:dyDescent="0.25">
      <c r="A1194" s="120" t="s">
        <v>17</v>
      </c>
      <c r="B1194" s="121" t="s">
        <v>18</v>
      </c>
      <c r="C1194" s="122">
        <v>42664</v>
      </c>
      <c r="D1194" s="132">
        <v>260000</v>
      </c>
      <c r="E1194" s="120" t="s">
        <v>289</v>
      </c>
      <c r="F1194" s="130">
        <v>136</v>
      </c>
      <c r="G1194" s="120" t="str">
        <f>VLOOKUP(F1194,Plan2!$1:$1048576,3,FALSE)</f>
        <v>PASTA ARQUIVO, MATERIAL CARTÃO PRENSADO, TIPO AZ, LARGURA 280 MM, ALTURA 350 MM, LOMBADA 80 MM, PRENDEDOR INTERNO MOLA COM ALAVANCA, TAMANHO OFÍCIO, CARACTERÍSTICAS ADICIONAIS 1 REVESTIDA EM PAPEL E VISOR DE PVC CRISTAL(55X115)</v>
      </c>
      <c r="H1194" s="130" t="s">
        <v>290</v>
      </c>
      <c r="I1194" s="130">
        <v>10</v>
      </c>
      <c r="J1194" s="131">
        <f>VLOOKUP(F1194,Plan2!$1:$1048576,8,FALSE)</f>
        <v>6.34</v>
      </c>
      <c r="K1194" s="125">
        <f t="shared" si="84"/>
        <v>63.4</v>
      </c>
      <c r="L1194" s="133">
        <v>42524</v>
      </c>
      <c r="M1194" s="130" t="s">
        <v>420</v>
      </c>
      <c r="N1194" s="130">
        <f>I1194</f>
        <v>10</v>
      </c>
      <c r="O1194" s="127">
        <f t="shared" si="85"/>
        <v>63.4</v>
      </c>
      <c r="P1194" s="126">
        <v>42579</v>
      </c>
      <c r="Q1194" s="120">
        <v>4544</v>
      </c>
      <c r="R1194" s="120" t="s">
        <v>611</v>
      </c>
    </row>
    <row r="1195" spans="1:18" ht="60" x14ac:dyDescent="0.25">
      <c r="A1195" s="120" t="s">
        <v>17</v>
      </c>
      <c r="B1195" s="121" t="s">
        <v>18</v>
      </c>
      <c r="C1195" s="122">
        <v>42664</v>
      </c>
      <c r="D1195" s="132">
        <v>260100</v>
      </c>
      <c r="E1195" s="120" t="s">
        <v>294</v>
      </c>
      <c r="F1195" s="130">
        <v>99</v>
      </c>
      <c r="G1195" s="120" t="str">
        <f>VLOOKUP(F1195,Plan2!$1:$1048576,3,FALSE)</f>
        <v>GARRAFA TÉRMICA, MATERIAL PLÁSTICO, CAPACIDADE 1 L, FORMATO CILÍNDRICO, CARACTERÍSTICAS ADICIONAIS COM TAMPA ROSCÁVEL E AMPOLA EM VIDRO</v>
      </c>
      <c r="H1195" s="130" t="s">
        <v>295</v>
      </c>
      <c r="I1195" s="130">
        <v>1</v>
      </c>
      <c r="J1195" s="131">
        <f>VLOOKUP(F1195,Plan2!$1:$1048576,8,FALSE)</f>
        <v>19.989999999999998</v>
      </c>
      <c r="K1195" s="125">
        <f t="shared" si="84"/>
        <v>19.989999999999998</v>
      </c>
      <c r="L1195" s="133">
        <v>42524</v>
      </c>
      <c r="M1195" s="130" t="s">
        <v>422</v>
      </c>
      <c r="N1195" s="130">
        <v>1</v>
      </c>
      <c r="O1195" s="127">
        <f t="shared" si="85"/>
        <v>19.989999999999998</v>
      </c>
      <c r="P1195" s="126">
        <v>42590</v>
      </c>
      <c r="Q1195" s="120">
        <v>544</v>
      </c>
      <c r="R1195" s="120" t="s">
        <v>611</v>
      </c>
    </row>
    <row r="1196" spans="1:18" ht="135" x14ac:dyDescent="0.25">
      <c r="A1196" s="120" t="s">
        <v>17</v>
      </c>
      <c r="B1196" s="121" t="s">
        <v>18</v>
      </c>
      <c r="C1196" s="122">
        <v>42664</v>
      </c>
      <c r="D1196" s="132">
        <v>260100</v>
      </c>
      <c r="E1196" s="120" t="s">
        <v>294</v>
      </c>
      <c r="F1196" s="130">
        <v>114</v>
      </c>
      <c r="G1196" s="120" t="str">
        <f>VLOOKUP(F1196,Plan2!$1:$1048576,3,FALSE)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1196" s="130" t="s">
        <v>295</v>
      </c>
      <c r="I1196" s="130">
        <v>2</v>
      </c>
      <c r="J1196" s="131">
        <f>VLOOKUP(F1196,Plan2!$1:$1048576,8,FALSE)</f>
        <v>11.42</v>
      </c>
      <c r="K1196" s="125">
        <f t="shared" si="84"/>
        <v>22.84</v>
      </c>
      <c r="L1196" s="133">
        <v>42524</v>
      </c>
      <c r="M1196" s="130" t="s">
        <v>420</v>
      </c>
      <c r="N1196" s="130">
        <v>2</v>
      </c>
      <c r="O1196" s="127">
        <f t="shared" si="85"/>
        <v>22.84</v>
      </c>
      <c r="P1196" s="126">
        <v>42579</v>
      </c>
      <c r="Q1196" s="120">
        <v>4544</v>
      </c>
      <c r="R1196" s="120" t="s">
        <v>611</v>
      </c>
    </row>
    <row r="1197" spans="1:18" ht="90" x14ac:dyDescent="0.25">
      <c r="A1197" s="120" t="s">
        <v>17</v>
      </c>
      <c r="B1197" s="121" t="s">
        <v>18</v>
      </c>
      <c r="C1197" s="122">
        <v>42664</v>
      </c>
      <c r="D1197" s="132">
        <v>260200</v>
      </c>
      <c r="E1197" s="120" t="s">
        <v>286</v>
      </c>
      <c r="F1197" s="130">
        <v>4</v>
      </c>
      <c r="G1197" s="120" t="str">
        <f>VLOOKUP(F1197,Plan2!$1:$1048576,3,FALSE)</f>
        <v>ALFINETE MAPA, MATERIAL METAL, TRATAMENTO SUPERFICIAL NIQUELADO, MATERIAL CABEÇA PLÁSTICO, FORMATO CABEÇA REDONDO, COR PRETA, COMPRIMENTO 10 MM, APLICAÇÃO MAPA. CAIXA COM 100 UNIDADES</v>
      </c>
      <c r="H1197" s="130" t="s">
        <v>287</v>
      </c>
      <c r="I1197" s="130">
        <v>1</v>
      </c>
      <c r="J1197" s="131">
        <f>VLOOKUP(F1197,Plan2!$1:$1048576,8,FALSE)</f>
        <v>3.5</v>
      </c>
      <c r="K1197" s="125">
        <f t="shared" si="84"/>
        <v>3.5</v>
      </c>
      <c r="L1197" s="133">
        <v>42524</v>
      </c>
      <c r="M1197" s="130" t="s">
        <v>423</v>
      </c>
      <c r="N1197" s="130">
        <f t="shared" ref="N1197:N1227" si="87">I1197</f>
        <v>1</v>
      </c>
      <c r="O1197" s="127">
        <f t="shared" si="85"/>
        <v>3.5</v>
      </c>
      <c r="P1197" s="126">
        <v>42576</v>
      </c>
      <c r="Q1197" s="120">
        <v>348</v>
      </c>
      <c r="R1197" s="120" t="s">
        <v>611</v>
      </c>
    </row>
    <row r="1198" spans="1:18" ht="60" x14ac:dyDescent="0.25">
      <c r="A1198" s="120" t="s">
        <v>17</v>
      </c>
      <c r="B1198" s="121" t="s">
        <v>18</v>
      </c>
      <c r="C1198" s="122">
        <v>42664</v>
      </c>
      <c r="D1198" s="132">
        <v>260200</v>
      </c>
      <c r="E1198" s="120" t="s">
        <v>286</v>
      </c>
      <c r="F1198" s="130">
        <v>7</v>
      </c>
      <c r="G1198" s="120" t="str">
        <f>VLOOKUP(F1198,Plan2!$1:$1048576,3,FALSE)</f>
        <v>APAGADOR QUADRO MAGNÉTICO, MATERIAL CORPO PLÁSTICO, COMPRIMENTO 15 CM, LARGURA6 CM, ALTURA 4 CM, MATERIAL BASE FELTRO, ENCAIXE PINCEL SEM ENCAIXE</v>
      </c>
      <c r="H1198" s="130" t="s">
        <v>287</v>
      </c>
      <c r="I1198" s="130">
        <v>4</v>
      </c>
      <c r="J1198" s="131">
        <f>VLOOKUP(F1198,Plan2!$1:$1048576,8,FALSE)</f>
        <v>2.5</v>
      </c>
      <c r="K1198" s="125">
        <f t="shared" si="84"/>
        <v>10</v>
      </c>
      <c r="L1198" s="133">
        <v>42527</v>
      </c>
      <c r="M1198" s="130" t="s">
        <v>434</v>
      </c>
      <c r="N1198" s="130">
        <f t="shared" si="87"/>
        <v>4</v>
      </c>
      <c r="O1198" s="127">
        <f t="shared" si="85"/>
        <v>10</v>
      </c>
      <c r="P1198" s="126">
        <v>42592</v>
      </c>
      <c r="Q1198" s="120">
        <v>16807</v>
      </c>
      <c r="R1198" s="120" t="s">
        <v>611</v>
      </c>
    </row>
    <row r="1199" spans="1:18" ht="45" x14ac:dyDescent="0.25">
      <c r="A1199" s="120" t="s">
        <v>17</v>
      </c>
      <c r="B1199" s="121" t="s">
        <v>18</v>
      </c>
      <c r="C1199" s="122">
        <v>42664</v>
      </c>
      <c r="D1199" s="132">
        <v>260200</v>
      </c>
      <c r="E1199" s="120" t="s">
        <v>286</v>
      </c>
      <c r="F1199" s="130">
        <v>9</v>
      </c>
      <c r="G1199" s="120" t="str">
        <f>VLOOKUP(F1199,Plan2!$1:$1048576,3,FALSE)</f>
        <v>BARBANTE ALGODÃO, QUANTIDADE FIOS 8 UN, ACABAMENTO SUPERFICIAL CRÚ. ROLO DE 250G</v>
      </c>
      <c r="H1199" s="130" t="s">
        <v>287</v>
      </c>
      <c r="I1199" s="130">
        <v>3</v>
      </c>
      <c r="J1199" s="131">
        <f>VLOOKUP(F1199,Plan2!$1:$1048576,8,FALSE)</f>
        <v>3.49</v>
      </c>
      <c r="K1199" s="125">
        <f t="shared" si="84"/>
        <v>10.47</v>
      </c>
      <c r="L1199" s="133">
        <v>42524</v>
      </c>
      <c r="M1199" s="130" t="s">
        <v>415</v>
      </c>
      <c r="N1199" s="130">
        <f t="shared" si="87"/>
        <v>3</v>
      </c>
      <c r="O1199" s="127">
        <f t="shared" si="85"/>
        <v>10.47</v>
      </c>
      <c r="P1199" s="126">
        <v>42564</v>
      </c>
      <c r="Q1199" s="120">
        <v>1281</v>
      </c>
      <c r="R1199" s="120" t="s">
        <v>611</v>
      </c>
    </row>
    <row r="1200" spans="1:18" ht="60" x14ac:dyDescent="0.25">
      <c r="A1200" s="120" t="s">
        <v>17</v>
      </c>
      <c r="B1200" s="121" t="s">
        <v>18</v>
      </c>
      <c r="C1200" s="122">
        <v>42664</v>
      </c>
      <c r="D1200" s="132">
        <v>260200</v>
      </c>
      <c r="E1200" s="120" t="s">
        <v>286</v>
      </c>
      <c r="F1200" s="130">
        <v>10</v>
      </c>
      <c r="G1200" s="120" t="str">
        <f>VLOOKUP(F1200,Plan2!$1:$1048576,3,FALSE)</f>
        <v>BLOCO FLIP CHART, COR BRANCA, FORMATO 66 X 96 CM, APLICAÇÃO FLIP CHART COM FUROS, CARACTERÍSTICAS ADICIONAIS SEM PAUTA</v>
      </c>
      <c r="H1200" s="130" t="s">
        <v>287</v>
      </c>
      <c r="I1200" s="130">
        <v>3</v>
      </c>
      <c r="J1200" s="131">
        <f>VLOOKUP(F1200,Plan2!$1:$1048576,8,FALSE)</f>
        <v>19.899999999999999</v>
      </c>
      <c r="K1200" s="125">
        <f t="shared" si="84"/>
        <v>59.699999999999996</v>
      </c>
      <c r="L1200" s="133">
        <v>42524</v>
      </c>
      <c r="M1200" s="130" t="s">
        <v>423</v>
      </c>
      <c r="N1200" s="130">
        <f t="shared" si="87"/>
        <v>3</v>
      </c>
      <c r="O1200" s="127">
        <f t="shared" si="85"/>
        <v>59.699999999999996</v>
      </c>
      <c r="P1200" s="126">
        <v>42576</v>
      </c>
      <c r="Q1200" s="120">
        <v>348</v>
      </c>
      <c r="R1200" s="120" t="s">
        <v>611</v>
      </c>
    </row>
    <row r="1201" spans="1:18" ht="105" x14ac:dyDescent="0.25">
      <c r="A1201" s="120" t="s">
        <v>17</v>
      </c>
      <c r="B1201" s="121" t="s">
        <v>18</v>
      </c>
      <c r="C1201" s="122">
        <v>42664</v>
      </c>
      <c r="D1201" s="132">
        <v>260200</v>
      </c>
      <c r="E1201" s="120" t="s">
        <v>286</v>
      </c>
      <c r="F1201" s="130">
        <v>19</v>
      </c>
      <c r="G1201" s="120" t="str">
        <f>VLOOKUP(F1201,Plan2!$1:$1048576,3,FALSE)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1201" s="130" t="s">
        <v>287</v>
      </c>
      <c r="I1201" s="130">
        <v>100</v>
      </c>
      <c r="J1201" s="131">
        <f>VLOOKUP(F1201,Plan2!$1:$1048576,8,FALSE)</f>
        <v>0.32</v>
      </c>
      <c r="K1201" s="125">
        <f t="shared" si="84"/>
        <v>32</v>
      </c>
      <c r="L1201" s="133">
        <v>42527</v>
      </c>
      <c r="M1201" s="130" t="s">
        <v>431</v>
      </c>
      <c r="N1201" s="130">
        <f t="shared" si="87"/>
        <v>100</v>
      </c>
      <c r="O1201" s="127">
        <f t="shared" si="85"/>
        <v>32</v>
      </c>
      <c r="P1201" s="126">
        <v>42613</v>
      </c>
      <c r="Q1201" s="120">
        <v>1089</v>
      </c>
      <c r="R1201" s="120" t="s">
        <v>611</v>
      </c>
    </row>
    <row r="1202" spans="1:18" ht="105" x14ac:dyDescent="0.25">
      <c r="A1202" s="120" t="s">
        <v>17</v>
      </c>
      <c r="B1202" s="121" t="s">
        <v>18</v>
      </c>
      <c r="C1202" s="122">
        <v>42664</v>
      </c>
      <c r="D1202" s="132">
        <v>260200</v>
      </c>
      <c r="E1202" s="120" t="s">
        <v>286</v>
      </c>
      <c r="F1202" s="130">
        <v>20</v>
      </c>
      <c r="G1202" s="120" t="str">
        <f>VLOOKUP(F1202,Plan2!$1:$1048576,3,FALSE)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1202" s="130" t="s">
        <v>287</v>
      </c>
      <c r="I1202" s="130">
        <v>50</v>
      </c>
      <c r="J1202" s="131">
        <f>VLOOKUP(F1202,Plan2!$1:$1048576,8,FALSE)</f>
        <v>0.32</v>
      </c>
      <c r="K1202" s="125">
        <f t="shared" si="84"/>
        <v>16</v>
      </c>
      <c r="L1202" s="133">
        <v>42527</v>
      </c>
      <c r="M1202" s="130" t="s">
        <v>431</v>
      </c>
      <c r="N1202" s="130">
        <f t="shared" si="87"/>
        <v>50</v>
      </c>
      <c r="O1202" s="127">
        <f t="shared" si="85"/>
        <v>16</v>
      </c>
      <c r="P1202" s="126">
        <v>42613</v>
      </c>
      <c r="Q1202" s="120">
        <v>1089</v>
      </c>
      <c r="R1202" s="120" t="s">
        <v>611</v>
      </c>
    </row>
    <row r="1203" spans="1:18" ht="45" x14ac:dyDescent="0.25">
      <c r="A1203" s="120" t="s">
        <v>17</v>
      </c>
      <c r="B1203" s="121" t="s">
        <v>18</v>
      </c>
      <c r="C1203" s="122">
        <v>42664</v>
      </c>
      <c r="D1203" s="132">
        <v>260200</v>
      </c>
      <c r="E1203" s="120" t="s">
        <v>286</v>
      </c>
      <c r="F1203" s="130">
        <v>22</v>
      </c>
      <c r="G1203" s="120" t="str">
        <f>VLOOKUP(F1203,Plan2!$1:$1048576,3,FALSE)</f>
        <v>CANETA HIDROGRÁFICA, MATERIAL PLÁSTICO, COR CARGA AZUL, APLICAÇÃO RETROPROJETOR</v>
      </c>
      <c r="H1203" s="130" t="s">
        <v>287</v>
      </c>
      <c r="I1203" s="130">
        <v>1</v>
      </c>
      <c r="J1203" s="131">
        <f>VLOOKUP(F1203,Plan2!$1:$1048576,8,FALSE)</f>
        <v>1.3</v>
      </c>
      <c r="K1203" s="125">
        <f t="shared" si="84"/>
        <v>1.3</v>
      </c>
      <c r="L1203" s="133">
        <v>42524</v>
      </c>
      <c r="M1203" s="130" t="s">
        <v>424</v>
      </c>
      <c r="N1203" s="130">
        <f t="shared" si="87"/>
        <v>1</v>
      </c>
      <c r="O1203" s="127">
        <f t="shared" si="85"/>
        <v>1.3</v>
      </c>
      <c r="P1203" s="126">
        <v>42579</v>
      </c>
      <c r="Q1203" s="120">
        <v>938</v>
      </c>
      <c r="R1203" s="120" t="s">
        <v>611</v>
      </c>
    </row>
    <row r="1204" spans="1:18" ht="45" x14ac:dyDescent="0.25">
      <c r="A1204" s="120" t="s">
        <v>17</v>
      </c>
      <c r="B1204" s="121" t="s">
        <v>18</v>
      </c>
      <c r="C1204" s="122">
        <v>42664</v>
      </c>
      <c r="D1204" s="132">
        <v>260200</v>
      </c>
      <c r="E1204" s="120" t="s">
        <v>286</v>
      </c>
      <c r="F1204" s="130">
        <v>23</v>
      </c>
      <c r="G1204" s="120" t="str">
        <f>VLOOKUP(F1204,Plan2!$1:$1048576,3,FALSE)</f>
        <v>CANETA HIDROGRÁFICA, MATERIAL PLÁSTICO, COR CARGA PRETA, APLICAÇÃO RETROPROJETOR</v>
      </c>
      <c r="H1204" s="130" t="s">
        <v>287</v>
      </c>
      <c r="I1204" s="130">
        <v>2</v>
      </c>
      <c r="J1204" s="131">
        <f>VLOOKUP(F1204,Plan2!$1:$1048576,8,FALSE)</f>
        <v>1.3</v>
      </c>
      <c r="K1204" s="125">
        <f t="shared" si="84"/>
        <v>2.6</v>
      </c>
      <c r="L1204" s="133">
        <v>42524</v>
      </c>
      <c r="M1204" s="130" t="s">
        <v>424</v>
      </c>
      <c r="N1204" s="130">
        <f t="shared" si="87"/>
        <v>2</v>
      </c>
      <c r="O1204" s="127">
        <f t="shared" si="85"/>
        <v>2.6</v>
      </c>
      <c r="P1204" s="126">
        <v>42579</v>
      </c>
      <c r="Q1204" s="120">
        <v>938</v>
      </c>
      <c r="R1204" s="120" t="s">
        <v>611</v>
      </c>
    </row>
    <row r="1205" spans="1:18" ht="45" x14ac:dyDescent="0.25">
      <c r="A1205" s="120" t="s">
        <v>17</v>
      </c>
      <c r="B1205" s="121" t="s">
        <v>18</v>
      </c>
      <c r="C1205" s="122">
        <v>42664</v>
      </c>
      <c r="D1205" s="132">
        <v>260200</v>
      </c>
      <c r="E1205" s="120" t="s">
        <v>286</v>
      </c>
      <c r="F1205" s="130">
        <v>25</v>
      </c>
      <c r="G1205" s="120" t="str">
        <f>VLOOKUP(F1205,Plan2!$1:$1048576,3,FALSE)</f>
        <v>CANETA HIDROGRÁFICA, MATERIAL PLÁSTICO, COR CARGA VERMELHA, APLICAÇÃO RETROPROJETOR</v>
      </c>
      <c r="H1205" s="130" t="s">
        <v>287</v>
      </c>
      <c r="I1205" s="130">
        <v>1</v>
      </c>
      <c r="J1205" s="131">
        <f>VLOOKUP(F1205,Plan2!$1:$1048576,8,FALSE)</f>
        <v>1.3</v>
      </c>
      <c r="K1205" s="125">
        <f t="shared" si="84"/>
        <v>1.3</v>
      </c>
      <c r="L1205" s="133">
        <v>42524</v>
      </c>
      <c r="M1205" s="130" t="s">
        <v>424</v>
      </c>
      <c r="N1205" s="130">
        <f t="shared" si="87"/>
        <v>1</v>
      </c>
      <c r="O1205" s="127">
        <f t="shared" si="85"/>
        <v>1.3</v>
      </c>
      <c r="P1205" s="126">
        <v>42579</v>
      </c>
      <c r="Q1205" s="120">
        <v>938</v>
      </c>
      <c r="R1205" s="120" t="s">
        <v>611</v>
      </c>
    </row>
    <row r="1206" spans="1:18" ht="60" x14ac:dyDescent="0.25">
      <c r="A1206" s="120" t="s">
        <v>17</v>
      </c>
      <c r="B1206" s="121" t="s">
        <v>18</v>
      </c>
      <c r="C1206" s="122">
        <v>42664</v>
      </c>
      <c r="D1206" s="132">
        <v>260200</v>
      </c>
      <c r="E1206" s="120" t="s">
        <v>286</v>
      </c>
      <c r="F1206" s="130">
        <v>28</v>
      </c>
      <c r="G1206" s="120" t="str">
        <f>VLOOKUP(F1206,Plan2!$1:$1048576,3,FALSE)</f>
        <v>CANETA MARCA-TEXTO, MATERIAL PLÁSTICO, TIPO PONTA POROSA, COR FLUORESCENTE AMARELA, TIPO NÃO RECARREGÁVEL, DIMENSÕES 4 MM</v>
      </c>
      <c r="H1206" s="130" t="s">
        <v>287</v>
      </c>
      <c r="I1206" s="130">
        <v>15</v>
      </c>
      <c r="J1206" s="131">
        <f>VLOOKUP(F1206,Plan2!$1:$1048576,8,FALSE)</f>
        <v>0.85</v>
      </c>
      <c r="K1206" s="125">
        <f t="shared" si="84"/>
        <v>12.75</v>
      </c>
      <c r="L1206" s="133">
        <v>42524</v>
      </c>
      <c r="M1206" s="130" t="s">
        <v>424</v>
      </c>
      <c r="N1206" s="130">
        <f t="shared" si="87"/>
        <v>15</v>
      </c>
      <c r="O1206" s="127">
        <f t="shared" si="85"/>
        <v>12.75</v>
      </c>
      <c r="P1206" s="126">
        <v>42579</v>
      </c>
      <c r="Q1206" s="120">
        <v>938</v>
      </c>
      <c r="R1206" s="120" t="s">
        <v>611</v>
      </c>
    </row>
    <row r="1207" spans="1:18" ht="75" x14ac:dyDescent="0.25">
      <c r="A1207" s="120" t="s">
        <v>17</v>
      </c>
      <c r="B1207" s="121" t="s">
        <v>18</v>
      </c>
      <c r="C1207" s="122">
        <v>42664</v>
      </c>
      <c r="D1207" s="132">
        <v>260200</v>
      </c>
      <c r="E1207" s="120" t="s">
        <v>286</v>
      </c>
      <c r="F1207" s="130">
        <v>29</v>
      </c>
      <c r="G1207" s="120" t="str">
        <f>VLOOKUP(F1207,Plan2!$1:$1048576,3,FALSE)</f>
        <v>CANETA MARCA-TEXTO, MATERIAL PLÁSTICO, TIPO PONTA FACETADA, COR FLUORESCENTE AZUL, TIPO NÃO RECARREGÁVEL, CARACTERÍSTICAS ADICIONAIS TRAÇO 1 A 4 MM E BASE D´ÁGUA</v>
      </c>
      <c r="H1207" s="130" t="s">
        <v>287</v>
      </c>
      <c r="I1207" s="130">
        <v>15</v>
      </c>
      <c r="J1207" s="131">
        <f>VLOOKUP(F1207,Plan2!$1:$1048576,8,FALSE)</f>
        <v>0.85</v>
      </c>
      <c r="K1207" s="125">
        <f t="shared" si="84"/>
        <v>12.75</v>
      </c>
      <c r="L1207" s="133">
        <v>42524</v>
      </c>
      <c r="M1207" s="130" t="s">
        <v>424</v>
      </c>
      <c r="N1207" s="130">
        <f t="shared" si="87"/>
        <v>15</v>
      </c>
      <c r="O1207" s="127">
        <f t="shared" si="85"/>
        <v>12.75</v>
      </c>
      <c r="P1207" s="126">
        <v>42579</v>
      </c>
      <c r="Q1207" s="120">
        <v>938</v>
      </c>
      <c r="R1207" s="120" t="s">
        <v>611</v>
      </c>
    </row>
    <row r="1208" spans="1:18" ht="45" x14ac:dyDescent="0.25">
      <c r="A1208" s="120" t="s">
        <v>17</v>
      </c>
      <c r="B1208" s="121" t="s">
        <v>18</v>
      </c>
      <c r="C1208" s="122">
        <v>42664</v>
      </c>
      <c r="D1208" s="132">
        <v>260200</v>
      </c>
      <c r="E1208" s="120" t="s">
        <v>286</v>
      </c>
      <c r="F1208" s="130">
        <v>26</v>
      </c>
      <c r="G1208" s="120" t="str">
        <f>VLOOKUP(F1208,Plan2!$1:$1048576,3,FALSE)</f>
        <v>CANETA MARCA-TEXTO, MATERIAL PLÁSTICO, TIPO PONTA FLUORESCENTE, COR ROSA, TIPONÃO RECARREGÁVEL</v>
      </c>
      <c r="H1208" s="130" t="s">
        <v>287</v>
      </c>
      <c r="I1208" s="130">
        <v>2</v>
      </c>
      <c r="J1208" s="131">
        <f>VLOOKUP(F1208,Plan2!$1:$1048576,8,FALSE)</f>
        <v>0.85</v>
      </c>
      <c r="K1208" s="125">
        <f t="shared" si="84"/>
        <v>1.7</v>
      </c>
      <c r="L1208" s="133">
        <v>42524</v>
      </c>
      <c r="M1208" s="130" t="s">
        <v>424</v>
      </c>
      <c r="N1208" s="130">
        <f t="shared" si="87"/>
        <v>2</v>
      </c>
      <c r="O1208" s="127">
        <f t="shared" si="85"/>
        <v>1.7</v>
      </c>
      <c r="P1208" s="126">
        <v>42579</v>
      </c>
      <c r="Q1208" s="120">
        <v>938</v>
      </c>
      <c r="R1208" s="120" t="s">
        <v>611</v>
      </c>
    </row>
    <row r="1209" spans="1:18" ht="45" x14ac:dyDescent="0.25">
      <c r="A1209" s="120" t="s">
        <v>17</v>
      </c>
      <c r="B1209" s="121" t="s">
        <v>18</v>
      </c>
      <c r="C1209" s="122">
        <v>42664</v>
      </c>
      <c r="D1209" s="132">
        <v>260200</v>
      </c>
      <c r="E1209" s="120" t="s">
        <v>286</v>
      </c>
      <c r="F1209" s="130">
        <v>27</v>
      </c>
      <c r="G1209" s="120" t="str">
        <f>VLOOKUP(F1209,Plan2!$1:$1048576,3,FALSE)</f>
        <v>CANETA MARCA-TEXTO, MATERIAL PLÁSTICO, TIPO PONTA FLUORESCENTE, COR VERDE, TIPO NÃO RECARREGÁVEL</v>
      </c>
      <c r="H1209" s="130" t="s">
        <v>287</v>
      </c>
      <c r="I1209" s="130">
        <v>3</v>
      </c>
      <c r="J1209" s="131">
        <f>VLOOKUP(F1209,Plan2!$1:$1048576,8,FALSE)</f>
        <v>0.85</v>
      </c>
      <c r="K1209" s="125">
        <f t="shared" si="84"/>
        <v>2.5499999999999998</v>
      </c>
      <c r="L1209" s="133">
        <v>42524</v>
      </c>
      <c r="M1209" s="130" t="s">
        <v>423</v>
      </c>
      <c r="N1209" s="130">
        <f t="shared" si="87"/>
        <v>3</v>
      </c>
      <c r="O1209" s="127">
        <f t="shared" si="85"/>
        <v>2.5499999999999998</v>
      </c>
      <c r="P1209" s="126">
        <v>42576</v>
      </c>
      <c r="Q1209" s="120">
        <v>348</v>
      </c>
      <c r="R1209" s="120" t="s">
        <v>611</v>
      </c>
    </row>
    <row r="1210" spans="1:18" ht="45" x14ac:dyDescent="0.25">
      <c r="A1210" s="120" t="s">
        <v>17</v>
      </c>
      <c r="B1210" s="121" t="s">
        <v>18</v>
      </c>
      <c r="C1210" s="122">
        <v>42664</v>
      </c>
      <c r="D1210" s="132">
        <v>260200</v>
      </c>
      <c r="E1210" s="120" t="s">
        <v>286</v>
      </c>
      <c r="F1210" s="130">
        <v>37</v>
      </c>
      <c r="G1210" s="120" t="str">
        <f>VLOOKUP(F1210,Plan2!$1:$1048576,3,FALSE)</f>
        <v>CARTOLINA, MATERIAL CELULOSE VEGETAL, GRAMATURA 180 G/M2, COMPRIMENTO 730 MM, LARGURA 550 MM, COR BRANCA</v>
      </c>
      <c r="H1210" s="130" t="s">
        <v>287</v>
      </c>
      <c r="I1210" s="130">
        <v>1</v>
      </c>
      <c r="J1210" s="131">
        <f>VLOOKUP(F1210,Plan2!$1:$1048576,8,FALSE)</f>
        <v>0.38</v>
      </c>
      <c r="K1210" s="125">
        <f t="shared" si="84"/>
        <v>0.38</v>
      </c>
      <c r="L1210" s="133">
        <v>42527</v>
      </c>
      <c r="M1210" s="130" t="s">
        <v>425</v>
      </c>
      <c r="N1210" s="130">
        <f t="shared" si="87"/>
        <v>1</v>
      </c>
      <c r="O1210" s="127">
        <f t="shared" si="85"/>
        <v>0.38</v>
      </c>
      <c r="P1210" s="126">
        <v>42579</v>
      </c>
      <c r="Q1210" s="120">
        <v>1400</v>
      </c>
      <c r="R1210" s="120" t="s">
        <v>611</v>
      </c>
    </row>
    <row r="1211" spans="1:18" ht="60" x14ac:dyDescent="0.25">
      <c r="A1211" s="120" t="s">
        <v>17</v>
      </c>
      <c r="B1211" s="121" t="s">
        <v>18</v>
      </c>
      <c r="C1211" s="122">
        <v>42664</v>
      </c>
      <c r="D1211" s="132">
        <v>260200</v>
      </c>
      <c r="E1211" s="120" t="s">
        <v>286</v>
      </c>
      <c r="F1211" s="130">
        <v>42</v>
      </c>
      <c r="G1211" s="120" t="str">
        <f>VLOOKUP(F1211,Plan2!$1:$1048576,3,FALSE)</f>
        <v>CLIPE, TRATAMENTO SUPERFICIAL NIQUELADO, TAMANHO 1/0, MATERIAL METAL, FORMATO TRANÇADO. CAIXA COM 12 UNIDADES</v>
      </c>
      <c r="H1211" s="130" t="s">
        <v>287</v>
      </c>
      <c r="I1211" s="130">
        <v>1</v>
      </c>
      <c r="J1211" s="131">
        <f>VLOOKUP(F1211,Plan2!$1:$1048576,8,FALSE)</f>
        <v>1.2</v>
      </c>
      <c r="K1211" s="125">
        <f t="shared" si="84"/>
        <v>1.2</v>
      </c>
      <c r="L1211" s="133">
        <v>42524</v>
      </c>
      <c r="M1211" s="130" t="s">
        <v>424</v>
      </c>
      <c r="N1211" s="130">
        <f t="shared" si="87"/>
        <v>1</v>
      </c>
      <c r="O1211" s="127">
        <f t="shared" si="85"/>
        <v>1.2</v>
      </c>
      <c r="P1211" s="126">
        <v>42579</v>
      </c>
      <c r="Q1211" s="120">
        <v>938</v>
      </c>
      <c r="R1211" s="120" t="s">
        <v>611</v>
      </c>
    </row>
    <row r="1212" spans="1:18" ht="60" x14ac:dyDescent="0.25">
      <c r="A1212" s="120" t="s">
        <v>17</v>
      </c>
      <c r="B1212" s="121" t="s">
        <v>18</v>
      </c>
      <c r="C1212" s="122">
        <v>42664</v>
      </c>
      <c r="D1212" s="132">
        <v>260200</v>
      </c>
      <c r="E1212" s="120" t="s">
        <v>286</v>
      </c>
      <c r="F1212" s="130">
        <v>43</v>
      </c>
      <c r="G1212" s="120" t="str">
        <f>VLOOKUP(F1212,Plan2!$1:$1048576,3,FALSE)</f>
        <v>CLIPE, TRATAMENTO SUPERFICIAL NIQUELADO, TAMANHO 2/0, MATERIAL METAL, FORMATO TRANÇADO. CAIXA COM 50 UNIDADES</v>
      </c>
      <c r="H1212" s="130" t="s">
        <v>287</v>
      </c>
      <c r="I1212" s="130">
        <v>15</v>
      </c>
      <c r="J1212" s="131">
        <f>VLOOKUP(F1212,Plan2!$1:$1048576,8,FALSE)</f>
        <v>1.7</v>
      </c>
      <c r="K1212" s="125">
        <f t="shared" si="84"/>
        <v>25.5</v>
      </c>
      <c r="L1212" s="133">
        <v>42524</v>
      </c>
      <c r="M1212" s="130" t="s">
        <v>413</v>
      </c>
      <c r="N1212" s="130">
        <f t="shared" si="87"/>
        <v>15</v>
      </c>
      <c r="O1212" s="127">
        <f t="shared" si="85"/>
        <v>25.5</v>
      </c>
      <c r="P1212" s="126">
        <v>42579</v>
      </c>
      <c r="Q1212" s="120">
        <v>4949</v>
      </c>
      <c r="R1212" s="120" t="s">
        <v>611</v>
      </c>
    </row>
    <row r="1213" spans="1:18" ht="45" x14ac:dyDescent="0.25">
      <c r="A1213" s="120" t="s">
        <v>17</v>
      </c>
      <c r="B1213" s="121" t="s">
        <v>18</v>
      </c>
      <c r="C1213" s="122">
        <v>42664</v>
      </c>
      <c r="D1213" s="132">
        <v>260200</v>
      </c>
      <c r="E1213" s="120" t="s">
        <v>286</v>
      </c>
      <c r="F1213" s="130">
        <v>40</v>
      </c>
      <c r="G1213" s="120" t="str">
        <f>VLOOKUP(F1213,Plan2!$1:$1048576,3,FALSE)</f>
        <v>CLIPE, TAMANHO 3, MATERIAL METAL, FORMATO PARALELO. CAIXA COM 50 UNIDADES</v>
      </c>
      <c r="H1213" s="130" t="s">
        <v>287</v>
      </c>
      <c r="I1213" s="130">
        <v>3</v>
      </c>
      <c r="J1213" s="131">
        <f>VLOOKUP(F1213,Plan2!$1:$1048576,8,FALSE)</f>
        <v>0.99</v>
      </c>
      <c r="K1213" s="125">
        <f t="shared" si="84"/>
        <v>2.9699999999999998</v>
      </c>
      <c r="L1213" s="133">
        <v>42524</v>
      </c>
      <c r="M1213" s="130" t="s">
        <v>415</v>
      </c>
      <c r="N1213" s="130">
        <f t="shared" si="87"/>
        <v>3</v>
      </c>
      <c r="O1213" s="127">
        <f t="shared" si="85"/>
        <v>2.9699999999999998</v>
      </c>
      <c r="P1213" s="126">
        <v>42564</v>
      </c>
      <c r="Q1213" s="120">
        <v>1281</v>
      </c>
      <c r="R1213" s="120" t="s">
        <v>611</v>
      </c>
    </row>
    <row r="1214" spans="1:18" ht="45" x14ac:dyDescent="0.25">
      <c r="A1214" s="120" t="s">
        <v>17</v>
      </c>
      <c r="B1214" s="121" t="s">
        <v>18</v>
      </c>
      <c r="C1214" s="122">
        <v>42664</v>
      </c>
      <c r="D1214" s="132">
        <v>260200</v>
      </c>
      <c r="E1214" s="120" t="s">
        <v>286</v>
      </c>
      <c r="F1214" s="130">
        <v>41</v>
      </c>
      <c r="G1214" s="120" t="str">
        <f>VLOOKUP(F1214,Plan2!$1:$1048576,3,FALSE)</f>
        <v>CLIPE, TAMANHO 6/0, MATERIAL METAL, FORMATO PARALELO. CAIXA COM 50 UNIDADES</v>
      </c>
      <c r="H1214" s="130" t="s">
        <v>287</v>
      </c>
      <c r="I1214" s="130">
        <v>15</v>
      </c>
      <c r="J1214" s="131">
        <f>VLOOKUP(F1214,Plan2!$1:$1048576,8,FALSE)</f>
        <v>1.29</v>
      </c>
      <c r="K1214" s="125">
        <f t="shared" si="84"/>
        <v>19.350000000000001</v>
      </c>
      <c r="L1214" s="133">
        <v>42527</v>
      </c>
      <c r="M1214" s="130" t="s">
        <v>431</v>
      </c>
      <c r="N1214" s="130">
        <f t="shared" si="87"/>
        <v>15</v>
      </c>
      <c r="O1214" s="127">
        <f t="shared" si="85"/>
        <v>19.350000000000001</v>
      </c>
      <c r="P1214" s="126">
        <v>42613</v>
      </c>
      <c r="Q1214" s="120">
        <v>1089</v>
      </c>
      <c r="R1214" s="120" t="s">
        <v>611</v>
      </c>
    </row>
    <row r="1215" spans="1:18" ht="60" x14ac:dyDescent="0.25">
      <c r="A1215" s="120" t="s">
        <v>17</v>
      </c>
      <c r="B1215" s="121" t="s">
        <v>18</v>
      </c>
      <c r="C1215" s="122">
        <v>42664</v>
      </c>
      <c r="D1215" s="132">
        <v>260200</v>
      </c>
      <c r="E1215" s="120" t="s">
        <v>286</v>
      </c>
      <c r="F1215" s="130">
        <v>46</v>
      </c>
      <c r="G1215" s="120" t="str">
        <f>VLOOKUP(F1215,Plan2!$1:$1048576,3,FALSE)</f>
        <v>COLA, COMPOSIÇÃO CIANIACRILATO, APLICAÇÃO MATERIAIS POROSOS, CARACTERÍSTICAS ADICIONAIS BICO APLICADOR, TIPO INSTANTÂNEA. TUBO DE 3G</v>
      </c>
      <c r="H1215" s="130" t="s">
        <v>287</v>
      </c>
      <c r="I1215" s="130">
        <v>3</v>
      </c>
      <c r="J1215" s="131">
        <f>VLOOKUP(F1215,Plan2!$1:$1048576,8,FALSE)</f>
        <v>3.23</v>
      </c>
      <c r="K1215" s="125">
        <f t="shared" si="84"/>
        <v>9.69</v>
      </c>
      <c r="L1215" s="133">
        <v>42524</v>
      </c>
      <c r="M1215" s="130" t="s">
        <v>419</v>
      </c>
      <c r="N1215" s="130">
        <f t="shared" si="87"/>
        <v>3</v>
      </c>
      <c r="O1215" s="127">
        <f t="shared" si="85"/>
        <v>9.69</v>
      </c>
      <c r="P1215" s="126">
        <v>42563</v>
      </c>
      <c r="Q1215" s="120">
        <v>13408</v>
      </c>
      <c r="R1215" s="120" t="s">
        <v>611</v>
      </c>
    </row>
    <row r="1216" spans="1:18" ht="45" x14ac:dyDescent="0.25">
      <c r="A1216" s="120" t="s">
        <v>17</v>
      </c>
      <c r="B1216" s="121" t="s">
        <v>18</v>
      </c>
      <c r="C1216" s="122">
        <v>42664</v>
      </c>
      <c r="D1216" s="132">
        <v>260200</v>
      </c>
      <c r="E1216" s="120" t="s">
        <v>286</v>
      </c>
      <c r="F1216" s="130">
        <v>48</v>
      </c>
      <c r="G1216" s="120" t="str">
        <f>VLOOKUP(F1216,Plan2!$1:$1048576,3,FALSE)</f>
        <v>COLA, COR BRANCA, APLICAÇÃO PAPEL, CARACTERÍSTICAS ADICIONAIS ATÓXICA, TIPO BASTÃO. TUBO DE 20G</v>
      </c>
      <c r="H1216" s="130" t="s">
        <v>287</v>
      </c>
      <c r="I1216" s="130">
        <v>1</v>
      </c>
      <c r="J1216" s="131">
        <f>VLOOKUP(F1216,Plan2!$1:$1048576,8,FALSE)</f>
        <v>0.94</v>
      </c>
      <c r="K1216" s="125">
        <f t="shared" si="84"/>
        <v>0.94</v>
      </c>
      <c r="L1216" s="133">
        <v>42524</v>
      </c>
      <c r="M1216" s="130" t="s">
        <v>419</v>
      </c>
      <c r="N1216" s="130">
        <f t="shared" si="87"/>
        <v>1</v>
      </c>
      <c r="O1216" s="127">
        <f t="shared" si="85"/>
        <v>0.94</v>
      </c>
      <c r="P1216" s="126">
        <v>42563</v>
      </c>
      <c r="Q1216" s="120">
        <v>13408</v>
      </c>
      <c r="R1216" s="120" t="s">
        <v>611</v>
      </c>
    </row>
    <row r="1217" spans="1:18" ht="75" x14ac:dyDescent="0.25">
      <c r="A1217" s="120" t="s">
        <v>17</v>
      </c>
      <c r="B1217" s="121" t="s">
        <v>18</v>
      </c>
      <c r="C1217" s="122">
        <v>42664</v>
      </c>
      <c r="D1217" s="132">
        <v>260200</v>
      </c>
      <c r="E1217" s="120" t="s">
        <v>286</v>
      </c>
      <c r="F1217" s="130">
        <v>47</v>
      </c>
      <c r="G1217" s="120" t="str">
        <f>VLOOKUP(F1217,Plan2!$1:$1048576,3,FALSE)</f>
        <v>COLA, COMPOSIÇÃO POLIVINIL ACETATO- PVA, COR BRANCA, APLICAÇÃO ESCOLAR, CARACTERÍSTICAS ADICIONAIS LAVÁVEL, NÃO TÓXICA, VALIDADE MÍNIMA 18 MESES, TIPOLÍQUIDO. TUDO DE 40G</v>
      </c>
      <c r="H1217" s="130" t="s">
        <v>287</v>
      </c>
      <c r="I1217" s="130">
        <v>15</v>
      </c>
      <c r="J1217" s="131">
        <f>VLOOKUP(F1217,Plan2!$1:$1048576,8,FALSE)</f>
        <v>0.49</v>
      </c>
      <c r="K1217" s="125">
        <f t="shared" si="84"/>
        <v>7.35</v>
      </c>
      <c r="L1217" s="133">
        <v>42524</v>
      </c>
      <c r="M1217" s="130" t="s">
        <v>424</v>
      </c>
      <c r="N1217" s="130">
        <f t="shared" si="87"/>
        <v>15</v>
      </c>
      <c r="O1217" s="127">
        <f t="shared" si="85"/>
        <v>7.35</v>
      </c>
      <c r="P1217" s="126">
        <v>42579</v>
      </c>
      <c r="Q1217" s="120">
        <v>938</v>
      </c>
      <c r="R1217" s="120" t="s">
        <v>611</v>
      </c>
    </row>
    <row r="1218" spans="1:18" ht="60" x14ac:dyDescent="0.25">
      <c r="A1218" s="120" t="s">
        <v>17</v>
      </c>
      <c r="B1218" s="121" t="s">
        <v>18</v>
      </c>
      <c r="C1218" s="122">
        <v>42664</v>
      </c>
      <c r="D1218" s="132">
        <v>260200</v>
      </c>
      <c r="E1218" s="120" t="s">
        <v>286</v>
      </c>
      <c r="F1218" s="130">
        <v>57</v>
      </c>
      <c r="G1218" s="120" t="str">
        <f>VLOOKUP(F1218,Plan2!$1:$1048576,3,FALSE)</f>
        <v>CORRETIVO LÍQUIDO, MATERIAL BASE D´ÁGUA- SECAGEM RÁPIDA, APRESENTAÇÃO FRASCO, APLICAÇÃO PAPEL COMUM ML, VOLUME 18 ML</v>
      </c>
      <c r="H1218" s="130" t="s">
        <v>287</v>
      </c>
      <c r="I1218" s="130">
        <v>15</v>
      </c>
      <c r="J1218" s="131">
        <f>VLOOKUP(F1218,Plan2!$1:$1048576,8,FALSE)</f>
        <v>0.99</v>
      </c>
      <c r="K1218" s="125">
        <f t="shared" ref="K1218:K1281" si="88">J1218*I1218</f>
        <v>14.85</v>
      </c>
      <c r="L1218" s="133">
        <v>42527</v>
      </c>
      <c r="M1218" s="130" t="s">
        <v>431</v>
      </c>
      <c r="N1218" s="130">
        <f t="shared" si="87"/>
        <v>15</v>
      </c>
      <c r="O1218" s="127">
        <f t="shared" si="85"/>
        <v>14.85</v>
      </c>
      <c r="P1218" s="126">
        <v>42613</v>
      </c>
      <c r="Q1218" s="120">
        <v>1089</v>
      </c>
      <c r="R1218" s="120" t="s">
        <v>611</v>
      </c>
    </row>
    <row r="1219" spans="1:18" ht="120" x14ac:dyDescent="0.25">
      <c r="A1219" s="120" t="s">
        <v>17</v>
      </c>
      <c r="B1219" s="121" t="s">
        <v>18</v>
      </c>
      <c r="C1219" s="122">
        <v>42664</v>
      </c>
      <c r="D1219" s="132">
        <v>260200</v>
      </c>
      <c r="E1219" s="120" t="s">
        <v>286</v>
      </c>
      <c r="F1219" s="130">
        <v>84</v>
      </c>
      <c r="G1219" s="120" t="str">
        <f>VLOOKUP(F1219,Plan2!$1:$1048576,3,FALSE)</f>
        <v>ETIQUETA ADESIVA, MATERIAL PAPEL, COR BRANCA, LARGURA 74,60 MM, COMPRIMENTO 128 MM, APLICAÇÃO IMPRESSORA MATRICIAL, FORMATO RETANGULAR, CARACTERÍSTICAS ADICIONAIS FOLHA COM 4 ETIQUETAS AUTO-ADESIVA/FORMULÁRIO COM. CIXA COM 2.000 UNIDADES</v>
      </c>
      <c r="H1219" s="130" t="s">
        <v>287</v>
      </c>
      <c r="I1219" s="130">
        <v>3</v>
      </c>
      <c r="J1219" s="131">
        <f>VLOOKUP(F1219,Plan2!$1:$1048576,8,FALSE)</f>
        <v>74.849999999999994</v>
      </c>
      <c r="K1219" s="125">
        <f t="shared" si="88"/>
        <v>224.54999999999998</v>
      </c>
      <c r="L1219" s="133">
        <v>42524</v>
      </c>
      <c r="M1219" s="130" t="s">
        <v>417</v>
      </c>
      <c r="N1219" s="130">
        <f t="shared" si="87"/>
        <v>3</v>
      </c>
      <c r="O1219" s="127">
        <f t="shared" ref="O1219:O1282" si="89">N1219*J1219</f>
        <v>224.54999999999998</v>
      </c>
      <c r="P1219" s="126">
        <v>42577</v>
      </c>
      <c r="Q1219" s="120">
        <v>6468</v>
      </c>
      <c r="R1219" s="120" t="s">
        <v>611</v>
      </c>
    </row>
    <row r="1220" spans="1:18" ht="60" x14ac:dyDescent="0.25">
      <c r="A1220" s="120" t="s">
        <v>17</v>
      </c>
      <c r="B1220" s="121" t="s">
        <v>18</v>
      </c>
      <c r="C1220" s="122">
        <v>42664</v>
      </c>
      <c r="D1220" s="132">
        <v>260200</v>
      </c>
      <c r="E1220" s="120" t="s">
        <v>286</v>
      </c>
      <c r="F1220" s="130">
        <v>87</v>
      </c>
      <c r="G1220" s="120" t="str">
        <f>VLOOKUP(F1220,Plan2!$1:$1048576,3,FALSE)</f>
        <v>FITA ADESIVA, MATERIAL CELOFANE TRANSPARENTE, TIPO MONOFACE, LARGURA 19 MM, COMPRIMENTO 30 M, COR INCOLOR, APLICAÇÃO MULTIUSO</v>
      </c>
      <c r="H1220" s="130" t="s">
        <v>287</v>
      </c>
      <c r="I1220" s="130">
        <v>1</v>
      </c>
      <c r="J1220" s="131">
        <f>VLOOKUP(F1220,Plan2!$1:$1048576,8,FALSE)</f>
        <v>0.97</v>
      </c>
      <c r="K1220" s="125">
        <f t="shared" si="88"/>
        <v>0.97</v>
      </c>
      <c r="L1220" s="133">
        <v>42524</v>
      </c>
      <c r="M1220" s="130" t="s">
        <v>414</v>
      </c>
      <c r="N1220" s="130">
        <f t="shared" si="87"/>
        <v>1</v>
      </c>
      <c r="O1220" s="127">
        <f t="shared" si="89"/>
        <v>0.97</v>
      </c>
      <c r="P1220" s="126">
        <v>42612</v>
      </c>
      <c r="Q1220" s="120">
        <v>1489</v>
      </c>
      <c r="R1220" s="120" t="s">
        <v>611</v>
      </c>
    </row>
    <row r="1221" spans="1:18" ht="75" x14ac:dyDescent="0.25">
      <c r="A1221" s="120" t="s">
        <v>17</v>
      </c>
      <c r="B1221" s="121" t="s">
        <v>18</v>
      </c>
      <c r="C1221" s="122">
        <v>42664</v>
      </c>
      <c r="D1221" s="132">
        <v>260200</v>
      </c>
      <c r="E1221" s="120" t="s">
        <v>286</v>
      </c>
      <c r="F1221" s="130">
        <v>86</v>
      </c>
      <c r="G1221" s="120" t="str">
        <f>VLOOKUP(F1221,Plan2!$1:$1048576,3,FALSE)</f>
        <v>FITA ADESIVA EMBALAGEM, MATERIAL POLIPROPILENO, COMPRIMENTO 50 M, LARGURA 50 MM, APLICAÇÃO EMPACOTAMENTO EM GERAL, COR MARROM. ROLO DE 50 METROS</v>
      </c>
      <c r="H1221" s="130" t="s">
        <v>287</v>
      </c>
      <c r="I1221" s="130">
        <v>1</v>
      </c>
      <c r="J1221" s="131">
        <f>VLOOKUP(F1221,Plan2!$1:$1048576,8,FALSE)</f>
        <v>1.75</v>
      </c>
      <c r="K1221" s="125">
        <f t="shared" si="88"/>
        <v>1.75</v>
      </c>
      <c r="L1221" s="133">
        <v>42524</v>
      </c>
      <c r="M1221" s="130" t="s">
        <v>416</v>
      </c>
      <c r="N1221" s="130">
        <f t="shared" si="87"/>
        <v>1</v>
      </c>
      <c r="O1221" s="127">
        <f t="shared" si="89"/>
        <v>1.75</v>
      </c>
      <c r="P1221" s="126">
        <v>42597</v>
      </c>
      <c r="Q1221" s="120">
        <v>3048</v>
      </c>
      <c r="R1221" s="120" t="s">
        <v>611</v>
      </c>
    </row>
    <row r="1222" spans="1:18" ht="75" x14ac:dyDescent="0.25">
      <c r="A1222" s="120" t="s">
        <v>17</v>
      </c>
      <c r="B1222" s="121" t="s">
        <v>18</v>
      </c>
      <c r="C1222" s="122">
        <v>42664</v>
      </c>
      <c r="D1222" s="132">
        <v>260200</v>
      </c>
      <c r="E1222" s="120" t="s">
        <v>286</v>
      </c>
      <c r="F1222" s="130">
        <v>91</v>
      </c>
      <c r="G1222" s="120" t="str">
        <f>VLOOKUP(F1222,Plan2!$1:$1048576,3,FALSE)</f>
        <v>FITA ADESIVA, MATERIAL POLIPROPILENO TRANSPARENTE, TIPO MONOFACE, LARGURA 19 MM, COMPRIMENTO 50 M, COR INCOLOR, APLICAÇÃO MULTIUSO. ROLO DE 50 METROS</v>
      </c>
      <c r="H1222" s="130" t="s">
        <v>287</v>
      </c>
      <c r="I1222" s="130">
        <v>2</v>
      </c>
      <c r="J1222" s="131">
        <f>VLOOKUP(F1222,Plan2!$1:$1048576,8,FALSE)</f>
        <v>1.03</v>
      </c>
      <c r="K1222" s="125">
        <f t="shared" si="88"/>
        <v>2.06</v>
      </c>
      <c r="L1222" s="133">
        <v>42527</v>
      </c>
      <c r="M1222" s="130" t="s">
        <v>429</v>
      </c>
      <c r="N1222" s="130">
        <f t="shared" si="87"/>
        <v>2</v>
      </c>
      <c r="O1222" s="127">
        <f t="shared" si="89"/>
        <v>2.06</v>
      </c>
      <c r="P1222" s="126">
        <v>42569</v>
      </c>
      <c r="Q1222" s="120">
        <v>2792</v>
      </c>
      <c r="R1222" s="120" t="s">
        <v>611</v>
      </c>
    </row>
    <row r="1223" spans="1:18" ht="75" x14ac:dyDescent="0.25">
      <c r="A1223" s="120" t="s">
        <v>17</v>
      </c>
      <c r="B1223" s="121" t="s">
        <v>18</v>
      </c>
      <c r="C1223" s="122">
        <v>42664</v>
      </c>
      <c r="D1223" s="132">
        <v>260200</v>
      </c>
      <c r="E1223" s="120" t="s">
        <v>286</v>
      </c>
      <c r="F1223" s="130">
        <v>92</v>
      </c>
      <c r="G1223" s="120" t="str">
        <f>VLOOKUP(F1223,Plan2!$1:$1048576,3,FALSE)</f>
        <v>FITA ADESIVA, MATERIAL POLIPROPILENO TRANSPARENTE, TIPO MONOFACE, LARGURA 50 MM, COMPRIMENTO 50 M, COR INCOLOR, APLICAÇÃO MULTIUSO. ROLO DE 50 METROS</v>
      </c>
      <c r="H1223" s="130" t="s">
        <v>287</v>
      </c>
      <c r="I1223" s="130">
        <v>5</v>
      </c>
      <c r="J1223" s="131">
        <f>VLOOKUP(F1223,Plan2!$1:$1048576,8,FALSE)</f>
        <v>1.8</v>
      </c>
      <c r="K1223" s="125">
        <f t="shared" si="88"/>
        <v>9</v>
      </c>
      <c r="L1223" s="133">
        <v>42524</v>
      </c>
      <c r="M1223" s="130" t="s">
        <v>416</v>
      </c>
      <c r="N1223" s="130">
        <f t="shared" si="87"/>
        <v>5</v>
      </c>
      <c r="O1223" s="127">
        <f t="shared" si="89"/>
        <v>9</v>
      </c>
      <c r="P1223" s="126">
        <v>42597</v>
      </c>
      <c r="Q1223" s="120">
        <v>3048</v>
      </c>
      <c r="R1223" s="120" t="s">
        <v>611</v>
      </c>
    </row>
    <row r="1224" spans="1:18" ht="45" x14ac:dyDescent="0.25">
      <c r="A1224" s="120" t="s">
        <v>17</v>
      </c>
      <c r="B1224" s="121" t="s">
        <v>18</v>
      </c>
      <c r="C1224" s="122">
        <v>42664</v>
      </c>
      <c r="D1224" s="132">
        <v>260200</v>
      </c>
      <c r="E1224" s="120" t="s">
        <v>286</v>
      </c>
      <c r="F1224" s="130">
        <v>94</v>
      </c>
      <c r="G1224" s="120" t="str">
        <f>VLOOKUP(F1224,Plan2!$1:$1048576,3,FALSE)</f>
        <v>FLANELA, MATERIAL FLANELA, COMPRIMENTO 60 CM, LARGURA 40 CM, COR AMARELA</v>
      </c>
      <c r="H1224" s="130" t="s">
        <v>287</v>
      </c>
      <c r="I1224" s="130">
        <v>27</v>
      </c>
      <c r="J1224" s="131">
        <f>VLOOKUP(F1224,Plan2!$1:$1048576,8,FALSE)</f>
        <v>1.22</v>
      </c>
      <c r="K1224" s="125">
        <f t="shared" si="88"/>
        <v>32.94</v>
      </c>
      <c r="L1224" s="133">
        <v>42524</v>
      </c>
      <c r="M1224" s="130" t="s">
        <v>422</v>
      </c>
      <c r="N1224" s="130">
        <f t="shared" si="87"/>
        <v>27</v>
      </c>
      <c r="O1224" s="127">
        <f t="shared" si="89"/>
        <v>32.94</v>
      </c>
      <c r="P1224" s="126">
        <v>42590</v>
      </c>
      <c r="Q1224" s="120">
        <v>544</v>
      </c>
      <c r="R1224" s="120" t="s">
        <v>611</v>
      </c>
    </row>
    <row r="1225" spans="1:18" ht="60" x14ac:dyDescent="0.25">
      <c r="A1225" s="120" t="s">
        <v>17</v>
      </c>
      <c r="B1225" s="121" t="s">
        <v>18</v>
      </c>
      <c r="C1225" s="122">
        <v>42664</v>
      </c>
      <c r="D1225" s="132">
        <v>260200</v>
      </c>
      <c r="E1225" s="120" t="s">
        <v>286</v>
      </c>
      <c r="F1225" s="130">
        <v>99</v>
      </c>
      <c r="G1225" s="120" t="str">
        <f>VLOOKUP(F1225,Plan2!$1:$1048576,3,FALSE)</f>
        <v>GARRAFA TÉRMICA, MATERIAL PLÁSTICO, CAPACIDADE 1 L, FORMATO CILÍNDRICO, CARACTERÍSTICAS ADICIONAIS COM TAMPA ROSCÁVEL E AMPOLA EM VIDRO</v>
      </c>
      <c r="H1225" s="130" t="s">
        <v>287</v>
      </c>
      <c r="I1225" s="130">
        <v>2</v>
      </c>
      <c r="J1225" s="131">
        <f>VLOOKUP(F1225,Plan2!$1:$1048576,8,FALSE)</f>
        <v>19.989999999999998</v>
      </c>
      <c r="K1225" s="125">
        <f t="shared" si="88"/>
        <v>39.979999999999997</v>
      </c>
      <c r="L1225" s="133">
        <v>42524</v>
      </c>
      <c r="M1225" s="130" t="s">
        <v>422</v>
      </c>
      <c r="N1225" s="130">
        <f t="shared" si="87"/>
        <v>2</v>
      </c>
      <c r="O1225" s="127">
        <f t="shared" si="89"/>
        <v>39.979999999999997</v>
      </c>
      <c r="P1225" s="126">
        <v>42590</v>
      </c>
      <c r="Q1225" s="120">
        <v>544</v>
      </c>
      <c r="R1225" s="120" t="s">
        <v>611</v>
      </c>
    </row>
    <row r="1226" spans="1:18" ht="45" x14ac:dyDescent="0.25">
      <c r="A1226" s="120" t="s">
        <v>17</v>
      </c>
      <c r="B1226" s="121" t="s">
        <v>18</v>
      </c>
      <c r="C1226" s="122">
        <v>42664</v>
      </c>
      <c r="D1226" s="132">
        <v>260200</v>
      </c>
      <c r="E1226" s="120" t="s">
        <v>286</v>
      </c>
      <c r="F1226" s="130">
        <v>102</v>
      </c>
      <c r="G1226" s="120" t="str">
        <f>VLOOKUP(F1226,Plan2!$1:$1048576,3,FALSE)</f>
        <v>GRAMPEADOR, TRATAMENTO SUPERFICIAL PINTADO, MATERIAL METAL, TIPO MESA, CAPACIDADE 50 FL, TAMANHO GRAMPO 26/6</v>
      </c>
      <c r="H1226" s="130" t="s">
        <v>287</v>
      </c>
      <c r="I1226" s="130">
        <v>1</v>
      </c>
      <c r="J1226" s="131">
        <f>VLOOKUP(F1226,Plan2!$1:$1048576,8,FALSE)</f>
        <v>17.489999999999998</v>
      </c>
      <c r="K1226" s="125">
        <f t="shared" si="88"/>
        <v>17.489999999999998</v>
      </c>
      <c r="L1226" s="133">
        <v>42524</v>
      </c>
      <c r="M1226" s="130" t="s">
        <v>418</v>
      </c>
      <c r="N1226" s="130">
        <f t="shared" si="87"/>
        <v>1</v>
      </c>
      <c r="O1226" s="127">
        <f t="shared" si="89"/>
        <v>17.489999999999998</v>
      </c>
      <c r="P1226" s="126">
        <v>42583</v>
      </c>
      <c r="Q1226" s="120">
        <v>4227</v>
      </c>
      <c r="R1226" s="120" t="s">
        <v>611</v>
      </c>
    </row>
    <row r="1227" spans="1:18" ht="45" x14ac:dyDescent="0.25">
      <c r="A1227" s="120" t="s">
        <v>17</v>
      </c>
      <c r="B1227" s="121" t="s">
        <v>18</v>
      </c>
      <c r="C1227" s="122">
        <v>42664</v>
      </c>
      <c r="D1227" s="132">
        <v>260200</v>
      </c>
      <c r="E1227" s="120" t="s">
        <v>286</v>
      </c>
      <c r="F1227" s="130">
        <v>104</v>
      </c>
      <c r="G1227" s="120" t="str">
        <f>VLOOKUP(F1227,Plan2!$1:$1048576,3,FALSE)</f>
        <v>GRAMPO GRAMPEADOR, MATERIAL METAL, TRATAMENTO SUPERFICIAL GALVANIZADO, TAMANHO26/6. CAIXA COM 5.000 UNIDADES</v>
      </c>
      <c r="H1227" s="130" t="s">
        <v>287</v>
      </c>
      <c r="I1227" s="130">
        <v>1</v>
      </c>
      <c r="J1227" s="131">
        <f>VLOOKUP(F1227,Plan2!$1:$1048576,8,FALSE)</f>
        <v>2</v>
      </c>
      <c r="K1227" s="125">
        <f t="shared" si="88"/>
        <v>2</v>
      </c>
      <c r="L1227" s="133">
        <v>42527</v>
      </c>
      <c r="M1227" s="130" t="s">
        <v>428</v>
      </c>
      <c r="N1227" s="130">
        <f t="shared" si="87"/>
        <v>1</v>
      </c>
      <c r="O1227" s="127">
        <f t="shared" si="89"/>
        <v>2</v>
      </c>
      <c r="P1227" s="126">
        <v>42639</v>
      </c>
      <c r="Q1227" s="120">
        <v>309</v>
      </c>
      <c r="R1227" s="120" t="s">
        <v>611</v>
      </c>
    </row>
    <row r="1228" spans="1:18" ht="45" x14ac:dyDescent="0.25">
      <c r="A1228" s="120" t="s">
        <v>17</v>
      </c>
      <c r="B1228" s="121" t="s">
        <v>18</v>
      </c>
      <c r="C1228" s="122">
        <v>42664</v>
      </c>
      <c r="D1228" s="132">
        <v>260200</v>
      </c>
      <c r="E1228" s="120" t="s">
        <v>286</v>
      </c>
      <c r="F1228" s="130">
        <v>107</v>
      </c>
      <c r="G1228" s="120" t="str">
        <f>VLOOKUP(F1228,Plan2!$1:$1048576,3,FALSE)</f>
        <v>LÂMINA ESTILETE, MATERIAL AÇO, LARGURA 18 MM, TIPO USO DESCARTÁVEL, APLICAÇÃO ESTILETE RETRÁTIL</v>
      </c>
      <c r="H1228" s="130" t="s">
        <v>287</v>
      </c>
      <c r="I1228" s="130">
        <v>62</v>
      </c>
      <c r="J1228" s="131">
        <f>VLOOKUP(F1228,Plan2!$1:$1048576,8,FALSE)</f>
        <v>0.2</v>
      </c>
      <c r="K1228" s="125">
        <f t="shared" si="88"/>
        <v>12.4</v>
      </c>
      <c r="L1228" s="130" t="s">
        <v>477</v>
      </c>
      <c r="M1228" s="130" t="s">
        <v>477</v>
      </c>
      <c r="N1228" s="130" t="s">
        <v>477</v>
      </c>
      <c r="O1228" s="127" t="s">
        <v>477</v>
      </c>
      <c r="P1228" s="126" t="s">
        <v>477</v>
      </c>
      <c r="Q1228" s="120" t="s">
        <v>477</v>
      </c>
      <c r="R1228" s="120" t="s">
        <v>478</v>
      </c>
    </row>
    <row r="1229" spans="1:18" ht="135" x14ac:dyDescent="0.25">
      <c r="A1229" s="120" t="s">
        <v>17</v>
      </c>
      <c r="B1229" s="121" t="s">
        <v>18</v>
      </c>
      <c r="C1229" s="122">
        <v>42664</v>
      </c>
      <c r="D1229" s="132">
        <v>260200</v>
      </c>
      <c r="E1229" s="120" t="s">
        <v>286</v>
      </c>
      <c r="F1229" s="130">
        <v>115</v>
      </c>
      <c r="G1229" s="120" t="str">
        <f>VLOOKUP(F1229,Plan2!$1:$1048576,3,FALSE)</f>
        <v>LUVA PARA PROCEDIMENTO NÃO CIRÚRGICO, MATERIAL LÁTEX NATURAL ÍNTEGRO E UNIFORME, TAMANHO PEQUENO, CARACTERÍSTICAS ADICIONAIS LUBRIFICADA COM PÓ BIOABSORVÍVEL, DESCARTÁVEL, APRESENTAÇÃO ATÓXICA, TIPO AMBIDESTRA, TIPO USO DESCARTÁVEL, MODELO FORMATO ANATÔMICO, FINALIDADE RESISTENTE À TRAÇÃO</v>
      </c>
      <c r="H1229" s="130" t="s">
        <v>287</v>
      </c>
      <c r="I1229" s="130">
        <v>10</v>
      </c>
      <c r="J1229" s="131">
        <f>VLOOKUP(F1229,Plan2!$1:$1048576,8,FALSE)</f>
        <v>14.1</v>
      </c>
      <c r="K1229" s="125">
        <f t="shared" si="88"/>
        <v>141</v>
      </c>
      <c r="L1229" s="133">
        <v>42524</v>
      </c>
      <c r="M1229" s="130" t="s">
        <v>421</v>
      </c>
      <c r="N1229" s="130">
        <f t="shared" ref="N1229:N1251" si="90">I1229</f>
        <v>10</v>
      </c>
      <c r="O1229" s="127">
        <f t="shared" si="89"/>
        <v>141</v>
      </c>
      <c r="P1229" s="133">
        <v>42766</v>
      </c>
      <c r="Q1229" s="130">
        <v>6</v>
      </c>
      <c r="R1229" s="120" t="s">
        <v>611</v>
      </c>
    </row>
    <row r="1230" spans="1:18" ht="135" x14ac:dyDescent="0.25">
      <c r="A1230" s="120" t="s">
        <v>17</v>
      </c>
      <c r="B1230" s="121" t="s">
        <v>18</v>
      </c>
      <c r="C1230" s="122">
        <v>42664</v>
      </c>
      <c r="D1230" s="132">
        <v>260200</v>
      </c>
      <c r="E1230" s="120" t="s">
        <v>286</v>
      </c>
      <c r="F1230" s="130">
        <v>114</v>
      </c>
      <c r="G1230" s="120" t="str">
        <f>VLOOKUP(F1230,Plan2!$1:$1048576,3,FALSE)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1230" s="130" t="s">
        <v>287</v>
      </c>
      <c r="I1230" s="130">
        <v>3</v>
      </c>
      <c r="J1230" s="131">
        <f>VLOOKUP(F1230,Plan2!$1:$1048576,8,FALSE)</f>
        <v>11.42</v>
      </c>
      <c r="K1230" s="125">
        <f t="shared" si="88"/>
        <v>34.26</v>
      </c>
      <c r="L1230" s="133">
        <v>42524</v>
      </c>
      <c r="M1230" s="130" t="s">
        <v>420</v>
      </c>
      <c r="N1230" s="130">
        <f t="shared" si="90"/>
        <v>3</v>
      </c>
      <c r="O1230" s="127">
        <f t="shared" si="89"/>
        <v>34.26</v>
      </c>
      <c r="P1230" s="126">
        <v>42579</v>
      </c>
      <c r="Q1230" s="120">
        <v>4544</v>
      </c>
      <c r="R1230" s="120" t="s">
        <v>611</v>
      </c>
    </row>
    <row r="1231" spans="1:18" ht="45" x14ac:dyDescent="0.25">
      <c r="A1231" s="120" t="s">
        <v>17</v>
      </c>
      <c r="B1231" s="121" t="s">
        <v>18</v>
      </c>
      <c r="C1231" s="122">
        <v>42664</v>
      </c>
      <c r="D1231" s="132">
        <v>260200</v>
      </c>
      <c r="E1231" s="120" t="s">
        <v>286</v>
      </c>
      <c r="F1231" s="130">
        <v>117</v>
      </c>
      <c r="G1231" s="120" t="str">
        <f>VLOOKUP(F1231,Plan2!$1:$1048576,3,FALSE)</f>
        <v>MINA GRAFITE, MATERIAL GRAFITA, DIÂMETRO 0,70 MM, COMPRIMENTO 100 MM, DUREZA HB</v>
      </c>
      <c r="H1231" s="130" t="s">
        <v>287</v>
      </c>
      <c r="I1231" s="130">
        <v>2</v>
      </c>
      <c r="J1231" s="131">
        <f>VLOOKUP(F1231,Plan2!$1:$1048576,8,FALSE)</f>
        <v>0.39</v>
      </c>
      <c r="K1231" s="125">
        <f t="shared" si="88"/>
        <v>0.78</v>
      </c>
      <c r="L1231" s="130" t="s">
        <v>477</v>
      </c>
      <c r="M1231" s="130" t="s">
        <v>477</v>
      </c>
      <c r="N1231" s="130" t="s">
        <v>477</v>
      </c>
      <c r="O1231" s="127" t="s">
        <v>477</v>
      </c>
      <c r="P1231" s="126" t="s">
        <v>477</v>
      </c>
      <c r="Q1231" s="120" t="s">
        <v>477</v>
      </c>
      <c r="R1231" s="120" t="s">
        <v>478</v>
      </c>
    </row>
    <row r="1232" spans="1:18" ht="75" x14ac:dyDescent="0.25">
      <c r="A1232" s="120" t="s">
        <v>17</v>
      </c>
      <c r="B1232" s="121" t="s">
        <v>18</v>
      </c>
      <c r="C1232" s="122">
        <v>42664</v>
      </c>
      <c r="D1232" s="132">
        <v>260200</v>
      </c>
      <c r="E1232" s="120" t="s">
        <v>286</v>
      </c>
      <c r="F1232" s="130">
        <v>142</v>
      </c>
      <c r="G1232" s="120" t="str">
        <f>VLOOKUP(F1232,Plan2!$1:$1048576,3,FALSE)</f>
        <v>PASTA ARQUIVO, MATERIAL PLÁSTICO CORRUGADO FLEXÍVEL, TIPO COM ABAS, LARGURA 250 MM, ALTURA 340 MM, LOMBADA 35 MM, COR AMARELA, CARACTERÍSTICAS ADICIONAIS COM ELÁSTICO</v>
      </c>
      <c r="H1232" s="130" t="s">
        <v>287</v>
      </c>
      <c r="I1232" s="130">
        <v>1</v>
      </c>
      <c r="J1232" s="131">
        <f>VLOOKUP(F1232,Plan2!$1:$1048576,8,FALSE)</f>
        <v>1.89</v>
      </c>
      <c r="K1232" s="125">
        <f t="shared" si="88"/>
        <v>1.89</v>
      </c>
      <c r="L1232" s="133">
        <v>42527</v>
      </c>
      <c r="M1232" s="130" t="s">
        <v>425</v>
      </c>
      <c r="N1232" s="130">
        <f t="shared" si="90"/>
        <v>1</v>
      </c>
      <c r="O1232" s="127">
        <f t="shared" si="89"/>
        <v>1.89</v>
      </c>
      <c r="P1232" s="126">
        <v>42579</v>
      </c>
      <c r="Q1232" s="120">
        <v>1400</v>
      </c>
      <c r="R1232" s="120" t="s">
        <v>611</v>
      </c>
    </row>
    <row r="1233" spans="1:18" ht="75" x14ac:dyDescent="0.25">
      <c r="A1233" s="120" t="s">
        <v>17</v>
      </c>
      <c r="B1233" s="121" t="s">
        <v>18</v>
      </c>
      <c r="C1233" s="122">
        <v>42664</v>
      </c>
      <c r="D1233" s="132">
        <v>260200</v>
      </c>
      <c r="E1233" s="120" t="s">
        <v>286</v>
      </c>
      <c r="F1233" s="130">
        <v>140</v>
      </c>
      <c r="G1233" s="120" t="str">
        <f>VLOOKUP(F1233,Plan2!$1:$1048576,3,FALSE)</f>
        <v>PASTA ARQUIVO, MATERIAL PLÁSTICO CORRUGADO FLEXÍVEL, TIPO COM ABAS, LARGURA 250 MM, ALTURA 335 MM, LOMBADA 55 MM, COR AZUL, CARACTERÍSTICAS ADICIONAIS COMELÁSTICO</v>
      </c>
      <c r="H1233" s="130" t="s">
        <v>287</v>
      </c>
      <c r="I1233" s="130">
        <v>4</v>
      </c>
      <c r="J1233" s="131">
        <f>VLOOKUP(F1233,Plan2!$1:$1048576,8,FALSE)</f>
        <v>2.02</v>
      </c>
      <c r="K1233" s="125">
        <f t="shared" si="88"/>
        <v>8.08</v>
      </c>
      <c r="L1233" s="133">
        <v>42527</v>
      </c>
      <c r="M1233" s="130" t="s">
        <v>425</v>
      </c>
      <c r="N1233" s="130">
        <f t="shared" si="90"/>
        <v>4</v>
      </c>
      <c r="O1233" s="127">
        <f t="shared" si="89"/>
        <v>8.08</v>
      </c>
      <c r="P1233" s="126">
        <v>42579</v>
      </c>
      <c r="Q1233" s="120">
        <v>1400</v>
      </c>
      <c r="R1233" s="120" t="s">
        <v>611</v>
      </c>
    </row>
    <row r="1234" spans="1:18" ht="75" x14ac:dyDescent="0.25">
      <c r="A1234" s="120" t="s">
        <v>17</v>
      </c>
      <c r="B1234" s="121" t="s">
        <v>18</v>
      </c>
      <c r="C1234" s="122">
        <v>42664</v>
      </c>
      <c r="D1234" s="132">
        <v>260200</v>
      </c>
      <c r="E1234" s="120" t="s">
        <v>286</v>
      </c>
      <c r="F1234" s="130">
        <v>143</v>
      </c>
      <c r="G1234" s="120" t="str">
        <f>VLOOKUP(F1234,Plan2!$1:$1048576,3,FALSE)</f>
        <v>PASTA ARQUIVO, MATERIAL PLÁSTICO CORRUGADO FLEXÍVEL, TIPO COM ABAS, LARGURA 250 MM, ALTURA 340 MM, LOMBADA 35 MM, COR AZUL, CARACTERÍSTICAS ADICIONAIS COMELÁSTICO</v>
      </c>
      <c r="H1234" s="130" t="s">
        <v>287</v>
      </c>
      <c r="I1234" s="130">
        <v>2</v>
      </c>
      <c r="J1234" s="131">
        <f>VLOOKUP(F1234,Plan2!$1:$1048576,8,FALSE)</f>
        <v>1.85</v>
      </c>
      <c r="K1234" s="125">
        <f t="shared" si="88"/>
        <v>3.7</v>
      </c>
      <c r="L1234" s="133">
        <v>42524</v>
      </c>
      <c r="M1234" s="130" t="s">
        <v>424</v>
      </c>
      <c r="N1234" s="130">
        <f t="shared" si="90"/>
        <v>2</v>
      </c>
      <c r="O1234" s="127">
        <f t="shared" si="89"/>
        <v>3.7</v>
      </c>
      <c r="P1234" s="126">
        <v>42579</v>
      </c>
      <c r="Q1234" s="120">
        <v>938</v>
      </c>
      <c r="R1234" s="120" t="s">
        <v>611</v>
      </c>
    </row>
    <row r="1235" spans="1:18" ht="105" x14ac:dyDescent="0.25">
      <c r="A1235" s="120" t="s">
        <v>17</v>
      </c>
      <c r="B1235" s="121" t="s">
        <v>18</v>
      </c>
      <c r="C1235" s="122">
        <v>42664</v>
      </c>
      <c r="D1235" s="132">
        <v>260200</v>
      </c>
      <c r="E1235" s="120" t="s">
        <v>286</v>
      </c>
      <c r="F1235" s="130">
        <v>135</v>
      </c>
      <c r="G1235" s="120" t="str">
        <f>VLOOKUP(F1235,Plan2!$1:$1048576,3,FALSE)</f>
        <v>PASTA ARQUIVO, MATERIAL CARTÃO KRAFT, TIPO SUSPENSA, LARGURA 360 MM, ALTURA 235 MM, COR CASTANHA, CARACTERÍSTICAS ADICIONAIS COM ACETATO, ETIQUETA BRANCA,GRAMPO TRILHO PLÁST I, GRAMATURA 210 G/M2, APLICAÇÃO ARQUIVO DE DOCUMENTO</v>
      </c>
      <c r="H1235" s="130" t="s">
        <v>287</v>
      </c>
      <c r="I1235" s="130">
        <v>50</v>
      </c>
      <c r="J1235" s="131">
        <f>VLOOKUP(F1235,Plan2!$1:$1048576,8,FALSE)</f>
        <v>0.6</v>
      </c>
      <c r="K1235" s="125">
        <f t="shared" si="88"/>
        <v>30</v>
      </c>
      <c r="L1235" s="133">
        <v>42524</v>
      </c>
      <c r="M1235" s="130" t="s">
        <v>420</v>
      </c>
      <c r="N1235" s="130">
        <f t="shared" si="90"/>
        <v>50</v>
      </c>
      <c r="O1235" s="127">
        <f t="shared" si="89"/>
        <v>30</v>
      </c>
      <c r="P1235" s="126">
        <v>42579</v>
      </c>
      <c r="Q1235" s="120">
        <v>4544</v>
      </c>
      <c r="R1235" s="120" t="s">
        <v>611</v>
      </c>
    </row>
    <row r="1236" spans="1:18" ht="45" x14ac:dyDescent="0.25">
      <c r="A1236" s="120" t="s">
        <v>17</v>
      </c>
      <c r="B1236" s="121" t="s">
        <v>18</v>
      </c>
      <c r="C1236" s="122">
        <v>42664</v>
      </c>
      <c r="D1236" s="132">
        <v>260200</v>
      </c>
      <c r="E1236" s="120" t="s">
        <v>286</v>
      </c>
      <c r="F1236" s="130">
        <v>145</v>
      </c>
      <c r="G1236" s="120" t="str">
        <f>VLOOKUP(F1236,Plan2!$1:$1048576,3,FALSE)</f>
        <v>PERCEVEJO, MATERIAL METAL, TRATAMENTO SUPERFICIAL LATONADO, TAMANHO 10 MM. CAIXA COM 100 UNIDADES</v>
      </c>
      <c r="H1236" s="130" t="s">
        <v>287</v>
      </c>
      <c r="I1236" s="130">
        <v>2</v>
      </c>
      <c r="J1236" s="131">
        <f>VLOOKUP(F1236,Plan2!$1:$1048576,8,FALSE)</f>
        <v>1.08</v>
      </c>
      <c r="K1236" s="125">
        <f t="shared" si="88"/>
        <v>2.16</v>
      </c>
      <c r="L1236" s="133">
        <v>42527</v>
      </c>
      <c r="M1236" s="130" t="s">
        <v>425</v>
      </c>
      <c r="N1236" s="130">
        <f t="shared" si="90"/>
        <v>2</v>
      </c>
      <c r="O1236" s="127">
        <f t="shared" si="89"/>
        <v>2.16</v>
      </c>
      <c r="P1236" s="126">
        <v>42579</v>
      </c>
      <c r="Q1236" s="120">
        <v>1400</v>
      </c>
      <c r="R1236" s="120" t="s">
        <v>611</v>
      </c>
    </row>
    <row r="1237" spans="1:18" ht="45" x14ac:dyDescent="0.25">
      <c r="A1237" s="120" t="s">
        <v>17</v>
      </c>
      <c r="B1237" s="121" t="s">
        <v>18</v>
      </c>
      <c r="C1237" s="122">
        <v>42664</v>
      </c>
      <c r="D1237" s="132">
        <v>260200</v>
      </c>
      <c r="E1237" s="120" t="s">
        <v>286</v>
      </c>
      <c r="F1237" s="130">
        <v>151</v>
      </c>
      <c r="G1237" s="120" t="str">
        <f>VLOOKUP(F1237,Plan2!$1:$1048576,3,FALSE)</f>
        <v>PINCEL ATÔMICO, MATERIAL PLÁSTICO, TIPO PONTA FELTRO, TIPO CARGA DESCARTÁVEL, COR TINTA VERDE</v>
      </c>
      <c r="H1237" s="130" t="s">
        <v>287</v>
      </c>
      <c r="I1237" s="130">
        <v>7</v>
      </c>
      <c r="J1237" s="131">
        <f>VLOOKUP(F1237,Plan2!$1:$1048576,8,FALSE)</f>
        <v>1.05</v>
      </c>
      <c r="K1237" s="125">
        <f t="shared" si="88"/>
        <v>7.3500000000000005</v>
      </c>
      <c r="L1237" s="133">
        <v>42524</v>
      </c>
      <c r="M1237" s="130" t="s">
        <v>424</v>
      </c>
      <c r="N1237" s="130">
        <f t="shared" si="90"/>
        <v>7</v>
      </c>
      <c r="O1237" s="127">
        <f t="shared" si="89"/>
        <v>7.3500000000000005</v>
      </c>
      <c r="P1237" s="126">
        <v>42579</v>
      </c>
      <c r="Q1237" s="120">
        <v>938</v>
      </c>
      <c r="R1237" s="120" t="s">
        <v>611</v>
      </c>
    </row>
    <row r="1238" spans="1:18" ht="45" x14ac:dyDescent="0.25">
      <c r="A1238" s="120" t="s">
        <v>17</v>
      </c>
      <c r="B1238" s="121" t="s">
        <v>18</v>
      </c>
      <c r="C1238" s="122">
        <v>42664</v>
      </c>
      <c r="D1238" s="132">
        <v>260200</v>
      </c>
      <c r="E1238" s="120" t="s">
        <v>286</v>
      </c>
      <c r="F1238" s="130">
        <v>152</v>
      </c>
      <c r="G1238" s="120" t="str">
        <f>VLOOKUP(F1238,Plan2!$1:$1048576,3,FALSE)</f>
        <v>PINCEL ATÔMICO, MATERIAL PLÁSTICO, TIPO PONTA FELTRO, TIPO CARGA DESCARTÁVEL, COR TINTA VERMELHA</v>
      </c>
      <c r="H1238" s="130" t="s">
        <v>287</v>
      </c>
      <c r="I1238" s="130">
        <v>7</v>
      </c>
      <c r="J1238" s="131">
        <f>VLOOKUP(F1238,Plan2!$1:$1048576,8,FALSE)</f>
        <v>0.94</v>
      </c>
      <c r="K1238" s="125">
        <f t="shared" si="88"/>
        <v>6.58</v>
      </c>
      <c r="L1238" s="133">
        <v>42527</v>
      </c>
      <c r="M1238" s="130" t="s">
        <v>425</v>
      </c>
      <c r="N1238" s="130">
        <f t="shared" si="90"/>
        <v>7</v>
      </c>
      <c r="O1238" s="127">
        <f t="shared" si="89"/>
        <v>6.58</v>
      </c>
      <c r="P1238" s="126">
        <v>42579</v>
      </c>
      <c r="Q1238" s="120">
        <v>1400</v>
      </c>
      <c r="R1238" s="120" t="s">
        <v>611</v>
      </c>
    </row>
    <row r="1239" spans="1:18" ht="45" x14ac:dyDescent="0.25">
      <c r="A1239" s="120" t="s">
        <v>17</v>
      </c>
      <c r="B1239" s="121" t="s">
        <v>18</v>
      </c>
      <c r="C1239" s="122">
        <v>42664</v>
      </c>
      <c r="D1239" s="132">
        <v>260200</v>
      </c>
      <c r="E1239" s="120" t="s">
        <v>286</v>
      </c>
      <c r="F1239" s="130">
        <v>154</v>
      </c>
      <c r="G1239" s="120" t="str">
        <f>VLOOKUP(F1239,Plan2!$1:$1048576,3,FALSE)</f>
        <v>PINCEL MARCADOR PERMANENTE CD, MATERIAL PLÁSTICO, TIPO PONTA FELTRO, COR TINTAPRETA</v>
      </c>
      <c r="H1239" s="130" t="s">
        <v>287</v>
      </c>
      <c r="I1239" s="130">
        <v>8</v>
      </c>
      <c r="J1239" s="131">
        <f>VLOOKUP(F1239,Plan2!$1:$1048576,8,FALSE)</f>
        <v>1.21</v>
      </c>
      <c r="K1239" s="125">
        <f t="shared" si="88"/>
        <v>9.68</v>
      </c>
      <c r="L1239" s="133">
        <v>42527</v>
      </c>
      <c r="M1239" s="130" t="s">
        <v>431</v>
      </c>
      <c r="N1239" s="130">
        <f t="shared" si="90"/>
        <v>8</v>
      </c>
      <c r="O1239" s="127">
        <f t="shared" si="89"/>
        <v>9.68</v>
      </c>
      <c r="P1239" s="126">
        <v>42613</v>
      </c>
      <c r="Q1239" s="120">
        <v>1089</v>
      </c>
      <c r="R1239" s="120" t="s">
        <v>611</v>
      </c>
    </row>
    <row r="1240" spans="1:18" ht="45" x14ac:dyDescent="0.25">
      <c r="A1240" s="120" t="s">
        <v>17</v>
      </c>
      <c r="B1240" s="121" t="s">
        <v>18</v>
      </c>
      <c r="C1240" s="122">
        <v>42664</v>
      </c>
      <c r="D1240" s="132">
        <v>260200</v>
      </c>
      <c r="E1240" s="120" t="s">
        <v>286</v>
      </c>
      <c r="F1240" s="130">
        <v>155</v>
      </c>
      <c r="G1240" s="120" t="str">
        <f>VLOOKUP(F1240,Plan2!$1:$1048576,3,FALSE)</f>
        <v>PINCEL MARCADOR PERMANENTE CD, MATERIAL PLÁSTICO, TIPO PONTA FELTRO, COR TINTAVERMELHA</v>
      </c>
      <c r="H1240" s="130" t="s">
        <v>287</v>
      </c>
      <c r="I1240" s="130">
        <v>3</v>
      </c>
      <c r="J1240" s="131">
        <f>VLOOKUP(F1240,Plan2!$1:$1048576,8,FALSE)</f>
        <v>1.18</v>
      </c>
      <c r="K1240" s="125">
        <f t="shared" si="88"/>
        <v>3.54</v>
      </c>
      <c r="L1240" s="133">
        <v>42524</v>
      </c>
      <c r="M1240" s="130" t="s">
        <v>424</v>
      </c>
      <c r="N1240" s="130">
        <f t="shared" si="90"/>
        <v>3</v>
      </c>
      <c r="O1240" s="127">
        <f t="shared" si="89"/>
        <v>3.54</v>
      </c>
      <c r="P1240" s="126">
        <v>42579</v>
      </c>
      <c r="Q1240" s="120">
        <v>938</v>
      </c>
      <c r="R1240" s="120" t="s">
        <v>611</v>
      </c>
    </row>
    <row r="1241" spans="1:18" ht="45" x14ac:dyDescent="0.25">
      <c r="A1241" s="120" t="s">
        <v>17</v>
      </c>
      <c r="B1241" s="121" t="s">
        <v>18</v>
      </c>
      <c r="C1241" s="122">
        <v>42664</v>
      </c>
      <c r="D1241" s="132">
        <v>260200</v>
      </c>
      <c r="E1241" s="120" t="s">
        <v>286</v>
      </c>
      <c r="F1241" s="130">
        <v>153</v>
      </c>
      <c r="G1241" s="120" t="str">
        <f>VLOOKUP(F1241,Plan2!$1:$1048576,3,FALSE)</f>
        <v>PINCEL MARCADOR PERMANENTE CD, MATERIAL PLÁSTICO, TIPO PONTA FELTRO, COR TINTAAZUL</v>
      </c>
      <c r="H1241" s="130" t="s">
        <v>287</v>
      </c>
      <c r="I1241" s="130">
        <v>2</v>
      </c>
      <c r="J1241" s="131">
        <f>VLOOKUP(F1241,Plan2!$1:$1048576,8,FALSE)</f>
        <v>0.94</v>
      </c>
      <c r="K1241" s="125">
        <f t="shared" si="88"/>
        <v>1.88</v>
      </c>
      <c r="L1241" s="133">
        <v>42527</v>
      </c>
      <c r="M1241" s="130" t="s">
        <v>425</v>
      </c>
      <c r="N1241" s="130">
        <f t="shared" si="90"/>
        <v>2</v>
      </c>
      <c r="O1241" s="127">
        <f t="shared" si="89"/>
        <v>1.88</v>
      </c>
      <c r="P1241" s="126">
        <v>42579</v>
      </c>
      <c r="Q1241" s="120">
        <v>1400</v>
      </c>
      <c r="R1241" s="120" t="s">
        <v>611</v>
      </c>
    </row>
    <row r="1242" spans="1:18" ht="45" x14ac:dyDescent="0.25">
      <c r="A1242" s="120" t="s">
        <v>17</v>
      </c>
      <c r="B1242" s="121" t="s">
        <v>18</v>
      </c>
      <c r="C1242" s="122">
        <v>42664</v>
      </c>
      <c r="D1242" s="132">
        <v>260200</v>
      </c>
      <c r="E1242" s="120" t="s">
        <v>286</v>
      </c>
      <c r="F1242" s="130">
        <v>156</v>
      </c>
      <c r="G1242" s="120" t="str">
        <f>VLOOKUP(F1242,Plan2!$1:$1048576,3,FALSE)</f>
        <v>PINCEL QUADRO BRANCO / MAGNÉTICO, MATERIAL PLÁSTICO, MATERIAL PONTA FELTRO, TIPO CARGA DESCARTÁVEL, COR AZUL</v>
      </c>
      <c r="H1242" s="130" t="s">
        <v>287</v>
      </c>
      <c r="I1242" s="130">
        <v>3</v>
      </c>
      <c r="J1242" s="131">
        <f>VLOOKUP(F1242,Plan2!$1:$1048576,8,FALSE)</f>
        <v>1.3</v>
      </c>
      <c r="K1242" s="125">
        <f t="shared" si="88"/>
        <v>3.9000000000000004</v>
      </c>
      <c r="L1242" s="133">
        <v>42524</v>
      </c>
      <c r="M1242" s="130" t="s">
        <v>423</v>
      </c>
      <c r="N1242" s="130">
        <f t="shared" si="90"/>
        <v>3</v>
      </c>
      <c r="O1242" s="127">
        <f t="shared" si="89"/>
        <v>3.9000000000000004</v>
      </c>
      <c r="P1242" s="126">
        <v>42576</v>
      </c>
      <c r="Q1242" s="120">
        <v>348</v>
      </c>
      <c r="R1242" s="120" t="s">
        <v>611</v>
      </c>
    </row>
    <row r="1243" spans="1:18" ht="60" x14ac:dyDescent="0.25">
      <c r="A1243" s="120" t="s">
        <v>17</v>
      </c>
      <c r="B1243" s="121" t="s">
        <v>18</v>
      </c>
      <c r="C1243" s="122">
        <v>42664</v>
      </c>
      <c r="D1243" s="132">
        <v>260200</v>
      </c>
      <c r="E1243" s="120" t="s">
        <v>286</v>
      </c>
      <c r="F1243" s="130">
        <v>158</v>
      </c>
      <c r="G1243" s="120" t="str">
        <f>VLOOKUP(F1243,Plan2!$1:$1048576,3,FALSE)</f>
        <v>PINCEL QUADRO BRANCO / MAGNÉTICO, MATERIAL PLÁSTICO, MATERIAL PONTA FELTRO, TIPO CARGA DESCARTÁVEL, COR VERDE</v>
      </c>
      <c r="H1243" s="130" t="s">
        <v>287</v>
      </c>
      <c r="I1243" s="130">
        <v>3</v>
      </c>
      <c r="J1243" s="131">
        <f>VLOOKUP(F1243,Plan2!$1:$1048576,8,FALSE)</f>
        <v>1.27</v>
      </c>
      <c r="K1243" s="125">
        <f t="shared" si="88"/>
        <v>3.81</v>
      </c>
      <c r="L1243" s="133">
        <v>42524</v>
      </c>
      <c r="M1243" s="130" t="s">
        <v>424</v>
      </c>
      <c r="N1243" s="130">
        <f t="shared" si="90"/>
        <v>3</v>
      </c>
      <c r="O1243" s="127">
        <f t="shared" si="89"/>
        <v>3.81</v>
      </c>
      <c r="P1243" s="126">
        <v>42579</v>
      </c>
      <c r="Q1243" s="120">
        <v>938</v>
      </c>
      <c r="R1243" s="120" t="s">
        <v>611</v>
      </c>
    </row>
    <row r="1244" spans="1:18" ht="60" x14ac:dyDescent="0.25">
      <c r="A1244" s="120" t="s">
        <v>17</v>
      </c>
      <c r="B1244" s="121" t="s">
        <v>18</v>
      </c>
      <c r="C1244" s="122">
        <v>42664</v>
      </c>
      <c r="D1244" s="132">
        <v>260200</v>
      </c>
      <c r="E1244" s="120" t="s">
        <v>286</v>
      </c>
      <c r="F1244" s="130">
        <v>159</v>
      </c>
      <c r="G1244" s="120" t="str">
        <f>VLOOKUP(F1244,Plan2!$1:$1048576,3,FALSE)</f>
        <v>PINCEL QUADRO BRANCO / MAGNÉTICO, MATERIAL PLÁSTICO, MATERIAL PONTA FELTRO, TIPO CARGA DESCARTÁVEL, COR VERMELHO</v>
      </c>
      <c r="H1244" s="130" t="s">
        <v>287</v>
      </c>
      <c r="I1244" s="130">
        <v>3</v>
      </c>
      <c r="J1244" s="131">
        <f>VLOOKUP(F1244,Plan2!$1:$1048576,8,FALSE)</f>
        <v>1.28</v>
      </c>
      <c r="K1244" s="125">
        <f t="shared" si="88"/>
        <v>3.84</v>
      </c>
      <c r="L1244" s="133">
        <v>42524</v>
      </c>
      <c r="M1244" s="130" t="s">
        <v>424</v>
      </c>
      <c r="N1244" s="130">
        <f t="shared" si="90"/>
        <v>3</v>
      </c>
      <c r="O1244" s="127">
        <f t="shared" si="89"/>
        <v>3.84</v>
      </c>
      <c r="P1244" s="126">
        <v>42579</v>
      </c>
      <c r="Q1244" s="120">
        <v>938</v>
      </c>
      <c r="R1244" s="120" t="s">
        <v>611</v>
      </c>
    </row>
    <row r="1245" spans="1:18" ht="75" x14ac:dyDescent="0.25">
      <c r="A1245" s="120" t="s">
        <v>17</v>
      </c>
      <c r="B1245" s="121" t="s">
        <v>18</v>
      </c>
      <c r="C1245" s="122">
        <v>42664</v>
      </c>
      <c r="D1245" s="132">
        <v>260200</v>
      </c>
      <c r="E1245" s="120" t="s">
        <v>286</v>
      </c>
      <c r="F1245" s="130">
        <v>160</v>
      </c>
      <c r="G1245" s="120" t="str">
        <f>VLOOKUP(F1245,Plan2!$1:$1048576,3,FALSE)</f>
        <v>PRANCHETA PORTÁTIL, MATERIAL ACRÍLICO, COMPRIMENTO 233 MM, LARGURA 320 MM, ESPESSURA 3 MM, COR FUMÊ, CARACTERÍSTICAS ADICIONAIS COM PRENDEDOR NIQUELADO</v>
      </c>
      <c r="H1245" s="130" t="s">
        <v>287</v>
      </c>
      <c r="I1245" s="130">
        <v>9</v>
      </c>
      <c r="J1245" s="131">
        <f>VLOOKUP(F1245,Plan2!$1:$1048576,8,FALSE)</f>
        <v>7.54</v>
      </c>
      <c r="K1245" s="125">
        <f t="shared" si="88"/>
        <v>67.86</v>
      </c>
      <c r="L1245" s="133">
        <v>42524</v>
      </c>
      <c r="M1245" s="130" t="s">
        <v>418</v>
      </c>
      <c r="N1245" s="130">
        <f t="shared" si="90"/>
        <v>9</v>
      </c>
      <c r="O1245" s="127">
        <f t="shared" si="89"/>
        <v>67.86</v>
      </c>
      <c r="P1245" s="126">
        <v>42583</v>
      </c>
      <c r="Q1245" s="120">
        <v>4227</v>
      </c>
      <c r="R1245" s="120" t="s">
        <v>611</v>
      </c>
    </row>
    <row r="1246" spans="1:18" ht="60" x14ac:dyDescent="0.25">
      <c r="A1246" s="120" t="s">
        <v>17</v>
      </c>
      <c r="B1246" s="121" t="s">
        <v>18</v>
      </c>
      <c r="C1246" s="122">
        <v>42664</v>
      </c>
      <c r="D1246" s="132">
        <v>260200</v>
      </c>
      <c r="E1246" s="120" t="s">
        <v>286</v>
      </c>
      <c r="F1246" s="130">
        <v>164</v>
      </c>
      <c r="G1246" s="120" t="str">
        <f>VLOOKUP(F1246,Plan2!$1:$1048576,3,FALSE)</f>
        <v>RÉGUA COMUM, MATERIAL PLÁSTICO CRISTAL, COMPRIMENTO 50 CM, GRADUAÇÃO CENTÍMETRO, TIPO MATERIAL RÍGIDO</v>
      </c>
      <c r="H1246" s="130" t="s">
        <v>287</v>
      </c>
      <c r="I1246" s="130">
        <v>3</v>
      </c>
      <c r="J1246" s="131">
        <f>VLOOKUP(F1246,Plan2!$1:$1048576,8,FALSE)</f>
        <v>1.88</v>
      </c>
      <c r="K1246" s="125">
        <f t="shared" si="88"/>
        <v>5.64</v>
      </c>
      <c r="L1246" s="133">
        <v>42527</v>
      </c>
      <c r="M1246" s="130" t="s">
        <v>433</v>
      </c>
      <c r="N1246" s="130">
        <f t="shared" si="90"/>
        <v>3</v>
      </c>
      <c r="O1246" s="127">
        <f t="shared" si="89"/>
        <v>5.64</v>
      </c>
      <c r="P1246" s="126">
        <v>42570</v>
      </c>
      <c r="Q1246" s="120">
        <v>7570</v>
      </c>
      <c r="R1246" s="120" t="s">
        <v>611</v>
      </c>
    </row>
    <row r="1247" spans="1:18" ht="45" x14ac:dyDescent="0.25">
      <c r="A1247" s="120" t="s">
        <v>17</v>
      </c>
      <c r="B1247" s="121" t="s">
        <v>18</v>
      </c>
      <c r="C1247" s="122">
        <v>42664</v>
      </c>
      <c r="D1247" s="132">
        <v>260200</v>
      </c>
      <c r="E1247" s="120" t="s">
        <v>286</v>
      </c>
      <c r="F1247" s="130">
        <v>174</v>
      </c>
      <c r="G1247" s="120" t="str">
        <f>VLOOKUP(F1247,Plan2!$1:$1048576,3,FALSE)</f>
        <v>TESOURA, MATERIAL AÇO INOXIDÁVEL, MATERIAL CABO POLIPROPILENO, COMPRIMENTO 20 CM</v>
      </c>
      <c r="H1247" s="130" t="s">
        <v>287</v>
      </c>
      <c r="I1247" s="130">
        <v>12</v>
      </c>
      <c r="J1247" s="131">
        <f>VLOOKUP(F1247,Plan2!$1:$1048576,8,FALSE)</f>
        <v>2.8</v>
      </c>
      <c r="K1247" s="125">
        <f t="shared" si="88"/>
        <v>33.599999999999994</v>
      </c>
      <c r="L1247" s="133">
        <v>42524</v>
      </c>
      <c r="M1247" s="130" t="s">
        <v>423</v>
      </c>
      <c r="N1247" s="130">
        <f t="shared" si="90"/>
        <v>12</v>
      </c>
      <c r="O1247" s="127">
        <f t="shared" si="89"/>
        <v>33.599999999999994</v>
      </c>
      <c r="P1247" s="126">
        <v>42576</v>
      </c>
      <c r="Q1247" s="120">
        <v>348</v>
      </c>
      <c r="R1247" s="120" t="s">
        <v>611</v>
      </c>
    </row>
    <row r="1248" spans="1:18" ht="105" x14ac:dyDescent="0.25">
      <c r="A1248" s="120" t="s">
        <v>17</v>
      </c>
      <c r="B1248" s="121" t="s">
        <v>18</v>
      </c>
      <c r="C1248" s="122">
        <v>42664</v>
      </c>
      <c r="D1248" s="132">
        <v>260300</v>
      </c>
      <c r="E1248" s="120" t="s">
        <v>349</v>
      </c>
      <c r="F1248" s="130">
        <v>18</v>
      </c>
      <c r="G1248" s="120" t="str">
        <f>VLOOKUP(F1248,Plan2!$1:$1048576,3,FALSE)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1248" s="130" t="s">
        <v>350</v>
      </c>
      <c r="I1248" s="130">
        <v>50</v>
      </c>
      <c r="J1248" s="131">
        <f>VLOOKUP(F1248,Plan2!$1:$1048576,8,FALSE)</f>
        <v>0.5</v>
      </c>
      <c r="K1248" s="125">
        <f t="shared" si="88"/>
        <v>25</v>
      </c>
      <c r="L1248" s="133">
        <v>42524</v>
      </c>
      <c r="M1248" s="130" t="s">
        <v>418</v>
      </c>
      <c r="N1248" s="130">
        <f t="shared" si="90"/>
        <v>50</v>
      </c>
      <c r="O1248" s="127">
        <f t="shared" si="89"/>
        <v>25</v>
      </c>
      <c r="P1248" s="126">
        <v>42583</v>
      </c>
      <c r="Q1248" s="120">
        <v>4227</v>
      </c>
      <c r="R1248" s="120" t="s">
        <v>611</v>
      </c>
    </row>
    <row r="1249" spans="1:18" ht="105" x14ac:dyDescent="0.25">
      <c r="A1249" s="120" t="s">
        <v>17</v>
      </c>
      <c r="B1249" s="121" t="s">
        <v>18</v>
      </c>
      <c r="C1249" s="122">
        <v>42664</v>
      </c>
      <c r="D1249" s="132">
        <v>260300</v>
      </c>
      <c r="E1249" s="120" t="s">
        <v>349</v>
      </c>
      <c r="F1249" s="130">
        <v>19</v>
      </c>
      <c r="G1249" s="120" t="str">
        <f>VLOOKUP(F1249,Plan2!$1:$1048576,3,FALSE)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1249" s="130" t="s">
        <v>350</v>
      </c>
      <c r="I1249" s="130">
        <v>50</v>
      </c>
      <c r="J1249" s="131">
        <f>VLOOKUP(F1249,Plan2!$1:$1048576,8,FALSE)</f>
        <v>0.32</v>
      </c>
      <c r="K1249" s="125">
        <f t="shared" si="88"/>
        <v>16</v>
      </c>
      <c r="L1249" s="133">
        <v>42527</v>
      </c>
      <c r="M1249" s="130" t="s">
        <v>431</v>
      </c>
      <c r="N1249" s="130">
        <f t="shared" si="90"/>
        <v>50</v>
      </c>
      <c r="O1249" s="127">
        <f t="shared" si="89"/>
        <v>16</v>
      </c>
      <c r="P1249" s="126">
        <v>42613</v>
      </c>
      <c r="Q1249" s="120">
        <v>1089</v>
      </c>
      <c r="R1249" s="120" t="s">
        <v>611</v>
      </c>
    </row>
    <row r="1250" spans="1:18" ht="60" x14ac:dyDescent="0.25">
      <c r="A1250" s="120" t="s">
        <v>17</v>
      </c>
      <c r="B1250" s="121" t="s">
        <v>18</v>
      </c>
      <c r="C1250" s="122">
        <v>42664</v>
      </c>
      <c r="D1250" s="132">
        <v>260300</v>
      </c>
      <c r="E1250" s="120" t="s">
        <v>349</v>
      </c>
      <c r="F1250" s="130">
        <v>43</v>
      </c>
      <c r="G1250" s="120" t="str">
        <f>VLOOKUP(F1250,Plan2!$1:$1048576,3,FALSE)</f>
        <v>CLIPE, TRATAMENTO SUPERFICIAL NIQUELADO, TAMANHO 2/0, MATERIAL METAL, FORMATO TRANÇADO. CAIXA COM 50 UNIDADES</v>
      </c>
      <c r="H1250" s="130" t="s">
        <v>350</v>
      </c>
      <c r="I1250" s="130">
        <v>30</v>
      </c>
      <c r="J1250" s="131">
        <f>VLOOKUP(F1250,Plan2!$1:$1048576,8,FALSE)</f>
        <v>1.7</v>
      </c>
      <c r="K1250" s="125">
        <f t="shared" si="88"/>
        <v>51</v>
      </c>
      <c r="L1250" s="133">
        <v>42524</v>
      </c>
      <c r="M1250" s="130" t="s">
        <v>413</v>
      </c>
      <c r="N1250" s="130">
        <f t="shared" si="90"/>
        <v>30</v>
      </c>
      <c r="O1250" s="127">
        <f t="shared" si="89"/>
        <v>51</v>
      </c>
      <c r="P1250" s="126">
        <v>42579</v>
      </c>
      <c r="Q1250" s="120">
        <v>4949</v>
      </c>
      <c r="R1250" s="120" t="s">
        <v>611</v>
      </c>
    </row>
    <row r="1251" spans="1:18" ht="75" x14ac:dyDescent="0.25">
      <c r="A1251" s="120" t="s">
        <v>17</v>
      </c>
      <c r="B1251" s="121" t="s">
        <v>18</v>
      </c>
      <c r="C1251" s="122">
        <v>42664</v>
      </c>
      <c r="D1251" s="132">
        <v>260300</v>
      </c>
      <c r="E1251" s="120" t="s">
        <v>349</v>
      </c>
      <c r="F1251" s="130">
        <v>47</v>
      </c>
      <c r="G1251" s="120" t="str">
        <f>VLOOKUP(F1251,Plan2!$1:$1048576,3,FALSE)</f>
        <v>COLA, COMPOSIÇÃO POLIVINIL ACETATO- PVA, COR BRANCA, APLICAÇÃO ESCOLAR, CARACTERÍSTICAS ADICIONAIS LAVÁVEL, NÃO TÓXICA, VALIDADE MÍNIMA 18 MESES, TIPOLÍQUIDO. TUDO DE 40G</v>
      </c>
      <c r="H1251" s="130" t="s">
        <v>350</v>
      </c>
      <c r="I1251" s="130">
        <v>4</v>
      </c>
      <c r="J1251" s="131">
        <f>VLOOKUP(F1251,Plan2!$1:$1048576,8,FALSE)</f>
        <v>0.49</v>
      </c>
      <c r="K1251" s="125">
        <f t="shared" si="88"/>
        <v>1.96</v>
      </c>
      <c r="L1251" s="133">
        <v>42524</v>
      </c>
      <c r="M1251" s="130" t="s">
        <v>424</v>
      </c>
      <c r="N1251" s="130">
        <f t="shared" si="90"/>
        <v>4</v>
      </c>
      <c r="O1251" s="127">
        <f t="shared" si="89"/>
        <v>1.96</v>
      </c>
      <c r="P1251" s="126">
        <v>42579</v>
      </c>
      <c r="Q1251" s="120">
        <v>938</v>
      </c>
      <c r="R1251" s="120" t="s">
        <v>611</v>
      </c>
    </row>
    <row r="1252" spans="1:18" ht="60" x14ac:dyDescent="0.25">
      <c r="A1252" s="120" t="s">
        <v>17</v>
      </c>
      <c r="B1252" s="121" t="s">
        <v>18</v>
      </c>
      <c r="C1252" s="122">
        <v>42664</v>
      </c>
      <c r="D1252" s="132">
        <v>260300</v>
      </c>
      <c r="E1252" s="120" t="s">
        <v>349</v>
      </c>
      <c r="F1252" s="130">
        <v>66</v>
      </c>
      <c r="G1252" s="120" t="str">
        <f>VLOOKUP(F1252,Plan2!$1:$1048576,3,FALSE)</f>
        <v>ENVELOPE, MATERIAL PAPEL KRAFT, GRAMATURA 110 G/M2, TIPO SACO COMUM, COMPRIMENTO 390 MM, COR PARDA, LARGURA 260 MM</v>
      </c>
      <c r="H1252" s="130" t="s">
        <v>350</v>
      </c>
      <c r="I1252" s="130">
        <v>600</v>
      </c>
      <c r="J1252" s="131">
        <f>VLOOKUP(F1252,Plan2!$1:$1048576,8,FALSE)</f>
        <v>0.12</v>
      </c>
      <c r="K1252" s="125">
        <f t="shared" si="88"/>
        <v>72</v>
      </c>
      <c r="L1252" s="133">
        <v>42524</v>
      </c>
      <c r="M1252" s="130" t="s">
        <v>420</v>
      </c>
      <c r="N1252" s="130">
        <v>360</v>
      </c>
      <c r="O1252" s="127">
        <f t="shared" si="89"/>
        <v>43.199999999999996</v>
      </c>
      <c r="P1252" s="126">
        <v>42579</v>
      </c>
      <c r="Q1252" s="120">
        <v>4544</v>
      </c>
      <c r="R1252" s="120" t="s">
        <v>692</v>
      </c>
    </row>
    <row r="1253" spans="1:18" ht="75" x14ac:dyDescent="0.25">
      <c r="A1253" s="120" t="s">
        <v>17</v>
      </c>
      <c r="B1253" s="121" t="s">
        <v>18</v>
      </c>
      <c r="C1253" s="122">
        <v>42664</v>
      </c>
      <c r="D1253" s="132">
        <v>260300</v>
      </c>
      <c r="E1253" s="120" t="s">
        <v>349</v>
      </c>
      <c r="F1253" s="130">
        <v>91</v>
      </c>
      <c r="G1253" s="120" t="str">
        <f>VLOOKUP(F1253,Plan2!$1:$1048576,3,FALSE)</f>
        <v>FITA ADESIVA, MATERIAL POLIPROPILENO TRANSPARENTE, TIPO MONOFACE, LARGURA 19 MM, COMPRIMENTO 50 M, COR INCOLOR, APLICAÇÃO MULTIUSO. ROLO DE 50 METROS</v>
      </c>
      <c r="H1253" s="130" t="s">
        <v>350</v>
      </c>
      <c r="I1253" s="130">
        <v>22</v>
      </c>
      <c r="J1253" s="131">
        <f>VLOOKUP(F1253,Plan2!$1:$1048576,8,FALSE)</f>
        <v>1.03</v>
      </c>
      <c r="K1253" s="125">
        <f t="shared" si="88"/>
        <v>22.66</v>
      </c>
      <c r="L1253" s="133">
        <v>42527</v>
      </c>
      <c r="M1253" s="130" t="s">
        <v>429</v>
      </c>
      <c r="N1253" s="130">
        <f t="shared" ref="N1253:N1272" si="91">I1253</f>
        <v>22</v>
      </c>
      <c r="O1253" s="127">
        <f t="shared" si="89"/>
        <v>22.66</v>
      </c>
      <c r="P1253" s="126">
        <v>42569</v>
      </c>
      <c r="Q1253" s="120">
        <v>2792</v>
      </c>
      <c r="R1253" s="120" t="s">
        <v>611</v>
      </c>
    </row>
    <row r="1254" spans="1:18" ht="75" x14ac:dyDescent="0.25">
      <c r="A1254" s="120" t="s">
        <v>17</v>
      </c>
      <c r="B1254" s="121" t="s">
        <v>18</v>
      </c>
      <c r="C1254" s="122">
        <v>42664</v>
      </c>
      <c r="D1254" s="132">
        <v>260300</v>
      </c>
      <c r="E1254" s="120" t="s">
        <v>349</v>
      </c>
      <c r="F1254" s="130">
        <v>92</v>
      </c>
      <c r="G1254" s="120" t="str">
        <f>VLOOKUP(F1254,Plan2!$1:$1048576,3,FALSE)</f>
        <v>FITA ADESIVA, MATERIAL POLIPROPILENO TRANSPARENTE, TIPO MONOFACE, LARGURA 50 MM, COMPRIMENTO 50 M, COR INCOLOR, APLICAÇÃO MULTIUSO. ROLO DE 50 METROS</v>
      </c>
      <c r="H1254" s="130" t="s">
        <v>350</v>
      </c>
      <c r="I1254" s="130">
        <v>16</v>
      </c>
      <c r="J1254" s="131">
        <f>VLOOKUP(F1254,Plan2!$1:$1048576,8,FALSE)</f>
        <v>1.8</v>
      </c>
      <c r="K1254" s="125">
        <f t="shared" si="88"/>
        <v>28.8</v>
      </c>
      <c r="L1254" s="133">
        <v>42524</v>
      </c>
      <c r="M1254" s="130" t="s">
        <v>416</v>
      </c>
      <c r="N1254" s="130">
        <f t="shared" si="91"/>
        <v>16</v>
      </c>
      <c r="O1254" s="127">
        <f t="shared" si="89"/>
        <v>28.8</v>
      </c>
      <c r="P1254" s="126">
        <v>42597</v>
      </c>
      <c r="Q1254" s="120">
        <v>3048</v>
      </c>
      <c r="R1254" s="120" t="s">
        <v>611</v>
      </c>
    </row>
    <row r="1255" spans="1:18" ht="45" x14ac:dyDescent="0.25">
      <c r="A1255" s="120" t="s">
        <v>17</v>
      </c>
      <c r="B1255" s="121" t="s">
        <v>18</v>
      </c>
      <c r="C1255" s="122">
        <v>42664</v>
      </c>
      <c r="D1255" s="132">
        <v>260300</v>
      </c>
      <c r="E1255" s="120" t="s">
        <v>349</v>
      </c>
      <c r="F1255" s="130">
        <v>94</v>
      </c>
      <c r="G1255" s="120" t="str">
        <f>VLOOKUP(F1255,Plan2!$1:$1048576,3,FALSE)</f>
        <v>FLANELA, MATERIAL FLANELA, COMPRIMENTO 60 CM, LARGURA 40 CM, COR AMARELA</v>
      </c>
      <c r="H1255" s="130" t="s">
        <v>350</v>
      </c>
      <c r="I1255" s="130">
        <v>12</v>
      </c>
      <c r="J1255" s="131">
        <f>VLOOKUP(F1255,Plan2!$1:$1048576,8,FALSE)</f>
        <v>1.22</v>
      </c>
      <c r="K1255" s="125">
        <f t="shared" si="88"/>
        <v>14.64</v>
      </c>
      <c r="L1255" s="133">
        <v>42524</v>
      </c>
      <c r="M1255" s="130" t="s">
        <v>422</v>
      </c>
      <c r="N1255" s="130">
        <f t="shared" si="91"/>
        <v>12</v>
      </c>
      <c r="O1255" s="127">
        <f t="shared" si="89"/>
        <v>14.64</v>
      </c>
      <c r="P1255" s="126">
        <v>42590</v>
      </c>
      <c r="Q1255" s="120">
        <v>544</v>
      </c>
      <c r="R1255" s="120" t="s">
        <v>611</v>
      </c>
    </row>
    <row r="1256" spans="1:18" ht="45" x14ac:dyDescent="0.25">
      <c r="A1256" s="120" t="s">
        <v>17</v>
      </c>
      <c r="B1256" s="121" t="s">
        <v>18</v>
      </c>
      <c r="C1256" s="122">
        <v>42664</v>
      </c>
      <c r="D1256" s="132">
        <v>260300</v>
      </c>
      <c r="E1256" s="120" t="s">
        <v>349</v>
      </c>
      <c r="F1256" s="130">
        <v>102</v>
      </c>
      <c r="G1256" s="120" t="str">
        <f>VLOOKUP(F1256,Plan2!$1:$1048576,3,FALSE)</f>
        <v>GRAMPEADOR, TRATAMENTO SUPERFICIAL PINTADO, MATERIAL METAL, TIPO MESA, CAPACIDADE 50 FL, TAMANHO GRAMPO 26/6</v>
      </c>
      <c r="H1256" s="130" t="s">
        <v>350</v>
      </c>
      <c r="I1256" s="130">
        <v>1</v>
      </c>
      <c r="J1256" s="131">
        <f>VLOOKUP(F1256,Plan2!$1:$1048576,8,FALSE)</f>
        <v>17.489999999999998</v>
      </c>
      <c r="K1256" s="125">
        <f t="shared" si="88"/>
        <v>17.489999999999998</v>
      </c>
      <c r="L1256" s="133">
        <v>42524</v>
      </c>
      <c r="M1256" s="130" t="s">
        <v>418</v>
      </c>
      <c r="N1256" s="130">
        <f t="shared" si="91"/>
        <v>1</v>
      </c>
      <c r="O1256" s="127">
        <f t="shared" si="89"/>
        <v>17.489999999999998</v>
      </c>
      <c r="P1256" s="126">
        <v>42583</v>
      </c>
      <c r="Q1256" s="120">
        <v>4227</v>
      </c>
      <c r="R1256" s="120" t="s">
        <v>611</v>
      </c>
    </row>
    <row r="1257" spans="1:18" ht="60" x14ac:dyDescent="0.25">
      <c r="A1257" s="120" t="s">
        <v>17</v>
      </c>
      <c r="B1257" s="121" t="s">
        <v>18</v>
      </c>
      <c r="C1257" s="122">
        <v>42664</v>
      </c>
      <c r="D1257" s="132">
        <v>260300</v>
      </c>
      <c r="E1257" s="120" t="s">
        <v>349</v>
      </c>
      <c r="F1257" s="130">
        <v>101</v>
      </c>
      <c r="G1257" s="120" t="str">
        <f>VLOOKUP(F1257,Plan2!$1:$1048576,3,FALSE)</f>
        <v>GRAMPEADOR, TRATAMENTO SUPERFICIAL PINTADO, MATERIAL METAL, TIPO MESA, CAPACIDADE 20 FL, APLICAÇÃO PAPEL, TAMANHO GRAMPO 26/6</v>
      </c>
      <c r="H1257" s="130" t="s">
        <v>350</v>
      </c>
      <c r="I1257" s="130">
        <v>2</v>
      </c>
      <c r="J1257" s="131">
        <f>VLOOKUP(F1257,Plan2!$1:$1048576,8,FALSE)</f>
        <v>5.84</v>
      </c>
      <c r="K1257" s="125">
        <f t="shared" si="88"/>
        <v>11.68</v>
      </c>
      <c r="L1257" s="133">
        <v>42527</v>
      </c>
      <c r="M1257" s="130" t="s">
        <v>431</v>
      </c>
      <c r="N1257" s="130">
        <f t="shared" si="91"/>
        <v>2</v>
      </c>
      <c r="O1257" s="127">
        <f t="shared" si="89"/>
        <v>11.68</v>
      </c>
      <c r="P1257" s="126">
        <v>42613</v>
      </c>
      <c r="Q1257" s="120">
        <v>1089</v>
      </c>
      <c r="R1257" s="120" t="s">
        <v>611</v>
      </c>
    </row>
    <row r="1258" spans="1:18" ht="45" x14ac:dyDescent="0.25">
      <c r="A1258" s="120" t="s">
        <v>17</v>
      </c>
      <c r="B1258" s="121" t="s">
        <v>18</v>
      </c>
      <c r="C1258" s="122">
        <v>42664</v>
      </c>
      <c r="D1258" s="132">
        <v>260300</v>
      </c>
      <c r="E1258" s="120" t="s">
        <v>349</v>
      </c>
      <c r="F1258" s="130">
        <v>104</v>
      </c>
      <c r="G1258" s="120" t="str">
        <f>VLOOKUP(F1258,Plan2!$1:$1048576,3,FALSE)</f>
        <v>GRAMPO GRAMPEADOR, MATERIAL METAL, TRATAMENTO SUPERFICIAL GALVANIZADO, TAMANHO26/6. CAIXA COM 5.000 UNIDADES</v>
      </c>
      <c r="H1258" s="130" t="s">
        <v>350</v>
      </c>
      <c r="I1258" s="130">
        <v>4</v>
      </c>
      <c r="J1258" s="131">
        <f>VLOOKUP(F1258,Plan2!$1:$1048576,8,FALSE)</f>
        <v>2</v>
      </c>
      <c r="K1258" s="125">
        <f t="shared" si="88"/>
        <v>8</v>
      </c>
      <c r="L1258" s="133">
        <v>42527</v>
      </c>
      <c r="M1258" s="130" t="s">
        <v>428</v>
      </c>
      <c r="N1258" s="130">
        <f t="shared" si="91"/>
        <v>4</v>
      </c>
      <c r="O1258" s="127">
        <f t="shared" si="89"/>
        <v>8</v>
      </c>
      <c r="P1258" s="126">
        <v>42639</v>
      </c>
      <c r="Q1258" s="120">
        <v>309</v>
      </c>
      <c r="R1258" s="120" t="s">
        <v>611</v>
      </c>
    </row>
    <row r="1259" spans="1:18" ht="75" x14ac:dyDescent="0.25">
      <c r="A1259" s="120" t="s">
        <v>17</v>
      </c>
      <c r="B1259" s="121" t="s">
        <v>18</v>
      </c>
      <c r="C1259" s="122">
        <v>42664</v>
      </c>
      <c r="D1259" s="132">
        <v>260300</v>
      </c>
      <c r="E1259" s="120" t="s">
        <v>349</v>
      </c>
      <c r="F1259" s="130">
        <v>110</v>
      </c>
      <c r="G1259" s="120" t="str">
        <f>VLOOKUP(F1259,Plan2!$1:$1048576,3,FALSE)</f>
        <v>LIVRO ATA, MATERIAL PAPEL OFF-SET, QUANTIDADE FOLHAS 100, GRAMATURA 75 G/M2, COMPRIMENTO 320 MM, LARGURA 220 MM, CARACTERÍSTICAS ADICIONAIS COM ÍNDICE, TIPO CAPA CARTONADO</v>
      </c>
      <c r="H1259" s="130" t="s">
        <v>350</v>
      </c>
      <c r="I1259" s="130">
        <v>5</v>
      </c>
      <c r="J1259" s="131">
        <f>VLOOKUP(F1259,Plan2!$1:$1048576,8,FALSE)</f>
        <v>3.65</v>
      </c>
      <c r="K1259" s="125">
        <f t="shared" si="88"/>
        <v>18.25</v>
      </c>
      <c r="L1259" s="133">
        <v>42527</v>
      </c>
      <c r="M1259" s="130" t="s">
        <v>427</v>
      </c>
      <c r="N1259" s="130">
        <f t="shared" si="91"/>
        <v>5</v>
      </c>
      <c r="O1259" s="127">
        <f t="shared" si="89"/>
        <v>18.25</v>
      </c>
      <c r="P1259" s="126" t="s">
        <v>671</v>
      </c>
      <c r="Q1259" s="120" t="s">
        <v>477</v>
      </c>
      <c r="R1259" s="120" t="s">
        <v>695</v>
      </c>
    </row>
    <row r="1260" spans="1:18" ht="135" x14ac:dyDescent="0.25">
      <c r="A1260" s="120" t="s">
        <v>17</v>
      </c>
      <c r="B1260" s="121" t="s">
        <v>18</v>
      </c>
      <c r="C1260" s="122">
        <v>42664</v>
      </c>
      <c r="D1260" s="132">
        <v>260300</v>
      </c>
      <c r="E1260" s="120" t="s">
        <v>349</v>
      </c>
      <c r="F1260" s="130">
        <v>115</v>
      </c>
      <c r="G1260" s="120" t="str">
        <f>VLOOKUP(F1260,Plan2!$1:$1048576,3,FALSE)</f>
        <v>LUVA PARA PROCEDIMENTO NÃO CIRÚRGICO, MATERIAL LÁTEX NATURAL ÍNTEGRO E UNIFORME, TAMANHO PEQUENO, CARACTERÍSTICAS ADICIONAIS LUBRIFICADA COM PÓ BIOABSORVÍVEL, DESCARTÁVEL, APRESENTAÇÃO ATÓXICA, TIPO AMBIDESTRA, TIPO USO DESCARTÁVEL, MODELO FORMATO ANATÔMICO, FINALIDADE RESISTENTE À TRAÇÃO</v>
      </c>
      <c r="H1260" s="130" t="s">
        <v>350</v>
      </c>
      <c r="I1260" s="130">
        <v>2</v>
      </c>
      <c r="J1260" s="131">
        <f>VLOOKUP(F1260,Plan2!$1:$1048576,8,FALSE)</f>
        <v>14.1</v>
      </c>
      <c r="K1260" s="125">
        <f t="shared" si="88"/>
        <v>28.2</v>
      </c>
      <c r="L1260" s="133">
        <v>42524</v>
      </c>
      <c r="M1260" s="130" t="s">
        <v>421</v>
      </c>
      <c r="N1260" s="130">
        <f t="shared" si="91"/>
        <v>2</v>
      </c>
      <c r="O1260" s="127">
        <f t="shared" si="89"/>
        <v>28.2</v>
      </c>
      <c r="P1260" s="133">
        <v>42766</v>
      </c>
      <c r="Q1260" s="130">
        <v>6</v>
      </c>
      <c r="R1260" s="120" t="s">
        <v>611</v>
      </c>
    </row>
    <row r="1261" spans="1:18" ht="135" x14ac:dyDescent="0.25">
      <c r="A1261" s="120" t="s">
        <v>17</v>
      </c>
      <c r="B1261" s="121" t="s">
        <v>18</v>
      </c>
      <c r="C1261" s="122">
        <v>42664</v>
      </c>
      <c r="D1261" s="132">
        <v>260300</v>
      </c>
      <c r="E1261" s="120" t="s">
        <v>349</v>
      </c>
      <c r="F1261" s="130">
        <v>114</v>
      </c>
      <c r="G1261" s="120" t="str">
        <f>VLOOKUP(F1261,Plan2!$1:$1048576,3,FALSE)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1261" s="130" t="s">
        <v>350</v>
      </c>
      <c r="I1261" s="130">
        <v>12</v>
      </c>
      <c r="J1261" s="131">
        <f>VLOOKUP(F1261,Plan2!$1:$1048576,8,FALSE)</f>
        <v>11.42</v>
      </c>
      <c r="K1261" s="125">
        <f t="shared" si="88"/>
        <v>137.04</v>
      </c>
      <c r="L1261" s="133">
        <v>42524</v>
      </c>
      <c r="M1261" s="130" t="s">
        <v>420</v>
      </c>
      <c r="N1261" s="130">
        <f t="shared" si="91"/>
        <v>12</v>
      </c>
      <c r="O1261" s="127">
        <f t="shared" si="89"/>
        <v>137.04</v>
      </c>
      <c r="P1261" s="126">
        <v>42579</v>
      </c>
      <c r="Q1261" s="120">
        <v>4544</v>
      </c>
      <c r="R1261" s="120" t="s">
        <v>611</v>
      </c>
    </row>
    <row r="1262" spans="1:18" ht="135" x14ac:dyDescent="0.25">
      <c r="A1262" s="120" t="s">
        <v>17</v>
      </c>
      <c r="B1262" s="121" t="s">
        <v>18</v>
      </c>
      <c r="C1262" s="122">
        <v>42664</v>
      </c>
      <c r="D1262" s="132">
        <v>260300</v>
      </c>
      <c r="E1262" s="120" t="s">
        <v>349</v>
      </c>
      <c r="F1262" s="130">
        <v>113</v>
      </c>
      <c r="G1262" s="120" t="str">
        <f>VLOOKUP(F1262,Plan2!$1:$1048576,3,FALSE)</f>
        <v>LUVA PARA PROCEDIMENTO NÃO CIRÚRGICO, MATERIAL LÁTEX NATURAL ÍNTEGRO E UNIFORME, TAMANHO GRANDE, CARACTERÍSTICAS ADICIONAIS LUBRIFICADA COM PÓ BIOABSORVÍVEL, DESCARTÁVEL, APRESENTAÇÃO ATÓXICA, TIPO AMBIDESTRA, TIPO USO DESCARTÁVEL, MODELO FORMATO ANATÔMICO, FINALIDADE RESISTENTE À TRAÇÃO</v>
      </c>
      <c r="H1262" s="130" t="s">
        <v>350</v>
      </c>
      <c r="I1262" s="130">
        <v>12</v>
      </c>
      <c r="J1262" s="131">
        <f>VLOOKUP(F1262,Plan2!$1:$1048576,8,FALSE)</f>
        <v>12.72</v>
      </c>
      <c r="K1262" s="125">
        <f t="shared" si="88"/>
        <v>152.64000000000001</v>
      </c>
      <c r="L1262" s="133">
        <v>42524</v>
      </c>
      <c r="M1262" s="130" t="s">
        <v>420</v>
      </c>
      <c r="N1262" s="130">
        <f t="shared" si="91"/>
        <v>12</v>
      </c>
      <c r="O1262" s="127">
        <f t="shared" si="89"/>
        <v>152.64000000000001</v>
      </c>
      <c r="P1262" s="126">
        <v>42579</v>
      </c>
      <c r="Q1262" s="120">
        <v>4544</v>
      </c>
      <c r="R1262" s="120" t="s">
        <v>611</v>
      </c>
    </row>
    <row r="1263" spans="1:18" ht="45" x14ac:dyDescent="0.25">
      <c r="A1263" s="120" t="s">
        <v>17</v>
      </c>
      <c r="B1263" s="121" t="s">
        <v>18</v>
      </c>
      <c r="C1263" s="122">
        <v>42664</v>
      </c>
      <c r="D1263" s="132">
        <v>260300</v>
      </c>
      <c r="E1263" s="120" t="s">
        <v>349</v>
      </c>
      <c r="F1263" s="130">
        <v>145</v>
      </c>
      <c r="G1263" s="120" t="str">
        <f>VLOOKUP(F1263,Plan2!$1:$1048576,3,FALSE)</f>
        <v>PERCEVEJO, MATERIAL METAL, TRATAMENTO SUPERFICIAL LATONADO, TAMANHO 10 MM. CAIXA COM 100 UNIDADES</v>
      </c>
      <c r="H1263" s="130" t="s">
        <v>350</v>
      </c>
      <c r="I1263" s="130">
        <v>12</v>
      </c>
      <c r="J1263" s="131">
        <f>VLOOKUP(F1263,Plan2!$1:$1048576,8,FALSE)</f>
        <v>1.08</v>
      </c>
      <c r="K1263" s="125">
        <f t="shared" si="88"/>
        <v>12.96</v>
      </c>
      <c r="L1263" s="133">
        <v>42527</v>
      </c>
      <c r="M1263" s="130" t="s">
        <v>425</v>
      </c>
      <c r="N1263" s="130">
        <f t="shared" si="91"/>
        <v>12</v>
      </c>
      <c r="O1263" s="127">
        <f t="shared" si="89"/>
        <v>12.96</v>
      </c>
      <c r="P1263" s="126">
        <v>42579</v>
      </c>
      <c r="Q1263" s="120">
        <v>1400</v>
      </c>
      <c r="R1263" s="120" t="s">
        <v>611</v>
      </c>
    </row>
    <row r="1264" spans="1:18" ht="105" x14ac:dyDescent="0.25">
      <c r="A1264" s="120" t="s">
        <v>17</v>
      </c>
      <c r="B1264" s="121" t="s">
        <v>18</v>
      </c>
      <c r="C1264" s="122">
        <v>42664</v>
      </c>
      <c r="D1264" s="132">
        <v>260300</v>
      </c>
      <c r="E1264" s="120" t="s">
        <v>349</v>
      </c>
      <c r="F1264" s="130">
        <v>146</v>
      </c>
      <c r="G1264" s="120" t="str">
        <f>VLOOKUP(F1264,Plan2!$1:$1048576,3,FALSE)</f>
        <v>PERFURADOR PAPEL, MATERIAL FERRO FUNDIDO, TIPO MESA, CAPACIDADE PERFURAÇÃO 100FL, FUNCIONAMENTO MANUAL, CARACTERÍSTICAS ADICIONAIS FURO REDONDO, MARGEADOR, REGULAGEM DE PROFUNDIDAD E, QUANTIDADE FUROS 2 UN</v>
      </c>
      <c r="H1264" s="130" t="s">
        <v>350</v>
      </c>
      <c r="I1264" s="130">
        <v>2</v>
      </c>
      <c r="J1264" s="131">
        <f>VLOOKUP(F1264,Plan2!$1:$1048576,8,FALSE)</f>
        <v>64.5</v>
      </c>
      <c r="K1264" s="125">
        <f t="shared" si="88"/>
        <v>129</v>
      </c>
      <c r="L1264" s="133">
        <v>42524</v>
      </c>
      <c r="M1264" s="130" t="s">
        <v>420</v>
      </c>
      <c r="N1264" s="130">
        <f t="shared" si="91"/>
        <v>2</v>
      </c>
      <c r="O1264" s="127">
        <f t="shared" si="89"/>
        <v>129</v>
      </c>
      <c r="P1264" s="126">
        <v>42579</v>
      </c>
      <c r="Q1264" s="120">
        <v>4544</v>
      </c>
      <c r="R1264" s="120" t="s">
        <v>611</v>
      </c>
    </row>
    <row r="1265" spans="1:18" ht="75" x14ac:dyDescent="0.25">
      <c r="A1265" s="120" t="s">
        <v>17</v>
      </c>
      <c r="B1265" s="121" t="s">
        <v>18</v>
      </c>
      <c r="C1265" s="122">
        <v>42664</v>
      </c>
      <c r="D1265" s="132">
        <v>260300</v>
      </c>
      <c r="E1265" s="120" t="s">
        <v>349</v>
      </c>
      <c r="F1265" s="130">
        <v>160</v>
      </c>
      <c r="G1265" s="120" t="str">
        <f>VLOOKUP(F1265,Plan2!$1:$1048576,3,FALSE)</f>
        <v>PRANCHETA PORTÁTIL, MATERIAL ACRÍLICO, COMPRIMENTO 233 MM, LARGURA 320 MM, ESPESSURA 3 MM, COR FUMÊ, CARACTERÍSTICAS ADICIONAIS COM PRENDEDOR NIQUELADO</v>
      </c>
      <c r="H1265" s="130" t="s">
        <v>350</v>
      </c>
      <c r="I1265" s="130">
        <v>30</v>
      </c>
      <c r="J1265" s="131">
        <f>VLOOKUP(F1265,Plan2!$1:$1048576,8,FALSE)</f>
        <v>7.54</v>
      </c>
      <c r="K1265" s="125">
        <f t="shared" si="88"/>
        <v>226.2</v>
      </c>
      <c r="L1265" s="133">
        <v>42524</v>
      </c>
      <c r="M1265" s="130" t="s">
        <v>418</v>
      </c>
      <c r="N1265" s="130">
        <f t="shared" si="91"/>
        <v>30</v>
      </c>
      <c r="O1265" s="127">
        <f t="shared" si="89"/>
        <v>226.2</v>
      </c>
      <c r="P1265" s="126">
        <v>42583</v>
      </c>
      <c r="Q1265" s="120">
        <v>4227</v>
      </c>
      <c r="R1265" s="120" t="s">
        <v>611</v>
      </c>
    </row>
    <row r="1266" spans="1:18" ht="60" x14ac:dyDescent="0.25">
      <c r="A1266" s="120" t="s">
        <v>17</v>
      </c>
      <c r="B1266" s="121" t="s">
        <v>18</v>
      </c>
      <c r="C1266" s="122">
        <v>42664</v>
      </c>
      <c r="D1266" s="132">
        <v>260300</v>
      </c>
      <c r="E1266" s="120" t="s">
        <v>349</v>
      </c>
      <c r="F1266" s="130">
        <v>164</v>
      </c>
      <c r="G1266" s="120" t="str">
        <f>VLOOKUP(F1266,Plan2!$1:$1048576,3,FALSE)</f>
        <v>RÉGUA COMUM, MATERIAL PLÁSTICO CRISTAL, COMPRIMENTO 50 CM, GRADUAÇÃO CENTÍMETRO, TIPO MATERIAL RÍGIDO</v>
      </c>
      <c r="H1266" s="130" t="s">
        <v>350</v>
      </c>
      <c r="I1266" s="130">
        <v>7</v>
      </c>
      <c r="J1266" s="131">
        <f>VLOOKUP(F1266,Plan2!$1:$1048576,8,FALSE)</f>
        <v>1.88</v>
      </c>
      <c r="K1266" s="125">
        <f t="shared" si="88"/>
        <v>13.16</v>
      </c>
      <c r="L1266" s="133">
        <v>42527</v>
      </c>
      <c r="M1266" s="130" t="s">
        <v>433</v>
      </c>
      <c r="N1266" s="130">
        <f t="shared" si="91"/>
        <v>7</v>
      </c>
      <c r="O1266" s="127">
        <f t="shared" si="89"/>
        <v>13.16</v>
      </c>
      <c r="P1266" s="126">
        <v>42570</v>
      </c>
      <c r="Q1266" s="120">
        <v>7570</v>
      </c>
      <c r="R1266" s="120" t="s">
        <v>611</v>
      </c>
    </row>
    <row r="1267" spans="1:18" ht="45" x14ac:dyDescent="0.25">
      <c r="A1267" s="120" t="s">
        <v>17</v>
      </c>
      <c r="B1267" s="121" t="s">
        <v>18</v>
      </c>
      <c r="C1267" s="122">
        <v>42664</v>
      </c>
      <c r="D1267" s="132">
        <v>260300</v>
      </c>
      <c r="E1267" s="120" t="s">
        <v>349</v>
      </c>
      <c r="F1267" s="130">
        <v>174</v>
      </c>
      <c r="G1267" s="120" t="str">
        <f>VLOOKUP(F1267,Plan2!$1:$1048576,3,FALSE)</f>
        <v>TESOURA, MATERIAL AÇO INOXIDÁVEL, MATERIAL CABO POLIPROPILENO, COMPRIMENTO 20 CM</v>
      </c>
      <c r="H1267" s="130" t="s">
        <v>350</v>
      </c>
      <c r="I1267" s="130">
        <v>12</v>
      </c>
      <c r="J1267" s="131">
        <f>VLOOKUP(F1267,Plan2!$1:$1048576,8,FALSE)</f>
        <v>2.8</v>
      </c>
      <c r="K1267" s="125">
        <f t="shared" si="88"/>
        <v>33.599999999999994</v>
      </c>
      <c r="L1267" s="133">
        <v>42524</v>
      </c>
      <c r="M1267" s="130" t="s">
        <v>423</v>
      </c>
      <c r="N1267" s="130">
        <f t="shared" si="91"/>
        <v>12</v>
      </c>
      <c r="O1267" s="127">
        <f t="shared" si="89"/>
        <v>33.599999999999994</v>
      </c>
      <c r="P1267" s="126">
        <v>42576</v>
      </c>
      <c r="Q1267" s="120">
        <v>348</v>
      </c>
      <c r="R1267" s="120" t="s">
        <v>611</v>
      </c>
    </row>
    <row r="1268" spans="1:18" ht="60" x14ac:dyDescent="0.25">
      <c r="A1268" s="120" t="s">
        <v>17</v>
      </c>
      <c r="B1268" s="121" t="s">
        <v>18</v>
      </c>
      <c r="C1268" s="122">
        <v>42664</v>
      </c>
      <c r="D1268" s="132">
        <v>270200</v>
      </c>
      <c r="E1268" s="120" t="s">
        <v>288</v>
      </c>
      <c r="F1268" s="130">
        <v>12</v>
      </c>
      <c r="G1268" s="120" t="str">
        <f>VLOOKUP(F1268,Plan2!$1:$1048576,3,FALSE)</f>
        <v>BLOCO RECADO, MATERIAL PAPEL, COR AMARELO, LARGURA 38 MM, COMPRIMENTO 50 MM, TIPO REMOVÍVEL, CARACTERÍSTICAS ADICIONAIS AUTO-ADESIVO</v>
      </c>
      <c r="H1268" s="130" t="s">
        <v>291</v>
      </c>
      <c r="I1268" s="130">
        <v>10</v>
      </c>
      <c r="J1268" s="131">
        <f>VLOOKUP(F1268,Plan2!$1:$1048576,8,FALSE)</f>
        <v>0.56999999999999995</v>
      </c>
      <c r="K1268" s="125">
        <f t="shared" si="88"/>
        <v>5.6999999999999993</v>
      </c>
      <c r="L1268" s="133">
        <v>42524</v>
      </c>
      <c r="M1268" s="130" t="s">
        <v>424</v>
      </c>
      <c r="N1268" s="130">
        <f t="shared" si="91"/>
        <v>10</v>
      </c>
      <c r="O1268" s="127">
        <f t="shared" si="89"/>
        <v>5.6999999999999993</v>
      </c>
      <c r="P1268" s="126">
        <v>42579</v>
      </c>
      <c r="Q1268" s="120">
        <v>938</v>
      </c>
      <c r="R1268" s="120" t="s">
        <v>611</v>
      </c>
    </row>
    <row r="1269" spans="1:18" s="135" customFormat="1" ht="105" x14ac:dyDescent="0.25">
      <c r="A1269" s="120" t="s">
        <v>17</v>
      </c>
      <c r="B1269" s="121" t="s">
        <v>18</v>
      </c>
      <c r="C1269" s="122">
        <v>42664</v>
      </c>
      <c r="D1269" s="132">
        <v>270200</v>
      </c>
      <c r="E1269" s="120" t="s">
        <v>288</v>
      </c>
      <c r="F1269" s="130">
        <v>18</v>
      </c>
      <c r="G1269" s="120" t="str">
        <f>VLOOKUP(F1269,Plan2!$1:$1048576,3,FALSE)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1269" s="130" t="s">
        <v>291</v>
      </c>
      <c r="I1269" s="130">
        <v>50</v>
      </c>
      <c r="J1269" s="131">
        <f>VLOOKUP(F1269,Plan2!$1:$1048576,8,FALSE)</f>
        <v>0.5</v>
      </c>
      <c r="K1269" s="125">
        <f t="shared" si="88"/>
        <v>25</v>
      </c>
      <c r="L1269" s="133">
        <v>42524</v>
      </c>
      <c r="M1269" s="130" t="s">
        <v>418</v>
      </c>
      <c r="N1269" s="130">
        <f t="shared" si="91"/>
        <v>50</v>
      </c>
      <c r="O1269" s="127">
        <f t="shared" si="89"/>
        <v>25</v>
      </c>
      <c r="P1269" s="126">
        <v>42583</v>
      </c>
      <c r="Q1269" s="120">
        <v>4227</v>
      </c>
      <c r="R1269" s="120" t="s">
        <v>611</v>
      </c>
    </row>
    <row r="1270" spans="1:18" ht="105" x14ac:dyDescent="0.25">
      <c r="A1270" s="120" t="s">
        <v>17</v>
      </c>
      <c r="B1270" s="121" t="s">
        <v>18</v>
      </c>
      <c r="C1270" s="122">
        <v>42664</v>
      </c>
      <c r="D1270" s="132">
        <v>270200</v>
      </c>
      <c r="E1270" s="120" t="s">
        <v>288</v>
      </c>
      <c r="F1270" s="130">
        <v>19</v>
      </c>
      <c r="G1270" s="120" t="str">
        <f>VLOOKUP(F1270,Plan2!$1:$1048576,3,FALSE)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1270" s="130" t="s">
        <v>291</v>
      </c>
      <c r="I1270" s="130">
        <v>50</v>
      </c>
      <c r="J1270" s="131">
        <f>VLOOKUP(F1270,Plan2!$1:$1048576,8,FALSE)</f>
        <v>0.32</v>
      </c>
      <c r="K1270" s="125">
        <f t="shared" si="88"/>
        <v>16</v>
      </c>
      <c r="L1270" s="133">
        <v>42527</v>
      </c>
      <c r="M1270" s="130" t="s">
        <v>431</v>
      </c>
      <c r="N1270" s="130">
        <f t="shared" si="91"/>
        <v>50</v>
      </c>
      <c r="O1270" s="127">
        <f t="shared" si="89"/>
        <v>16</v>
      </c>
      <c r="P1270" s="126">
        <v>42613</v>
      </c>
      <c r="Q1270" s="120">
        <v>1089</v>
      </c>
      <c r="R1270" s="120" t="s">
        <v>611</v>
      </c>
    </row>
    <row r="1271" spans="1:18" ht="60" x14ac:dyDescent="0.25">
      <c r="A1271" s="120" t="s">
        <v>17</v>
      </c>
      <c r="B1271" s="121" t="s">
        <v>18</v>
      </c>
      <c r="C1271" s="122">
        <v>42664</v>
      </c>
      <c r="D1271" s="132">
        <v>270200</v>
      </c>
      <c r="E1271" s="120" t="s">
        <v>288</v>
      </c>
      <c r="F1271" s="130">
        <v>42</v>
      </c>
      <c r="G1271" s="120" t="str">
        <f>VLOOKUP(F1271,Plan2!$1:$1048576,3,FALSE)</f>
        <v>CLIPE, TRATAMENTO SUPERFICIAL NIQUELADO, TAMANHO 1/0, MATERIAL METAL, FORMATO TRANÇADO. CAIXA COM 12 UNIDADES</v>
      </c>
      <c r="H1271" s="130" t="s">
        <v>291</v>
      </c>
      <c r="I1271" s="130">
        <v>5</v>
      </c>
      <c r="J1271" s="131">
        <f>VLOOKUP(F1271,Plan2!$1:$1048576,8,FALSE)</f>
        <v>1.2</v>
      </c>
      <c r="K1271" s="125">
        <f t="shared" si="88"/>
        <v>6</v>
      </c>
      <c r="L1271" s="133">
        <v>42524</v>
      </c>
      <c r="M1271" s="130" t="s">
        <v>424</v>
      </c>
      <c r="N1271" s="130">
        <f t="shared" si="91"/>
        <v>5</v>
      </c>
      <c r="O1271" s="127">
        <f t="shared" si="89"/>
        <v>6</v>
      </c>
      <c r="P1271" s="126">
        <v>42579</v>
      </c>
      <c r="Q1271" s="120">
        <v>938</v>
      </c>
      <c r="R1271" s="120" t="s">
        <v>611</v>
      </c>
    </row>
    <row r="1272" spans="1:18" ht="60" x14ac:dyDescent="0.25">
      <c r="A1272" s="120" t="s">
        <v>17</v>
      </c>
      <c r="B1272" s="121" t="s">
        <v>18</v>
      </c>
      <c r="C1272" s="122">
        <v>42664</v>
      </c>
      <c r="D1272" s="132">
        <v>270200</v>
      </c>
      <c r="E1272" s="120" t="s">
        <v>288</v>
      </c>
      <c r="F1272" s="130">
        <v>43</v>
      </c>
      <c r="G1272" s="120" t="str">
        <f>VLOOKUP(F1272,Plan2!$1:$1048576,3,FALSE)</f>
        <v>CLIPE, TRATAMENTO SUPERFICIAL NIQUELADO, TAMANHO 2/0, MATERIAL METAL, FORMATO TRANÇADO. CAIXA COM 50 UNIDADES</v>
      </c>
      <c r="H1272" s="130" t="s">
        <v>291</v>
      </c>
      <c r="I1272" s="130">
        <v>5</v>
      </c>
      <c r="J1272" s="131">
        <f>VLOOKUP(F1272,Plan2!$1:$1048576,8,FALSE)</f>
        <v>1.7</v>
      </c>
      <c r="K1272" s="125">
        <f t="shared" si="88"/>
        <v>8.5</v>
      </c>
      <c r="L1272" s="133">
        <v>42524</v>
      </c>
      <c r="M1272" s="130" t="s">
        <v>413</v>
      </c>
      <c r="N1272" s="130">
        <f t="shared" si="91"/>
        <v>5</v>
      </c>
      <c r="O1272" s="127">
        <f t="shared" si="89"/>
        <v>8.5</v>
      </c>
      <c r="P1272" s="126">
        <v>42579</v>
      </c>
      <c r="Q1272" s="120">
        <v>4949</v>
      </c>
      <c r="R1272" s="120" t="s">
        <v>611</v>
      </c>
    </row>
    <row r="1273" spans="1:18" ht="60" x14ac:dyDescent="0.25">
      <c r="A1273" s="120" t="s">
        <v>17</v>
      </c>
      <c r="B1273" s="121" t="s">
        <v>18</v>
      </c>
      <c r="C1273" s="122">
        <v>42664</v>
      </c>
      <c r="D1273" s="132">
        <v>270200</v>
      </c>
      <c r="E1273" s="120" t="s">
        <v>288</v>
      </c>
      <c r="F1273" s="130">
        <v>65</v>
      </c>
      <c r="G1273" s="120" t="str">
        <f>VLOOKUP(F1273,Plan2!$1:$1048576,3,FALSE)</f>
        <v>ENVELOPE, MATERIAL PAPEL KRAFT, GRAMATURA 110 G/M2, TIPO SACO COMUM, COMPRIMENTO 360 MM, COR BRANCA, LARGURA 260 MM</v>
      </c>
      <c r="H1273" s="130" t="s">
        <v>291</v>
      </c>
      <c r="I1273" s="130">
        <v>200</v>
      </c>
      <c r="J1273" s="131">
        <f>VLOOKUP(F1273,Plan2!$1:$1048576,8,FALSE)</f>
        <v>0.11</v>
      </c>
      <c r="K1273" s="125">
        <f t="shared" si="88"/>
        <v>22</v>
      </c>
      <c r="L1273" s="133">
        <v>42524</v>
      </c>
      <c r="M1273" s="130" t="s">
        <v>420</v>
      </c>
      <c r="N1273" s="130">
        <v>100</v>
      </c>
      <c r="O1273" s="127">
        <f t="shared" si="89"/>
        <v>11</v>
      </c>
      <c r="P1273" s="126">
        <v>42579</v>
      </c>
      <c r="Q1273" s="120">
        <v>4544</v>
      </c>
      <c r="R1273" s="120" t="s">
        <v>692</v>
      </c>
    </row>
    <row r="1274" spans="1:18" ht="60" x14ac:dyDescent="0.25">
      <c r="A1274" s="120" t="s">
        <v>17</v>
      </c>
      <c r="B1274" s="121" t="s">
        <v>18</v>
      </c>
      <c r="C1274" s="122">
        <v>42664</v>
      </c>
      <c r="D1274" s="132">
        <v>270200</v>
      </c>
      <c r="E1274" s="120" t="s">
        <v>288</v>
      </c>
      <c r="F1274" s="130">
        <v>66</v>
      </c>
      <c r="G1274" s="120" t="str">
        <f>VLOOKUP(F1274,Plan2!$1:$1048576,3,FALSE)</f>
        <v>ENVELOPE, MATERIAL PAPEL KRAFT, GRAMATURA 110 G/M2, TIPO SACO COMUM, COMPRIMENTO 390 MM, COR PARDA, LARGURA 260 MM</v>
      </c>
      <c r="H1274" s="130" t="s">
        <v>291</v>
      </c>
      <c r="I1274" s="130">
        <v>200</v>
      </c>
      <c r="J1274" s="131">
        <f>VLOOKUP(F1274,Plan2!$1:$1048576,8,FALSE)</f>
        <v>0.12</v>
      </c>
      <c r="K1274" s="125">
        <f t="shared" si="88"/>
        <v>24</v>
      </c>
      <c r="L1274" s="133">
        <v>42524</v>
      </c>
      <c r="M1274" s="130" t="s">
        <v>420</v>
      </c>
      <c r="N1274" s="130">
        <v>100</v>
      </c>
      <c r="O1274" s="127">
        <f t="shared" si="89"/>
        <v>12</v>
      </c>
      <c r="P1274" s="126">
        <v>42579</v>
      </c>
      <c r="Q1274" s="120">
        <v>4544</v>
      </c>
      <c r="R1274" s="120" t="s">
        <v>692</v>
      </c>
    </row>
    <row r="1275" spans="1:18" ht="60" x14ac:dyDescent="0.25">
      <c r="A1275" s="120" t="s">
        <v>17</v>
      </c>
      <c r="B1275" s="121" t="s">
        <v>18</v>
      </c>
      <c r="C1275" s="122">
        <v>42664</v>
      </c>
      <c r="D1275" s="132">
        <v>270200</v>
      </c>
      <c r="E1275" s="120" t="s">
        <v>288</v>
      </c>
      <c r="F1275" s="130">
        <v>67</v>
      </c>
      <c r="G1275" s="120" t="str">
        <f>VLOOKUP(F1275,Plan2!$1:$1048576,3,FALSE)</f>
        <v>ENVELOPE, MATERIAL PAPEL OFF-SET, GRAMATURA 90, TIPO SEM TIMBRE, COMPRIMENTO 280 MM, COR BRANCA, LARGURA 200 MM</v>
      </c>
      <c r="H1275" s="130" t="s">
        <v>291</v>
      </c>
      <c r="I1275" s="130">
        <v>300</v>
      </c>
      <c r="J1275" s="131">
        <f>VLOOKUP(F1275,Plan2!$1:$1048576,8,FALSE)</f>
        <v>0.1</v>
      </c>
      <c r="K1275" s="125">
        <f t="shared" si="88"/>
        <v>30</v>
      </c>
      <c r="L1275" s="133">
        <v>42524</v>
      </c>
      <c r="M1275" s="130" t="s">
        <v>420</v>
      </c>
      <c r="N1275" s="130">
        <f t="shared" ref="N1275:N1284" si="92">I1275</f>
        <v>300</v>
      </c>
      <c r="O1275" s="127">
        <f t="shared" si="89"/>
        <v>30</v>
      </c>
      <c r="P1275" s="126">
        <v>42579</v>
      </c>
      <c r="Q1275" s="120">
        <v>4544</v>
      </c>
      <c r="R1275" s="120" t="s">
        <v>611</v>
      </c>
    </row>
    <row r="1276" spans="1:18" ht="45" x14ac:dyDescent="0.25">
      <c r="A1276" s="120" t="s">
        <v>17</v>
      </c>
      <c r="B1276" s="121" t="s">
        <v>18</v>
      </c>
      <c r="C1276" s="122">
        <v>42664</v>
      </c>
      <c r="D1276" s="132">
        <v>270200</v>
      </c>
      <c r="E1276" s="120" t="s">
        <v>288</v>
      </c>
      <c r="F1276" s="130">
        <v>94</v>
      </c>
      <c r="G1276" s="120" t="str">
        <f>VLOOKUP(F1276,Plan2!$1:$1048576,3,FALSE)</f>
        <v>FLANELA, MATERIAL FLANELA, COMPRIMENTO 60 CM, LARGURA 40 CM, COR AMARELA</v>
      </c>
      <c r="H1276" s="130" t="s">
        <v>291</v>
      </c>
      <c r="I1276" s="130">
        <v>10</v>
      </c>
      <c r="J1276" s="131">
        <f>VLOOKUP(F1276,Plan2!$1:$1048576,8,FALSE)</f>
        <v>1.22</v>
      </c>
      <c r="K1276" s="125">
        <f t="shared" si="88"/>
        <v>12.2</v>
      </c>
      <c r="L1276" s="133">
        <v>42524</v>
      </c>
      <c r="M1276" s="130" t="s">
        <v>422</v>
      </c>
      <c r="N1276" s="130">
        <f t="shared" si="92"/>
        <v>10</v>
      </c>
      <c r="O1276" s="127">
        <f t="shared" si="89"/>
        <v>12.2</v>
      </c>
      <c r="P1276" s="126">
        <v>42590</v>
      </c>
      <c r="Q1276" s="120">
        <v>544</v>
      </c>
      <c r="R1276" s="120" t="s">
        <v>611</v>
      </c>
    </row>
    <row r="1277" spans="1:18" ht="60" x14ac:dyDescent="0.25">
      <c r="A1277" s="120" t="s">
        <v>17</v>
      </c>
      <c r="B1277" s="121" t="s">
        <v>18</v>
      </c>
      <c r="C1277" s="122">
        <v>42664</v>
      </c>
      <c r="D1277" s="132">
        <v>270200</v>
      </c>
      <c r="E1277" s="120" t="s">
        <v>288</v>
      </c>
      <c r="F1277" s="130">
        <v>99</v>
      </c>
      <c r="G1277" s="120" t="str">
        <f>VLOOKUP(F1277,Plan2!$1:$1048576,3,FALSE)</f>
        <v>GARRAFA TÉRMICA, MATERIAL PLÁSTICO, CAPACIDADE 1 L, FORMATO CILÍNDRICO, CARACTERÍSTICAS ADICIONAIS COM TAMPA ROSCÁVEL E AMPOLA EM VIDRO</v>
      </c>
      <c r="H1277" s="130" t="s">
        <v>291</v>
      </c>
      <c r="I1277" s="130">
        <v>2</v>
      </c>
      <c r="J1277" s="131">
        <f>VLOOKUP(F1277,Plan2!$1:$1048576,8,FALSE)</f>
        <v>19.989999999999998</v>
      </c>
      <c r="K1277" s="125">
        <f t="shared" si="88"/>
        <v>39.979999999999997</v>
      </c>
      <c r="L1277" s="133">
        <v>42524</v>
      </c>
      <c r="M1277" s="130" t="s">
        <v>422</v>
      </c>
      <c r="N1277" s="130">
        <f t="shared" si="92"/>
        <v>2</v>
      </c>
      <c r="O1277" s="127">
        <f t="shared" si="89"/>
        <v>39.979999999999997</v>
      </c>
      <c r="P1277" s="126">
        <v>42590</v>
      </c>
      <c r="Q1277" s="120">
        <v>544</v>
      </c>
      <c r="R1277" s="120" t="s">
        <v>611</v>
      </c>
    </row>
    <row r="1278" spans="1:18" ht="45" x14ac:dyDescent="0.25">
      <c r="A1278" s="120" t="s">
        <v>17</v>
      </c>
      <c r="B1278" s="121" t="s">
        <v>18</v>
      </c>
      <c r="C1278" s="122">
        <v>42664</v>
      </c>
      <c r="D1278" s="132">
        <v>270200</v>
      </c>
      <c r="E1278" s="120" t="s">
        <v>288</v>
      </c>
      <c r="F1278" s="130">
        <v>102</v>
      </c>
      <c r="G1278" s="120" t="str">
        <f>VLOOKUP(F1278,Plan2!$1:$1048576,3,FALSE)</f>
        <v>GRAMPEADOR, TRATAMENTO SUPERFICIAL PINTADO, MATERIAL METAL, TIPO MESA, CAPACIDADE 50 FL, TAMANHO GRAMPO 26/6</v>
      </c>
      <c r="H1278" s="130" t="s">
        <v>291</v>
      </c>
      <c r="I1278" s="130">
        <v>1</v>
      </c>
      <c r="J1278" s="131">
        <f>VLOOKUP(F1278,Plan2!$1:$1048576,8,FALSE)</f>
        <v>17.489999999999998</v>
      </c>
      <c r="K1278" s="125">
        <f t="shared" si="88"/>
        <v>17.489999999999998</v>
      </c>
      <c r="L1278" s="133">
        <v>42524</v>
      </c>
      <c r="M1278" s="130" t="s">
        <v>418</v>
      </c>
      <c r="N1278" s="130">
        <f t="shared" si="92"/>
        <v>1</v>
      </c>
      <c r="O1278" s="127">
        <f t="shared" si="89"/>
        <v>17.489999999999998</v>
      </c>
      <c r="P1278" s="126">
        <v>42583</v>
      </c>
      <c r="Q1278" s="120">
        <v>4227</v>
      </c>
      <c r="R1278" s="120" t="s">
        <v>611</v>
      </c>
    </row>
    <row r="1279" spans="1:18" s="135" customFormat="1" ht="60" x14ac:dyDescent="0.25">
      <c r="A1279" s="120" t="s">
        <v>17</v>
      </c>
      <c r="B1279" s="121" t="s">
        <v>18</v>
      </c>
      <c r="C1279" s="122">
        <v>42664</v>
      </c>
      <c r="D1279" s="132">
        <v>270200</v>
      </c>
      <c r="E1279" s="120" t="s">
        <v>288</v>
      </c>
      <c r="F1279" s="130">
        <v>101</v>
      </c>
      <c r="G1279" s="120" t="str">
        <f>VLOOKUP(F1279,Plan2!$1:$1048576,3,FALSE)</f>
        <v>GRAMPEADOR, TRATAMENTO SUPERFICIAL PINTADO, MATERIAL METAL, TIPO MESA, CAPACIDADE 20 FL, APLICAÇÃO PAPEL, TAMANHO GRAMPO 26/6</v>
      </c>
      <c r="H1279" s="130" t="s">
        <v>291</v>
      </c>
      <c r="I1279" s="130">
        <v>4</v>
      </c>
      <c r="J1279" s="131">
        <f>VLOOKUP(F1279,Plan2!$1:$1048576,8,FALSE)</f>
        <v>5.84</v>
      </c>
      <c r="K1279" s="125">
        <f t="shared" si="88"/>
        <v>23.36</v>
      </c>
      <c r="L1279" s="133">
        <v>42527</v>
      </c>
      <c r="M1279" s="130" t="s">
        <v>431</v>
      </c>
      <c r="N1279" s="130">
        <f t="shared" si="92"/>
        <v>4</v>
      </c>
      <c r="O1279" s="127">
        <f t="shared" si="89"/>
        <v>23.36</v>
      </c>
      <c r="P1279" s="126">
        <v>42613</v>
      </c>
      <c r="Q1279" s="120">
        <v>1089</v>
      </c>
      <c r="R1279" s="120" t="s">
        <v>611</v>
      </c>
    </row>
    <row r="1280" spans="1:18" ht="60" x14ac:dyDescent="0.25">
      <c r="A1280" s="120" t="s">
        <v>17</v>
      </c>
      <c r="B1280" s="121" t="s">
        <v>18</v>
      </c>
      <c r="C1280" s="122">
        <v>42664</v>
      </c>
      <c r="D1280" s="132">
        <v>270200</v>
      </c>
      <c r="E1280" s="120" t="s">
        <v>288</v>
      </c>
      <c r="F1280" s="130">
        <v>105</v>
      </c>
      <c r="G1280" s="120" t="str">
        <f>VLOOKUP(F1280,Plan2!$1:$1048576,3,FALSE)</f>
        <v>GRAMPO GRAMPEADOR, MATERIAL METAL, TRATAMENTO SUPERFICIAL NIQUELADO, TAMANHO 23/6. CAIXA COM 5.000 UNIDADES</v>
      </c>
      <c r="H1280" s="130" t="s">
        <v>291</v>
      </c>
      <c r="I1280" s="130">
        <v>1</v>
      </c>
      <c r="J1280" s="131">
        <f>VLOOKUP(F1280,Plan2!$1:$1048576,8,FALSE)</f>
        <v>7.9</v>
      </c>
      <c r="K1280" s="125">
        <f t="shared" si="88"/>
        <v>7.9</v>
      </c>
      <c r="L1280" s="130" t="s">
        <v>477</v>
      </c>
      <c r="M1280" s="130" t="s">
        <v>477</v>
      </c>
      <c r="N1280" s="130" t="s">
        <v>477</v>
      </c>
      <c r="O1280" s="127" t="s">
        <v>477</v>
      </c>
      <c r="P1280" s="126" t="s">
        <v>477</v>
      </c>
      <c r="Q1280" s="120" t="s">
        <v>477</v>
      </c>
      <c r="R1280" s="120" t="s">
        <v>478</v>
      </c>
    </row>
    <row r="1281" spans="1:18" ht="45" x14ac:dyDescent="0.25">
      <c r="A1281" s="120" t="s">
        <v>17</v>
      </c>
      <c r="B1281" s="121" t="s">
        <v>18</v>
      </c>
      <c r="C1281" s="122">
        <v>42664</v>
      </c>
      <c r="D1281" s="132">
        <v>270200</v>
      </c>
      <c r="E1281" s="120" t="s">
        <v>288</v>
      </c>
      <c r="F1281" s="130">
        <v>104</v>
      </c>
      <c r="G1281" s="120" t="str">
        <f>VLOOKUP(F1281,Plan2!$1:$1048576,3,FALSE)</f>
        <v>GRAMPO GRAMPEADOR, MATERIAL METAL, TRATAMENTO SUPERFICIAL GALVANIZADO, TAMANHO26/6. CAIXA COM 5.000 UNIDADES</v>
      </c>
      <c r="H1281" s="130" t="s">
        <v>291</v>
      </c>
      <c r="I1281" s="130">
        <v>1</v>
      </c>
      <c r="J1281" s="131">
        <f>VLOOKUP(F1281,Plan2!$1:$1048576,8,FALSE)</f>
        <v>2</v>
      </c>
      <c r="K1281" s="125">
        <f t="shared" si="88"/>
        <v>2</v>
      </c>
      <c r="L1281" s="133">
        <v>42527</v>
      </c>
      <c r="M1281" s="130" t="s">
        <v>428</v>
      </c>
      <c r="N1281" s="130">
        <f t="shared" si="92"/>
        <v>1</v>
      </c>
      <c r="O1281" s="127">
        <f t="shared" si="89"/>
        <v>2</v>
      </c>
      <c r="P1281" s="126">
        <v>42639</v>
      </c>
      <c r="Q1281" s="120">
        <v>309</v>
      </c>
      <c r="R1281" s="120" t="s">
        <v>611</v>
      </c>
    </row>
    <row r="1282" spans="1:18" ht="75" x14ac:dyDescent="0.25">
      <c r="A1282" s="120" t="s">
        <v>17</v>
      </c>
      <c r="B1282" s="121" t="s">
        <v>18</v>
      </c>
      <c r="C1282" s="122">
        <v>42664</v>
      </c>
      <c r="D1282" s="132">
        <v>270200</v>
      </c>
      <c r="E1282" s="120" t="s">
        <v>288</v>
      </c>
      <c r="F1282" s="130">
        <v>110</v>
      </c>
      <c r="G1282" s="120" t="str">
        <f>VLOOKUP(F1282,Plan2!$1:$1048576,3,FALSE)</f>
        <v>LIVRO ATA, MATERIAL PAPEL OFF-SET, QUANTIDADE FOLHAS 100, GRAMATURA 75 G/M2, COMPRIMENTO 320 MM, LARGURA 220 MM, CARACTERÍSTICAS ADICIONAIS COM ÍNDICE, TIPO CAPA CARTONADO</v>
      </c>
      <c r="H1282" s="130" t="s">
        <v>291</v>
      </c>
      <c r="I1282" s="130">
        <v>5</v>
      </c>
      <c r="J1282" s="131">
        <f>VLOOKUP(F1282,Plan2!$1:$1048576,8,FALSE)</f>
        <v>3.65</v>
      </c>
      <c r="K1282" s="125">
        <f t="shared" ref="K1282:K1345" si="93">J1282*I1282</f>
        <v>18.25</v>
      </c>
      <c r="L1282" s="133">
        <v>42527</v>
      </c>
      <c r="M1282" s="130" t="s">
        <v>427</v>
      </c>
      <c r="N1282" s="130">
        <f t="shared" si="92"/>
        <v>5</v>
      </c>
      <c r="O1282" s="127">
        <f t="shared" si="89"/>
        <v>18.25</v>
      </c>
      <c r="P1282" s="126" t="s">
        <v>671</v>
      </c>
      <c r="Q1282" s="120" t="s">
        <v>477</v>
      </c>
      <c r="R1282" s="120" t="s">
        <v>696</v>
      </c>
    </row>
    <row r="1283" spans="1:18" ht="75" x14ac:dyDescent="0.25">
      <c r="A1283" s="120" t="s">
        <v>17</v>
      </c>
      <c r="B1283" s="121" t="s">
        <v>18</v>
      </c>
      <c r="C1283" s="122">
        <v>42664</v>
      </c>
      <c r="D1283" s="132">
        <v>270200</v>
      </c>
      <c r="E1283" s="120" t="s">
        <v>288</v>
      </c>
      <c r="F1283" s="130">
        <v>108</v>
      </c>
      <c r="G1283" s="120" t="str">
        <f>VLOOKUP(F1283,Plan2!$1:$1048576,3,FALSE)</f>
        <v>LÁPIS PRETO, MATERIAL CORPO MADEIRA, DUREZA CARGA HB, FORMATO CORPO SEXTAVADO,CARACTERÍSTICAS ADICIONAIS ENVERNIZADO E APONTADO, MATERIAL CARGA GRAFITE Nº 2</v>
      </c>
      <c r="H1283" s="130" t="s">
        <v>291</v>
      </c>
      <c r="I1283" s="130">
        <v>12</v>
      </c>
      <c r="J1283" s="131">
        <f>VLOOKUP(F1283,Plan2!$1:$1048576,8,FALSE)</f>
        <v>0.16</v>
      </c>
      <c r="K1283" s="125">
        <f t="shared" si="93"/>
        <v>1.92</v>
      </c>
      <c r="L1283" s="130" t="s">
        <v>477</v>
      </c>
      <c r="M1283" s="130" t="s">
        <v>477</v>
      </c>
      <c r="N1283" s="130" t="s">
        <v>477</v>
      </c>
      <c r="O1283" s="127" t="s">
        <v>477</v>
      </c>
      <c r="P1283" s="126" t="s">
        <v>477</v>
      </c>
      <c r="Q1283" s="120" t="s">
        <v>477</v>
      </c>
      <c r="R1283" s="120" t="s">
        <v>478</v>
      </c>
    </row>
    <row r="1284" spans="1:18" ht="60" x14ac:dyDescent="0.25">
      <c r="A1284" s="120" t="s">
        <v>17</v>
      </c>
      <c r="B1284" s="121" t="s">
        <v>18</v>
      </c>
      <c r="C1284" s="122">
        <v>42664</v>
      </c>
      <c r="D1284" s="132">
        <v>270200</v>
      </c>
      <c r="E1284" s="120" t="s">
        <v>288</v>
      </c>
      <c r="F1284" s="130">
        <v>126</v>
      </c>
      <c r="G1284" s="120" t="str">
        <f>VLOOKUP(F1284,Plan2!$1:$1048576,3,FALSE)</f>
        <v>PAPEL ALMAÇO, MATERIAL CELULOSE VEGETAL, GRAMATURA 75 G/M2, COMPRIMENTO 310 MM, TIPO COM PAUTA E MARGEM. PACOTE COM 5 FOLHAS</v>
      </c>
      <c r="H1284" s="130" t="s">
        <v>291</v>
      </c>
      <c r="I1284" s="130">
        <v>200</v>
      </c>
      <c r="J1284" s="131">
        <f>VLOOKUP(F1284,Plan2!$1:$1048576,8,FALSE)</f>
        <v>0.35</v>
      </c>
      <c r="K1284" s="125">
        <f t="shared" si="93"/>
        <v>70</v>
      </c>
      <c r="L1284" s="133">
        <v>42524</v>
      </c>
      <c r="M1284" s="130" t="s">
        <v>424</v>
      </c>
      <c r="N1284" s="130">
        <f t="shared" si="92"/>
        <v>200</v>
      </c>
      <c r="O1284" s="127">
        <f t="shared" ref="O1284:O1344" si="94">N1284*J1284</f>
        <v>70</v>
      </c>
      <c r="P1284" s="126">
        <v>42579</v>
      </c>
      <c r="Q1284" s="120">
        <v>938</v>
      </c>
      <c r="R1284" s="120" t="s">
        <v>611</v>
      </c>
    </row>
    <row r="1285" spans="1:18" ht="60" x14ac:dyDescent="0.25">
      <c r="A1285" s="120" t="s">
        <v>17</v>
      </c>
      <c r="B1285" s="121" t="s">
        <v>18</v>
      </c>
      <c r="C1285" s="122">
        <v>42664</v>
      </c>
      <c r="D1285" s="132">
        <v>270200</v>
      </c>
      <c r="E1285" s="120" t="s">
        <v>288</v>
      </c>
      <c r="F1285" s="130">
        <v>134</v>
      </c>
      <c r="G1285" s="120" t="str">
        <f>VLOOKUP(F1285,Plan2!$1:$1048576,3,FALSE)</f>
        <v>PAPEL OFÍCIO, MATERIAL PAPEL ALCALINO, COMPRIMENTO 330 MM, LARGURA 216 MM, GRAMATURA 75 G/M2, COR BRANCA, TIPO 2. RESMA</v>
      </c>
      <c r="H1285" s="130" t="s">
        <v>291</v>
      </c>
      <c r="I1285" s="130">
        <v>30</v>
      </c>
      <c r="J1285" s="131">
        <f>VLOOKUP(F1285,Plan2!$1:$1048576,8,FALSE)</f>
        <v>12.97</v>
      </c>
      <c r="K1285" s="125">
        <f t="shared" si="93"/>
        <v>389.1</v>
      </c>
      <c r="L1285" s="133">
        <v>42524</v>
      </c>
      <c r="M1285" s="130" t="s">
        <v>420</v>
      </c>
      <c r="N1285" s="130">
        <v>15</v>
      </c>
      <c r="O1285" s="127">
        <f t="shared" si="94"/>
        <v>194.55</v>
      </c>
      <c r="P1285" s="126">
        <v>42579</v>
      </c>
      <c r="Q1285" s="120">
        <v>4544</v>
      </c>
      <c r="R1285" s="120" t="s">
        <v>692</v>
      </c>
    </row>
    <row r="1286" spans="1:18" ht="105" x14ac:dyDescent="0.25">
      <c r="A1286" s="120" t="s">
        <v>17</v>
      </c>
      <c r="B1286" s="121" t="s">
        <v>18</v>
      </c>
      <c r="C1286" s="122">
        <v>42664</v>
      </c>
      <c r="D1286" s="132">
        <v>270200</v>
      </c>
      <c r="E1286" s="120" t="s">
        <v>288</v>
      </c>
      <c r="F1286" s="130">
        <v>135</v>
      </c>
      <c r="G1286" s="120" t="str">
        <f>VLOOKUP(F1286,Plan2!$1:$1048576,3,FALSE)</f>
        <v>PASTA ARQUIVO, MATERIAL CARTÃO KRAFT, TIPO SUSPENSA, LARGURA 360 MM, ALTURA 235 MM, COR CASTANHA, CARACTERÍSTICAS ADICIONAIS COM ACETATO, ETIQUETA BRANCA,GRAMPO TRILHO PLÁST I, GRAMATURA 210 G/M2, APLICAÇÃO ARQUIVO DE DOCUMENTO</v>
      </c>
      <c r="H1286" s="130" t="s">
        <v>291</v>
      </c>
      <c r="I1286" s="130">
        <v>20</v>
      </c>
      <c r="J1286" s="131">
        <f>VLOOKUP(F1286,Plan2!$1:$1048576,8,FALSE)</f>
        <v>0.6</v>
      </c>
      <c r="K1286" s="125">
        <f t="shared" si="93"/>
        <v>12</v>
      </c>
      <c r="L1286" s="133">
        <v>42524</v>
      </c>
      <c r="M1286" s="130" t="s">
        <v>420</v>
      </c>
      <c r="N1286" s="130">
        <f>I1286</f>
        <v>20</v>
      </c>
      <c r="O1286" s="127">
        <f t="shared" si="94"/>
        <v>12</v>
      </c>
      <c r="P1286" s="126">
        <v>42579</v>
      </c>
      <c r="Q1286" s="120">
        <v>4544</v>
      </c>
      <c r="R1286" s="120" t="s">
        <v>611</v>
      </c>
    </row>
    <row r="1287" spans="1:18" ht="60" x14ac:dyDescent="0.25">
      <c r="A1287" s="120" t="s">
        <v>17</v>
      </c>
      <c r="B1287" s="121" t="s">
        <v>18</v>
      </c>
      <c r="C1287" s="122">
        <v>42664</v>
      </c>
      <c r="D1287" s="132">
        <v>270200</v>
      </c>
      <c r="E1287" s="120" t="s">
        <v>288</v>
      </c>
      <c r="F1287" s="130">
        <v>157</v>
      </c>
      <c r="G1287" s="120" t="str">
        <f>VLOOKUP(F1287,Plan2!$1:$1048576,3,FALSE)</f>
        <v>PINCEL QUADRO BRANCO / MAGNÉTICO, MATERIAL PLÁSTICO, MATERIAL PONTA FELTRO, TIPO CARGA DESCARTÁVEL, COR PRETO</v>
      </c>
      <c r="H1287" s="130" t="s">
        <v>291</v>
      </c>
      <c r="I1287" s="130">
        <v>50</v>
      </c>
      <c r="J1287" s="131">
        <f>VLOOKUP(F1287,Plan2!$1:$1048576,8,FALSE)</f>
        <v>1.3</v>
      </c>
      <c r="K1287" s="125">
        <f t="shared" si="93"/>
        <v>65</v>
      </c>
      <c r="L1287" s="133">
        <v>42524</v>
      </c>
      <c r="M1287" s="130" t="s">
        <v>423</v>
      </c>
      <c r="N1287" s="130">
        <f>I1287</f>
        <v>50</v>
      </c>
      <c r="O1287" s="127">
        <f t="shared" si="94"/>
        <v>65</v>
      </c>
      <c r="P1287" s="126">
        <v>42576</v>
      </c>
      <c r="Q1287" s="120">
        <v>348</v>
      </c>
      <c r="R1287" s="120" t="s">
        <v>611</v>
      </c>
    </row>
    <row r="1288" spans="1:18" ht="75" x14ac:dyDescent="0.25">
      <c r="A1288" s="120" t="s">
        <v>17</v>
      </c>
      <c r="B1288" s="121" t="s">
        <v>18</v>
      </c>
      <c r="C1288" s="122">
        <v>42664</v>
      </c>
      <c r="D1288" s="132">
        <v>270200</v>
      </c>
      <c r="E1288" s="120" t="s">
        <v>288</v>
      </c>
      <c r="F1288" s="130">
        <v>160</v>
      </c>
      <c r="G1288" s="120" t="str">
        <f>VLOOKUP(F1288,Plan2!$1:$1048576,3,FALSE)</f>
        <v>PRANCHETA PORTÁTIL, MATERIAL ACRÍLICO, COMPRIMENTO 233 MM, LARGURA 320 MM, ESPESSURA 3 MM, COR FUMÊ, CARACTERÍSTICAS ADICIONAIS COM PRENDEDOR NIQUELADO</v>
      </c>
      <c r="H1288" s="130" t="s">
        <v>291</v>
      </c>
      <c r="I1288" s="130">
        <v>3</v>
      </c>
      <c r="J1288" s="131">
        <f>VLOOKUP(F1288,Plan2!$1:$1048576,8,FALSE)</f>
        <v>7.54</v>
      </c>
      <c r="K1288" s="125">
        <f t="shared" si="93"/>
        <v>22.62</v>
      </c>
      <c r="L1288" s="133">
        <v>42524</v>
      </c>
      <c r="M1288" s="130" t="s">
        <v>418</v>
      </c>
      <c r="N1288" s="130">
        <f>I1288</f>
        <v>3</v>
      </c>
      <c r="O1288" s="127">
        <f t="shared" si="94"/>
        <v>22.62</v>
      </c>
      <c r="P1288" s="126">
        <v>42583</v>
      </c>
      <c r="Q1288" s="120">
        <v>4227</v>
      </c>
      <c r="R1288" s="120" t="s">
        <v>611</v>
      </c>
    </row>
    <row r="1289" spans="1:18" ht="60" x14ac:dyDescent="0.25">
      <c r="A1289" s="120" t="s">
        <v>17</v>
      </c>
      <c r="B1289" s="121" t="s">
        <v>18</v>
      </c>
      <c r="C1289" s="122">
        <v>42664</v>
      </c>
      <c r="D1289" s="132">
        <v>270300</v>
      </c>
      <c r="E1289" s="120" t="s">
        <v>322</v>
      </c>
      <c r="F1289" s="130">
        <v>7</v>
      </c>
      <c r="G1289" s="120" t="str">
        <f>VLOOKUP(F1289,Plan2!$1:$1048576,3,FALSE)</f>
        <v>APAGADOR QUADRO MAGNÉTICO, MATERIAL CORPO PLÁSTICO, COMPRIMENTO 15 CM, LARGURA6 CM, ALTURA 4 CM, MATERIAL BASE FELTRO, ENCAIXE PINCEL SEM ENCAIXE</v>
      </c>
      <c r="H1289" s="130" t="s">
        <v>323</v>
      </c>
      <c r="I1289" s="130">
        <v>30</v>
      </c>
      <c r="J1289" s="131">
        <f>VLOOKUP(F1289,Plan2!$1:$1048576,8,FALSE)</f>
        <v>2.5</v>
      </c>
      <c r="K1289" s="125">
        <f t="shared" si="93"/>
        <v>75</v>
      </c>
      <c r="L1289" s="133">
        <v>42527</v>
      </c>
      <c r="M1289" s="130" t="s">
        <v>434</v>
      </c>
      <c r="N1289" s="130">
        <f>I1289</f>
        <v>30</v>
      </c>
      <c r="O1289" s="127">
        <f t="shared" si="94"/>
        <v>75</v>
      </c>
      <c r="P1289" s="126">
        <v>42592</v>
      </c>
      <c r="Q1289" s="120">
        <v>16807</v>
      </c>
      <c r="R1289" s="120" t="s">
        <v>611</v>
      </c>
    </row>
    <row r="1290" spans="1:18" ht="60" x14ac:dyDescent="0.25">
      <c r="A1290" s="120" t="s">
        <v>17</v>
      </c>
      <c r="B1290" s="121" t="s">
        <v>18</v>
      </c>
      <c r="C1290" s="122">
        <v>42664</v>
      </c>
      <c r="D1290" s="132">
        <v>270300</v>
      </c>
      <c r="E1290" s="120" t="s">
        <v>322</v>
      </c>
      <c r="F1290" s="130">
        <v>126</v>
      </c>
      <c r="G1290" s="120" t="str">
        <f>VLOOKUP(F1290,Plan2!$1:$1048576,3,FALSE)</f>
        <v>PAPEL ALMAÇO, MATERIAL CELULOSE VEGETAL, GRAMATURA 75 G/M2, COMPRIMENTO 310 MM, TIPO COM PAUTA E MARGEM. PACOTE COM 5 FOLHAS</v>
      </c>
      <c r="H1290" s="130" t="s">
        <v>323</v>
      </c>
      <c r="I1290" s="130">
        <v>1500</v>
      </c>
      <c r="J1290" s="131">
        <f>VLOOKUP(F1290,Plan2!$1:$1048576,8,FALSE)</f>
        <v>0.35</v>
      </c>
      <c r="K1290" s="125">
        <f t="shared" si="93"/>
        <v>525</v>
      </c>
      <c r="L1290" s="133">
        <v>42524</v>
      </c>
      <c r="M1290" s="130" t="s">
        <v>424</v>
      </c>
      <c r="N1290" s="130">
        <v>1105</v>
      </c>
      <c r="O1290" s="127">
        <f t="shared" si="94"/>
        <v>386.75</v>
      </c>
      <c r="P1290" s="126">
        <v>42579</v>
      </c>
      <c r="Q1290" s="120">
        <v>938</v>
      </c>
      <c r="R1290" s="120" t="s">
        <v>692</v>
      </c>
    </row>
    <row r="1291" spans="1:18" ht="45" x14ac:dyDescent="0.25">
      <c r="A1291" s="120" t="s">
        <v>17</v>
      </c>
      <c r="B1291" s="121" t="s">
        <v>18</v>
      </c>
      <c r="C1291" s="122">
        <v>42664</v>
      </c>
      <c r="D1291" s="132">
        <v>270300</v>
      </c>
      <c r="E1291" s="120" t="s">
        <v>322</v>
      </c>
      <c r="F1291" s="130">
        <v>156</v>
      </c>
      <c r="G1291" s="120" t="str">
        <f>VLOOKUP(F1291,Plan2!$1:$1048576,3,FALSE)</f>
        <v>PINCEL QUADRO BRANCO / MAGNÉTICO, MATERIAL PLÁSTICO, MATERIAL PONTA FELTRO, TIPO CARGA DESCARTÁVEL, COR AZUL</v>
      </c>
      <c r="H1291" s="130" t="s">
        <v>323</v>
      </c>
      <c r="I1291" s="130">
        <v>120</v>
      </c>
      <c r="J1291" s="131">
        <f>VLOOKUP(F1291,Plan2!$1:$1048576,8,FALSE)</f>
        <v>1.3</v>
      </c>
      <c r="K1291" s="125">
        <f t="shared" si="93"/>
        <v>156</v>
      </c>
      <c r="L1291" s="133">
        <v>42524</v>
      </c>
      <c r="M1291" s="130" t="s">
        <v>423</v>
      </c>
      <c r="N1291" s="130">
        <f>I1291</f>
        <v>120</v>
      </c>
      <c r="O1291" s="127">
        <f t="shared" si="94"/>
        <v>156</v>
      </c>
      <c r="P1291" s="126">
        <v>42576</v>
      </c>
      <c r="Q1291" s="120">
        <v>348</v>
      </c>
      <c r="R1291" s="120" t="s">
        <v>611</v>
      </c>
    </row>
    <row r="1292" spans="1:18" ht="60" x14ac:dyDescent="0.25">
      <c r="A1292" s="120" t="s">
        <v>17</v>
      </c>
      <c r="B1292" s="121" t="s">
        <v>18</v>
      </c>
      <c r="C1292" s="122">
        <v>42664</v>
      </c>
      <c r="D1292" s="132">
        <v>270300</v>
      </c>
      <c r="E1292" s="120" t="s">
        <v>322</v>
      </c>
      <c r="F1292" s="130">
        <v>157</v>
      </c>
      <c r="G1292" s="120" t="str">
        <f>VLOOKUP(F1292,Plan2!$1:$1048576,3,FALSE)</f>
        <v>PINCEL QUADRO BRANCO / MAGNÉTICO, MATERIAL PLÁSTICO, MATERIAL PONTA FELTRO, TIPO CARGA DESCARTÁVEL, COR PRETO</v>
      </c>
      <c r="H1292" s="130" t="s">
        <v>323</v>
      </c>
      <c r="I1292" s="130">
        <v>120</v>
      </c>
      <c r="J1292" s="131">
        <f>VLOOKUP(F1292,Plan2!$1:$1048576,8,FALSE)</f>
        <v>1.3</v>
      </c>
      <c r="K1292" s="125">
        <f t="shared" si="93"/>
        <v>156</v>
      </c>
      <c r="L1292" s="133">
        <v>42524</v>
      </c>
      <c r="M1292" s="130" t="s">
        <v>423</v>
      </c>
      <c r="N1292" s="130">
        <v>60</v>
      </c>
      <c r="O1292" s="127">
        <f t="shared" si="94"/>
        <v>78</v>
      </c>
      <c r="P1292" s="126">
        <v>42576</v>
      </c>
      <c r="Q1292" s="120">
        <v>348</v>
      </c>
      <c r="R1292" s="120" t="s">
        <v>692</v>
      </c>
    </row>
    <row r="1293" spans="1:18" ht="45" x14ac:dyDescent="0.25">
      <c r="A1293" s="120" t="s">
        <v>17</v>
      </c>
      <c r="B1293" s="121" t="s">
        <v>18</v>
      </c>
      <c r="C1293" s="122">
        <v>42664</v>
      </c>
      <c r="D1293" s="132">
        <v>270300</v>
      </c>
      <c r="E1293" s="120" t="s">
        <v>322</v>
      </c>
      <c r="F1293" s="130">
        <v>174</v>
      </c>
      <c r="G1293" s="120" t="str">
        <f>VLOOKUP(F1293,Plan2!$1:$1048576,3,FALSE)</f>
        <v>TESOURA, MATERIAL AÇO INOXIDÁVEL, MATERIAL CABO POLIPROPILENO, COMPRIMENTO 20 CM</v>
      </c>
      <c r="H1293" s="130" t="s">
        <v>323</v>
      </c>
      <c r="I1293" s="130">
        <v>3</v>
      </c>
      <c r="J1293" s="131">
        <f>VLOOKUP(F1293,Plan2!$1:$1048576,8,FALSE)</f>
        <v>2.8</v>
      </c>
      <c r="K1293" s="125">
        <f t="shared" si="93"/>
        <v>8.3999999999999986</v>
      </c>
      <c r="L1293" s="133">
        <v>42524</v>
      </c>
      <c r="M1293" s="130" t="s">
        <v>423</v>
      </c>
      <c r="N1293" s="130">
        <f t="shared" ref="N1293:N1308" si="95">I1293</f>
        <v>3</v>
      </c>
      <c r="O1293" s="127">
        <f t="shared" si="94"/>
        <v>8.3999999999999986</v>
      </c>
      <c r="P1293" s="126">
        <v>42576</v>
      </c>
      <c r="Q1293" s="120">
        <v>348</v>
      </c>
      <c r="R1293" s="120" t="s">
        <v>611</v>
      </c>
    </row>
    <row r="1294" spans="1:18" ht="60" x14ac:dyDescent="0.25">
      <c r="A1294" s="120" t="s">
        <v>17</v>
      </c>
      <c r="B1294" s="121" t="s">
        <v>18</v>
      </c>
      <c r="C1294" s="122">
        <v>42664</v>
      </c>
      <c r="D1294" s="132">
        <v>270400</v>
      </c>
      <c r="E1294" s="120" t="s">
        <v>312</v>
      </c>
      <c r="F1294" s="130">
        <v>7</v>
      </c>
      <c r="G1294" s="120" t="str">
        <f>VLOOKUP(F1294,Plan2!$1:$1048576,3,FALSE)</f>
        <v>APAGADOR QUADRO MAGNÉTICO, MATERIAL CORPO PLÁSTICO, COMPRIMENTO 15 CM, LARGURA6 CM, ALTURA 4 CM, MATERIAL BASE FELTRO, ENCAIXE PINCEL SEM ENCAIXE</v>
      </c>
      <c r="H1294" s="130" t="s">
        <v>313</v>
      </c>
      <c r="I1294" s="130">
        <v>18</v>
      </c>
      <c r="J1294" s="131">
        <f>VLOOKUP(F1294,Plan2!$1:$1048576,8,FALSE)</f>
        <v>2.5</v>
      </c>
      <c r="K1294" s="125">
        <f t="shared" si="93"/>
        <v>45</v>
      </c>
      <c r="L1294" s="133">
        <v>42527</v>
      </c>
      <c r="M1294" s="130" t="s">
        <v>434</v>
      </c>
      <c r="N1294" s="130">
        <f t="shared" si="95"/>
        <v>18</v>
      </c>
      <c r="O1294" s="127">
        <f t="shared" si="94"/>
        <v>45</v>
      </c>
      <c r="P1294" s="126">
        <v>42592</v>
      </c>
      <c r="Q1294" s="120">
        <v>16807</v>
      </c>
      <c r="R1294" s="120" t="s">
        <v>611</v>
      </c>
    </row>
    <row r="1295" spans="1:18" ht="60" x14ac:dyDescent="0.25">
      <c r="A1295" s="120" t="s">
        <v>17</v>
      </c>
      <c r="B1295" s="121" t="s">
        <v>18</v>
      </c>
      <c r="C1295" s="122">
        <v>42664</v>
      </c>
      <c r="D1295" s="132">
        <v>270400</v>
      </c>
      <c r="E1295" s="120" t="s">
        <v>312</v>
      </c>
      <c r="F1295" s="130">
        <v>8</v>
      </c>
      <c r="G1295" s="120" t="str">
        <f>VLOOKUP(F1295,Plan2!$1:$1048576,3,FALSE)</f>
        <v>APONTADOR LÁPIS, MATERIAL METAL, TIPO ESCOLAR, COR PRATEADO, TAMANHO PEQUENO, QUANTIDADE FUROS 1, CARACTERÍSTICAS ADICIONAIS SEM DEPÓSITO</v>
      </c>
      <c r="H1295" s="130" t="s">
        <v>313</v>
      </c>
      <c r="I1295" s="130">
        <v>5</v>
      </c>
      <c r="J1295" s="131">
        <f>VLOOKUP(F1295,Plan2!$1:$1048576,8,FALSE)</f>
        <v>0.4</v>
      </c>
      <c r="K1295" s="125">
        <f t="shared" si="93"/>
        <v>2</v>
      </c>
      <c r="L1295" s="133">
        <v>42527</v>
      </c>
      <c r="M1295" s="130" t="s">
        <v>425</v>
      </c>
      <c r="N1295" s="130">
        <f t="shared" si="95"/>
        <v>5</v>
      </c>
      <c r="O1295" s="127">
        <f t="shared" si="94"/>
        <v>2</v>
      </c>
      <c r="P1295" s="126">
        <v>42579</v>
      </c>
      <c r="Q1295" s="120">
        <v>1400</v>
      </c>
      <c r="R1295" s="120" t="s">
        <v>611</v>
      </c>
    </row>
    <row r="1296" spans="1:18" ht="45" x14ac:dyDescent="0.25">
      <c r="A1296" s="120" t="s">
        <v>17</v>
      </c>
      <c r="B1296" s="121" t="s">
        <v>18</v>
      </c>
      <c r="C1296" s="122">
        <v>42664</v>
      </c>
      <c r="D1296" s="132">
        <v>270400</v>
      </c>
      <c r="E1296" s="120" t="s">
        <v>312</v>
      </c>
      <c r="F1296" s="130">
        <v>9</v>
      </c>
      <c r="G1296" s="120" t="str">
        <f>VLOOKUP(F1296,Plan2!$1:$1048576,3,FALSE)</f>
        <v>BARBANTE ALGODÃO, QUANTIDADE FIOS 8 UN, ACABAMENTO SUPERFICIAL CRÚ. ROLO DE 250G</v>
      </c>
      <c r="H1296" s="130" t="s">
        <v>313</v>
      </c>
      <c r="I1296" s="130">
        <v>10</v>
      </c>
      <c r="J1296" s="131">
        <f>VLOOKUP(F1296,Plan2!$1:$1048576,8,FALSE)</f>
        <v>3.49</v>
      </c>
      <c r="K1296" s="125">
        <f t="shared" si="93"/>
        <v>34.900000000000006</v>
      </c>
      <c r="L1296" s="133">
        <v>42524</v>
      </c>
      <c r="M1296" s="130" t="s">
        <v>415</v>
      </c>
      <c r="N1296" s="130">
        <f t="shared" si="95"/>
        <v>10</v>
      </c>
      <c r="O1296" s="127">
        <f t="shared" si="94"/>
        <v>34.900000000000006</v>
      </c>
      <c r="P1296" s="126">
        <v>42564</v>
      </c>
      <c r="Q1296" s="120">
        <v>1281</v>
      </c>
      <c r="R1296" s="120" t="s">
        <v>611</v>
      </c>
    </row>
    <row r="1297" spans="1:18" ht="60" x14ac:dyDescent="0.25">
      <c r="A1297" s="120" t="s">
        <v>17</v>
      </c>
      <c r="B1297" s="121" t="s">
        <v>18</v>
      </c>
      <c r="C1297" s="122">
        <v>42664</v>
      </c>
      <c r="D1297" s="132">
        <v>270400</v>
      </c>
      <c r="E1297" s="120" t="s">
        <v>312</v>
      </c>
      <c r="F1297" s="130">
        <v>10</v>
      </c>
      <c r="G1297" s="120" t="str">
        <f>VLOOKUP(F1297,Plan2!$1:$1048576,3,FALSE)</f>
        <v>BLOCO FLIP CHART, COR BRANCA, FORMATO 66 X 96 CM, APLICAÇÃO FLIP CHART COM FUROS, CARACTERÍSTICAS ADICIONAIS SEM PAUTA</v>
      </c>
      <c r="H1297" s="130" t="s">
        <v>313</v>
      </c>
      <c r="I1297" s="130">
        <v>10</v>
      </c>
      <c r="J1297" s="131">
        <f>VLOOKUP(F1297,Plan2!$1:$1048576,8,FALSE)</f>
        <v>19.899999999999999</v>
      </c>
      <c r="K1297" s="125">
        <f t="shared" si="93"/>
        <v>199</v>
      </c>
      <c r="L1297" s="133">
        <v>42524</v>
      </c>
      <c r="M1297" s="130" t="s">
        <v>423</v>
      </c>
      <c r="N1297" s="130">
        <f t="shared" si="95"/>
        <v>10</v>
      </c>
      <c r="O1297" s="127">
        <f t="shared" si="94"/>
        <v>199</v>
      </c>
      <c r="P1297" s="126">
        <v>42576</v>
      </c>
      <c r="Q1297" s="120">
        <v>348</v>
      </c>
      <c r="R1297" s="120" t="s">
        <v>611</v>
      </c>
    </row>
    <row r="1298" spans="1:18" ht="60" x14ac:dyDescent="0.25">
      <c r="A1298" s="120" t="s">
        <v>17</v>
      </c>
      <c r="B1298" s="121" t="s">
        <v>18</v>
      </c>
      <c r="C1298" s="122">
        <v>42664</v>
      </c>
      <c r="D1298" s="132">
        <v>270400</v>
      </c>
      <c r="E1298" s="120" t="s">
        <v>312</v>
      </c>
      <c r="F1298" s="130">
        <v>12</v>
      </c>
      <c r="G1298" s="120" t="str">
        <f>VLOOKUP(F1298,Plan2!$1:$1048576,3,FALSE)</f>
        <v>BLOCO RECADO, MATERIAL PAPEL, COR AMARELO, LARGURA 38 MM, COMPRIMENTO 50 MM, TIPO REMOVÍVEL, CARACTERÍSTICAS ADICIONAIS AUTO-ADESIVO</v>
      </c>
      <c r="H1298" s="130" t="s">
        <v>313</v>
      </c>
      <c r="I1298" s="130">
        <v>10</v>
      </c>
      <c r="J1298" s="131">
        <f>VLOOKUP(F1298,Plan2!$1:$1048576,8,FALSE)</f>
        <v>0.56999999999999995</v>
      </c>
      <c r="K1298" s="125">
        <f t="shared" si="93"/>
        <v>5.6999999999999993</v>
      </c>
      <c r="L1298" s="133">
        <v>42524</v>
      </c>
      <c r="M1298" s="130" t="s">
        <v>424</v>
      </c>
      <c r="N1298" s="130">
        <f t="shared" si="95"/>
        <v>10</v>
      </c>
      <c r="O1298" s="127">
        <f t="shared" si="94"/>
        <v>5.6999999999999993</v>
      </c>
      <c r="P1298" s="126">
        <v>42579</v>
      </c>
      <c r="Q1298" s="120">
        <v>938</v>
      </c>
      <c r="R1298" s="120" t="s">
        <v>611</v>
      </c>
    </row>
    <row r="1299" spans="1:18" ht="105" x14ac:dyDescent="0.25">
      <c r="A1299" s="120" t="s">
        <v>17</v>
      </c>
      <c r="B1299" s="121" t="s">
        <v>18</v>
      </c>
      <c r="C1299" s="122">
        <v>42664</v>
      </c>
      <c r="D1299" s="132">
        <v>270400</v>
      </c>
      <c r="E1299" s="120" t="s">
        <v>312</v>
      </c>
      <c r="F1299" s="130">
        <v>19</v>
      </c>
      <c r="G1299" s="120" t="str">
        <f>VLOOKUP(F1299,Plan2!$1:$1048576,3,FALSE)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1299" s="130" t="s">
        <v>313</v>
      </c>
      <c r="I1299" s="130">
        <v>30</v>
      </c>
      <c r="J1299" s="131">
        <f>VLOOKUP(F1299,Plan2!$1:$1048576,8,FALSE)</f>
        <v>0.32</v>
      </c>
      <c r="K1299" s="125">
        <f t="shared" si="93"/>
        <v>9.6</v>
      </c>
      <c r="L1299" s="133">
        <v>42527</v>
      </c>
      <c r="M1299" s="130" t="s">
        <v>431</v>
      </c>
      <c r="N1299" s="130">
        <f t="shared" si="95"/>
        <v>30</v>
      </c>
      <c r="O1299" s="127">
        <f t="shared" si="94"/>
        <v>9.6</v>
      </c>
      <c r="P1299" s="126">
        <v>42613</v>
      </c>
      <c r="Q1299" s="120">
        <v>1089</v>
      </c>
      <c r="R1299" s="120" t="s">
        <v>611</v>
      </c>
    </row>
    <row r="1300" spans="1:18" ht="105" x14ac:dyDescent="0.25">
      <c r="A1300" s="120" t="s">
        <v>17</v>
      </c>
      <c r="B1300" s="121" t="s">
        <v>18</v>
      </c>
      <c r="C1300" s="122">
        <v>42664</v>
      </c>
      <c r="D1300" s="132">
        <v>270400</v>
      </c>
      <c r="E1300" s="120" t="s">
        <v>312</v>
      </c>
      <c r="F1300" s="130">
        <v>21</v>
      </c>
      <c r="G1300" s="120" t="str">
        <f>VLOOKUP(F1300,Plan2!$1:$1048576,3,FALSE)</f>
        <v>CANETA ESFEROGRÁFICA, MATERIAL PLÁSTICO, QUANTIDADE CARGAS 1 UN, MATERIAL PONTA LATÃO COM ESFERA DE TUNGSTÊNIO, TIPO ESCRITA MÉDIA, COR TINTA VERMELHA, CARACTERÍSTICAS ADICIONAIS MATERIAL TRANSPARENTE E COM ORIFÍCIO LATERAL</v>
      </c>
      <c r="H1300" s="130" t="s">
        <v>313</v>
      </c>
      <c r="I1300" s="130">
        <v>10</v>
      </c>
      <c r="J1300" s="131">
        <f>VLOOKUP(F1300,Plan2!$1:$1048576,8,FALSE)</f>
        <v>0.32</v>
      </c>
      <c r="K1300" s="125">
        <f t="shared" si="93"/>
        <v>3.2</v>
      </c>
      <c r="L1300" s="133">
        <v>42527</v>
      </c>
      <c r="M1300" s="130" t="s">
        <v>431</v>
      </c>
      <c r="N1300" s="130">
        <f t="shared" si="95"/>
        <v>10</v>
      </c>
      <c r="O1300" s="127">
        <f t="shared" si="94"/>
        <v>3.2</v>
      </c>
      <c r="P1300" s="126">
        <v>42613</v>
      </c>
      <c r="Q1300" s="120">
        <v>1089</v>
      </c>
      <c r="R1300" s="120" t="s">
        <v>611</v>
      </c>
    </row>
    <row r="1301" spans="1:18" ht="45" x14ac:dyDescent="0.25">
      <c r="A1301" s="120" t="s">
        <v>17</v>
      </c>
      <c r="B1301" s="121" t="s">
        <v>18</v>
      </c>
      <c r="C1301" s="122">
        <v>42664</v>
      </c>
      <c r="D1301" s="132">
        <v>270400</v>
      </c>
      <c r="E1301" s="120" t="s">
        <v>312</v>
      </c>
      <c r="F1301" s="130">
        <v>39</v>
      </c>
      <c r="G1301" s="120" t="str">
        <f>VLOOKUP(F1301,Plan2!$1:$1048576,3,FALSE)</f>
        <v>CLIPE, TAMANHO 2, MATERIAL METAL, FORMATO PARALELO. CAIXA COM 100 UNIDADES</v>
      </c>
      <c r="H1301" s="130" t="s">
        <v>313</v>
      </c>
      <c r="I1301" s="130">
        <v>10</v>
      </c>
      <c r="J1301" s="131">
        <f>VLOOKUP(F1301,Plan2!$1:$1048576,8,FALSE)</f>
        <v>0.95</v>
      </c>
      <c r="K1301" s="125">
        <f t="shared" si="93"/>
        <v>9.5</v>
      </c>
      <c r="L1301" s="133">
        <v>42524</v>
      </c>
      <c r="M1301" s="130" t="s">
        <v>415</v>
      </c>
      <c r="N1301" s="130">
        <f t="shared" si="95"/>
        <v>10</v>
      </c>
      <c r="O1301" s="127">
        <f t="shared" si="94"/>
        <v>9.5</v>
      </c>
      <c r="P1301" s="126">
        <v>42564</v>
      </c>
      <c r="Q1301" s="120">
        <v>1281</v>
      </c>
      <c r="R1301" s="120" t="s">
        <v>611</v>
      </c>
    </row>
    <row r="1302" spans="1:18" ht="45" x14ac:dyDescent="0.25">
      <c r="A1302" s="120" t="s">
        <v>17</v>
      </c>
      <c r="B1302" s="121" t="s">
        <v>18</v>
      </c>
      <c r="C1302" s="122">
        <v>42664</v>
      </c>
      <c r="D1302" s="132">
        <v>270400</v>
      </c>
      <c r="E1302" s="120" t="s">
        <v>312</v>
      </c>
      <c r="F1302" s="130">
        <v>40</v>
      </c>
      <c r="G1302" s="120" t="str">
        <f>VLOOKUP(F1302,Plan2!$1:$1048576,3,FALSE)</f>
        <v>CLIPE, TAMANHO 3, MATERIAL METAL, FORMATO PARALELO. CAIXA COM 50 UNIDADES</v>
      </c>
      <c r="H1302" s="130" t="s">
        <v>313</v>
      </c>
      <c r="I1302" s="130">
        <v>10</v>
      </c>
      <c r="J1302" s="131">
        <f>VLOOKUP(F1302,Plan2!$1:$1048576,8,FALSE)</f>
        <v>0.99</v>
      </c>
      <c r="K1302" s="125">
        <f t="shared" si="93"/>
        <v>9.9</v>
      </c>
      <c r="L1302" s="133">
        <v>42524</v>
      </c>
      <c r="M1302" s="130" t="s">
        <v>415</v>
      </c>
      <c r="N1302" s="130">
        <f t="shared" si="95"/>
        <v>10</v>
      </c>
      <c r="O1302" s="127">
        <f t="shared" si="94"/>
        <v>9.9</v>
      </c>
      <c r="P1302" s="126">
        <v>42564</v>
      </c>
      <c r="Q1302" s="120">
        <v>1281</v>
      </c>
      <c r="R1302" s="120" t="s">
        <v>611</v>
      </c>
    </row>
    <row r="1303" spans="1:18" ht="60" x14ac:dyDescent="0.25">
      <c r="A1303" s="120" t="s">
        <v>17</v>
      </c>
      <c r="B1303" s="121" t="s">
        <v>18</v>
      </c>
      <c r="C1303" s="122">
        <v>42664</v>
      </c>
      <c r="D1303" s="132">
        <v>270400</v>
      </c>
      <c r="E1303" s="120" t="s">
        <v>312</v>
      </c>
      <c r="F1303" s="130">
        <v>57</v>
      </c>
      <c r="G1303" s="120" t="str">
        <f>VLOOKUP(F1303,Plan2!$1:$1048576,3,FALSE)</f>
        <v>CORRETIVO LÍQUIDO, MATERIAL BASE D´ÁGUA- SECAGEM RÁPIDA, APRESENTAÇÃO FRASCO, APLICAÇÃO PAPEL COMUM ML, VOLUME 18 ML</v>
      </c>
      <c r="H1303" s="130" t="s">
        <v>313</v>
      </c>
      <c r="I1303" s="130">
        <v>4</v>
      </c>
      <c r="J1303" s="131">
        <f>VLOOKUP(F1303,Plan2!$1:$1048576,8,FALSE)</f>
        <v>0.99</v>
      </c>
      <c r="K1303" s="125">
        <f t="shared" si="93"/>
        <v>3.96</v>
      </c>
      <c r="L1303" s="133">
        <v>42527</v>
      </c>
      <c r="M1303" s="130" t="s">
        <v>431</v>
      </c>
      <c r="N1303" s="130">
        <f t="shared" si="95"/>
        <v>4</v>
      </c>
      <c r="O1303" s="127">
        <f t="shared" si="94"/>
        <v>3.96</v>
      </c>
      <c r="P1303" s="126">
        <v>42613</v>
      </c>
      <c r="Q1303" s="120">
        <v>1089</v>
      </c>
      <c r="R1303" s="120" t="s">
        <v>611</v>
      </c>
    </row>
    <row r="1304" spans="1:18" ht="60" x14ac:dyDescent="0.25">
      <c r="A1304" s="120" t="s">
        <v>17</v>
      </c>
      <c r="B1304" s="121" t="s">
        <v>18</v>
      </c>
      <c r="C1304" s="122">
        <v>42664</v>
      </c>
      <c r="D1304" s="132">
        <v>270400</v>
      </c>
      <c r="E1304" s="120" t="s">
        <v>312</v>
      </c>
      <c r="F1304" s="130">
        <v>65</v>
      </c>
      <c r="G1304" s="120" t="str">
        <f>VLOOKUP(F1304,Plan2!$1:$1048576,3,FALSE)</f>
        <v>ENVELOPE, MATERIAL PAPEL KRAFT, GRAMATURA 110 G/M2, TIPO SACO COMUM, COMPRIMENTO 360 MM, COR BRANCA, LARGURA 260 MM</v>
      </c>
      <c r="H1304" s="130" t="s">
        <v>313</v>
      </c>
      <c r="I1304" s="130">
        <v>100</v>
      </c>
      <c r="J1304" s="131">
        <f>VLOOKUP(F1304,Plan2!$1:$1048576,8,FALSE)</f>
        <v>0.11</v>
      </c>
      <c r="K1304" s="125">
        <f t="shared" si="93"/>
        <v>11</v>
      </c>
      <c r="L1304" s="133">
        <v>42524</v>
      </c>
      <c r="M1304" s="130" t="s">
        <v>420</v>
      </c>
      <c r="N1304" s="130">
        <f t="shared" si="95"/>
        <v>100</v>
      </c>
      <c r="O1304" s="127">
        <f t="shared" si="94"/>
        <v>11</v>
      </c>
      <c r="P1304" s="126">
        <v>42579</v>
      </c>
      <c r="Q1304" s="120">
        <v>4544</v>
      </c>
      <c r="R1304" s="120" t="s">
        <v>611</v>
      </c>
    </row>
    <row r="1305" spans="1:18" ht="60" x14ac:dyDescent="0.25">
      <c r="A1305" s="120" t="s">
        <v>17</v>
      </c>
      <c r="B1305" s="121" t="s">
        <v>18</v>
      </c>
      <c r="C1305" s="122">
        <v>42664</v>
      </c>
      <c r="D1305" s="132">
        <v>270400</v>
      </c>
      <c r="E1305" s="120" t="s">
        <v>312</v>
      </c>
      <c r="F1305" s="130">
        <v>66</v>
      </c>
      <c r="G1305" s="120" t="str">
        <f>VLOOKUP(F1305,Plan2!$1:$1048576,3,FALSE)</f>
        <v>ENVELOPE, MATERIAL PAPEL KRAFT, GRAMATURA 110 G/M2, TIPO SACO COMUM, COMPRIMENTO 390 MM, COR PARDA, LARGURA 260 MM</v>
      </c>
      <c r="H1305" s="130" t="s">
        <v>313</v>
      </c>
      <c r="I1305" s="130">
        <v>100</v>
      </c>
      <c r="J1305" s="131">
        <f>VLOOKUP(F1305,Plan2!$1:$1048576,8,FALSE)</f>
        <v>0.12</v>
      </c>
      <c r="K1305" s="125">
        <f t="shared" si="93"/>
        <v>12</v>
      </c>
      <c r="L1305" s="133">
        <v>42524</v>
      </c>
      <c r="M1305" s="130" t="s">
        <v>420</v>
      </c>
      <c r="N1305" s="130">
        <f t="shared" si="95"/>
        <v>100</v>
      </c>
      <c r="O1305" s="127">
        <f t="shared" si="94"/>
        <v>12</v>
      </c>
      <c r="P1305" s="126">
        <v>42579</v>
      </c>
      <c r="Q1305" s="120">
        <v>4544</v>
      </c>
      <c r="R1305" s="120" t="s">
        <v>611</v>
      </c>
    </row>
    <row r="1306" spans="1:18" ht="120" x14ac:dyDescent="0.25">
      <c r="A1306" s="120" t="s">
        <v>17</v>
      </c>
      <c r="B1306" s="121" t="s">
        <v>18</v>
      </c>
      <c r="C1306" s="122">
        <v>42664</v>
      </c>
      <c r="D1306" s="132">
        <v>270400</v>
      </c>
      <c r="E1306" s="120" t="s">
        <v>312</v>
      </c>
      <c r="F1306" s="130">
        <v>84</v>
      </c>
      <c r="G1306" s="120" t="str">
        <f>VLOOKUP(F1306,Plan2!$1:$1048576,3,FALSE)</f>
        <v>ETIQUETA ADESIVA, MATERIAL PAPEL, COR BRANCA, LARGURA 74,60 MM, COMPRIMENTO 128 MM, APLICAÇÃO IMPRESSORA MATRICIAL, FORMATO RETANGULAR, CARACTERÍSTICAS ADICIONAIS FOLHA COM 4 ETIQUETAS AUTO-ADESIVA/FORMULÁRIO COM. CIXA COM 2.000 UNIDADES</v>
      </c>
      <c r="H1306" s="130" t="s">
        <v>313</v>
      </c>
      <c r="I1306" s="130">
        <v>3</v>
      </c>
      <c r="J1306" s="131">
        <f>VLOOKUP(F1306,Plan2!$1:$1048576,8,FALSE)</f>
        <v>74.849999999999994</v>
      </c>
      <c r="K1306" s="125">
        <f t="shared" si="93"/>
        <v>224.54999999999998</v>
      </c>
      <c r="L1306" s="133">
        <v>42524</v>
      </c>
      <c r="M1306" s="130" t="s">
        <v>417</v>
      </c>
      <c r="N1306" s="130">
        <f t="shared" si="95"/>
        <v>3</v>
      </c>
      <c r="O1306" s="127">
        <f t="shared" si="94"/>
        <v>224.54999999999998</v>
      </c>
      <c r="P1306" s="126">
        <v>42577</v>
      </c>
      <c r="Q1306" s="120">
        <v>6468</v>
      </c>
      <c r="R1306" s="120" t="s">
        <v>611</v>
      </c>
    </row>
    <row r="1307" spans="1:18" ht="60" x14ac:dyDescent="0.25">
      <c r="A1307" s="120" t="s">
        <v>17</v>
      </c>
      <c r="B1307" s="121" t="s">
        <v>18</v>
      </c>
      <c r="C1307" s="122">
        <v>42664</v>
      </c>
      <c r="D1307" s="132">
        <v>270400</v>
      </c>
      <c r="E1307" s="120" t="s">
        <v>312</v>
      </c>
      <c r="F1307" s="130">
        <v>87</v>
      </c>
      <c r="G1307" s="120" t="str">
        <f>VLOOKUP(F1307,Plan2!$1:$1048576,3,FALSE)</f>
        <v>FITA ADESIVA, MATERIAL CELOFANE TRANSPARENTE, TIPO MONOFACE, LARGURA 19 MM, COMPRIMENTO 30 M, COR INCOLOR, APLICAÇÃO MULTIUSO</v>
      </c>
      <c r="H1307" s="130" t="s">
        <v>313</v>
      </c>
      <c r="I1307" s="130">
        <v>14</v>
      </c>
      <c r="J1307" s="131">
        <f>VLOOKUP(F1307,Plan2!$1:$1048576,8,FALSE)</f>
        <v>0.97</v>
      </c>
      <c r="K1307" s="125">
        <f t="shared" si="93"/>
        <v>13.58</v>
      </c>
      <c r="L1307" s="133">
        <v>42524</v>
      </c>
      <c r="M1307" s="130" t="s">
        <v>414</v>
      </c>
      <c r="N1307" s="130">
        <f t="shared" si="95"/>
        <v>14</v>
      </c>
      <c r="O1307" s="127">
        <f t="shared" si="94"/>
        <v>13.58</v>
      </c>
      <c r="P1307" s="126">
        <v>42612</v>
      </c>
      <c r="Q1307" s="120">
        <v>1489</v>
      </c>
      <c r="R1307" s="120" t="s">
        <v>611</v>
      </c>
    </row>
    <row r="1308" spans="1:18" ht="75" x14ac:dyDescent="0.25">
      <c r="A1308" s="120" t="s">
        <v>17</v>
      </c>
      <c r="B1308" s="121" t="s">
        <v>18</v>
      </c>
      <c r="C1308" s="122">
        <v>42664</v>
      </c>
      <c r="D1308" s="132">
        <v>270400</v>
      </c>
      <c r="E1308" s="120" t="s">
        <v>312</v>
      </c>
      <c r="F1308" s="130">
        <v>86</v>
      </c>
      <c r="G1308" s="120" t="str">
        <f>VLOOKUP(F1308,Plan2!$1:$1048576,3,FALSE)</f>
        <v>FITA ADESIVA EMBALAGEM, MATERIAL POLIPROPILENO, COMPRIMENTO 50 M, LARGURA 50 MM, APLICAÇÃO EMPACOTAMENTO EM GERAL, COR MARROM. ROLO DE 50 METROS</v>
      </c>
      <c r="H1308" s="130" t="s">
        <v>313</v>
      </c>
      <c r="I1308" s="130">
        <v>4</v>
      </c>
      <c r="J1308" s="131">
        <f>VLOOKUP(F1308,Plan2!$1:$1048576,8,FALSE)</f>
        <v>1.75</v>
      </c>
      <c r="K1308" s="125">
        <f t="shared" si="93"/>
        <v>7</v>
      </c>
      <c r="L1308" s="133">
        <v>42524</v>
      </c>
      <c r="M1308" s="130" t="s">
        <v>416</v>
      </c>
      <c r="N1308" s="130">
        <f t="shared" si="95"/>
        <v>4</v>
      </c>
      <c r="O1308" s="127">
        <f t="shared" si="94"/>
        <v>7</v>
      </c>
      <c r="P1308" s="126">
        <v>42597</v>
      </c>
      <c r="Q1308" s="120">
        <v>3048</v>
      </c>
      <c r="R1308" s="120" t="s">
        <v>611</v>
      </c>
    </row>
    <row r="1309" spans="1:18" ht="60" x14ac:dyDescent="0.25">
      <c r="A1309" s="120" t="s">
        <v>17</v>
      </c>
      <c r="B1309" s="121" t="s">
        <v>18</v>
      </c>
      <c r="C1309" s="122">
        <v>42664</v>
      </c>
      <c r="D1309" s="132">
        <v>270400</v>
      </c>
      <c r="E1309" s="120" t="s">
        <v>312</v>
      </c>
      <c r="F1309" s="130">
        <v>89</v>
      </c>
      <c r="G1309" s="120" t="str">
        <f>VLOOKUP(F1309,Plan2!$1:$1048576,3,FALSE)</f>
        <v>FITA ADESIVA, MATERIAL CREPE, TIPO MONOFACE, LARGURA 25 MM, COMPRIMENTO 50 M, COR BEGE, APLICAÇÃO MULTIUSO. ROLO DE 50 METROS</v>
      </c>
      <c r="H1309" s="130" t="s">
        <v>313</v>
      </c>
      <c r="I1309" s="130">
        <v>8</v>
      </c>
      <c r="J1309" s="131">
        <f>VLOOKUP(F1309,Plan2!$1:$1048576,8,FALSE)</f>
        <v>2.4</v>
      </c>
      <c r="K1309" s="125">
        <f t="shared" si="93"/>
        <v>19.2</v>
      </c>
      <c r="L1309" s="133">
        <v>42524</v>
      </c>
      <c r="M1309" s="130" t="s">
        <v>416</v>
      </c>
      <c r="N1309" s="130">
        <v>5</v>
      </c>
      <c r="O1309" s="127">
        <f t="shared" si="94"/>
        <v>12</v>
      </c>
      <c r="P1309" s="126">
        <v>42597</v>
      </c>
      <c r="Q1309" s="120">
        <v>3048</v>
      </c>
      <c r="R1309" s="120" t="s">
        <v>692</v>
      </c>
    </row>
    <row r="1310" spans="1:18" ht="45" x14ac:dyDescent="0.25">
      <c r="A1310" s="120" t="s">
        <v>17</v>
      </c>
      <c r="B1310" s="121" t="s">
        <v>18</v>
      </c>
      <c r="C1310" s="122">
        <v>42664</v>
      </c>
      <c r="D1310" s="132">
        <v>270400</v>
      </c>
      <c r="E1310" s="120" t="s">
        <v>312</v>
      </c>
      <c r="F1310" s="130">
        <v>94</v>
      </c>
      <c r="G1310" s="120" t="str">
        <f>VLOOKUP(F1310,Plan2!$1:$1048576,3,FALSE)</f>
        <v>FLANELA, MATERIAL FLANELA, COMPRIMENTO 60 CM, LARGURA 40 CM, COR AMARELA</v>
      </c>
      <c r="H1310" s="130" t="s">
        <v>313</v>
      </c>
      <c r="I1310" s="130">
        <v>10</v>
      </c>
      <c r="J1310" s="131">
        <f>VLOOKUP(F1310,Plan2!$1:$1048576,8,FALSE)</f>
        <v>1.22</v>
      </c>
      <c r="K1310" s="125">
        <f t="shared" si="93"/>
        <v>12.2</v>
      </c>
      <c r="L1310" s="133">
        <v>42524</v>
      </c>
      <c r="M1310" s="130" t="s">
        <v>422</v>
      </c>
      <c r="N1310" s="130">
        <f t="shared" ref="N1310:N1317" si="96">I1310</f>
        <v>10</v>
      </c>
      <c r="O1310" s="127">
        <f t="shared" si="94"/>
        <v>12.2</v>
      </c>
      <c r="P1310" s="126">
        <v>42590</v>
      </c>
      <c r="Q1310" s="120">
        <v>544</v>
      </c>
      <c r="R1310" s="120" t="s">
        <v>611</v>
      </c>
    </row>
    <row r="1311" spans="1:18" ht="60" x14ac:dyDescent="0.25">
      <c r="A1311" s="120" t="s">
        <v>17</v>
      </c>
      <c r="B1311" s="121" t="s">
        <v>18</v>
      </c>
      <c r="C1311" s="122">
        <v>42664</v>
      </c>
      <c r="D1311" s="132">
        <v>270400</v>
      </c>
      <c r="E1311" s="120" t="s">
        <v>312</v>
      </c>
      <c r="F1311" s="130">
        <v>99</v>
      </c>
      <c r="G1311" s="120" t="str">
        <f>VLOOKUP(F1311,Plan2!$1:$1048576,3,FALSE)</f>
        <v>GARRAFA TÉRMICA, MATERIAL PLÁSTICO, CAPACIDADE 1 L, FORMATO CILÍNDRICO, CARACTERÍSTICAS ADICIONAIS COM TAMPA ROSCÁVEL E AMPOLA EM VIDRO</v>
      </c>
      <c r="H1311" s="130" t="s">
        <v>313</v>
      </c>
      <c r="I1311" s="130">
        <v>2</v>
      </c>
      <c r="J1311" s="131">
        <f>VLOOKUP(F1311,Plan2!$1:$1048576,8,FALSE)</f>
        <v>19.989999999999998</v>
      </c>
      <c r="K1311" s="125">
        <f t="shared" si="93"/>
        <v>39.979999999999997</v>
      </c>
      <c r="L1311" s="133">
        <v>42524</v>
      </c>
      <c r="M1311" s="130" t="s">
        <v>422</v>
      </c>
      <c r="N1311" s="130">
        <f t="shared" si="96"/>
        <v>2</v>
      </c>
      <c r="O1311" s="127">
        <f t="shared" si="94"/>
        <v>39.979999999999997</v>
      </c>
      <c r="P1311" s="126">
        <v>42590</v>
      </c>
      <c r="Q1311" s="120">
        <v>544</v>
      </c>
      <c r="R1311" s="120" t="s">
        <v>611</v>
      </c>
    </row>
    <row r="1312" spans="1:18" ht="60" x14ac:dyDescent="0.25">
      <c r="A1312" s="120" t="s">
        <v>17</v>
      </c>
      <c r="B1312" s="121" t="s">
        <v>18</v>
      </c>
      <c r="C1312" s="122">
        <v>42664</v>
      </c>
      <c r="D1312" s="132">
        <v>270400</v>
      </c>
      <c r="E1312" s="120" t="s">
        <v>312</v>
      </c>
      <c r="F1312" s="130">
        <v>101</v>
      </c>
      <c r="G1312" s="120" t="str">
        <f>VLOOKUP(F1312,Plan2!$1:$1048576,3,FALSE)</f>
        <v>GRAMPEADOR, TRATAMENTO SUPERFICIAL PINTADO, MATERIAL METAL, TIPO MESA, CAPACIDADE 20 FL, APLICAÇÃO PAPEL, TAMANHO GRAMPO 26/6</v>
      </c>
      <c r="H1312" s="130" t="s">
        <v>313</v>
      </c>
      <c r="I1312" s="130">
        <v>5</v>
      </c>
      <c r="J1312" s="131">
        <f>VLOOKUP(F1312,Plan2!$1:$1048576,8,FALSE)</f>
        <v>5.84</v>
      </c>
      <c r="K1312" s="125">
        <f t="shared" si="93"/>
        <v>29.2</v>
      </c>
      <c r="L1312" s="133">
        <v>42527</v>
      </c>
      <c r="M1312" s="130" t="s">
        <v>431</v>
      </c>
      <c r="N1312" s="130">
        <f t="shared" si="96"/>
        <v>5</v>
      </c>
      <c r="O1312" s="127">
        <f t="shared" si="94"/>
        <v>29.2</v>
      </c>
      <c r="P1312" s="126">
        <v>42613</v>
      </c>
      <c r="Q1312" s="120">
        <v>1089</v>
      </c>
      <c r="R1312" s="120" t="s">
        <v>611</v>
      </c>
    </row>
    <row r="1313" spans="1:18" ht="45" x14ac:dyDescent="0.25">
      <c r="A1313" s="120" t="s">
        <v>17</v>
      </c>
      <c r="B1313" s="121" t="s">
        <v>18</v>
      </c>
      <c r="C1313" s="122">
        <v>42664</v>
      </c>
      <c r="D1313" s="132">
        <v>270400</v>
      </c>
      <c r="E1313" s="120" t="s">
        <v>312</v>
      </c>
      <c r="F1313" s="130">
        <v>104</v>
      </c>
      <c r="G1313" s="120" t="str">
        <f>VLOOKUP(F1313,Plan2!$1:$1048576,3,FALSE)</f>
        <v>GRAMPO GRAMPEADOR, MATERIAL METAL, TRATAMENTO SUPERFICIAL GALVANIZADO, TAMANHO26/6. CAIXA COM 5.000 UNIDADES</v>
      </c>
      <c r="H1313" s="130" t="s">
        <v>313</v>
      </c>
      <c r="I1313" s="130">
        <v>6</v>
      </c>
      <c r="J1313" s="131">
        <f>VLOOKUP(F1313,Plan2!$1:$1048576,8,FALSE)</f>
        <v>2</v>
      </c>
      <c r="K1313" s="125">
        <f t="shared" si="93"/>
        <v>12</v>
      </c>
      <c r="L1313" s="133">
        <v>42527</v>
      </c>
      <c r="M1313" s="130" t="s">
        <v>428</v>
      </c>
      <c r="N1313" s="130">
        <f t="shared" si="96"/>
        <v>6</v>
      </c>
      <c r="O1313" s="127">
        <f t="shared" si="94"/>
        <v>12</v>
      </c>
      <c r="P1313" s="126">
        <v>42639</v>
      </c>
      <c r="Q1313" s="120">
        <v>309</v>
      </c>
      <c r="R1313" s="120" t="s">
        <v>611</v>
      </c>
    </row>
    <row r="1314" spans="1:18" ht="135" x14ac:dyDescent="0.25">
      <c r="A1314" s="120" t="s">
        <v>17</v>
      </c>
      <c r="B1314" s="121" t="s">
        <v>18</v>
      </c>
      <c r="C1314" s="122">
        <v>42664</v>
      </c>
      <c r="D1314" s="132">
        <v>270400</v>
      </c>
      <c r="E1314" s="120" t="s">
        <v>312</v>
      </c>
      <c r="F1314" s="130">
        <v>115</v>
      </c>
      <c r="G1314" s="120" t="str">
        <f>VLOOKUP(F1314,Plan2!$1:$1048576,3,FALSE)</f>
        <v>LUVA PARA PROCEDIMENTO NÃO CIRÚRGICO, MATERIAL LÁTEX NATURAL ÍNTEGRO E UNIFORME, TAMANHO PEQUENO, CARACTERÍSTICAS ADICIONAIS LUBRIFICADA COM PÓ BIOABSORVÍVEL, DESCARTÁVEL, APRESENTAÇÃO ATÓXICA, TIPO AMBIDESTRA, TIPO USO DESCARTÁVEL, MODELO FORMATO ANATÔMICO, FINALIDADE RESISTENTE À TRAÇÃO</v>
      </c>
      <c r="H1314" s="130" t="s">
        <v>313</v>
      </c>
      <c r="I1314" s="130">
        <v>7</v>
      </c>
      <c r="J1314" s="131">
        <f>VLOOKUP(F1314,Plan2!$1:$1048576,8,FALSE)</f>
        <v>14.1</v>
      </c>
      <c r="K1314" s="125">
        <f t="shared" si="93"/>
        <v>98.7</v>
      </c>
      <c r="L1314" s="133">
        <v>42524</v>
      </c>
      <c r="M1314" s="130" t="s">
        <v>421</v>
      </c>
      <c r="N1314" s="130">
        <f t="shared" si="96"/>
        <v>7</v>
      </c>
      <c r="O1314" s="127">
        <f t="shared" si="94"/>
        <v>98.7</v>
      </c>
      <c r="P1314" s="133">
        <v>42766</v>
      </c>
      <c r="Q1314" s="130">
        <v>6</v>
      </c>
      <c r="R1314" s="120" t="s">
        <v>611</v>
      </c>
    </row>
    <row r="1315" spans="1:18" ht="135" x14ac:dyDescent="0.25">
      <c r="A1315" s="120" t="s">
        <v>17</v>
      </c>
      <c r="B1315" s="121" t="s">
        <v>18</v>
      </c>
      <c r="C1315" s="122">
        <v>42664</v>
      </c>
      <c r="D1315" s="132">
        <v>270400</v>
      </c>
      <c r="E1315" s="120" t="s">
        <v>312</v>
      </c>
      <c r="F1315" s="130">
        <v>114</v>
      </c>
      <c r="G1315" s="120" t="str">
        <f>VLOOKUP(F1315,Plan2!$1:$1048576,3,FALSE)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1315" s="130" t="s">
        <v>313</v>
      </c>
      <c r="I1315" s="130">
        <v>5</v>
      </c>
      <c r="J1315" s="131">
        <f>VLOOKUP(F1315,Plan2!$1:$1048576,8,FALSE)</f>
        <v>11.42</v>
      </c>
      <c r="K1315" s="125">
        <f t="shared" si="93"/>
        <v>57.1</v>
      </c>
      <c r="L1315" s="133">
        <v>42524</v>
      </c>
      <c r="M1315" s="130" t="s">
        <v>420</v>
      </c>
      <c r="N1315" s="130">
        <f t="shared" si="96"/>
        <v>5</v>
      </c>
      <c r="O1315" s="127">
        <f t="shared" si="94"/>
        <v>57.1</v>
      </c>
      <c r="P1315" s="126">
        <v>42579</v>
      </c>
      <c r="Q1315" s="120">
        <v>4544</v>
      </c>
      <c r="R1315" s="120" t="s">
        <v>611</v>
      </c>
    </row>
    <row r="1316" spans="1:18" ht="135" x14ac:dyDescent="0.25">
      <c r="A1316" s="120" t="s">
        <v>17</v>
      </c>
      <c r="B1316" s="121" t="s">
        <v>18</v>
      </c>
      <c r="C1316" s="122">
        <v>42664</v>
      </c>
      <c r="D1316" s="132">
        <v>270400</v>
      </c>
      <c r="E1316" s="120" t="s">
        <v>312</v>
      </c>
      <c r="F1316" s="130">
        <v>113</v>
      </c>
      <c r="G1316" s="120" t="str">
        <f>VLOOKUP(F1316,Plan2!$1:$1048576,3,FALSE)</f>
        <v>LUVA PARA PROCEDIMENTO NÃO CIRÚRGICO, MATERIAL LÁTEX NATURAL ÍNTEGRO E UNIFORME, TAMANHO GRANDE, CARACTERÍSTICAS ADICIONAIS LUBRIFICADA COM PÓ BIOABSORVÍVEL, DESCARTÁVEL, APRESENTAÇÃO ATÓXICA, TIPO AMBIDESTRA, TIPO USO DESCARTÁVEL, MODELO FORMATO ANATÔMICO, FINALIDADE RESISTENTE À TRAÇÃO</v>
      </c>
      <c r="H1316" s="130" t="s">
        <v>313</v>
      </c>
      <c r="I1316" s="130">
        <v>7</v>
      </c>
      <c r="J1316" s="131">
        <f>VLOOKUP(F1316,Plan2!$1:$1048576,8,FALSE)</f>
        <v>12.72</v>
      </c>
      <c r="K1316" s="125">
        <f t="shared" si="93"/>
        <v>89.04</v>
      </c>
      <c r="L1316" s="133">
        <v>42524</v>
      </c>
      <c r="M1316" s="130" t="s">
        <v>420</v>
      </c>
      <c r="N1316" s="130">
        <f t="shared" si="96"/>
        <v>7</v>
      </c>
      <c r="O1316" s="127">
        <f t="shared" si="94"/>
        <v>89.04</v>
      </c>
      <c r="P1316" s="126">
        <v>42579</v>
      </c>
      <c r="Q1316" s="120">
        <v>4544</v>
      </c>
      <c r="R1316" s="120" t="s">
        <v>611</v>
      </c>
    </row>
    <row r="1317" spans="1:18" ht="60" x14ac:dyDescent="0.25">
      <c r="A1317" s="120" t="s">
        <v>17</v>
      </c>
      <c r="B1317" s="121" t="s">
        <v>18</v>
      </c>
      <c r="C1317" s="122">
        <v>42664</v>
      </c>
      <c r="D1317" s="132">
        <v>270400</v>
      </c>
      <c r="E1317" s="120" t="s">
        <v>312</v>
      </c>
      <c r="F1317" s="130">
        <v>126</v>
      </c>
      <c r="G1317" s="120" t="str">
        <f>VLOOKUP(F1317,Plan2!$1:$1048576,3,FALSE)</f>
        <v>PAPEL ALMAÇO, MATERIAL CELULOSE VEGETAL, GRAMATURA 75 G/M2, COMPRIMENTO 310 MM, TIPO COM PAUTA E MARGEM. PACOTE COM 5 FOLHAS</v>
      </c>
      <c r="H1317" s="130" t="s">
        <v>313</v>
      </c>
      <c r="I1317" s="130">
        <v>50</v>
      </c>
      <c r="J1317" s="131">
        <f>VLOOKUP(F1317,Plan2!$1:$1048576,8,FALSE)</f>
        <v>0.35</v>
      </c>
      <c r="K1317" s="125">
        <f t="shared" si="93"/>
        <v>17.5</v>
      </c>
      <c r="L1317" s="133">
        <v>42524</v>
      </c>
      <c r="M1317" s="130" t="s">
        <v>424</v>
      </c>
      <c r="N1317" s="130">
        <f t="shared" si="96"/>
        <v>50</v>
      </c>
      <c r="O1317" s="127">
        <f t="shared" si="94"/>
        <v>17.5</v>
      </c>
      <c r="P1317" s="126">
        <v>42579</v>
      </c>
      <c r="Q1317" s="120">
        <v>938</v>
      </c>
      <c r="R1317" s="120" t="s">
        <v>611</v>
      </c>
    </row>
    <row r="1318" spans="1:18" ht="60" x14ac:dyDescent="0.25">
      <c r="A1318" s="120" t="s">
        <v>17</v>
      </c>
      <c r="B1318" s="121" t="s">
        <v>18</v>
      </c>
      <c r="C1318" s="122">
        <v>42664</v>
      </c>
      <c r="D1318" s="132">
        <v>270400</v>
      </c>
      <c r="E1318" s="120" t="s">
        <v>312</v>
      </c>
      <c r="F1318" s="130">
        <v>134</v>
      </c>
      <c r="G1318" s="120" t="str">
        <f>VLOOKUP(F1318,Plan2!$1:$1048576,3,FALSE)</f>
        <v>PAPEL OFÍCIO, MATERIAL PAPEL ALCALINO, COMPRIMENTO 330 MM, LARGURA 216 MM, GRAMATURA 75 G/M2, COR BRANCA, TIPO 2. RESMA</v>
      </c>
      <c r="H1318" s="130" t="s">
        <v>313</v>
      </c>
      <c r="I1318" s="130">
        <v>30</v>
      </c>
      <c r="J1318" s="131">
        <f>VLOOKUP(F1318,Plan2!$1:$1048576,8,FALSE)</f>
        <v>12.97</v>
      </c>
      <c r="K1318" s="125">
        <f t="shared" si="93"/>
        <v>389.1</v>
      </c>
      <c r="L1318" s="133">
        <v>42524</v>
      </c>
      <c r="M1318" s="130" t="s">
        <v>420</v>
      </c>
      <c r="N1318" s="130">
        <v>15</v>
      </c>
      <c r="O1318" s="127">
        <f t="shared" si="94"/>
        <v>194.55</v>
      </c>
      <c r="P1318" s="126">
        <v>42579</v>
      </c>
      <c r="Q1318" s="120">
        <v>4544</v>
      </c>
      <c r="R1318" s="120" t="s">
        <v>692</v>
      </c>
    </row>
    <row r="1319" spans="1:18" ht="75" x14ac:dyDescent="0.25">
      <c r="A1319" s="120" t="s">
        <v>17</v>
      </c>
      <c r="B1319" s="121" t="s">
        <v>18</v>
      </c>
      <c r="C1319" s="122">
        <v>42664</v>
      </c>
      <c r="D1319" s="132">
        <v>270400</v>
      </c>
      <c r="E1319" s="120" t="s">
        <v>312</v>
      </c>
      <c r="F1319" s="130">
        <v>138</v>
      </c>
      <c r="G1319" s="120" t="str">
        <f>VLOOKUP(F1319,Plan2!$1:$1048576,3,FALSE)</f>
        <v>PASTA ARQUIVO, MATERIAL CARTOLINA PLASTIFICADA, TIPO COM GRAMPO, LARGURA 230 MM, ALTURA 335 MM, COR AZUL, PRENDEDOR INTERNO TRILHO, GRAMATURA 480 G/M2</v>
      </c>
      <c r="H1319" s="130" t="s">
        <v>313</v>
      </c>
      <c r="I1319" s="130">
        <v>15</v>
      </c>
      <c r="J1319" s="131">
        <f>VLOOKUP(F1319,Plan2!$1:$1048576,8,FALSE)</f>
        <v>0.85</v>
      </c>
      <c r="K1319" s="125">
        <f t="shared" si="93"/>
        <v>12.75</v>
      </c>
      <c r="L1319" s="133">
        <v>42524</v>
      </c>
      <c r="M1319" s="130" t="s">
        <v>420</v>
      </c>
      <c r="N1319" s="130">
        <f t="shared" ref="N1319:N1374" si="97">I1319</f>
        <v>15</v>
      </c>
      <c r="O1319" s="127">
        <f t="shared" si="94"/>
        <v>12.75</v>
      </c>
      <c r="P1319" s="126">
        <v>42579</v>
      </c>
      <c r="Q1319" s="120">
        <v>4544</v>
      </c>
      <c r="R1319" s="120" t="s">
        <v>611</v>
      </c>
    </row>
    <row r="1320" spans="1:18" ht="75" x14ac:dyDescent="0.25">
      <c r="A1320" s="120" t="s">
        <v>17</v>
      </c>
      <c r="B1320" s="121" t="s">
        <v>18</v>
      </c>
      <c r="C1320" s="122">
        <v>42664</v>
      </c>
      <c r="D1320" s="132">
        <v>270400</v>
      </c>
      <c r="E1320" s="120" t="s">
        <v>312</v>
      </c>
      <c r="F1320" s="130">
        <v>140</v>
      </c>
      <c r="G1320" s="120" t="str">
        <f>VLOOKUP(F1320,Plan2!$1:$1048576,3,FALSE)</f>
        <v>PASTA ARQUIVO, MATERIAL PLÁSTICO CORRUGADO FLEXÍVEL, TIPO COM ABAS, LARGURA 250 MM, ALTURA 335 MM, LOMBADA 55 MM, COR AZUL, CARACTERÍSTICAS ADICIONAIS COMELÁSTICO</v>
      </c>
      <c r="H1320" s="130" t="s">
        <v>313</v>
      </c>
      <c r="I1320" s="130">
        <v>15</v>
      </c>
      <c r="J1320" s="131">
        <f>VLOOKUP(F1320,Plan2!$1:$1048576,8,FALSE)</f>
        <v>2.02</v>
      </c>
      <c r="K1320" s="125">
        <f t="shared" si="93"/>
        <v>30.3</v>
      </c>
      <c r="L1320" s="133">
        <v>42527</v>
      </c>
      <c r="M1320" s="130" t="s">
        <v>425</v>
      </c>
      <c r="N1320" s="130">
        <f t="shared" si="97"/>
        <v>15</v>
      </c>
      <c r="O1320" s="127">
        <f t="shared" si="94"/>
        <v>30.3</v>
      </c>
      <c r="P1320" s="126">
        <v>42579</v>
      </c>
      <c r="Q1320" s="120">
        <v>1400</v>
      </c>
      <c r="R1320" s="120" t="s">
        <v>611</v>
      </c>
    </row>
    <row r="1321" spans="1:18" ht="105" x14ac:dyDescent="0.25">
      <c r="A1321" s="120" t="s">
        <v>17</v>
      </c>
      <c r="B1321" s="121" t="s">
        <v>18</v>
      </c>
      <c r="C1321" s="122">
        <v>42664</v>
      </c>
      <c r="D1321" s="132">
        <v>270400</v>
      </c>
      <c r="E1321" s="120" t="s">
        <v>312</v>
      </c>
      <c r="F1321" s="130">
        <v>146</v>
      </c>
      <c r="G1321" s="120" t="str">
        <f>VLOOKUP(F1321,Plan2!$1:$1048576,3,FALSE)</f>
        <v>PERFURADOR PAPEL, MATERIAL FERRO FUNDIDO, TIPO MESA, CAPACIDADE PERFURAÇÃO 100FL, FUNCIONAMENTO MANUAL, CARACTERÍSTICAS ADICIONAIS FURO REDONDO, MARGEADOR, REGULAGEM DE PROFUNDIDAD E, QUANTIDADE FUROS 2 UN</v>
      </c>
      <c r="H1321" s="130" t="s">
        <v>313</v>
      </c>
      <c r="I1321" s="130">
        <v>1</v>
      </c>
      <c r="J1321" s="131">
        <f>VLOOKUP(F1321,Plan2!$1:$1048576,8,FALSE)</f>
        <v>64.5</v>
      </c>
      <c r="K1321" s="125">
        <f t="shared" si="93"/>
        <v>64.5</v>
      </c>
      <c r="L1321" s="133">
        <v>42524</v>
      </c>
      <c r="M1321" s="130" t="s">
        <v>420</v>
      </c>
      <c r="N1321" s="130">
        <f t="shared" si="97"/>
        <v>1</v>
      </c>
      <c r="O1321" s="127">
        <f t="shared" si="94"/>
        <v>64.5</v>
      </c>
      <c r="P1321" s="126">
        <v>42579</v>
      </c>
      <c r="Q1321" s="120">
        <v>4544</v>
      </c>
      <c r="R1321" s="120" t="s">
        <v>611</v>
      </c>
    </row>
    <row r="1322" spans="1:18" ht="45" x14ac:dyDescent="0.25">
      <c r="A1322" s="120" t="s">
        <v>17</v>
      </c>
      <c r="B1322" s="121" t="s">
        <v>18</v>
      </c>
      <c r="C1322" s="122">
        <v>42664</v>
      </c>
      <c r="D1322" s="132">
        <v>270400</v>
      </c>
      <c r="E1322" s="120" t="s">
        <v>312</v>
      </c>
      <c r="F1322" s="130">
        <v>154</v>
      </c>
      <c r="G1322" s="120" t="str">
        <f>VLOOKUP(F1322,Plan2!$1:$1048576,3,FALSE)</f>
        <v>PINCEL MARCADOR PERMANENTE CD, MATERIAL PLÁSTICO, TIPO PONTA FELTRO, COR TINTAPRETA</v>
      </c>
      <c r="H1322" s="130" t="s">
        <v>313</v>
      </c>
      <c r="I1322" s="130">
        <v>20</v>
      </c>
      <c r="J1322" s="131">
        <f>VLOOKUP(F1322,Plan2!$1:$1048576,8,FALSE)</f>
        <v>1.21</v>
      </c>
      <c r="K1322" s="125">
        <f t="shared" si="93"/>
        <v>24.2</v>
      </c>
      <c r="L1322" s="133">
        <v>42527</v>
      </c>
      <c r="M1322" s="130" t="s">
        <v>431</v>
      </c>
      <c r="N1322" s="130">
        <f t="shared" si="97"/>
        <v>20</v>
      </c>
      <c r="O1322" s="127">
        <f t="shared" si="94"/>
        <v>24.2</v>
      </c>
      <c r="P1322" s="126">
        <v>42613</v>
      </c>
      <c r="Q1322" s="120">
        <v>1089</v>
      </c>
      <c r="R1322" s="120" t="s">
        <v>611</v>
      </c>
    </row>
    <row r="1323" spans="1:18" ht="45" x14ac:dyDescent="0.25">
      <c r="A1323" s="120" t="s">
        <v>17</v>
      </c>
      <c r="B1323" s="121" t="s">
        <v>18</v>
      </c>
      <c r="C1323" s="122">
        <v>42664</v>
      </c>
      <c r="D1323" s="132">
        <v>270400</v>
      </c>
      <c r="E1323" s="120" t="s">
        <v>312</v>
      </c>
      <c r="F1323" s="130">
        <v>155</v>
      </c>
      <c r="G1323" s="120" t="str">
        <f>VLOOKUP(F1323,Plan2!$1:$1048576,3,FALSE)</f>
        <v>PINCEL MARCADOR PERMANENTE CD, MATERIAL PLÁSTICO, TIPO PONTA FELTRO, COR TINTAVERMELHA</v>
      </c>
      <c r="H1323" s="130" t="s">
        <v>313</v>
      </c>
      <c r="I1323" s="130">
        <v>10</v>
      </c>
      <c r="J1323" s="131">
        <f>VLOOKUP(F1323,Plan2!$1:$1048576,8,FALSE)</f>
        <v>1.18</v>
      </c>
      <c r="K1323" s="125">
        <f t="shared" si="93"/>
        <v>11.799999999999999</v>
      </c>
      <c r="L1323" s="133">
        <v>42524</v>
      </c>
      <c r="M1323" s="130" t="s">
        <v>424</v>
      </c>
      <c r="N1323" s="130">
        <f t="shared" si="97"/>
        <v>10</v>
      </c>
      <c r="O1323" s="127">
        <f t="shared" si="94"/>
        <v>11.799999999999999</v>
      </c>
      <c r="P1323" s="126">
        <v>42579</v>
      </c>
      <c r="Q1323" s="120">
        <v>938</v>
      </c>
      <c r="R1323" s="120" t="s">
        <v>611</v>
      </c>
    </row>
    <row r="1324" spans="1:18" ht="45" x14ac:dyDescent="0.25">
      <c r="A1324" s="120" t="s">
        <v>17</v>
      </c>
      <c r="B1324" s="121" t="s">
        <v>18</v>
      </c>
      <c r="C1324" s="122">
        <v>42664</v>
      </c>
      <c r="D1324" s="132">
        <v>270400</v>
      </c>
      <c r="E1324" s="120" t="s">
        <v>312</v>
      </c>
      <c r="F1324" s="130">
        <v>153</v>
      </c>
      <c r="G1324" s="120" t="str">
        <f>VLOOKUP(F1324,Plan2!$1:$1048576,3,FALSE)</f>
        <v>PINCEL MARCADOR PERMANENTE CD, MATERIAL PLÁSTICO, TIPO PONTA FELTRO, COR TINTAAZUL</v>
      </c>
      <c r="H1324" s="130" t="s">
        <v>313</v>
      </c>
      <c r="I1324" s="130">
        <v>20</v>
      </c>
      <c r="J1324" s="131">
        <f>VLOOKUP(F1324,Plan2!$1:$1048576,8,FALSE)</f>
        <v>0.94</v>
      </c>
      <c r="K1324" s="125">
        <f t="shared" si="93"/>
        <v>18.799999999999997</v>
      </c>
      <c r="L1324" s="133">
        <v>42527</v>
      </c>
      <c r="M1324" s="130" t="s">
        <v>425</v>
      </c>
      <c r="N1324" s="130">
        <f t="shared" si="97"/>
        <v>20</v>
      </c>
      <c r="O1324" s="127">
        <f t="shared" si="94"/>
        <v>18.799999999999997</v>
      </c>
      <c r="P1324" s="126">
        <v>42579</v>
      </c>
      <c r="Q1324" s="120">
        <v>1400</v>
      </c>
      <c r="R1324" s="120" t="s">
        <v>611</v>
      </c>
    </row>
    <row r="1325" spans="1:18" ht="45" x14ac:dyDescent="0.25">
      <c r="A1325" s="120" t="s">
        <v>17</v>
      </c>
      <c r="B1325" s="121" t="s">
        <v>18</v>
      </c>
      <c r="C1325" s="122">
        <v>42664</v>
      </c>
      <c r="D1325" s="132">
        <v>270400</v>
      </c>
      <c r="E1325" s="120" t="s">
        <v>312</v>
      </c>
      <c r="F1325" s="130">
        <v>173</v>
      </c>
      <c r="G1325" s="120" t="str">
        <f>VLOOKUP(F1325,Plan2!$1:$1048576,3,FALSE)</f>
        <v>TESOURA, MATERIAL AÇO INOXIDÁVEL, MATERIAL CABO PLÁSTICO, COMPRIMENTO 16 CM</v>
      </c>
      <c r="H1325" s="130" t="s">
        <v>313</v>
      </c>
      <c r="I1325" s="130">
        <v>1</v>
      </c>
      <c r="J1325" s="131">
        <f>VLOOKUP(F1325,Plan2!$1:$1048576,8,FALSE)</f>
        <v>2.69</v>
      </c>
      <c r="K1325" s="125">
        <f t="shared" si="93"/>
        <v>2.69</v>
      </c>
      <c r="L1325" s="133">
        <v>42527</v>
      </c>
      <c r="M1325" s="130" t="s">
        <v>431</v>
      </c>
      <c r="N1325" s="130">
        <f t="shared" si="97"/>
        <v>1</v>
      </c>
      <c r="O1325" s="127">
        <f t="shared" si="94"/>
        <v>2.69</v>
      </c>
      <c r="P1325" s="126">
        <v>42613</v>
      </c>
      <c r="Q1325" s="120">
        <v>1089</v>
      </c>
      <c r="R1325" s="120" t="s">
        <v>611</v>
      </c>
    </row>
    <row r="1326" spans="1:18" ht="60" x14ac:dyDescent="0.25">
      <c r="A1326" s="120" t="s">
        <v>17</v>
      </c>
      <c r="B1326" s="121" t="s">
        <v>18</v>
      </c>
      <c r="C1326" s="122">
        <v>42664</v>
      </c>
      <c r="D1326" s="132">
        <v>280000</v>
      </c>
      <c r="E1326" s="120" t="s">
        <v>318</v>
      </c>
      <c r="F1326" s="130">
        <v>12</v>
      </c>
      <c r="G1326" s="120" t="str">
        <f>VLOOKUP(F1326,Plan2!$1:$1048576,3,FALSE)</f>
        <v>BLOCO RECADO, MATERIAL PAPEL, COR AMARELO, LARGURA 38 MM, COMPRIMENTO 50 MM, TIPO REMOVÍVEL, CARACTERÍSTICAS ADICIONAIS AUTO-ADESIVO</v>
      </c>
      <c r="H1326" s="130" t="s">
        <v>319</v>
      </c>
      <c r="I1326" s="130">
        <v>2</v>
      </c>
      <c r="J1326" s="131">
        <f>VLOOKUP(F1326,Plan2!$1:$1048576,8,FALSE)</f>
        <v>0.56999999999999995</v>
      </c>
      <c r="K1326" s="125">
        <f t="shared" si="93"/>
        <v>1.1399999999999999</v>
      </c>
      <c r="L1326" s="133">
        <v>42524</v>
      </c>
      <c r="M1326" s="130" t="s">
        <v>424</v>
      </c>
      <c r="N1326" s="130">
        <f t="shared" si="97"/>
        <v>2</v>
      </c>
      <c r="O1326" s="127">
        <f t="shared" si="94"/>
        <v>1.1399999999999999</v>
      </c>
      <c r="P1326" s="126">
        <v>42579</v>
      </c>
      <c r="Q1326" s="120">
        <v>938</v>
      </c>
      <c r="R1326" s="120" t="s">
        <v>611</v>
      </c>
    </row>
    <row r="1327" spans="1:18" ht="105" x14ac:dyDescent="0.25">
      <c r="A1327" s="120" t="s">
        <v>17</v>
      </c>
      <c r="B1327" s="121" t="s">
        <v>18</v>
      </c>
      <c r="C1327" s="122">
        <v>42664</v>
      </c>
      <c r="D1327" s="132">
        <v>280000</v>
      </c>
      <c r="E1327" s="120" t="s">
        <v>318</v>
      </c>
      <c r="F1327" s="130">
        <v>18</v>
      </c>
      <c r="G1327" s="120" t="str">
        <f>VLOOKUP(F1327,Plan2!$1:$1048576,3,FALSE)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1327" s="130" t="s">
        <v>319</v>
      </c>
      <c r="I1327" s="130">
        <v>20</v>
      </c>
      <c r="J1327" s="131">
        <f>VLOOKUP(F1327,Plan2!$1:$1048576,8,FALSE)</f>
        <v>0.5</v>
      </c>
      <c r="K1327" s="125">
        <f t="shared" si="93"/>
        <v>10</v>
      </c>
      <c r="L1327" s="133">
        <v>42524</v>
      </c>
      <c r="M1327" s="130" t="s">
        <v>418</v>
      </c>
      <c r="N1327" s="130">
        <f t="shared" si="97"/>
        <v>20</v>
      </c>
      <c r="O1327" s="127">
        <f t="shared" si="94"/>
        <v>10</v>
      </c>
      <c r="P1327" s="126">
        <v>42583</v>
      </c>
      <c r="Q1327" s="120">
        <v>4227</v>
      </c>
      <c r="R1327" s="120" t="s">
        <v>611</v>
      </c>
    </row>
    <row r="1328" spans="1:18" ht="105" x14ac:dyDescent="0.25">
      <c r="A1328" s="120" t="s">
        <v>17</v>
      </c>
      <c r="B1328" s="121" t="s">
        <v>18</v>
      </c>
      <c r="C1328" s="122">
        <v>42664</v>
      </c>
      <c r="D1328" s="132">
        <v>280000</v>
      </c>
      <c r="E1328" s="120" t="s">
        <v>318</v>
      </c>
      <c r="F1328" s="130">
        <v>20</v>
      </c>
      <c r="G1328" s="120" t="str">
        <f>VLOOKUP(F1328,Plan2!$1:$1048576,3,FALSE)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1328" s="130" t="s">
        <v>319</v>
      </c>
      <c r="I1328" s="130">
        <v>20</v>
      </c>
      <c r="J1328" s="131">
        <f>VLOOKUP(F1328,Plan2!$1:$1048576,8,FALSE)</f>
        <v>0.32</v>
      </c>
      <c r="K1328" s="125">
        <f t="shared" si="93"/>
        <v>6.4</v>
      </c>
      <c r="L1328" s="133">
        <v>42527</v>
      </c>
      <c r="M1328" s="130" t="s">
        <v>431</v>
      </c>
      <c r="N1328" s="130">
        <f t="shared" si="97"/>
        <v>20</v>
      </c>
      <c r="O1328" s="127">
        <f t="shared" si="94"/>
        <v>6.4</v>
      </c>
      <c r="P1328" s="126">
        <v>42613</v>
      </c>
      <c r="Q1328" s="120">
        <v>1089</v>
      </c>
      <c r="R1328" s="120" t="s">
        <v>611</v>
      </c>
    </row>
    <row r="1329" spans="1:18" ht="45" x14ac:dyDescent="0.25">
      <c r="A1329" s="120" t="s">
        <v>17</v>
      </c>
      <c r="B1329" s="121" t="s">
        <v>18</v>
      </c>
      <c r="C1329" s="122">
        <v>42664</v>
      </c>
      <c r="D1329" s="132">
        <v>280000</v>
      </c>
      <c r="E1329" s="120" t="s">
        <v>318</v>
      </c>
      <c r="F1329" s="130">
        <v>41</v>
      </c>
      <c r="G1329" s="120" t="str">
        <f>VLOOKUP(F1329,Plan2!$1:$1048576,3,FALSE)</f>
        <v>CLIPE, TAMANHO 6/0, MATERIAL METAL, FORMATO PARALELO. CAIXA COM 50 UNIDADES</v>
      </c>
      <c r="H1329" s="130" t="s">
        <v>319</v>
      </c>
      <c r="I1329" s="130">
        <v>1</v>
      </c>
      <c r="J1329" s="131">
        <f>VLOOKUP(F1329,Plan2!$1:$1048576,8,FALSE)</f>
        <v>1.29</v>
      </c>
      <c r="K1329" s="125">
        <f t="shared" si="93"/>
        <v>1.29</v>
      </c>
      <c r="L1329" s="133">
        <v>42527</v>
      </c>
      <c r="M1329" s="130" t="s">
        <v>431</v>
      </c>
      <c r="N1329" s="130">
        <f t="shared" si="97"/>
        <v>1</v>
      </c>
      <c r="O1329" s="127">
        <f t="shared" si="94"/>
        <v>1.29</v>
      </c>
      <c r="P1329" s="126">
        <v>42613</v>
      </c>
      <c r="Q1329" s="120">
        <v>1089</v>
      </c>
      <c r="R1329" s="120" t="s">
        <v>611</v>
      </c>
    </row>
    <row r="1330" spans="1:18" ht="45" x14ac:dyDescent="0.25">
      <c r="A1330" s="120" t="s">
        <v>17</v>
      </c>
      <c r="B1330" s="121" t="s">
        <v>18</v>
      </c>
      <c r="C1330" s="122">
        <v>42664</v>
      </c>
      <c r="D1330" s="132">
        <v>280000</v>
      </c>
      <c r="E1330" s="120" t="s">
        <v>318</v>
      </c>
      <c r="F1330" s="130">
        <v>49</v>
      </c>
      <c r="G1330" s="120" t="str">
        <f>VLOOKUP(F1330,Plan2!$1:$1048576,3,FALSE)</f>
        <v>COLCHETE FIXAÇÃO, MATERIAL AÇO, TRATAMENTO SUPERFICIAL LATONADO, TAMANHO Nº 08. CAIXA COM 72 UNIDADES</v>
      </c>
      <c r="H1330" s="130" t="s">
        <v>319</v>
      </c>
      <c r="I1330" s="130">
        <v>1</v>
      </c>
      <c r="J1330" s="131">
        <f>VLOOKUP(F1330,Plan2!$1:$1048576,8,FALSE)</f>
        <v>2.65</v>
      </c>
      <c r="K1330" s="125">
        <f t="shared" si="93"/>
        <v>2.65</v>
      </c>
      <c r="L1330" s="133">
        <v>42524</v>
      </c>
      <c r="M1330" s="130" t="s">
        <v>423</v>
      </c>
      <c r="N1330" s="130">
        <f t="shared" si="97"/>
        <v>1</v>
      </c>
      <c r="O1330" s="127">
        <f t="shared" si="94"/>
        <v>2.65</v>
      </c>
      <c r="P1330" s="126">
        <v>42576</v>
      </c>
      <c r="Q1330" s="120">
        <v>348</v>
      </c>
      <c r="R1330" s="120" t="s">
        <v>611</v>
      </c>
    </row>
    <row r="1331" spans="1:18" ht="60" x14ac:dyDescent="0.25">
      <c r="A1331" s="120" t="s">
        <v>17</v>
      </c>
      <c r="B1331" s="121" t="s">
        <v>18</v>
      </c>
      <c r="C1331" s="122">
        <v>42664</v>
      </c>
      <c r="D1331" s="132">
        <v>280000</v>
      </c>
      <c r="E1331" s="120" t="s">
        <v>318</v>
      </c>
      <c r="F1331" s="130">
        <v>57</v>
      </c>
      <c r="G1331" s="120" t="str">
        <f>VLOOKUP(F1331,Plan2!$1:$1048576,3,FALSE)</f>
        <v>CORRETIVO LÍQUIDO, MATERIAL BASE D´ÁGUA- SECAGEM RÁPIDA, APRESENTAÇÃO FRASCO, APLICAÇÃO PAPEL COMUM ML, VOLUME 18 ML</v>
      </c>
      <c r="H1331" s="130" t="s">
        <v>319</v>
      </c>
      <c r="I1331" s="130">
        <v>4</v>
      </c>
      <c r="J1331" s="131">
        <f>VLOOKUP(F1331,Plan2!$1:$1048576,8,FALSE)</f>
        <v>0.99</v>
      </c>
      <c r="K1331" s="125">
        <f t="shared" si="93"/>
        <v>3.96</v>
      </c>
      <c r="L1331" s="133">
        <v>42527</v>
      </c>
      <c r="M1331" s="130" t="s">
        <v>431</v>
      </c>
      <c r="N1331" s="130">
        <f t="shared" si="97"/>
        <v>4</v>
      </c>
      <c r="O1331" s="127">
        <f t="shared" si="94"/>
        <v>3.96</v>
      </c>
      <c r="P1331" s="126">
        <v>42613</v>
      </c>
      <c r="Q1331" s="120">
        <v>1089</v>
      </c>
      <c r="R1331" s="120" t="s">
        <v>611</v>
      </c>
    </row>
    <row r="1332" spans="1:18" ht="45" x14ac:dyDescent="0.25">
      <c r="A1332" s="120" t="s">
        <v>17</v>
      </c>
      <c r="B1332" s="121" t="s">
        <v>18</v>
      </c>
      <c r="C1332" s="122">
        <v>42664</v>
      </c>
      <c r="D1332" s="132">
        <v>280000</v>
      </c>
      <c r="E1332" s="120" t="s">
        <v>318</v>
      </c>
      <c r="F1332" s="130">
        <v>102</v>
      </c>
      <c r="G1332" s="120" t="str">
        <f>VLOOKUP(F1332,Plan2!$1:$1048576,3,FALSE)</f>
        <v>GRAMPEADOR, TRATAMENTO SUPERFICIAL PINTADO, MATERIAL METAL, TIPO MESA, CAPACIDADE 50 FL, TAMANHO GRAMPO 26/6</v>
      </c>
      <c r="H1332" s="130" t="s">
        <v>319</v>
      </c>
      <c r="I1332" s="130">
        <v>1</v>
      </c>
      <c r="J1332" s="131">
        <f>VLOOKUP(F1332,Plan2!$1:$1048576,8,FALSE)</f>
        <v>17.489999999999998</v>
      </c>
      <c r="K1332" s="125">
        <f t="shared" si="93"/>
        <v>17.489999999999998</v>
      </c>
      <c r="L1332" s="133">
        <v>42524</v>
      </c>
      <c r="M1332" s="130" t="s">
        <v>418</v>
      </c>
      <c r="N1332" s="130">
        <f t="shared" si="97"/>
        <v>1</v>
      </c>
      <c r="O1332" s="127">
        <f t="shared" si="94"/>
        <v>17.489999999999998</v>
      </c>
      <c r="P1332" s="126">
        <v>42583</v>
      </c>
      <c r="Q1332" s="120">
        <v>4227</v>
      </c>
      <c r="R1332" s="120" t="s">
        <v>611</v>
      </c>
    </row>
    <row r="1333" spans="1:18" ht="60" x14ac:dyDescent="0.25">
      <c r="A1333" s="120" t="s">
        <v>17</v>
      </c>
      <c r="B1333" s="121" t="s">
        <v>18</v>
      </c>
      <c r="C1333" s="122">
        <v>42664</v>
      </c>
      <c r="D1333" s="132">
        <v>280000</v>
      </c>
      <c r="E1333" s="120" t="s">
        <v>318</v>
      </c>
      <c r="F1333" s="130">
        <v>100</v>
      </c>
      <c r="G1333" s="120" t="str">
        <f>VLOOKUP(F1333,Plan2!$1:$1048576,3,FALSE)</f>
        <v>GRAMPEADOR, TRATAMENTO SUPERFICIAL PINTADO, MATERIAL METAL, TIPO MESA, CAPACIDADE 100 FL, APLICAÇÃO PAPEL, TAMANHO GRAMPO 23/10</v>
      </c>
      <c r="H1333" s="130" t="s">
        <v>319</v>
      </c>
      <c r="I1333" s="130">
        <v>1</v>
      </c>
      <c r="J1333" s="131">
        <f>VLOOKUP(F1333,Plan2!$1:$1048576,8,FALSE)</f>
        <v>33.200000000000003</v>
      </c>
      <c r="K1333" s="125">
        <f t="shared" si="93"/>
        <v>33.200000000000003</v>
      </c>
      <c r="L1333" s="133">
        <v>42524</v>
      </c>
      <c r="M1333" s="130" t="s">
        <v>417</v>
      </c>
      <c r="N1333" s="130">
        <f t="shared" si="97"/>
        <v>1</v>
      </c>
      <c r="O1333" s="127">
        <f t="shared" si="94"/>
        <v>33.200000000000003</v>
      </c>
      <c r="P1333" s="126">
        <v>42577</v>
      </c>
      <c r="Q1333" s="120">
        <v>6468</v>
      </c>
      <c r="R1333" s="120" t="s">
        <v>611</v>
      </c>
    </row>
    <row r="1334" spans="1:18" ht="60" x14ac:dyDescent="0.25">
      <c r="A1334" s="120" t="s">
        <v>17</v>
      </c>
      <c r="B1334" s="121" t="s">
        <v>18</v>
      </c>
      <c r="C1334" s="122">
        <v>42664</v>
      </c>
      <c r="D1334" s="132">
        <v>280000</v>
      </c>
      <c r="E1334" s="120" t="s">
        <v>318</v>
      </c>
      <c r="F1334" s="130">
        <v>101</v>
      </c>
      <c r="G1334" s="120" t="str">
        <f>VLOOKUP(F1334,Plan2!$1:$1048576,3,FALSE)</f>
        <v>GRAMPEADOR, TRATAMENTO SUPERFICIAL PINTADO, MATERIAL METAL, TIPO MESA, CAPACIDADE 20 FL, APLICAÇÃO PAPEL, TAMANHO GRAMPO 26/6</v>
      </c>
      <c r="H1334" s="130" t="s">
        <v>319</v>
      </c>
      <c r="I1334" s="130">
        <v>1</v>
      </c>
      <c r="J1334" s="131">
        <f>VLOOKUP(F1334,Plan2!$1:$1048576,8,FALSE)</f>
        <v>5.84</v>
      </c>
      <c r="K1334" s="125">
        <f t="shared" si="93"/>
        <v>5.84</v>
      </c>
      <c r="L1334" s="133">
        <v>42527</v>
      </c>
      <c r="M1334" s="130" t="s">
        <v>431</v>
      </c>
      <c r="N1334" s="130">
        <f t="shared" si="97"/>
        <v>1</v>
      </c>
      <c r="O1334" s="127">
        <f t="shared" si="94"/>
        <v>5.84</v>
      </c>
      <c r="P1334" s="126">
        <v>42613</v>
      </c>
      <c r="Q1334" s="120">
        <v>1089</v>
      </c>
      <c r="R1334" s="120" t="s">
        <v>611</v>
      </c>
    </row>
    <row r="1335" spans="1:18" ht="75" x14ac:dyDescent="0.25">
      <c r="A1335" s="120" t="s">
        <v>17</v>
      </c>
      <c r="B1335" s="121" t="s">
        <v>18</v>
      </c>
      <c r="C1335" s="122">
        <v>42664</v>
      </c>
      <c r="D1335" s="132">
        <v>280000</v>
      </c>
      <c r="E1335" s="120" t="s">
        <v>318</v>
      </c>
      <c r="F1335" s="130">
        <v>108</v>
      </c>
      <c r="G1335" s="120" t="str">
        <f>VLOOKUP(F1335,Plan2!$1:$1048576,3,FALSE)</f>
        <v>LÁPIS PRETO, MATERIAL CORPO MADEIRA, DUREZA CARGA HB, FORMATO CORPO SEXTAVADO,CARACTERÍSTICAS ADICIONAIS ENVERNIZADO E APONTADO, MATERIAL CARGA GRAFITE Nº 2</v>
      </c>
      <c r="H1335" s="130" t="s">
        <v>319</v>
      </c>
      <c r="I1335" s="130">
        <v>20</v>
      </c>
      <c r="J1335" s="131">
        <f>VLOOKUP(F1335,Plan2!$1:$1048576,8,FALSE)</f>
        <v>0.16</v>
      </c>
      <c r="K1335" s="125">
        <f t="shared" si="93"/>
        <v>3.2</v>
      </c>
      <c r="L1335" s="130" t="s">
        <v>477</v>
      </c>
      <c r="M1335" s="130" t="s">
        <v>477</v>
      </c>
      <c r="N1335" s="130" t="s">
        <v>477</v>
      </c>
      <c r="O1335" s="127" t="s">
        <v>477</v>
      </c>
      <c r="P1335" s="126" t="s">
        <v>477</v>
      </c>
      <c r="Q1335" s="120" t="s">
        <v>477</v>
      </c>
      <c r="R1335" s="120" t="s">
        <v>478</v>
      </c>
    </row>
    <row r="1336" spans="1:18" ht="75" x14ac:dyDescent="0.25">
      <c r="A1336" s="120" t="s">
        <v>17</v>
      </c>
      <c r="B1336" s="121" t="s">
        <v>18</v>
      </c>
      <c r="C1336" s="122">
        <v>42664</v>
      </c>
      <c r="D1336" s="132">
        <v>280000</v>
      </c>
      <c r="E1336" s="120" t="s">
        <v>318</v>
      </c>
      <c r="F1336" s="130">
        <v>147</v>
      </c>
      <c r="G1336" s="120" t="str">
        <f>VLOOKUP(F1336,Plan2!$1:$1048576,3,FALSE)</f>
        <v>PILHA, TAMANHO PALITO, MODELO AAA, CARACTERÍSTICAS ADICIONAIS NÃO CONTÉM MERCÚRIO E CÁDMIO, SISTEMA ELETROQUÍMICO ALCALINA, TENSÃO NOMINAL 1,5 V</v>
      </c>
      <c r="H1336" s="130" t="s">
        <v>319</v>
      </c>
      <c r="I1336" s="130">
        <v>12</v>
      </c>
      <c r="J1336" s="131">
        <f>VLOOKUP(F1336,Plan2!$1:$1048576,8,FALSE)</f>
        <v>1.51</v>
      </c>
      <c r="K1336" s="125">
        <f t="shared" si="93"/>
        <v>18.12</v>
      </c>
      <c r="L1336" s="133">
        <v>42527</v>
      </c>
      <c r="M1336" s="130" t="s">
        <v>432</v>
      </c>
      <c r="N1336" s="130">
        <f t="shared" si="97"/>
        <v>12</v>
      </c>
      <c r="O1336" s="127">
        <f t="shared" si="94"/>
        <v>18.12</v>
      </c>
      <c r="P1336" s="126">
        <v>42562</v>
      </c>
      <c r="Q1336" s="120">
        <v>489</v>
      </c>
      <c r="R1336" s="120" t="s">
        <v>611</v>
      </c>
    </row>
    <row r="1337" spans="1:18" ht="75" x14ac:dyDescent="0.25">
      <c r="A1337" s="120" t="s">
        <v>17</v>
      </c>
      <c r="B1337" s="121" t="s">
        <v>18</v>
      </c>
      <c r="C1337" s="122">
        <v>42664</v>
      </c>
      <c r="D1337" s="132">
        <v>280000</v>
      </c>
      <c r="E1337" s="120" t="s">
        <v>318</v>
      </c>
      <c r="F1337" s="130">
        <v>160</v>
      </c>
      <c r="G1337" s="120" t="str">
        <f>VLOOKUP(F1337,Plan2!$1:$1048576,3,FALSE)</f>
        <v>PRANCHETA PORTÁTIL, MATERIAL ACRÍLICO, COMPRIMENTO 233 MM, LARGURA 320 MM, ESPESSURA 3 MM, COR FUMÊ, CARACTERÍSTICAS ADICIONAIS COM PRENDEDOR NIQUELADO</v>
      </c>
      <c r="H1337" s="130" t="s">
        <v>319</v>
      </c>
      <c r="I1337" s="130">
        <v>1</v>
      </c>
      <c r="J1337" s="131">
        <f>VLOOKUP(F1337,Plan2!$1:$1048576,8,FALSE)</f>
        <v>7.54</v>
      </c>
      <c r="K1337" s="125">
        <f t="shared" si="93"/>
        <v>7.54</v>
      </c>
      <c r="L1337" s="133">
        <v>42524</v>
      </c>
      <c r="M1337" s="130" t="s">
        <v>418</v>
      </c>
      <c r="N1337" s="130">
        <f t="shared" si="97"/>
        <v>1</v>
      </c>
      <c r="O1337" s="127">
        <f t="shared" si="94"/>
        <v>7.54</v>
      </c>
      <c r="P1337" s="126">
        <v>42583</v>
      </c>
      <c r="Q1337" s="120">
        <v>4227</v>
      </c>
      <c r="R1337" s="120" t="s">
        <v>611</v>
      </c>
    </row>
    <row r="1338" spans="1:18" ht="60" x14ac:dyDescent="0.25">
      <c r="A1338" s="120" t="s">
        <v>17</v>
      </c>
      <c r="B1338" s="121" t="s">
        <v>18</v>
      </c>
      <c r="C1338" s="122">
        <v>42664</v>
      </c>
      <c r="D1338" s="132">
        <v>280500</v>
      </c>
      <c r="E1338" s="120" t="s">
        <v>339</v>
      </c>
      <c r="F1338" s="130">
        <v>12</v>
      </c>
      <c r="G1338" s="120" t="str">
        <f>VLOOKUP(F1338,Plan2!$1:$1048576,3,FALSE)</f>
        <v>BLOCO RECADO, MATERIAL PAPEL, COR AMARELO, LARGURA 38 MM, COMPRIMENTO 50 MM, TIPO REMOVÍVEL, CARACTERÍSTICAS ADICIONAIS AUTO-ADESIVO</v>
      </c>
      <c r="H1338" s="130" t="s">
        <v>335</v>
      </c>
      <c r="I1338" s="130">
        <v>30</v>
      </c>
      <c r="J1338" s="131">
        <f>VLOOKUP(F1338,Plan2!$1:$1048576,8,FALSE)</f>
        <v>0.56999999999999995</v>
      </c>
      <c r="K1338" s="125">
        <f t="shared" si="93"/>
        <v>17.099999999999998</v>
      </c>
      <c r="L1338" s="133">
        <v>42524</v>
      </c>
      <c r="M1338" s="130" t="s">
        <v>424</v>
      </c>
      <c r="N1338" s="130">
        <f t="shared" si="97"/>
        <v>30</v>
      </c>
      <c r="O1338" s="127">
        <f t="shared" si="94"/>
        <v>17.099999999999998</v>
      </c>
      <c r="P1338" s="126">
        <v>42579</v>
      </c>
      <c r="Q1338" s="120">
        <v>938</v>
      </c>
      <c r="R1338" s="120" t="s">
        <v>611</v>
      </c>
    </row>
    <row r="1339" spans="1:18" ht="105" x14ac:dyDescent="0.25">
      <c r="A1339" s="120" t="s">
        <v>17</v>
      </c>
      <c r="B1339" s="121" t="s">
        <v>18</v>
      </c>
      <c r="C1339" s="122">
        <v>42664</v>
      </c>
      <c r="D1339" s="132">
        <v>280500</v>
      </c>
      <c r="E1339" s="120" t="s">
        <v>339</v>
      </c>
      <c r="F1339" s="130">
        <v>19</v>
      </c>
      <c r="G1339" s="120" t="str">
        <f>VLOOKUP(F1339,Plan2!$1:$1048576,3,FALSE)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1339" s="130" t="s">
        <v>335</v>
      </c>
      <c r="I1339" s="130">
        <v>30</v>
      </c>
      <c r="J1339" s="131">
        <f>VLOOKUP(F1339,Plan2!$1:$1048576,8,FALSE)</f>
        <v>0.32</v>
      </c>
      <c r="K1339" s="125">
        <f t="shared" si="93"/>
        <v>9.6</v>
      </c>
      <c r="L1339" s="133">
        <v>42527</v>
      </c>
      <c r="M1339" s="130" t="s">
        <v>431</v>
      </c>
      <c r="N1339" s="130">
        <f t="shared" si="97"/>
        <v>30</v>
      </c>
      <c r="O1339" s="127">
        <f t="shared" si="94"/>
        <v>9.6</v>
      </c>
      <c r="P1339" s="126">
        <v>42613</v>
      </c>
      <c r="Q1339" s="120">
        <v>1089</v>
      </c>
      <c r="R1339" s="120" t="s">
        <v>611</v>
      </c>
    </row>
    <row r="1340" spans="1:18" ht="45" x14ac:dyDescent="0.25">
      <c r="A1340" s="120" t="s">
        <v>17</v>
      </c>
      <c r="B1340" s="121" t="s">
        <v>18</v>
      </c>
      <c r="C1340" s="122">
        <v>42664</v>
      </c>
      <c r="D1340" s="132">
        <v>280500</v>
      </c>
      <c r="E1340" s="120" t="s">
        <v>339</v>
      </c>
      <c r="F1340" s="130">
        <v>22</v>
      </c>
      <c r="G1340" s="120" t="str">
        <f>VLOOKUP(F1340,Plan2!$1:$1048576,3,FALSE)</f>
        <v>CANETA HIDROGRÁFICA, MATERIAL PLÁSTICO, COR CARGA AZUL, APLICAÇÃO RETROPROJETOR</v>
      </c>
      <c r="H1340" s="130" t="s">
        <v>335</v>
      </c>
      <c r="I1340" s="130">
        <v>30</v>
      </c>
      <c r="J1340" s="131">
        <f>VLOOKUP(F1340,Plan2!$1:$1048576,8,FALSE)</f>
        <v>1.3</v>
      </c>
      <c r="K1340" s="125">
        <f t="shared" si="93"/>
        <v>39</v>
      </c>
      <c r="L1340" s="133">
        <v>42524</v>
      </c>
      <c r="M1340" s="130" t="s">
        <v>424</v>
      </c>
      <c r="N1340" s="130">
        <f t="shared" si="97"/>
        <v>30</v>
      </c>
      <c r="O1340" s="127">
        <f t="shared" si="94"/>
        <v>39</v>
      </c>
      <c r="P1340" s="126">
        <v>42579</v>
      </c>
      <c r="Q1340" s="120">
        <v>938</v>
      </c>
      <c r="R1340" s="120" t="s">
        <v>611</v>
      </c>
    </row>
    <row r="1341" spans="1:18" ht="60" x14ac:dyDescent="0.25">
      <c r="A1341" s="120" t="s">
        <v>17</v>
      </c>
      <c r="B1341" s="121" t="s">
        <v>18</v>
      </c>
      <c r="C1341" s="122">
        <v>42664</v>
      </c>
      <c r="D1341" s="132">
        <v>280500</v>
      </c>
      <c r="E1341" s="120" t="s">
        <v>339</v>
      </c>
      <c r="F1341" s="130">
        <v>28</v>
      </c>
      <c r="G1341" s="120" t="str">
        <f>VLOOKUP(F1341,Plan2!$1:$1048576,3,FALSE)</f>
        <v>CANETA MARCA-TEXTO, MATERIAL PLÁSTICO, TIPO PONTA POROSA, COR FLUORESCENTE AMARELA, TIPO NÃO RECARREGÁVEL, DIMENSÕES 4 MM</v>
      </c>
      <c r="H1341" s="130" t="s">
        <v>335</v>
      </c>
      <c r="I1341" s="130">
        <v>30</v>
      </c>
      <c r="J1341" s="131">
        <f>VLOOKUP(F1341,Plan2!$1:$1048576,8,FALSE)</f>
        <v>0.85</v>
      </c>
      <c r="K1341" s="125">
        <f t="shared" si="93"/>
        <v>25.5</v>
      </c>
      <c r="L1341" s="133">
        <v>42524</v>
      </c>
      <c r="M1341" s="130" t="s">
        <v>424</v>
      </c>
      <c r="N1341" s="130">
        <f t="shared" si="97"/>
        <v>30</v>
      </c>
      <c r="O1341" s="127">
        <f t="shared" si="94"/>
        <v>25.5</v>
      </c>
      <c r="P1341" s="126">
        <v>42579</v>
      </c>
      <c r="Q1341" s="120">
        <v>938</v>
      </c>
      <c r="R1341" s="120" t="s">
        <v>611</v>
      </c>
    </row>
    <row r="1342" spans="1:18" ht="60" x14ac:dyDescent="0.25">
      <c r="A1342" s="120" t="s">
        <v>17</v>
      </c>
      <c r="B1342" s="121" t="s">
        <v>18</v>
      </c>
      <c r="C1342" s="122">
        <v>42664</v>
      </c>
      <c r="D1342" s="132">
        <v>280500</v>
      </c>
      <c r="E1342" s="120" t="s">
        <v>339</v>
      </c>
      <c r="F1342" s="130">
        <v>57</v>
      </c>
      <c r="G1342" s="120" t="str">
        <f>VLOOKUP(F1342,Plan2!$1:$1048576,3,FALSE)</f>
        <v>CORRETIVO LÍQUIDO, MATERIAL BASE D´ÁGUA- SECAGEM RÁPIDA, APRESENTAÇÃO FRASCO, APLICAÇÃO PAPEL COMUM ML, VOLUME 18 ML</v>
      </c>
      <c r="H1342" s="130" t="s">
        <v>335</v>
      </c>
      <c r="I1342" s="130">
        <v>5</v>
      </c>
      <c r="J1342" s="131">
        <f>VLOOKUP(F1342,Plan2!$1:$1048576,8,FALSE)</f>
        <v>0.99</v>
      </c>
      <c r="K1342" s="125">
        <f t="shared" si="93"/>
        <v>4.95</v>
      </c>
      <c r="L1342" s="133">
        <v>42527</v>
      </c>
      <c r="M1342" s="130" t="s">
        <v>431</v>
      </c>
      <c r="N1342" s="130">
        <f t="shared" si="97"/>
        <v>5</v>
      </c>
      <c r="O1342" s="127">
        <f t="shared" si="94"/>
        <v>4.95</v>
      </c>
      <c r="P1342" s="126">
        <v>42613</v>
      </c>
      <c r="Q1342" s="120">
        <v>1089</v>
      </c>
      <c r="R1342" s="120" t="s">
        <v>611</v>
      </c>
    </row>
    <row r="1343" spans="1:18" ht="60" x14ac:dyDescent="0.25">
      <c r="A1343" s="120" t="s">
        <v>17</v>
      </c>
      <c r="B1343" s="121" t="s">
        <v>18</v>
      </c>
      <c r="C1343" s="122">
        <v>42664</v>
      </c>
      <c r="D1343" s="132">
        <v>280500</v>
      </c>
      <c r="E1343" s="120" t="s">
        <v>339</v>
      </c>
      <c r="F1343" s="130">
        <v>87</v>
      </c>
      <c r="G1343" s="120" t="str">
        <f>VLOOKUP(F1343,Plan2!$1:$1048576,3,FALSE)</f>
        <v>FITA ADESIVA, MATERIAL CELOFANE TRANSPARENTE, TIPO MONOFACE, LARGURA 19 MM, COMPRIMENTO 30 M, COR INCOLOR, APLICAÇÃO MULTIUSO</v>
      </c>
      <c r="H1343" s="130" t="s">
        <v>335</v>
      </c>
      <c r="I1343" s="130">
        <v>30</v>
      </c>
      <c r="J1343" s="131">
        <f>VLOOKUP(F1343,Plan2!$1:$1048576,8,FALSE)</f>
        <v>0.97</v>
      </c>
      <c r="K1343" s="125">
        <f t="shared" si="93"/>
        <v>29.099999999999998</v>
      </c>
      <c r="L1343" s="133">
        <v>42524</v>
      </c>
      <c r="M1343" s="130" t="s">
        <v>414</v>
      </c>
      <c r="N1343" s="130">
        <f t="shared" si="97"/>
        <v>30</v>
      </c>
      <c r="O1343" s="127">
        <f t="shared" si="94"/>
        <v>29.099999999999998</v>
      </c>
      <c r="P1343" s="126">
        <v>42612</v>
      </c>
      <c r="Q1343" s="120">
        <v>1489</v>
      </c>
      <c r="R1343" s="120" t="s">
        <v>611</v>
      </c>
    </row>
    <row r="1344" spans="1:18" ht="60" x14ac:dyDescent="0.25">
      <c r="A1344" s="120" t="s">
        <v>17</v>
      </c>
      <c r="B1344" s="121" t="s">
        <v>18</v>
      </c>
      <c r="C1344" s="122">
        <v>42664</v>
      </c>
      <c r="D1344" s="132">
        <v>280500</v>
      </c>
      <c r="E1344" s="120" t="s">
        <v>339</v>
      </c>
      <c r="F1344" s="130">
        <v>101</v>
      </c>
      <c r="G1344" s="120" t="str">
        <f>VLOOKUP(F1344,Plan2!$1:$1048576,3,FALSE)</f>
        <v>GRAMPEADOR, TRATAMENTO SUPERFICIAL PINTADO, MATERIAL METAL, TIPO MESA, CAPACIDADE 20 FL, APLICAÇÃO PAPEL, TAMANHO GRAMPO 26/6</v>
      </c>
      <c r="H1344" s="130" t="s">
        <v>335</v>
      </c>
      <c r="I1344" s="130">
        <v>2</v>
      </c>
      <c r="J1344" s="131">
        <f>VLOOKUP(F1344,Plan2!$1:$1048576,8,FALSE)</f>
        <v>5.84</v>
      </c>
      <c r="K1344" s="125">
        <f t="shared" si="93"/>
        <v>11.68</v>
      </c>
      <c r="L1344" s="133">
        <v>42527</v>
      </c>
      <c r="M1344" s="130" t="s">
        <v>431</v>
      </c>
      <c r="N1344" s="130">
        <f t="shared" si="97"/>
        <v>2</v>
      </c>
      <c r="O1344" s="127">
        <f t="shared" si="94"/>
        <v>11.68</v>
      </c>
      <c r="P1344" s="126">
        <v>42613</v>
      </c>
      <c r="Q1344" s="120">
        <v>1089</v>
      </c>
      <c r="R1344" s="120" t="s">
        <v>611</v>
      </c>
    </row>
    <row r="1345" spans="1:18" ht="60" x14ac:dyDescent="0.25">
      <c r="A1345" s="120" t="s">
        <v>17</v>
      </c>
      <c r="B1345" s="121" t="s">
        <v>18</v>
      </c>
      <c r="C1345" s="122">
        <v>42664</v>
      </c>
      <c r="D1345" s="132">
        <v>280500</v>
      </c>
      <c r="E1345" s="120" t="s">
        <v>339</v>
      </c>
      <c r="F1345" s="130">
        <v>105</v>
      </c>
      <c r="G1345" s="120" t="str">
        <f>VLOOKUP(F1345,Plan2!$1:$1048576,3,FALSE)</f>
        <v>GRAMPO GRAMPEADOR, MATERIAL METAL, TRATAMENTO SUPERFICIAL NIQUELADO, TAMANHO 23/6. CAIXA COM 5.000 UNIDADES</v>
      </c>
      <c r="H1345" s="130" t="s">
        <v>335</v>
      </c>
      <c r="I1345" s="130">
        <v>1</v>
      </c>
      <c r="J1345" s="131">
        <f>VLOOKUP(F1345,Plan2!$1:$1048576,8,FALSE)</f>
        <v>7.9</v>
      </c>
      <c r="K1345" s="125">
        <f t="shared" si="93"/>
        <v>7.9</v>
      </c>
      <c r="L1345" s="130" t="s">
        <v>477</v>
      </c>
      <c r="M1345" s="130" t="s">
        <v>477</v>
      </c>
      <c r="N1345" s="130" t="s">
        <v>477</v>
      </c>
      <c r="O1345" s="127" t="s">
        <v>477</v>
      </c>
      <c r="P1345" s="126" t="s">
        <v>477</v>
      </c>
      <c r="Q1345" s="120" t="s">
        <v>477</v>
      </c>
      <c r="R1345" s="120" t="s">
        <v>478</v>
      </c>
    </row>
    <row r="1346" spans="1:18" ht="60" x14ac:dyDescent="0.25">
      <c r="A1346" s="120" t="s">
        <v>17</v>
      </c>
      <c r="B1346" s="121" t="s">
        <v>18</v>
      </c>
      <c r="C1346" s="122">
        <v>42664</v>
      </c>
      <c r="D1346" s="132">
        <v>280500</v>
      </c>
      <c r="E1346" s="120" t="s">
        <v>339</v>
      </c>
      <c r="F1346" s="130">
        <v>109</v>
      </c>
      <c r="G1346" s="120" t="str">
        <f>VLOOKUP(F1346,Plan2!$1:$1048576,3,FALSE)</f>
        <v>LAPISEIRA, MATERIAL PLÁSTICO, DIÂMETRO CARGA 0,7 MM, CARACTERÍSTICAS ADICIONAIS PRENDEDOR E PONTEIRA DE METAL</v>
      </c>
      <c r="H1346" s="130" t="s">
        <v>335</v>
      </c>
      <c r="I1346" s="130">
        <v>10</v>
      </c>
      <c r="J1346" s="131">
        <f>VLOOKUP(F1346,Plan2!$1:$1048576,8,FALSE)</f>
        <v>2</v>
      </c>
      <c r="K1346" s="125">
        <f t="shared" ref="K1346:K1409" si="98">J1346*I1346</f>
        <v>20</v>
      </c>
      <c r="L1346" s="133">
        <v>42524</v>
      </c>
      <c r="M1346" s="130" t="s">
        <v>423</v>
      </c>
      <c r="N1346" s="130">
        <f t="shared" si="97"/>
        <v>10</v>
      </c>
      <c r="O1346" s="127">
        <f t="shared" ref="O1346:O1409" si="99">N1346*J1346</f>
        <v>20</v>
      </c>
      <c r="P1346" s="126">
        <v>42576</v>
      </c>
      <c r="Q1346" s="120">
        <v>348</v>
      </c>
      <c r="R1346" s="120" t="s">
        <v>611</v>
      </c>
    </row>
    <row r="1347" spans="1:18" ht="75" x14ac:dyDescent="0.25">
      <c r="A1347" s="120" t="s">
        <v>17</v>
      </c>
      <c r="B1347" s="121" t="s">
        <v>18</v>
      </c>
      <c r="C1347" s="122">
        <v>42664</v>
      </c>
      <c r="D1347" s="132">
        <v>280500</v>
      </c>
      <c r="E1347" s="120" t="s">
        <v>339</v>
      </c>
      <c r="F1347" s="130">
        <v>110</v>
      </c>
      <c r="G1347" s="120" t="str">
        <f>VLOOKUP(F1347,Plan2!$1:$1048576,3,FALSE)</f>
        <v>LIVRO ATA, MATERIAL PAPEL OFF-SET, QUANTIDADE FOLHAS 100, GRAMATURA 75 G/M2, COMPRIMENTO 320 MM, LARGURA 220 MM, CARACTERÍSTICAS ADICIONAIS COM ÍNDICE, TIPO CAPA CARTONADO</v>
      </c>
      <c r="H1347" s="130" t="s">
        <v>335</v>
      </c>
      <c r="I1347" s="130">
        <v>10</v>
      </c>
      <c r="J1347" s="131">
        <f>VLOOKUP(F1347,Plan2!$1:$1048576,8,FALSE)</f>
        <v>3.65</v>
      </c>
      <c r="K1347" s="125">
        <f t="shared" si="98"/>
        <v>36.5</v>
      </c>
      <c r="L1347" s="133">
        <v>42527</v>
      </c>
      <c r="M1347" s="130" t="s">
        <v>427</v>
      </c>
      <c r="N1347" s="130">
        <f t="shared" si="97"/>
        <v>10</v>
      </c>
      <c r="O1347" s="127">
        <f t="shared" si="99"/>
        <v>36.5</v>
      </c>
      <c r="P1347" s="126" t="s">
        <v>671</v>
      </c>
      <c r="Q1347" s="120" t="s">
        <v>477</v>
      </c>
      <c r="R1347" s="120" t="s">
        <v>696</v>
      </c>
    </row>
    <row r="1348" spans="1:18" ht="75" x14ac:dyDescent="0.25">
      <c r="A1348" s="120" t="s">
        <v>17</v>
      </c>
      <c r="B1348" s="121" t="s">
        <v>18</v>
      </c>
      <c r="C1348" s="122">
        <v>42664</v>
      </c>
      <c r="D1348" s="132">
        <v>280500</v>
      </c>
      <c r="E1348" s="120" t="s">
        <v>339</v>
      </c>
      <c r="F1348" s="130">
        <v>108</v>
      </c>
      <c r="G1348" s="120" t="str">
        <f>VLOOKUP(F1348,Plan2!$1:$1048576,3,FALSE)</f>
        <v>LÁPIS PRETO, MATERIAL CORPO MADEIRA, DUREZA CARGA HB, FORMATO CORPO SEXTAVADO,CARACTERÍSTICAS ADICIONAIS ENVERNIZADO E APONTADO, MATERIAL CARGA GRAFITE Nº 2</v>
      </c>
      <c r="H1348" s="130" t="s">
        <v>335</v>
      </c>
      <c r="I1348" s="130">
        <v>30</v>
      </c>
      <c r="J1348" s="131">
        <f>VLOOKUP(F1348,Plan2!$1:$1048576,8,FALSE)</f>
        <v>0.16</v>
      </c>
      <c r="K1348" s="125">
        <f t="shared" si="98"/>
        <v>4.8</v>
      </c>
      <c r="L1348" s="130" t="s">
        <v>477</v>
      </c>
      <c r="M1348" s="130" t="s">
        <v>477</v>
      </c>
      <c r="N1348" s="130" t="s">
        <v>477</v>
      </c>
      <c r="O1348" s="127" t="s">
        <v>477</v>
      </c>
      <c r="P1348" s="126" t="s">
        <v>477</v>
      </c>
      <c r="Q1348" s="120" t="s">
        <v>477</v>
      </c>
      <c r="R1348" s="120" t="s">
        <v>478</v>
      </c>
    </row>
    <row r="1349" spans="1:18" ht="135" x14ac:dyDescent="0.25">
      <c r="A1349" s="120" t="s">
        <v>17</v>
      </c>
      <c r="B1349" s="121" t="s">
        <v>18</v>
      </c>
      <c r="C1349" s="122">
        <v>42664</v>
      </c>
      <c r="D1349" s="132">
        <v>280500</v>
      </c>
      <c r="E1349" s="120" t="s">
        <v>339</v>
      </c>
      <c r="F1349" s="130">
        <v>115</v>
      </c>
      <c r="G1349" s="120" t="str">
        <f>VLOOKUP(F1349,Plan2!$1:$1048576,3,FALSE)</f>
        <v>LUVA PARA PROCEDIMENTO NÃO CIRÚRGICO, MATERIAL LÁTEX NATURAL ÍNTEGRO E UNIFORME, TAMANHO PEQUENO, CARACTERÍSTICAS ADICIONAIS LUBRIFICADA COM PÓ BIOABSORVÍVEL, DESCARTÁVEL, APRESENTAÇÃO ATÓXICA, TIPO AMBIDESTRA, TIPO USO DESCARTÁVEL, MODELO FORMATO ANATÔMICO, FINALIDADE RESISTENTE À TRAÇÃO</v>
      </c>
      <c r="H1349" s="130" t="s">
        <v>335</v>
      </c>
      <c r="I1349" s="130">
        <v>30</v>
      </c>
      <c r="J1349" s="131">
        <f>VLOOKUP(F1349,Plan2!$1:$1048576,8,FALSE)</f>
        <v>14.1</v>
      </c>
      <c r="K1349" s="125">
        <f t="shared" si="98"/>
        <v>423</v>
      </c>
      <c r="L1349" s="133">
        <v>42524</v>
      </c>
      <c r="M1349" s="130" t="s">
        <v>421</v>
      </c>
      <c r="N1349" s="130">
        <f t="shared" si="97"/>
        <v>30</v>
      </c>
      <c r="O1349" s="127">
        <f t="shared" si="99"/>
        <v>423</v>
      </c>
      <c r="P1349" s="133">
        <v>42766</v>
      </c>
      <c r="Q1349" s="130">
        <v>6</v>
      </c>
      <c r="R1349" s="120" t="s">
        <v>611</v>
      </c>
    </row>
    <row r="1350" spans="1:18" ht="135" x14ac:dyDescent="0.25">
      <c r="A1350" s="120" t="s">
        <v>17</v>
      </c>
      <c r="B1350" s="121" t="s">
        <v>18</v>
      </c>
      <c r="C1350" s="122">
        <v>42664</v>
      </c>
      <c r="D1350" s="132">
        <v>280500</v>
      </c>
      <c r="E1350" s="120" t="s">
        <v>339</v>
      </c>
      <c r="F1350" s="130">
        <v>114</v>
      </c>
      <c r="G1350" s="120" t="str">
        <f>VLOOKUP(F1350,Plan2!$1:$1048576,3,FALSE)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1350" s="130" t="s">
        <v>335</v>
      </c>
      <c r="I1350" s="130">
        <v>5</v>
      </c>
      <c r="J1350" s="131">
        <f>VLOOKUP(F1350,Plan2!$1:$1048576,8,FALSE)</f>
        <v>11.42</v>
      </c>
      <c r="K1350" s="125">
        <f t="shared" si="98"/>
        <v>57.1</v>
      </c>
      <c r="L1350" s="133">
        <v>42524</v>
      </c>
      <c r="M1350" s="130" t="s">
        <v>420</v>
      </c>
      <c r="N1350" s="130">
        <f t="shared" si="97"/>
        <v>5</v>
      </c>
      <c r="O1350" s="127">
        <f t="shared" si="99"/>
        <v>57.1</v>
      </c>
      <c r="P1350" s="126">
        <v>42579</v>
      </c>
      <c r="Q1350" s="120">
        <v>4544</v>
      </c>
      <c r="R1350" s="120" t="s">
        <v>611</v>
      </c>
    </row>
    <row r="1351" spans="1:18" ht="105" x14ac:dyDescent="0.25">
      <c r="A1351" s="120" t="s">
        <v>17</v>
      </c>
      <c r="B1351" s="121" t="s">
        <v>18</v>
      </c>
      <c r="C1351" s="122">
        <v>42664</v>
      </c>
      <c r="D1351" s="132">
        <v>280500</v>
      </c>
      <c r="E1351" s="120" t="s">
        <v>339</v>
      </c>
      <c r="F1351" s="130">
        <v>146</v>
      </c>
      <c r="G1351" s="120" t="str">
        <f>VLOOKUP(F1351,Plan2!$1:$1048576,3,FALSE)</f>
        <v>PERFURADOR PAPEL, MATERIAL FERRO FUNDIDO, TIPO MESA, CAPACIDADE PERFURAÇÃO 100FL, FUNCIONAMENTO MANUAL, CARACTERÍSTICAS ADICIONAIS FURO REDONDO, MARGEADOR, REGULAGEM DE PROFUNDIDAD E, QUANTIDADE FUROS 2 UN</v>
      </c>
      <c r="H1351" s="130" t="s">
        <v>335</v>
      </c>
      <c r="I1351" s="130">
        <v>2</v>
      </c>
      <c r="J1351" s="131">
        <f>VLOOKUP(F1351,Plan2!$1:$1048576,8,FALSE)</f>
        <v>64.5</v>
      </c>
      <c r="K1351" s="125">
        <f t="shared" si="98"/>
        <v>129</v>
      </c>
      <c r="L1351" s="133">
        <v>42524</v>
      </c>
      <c r="M1351" s="130" t="s">
        <v>420</v>
      </c>
      <c r="N1351" s="130">
        <f t="shared" si="97"/>
        <v>2</v>
      </c>
      <c r="O1351" s="127">
        <f t="shared" si="99"/>
        <v>129</v>
      </c>
      <c r="P1351" s="126">
        <v>42579</v>
      </c>
      <c r="Q1351" s="120">
        <v>4544</v>
      </c>
      <c r="R1351" s="120" t="s">
        <v>611</v>
      </c>
    </row>
    <row r="1352" spans="1:18" ht="45" x14ac:dyDescent="0.25">
      <c r="A1352" s="120" t="s">
        <v>17</v>
      </c>
      <c r="B1352" s="121" t="s">
        <v>18</v>
      </c>
      <c r="C1352" s="122">
        <v>42664</v>
      </c>
      <c r="D1352" s="132">
        <v>280500</v>
      </c>
      <c r="E1352" s="120" t="s">
        <v>339</v>
      </c>
      <c r="F1352" s="130">
        <v>152</v>
      </c>
      <c r="G1352" s="120" t="str">
        <f>VLOOKUP(F1352,Plan2!$1:$1048576,3,FALSE)</f>
        <v>PINCEL ATÔMICO, MATERIAL PLÁSTICO, TIPO PONTA FELTRO, TIPO CARGA DESCARTÁVEL, COR TINTA VERMELHA</v>
      </c>
      <c r="H1352" s="130" t="s">
        <v>335</v>
      </c>
      <c r="I1352" s="130">
        <v>10</v>
      </c>
      <c r="J1352" s="131">
        <f>VLOOKUP(F1352,Plan2!$1:$1048576,8,FALSE)</f>
        <v>0.94</v>
      </c>
      <c r="K1352" s="125">
        <f t="shared" si="98"/>
        <v>9.3999999999999986</v>
      </c>
      <c r="L1352" s="133">
        <v>42527</v>
      </c>
      <c r="M1352" s="130" t="s">
        <v>425</v>
      </c>
      <c r="N1352" s="130">
        <f t="shared" si="97"/>
        <v>10</v>
      </c>
      <c r="O1352" s="127">
        <f t="shared" si="99"/>
        <v>9.3999999999999986</v>
      </c>
      <c r="P1352" s="126">
        <v>42579</v>
      </c>
      <c r="Q1352" s="120">
        <v>1400</v>
      </c>
      <c r="R1352" s="120" t="s">
        <v>611</v>
      </c>
    </row>
    <row r="1353" spans="1:18" ht="45" x14ac:dyDescent="0.25">
      <c r="A1353" s="120" t="s">
        <v>17</v>
      </c>
      <c r="B1353" s="121" t="s">
        <v>18</v>
      </c>
      <c r="C1353" s="122">
        <v>42664</v>
      </c>
      <c r="D1353" s="132">
        <v>280500</v>
      </c>
      <c r="E1353" s="120" t="s">
        <v>339</v>
      </c>
      <c r="F1353" s="130">
        <v>154</v>
      </c>
      <c r="G1353" s="120" t="str">
        <f>VLOOKUP(F1353,Plan2!$1:$1048576,3,FALSE)</f>
        <v>PINCEL MARCADOR PERMANENTE CD, MATERIAL PLÁSTICO, TIPO PONTA FELTRO, COR TINTAPRETA</v>
      </c>
      <c r="H1353" s="130" t="s">
        <v>335</v>
      </c>
      <c r="I1353" s="130">
        <v>10</v>
      </c>
      <c r="J1353" s="131">
        <f>VLOOKUP(F1353,Plan2!$1:$1048576,8,FALSE)</f>
        <v>1.21</v>
      </c>
      <c r="K1353" s="125">
        <f t="shared" si="98"/>
        <v>12.1</v>
      </c>
      <c r="L1353" s="133">
        <v>42527</v>
      </c>
      <c r="M1353" s="130" t="s">
        <v>431</v>
      </c>
      <c r="N1353" s="130">
        <f t="shared" si="97"/>
        <v>10</v>
      </c>
      <c r="O1353" s="127">
        <f t="shared" si="99"/>
        <v>12.1</v>
      </c>
      <c r="P1353" s="126">
        <v>42613</v>
      </c>
      <c r="Q1353" s="120">
        <v>1089</v>
      </c>
      <c r="R1353" s="120" t="s">
        <v>611</v>
      </c>
    </row>
    <row r="1354" spans="1:18" ht="45" x14ac:dyDescent="0.25">
      <c r="A1354" s="120" t="s">
        <v>17</v>
      </c>
      <c r="B1354" s="121" t="s">
        <v>18</v>
      </c>
      <c r="C1354" s="122">
        <v>42664</v>
      </c>
      <c r="D1354" s="132">
        <v>280500</v>
      </c>
      <c r="E1354" s="120" t="s">
        <v>339</v>
      </c>
      <c r="F1354" s="130">
        <v>173</v>
      </c>
      <c r="G1354" s="120" t="str">
        <f>VLOOKUP(F1354,Plan2!$1:$1048576,3,FALSE)</f>
        <v>TESOURA, MATERIAL AÇO INOXIDÁVEL, MATERIAL CABO PLÁSTICO, COMPRIMENTO 16 CM</v>
      </c>
      <c r="H1354" s="130" t="s">
        <v>335</v>
      </c>
      <c r="I1354" s="130">
        <v>2</v>
      </c>
      <c r="J1354" s="131">
        <f>VLOOKUP(F1354,Plan2!$1:$1048576,8,FALSE)</f>
        <v>2.69</v>
      </c>
      <c r="K1354" s="125">
        <f t="shared" si="98"/>
        <v>5.38</v>
      </c>
      <c r="L1354" s="133">
        <v>42527</v>
      </c>
      <c r="M1354" s="130" t="s">
        <v>431</v>
      </c>
      <c r="N1354" s="130">
        <f t="shared" si="97"/>
        <v>2</v>
      </c>
      <c r="O1354" s="127">
        <f t="shared" si="99"/>
        <v>5.38</v>
      </c>
      <c r="P1354" s="126">
        <v>42613</v>
      </c>
      <c r="Q1354" s="120">
        <v>1089</v>
      </c>
      <c r="R1354" s="120" t="s">
        <v>611</v>
      </c>
    </row>
    <row r="1355" spans="1:18" ht="45" x14ac:dyDescent="0.25">
      <c r="A1355" s="120" t="s">
        <v>17</v>
      </c>
      <c r="B1355" s="121" t="s">
        <v>18</v>
      </c>
      <c r="C1355" s="122">
        <v>42664</v>
      </c>
      <c r="D1355" s="132">
        <v>280500</v>
      </c>
      <c r="E1355" s="120" t="s">
        <v>339</v>
      </c>
      <c r="F1355" s="130">
        <v>174</v>
      </c>
      <c r="G1355" s="120" t="str">
        <f>VLOOKUP(F1355,Plan2!$1:$1048576,3,FALSE)</f>
        <v>TESOURA, MATERIAL AÇO INOXIDÁVEL, MATERIAL CABO POLIPROPILENO, COMPRIMENTO 20 CM</v>
      </c>
      <c r="H1355" s="130" t="s">
        <v>335</v>
      </c>
      <c r="I1355" s="130">
        <v>2</v>
      </c>
      <c r="J1355" s="131">
        <f>VLOOKUP(F1355,Plan2!$1:$1048576,8,FALSE)</f>
        <v>2.8</v>
      </c>
      <c r="K1355" s="125">
        <f t="shared" si="98"/>
        <v>5.6</v>
      </c>
      <c r="L1355" s="133">
        <v>42524</v>
      </c>
      <c r="M1355" s="130" t="s">
        <v>423</v>
      </c>
      <c r="N1355" s="130">
        <f t="shared" si="97"/>
        <v>2</v>
      </c>
      <c r="O1355" s="127">
        <f t="shared" si="99"/>
        <v>5.6</v>
      </c>
      <c r="P1355" s="126">
        <v>42576</v>
      </c>
      <c r="Q1355" s="120">
        <v>348</v>
      </c>
      <c r="R1355" s="120" t="s">
        <v>611</v>
      </c>
    </row>
    <row r="1356" spans="1:18" ht="45" x14ac:dyDescent="0.25">
      <c r="A1356" s="120" t="s">
        <v>17</v>
      </c>
      <c r="B1356" s="121" t="s">
        <v>18</v>
      </c>
      <c r="C1356" s="122">
        <v>42664</v>
      </c>
      <c r="D1356" s="132">
        <v>290000</v>
      </c>
      <c r="E1356" s="120" t="s">
        <v>308</v>
      </c>
      <c r="F1356" s="130">
        <v>9</v>
      </c>
      <c r="G1356" s="120" t="str">
        <f>VLOOKUP(F1356,Plan2!$1:$1048576,3,FALSE)</f>
        <v>BARBANTE ALGODÃO, QUANTIDADE FIOS 8 UN, ACABAMENTO SUPERFICIAL CRÚ. ROLO DE 250G</v>
      </c>
      <c r="H1356" s="130" t="s">
        <v>309</v>
      </c>
      <c r="I1356" s="130">
        <v>2</v>
      </c>
      <c r="J1356" s="131">
        <f>VLOOKUP(F1356,Plan2!$1:$1048576,8,FALSE)</f>
        <v>3.49</v>
      </c>
      <c r="K1356" s="125">
        <f t="shared" si="98"/>
        <v>6.98</v>
      </c>
      <c r="L1356" s="133">
        <v>42524</v>
      </c>
      <c r="M1356" s="130" t="s">
        <v>415</v>
      </c>
      <c r="N1356" s="130">
        <f t="shared" si="97"/>
        <v>2</v>
      </c>
      <c r="O1356" s="127">
        <f t="shared" si="99"/>
        <v>6.98</v>
      </c>
      <c r="P1356" s="126">
        <v>42564</v>
      </c>
      <c r="Q1356" s="120">
        <v>1281</v>
      </c>
      <c r="R1356" s="120" t="s">
        <v>611</v>
      </c>
    </row>
    <row r="1357" spans="1:18" ht="60" x14ac:dyDescent="0.25">
      <c r="A1357" s="120" t="s">
        <v>17</v>
      </c>
      <c r="B1357" s="121" t="s">
        <v>18</v>
      </c>
      <c r="C1357" s="122">
        <v>42664</v>
      </c>
      <c r="D1357" s="132">
        <v>290000</v>
      </c>
      <c r="E1357" s="120" t="s">
        <v>308</v>
      </c>
      <c r="F1357" s="130">
        <v>10</v>
      </c>
      <c r="G1357" s="120" t="str">
        <f>VLOOKUP(F1357,Plan2!$1:$1048576,3,FALSE)</f>
        <v>BLOCO FLIP CHART, COR BRANCA, FORMATO 66 X 96 CM, APLICAÇÃO FLIP CHART COM FUROS, CARACTERÍSTICAS ADICIONAIS SEM PAUTA</v>
      </c>
      <c r="H1357" s="130" t="s">
        <v>309</v>
      </c>
      <c r="I1357" s="130">
        <v>2</v>
      </c>
      <c r="J1357" s="131">
        <f>VLOOKUP(F1357,Plan2!$1:$1048576,8,FALSE)</f>
        <v>19.899999999999999</v>
      </c>
      <c r="K1357" s="125">
        <f t="shared" si="98"/>
        <v>39.799999999999997</v>
      </c>
      <c r="L1357" s="133">
        <v>42524</v>
      </c>
      <c r="M1357" s="130" t="s">
        <v>423</v>
      </c>
      <c r="N1357" s="130">
        <f t="shared" si="97"/>
        <v>2</v>
      </c>
      <c r="O1357" s="127">
        <f t="shared" si="99"/>
        <v>39.799999999999997</v>
      </c>
      <c r="P1357" s="126">
        <v>42576</v>
      </c>
      <c r="Q1357" s="120">
        <v>348</v>
      </c>
      <c r="R1357" s="120" t="s">
        <v>611</v>
      </c>
    </row>
    <row r="1358" spans="1:18" ht="60" x14ac:dyDescent="0.25">
      <c r="A1358" s="120" t="s">
        <v>17</v>
      </c>
      <c r="B1358" s="121" t="s">
        <v>18</v>
      </c>
      <c r="C1358" s="122">
        <v>42664</v>
      </c>
      <c r="D1358" s="132">
        <v>290000</v>
      </c>
      <c r="E1358" s="120" t="s">
        <v>308</v>
      </c>
      <c r="F1358" s="130">
        <v>12</v>
      </c>
      <c r="G1358" s="120" t="str">
        <f>VLOOKUP(F1358,Plan2!$1:$1048576,3,FALSE)</f>
        <v>BLOCO RECADO, MATERIAL PAPEL, COR AMARELO, LARGURA 38 MM, COMPRIMENTO 50 MM, TIPO REMOVÍVEL, CARACTERÍSTICAS ADICIONAIS AUTO-ADESIVO</v>
      </c>
      <c r="H1358" s="130" t="s">
        <v>309</v>
      </c>
      <c r="I1358" s="130">
        <v>10</v>
      </c>
      <c r="J1358" s="131">
        <f>VLOOKUP(F1358,Plan2!$1:$1048576,8,FALSE)</f>
        <v>0.56999999999999995</v>
      </c>
      <c r="K1358" s="125">
        <f t="shared" si="98"/>
        <v>5.6999999999999993</v>
      </c>
      <c r="L1358" s="133">
        <v>42524</v>
      </c>
      <c r="M1358" s="130" t="s">
        <v>424</v>
      </c>
      <c r="N1358" s="130">
        <f t="shared" si="97"/>
        <v>10</v>
      </c>
      <c r="O1358" s="127">
        <f t="shared" si="99"/>
        <v>5.6999999999999993</v>
      </c>
      <c r="P1358" s="126">
        <v>42579</v>
      </c>
      <c r="Q1358" s="120">
        <v>938</v>
      </c>
      <c r="R1358" s="120" t="s">
        <v>611</v>
      </c>
    </row>
    <row r="1359" spans="1:18" ht="30" x14ac:dyDescent="0.25">
      <c r="A1359" s="120" t="s">
        <v>17</v>
      </c>
      <c r="B1359" s="121" t="s">
        <v>18</v>
      </c>
      <c r="C1359" s="122">
        <v>42664</v>
      </c>
      <c r="D1359" s="132">
        <v>290000</v>
      </c>
      <c r="E1359" s="120" t="s">
        <v>308</v>
      </c>
      <c r="F1359" s="130">
        <v>17</v>
      </c>
      <c r="G1359" s="120" t="str">
        <f>VLOOKUP(F1359,Plan2!$1:$1048576,3,FALSE)</f>
        <v>CAIXA ARQUIVO, MATERIAL PLÁSTICO, DIMENSÕES 135 X 240 X 360 MM, COR AZUL</v>
      </c>
      <c r="H1359" s="130" t="s">
        <v>309</v>
      </c>
      <c r="I1359" s="130">
        <v>10</v>
      </c>
      <c r="J1359" s="131">
        <f>VLOOKUP(F1359,Plan2!$1:$1048576,8,FALSE)</f>
        <v>2.5499999999999998</v>
      </c>
      <c r="K1359" s="125">
        <f t="shared" si="98"/>
        <v>25.5</v>
      </c>
      <c r="L1359" s="133">
        <v>42524</v>
      </c>
      <c r="M1359" s="130" t="s">
        <v>420</v>
      </c>
      <c r="N1359" s="130">
        <f t="shared" si="97"/>
        <v>10</v>
      </c>
      <c r="O1359" s="127">
        <f t="shared" si="99"/>
        <v>25.5</v>
      </c>
      <c r="P1359" s="126">
        <v>42579</v>
      </c>
      <c r="Q1359" s="120">
        <v>4544</v>
      </c>
      <c r="R1359" s="120" t="s">
        <v>611</v>
      </c>
    </row>
    <row r="1360" spans="1:18" ht="105" x14ac:dyDescent="0.25">
      <c r="A1360" s="120" t="s">
        <v>17</v>
      </c>
      <c r="B1360" s="121" t="s">
        <v>18</v>
      </c>
      <c r="C1360" s="122">
        <v>42664</v>
      </c>
      <c r="D1360" s="132">
        <v>290000</v>
      </c>
      <c r="E1360" s="120" t="s">
        <v>308</v>
      </c>
      <c r="F1360" s="130">
        <v>18</v>
      </c>
      <c r="G1360" s="120" t="str">
        <f>VLOOKUP(F1360,Plan2!$1:$1048576,3,FALSE)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1360" s="130" t="s">
        <v>309</v>
      </c>
      <c r="I1360" s="130">
        <v>10</v>
      </c>
      <c r="J1360" s="131">
        <f>VLOOKUP(F1360,Plan2!$1:$1048576,8,FALSE)</f>
        <v>0.5</v>
      </c>
      <c r="K1360" s="125">
        <f t="shared" si="98"/>
        <v>5</v>
      </c>
      <c r="L1360" s="133">
        <v>42524</v>
      </c>
      <c r="M1360" s="130" t="s">
        <v>418</v>
      </c>
      <c r="N1360" s="130">
        <f t="shared" si="97"/>
        <v>10</v>
      </c>
      <c r="O1360" s="127">
        <f t="shared" si="99"/>
        <v>5</v>
      </c>
      <c r="P1360" s="126">
        <v>42583</v>
      </c>
      <c r="Q1360" s="120">
        <v>4227</v>
      </c>
      <c r="R1360" s="120" t="s">
        <v>611</v>
      </c>
    </row>
    <row r="1361" spans="1:18" ht="105" x14ac:dyDescent="0.25">
      <c r="A1361" s="120" t="s">
        <v>17</v>
      </c>
      <c r="B1361" s="121" t="s">
        <v>18</v>
      </c>
      <c r="C1361" s="122">
        <v>42664</v>
      </c>
      <c r="D1361" s="132">
        <v>290000</v>
      </c>
      <c r="E1361" s="120" t="s">
        <v>308</v>
      </c>
      <c r="F1361" s="130">
        <v>19</v>
      </c>
      <c r="G1361" s="120" t="str">
        <f>VLOOKUP(F1361,Plan2!$1:$1048576,3,FALSE)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1361" s="130" t="s">
        <v>309</v>
      </c>
      <c r="I1361" s="130">
        <v>40</v>
      </c>
      <c r="J1361" s="131">
        <f>VLOOKUP(F1361,Plan2!$1:$1048576,8,FALSE)</f>
        <v>0.32</v>
      </c>
      <c r="K1361" s="125">
        <f t="shared" si="98"/>
        <v>12.8</v>
      </c>
      <c r="L1361" s="133">
        <v>42527</v>
      </c>
      <c r="M1361" s="130" t="s">
        <v>431</v>
      </c>
      <c r="N1361" s="130">
        <f t="shared" si="97"/>
        <v>40</v>
      </c>
      <c r="O1361" s="127">
        <f t="shared" si="99"/>
        <v>12.8</v>
      </c>
      <c r="P1361" s="126">
        <v>42613</v>
      </c>
      <c r="Q1361" s="120">
        <v>1089</v>
      </c>
      <c r="R1361" s="120" t="s">
        <v>611</v>
      </c>
    </row>
    <row r="1362" spans="1:18" ht="105" x14ac:dyDescent="0.25">
      <c r="A1362" s="120" t="s">
        <v>17</v>
      </c>
      <c r="B1362" s="121" t="s">
        <v>18</v>
      </c>
      <c r="C1362" s="122">
        <v>42664</v>
      </c>
      <c r="D1362" s="132">
        <v>290000</v>
      </c>
      <c r="E1362" s="120" t="s">
        <v>308</v>
      </c>
      <c r="F1362" s="130">
        <v>20</v>
      </c>
      <c r="G1362" s="120" t="str">
        <f>VLOOKUP(F1362,Plan2!$1:$1048576,3,FALSE)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1362" s="130" t="s">
        <v>309</v>
      </c>
      <c r="I1362" s="130">
        <v>40</v>
      </c>
      <c r="J1362" s="131">
        <f>VLOOKUP(F1362,Plan2!$1:$1048576,8,FALSE)</f>
        <v>0.32</v>
      </c>
      <c r="K1362" s="125">
        <f t="shared" si="98"/>
        <v>12.8</v>
      </c>
      <c r="L1362" s="133">
        <v>42527</v>
      </c>
      <c r="M1362" s="130" t="s">
        <v>431</v>
      </c>
      <c r="N1362" s="130">
        <f t="shared" si="97"/>
        <v>40</v>
      </c>
      <c r="O1362" s="127">
        <f t="shared" si="99"/>
        <v>12.8</v>
      </c>
      <c r="P1362" s="126">
        <v>42613</v>
      </c>
      <c r="Q1362" s="120">
        <v>1089</v>
      </c>
      <c r="R1362" s="120" t="s">
        <v>611</v>
      </c>
    </row>
    <row r="1363" spans="1:18" ht="105" x14ac:dyDescent="0.25">
      <c r="A1363" s="120" t="s">
        <v>17</v>
      </c>
      <c r="B1363" s="121" t="s">
        <v>18</v>
      </c>
      <c r="C1363" s="122">
        <v>42664</v>
      </c>
      <c r="D1363" s="132">
        <v>290000</v>
      </c>
      <c r="E1363" s="120" t="s">
        <v>308</v>
      </c>
      <c r="F1363" s="130">
        <v>21</v>
      </c>
      <c r="G1363" s="120" t="str">
        <f>VLOOKUP(F1363,Plan2!$1:$1048576,3,FALSE)</f>
        <v>CANETA ESFEROGRÁFICA, MATERIAL PLÁSTICO, QUANTIDADE CARGAS 1 UN, MATERIAL PONTA LATÃO COM ESFERA DE TUNGSTÊNIO, TIPO ESCRITA MÉDIA, COR TINTA VERMELHA, CARACTERÍSTICAS ADICIONAIS MATERIAL TRANSPARENTE E COM ORIFÍCIO LATERAL</v>
      </c>
      <c r="H1363" s="130" t="s">
        <v>309</v>
      </c>
      <c r="I1363" s="130">
        <v>20</v>
      </c>
      <c r="J1363" s="131">
        <f>VLOOKUP(F1363,Plan2!$1:$1048576,8,FALSE)</f>
        <v>0.32</v>
      </c>
      <c r="K1363" s="125">
        <f t="shared" si="98"/>
        <v>6.4</v>
      </c>
      <c r="L1363" s="133">
        <v>42527</v>
      </c>
      <c r="M1363" s="130" t="s">
        <v>431</v>
      </c>
      <c r="N1363" s="130">
        <f t="shared" si="97"/>
        <v>20</v>
      </c>
      <c r="O1363" s="127">
        <f t="shared" si="99"/>
        <v>6.4</v>
      </c>
      <c r="P1363" s="126">
        <v>42613</v>
      </c>
      <c r="Q1363" s="120">
        <v>1089</v>
      </c>
      <c r="R1363" s="120" t="s">
        <v>611</v>
      </c>
    </row>
    <row r="1364" spans="1:18" ht="75" x14ac:dyDescent="0.25">
      <c r="A1364" s="120" t="s">
        <v>17</v>
      </c>
      <c r="B1364" s="121" t="s">
        <v>18</v>
      </c>
      <c r="C1364" s="122">
        <v>42664</v>
      </c>
      <c r="D1364" s="132">
        <v>290000</v>
      </c>
      <c r="E1364" s="120" t="s">
        <v>308</v>
      </c>
      <c r="F1364" s="130">
        <v>33</v>
      </c>
      <c r="G1364" s="120" t="str">
        <f>VLOOKUP(F1364,Plan2!$1:$1048576,3,FALSE)</f>
        <v>CAPA ENCADERNAÇÃO, MATERIAL PVC- CLORETO DE POLIVINILA, TIPO OFÍCIO 2, COR PRETA, FORMATO 210 X 330 MM, ESPESSURA 3 MM, CARACTERÍSTICAS ADICIONAIS CONTRACAPA</v>
      </c>
      <c r="H1364" s="130" t="s">
        <v>309</v>
      </c>
      <c r="I1364" s="130">
        <v>20</v>
      </c>
      <c r="J1364" s="131">
        <f>VLOOKUP(F1364,Plan2!$1:$1048576,8,FALSE)</f>
        <v>0.22</v>
      </c>
      <c r="K1364" s="125">
        <f t="shared" si="98"/>
        <v>4.4000000000000004</v>
      </c>
      <c r="L1364" s="133">
        <v>42527</v>
      </c>
      <c r="M1364" s="130" t="s">
        <v>428</v>
      </c>
      <c r="N1364" s="130">
        <f t="shared" si="97"/>
        <v>20</v>
      </c>
      <c r="O1364" s="127">
        <f t="shared" si="99"/>
        <v>4.4000000000000004</v>
      </c>
      <c r="P1364" s="126">
        <v>42639</v>
      </c>
      <c r="Q1364" s="120">
        <v>309</v>
      </c>
      <c r="R1364" s="120" t="s">
        <v>611</v>
      </c>
    </row>
    <row r="1365" spans="1:18" ht="60" x14ac:dyDescent="0.25">
      <c r="A1365" s="120" t="s">
        <v>17</v>
      </c>
      <c r="B1365" s="121" t="s">
        <v>18</v>
      </c>
      <c r="C1365" s="122">
        <v>42664</v>
      </c>
      <c r="D1365" s="132">
        <v>290000</v>
      </c>
      <c r="E1365" s="120" t="s">
        <v>308</v>
      </c>
      <c r="F1365" s="130">
        <v>43</v>
      </c>
      <c r="G1365" s="120" t="str">
        <f>VLOOKUP(F1365,Plan2!$1:$1048576,3,FALSE)</f>
        <v>CLIPE, TRATAMENTO SUPERFICIAL NIQUELADO, TAMANHO 2/0, MATERIAL METAL, FORMATO TRANÇADO. CAIXA COM 50 UNIDADES</v>
      </c>
      <c r="H1365" s="130" t="s">
        <v>309</v>
      </c>
      <c r="I1365" s="130">
        <v>20</v>
      </c>
      <c r="J1365" s="131">
        <f>VLOOKUP(F1365,Plan2!$1:$1048576,8,FALSE)</f>
        <v>1.7</v>
      </c>
      <c r="K1365" s="125">
        <f t="shared" si="98"/>
        <v>34</v>
      </c>
      <c r="L1365" s="133">
        <v>42524</v>
      </c>
      <c r="M1365" s="130" t="s">
        <v>413</v>
      </c>
      <c r="N1365" s="130">
        <f t="shared" si="97"/>
        <v>20</v>
      </c>
      <c r="O1365" s="127">
        <f t="shared" si="99"/>
        <v>34</v>
      </c>
      <c r="P1365" s="126">
        <v>42579</v>
      </c>
      <c r="Q1365" s="120">
        <v>4949</v>
      </c>
      <c r="R1365" s="120" t="s">
        <v>611</v>
      </c>
    </row>
    <row r="1366" spans="1:18" ht="45" x14ac:dyDescent="0.25">
      <c r="A1366" s="120" t="s">
        <v>17</v>
      </c>
      <c r="B1366" s="121" t="s">
        <v>18</v>
      </c>
      <c r="C1366" s="122">
        <v>42664</v>
      </c>
      <c r="D1366" s="132">
        <v>290000</v>
      </c>
      <c r="E1366" s="120" t="s">
        <v>308</v>
      </c>
      <c r="F1366" s="130">
        <v>40</v>
      </c>
      <c r="G1366" s="120" t="str">
        <f>VLOOKUP(F1366,Plan2!$1:$1048576,3,FALSE)</f>
        <v>CLIPE, TAMANHO 3, MATERIAL METAL, FORMATO PARALELO. CAIXA COM 50 UNIDADES</v>
      </c>
      <c r="H1366" s="130" t="s">
        <v>309</v>
      </c>
      <c r="I1366" s="130">
        <v>20</v>
      </c>
      <c r="J1366" s="131">
        <f>VLOOKUP(F1366,Plan2!$1:$1048576,8,FALSE)</f>
        <v>0.99</v>
      </c>
      <c r="K1366" s="125">
        <f t="shared" si="98"/>
        <v>19.8</v>
      </c>
      <c r="L1366" s="133">
        <v>42524</v>
      </c>
      <c r="M1366" s="130" t="s">
        <v>415</v>
      </c>
      <c r="N1366" s="130">
        <f t="shared" si="97"/>
        <v>20</v>
      </c>
      <c r="O1366" s="127">
        <f t="shared" si="99"/>
        <v>19.8</v>
      </c>
      <c r="P1366" s="126">
        <v>42564</v>
      </c>
      <c r="Q1366" s="120">
        <v>1281</v>
      </c>
      <c r="R1366" s="120" t="s">
        <v>611</v>
      </c>
    </row>
    <row r="1367" spans="1:18" ht="45" x14ac:dyDescent="0.25">
      <c r="A1367" s="120" t="s">
        <v>17</v>
      </c>
      <c r="B1367" s="121" t="s">
        <v>18</v>
      </c>
      <c r="C1367" s="122">
        <v>42664</v>
      </c>
      <c r="D1367" s="132">
        <v>290000</v>
      </c>
      <c r="E1367" s="120" t="s">
        <v>308</v>
      </c>
      <c r="F1367" s="130">
        <v>41</v>
      </c>
      <c r="G1367" s="120" t="str">
        <f>VLOOKUP(F1367,Plan2!$1:$1048576,3,FALSE)</f>
        <v>CLIPE, TAMANHO 6/0, MATERIAL METAL, FORMATO PARALELO. CAIXA COM 50 UNIDADES</v>
      </c>
      <c r="H1367" s="130" t="s">
        <v>309</v>
      </c>
      <c r="I1367" s="130">
        <v>20</v>
      </c>
      <c r="J1367" s="131">
        <f>VLOOKUP(F1367,Plan2!$1:$1048576,8,FALSE)</f>
        <v>1.29</v>
      </c>
      <c r="K1367" s="125">
        <f t="shared" si="98"/>
        <v>25.8</v>
      </c>
      <c r="L1367" s="133">
        <v>42527</v>
      </c>
      <c r="M1367" s="130" t="s">
        <v>431</v>
      </c>
      <c r="N1367" s="130">
        <f t="shared" si="97"/>
        <v>20</v>
      </c>
      <c r="O1367" s="127">
        <f t="shared" si="99"/>
        <v>25.8</v>
      </c>
      <c r="P1367" s="126">
        <v>42613</v>
      </c>
      <c r="Q1367" s="120">
        <v>1089</v>
      </c>
      <c r="R1367" s="120" t="s">
        <v>611</v>
      </c>
    </row>
    <row r="1368" spans="1:18" ht="60" x14ac:dyDescent="0.25">
      <c r="A1368" s="120" t="s">
        <v>17</v>
      </c>
      <c r="B1368" s="121" t="s">
        <v>18</v>
      </c>
      <c r="C1368" s="122">
        <v>42664</v>
      </c>
      <c r="D1368" s="132">
        <v>290000</v>
      </c>
      <c r="E1368" s="120" t="s">
        <v>308</v>
      </c>
      <c r="F1368" s="130">
        <v>46</v>
      </c>
      <c r="G1368" s="120" t="str">
        <f>VLOOKUP(F1368,Plan2!$1:$1048576,3,FALSE)</f>
        <v>COLA, COMPOSIÇÃO CIANIACRILATO, APLICAÇÃO MATERIAIS POROSOS, CARACTERÍSTICAS ADICIONAIS BICO APLICADOR, TIPO INSTANTÂNEA. TUBO DE 3G</v>
      </c>
      <c r="H1368" s="130" t="s">
        <v>309</v>
      </c>
      <c r="I1368" s="130">
        <v>10</v>
      </c>
      <c r="J1368" s="131">
        <f>VLOOKUP(F1368,Plan2!$1:$1048576,8,FALSE)</f>
        <v>3.23</v>
      </c>
      <c r="K1368" s="125">
        <f t="shared" si="98"/>
        <v>32.299999999999997</v>
      </c>
      <c r="L1368" s="133">
        <v>42524</v>
      </c>
      <c r="M1368" s="130" t="s">
        <v>419</v>
      </c>
      <c r="N1368" s="130">
        <f t="shared" si="97"/>
        <v>10</v>
      </c>
      <c r="O1368" s="127">
        <f t="shared" si="99"/>
        <v>32.299999999999997</v>
      </c>
      <c r="P1368" s="126">
        <v>42563</v>
      </c>
      <c r="Q1368" s="120">
        <v>13408</v>
      </c>
      <c r="R1368" s="120" t="s">
        <v>611</v>
      </c>
    </row>
    <row r="1369" spans="1:18" ht="60" x14ac:dyDescent="0.25">
      <c r="A1369" s="120" t="s">
        <v>17</v>
      </c>
      <c r="B1369" s="121" t="s">
        <v>18</v>
      </c>
      <c r="C1369" s="122">
        <v>42664</v>
      </c>
      <c r="D1369" s="132">
        <v>290000</v>
      </c>
      <c r="E1369" s="120" t="s">
        <v>308</v>
      </c>
      <c r="F1369" s="130">
        <v>57</v>
      </c>
      <c r="G1369" s="120" t="str">
        <f>VLOOKUP(F1369,Plan2!$1:$1048576,3,FALSE)</f>
        <v>CORRETIVO LÍQUIDO, MATERIAL BASE D´ÁGUA- SECAGEM RÁPIDA, APRESENTAÇÃO FRASCO, APLICAÇÃO PAPEL COMUM ML, VOLUME 18 ML</v>
      </c>
      <c r="H1369" s="130" t="s">
        <v>309</v>
      </c>
      <c r="I1369" s="130">
        <v>15</v>
      </c>
      <c r="J1369" s="131">
        <f>VLOOKUP(F1369,Plan2!$1:$1048576,8,FALSE)</f>
        <v>0.99</v>
      </c>
      <c r="K1369" s="125">
        <f t="shared" si="98"/>
        <v>14.85</v>
      </c>
      <c r="L1369" s="133">
        <v>42527</v>
      </c>
      <c r="M1369" s="130" t="s">
        <v>431</v>
      </c>
      <c r="N1369" s="130">
        <f t="shared" si="97"/>
        <v>15</v>
      </c>
      <c r="O1369" s="127">
        <f t="shared" si="99"/>
        <v>14.85</v>
      </c>
      <c r="P1369" s="126">
        <v>42613</v>
      </c>
      <c r="Q1369" s="120">
        <v>1089</v>
      </c>
      <c r="R1369" s="120" t="s">
        <v>611</v>
      </c>
    </row>
    <row r="1370" spans="1:18" ht="60" x14ac:dyDescent="0.25">
      <c r="A1370" s="120" t="s">
        <v>17</v>
      </c>
      <c r="B1370" s="121" t="s">
        <v>18</v>
      </c>
      <c r="C1370" s="122">
        <v>42664</v>
      </c>
      <c r="D1370" s="132">
        <v>290000</v>
      </c>
      <c r="E1370" s="120" t="s">
        <v>308</v>
      </c>
      <c r="F1370" s="130">
        <v>66</v>
      </c>
      <c r="G1370" s="120" t="str">
        <f>VLOOKUP(F1370,Plan2!$1:$1048576,3,FALSE)</f>
        <v>ENVELOPE, MATERIAL PAPEL KRAFT, GRAMATURA 110 G/M2, TIPO SACO COMUM, COMPRIMENTO 390 MM, COR PARDA, LARGURA 260 MM</v>
      </c>
      <c r="H1370" s="130" t="s">
        <v>309</v>
      </c>
      <c r="I1370" s="130">
        <v>50</v>
      </c>
      <c r="J1370" s="131">
        <f>VLOOKUP(F1370,Plan2!$1:$1048576,8,FALSE)</f>
        <v>0.12</v>
      </c>
      <c r="K1370" s="125">
        <f t="shared" si="98"/>
        <v>6</v>
      </c>
      <c r="L1370" s="133">
        <v>42524</v>
      </c>
      <c r="M1370" s="130" t="s">
        <v>420</v>
      </c>
      <c r="N1370" s="130">
        <f t="shared" si="97"/>
        <v>50</v>
      </c>
      <c r="O1370" s="127">
        <f t="shared" si="99"/>
        <v>6</v>
      </c>
      <c r="P1370" s="126">
        <v>42579</v>
      </c>
      <c r="Q1370" s="120">
        <v>4544</v>
      </c>
      <c r="R1370" s="120" t="s">
        <v>611</v>
      </c>
    </row>
    <row r="1371" spans="1:18" ht="75" x14ac:dyDescent="0.25">
      <c r="A1371" s="120" t="s">
        <v>17</v>
      </c>
      <c r="B1371" s="121" t="s">
        <v>18</v>
      </c>
      <c r="C1371" s="122">
        <v>42664</v>
      </c>
      <c r="D1371" s="132">
        <v>290000</v>
      </c>
      <c r="E1371" s="120" t="s">
        <v>308</v>
      </c>
      <c r="F1371" s="130">
        <v>68</v>
      </c>
      <c r="G1371" s="120" t="str">
        <f>VLOOKUP(F1371,Plan2!$1:$1048576,3,FALSE)</f>
        <v>ENVELOPE, MATERIAL PAPEL KRAFT FL, GRAMATURA 90 G/M2, TIPO SACO COMUM, COMPRIMENTO 280 MM, COR PARDA, IMPRESSÃO BAIXO-RELEVO, LARGURA 200 MM</v>
      </c>
      <c r="H1371" s="130" t="s">
        <v>309</v>
      </c>
      <c r="I1371" s="130">
        <v>50</v>
      </c>
      <c r="J1371" s="131">
        <f>VLOOKUP(F1371,Plan2!$1:$1048576,8,FALSE)</f>
        <v>7.0000000000000007E-2</v>
      </c>
      <c r="K1371" s="125">
        <f t="shared" si="98"/>
        <v>3.5000000000000004</v>
      </c>
      <c r="L1371" s="133">
        <v>42524</v>
      </c>
      <c r="M1371" s="130" t="s">
        <v>420</v>
      </c>
      <c r="N1371" s="130">
        <f t="shared" si="97"/>
        <v>50</v>
      </c>
      <c r="O1371" s="127">
        <f t="shared" si="99"/>
        <v>3.5000000000000004</v>
      </c>
      <c r="P1371" s="126">
        <v>42579</v>
      </c>
      <c r="Q1371" s="120">
        <v>4544</v>
      </c>
      <c r="R1371" s="120" t="s">
        <v>611</v>
      </c>
    </row>
    <row r="1372" spans="1:18" ht="60" x14ac:dyDescent="0.25">
      <c r="A1372" s="120" t="s">
        <v>17</v>
      </c>
      <c r="B1372" s="121" t="s">
        <v>18</v>
      </c>
      <c r="C1372" s="122">
        <v>42664</v>
      </c>
      <c r="D1372" s="132">
        <v>290000</v>
      </c>
      <c r="E1372" s="120" t="s">
        <v>308</v>
      </c>
      <c r="F1372" s="130">
        <v>82</v>
      </c>
      <c r="G1372" s="120" t="str">
        <f>VLOOKUP(F1372,Plan2!$1:$1048576,3,FALSE)</f>
        <v>ESTILETE DESENHO, MATERIAL CORPO PLÁSTICO RESISTENTE, LARGURA LÂMINA 22 MM, TIPO LÂMINA RETRÁTIL, TIPO FIXAÇÃO LÂMINA ENCAIXE DE PRESSÃO</v>
      </c>
      <c r="H1372" s="130" t="s">
        <v>309</v>
      </c>
      <c r="I1372" s="130">
        <v>1</v>
      </c>
      <c r="J1372" s="131">
        <f>VLOOKUP(F1372,Plan2!$1:$1048576,8,FALSE)</f>
        <v>1</v>
      </c>
      <c r="K1372" s="125">
        <f t="shared" si="98"/>
        <v>1</v>
      </c>
      <c r="L1372" s="133">
        <v>42524</v>
      </c>
      <c r="M1372" s="130" t="s">
        <v>424</v>
      </c>
      <c r="N1372" s="130">
        <f t="shared" si="97"/>
        <v>1</v>
      </c>
      <c r="O1372" s="127">
        <f t="shared" si="99"/>
        <v>1</v>
      </c>
      <c r="P1372" s="126">
        <v>42579</v>
      </c>
      <c r="Q1372" s="120">
        <v>938</v>
      </c>
      <c r="R1372" s="120" t="s">
        <v>611</v>
      </c>
    </row>
    <row r="1373" spans="1:18" ht="60" x14ac:dyDescent="0.25">
      <c r="A1373" s="120" t="s">
        <v>17</v>
      </c>
      <c r="B1373" s="121" t="s">
        <v>18</v>
      </c>
      <c r="C1373" s="122">
        <v>42664</v>
      </c>
      <c r="D1373" s="132">
        <v>290000</v>
      </c>
      <c r="E1373" s="120" t="s">
        <v>308</v>
      </c>
      <c r="F1373" s="130">
        <v>87</v>
      </c>
      <c r="G1373" s="120" t="str">
        <f>VLOOKUP(F1373,Plan2!$1:$1048576,3,FALSE)</f>
        <v>FITA ADESIVA, MATERIAL CELOFANE TRANSPARENTE, TIPO MONOFACE, LARGURA 19 MM, COMPRIMENTO 30 M, COR INCOLOR, APLICAÇÃO MULTIUSO</v>
      </c>
      <c r="H1373" s="130" t="s">
        <v>309</v>
      </c>
      <c r="I1373" s="130">
        <v>15</v>
      </c>
      <c r="J1373" s="131">
        <f>VLOOKUP(F1373,Plan2!$1:$1048576,8,FALSE)</f>
        <v>0.97</v>
      </c>
      <c r="K1373" s="125">
        <f t="shared" si="98"/>
        <v>14.549999999999999</v>
      </c>
      <c r="L1373" s="133">
        <v>42524</v>
      </c>
      <c r="M1373" s="130" t="s">
        <v>414</v>
      </c>
      <c r="N1373" s="130">
        <f t="shared" si="97"/>
        <v>15</v>
      </c>
      <c r="O1373" s="127">
        <f t="shared" si="99"/>
        <v>14.549999999999999</v>
      </c>
      <c r="P1373" s="126">
        <v>42612</v>
      </c>
      <c r="Q1373" s="120">
        <v>1489</v>
      </c>
      <c r="R1373" s="120" t="s">
        <v>611</v>
      </c>
    </row>
    <row r="1374" spans="1:18" ht="75" x14ac:dyDescent="0.25">
      <c r="A1374" s="120" t="s">
        <v>17</v>
      </c>
      <c r="B1374" s="121" t="s">
        <v>18</v>
      </c>
      <c r="C1374" s="122">
        <v>42664</v>
      </c>
      <c r="D1374" s="132">
        <v>290000</v>
      </c>
      <c r="E1374" s="120" t="s">
        <v>308</v>
      </c>
      <c r="F1374" s="130">
        <v>86</v>
      </c>
      <c r="G1374" s="120" t="str">
        <f>VLOOKUP(F1374,Plan2!$1:$1048576,3,FALSE)</f>
        <v>FITA ADESIVA EMBALAGEM, MATERIAL POLIPROPILENO, COMPRIMENTO 50 M, LARGURA 50 MM, APLICAÇÃO EMPACOTAMENTO EM GERAL, COR MARROM. ROLO DE 50 METROS</v>
      </c>
      <c r="H1374" s="130" t="s">
        <v>309</v>
      </c>
      <c r="I1374" s="130">
        <v>13</v>
      </c>
      <c r="J1374" s="131">
        <f>VLOOKUP(F1374,Plan2!$1:$1048576,8,FALSE)</f>
        <v>1.75</v>
      </c>
      <c r="K1374" s="125">
        <f t="shared" si="98"/>
        <v>22.75</v>
      </c>
      <c r="L1374" s="133">
        <v>42524</v>
      </c>
      <c r="M1374" s="130" t="s">
        <v>416</v>
      </c>
      <c r="N1374" s="130">
        <f t="shared" si="97"/>
        <v>13</v>
      </c>
      <c r="O1374" s="127">
        <f t="shared" si="99"/>
        <v>22.75</v>
      </c>
      <c r="P1374" s="126">
        <v>42597</v>
      </c>
      <c r="Q1374" s="120">
        <v>3048</v>
      </c>
      <c r="R1374" s="120" t="s">
        <v>611</v>
      </c>
    </row>
    <row r="1375" spans="1:18" ht="60" x14ac:dyDescent="0.25">
      <c r="A1375" s="120" t="s">
        <v>17</v>
      </c>
      <c r="B1375" s="121" t="s">
        <v>18</v>
      </c>
      <c r="C1375" s="122">
        <v>42664</v>
      </c>
      <c r="D1375" s="132">
        <v>290000</v>
      </c>
      <c r="E1375" s="120" t="s">
        <v>308</v>
      </c>
      <c r="F1375" s="130">
        <v>89</v>
      </c>
      <c r="G1375" s="120" t="str">
        <f>VLOOKUP(F1375,Plan2!$1:$1048576,3,FALSE)</f>
        <v>FITA ADESIVA, MATERIAL CREPE, TIPO MONOFACE, LARGURA 25 MM, COMPRIMENTO 50 M, COR BEGE, APLICAÇÃO MULTIUSO. ROLO DE 50 METROS</v>
      </c>
      <c r="H1375" s="130" t="s">
        <v>309</v>
      </c>
      <c r="I1375" s="130">
        <v>10</v>
      </c>
      <c r="J1375" s="131">
        <f>VLOOKUP(F1375,Plan2!$1:$1048576,8,FALSE)</f>
        <v>2.4</v>
      </c>
      <c r="K1375" s="125">
        <f t="shared" si="98"/>
        <v>24</v>
      </c>
      <c r="L1375" s="133">
        <v>42524</v>
      </c>
      <c r="M1375" s="130" t="s">
        <v>416</v>
      </c>
      <c r="N1375" s="130">
        <v>5</v>
      </c>
      <c r="O1375" s="127">
        <f t="shared" si="99"/>
        <v>12</v>
      </c>
      <c r="P1375" s="126">
        <v>42597</v>
      </c>
      <c r="Q1375" s="120">
        <v>3048</v>
      </c>
      <c r="R1375" s="120" t="s">
        <v>692</v>
      </c>
    </row>
    <row r="1376" spans="1:18" ht="60" x14ac:dyDescent="0.25">
      <c r="A1376" s="120" t="s">
        <v>17</v>
      </c>
      <c r="B1376" s="121" t="s">
        <v>18</v>
      </c>
      <c r="C1376" s="122">
        <v>42664</v>
      </c>
      <c r="D1376" s="132">
        <v>290000</v>
      </c>
      <c r="E1376" s="120" t="s">
        <v>308</v>
      </c>
      <c r="F1376" s="130">
        <v>90</v>
      </c>
      <c r="G1376" s="120" t="str">
        <f>VLOOKUP(F1376,Plan2!$1:$1048576,3,FALSE)</f>
        <v>FITA ADESIVA, MATERIAL CREPE, TIPO MONOFACE, LARGURA 50 MM, COMPRIMENTO 50 M, COR BEGE, APLICAÇÃO MULTIUSO. ROLO DE 50 METROS</v>
      </c>
      <c r="H1376" s="130" t="s">
        <v>309</v>
      </c>
      <c r="I1376" s="130">
        <v>10</v>
      </c>
      <c r="J1376" s="131">
        <f>VLOOKUP(F1376,Plan2!$1:$1048576,8,FALSE)</f>
        <v>5</v>
      </c>
      <c r="K1376" s="125">
        <f t="shared" si="98"/>
        <v>50</v>
      </c>
      <c r="L1376" s="133">
        <v>42524</v>
      </c>
      <c r="M1376" s="130" t="s">
        <v>416</v>
      </c>
      <c r="N1376" s="130">
        <v>5</v>
      </c>
      <c r="O1376" s="127">
        <f t="shared" si="99"/>
        <v>25</v>
      </c>
      <c r="P1376" s="126">
        <v>42597</v>
      </c>
      <c r="Q1376" s="120">
        <v>3048</v>
      </c>
      <c r="R1376" s="120" t="s">
        <v>692</v>
      </c>
    </row>
    <row r="1377" spans="1:18" ht="60" x14ac:dyDescent="0.25">
      <c r="A1377" s="120" t="s">
        <v>17</v>
      </c>
      <c r="B1377" s="121" t="s">
        <v>18</v>
      </c>
      <c r="C1377" s="122">
        <v>42664</v>
      </c>
      <c r="D1377" s="132">
        <v>290000</v>
      </c>
      <c r="E1377" s="120" t="s">
        <v>308</v>
      </c>
      <c r="F1377" s="130">
        <v>88</v>
      </c>
      <c r="G1377" s="120" t="str">
        <f>VLOOKUP(F1377,Plan2!$1:$1048576,3,FALSE)</f>
        <v>FITA ADESIVA, MATERIAL CREPE, TIPO MONOFACE, LARGURA 19 MM, COMPRIMENTO 50 M, COR BEGE, APLICAÇÃO MULTIUSO. ROLO DE 50 METROS</v>
      </c>
      <c r="H1377" s="130" t="s">
        <v>309</v>
      </c>
      <c r="I1377" s="130">
        <v>10</v>
      </c>
      <c r="J1377" s="131">
        <f>VLOOKUP(F1377,Plan2!$1:$1048576,8,FALSE)</f>
        <v>1.5</v>
      </c>
      <c r="K1377" s="125">
        <f t="shared" si="98"/>
        <v>15</v>
      </c>
      <c r="L1377" s="133">
        <v>42524</v>
      </c>
      <c r="M1377" s="130" t="s">
        <v>416</v>
      </c>
      <c r="N1377" s="130">
        <v>5</v>
      </c>
      <c r="O1377" s="127">
        <f t="shared" si="99"/>
        <v>7.5</v>
      </c>
      <c r="P1377" s="126">
        <v>42597</v>
      </c>
      <c r="Q1377" s="120">
        <v>3048</v>
      </c>
      <c r="R1377" s="120" t="s">
        <v>692</v>
      </c>
    </row>
    <row r="1378" spans="1:18" ht="75" x14ac:dyDescent="0.25">
      <c r="A1378" s="120" t="s">
        <v>17</v>
      </c>
      <c r="B1378" s="121" t="s">
        <v>18</v>
      </c>
      <c r="C1378" s="122">
        <v>42664</v>
      </c>
      <c r="D1378" s="132">
        <v>290000</v>
      </c>
      <c r="E1378" s="120" t="s">
        <v>308</v>
      </c>
      <c r="F1378" s="130">
        <v>91</v>
      </c>
      <c r="G1378" s="120" t="str">
        <f>VLOOKUP(F1378,Plan2!$1:$1048576,3,FALSE)</f>
        <v>FITA ADESIVA, MATERIAL POLIPROPILENO TRANSPARENTE, TIPO MONOFACE, LARGURA 19 MM, COMPRIMENTO 50 M, COR INCOLOR, APLICAÇÃO MULTIUSO. ROLO DE 50 METROS</v>
      </c>
      <c r="H1378" s="130" t="s">
        <v>309</v>
      </c>
      <c r="I1378" s="130">
        <v>10</v>
      </c>
      <c r="J1378" s="131">
        <f>VLOOKUP(F1378,Plan2!$1:$1048576,8,FALSE)</f>
        <v>1.03</v>
      </c>
      <c r="K1378" s="125">
        <f t="shared" si="98"/>
        <v>10.3</v>
      </c>
      <c r="L1378" s="133">
        <v>42527</v>
      </c>
      <c r="M1378" s="130" t="s">
        <v>429</v>
      </c>
      <c r="N1378" s="130">
        <f t="shared" ref="N1378:N1407" si="100">I1378</f>
        <v>10</v>
      </c>
      <c r="O1378" s="127">
        <f t="shared" si="99"/>
        <v>10.3</v>
      </c>
      <c r="P1378" s="126">
        <v>42569</v>
      </c>
      <c r="Q1378" s="120">
        <v>2792</v>
      </c>
      <c r="R1378" s="120" t="s">
        <v>611</v>
      </c>
    </row>
    <row r="1379" spans="1:18" ht="45" x14ac:dyDescent="0.25">
      <c r="A1379" s="120" t="s">
        <v>17</v>
      </c>
      <c r="B1379" s="121" t="s">
        <v>18</v>
      </c>
      <c r="C1379" s="122">
        <v>42664</v>
      </c>
      <c r="D1379" s="132">
        <v>290000</v>
      </c>
      <c r="E1379" s="120" t="s">
        <v>308</v>
      </c>
      <c r="F1379" s="130">
        <v>94</v>
      </c>
      <c r="G1379" s="120" t="str">
        <f>VLOOKUP(F1379,Plan2!$1:$1048576,3,FALSE)</f>
        <v>FLANELA, MATERIAL FLANELA, COMPRIMENTO 60 CM, LARGURA 40 CM, COR AMARELA</v>
      </c>
      <c r="H1379" s="130" t="s">
        <v>309</v>
      </c>
      <c r="I1379" s="130">
        <v>10</v>
      </c>
      <c r="J1379" s="131">
        <f>VLOOKUP(F1379,Plan2!$1:$1048576,8,FALSE)</f>
        <v>1.22</v>
      </c>
      <c r="K1379" s="125">
        <f t="shared" si="98"/>
        <v>12.2</v>
      </c>
      <c r="L1379" s="133">
        <v>42524</v>
      </c>
      <c r="M1379" s="130" t="s">
        <v>422</v>
      </c>
      <c r="N1379" s="130">
        <f t="shared" si="100"/>
        <v>10</v>
      </c>
      <c r="O1379" s="127">
        <f t="shared" si="99"/>
        <v>12.2</v>
      </c>
      <c r="P1379" s="126">
        <v>42590</v>
      </c>
      <c r="Q1379" s="120">
        <v>544</v>
      </c>
      <c r="R1379" s="120" t="s">
        <v>611</v>
      </c>
    </row>
    <row r="1380" spans="1:18" ht="60" x14ac:dyDescent="0.25">
      <c r="A1380" s="120" t="s">
        <v>17</v>
      </c>
      <c r="B1380" s="121" t="s">
        <v>18</v>
      </c>
      <c r="C1380" s="122">
        <v>42664</v>
      </c>
      <c r="D1380" s="132">
        <v>290000</v>
      </c>
      <c r="E1380" s="120" t="s">
        <v>308</v>
      </c>
      <c r="F1380" s="130">
        <v>99</v>
      </c>
      <c r="G1380" s="120" t="str">
        <f>VLOOKUP(F1380,Plan2!$1:$1048576,3,FALSE)</f>
        <v>GARRAFA TÉRMICA, MATERIAL PLÁSTICO, CAPACIDADE 1 L, FORMATO CILÍNDRICO, CARACTERÍSTICAS ADICIONAIS COM TAMPA ROSCÁVEL E AMPOLA EM VIDRO</v>
      </c>
      <c r="H1380" s="130" t="s">
        <v>309</v>
      </c>
      <c r="I1380" s="130">
        <v>4</v>
      </c>
      <c r="J1380" s="131">
        <f>VLOOKUP(F1380,Plan2!$1:$1048576,8,FALSE)</f>
        <v>19.989999999999998</v>
      </c>
      <c r="K1380" s="125">
        <f t="shared" si="98"/>
        <v>79.959999999999994</v>
      </c>
      <c r="L1380" s="133">
        <v>42524</v>
      </c>
      <c r="M1380" s="130" t="s">
        <v>422</v>
      </c>
      <c r="N1380" s="130">
        <f t="shared" si="100"/>
        <v>4</v>
      </c>
      <c r="O1380" s="127">
        <f t="shared" si="99"/>
        <v>79.959999999999994</v>
      </c>
      <c r="P1380" s="126">
        <v>42590</v>
      </c>
      <c r="Q1380" s="120">
        <v>544</v>
      </c>
      <c r="R1380" s="120" t="s">
        <v>611</v>
      </c>
    </row>
    <row r="1381" spans="1:18" ht="60" x14ac:dyDescent="0.25">
      <c r="A1381" s="120" t="s">
        <v>17</v>
      </c>
      <c r="B1381" s="121" t="s">
        <v>18</v>
      </c>
      <c r="C1381" s="122">
        <v>42664</v>
      </c>
      <c r="D1381" s="132">
        <v>290000</v>
      </c>
      <c r="E1381" s="120" t="s">
        <v>308</v>
      </c>
      <c r="F1381" s="130">
        <v>100</v>
      </c>
      <c r="G1381" s="120" t="str">
        <f>VLOOKUP(F1381,Plan2!$1:$1048576,3,FALSE)</f>
        <v>GRAMPEADOR, TRATAMENTO SUPERFICIAL PINTADO, MATERIAL METAL, TIPO MESA, CAPACIDADE 100 FL, APLICAÇÃO PAPEL, TAMANHO GRAMPO 23/10</v>
      </c>
      <c r="H1381" s="130" t="s">
        <v>309</v>
      </c>
      <c r="I1381" s="130">
        <v>4</v>
      </c>
      <c r="J1381" s="131">
        <f>VLOOKUP(F1381,Plan2!$1:$1048576,8,FALSE)</f>
        <v>33.200000000000003</v>
      </c>
      <c r="K1381" s="125">
        <f t="shared" si="98"/>
        <v>132.80000000000001</v>
      </c>
      <c r="L1381" s="133">
        <v>42524</v>
      </c>
      <c r="M1381" s="130" t="s">
        <v>417</v>
      </c>
      <c r="N1381" s="130">
        <f t="shared" si="100"/>
        <v>4</v>
      </c>
      <c r="O1381" s="127">
        <f t="shared" si="99"/>
        <v>132.80000000000001</v>
      </c>
      <c r="P1381" s="126">
        <v>42577</v>
      </c>
      <c r="Q1381" s="120">
        <v>6468</v>
      </c>
      <c r="R1381" s="120" t="s">
        <v>611</v>
      </c>
    </row>
    <row r="1382" spans="1:18" ht="60" x14ac:dyDescent="0.25">
      <c r="A1382" s="120" t="s">
        <v>17</v>
      </c>
      <c r="B1382" s="121" t="s">
        <v>18</v>
      </c>
      <c r="C1382" s="122">
        <v>42664</v>
      </c>
      <c r="D1382" s="132">
        <v>290000</v>
      </c>
      <c r="E1382" s="120" t="s">
        <v>308</v>
      </c>
      <c r="F1382" s="130">
        <v>101</v>
      </c>
      <c r="G1382" s="120" t="str">
        <f>VLOOKUP(F1382,Plan2!$1:$1048576,3,FALSE)</f>
        <v>GRAMPEADOR, TRATAMENTO SUPERFICIAL PINTADO, MATERIAL METAL, TIPO MESA, CAPACIDADE 20 FL, APLICAÇÃO PAPEL, TAMANHO GRAMPO 26/6</v>
      </c>
      <c r="H1382" s="130" t="s">
        <v>309</v>
      </c>
      <c r="I1382" s="130">
        <v>4</v>
      </c>
      <c r="J1382" s="131">
        <f>VLOOKUP(F1382,Plan2!$1:$1048576,8,FALSE)</f>
        <v>5.84</v>
      </c>
      <c r="K1382" s="125">
        <f t="shared" si="98"/>
        <v>23.36</v>
      </c>
      <c r="L1382" s="133">
        <v>42527</v>
      </c>
      <c r="M1382" s="130" t="s">
        <v>431</v>
      </c>
      <c r="N1382" s="130">
        <f t="shared" si="100"/>
        <v>4</v>
      </c>
      <c r="O1382" s="127">
        <f t="shared" si="99"/>
        <v>23.36</v>
      </c>
      <c r="P1382" s="126">
        <v>42613</v>
      </c>
      <c r="Q1382" s="120">
        <v>1089</v>
      </c>
      <c r="R1382" s="120" t="s">
        <v>611</v>
      </c>
    </row>
    <row r="1383" spans="1:18" ht="45" x14ac:dyDescent="0.25">
      <c r="A1383" s="120" t="s">
        <v>17</v>
      </c>
      <c r="B1383" s="121" t="s">
        <v>18</v>
      </c>
      <c r="C1383" s="122">
        <v>42664</v>
      </c>
      <c r="D1383" s="132">
        <v>290000</v>
      </c>
      <c r="E1383" s="120" t="s">
        <v>308</v>
      </c>
      <c r="F1383" s="130">
        <v>104</v>
      </c>
      <c r="G1383" s="120" t="str">
        <f>VLOOKUP(F1383,Plan2!$1:$1048576,3,FALSE)</f>
        <v>GRAMPO GRAMPEADOR, MATERIAL METAL, TRATAMENTO SUPERFICIAL GALVANIZADO, TAMANHO26/6. CAIXA COM 5.000 UNIDADES</v>
      </c>
      <c r="H1383" s="130" t="s">
        <v>309</v>
      </c>
      <c r="I1383" s="130">
        <v>4</v>
      </c>
      <c r="J1383" s="131">
        <f>VLOOKUP(F1383,Plan2!$1:$1048576,8,FALSE)</f>
        <v>2</v>
      </c>
      <c r="K1383" s="125">
        <f t="shared" si="98"/>
        <v>8</v>
      </c>
      <c r="L1383" s="133">
        <v>42527</v>
      </c>
      <c r="M1383" s="130" t="s">
        <v>428</v>
      </c>
      <c r="N1383" s="130">
        <f t="shared" si="100"/>
        <v>4</v>
      </c>
      <c r="O1383" s="127">
        <f t="shared" si="99"/>
        <v>8</v>
      </c>
      <c r="P1383" s="126">
        <v>42639</v>
      </c>
      <c r="Q1383" s="120">
        <v>309</v>
      </c>
      <c r="R1383" s="120" t="s">
        <v>611</v>
      </c>
    </row>
    <row r="1384" spans="1:18" ht="45" x14ac:dyDescent="0.25">
      <c r="A1384" s="120" t="s">
        <v>17</v>
      </c>
      <c r="B1384" s="121" t="s">
        <v>18</v>
      </c>
      <c r="C1384" s="122">
        <v>42664</v>
      </c>
      <c r="D1384" s="132">
        <v>290000</v>
      </c>
      <c r="E1384" s="120" t="s">
        <v>308</v>
      </c>
      <c r="F1384" s="130">
        <v>107</v>
      </c>
      <c r="G1384" s="120" t="str">
        <f>VLOOKUP(F1384,Plan2!$1:$1048576,3,FALSE)</f>
        <v>LÂMINA ESTILETE, MATERIAL AÇO, LARGURA 18 MM, TIPO USO DESCARTÁVEL, APLICAÇÃO ESTILETE RETRÁTIL</v>
      </c>
      <c r="H1384" s="130" t="s">
        <v>309</v>
      </c>
      <c r="I1384" s="130">
        <v>5</v>
      </c>
      <c r="J1384" s="131">
        <f>VLOOKUP(F1384,Plan2!$1:$1048576,8,FALSE)</f>
        <v>0.2</v>
      </c>
      <c r="K1384" s="125">
        <f t="shared" si="98"/>
        <v>1</v>
      </c>
      <c r="L1384" s="130" t="s">
        <v>477</v>
      </c>
      <c r="M1384" s="130" t="s">
        <v>477</v>
      </c>
      <c r="N1384" s="130" t="s">
        <v>477</v>
      </c>
      <c r="O1384" s="127" t="s">
        <v>477</v>
      </c>
      <c r="P1384" s="126" t="s">
        <v>477</v>
      </c>
      <c r="Q1384" s="120" t="s">
        <v>477</v>
      </c>
      <c r="R1384" s="120" t="s">
        <v>478</v>
      </c>
    </row>
    <row r="1385" spans="1:18" ht="135" x14ac:dyDescent="0.25">
      <c r="A1385" s="120" t="s">
        <v>17</v>
      </c>
      <c r="B1385" s="121" t="s">
        <v>18</v>
      </c>
      <c r="C1385" s="122">
        <v>42664</v>
      </c>
      <c r="D1385" s="132">
        <v>290000</v>
      </c>
      <c r="E1385" s="120" t="s">
        <v>308</v>
      </c>
      <c r="F1385" s="130">
        <v>115</v>
      </c>
      <c r="G1385" s="120" t="str">
        <f>VLOOKUP(F1385,Plan2!$1:$1048576,3,FALSE)</f>
        <v>LUVA PARA PROCEDIMENTO NÃO CIRÚRGICO, MATERIAL LÁTEX NATURAL ÍNTEGRO E UNIFORME, TAMANHO PEQUENO, CARACTERÍSTICAS ADICIONAIS LUBRIFICADA COM PÓ BIOABSORVÍVEL, DESCARTÁVEL, APRESENTAÇÃO ATÓXICA, TIPO AMBIDESTRA, TIPO USO DESCARTÁVEL, MODELO FORMATO ANATÔMICO, FINALIDADE RESISTENTE À TRAÇÃO</v>
      </c>
      <c r="H1385" s="130" t="s">
        <v>309</v>
      </c>
      <c r="I1385" s="130">
        <v>10</v>
      </c>
      <c r="J1385" s="131">
        <f>VLOOKUP(F1385,Plan2!$1:$1048576,8,FALSE)</f>
        <v>14.1</v>
      </c>
      <c r="K1385" s="125">
        <f t="shared" si="98"/>
        <v>141</v>
      </c>
      <c r="L1385" s="133">
        <v>42524</v>
      </c>
      <c r="M1385" s="130" t="s">
        <v>421</v>
      </c>
      <c r="N1385" s="130">
        <f t="shared" si="100"/>
        <v>10</v>
      </c>
      <c r="O1385" s="127">
        <f t="shared" si="99"/>
        <v>141</v>
      </c>
      <c r="P1385" s="133">
        <v>42766</v>
      </c>
      <c r="Q1385" s="130">
        <v>6</v>
      </c>
      <c r="R1385" s="120" t="s">
        <v>611</v>
      </c>
    </row>
    <row r="1386" spans="1:18" ht="135" x14ac:dyDescent="0.25">
      <c r="A1386" s="120" t="s">
        <v>17</v>
      </c>
      <c r="B1386" s="121" t="s">
        <v>18</v>
      </c>
      <c r="C1386" s="122">
        <v>42664</v>
      </c>
      <c r="D1386" s="132">
        <v>290000</v>
      </c>
      <c r="E1386" s="120" t="s">
        <v>308</v>
      </c>
      <c r="F1386" s="130">
        <v>114</v>
      </c>
      <c r="G1386" s="120" t="str">
        <f>VLOOKUP(F1386,Plan2!$1:$1048576,3,FALSE)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1386" s="130" t="s">
        <v>309</v>
      </c>
      <c r="I1386" s="130">
        <v>1</v>
      </c>
      <c r="J1386" s="131">
        <f>VLOOKUP(F1386,Plan2!$1:$1048576,8,FALSE)</f>
        <v>11.42</v>
      </c>
      <c r="K1386" s="125">
        <f t="shared" si="98"/>
        <v>11.42</v>
      </c>
      <c r="L1386" s="133">
        <v>42524</v>
      </c>
      <c r="M1386" s="130" t="s">
        <v>420</v>
      </c>
      <c r="N1386" s="130">
        <f t="shared" si="100"/>
        <v>1</v>
      </c>
      <c r="O1386" s="127">
        <f t="shared" si="99"/>
        <v>11.42</v>
      </c>
      <c r="P1386" s="126">
        <v>42579</v>
      </c>
      <c r="Q1386" s="120">
        <v>4544</v>
      </c>
      <c r="R1386" s="120" t="s">
        <v>611</v>
      </c>
    </row>
    <row r="1387" spans="1:18" ht="105" x14ac:dyDescent="0.25">
      <c r="A1387" s="120" t="s">
        <v>17</v>
      </c>
      <c r="B1387" s="121" t="s">
        <v>18</v>
      </c>
      <c r="C1387" s="122">
        <v>42664</v>
      </c>
      <c r="D1387" s="132">
        <v>290000</v>
      </c>
      <c r="E1387" s="120" t="s">
        <v>308</v>
      </c>
      <c r="F1387" s="130">
        <v>118</v>
      </c>
      <c r="G1387" s="120" t="str">
        <f>VLOOKUP(F1387,Plan2!$1:$1048576,3,FALSE)</f>
        <v>MOLHA-DEDOS, MATERIAL BASE PLÁSTICO, MATERIAL TAMPA PLÁSTICO, MATERIAL CARGA MASSA ACONDICIONADA E ESPUMA NO FUNDO PARA ADERÊN-, TAMANHO ÚNICO, VALIDADE CARGA 2 ANOS, CARACTERÍSTICAS ADICIONAIS NÃO CONTÉM GLICERINA E NÃO MANCHA</v>
      </c>
      <c r="H1387" s="130" t="s">
        <v>309</v>
      </c>
      <c r="I1387" s="130">
        <v>6</v>
      </c>
      <c r="J1387" s="131">
        <f>VLOOKUP(F1387,Plan2!$1:$1048576,8,FALSE)</f>
        <v>1.75</v>
      </c>
      <c r="K1387" s="125">
        <f t="shared" si="98"/>
        <v>10.5</v>
      </c>
      <c r="L1387" s="130" t="s">
        <v>477</v>
      </c>
      <c r="M1387" s="130" t="s">
        <v>477</v>
      </c>
      <c r="N1387" s="130" t="s">
        <v>477</v>
      </c>
      <c r="O1387" s="127" t="s">
        <v>477</v>
      </c>
      <c r="P1387" s="126" t="s">
        <v>477</v>
      </c>
      <c r="Q1387" s="120" t="s">
        <v>477</v>
      </c>
      <c r="R1387" s="120" t="s">
        <v>478</v>
      </c>
    </row>
    <row r="1388" spans="1:18" ht="105" x14ac:dyDescent="0.25">
      <c r="A1388" s="120" t="s">
        <v>17</v>
      </c>
      <c r="B1388" s="121" t="s">
        <v>18</v>
      </c>
      <c r="C1388" s="122">
        <v>42664</v>
      </c>
      <c r="D1388" s="132">
        <v>290000</v>
      </c>
      <c r="E1388" s="120" t="s">
        <v>308</v>
      </c>
      <c r="F1388" s="130">
        <v>135</v>
      </c>
      <c r="G1388" s="120" t="str">
        <f>VLOOKUP(F1388,Plan2!$1:$1048576,3,FALSE)</f>
        <v>PASTA ARQUIVO, MATERIAL CARTÃO KRAFT, TIPO SUSPENSA, LARGURA 360 MM, ALTURA 235 MM, COR CASTANHA, CARACTERÍSTICAS ADICIONAIS COM ACETATO, ETIQUETA BRANCA,GRAMPO TRILHO PLÁST I, GRAMATURA 210 G/M2, APLICAÇÃO ARQUIVO DE DOCUMENTO</v>
      </c>
      <c r="H1388" s="130" t="s">
        <v>309</v>
      </c>
      <c r="I1388" s="130">
        <v>4</v>
      </c>
      <c r="J1388" s="131">
        <f>VLOOKUP(F1388,Plan2!$1:$1048576,8,FALSE)</f>
        <v>0.6</v>
      </c>
      <c r="K1388" s="125">
        <f t="shared" si="98"/>
        <v>2.4</v>
      </c>
      <c r="L1388" s="133">
        <v>42524</v>
      </c>
      <c r="M1388" s="130" t="s">
        <v>420</v>
      </c>
      <c r="N1388" s="130">
        <f t="shared" si="100"/>
        <v>4</v>
      </c>
      <c r="O1388" s="127">
        <f t="shared" si="99"/>
        <v>2.4</v>
      </c>
      <c r="P1388" s="126">
        <v>42579</v>
      </c>
      <c r="Q1388" s="120">
        <v>4544</v>
      </c>
      <c r="R1388" s="120" t="s">
        <v>611</v>
      </c>
    </row>
    <row r="1389" spans="1:18" ht="45" x14ac:dyDescent="0.25">
      <c r="A1389" s="120" t="s">
        <v>17</v>
      </c>
      <c r="B1389" s="121" t="s">
        <v>18</v>
      </c>
      <c r="C1389" s="122">
        <v>42664</v>
      </c>
      <c r="D1389" s="132">
        <v>290000</v>
      </c>
      <c r="E1389" s="120" t="s">
        <v>308</v>
      </c>
      <c r="F1389" s="130">
        <v>156</v>
      </c>
      <c r="G1389" s="120" t="str">
        <f>VLOOKUP(F1389,Plan2!$1:$1048576,3,FALSE)</f>
        <v>PINCEL QUADRO BRANCO / MAGNÉTICO, MATERIAL PLÁSTICO, MATERIAL PONTA FELTRO, TIPO CARGA DESCARTÁVEL, COR AZUL</v>
      </c>
      <c r="H1389" s="130" t="s">
        <v>309</v>
      </c>
      <c r="I1389" s="130">
        <v>20</v>
      </c>
      <c r="J1389" s="131">
        <f>VLOOKUP(F1389,Plan2!$1:$1048576,8,FALSE)</f>
        <v>1.3</v>
      </c>
      <c r="K1389" s="125">
        <f t="shared" si="98"/>
        <v>26</v>
      </c>
      <c r="L1389" s="133">
        <v>42524</v>
      </c>
      <c r="M1389" s="130" t="s">
        <v>423</v>
      </c>
      <c r="N1389" s="130">
        <f t="shared" si="100"/>
        <v>20</v>
      </c>
      <c r="O1389" s="127">
        <f t="shared" si="99"/>
        <v>26</v>
      </c>
      <c r="P1389" s="126">
        <v>42576</v>
      </c>
      <c r="Q1389" s="120">
        <v>348</v>
      </c>
      <c r="R1389" s="120" t="s">
        <v>611</v>
      </c>
    </row>
    <row r="1390" spans="1:18" ht="60" x14ac:dyDescent="0.25">
      <c r="A1390" s="120" t="s">
        <v>17</v>
      </c>
      <c r="B1390" s="121" t="s">
        <v>18</v>
      </c>
      <c r="C1390" s="122">
        <v>42664</v>
      </c>
      <c r="D1390" s="132">
        <v>290000</v>
      </c>
      <c r="E1390" s="120" t="s">
        <v>308</v>
      </c>
      <c r="F1390" s="130">
        <v>157</v>
      </c>
      <c r="G1390" s="120" t="str">
        <f>VLOOKUP(F1390,Plan2!$1:$1048576,3,FALSE)</f>
        <v>PINCEL QUADRO BRANCO / MAGNÉTICO, MATERIAL PLÁSTICO, MATERIAL PONTA FELTRO, TIPO CARGA DESCARTÁVEL, COR PRETO</v>
      </c>
      <c r="H1390" s="130" t="s">
        <v>309</v>
      </c>
      <c r="I1390" s="130">
        <v>20</v>
      </c>
      <c r="J1390" s="131">
        <f>VLOOKUP(F1390,Plan2!$1:$1048576,8,FALSE)</f>
        <v>1.3</v>
      </c>
      <c r="K1390" s="125">
        <f t="shared" si="98"/>
        <v>26</v>
      </c>
      <c r="L1390" s="133">
        <v>42524</v>
      </c>
      <c r="M1390" s="130" t="s">
        <v>423</v>
      </c>
      <c r="N1390" s="130">
        <f t="shared" si="100"/>
        <v>20</v>
      </c>
      <c r="O1390" s="127">
        <f t="shared" si="99"/>
        <v>26</v>
      </c>
      <c r="P1390" s="126">
        <v>42576</v>
      </c>
      <c r="Q1390" s="120">
        <v>348</v>
      </c>
      <c r="R1390" s="120" t="s">
        <v>611</v>
      </c>
    </row>
    <row r="1391" spans="1:18" ht="60" x14ac:dyDescent="0.25">
      <c r="A1391" s="120" t="s">
        <v>17</v>
      </c>
      <c r="B1391" s="121" t="s">
        <v>18</v>
      </c>
      <c r="C1391" s="122">
        <v>42664</v>
      </c>
      <c r="D1391" s="132">
        <v>290000</v>
      </c>
      <c r="E1391" s="120" t="s">
        <v>308</v>
      </c>
      <c r="F1391" s="130">
        <v>158</v>
      </c>
      <c r="G1391" s="120" t="str">
        <f>VLOOKUP(F1391,Plan2!$1:$1048576,3,FALSE)</f>
        <v>PINCEL QUADRO BRANCO / MAGNÉTICO, MATERIAL PLÁSTICO, MATERIAL PONTA FELTRO, TIPO CARGA DESCARTÁVEL, COR VERDE</v>
      </c>
      <c r="H1391" s="130" t="s">
        <v>309</v>
      </c>
      <c r="I1391" s="130">
        <v>20</v>
      </c>
      <c r="J1391" s="131">
        <f>VLOOKUP(F1391,Plan2!$1:$1048576,8,FALSE)</f>
        <v>1.27</v>
      </c>
      <c r="K1391" s="125">
        <f t="shared" si="98"/>
        <v>25.4</v>
      </c>
      <c r="L1391" s="133">
        <v>42524</v>
      </c>
      <c r="M1391" s="130" t="s">
        <v>424</v>
      </c>
      <c r="N1391" s="130">
        <f t="shared" si="100"/>
        <v>20</v>
      </c>
      <c r="O1391" s="127">
        <f t="shared" si="99"/>
        <v>25.4</v>
      </c>
      <c r="P1391" s="126">
        <v>42579</v>
      </c>
      <c r="Q1391" s="120">
        <v>938</v>
      </c>
      <c r="R1391" s="120" t="s">
        <v>611</v>
      </c>
    </row>
    <row r="1392" spans="1:18" ht="60" x14ac:dyDescent="0.25">
      <c r="A1392" s="120" t="s">
        <v>17</v>
      </c>
      <c r="B1392" s="121" t="s">
        <v>18</v>
      </c>
      <c r="C1392" s="122">
        <v>42664</v>
      </c>
      <c r="D1392" s="132">
        <v>290000</v>
      </c>
      <c r="E1392" s="120" t="s">
        <v>308</v>
      </c>
      <c r="F1392" s="130">
        <v>159</v>
      </c>
      <c r="G1392" s="120" t="str">
        <f>VLOOKUP(F1392,Plan2!$1:$1048576,3,FALSE)</f>
        <v>PINCEL QUADRO BRANCO / MAGNÉTICO, MATERIAL PLÁSTICO, MATERIAL PONTA FELTRO, TIPO CARGA DESCARTÁVEL, COR VERMELHO</v>
      </c>
      <c r="H1392" s="130" t="s">
        <v>309</v>
      </c>
      <c r="I1392" s="130">
        <v>20</v>
      </c>
      <c r="J1392" s="131">
        <f>VLOOKUP(F1392,Plan2!$1:$1048576,8,FALSE)</f>
        <v>1.28</v>
      </c>
      <c r="K1392" s="125">
        <f t="shared" si="98"/>
        <v>25.6</v>
      </c>
      <c r="L1392" s="133">
        <v>42524</v>
      </c>
      <c r="M1392" s="130" t="s">
        <v>424</v>
      </c>
      <c r="N1392" s="130">
        <f t="shared" si="100"/>
        <v>20</v>
      </c>
      <c r="O1392" s="127">
        <f t="shared" si="99"/>
        <v>25.6</v>
      </c>
      <c r="P1392" s="126">
        <v>42579</v>
      </c>
      <c r="Q1392" s="120">
        <v>938</v>
      </c>
      <c r="R1392" s="120" t="s">
        <v>611</v>
      </c>
    </row>
    <row r="1393" spans="1:18" ht="75" x14ac:dyDescent="0.25">
      <c r="A1393" s="120" t="s">
        <v>17</v>
      </c>
      <c r="B1393" s="121" t="s">
        <v>18</v>
      </c>
      <c r="C1393" s="122">
        <v>42664</v>
      </c>
      <c r="D1393" s="132">
        <v>290000</v>
      </c>
      <c r="E1393" s="120" t="s">
        <v>308</v>
      </c>
      <c r="F1393" s="130">
        <v>160</v>
      </c>
      <c r="G1393" s="120" t="str">
        <f>VLOOKUP(F1393,Plan2!$1:$1048576,3,FALSE)</f>
        <v>PRANCHETA PORTÁTIL, MATERIAL ACRÍLICO, COMPRIMENTO 233 MM, LARGURA 320 MM, ESPESSURA 3 MM, COR FUMÊ, CARACTERÍSTICAS ADICIONAIS COM PRENDEDOR NIQUELADO</v>
      </c>
      <c r="H1393" s="130" t="s">
        <v>309</v>
      </c>
      <c r="I1393" s="130">
        <v>22</v>
      </c>
      <c r="J1393" s="131">
        <f>VLOOKUP(F1393,Plan2!$1:$1048576,8,FALSE)</f>
        <v>7.54</v>
      </c>
      <c r="K1393" s="125">
        <f t="shared" si="98"/>
        <v>165.88</v>
      </c>
      <c r="L1393" s="133">
        <v>42524</v>
      </c>
      <c r="M1393" s="130" t="s">
        <v>418</v>
      </c>
      <c r="N1393" s="130">
        <f t="shared" si="100"/>
        <v>22</v>
      </c>
      <c r="O1393" s="127">
        <f t="shared" si="99"/>
        <v>165.88</v>
      </c>
      <c r="P1393" s="126">
        <v>42583</v>
      </c>
      <c r="Q1393" s="120">
        <v>4227</v>
      </c>
      <c r="R1393" s="120" t="s">
        <v>611</v>
      </c>
    </row>
    <row r="1394" spans="1:18" ht="45" x14ac:dyDescent="0.25">
      <c r="A1394" s="120" t="s">
        <v>17</v>
      </c>
      <c r="B1394" s="121" t="s">
        <v>18</v>
      </c>
      <c r="C1394" s="122">
        <v>42664</v>
      </c>
      <c r="D1394" s="132">
        <v>290000</v>
      </c>
      <c r="E1394" s="120" t="s">
        <v>308</v>
      </c>
      <c r="F1394" s="130">
        <v>173</v>
      </c>
      <c r="G1394" s="120" t="str">
        <f>VLOOKUP(F1394,Plan2!$1:$1048576,3,FALSE)</f>
        <v>TESOURA, MATERIAL AÇO INOXIDÁVEL, MATERIAL CABO PLÁSTICO, COMPRIMENTO 16 CM</v>
      </c>
      <c r="H1394" s="130" t="s">
        <v>309</v>
      </c>
      <c r="I1394" s="130">
        <v>5</v>
      </c>
      <c r="J1394" s="131">
        <f>VLOOKUP(F1394,Plan2!$1:$1048576,8,FALSE)</f>
        <v>2.69</v>
      </c>
      <c r="K1394" s="125">
        <f t="shared" si="98"/>
        <v>13.45</v>
      </c>
      <c r="L1394" s="133">
        <v>42527</v>
      </c>
      <c r="M1394" s="130" t="s">
        <v>431</v>
      </c>
      <c r="N1394" s="130">
        <f t="shared" si="100"/>
        <v>5</v>
      </c>
      <c r="O1394" s="127">
        <f t="shared" si="99"/>
        <v>13.45</v>
      </c>
      <c r="P1394" s="126">
        <v>42613</v>
      </c>
      <c r="Q1394" s="120">
        <v>1089</v>
      </c>
      <c r="R1394" s="120" t="s">
        <v>611</v>
      </c>
    </row>
    <row r="1395" spans="1:18" ht="60" x14ac:dyDescent="0.25">
      <c r="A1395" s="120" t="s">
        <v>17</v>
      </c>
      <c r="B1395" s="121" t="s">
        <v>18</v>
      </c>
      <c r="C1395" s="122">
        <v>42664</v>
      </c>
      <c r="D1395" s="132">
        <v>310000</v>
      </c>
      <c r="E1395" s="120" t="s">
        <v>304</v>
      </c>
      <c r="F1395" s="130">
        <v>12</v>
      </c>
      <c r="G1395" s="120" t="str">
        <f>VLOOKUP(F1395,Plan2!$1:$1048576,3,FALSE)</f>
        <v>BLOCO RECADO, MATERIAL PAPEL, COR AMARELO, LARGURA 38 MM, COMPRIMENTO 50 MM, TIPO REMOVÍVEL, CARACTERÍSTICAS ADICIONAIS AUTO-ADESIVO</v>
      </c>
      <c r="H1395" s="130" t="s">
        <v>305</v>
      </c>
      <c r="I1395" s="130">
        <v>15</v>
      </c>
      <c r="J1395" s="131">
        <f>VLOOKUP(F1395,Plan2!$1:$1048576,8,FALSE)</f>
        <v>0.56999999999999995</v>
      </c>
      <c r="K1395" s="125">
        <f t="shared" si="98"/>
        <v>8.5499999999999989</v>
      </c>
      <c r="L1395" s="133">
        <v>42524</v>
      </c>
      <c r="M1395" s="130" t="s">
        <v>424</v>
      </c>
      <c r="N1395" s="130">
        <f t="shared" si="100"/>
        <v>15</v>
      </c>
      <c r="O1395" s="127">
        <f t="shared" si="99"/>
        <v>8.5499999999999989</v>
      </c>
      <c r="P1395" s="126">
        <v>42579</v>
      </c>
      <c r="Q1395" s="120">
        <v>938</v>
      </c>
      <c r="R1395" s="120" t="s">
        <v>611</v>
      </c>
    </row>
    <row r="1396" spans="1:18" ht="60" x14ac:dyDescent="0.25">
      <c r="A1396" s="120" t="s">
        <v>17</v>
      </c>
      <c r="B1396" s="121" t="s">
        <v>18</v>
      </c>
      <c r="C1396" s="122">
        <v>42664</v>
      </c>
      <c r="D1396" s="132">
        <v>310000</v>
      </c>
      <c r="E1396" s="120" t="s">
        <v>304</v>
      </c>
      <c r="F1396" s="130">
        <v>14</v>
      </c>
      <c r="G1396" s="120" t="str">
        <f>VLOOKUP(F1396,Plan2!$1:$1048576,3,FALSE)</f>
        <v>BORRACHA APAGADORA ESCRITA, MATERIAL BORRACHA, COMPRIMENTO 45 MM, LARGURA 23 MM, ALTURA 12 MM, COR BRANCA</v>
      </c>
      <c r="H1396" s="130" t="s">
        <v>305</v>
      </c>
      <c r="I1396" s="130">
        <v>20</v>
      </c>
      <c r="J1396" s="131">
        <f>VLOOKUP(F1396,Plan2!$1:$1048576,8,FALSE)</f>
        <v>0.25</v>
      </c>
      <c r="K1396" s="125">
        <f t="shared" si="98"/>
        <v>5</v>
      </c>
      <c r="L1396" s="130" t="s">
        <v>477</v>
      </c>
      <c r="M1396" s="130" t="s">
        <v>477</v>
      </c>
      <c r="N1396" s="130" t="s">
        <v>477</v>
      </c>
      <c r="O1396" s="127" t="s">
        <v>477</v>
      </c>
      <c r="P1396" s="126" t="s">
        <v>477</v>
      </c>
      <c r="Q1396" s="120" t="s">
        <v>477</v>
      </c>
      <c r="R1396" s="120" t="s">
        <v>478</v>
      </c>
    </row>
    <row r="1397" spans="1:18" ht="105" x14ac:dyDescent="0.25">
      <c r="A1397" s="120" t="s">
        <v>17</v>
      </c>
      <c r="B1397" s="121" t="s">
        <v>18</v>
      </c>
      <c r="C1397" s="122">
        <v>42664</v>
      </c>
      <c r="D1397" s="132">
        <v>310000</v>
      </c>
      <c r="E1397" s="120" t="s">
        <v>304</v>
      </c>
      <c r="F1397" s="130">
        <v>18</v>
      </c>
      <c r="G1397" s="120" t="str">
        <f>VLOOKUP(F1397,Plan2!$1:$1048576,3,FALSE)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1397" s="130" t="s">
        <v>305</v>
      </c>
      <c r="I1397" s="130">
        <v>15</v>
      </c>
      <c r="J1397" s="131">
        <f>VLOOKUP(F1397,Plan2!$1:$1048576,8,FALSE)</f>
        <v>0.5</v>
      </c>
      <c r="K1397" s="125">
        <f t="shared" si="98"/>
        <v>7.5</v>
      </c>
      <c r="L1397" s="133">
        <v>42524</v>
      </c>
      <c r="M1397" s="130" t="s">
        <v>418</v>
      </c>
      <c r="N1397" s="130">
        <f t="shared" si="100"/>
        <v>15</v>
      </c>
      <c r="O1397" s="127">
        <f t="shared" si="99"/>
        <v>7.5</v>
      </c>
      <c r="P1397" s="126">
        <v>42583</v>
      </c>
      <c r="Q1397" s="120">
        <v>4227</v>
      </c>
      <c r="R1397" s="120" t="s">
        <v>611</v>
      </c>
    </row>
    <row r="1398" spans="1:18" ht="105" x14ac:dyDescent="0.25">
      <c r="A1398" s="120" t="s">
        <v>17</v>
      </c>
      <c r="B1398" s="121" t="s">
        <v>18</v>
      </c>
      <c r="C1398" s="122">
        <v>42664</v>
      </c>
      <c r="D1398" s="132">
        <v>310000</v>
      </c>
      <c r="E1398" s="120" t="s">
        <v>304</v>
      </c>
      <c r="F1398" s="130">
        <v>20</v>
      </c>
      <c r="G1398" s="120" t="str">
        <f>VLOOKUP(F1398,Plan2!$1:$1048576,3,FALSE)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1398" s="130" t="s">
        <v>305</v>
      </c>
      <c r="I1398" s="130">
        <v>15</v>
      </c>
      <c r="J1398" s="131">
        <f>VLOOKUP(F1398,Plan2!$1:$1048576,8,FALSE)</f>
        <v>0.32</v>
      </c>
      <c r="K1398" s="125">
        <f t="shared" si="98"/>
        <v>4.8</v>
      </c>
      <c r="L1398" s="133">
        <v>42527</v>
      </c>
      <c r="M1398" s="130" t="s">
        <v>431</v>
      </c>
      <c r="N1398" s="130">
        <f t="shared" si="100"/>
        <v>15</v>
      </c>
      <c r="O1398" s="127">
        <f t="shared" si="99"/>
        <v>4.8</v>
      </c>
      <c r="P1398" s="126">
        <v>42613</v>
      </c>
      <c r="Q1398" s="120">
        <v>1089</v>
      </c>
      <c r="R1398" s="120" t="s">
        <v>611</v>
      </c>
    </row>
    <row r="1399" spans="1:18" ht="45" x14ac:dyDescent="0.25">
      <c r="A1399" s="120" t="s">
        <v>17</v>
      </c>
      <c r="B1399" s="121" t="s">
        <v>18</v>
      </c>
      <c r="C1399" s="122">
        <v>42664</v>
      </c>
      <c r="D1399" s="132">
        <v>310000</v>
      </c>
      <c r="E1399" s="120" t="s">
        <v>304</v>
      </c>
      <c r="F1399" s="130">
        <v>40</v>
      </c>
      <c r="G1399" s="120" t="str">
        <f>VLOOKUP(F1399,Plan2!$1:$1048576,3,FALSE)</f>
        <v>CLIPE, TAMANHO 3, MATERIAL METAL, FORMATO PARALELO. CAIXA COM 50 UNIDADES</v>
      </c>
      <c r="H1399" s="130" t="s">
        <v>305</v>
      </c>
      <c r="I1399" s="130">
        <v>5</v>
      </c>
      <c r="J1399" s="131">
        <f>VLOOKUP(F1399,Plan2!$1:$1048576,8,FALSE)</f>
        <v>0.99</v>
      </c>
      <c r="K1399" s="125">
        <f t="shared" si="98"/>
        <v>4.95</v>
      </c>
      <c r="L1399" s="133">
        <v>42524</v>
      </c>
      <c r="M1399" s="130" t="s">
        <v>415</v>
      </c>
      <c r="N1399" s="130">
        <f t="shared" si="100"/>
        <v>5</v>
      </c>
      <c r="O1399" s="127">
        <f t="shared" si="99"/>
        <v>4.95</v>
      </c>
      <c r="P1399" s="126">
        <v>42564</v>
      </c>
      <c r="Q1399" s="120">
        <v>1281</v>
      </c>
      <c r="R1399" s="120" t="s">
        <v>611</v>
      </c>
    </row>
    <row r="1400" spans="1:18" ht="75" x14ac:dyDescent="0.25">
      <c r="A1400" s="120" t="s">
        <v>17</v>
      </c>
      <c r="B1400" s="121" t="s">
        <v>18</v>
      </c>
      <c r="C1400" s="122">
        <v>42664</v>
      </c>
      <c r="D1400" s="132">
        <v>310000</v>
      </c>
      <c r="E1400" s="120" t="s">
        <v>304</v>
      </c>
      <c r="F1400" s="130">
        <v>47</v>
      </c>
      <c r="G1400" s="120" t="str">
        <f>VLOOKUP(F1400,Plan2!$1:$1048576,3,FALSE)</f>
        <v>COLA, COMPOSIÇÃO POLIVINIL ACETATO- PVA, COR BRANCA, APLICAÇÃO ESCOLAR, CARACTERÍSTICAS ADICIONAIS LAVÁVEL, NÃO TÓXICA, VALIDADE MÍNIMA 18 MESES, TIPOLÍQUIDO. TUDO DE 40G</v>
      </c>
      <c r="H1400" s="130" t="s">
        <v>305</v>
      </c>
      <c r="I1400" s="130">
        <v>5</v>
      </c>
      <c r="J1400" s="131">
        <f>VLOOKUP(F1400,Plan2!$1:$1048576,8,FALSE)</f>
        <v>0.49</v>
      </c>
      <c r="K1400" s="125">
        <f t="shared" si="98"/>
        <v>2.4500000000000002</v>
      </c>
      <c r="L1400" s="133">
        <v>42524</v>
      </c>
      <c r="M1400" s="130" t="s">
        <v>424</v>
      </c>
      <c r="N1400" s="130">
        <f t="shared" si="100"/>
        <v>5</v>
      </c>
      <c r="O1400" s="127">
        <f t="shared" si="99"/>
        <v>2.4500000000000002</v>
      </c>
      <c r="P1400" s="126">
        <v>42579</v>
      </c>
      <c r="Q1400" s="120">
        <v>938</v>
      </c>
      <c r="R1400" s="120" t="s">
        <v>611</v>
      </c>
    </row>
    <row r="1401" spans="1:18" ht="75" x14ac:dyDescent="0.25">
      <c r="A1401" s="120" t="s">
        <v>17</v>
      </c>
      <c r="B1401" s="121" t="s">
        <v>18</v>
      </c>
      <c r="C1401" s="122">
        <v>42664</v>
      </c>
      <c r="D1401" s="132">
        <v>310000</v>
      </c>
      <c r="E1401" s="120" t="s">
        <v>304</v>
      </c>
      <c r="F1401" s="130">
        <v>68</v>
      </c>
      <c r="G1401" s="120" t="str">
        <f>VLOOKUP(F1401,Plan2!$1:$1048576,3,FALSE)</f>
        <v>ENVELOPE, MATERIAL PAPEL KRAFT FL, GRAMATURA 90 G/M2, TIPO SACO COMUM, COMPRIMENTO 280 MM, COR PARDA, IMPRESSÃO BAIXO-RELEVO, LARGURA 200 MM</v>
      </c>
      <c r="H1401" s="130" t="s">
        <v>305</v>
      </c>
      <c r="I1401" s="130">
        <v>300</v>
      </c>
      <c r="J1401" s="131">
        <f>VLOOKUP(F1401,Plan2!$1:$1048576,8,FALSE)</f>
        <v>7.0000000000000007E-2</v>
      </c>
      <c r="K1401" s="125">
        <f t="shared" si="98"/>
        <v>21.000000000000004</v>
      </c>
      <c r="L1401" s="133">
        <v>42524</v>
      </c>
      <c r="M1401" s="130" t="s">
        <v>420</v>
      </c>
      <c r="N1401" s="130">
        <f t="shared" si="100"/>
        <v>300</v>
      </c>
      <c r="O1401" s="127">
        <f t="shared" si="99"/>
        <v>21.000000000000004</v>
      </c>
      <c r="P1401" s="126">
        <v>42579</v>
      </c>
      <c r="Q1401" s="120">
        <v>4544</v>
      </c>
      <c r="R1401" s="120" t="s">
        <v>611</v>
      </c>
    </row>
    <row r="1402" spans="1:18" ht="75" x14ac:dyDescent="0.25">
      <c r="A1402" s="120" t="s">
        <v>17</v>
      </c>
      <c r="B1402" s="121" t="s">
        <v>18</v>
      </c>
      <c r="C1402" s="122">
        <v>42664</v>
      </c>
      <c r="D1402" s="132">
        <v>310000</v>
      </c>
      <c r="E1402" s="120" t="s">
        <v>304</v>
      </c>
      <c r="F1402" s="130">
        <v>86</v>
      </c>
      <c r="G1402" s="120" t="str">
        <f>VLOOKUP(F1402,Plan2!$1:$1048576,3,FALSE)</f>
        <v>FITA ADESIVA EMBALAGEM, MATERIAL POLIPROPILENO, COMPRIMENTO 50 M, LARGURA 50 MM, APLICAÇÃO EMPACOTAMENTO EM GERAL, COR MARROM. ROLO DE 50 METROS</v>
      </c>
      <c r="H1402" s="130" t="s">
        <v>305</v>
      </c>
      <c r="I1402" s="130">
        <v>10</v>
      </c>
      <c r="J1402" s="131">
        <f>VLOOKUP(F1402,Plan2!$1:$1048576,8,FALSE)</f>
        <v>1.75</v>
      </c>
      <c r="K1402" s="125">
        <f t="shared" si="98"/>
        <v>17.5</v>
      </c>
      <c r="L1402" s="133">
        <v>42524</v>
      </c>
      <c r="M1402" s="130" t="s">
        <v>416</v>
      </c>
      <c r="N1402" s="130">
        <f t="shared" si="100"/>
        <v>10</v>
      </c>
      <c r="O1402" s="127">
        <f t="shared" si="99"/>
        <v>17.5</v>
      </c>
      <c r="P1402" s="126">
        <v>42597</v>
      </c>
      <c r="Q1402" s="120">
        <v>3048</v>
      </c>
      <c r="R1402" s="120" t="s">
        <v>611</v>
      </c>
    </row>
    <row r="1403" spans="1:18" ht="60" x14ac:dyDescent="0.25">
      <c r="A1403" s="120" t="s">
        <v>17</v>
      </c>
      <c r="B1403" s="121" t="s">
        <v>18</v>
      </c>
      <c r="C1403" s="122">
        <v>42664</v>
      </c>
      <c r="D1403" s="132">
        <v>310000</v>
      </c>
      <c r="E1403" s="120" t="s">
        <v>304</v>
      </c>
      <c r="F1403" s="130">
        <v>88</v>
      </c>
      <c r="G1403" s="120" t="str">
        <f>VLOOKUP(F1403,Plan2!$1:$1048576,3,FALSE)</f>
        <v>FITA ADESIVA, MATERIAL CREPE, TIPO MONOFACE, LARGURA 19 MM, COMPRIMENTO 50 M, COR BEGE, APLICAÇÃO MULTIUSO. ROLO DE 50 METROS</v>
      </c>
      <c r="H1403" s="130" t="s">
        <v>305</v>
      </c>
      <c r="I1403" s="130">
        <v>5</v>
      </c>
      <c r="J1403" s="131">
        <f>VLOOKUP(F1403,Plan2!$1:$1048576,8,FALSE)</f>
        <v>1.5</v>
      </c>
      <c r="K1403" s="125">
        <f t="shared" si="98"/>
        <v>7.5</v>
      </c>
      <c r="L1403" s="133">
        <v>42524</v>
      </c>
      <c r="M1403" s="130" t="s">
        <v>416</v>
      </c>
      <c r="N1403" s="130">
        <f t="shared" si="100"/>
        <v>5</v>
      </c>
      <c r="O1403" s="127">
        <f t="shared" si="99"/>
        <v>7.5</v>
      </c>
      <c r="P1403" s="126">
        <v>42597</v>
      </c>
      <c r="Q1403" s="120">
        <v>3048</v>
      </c>
      <c r="R1403" s="120" t="s">
        <v>611</v>
      </c>
    </row>
    <row r="1404" spans="1:18" ht="75" x14ac:dyDescent="0.25">
      <c r="A1404" s="120" t="s">
        <v>17</v>
      </c>
      <c r="B1404" s="121" t="s">
        <v>18</v>
      </c>
      <c r="C1404" s="122">
        <v>42664</v>
      </c>
      <c r="D1404" s="132">
        <v>310000</v>
      </c>
      <c r="E1404" s="120" t="s">
        <v>304</v>
      </c>
      <c r="F1404" s="130">
        <v>92</v>
      </c>
      <c r="G1404" s="120" t="str">
        <f>VLOOKUP(F1404,Plan2!$1:$1048576,3,FALSE)</f>
        <v>FITA ADESIVA, MATERIAL POLIPROPILENO TRANSPARENTE, TIPO MONOFACE, LARGURA 50 MM, COMPRIMENTO 50 M, COR INCOLOR, APLICAÇÃO MULTIUSO. ROLO DE 50 METROS</v>
      </c>
      <c r="H1404" s="130" t="s">
        <v>305</v>
      </c>
      <c r="I1404" s="130">
        <v>5</v>
      </c>
      <c r="J1404" s="131">
        <f>VLOOKUP(F1404,Plan2!$1:$1048576,8,FALSE)</f>
        <v>1.8</v>
      </c>
      <c r="K1404" s="125">
        <f t="shared" si="98"/>
        <v>9</v>
      </c>
      <c r="L1404" s="133">
        <v>42524</v>
      </c>
      <c r="M1404" s="130" t="s">
        <v>416</v>
      </c>
      <c r="N1404" s="130">
        <f t="shared" si="100"/>
        <v>5</v>
      </c>
      <c r="O1404" s="127">
        <f t="shared" si="99"/>
        <v>9</v>
      </c>
      <c r="P1404" s="126">
        <v>42597</v>
      </c>
      <c r="Q1404" s="120">
        <v>3048</v>
      </c>
      <c r="R1404" s="120" t="s">
        <v>611</v>
      </c>
    </row>
    <row r="1405" spans="1:18" ht="45" x14ac:dyDescent="0.25">
      <c r="A1405" s="120" t="s">
        <v>17</v>
      </c>
      <c r="B1405" s="121" t="s">
        <v>18</v>
      </c>
      <c r="C1405" s="122">
        <v>42664</v>
      </c>
      <c r="D1405" s="132">
        <v>310000</v>
      </c>
      <c r="E1405" s="120" t="s">
        <v>304</v>
      </c>
      <c r="F1405" s="130">
        <v>102</v>
      </c>
      <c r="G1405" s="120" t="str">
        <f>VLOOKUP(F1405,Plan2!$1:$1048576,3,FALSE)</f>
        <v>GRAMPEADOR, TRATAMENTO SUPERFICIAL PINTADO, MATERIAL METAL, TIPO MESA, CAPACIDADE 50 FL, TAMANHO GRAMPO 26/6</v>
      </c>
      <c r="H1405" s="130" t="s">
        <v>305</v>
      </c>
      <c r="I1405" s="130">
        <v>5</v>
      </c>
      <c r="J1405" s="131">
        <f>VLOOKUP(F1405,Plan2!$1:$1048576,8,FALSE)</f>
        <v>17.489999999999998</v>
      </c>
      <c r="K1405" s="125">
        <f t="shared" si="98"/>
        <v>87.449999999999989</v>
      </c>
      <c r="L1405" s="133">
        <v>42524</v>
      </c>
      <c r="M1405" s="130" t="s">
        <v>418</v>
      </c>
      <c r="N1405" s="130">
        <f t="shared" si="100"/>
        <v>5</v>
      </c>
      <c r="O1405" s="127">
        <f t="shared" si="99"/>
        <v>87.449999999999989</v>
      </c>
      <c r="P1405" s="126">
        <v>42583</v>
      </c>
      <c r="Q1405" s="120">
        <v>4227</v>
      </c>
      <c r="R1405" s="120" t="s">
        <v>611</v>
      </c>
    </row>
    <row r="1406" spans="1:18" ht="60" x14ac:dyDescent="0.25">
      <c r="A1406" s="120" t="s">
        <v>17</v>
      </c>
      <c r="B1406" s="121" t="s">
        <v>18</v>
      </c>
      <c r="C1406" s="122">
        <v>42664</v>
      </c>
      <c r="D1406" s="132">
        <v>310000</v>
      </c>
      <c r="E1406" s="120" t="s">
        <v>304</v>
      </c>
      <c r="F1406" s="130">
        <v>101</v>
      </c>
      <c r="G1406" s="120" t="str">
        <f>VLOOKUP(F1406,Plan2!$1:$1048576,3,FALSE)</f>
        <v>GRAMPEADOR, TRATAMENTO SUPERFICIAL PINTADO, MATERIAL METAL, TIPO MESA, CAPACIDADE 20 FL, APLICAÇÃO PAPEL, TAMANHO GRAMPO 26/6</v>
      </c>
      <c r="H1406" s="130" t="s">
        <v>305</v>
      </c>
      <c r="I1406" s="130">
        <v>10</v>
      </c>
      <c r="J1406" s="131">
        <f>VLOOKUP(F1406,Plan2!$1:$1048576,8,FALSE)</f>
        <v>5.84</v>
      </c>
      <c r="K1406" s="125">
        <f t="shared" si="98"/>
        <v>58.4</v>
      </c>
      <c r="L1406" s="133">
        <v>42527</v>
      </c>
      <c r="M1406" s="130" t="s">
        <v>431</v>
      </c>
      <c r="N1406" s="130">
        <f t="shared" si="100"/>
        <v>10</v>
      </c>
      <c r="O1406" s="127">
        <f t="shared" si="99"/>
        <v>58.4</v>
      </c>
      <c r="P1406" s="126">
        <v>42613</v>
      </c>
      <c r="Q1406" s="120">
        <v>1089</v>
      </c>
      <c r="R1406" s="120" t="s">
        <v>611</v>
      </c>
    </row>
    <row r="1407" spans="1:18" ht="105" x14ac:dyDescent="0.25">
      <c r="A1407" s="120" t="s">
        <v>17</v>
      </c>
      <c r="B1407" s="121" t="s">
        <v>18</v>
      </c>
      <c r="C1407" s="122">
        <v>42664</v>
      </c>
      <c r="D1407" s="132">
        <v>310000</v>
      </c>
      <c r="E1407" s="120" t="s">
        <v>304</v>
      </c>
      <c r="F1407" s="130">
        <v>135</v>
      </c>
      <c r="G1407" s="120" t="str">
        <f>VLOOKUP(F1407,Plan2!$1:$1048576,3,FALSE)</f>
        <v>PASTA ARQUIVO, MATERIAL CARTÃO KRAFT, TIPO SUSPENSA, LARGURA 360 MM, ALTURA 235 MM, COR CASTANHA, CARACTERÍSTICAS ADICIONAIS COM ACETATO, ETIQUETA BRANCA,GRAMPO TRILHO PLÁST I, GRAMATURA 210 G/M2, APLICAÇÃO ARQUIVO DE DOCUMENTO</v>
      </c>
      <c r="H1407" s="130" t="s">
        <v>305</v>
      </c>
      <c r="I1407" s="130">
        <v>20</v>
      </c>
      <c r="J1407" s="131">
        <f>VLOOKUP(F1407,Plan2!$1:$1048576,8,FALSE)</f>
        <v>0.6</v>
      </c>
      <c r="K1407" s="125">
        <f t="shared" si="98"/>
        <v>12</v>
      </c>
      <c r="L1407" s="133">
        <v>42524</v>
      </c>
      <c r="M1407" s="130" t="s">
        <v>420</v>
      </c>
      <c r="N1407" s="130">
        <f t="shared" si="100"/>
        <v>20</v>
      </c>
      <c r="O1407" s="127">
        <f t="shared" si="99"/>
        <v>12</v>
      </c>
      <c r="P1407" s="126">
        <v>42579</v>
      </c>
      <c r="Q1407" s="120">
        <v>4544</v>
      </c>
      <c r="R1407" s="120" t="s">
        <v>611</v>
      </c>
    </row>
    <row r="1408" spans="1:18" ht="75" x14ac:dyDescent="0.25">
      <c r="A1408" s="120" t="s">
        <v>17</v>
      </c>
      <c r="B1408" s="121" t="s">
        <v>18</v>
      </c>
      <c r="C1408" s="122">
        <v>42664</v>
      </c>
      <c r="D1408" s="132">
        <v>310000</v>
      </c>
      <c r="E1408" s="120" t="s">
        <v>304</v>
      </c>
      <c r="F1408" s="130">
        <v>147</v>
      </c>
      <c r="G1408" s="120" t="str">
        <f>VLOOKUP(F1408,Plan2!$1:$1048576,3,FALSE)</f>
        <v>PILHA, TAMANHO PALITO, MODELO AAA, CARACTERÍSTICAS ADICIONAIS NÃO CONTÉM MERCÚRIO E CÁDMIO, SISTEMA ELETROQUÍMICO ALCALINA, TENSÃO NOMINAL 1,5 V</v>
      </c>
      <c r="H1408" s="130" t="s">
        <v>305</v>
      </c>
      <c r="I1408" s="130">
        <v>40</v>
      </c>
      <c r="J1408" s="131">
        <f>VLOOKUP(F1408,Plan2!$1:$1048576,8,FALSE)</f>
        <v>1.51</v>
      </c>
      <c r="K1408" s="125">
        <f t="shared" si="98"/>
        <v>60.4</v>
      </c>
      <c r="L1408" s="133">
        <v>42527</v>
      </c>
      <c r="M1408" s="130" t="s">
        <v>432</v>
      </c>
      <c r="N1408" s="130">
        <v>10</v>
      </c>
      <c r="O1408" s="127">
        <f t="shared" si="99"/>
        <v>15.1</v>
      </c>
      <c r="P1408" s="126">
        <v>42562</v>
      </c>
      <c r="Q1408" s="120">
        <v>489</v>
      </c>
      <c r="R1408" s="120" t="s">
        <v>692</v>
      </c>
    </row>
    <row r="1409" spans="1:18" ht="75" x14ac:dyDescent="0.25">
      <c r="A1409" s="120" t="s">
        <v>17</v>
      </c>
      <c r="B1409" s="121" t="s">
        <v>18</v>
      </c>
      <c r="C1409" s="122">
        <v>42664</v>
      </c>
      <c r="D1409" s="132">
        <v>310000</v>
      </c>
      <c r="E1409" s="120" t="s">
        <v>304</v>
      </c>
      <c r="F1409" s="130">
        <v>148</v>
      </c>
      <c r="G1409" s="120" t="str">
        <f>VLOOKUP(F1409,Plan2!$1:$1048576,3,FALSE)</f>
        <v>PILHA, TAMANHO PEQUENA, MODELO AA, CARACTERÍSTICAS ADICIONAIS CARTELA C/2 UNIDADES/NÃO CONTÉM MERCÚRIO E CÁDMIO, SISTEMA ELETROQUÍMICO ALCALINA, TENSÃO NOMINAL 1,5 V</v>
      </c>
      <c r="H1409" s="130" t="s">
        <v>305</v>
      </c>
      <c r="I1409" s="130">
        <v>40</v>
      </c>
      <c r="J1409" s="131">
        <f>VLOOKUP(F1409,Plan2!$1:$1048576,8,FALSE)</f>
        <v>1.49</v>
      </c>
      <c r="K1409" s="125">
        <f t="shared" si="98"/>
        <v>59.6</v>
      </c>
      <c r="L1409" s="133">
        <v>42527</v>
      </c>
      <c r="M1409" s="130" t="s">
        <v>432</v>
      </c>
      <c r="N1409" s="130">
        <v>10</v>
      </c>
      <c r="O1409" s="127">
        <f t="shared" si="99"/>
        <v>14.9</v>
      </c>
      <c r="P1409" s="126">
        <v>42562</v>
      </c>
      <c r="Q1409" s="120">
        <v>489</v>
      </c>
      <c r="R1409" s="120" t="s">
        <v>692</v>
      </c>
    </row>
    <row r="1410" spans="1:18" ht="45" x14ac:dyDescent="0.25">
      <c r="A1410" s="120" t="s">
        <v>17</v>
      </c>
      <c r="B1410" s="121" t="s">
        <v>18</v>
      </c>
      <c r="C1410" s="122">
        <v>42664</v>
      </c>
      <c r="D1410" s="132">
        <v>310000</v>
      </c>
      <c r="E1410" s="120" t="s">
        <v>304</v>
      </c>
      <c r="F1410" s="130">
        <v>173</v>
      </c>
      <c r="G1410" s="120" t="str">
        <f>VLOOKUP(F1410,Plan2!$1:$1048576,3,FALSE)</f>
        <v>TESOURA, MATERIAL AÇO INOXIDÁVEL, MATERIAL CABO PLÁSTICO, COMPRIMENTO 16 CM</v>
      </c>
      <c r="H1410" s="130" t="s">
        <v>305</v>
      </c>
      <c r="I1410" s="130">
        <v>5</v>
      </c>
      <c r="J1410" s="131">
        <f>VLOOKUP(F1410,Plan2!$1:$1048576,8,FALSE)</f>
        <v>2.69</v>
      </c>
      <c r="K1410" s="125">
        <f t="shared" ref="K1410:K1473" si="101">J1410*I1410</f>
        <v>13.45</v>
      </c>
      <c r="L1410" s="133">
        <v>42527</v>
      </c>
      <c r="M1410" s="130" t="s">
        <v>431</v>
      </c>
      <c r="N1410" s="130">
        <f t="shared" ref="N1410:N1426" si="102">I1410</f>
        <v>5</v>
      </c>
      <c r="O1410" s="127">
        <f t="shared" ref="O1410:O1473" si="103">N1410*J1410</f>
        <v>13.45</v>
      </c>
      <c r="P1410" s="126">
        <v>42613</v>
      </c>
      <c r="Q1410" s="120">
        <v>1089</v>
      </c>
      <c r="R1410" s="120" t="s">
        <v>611</v>
      </c>
    </row>
    <row r="1411" spans="1:18" ht="45" x14ac:dyDescent="0.25">
      <c r="A1411" s="120" t="s">
        <v>17</v>
      </c>
      <c r="B1411" s="121" t="s">
        <v>18</v>
      </c>
      <c r="C1411" s="122">
        <v>42664</v>
      </c>
      <c r="D1411" s="132">
        <v>310000</v>
      </c>
      <c r="E1411" s="120" t="s">
        <v>304</v>
      </c>
      <c r="F1411" s="130">
        <v>174</v>
      </c>
      <c r="G1411" s="120" t="str">
        <f>VLOOKUP(F1411,Plan2!$1:$1048576,3,FALSE)</f>
        <v>TESOURA, MATERIAL AÇO INOXIDÁVEL, MATERIAL CABO POLIPROPILENO, COMPRIMENTO 20 CM</v>
      </c>
      <c r="H1411" s="130" t="s">
        <v>305</v>
      </c>
      <c r="I1411" s="130">
        <v>5</v>
      </c>
      <c r="J1411" s="131">
        <f>VLOOKUP(F1411,Plan2!$1:$1048576,8,FALSE)</f>
        <v>2.8</v>
      </c>
      <c r="K1411" s="125">
        <f t="shared" si="101"/>
        <v>14</v>
      </c>
      <c r="L1411" s="133">
        <v>42524</v>
      </c>
      <c r="M1411" s="130" t="s">
        <v>423</v>
      </c>
      <c r="N1411" s="130">
        <f t="shared" si="102"/>
        <v>5</v>
      </c>
      <c r="O1411" s="127">
        <f t="shared" si="103"/>
        <v>14</v>
      </c>
      <c r="P1411" s="126">
        <v>42576</v>
      </c>
      <c r="Q1411" s="120">
        <v>348</v>
      </c>
      <c r="R1411" s="120" t="s">
        <v>611</v>
      </c>
    </row>
    <row r="1412" spans="1:18" ht="60" x14ac:dyDescent="0.25">
      <c r="A1412" s="120" t="s">
        <v>17</v>
      </c>
      <c r="B1412" s="121" t="s">
        <v>18</v>
      </c>
      <c r="C1412" s="122">
        <v>42664</v>
      </c>
      <c r="D1412" s="132">
        <v>400000</v>
      </c>
      <c r="E1412" s="120" t="s">
        <v>296</v>
      </c>
      <c r="F1412" s="130">
        <v>7</v>
      </c>
      <c r="G1412" s="120" t="str">
        <f>VLOOKUP(F1412,Plan2!$1:$1048576,3,FALSE)</f>
        <v>APAGADOR QUADRO MAGNÉTICO, MATERIAL CORPO PLÁSTICO, COMPRIMENTO 15 CM, LARGURA6 CM, ALTURA 4 CM, MATERIAL BASE FELTRO, ENCAIXE PINCEL SEM ENCAIXE</v>
      </c>
      <c r="H1412" s="130" t="s">
        <v>297</v>
      </c>
      <c r="I1412" s="130">
        <v>100</v>
      </c>
      <c r="J1412" s="131">
        <f>VLOOKUP(F1412,Plan2!$1:$1048576,8,FALSE)</f>
        <v>2.5</v>
      </c>
      <c r="K1412" s="125">
        <f t="shared" si="101"/>
        <v>250</v>
      </c>
      <c r="L1412" s="133">
        <v>42527</v>
      </c>
      <c r="M1412" s="130" t="s">
        <v>434</v>
      </c>
      <c r="N1412" s="130">
        <f t="shared" si="102"/>
        <v>100</v>
      </c>
      <c r="O1412" s="127">
        <f t="shared" si="103"/>
        <v>250</v>
      </c>
      <c r="P1412" s="126">
        <v>42592</v>
      </c>
      <c r="Q1412" s="120">
        <v>16807</v>
      </c>
      <c r="R1412" s="120" t="s">
        <v>611</v>
      </c>
    </row>
    <row r="1413" spans="1:18" ht="60" x14ac:dyDescent="0.25">
      <c r="A1413" s="120" t="s">
        <v>17</v>
      </c>
      <c r="B1413" s="121" t="s">
        <v>18</v>
      </c>
      <c r="C1413" s="122">
        <v>42664</v>
      </c>
      <c r="D1413" s="132">
        <v>400000</v>
      </c>
      <c r="E1413" s="120" t="s">
        <v>296</v>
      </c>
      <c r="F1413" s="130">
        <v>8</v>
      </c>
      <c r="G1413" s="120" t="str">
        <f>VLOOKUP(F1413,Plan2!$1:$1048576,3,FALSE)</f>
        <v>APONTADOR LÁPIS, MATERIAL METAL, TIPO ESCOLAR, COR PRATEADO, TAMANHO PEQUENO, QUANTIDADE FUROS 1, CARACTERÍSTICAS ADICIONAIS SEM DEPÓSITO</v>
      </c>
      <c r="H1413" s="130" t="s">
        <v>297</v>
      </c>
      <c r="I1413" s="130">
        <v>40</v>
      </c>
      <c r="J1413" s="131">
        <f>VLOOKUP(F1413,Plan2!$1:$1048576,8,FALSE)</f>
        <v>0.4</v>
      </c>
      <c r="K1413" s="125">
        <f t="shared" si="101"/>
        <v>16</v>
      </c>
      <c r="L1413" s="133">
        <v>42527</v>
      </c>
      <c r="M1413" s="130" t="s">
        <v>425</v>
      </c>
      <c r="N1413" s="130">
        <f t="shared" si="102"/>
        <v>40</v>
      </c>
      <c r="O1413" s="127">
        <f t="shared" si="103"/>
        <v>16</v>
      </c>
      <c r="P1413" s="126">
        <v>42579</v>
      </c>
      <c r="Q1413" s="120">
        <v>1400</v>
      </c>
      <c r="R1413" s="120" t="s">
        <v>611</v>
      </c>
    </row>
    <row r="1414" spans="1:18" ht="75" x14ac:dyDescent="0.25">
      <c r="A1414" s="120" t="s">
        <v>17</v>
      </c>
      <c r="B1414" s="121" t="s">
        <v>18</v>
      </c>
      <c r="C1414" s="122">
        <v>42664</v>
      </c>
      <c r="D1414" s="132">
        <v>400000</v>
      </c>
      <c r="E1414" s="120" t="s">
        <v>296</v>
      </c>
      <c r="F1414" s="130">
        <v>11</v>
      </c>
      <c r="G1414" s="120" t="str">
        <f>VLOOKUP(F1414,Plan2!$1:$1048576,3,FALSE)</f>
        <v>BLOCO PAUTADO, MATERIAL PAPEL APERGAMINHADO, GRAMATURA 56 G/M2, COR BRANCA, COMPRIMENTO 155 MM, LARGURA 205 MM, QUANTIDADE FOLHAS 50 FL</v>
      </c>
      <c r="H1414" s="130" t="s">
        <v>297</v>
      </c>
      <c r="I1414" s="130">
        <v>10</v>
      </c>
      <c r="J1414" s="131">
        <f>VLOOKUP(F1414,Plan2!$1:$1048576,8,FALSE)</f>
        <v>0.85</v>
      </c>
      <c r="K1414" s="125">
        <f t="shared" si="101"/>
        <v>8.5</v>
      </c>
      <c r="L1414" s="133">
        <v>42524</v>
      </c>
      <c r="M1414" s="130" t="s">
        <v>423</v>
      </c>
      <c r="N1414" s="130">
        <f t="shared" si="102"/>
        <v>10</v>
      </c>
      <c r="O1414" s="127">
        <f t="shared" si="103"/>
        <v>8.5</v>
      </c>
      <c r="P1414" s="126">
        <v>42576</v>
      </c>
      <c r="Q1414" s="120">
        <v>348</v>
      </c>
      <c r="R1414" s="120" t="s">
        <v>611</v>
      </c>
    </row>
    <row r="1415" spans="1:18" ht="60" x14ac:dyDescent="0.25">
      <c r="A1415" s="120" t="s">
        <v>17</v>
      </c>
      <c r="B1415" s="121" t="s">
        <v>18</v>
      </c>
      <c r="C1415" s="122">
        <v>42664</v>
      </c>
      <c r="D1415" s="132">
        <v>400000</v>
      </c>
      <c r="E1415" s="120" t="s">
        <v>296</v>
      </c>
      <c r="F1415" s="130">
        <v>12</v>
      </c>
      <c r="G1415" s="120" t="str">
        <f>VLOOKUP(F1415,Plan2!$1:$1048576,3,FALSE)</f>
        <v>BLOCO RECADO, MATERIAL PAPEL, COR AMARELO, LARGURA 38 MM, COMPRIMENTO 50 MM, TIPO REMOVÍVEL, CARACTERÍSTICAS ADICIONAIS AUTO-ADESIVO</v>
      </c>
      <c r="H1415" s="130" t="s">
        <v>297</v>
      </c>
      <c r="I1415" s="130">
        <v>40</v>
      </c>
      <c r="J1415" s="131">
        <f>VLOOKUP(F1415,Plan2!$1:$1048576,8,FALSE)</f>
        <v>0.56999999999999995</v>
      </c>
      <c r="K1415" s="125">
        <f t="shared" si="101"/>
        <v>22.799999999999997</v>
      </c>
      <c r="L1415" s="133">
        <v>42524</v>
      </c>
      <c r="M1415" s="130" t="s">
        <v>424</v>
      </c>
      <c r="N1415" s="130">
        <f t="shared" si="102"/>
        <v>40</v>
      </c>
      <c r="O1415" s="127">
        <f t="shared" si="103"/>
        <v>22.799999999999997</v>
      </c>
      <c r="P1415" s="126">
        <v>42579</v>
      </c>
      <c r="Q1415" s="120">
        <v>938</v>
      </c>
      <c r="R1415" s="120" t="s">
        <v>611</v>
      </c>
    </row>
    <row r="1416" spans="1:18" ht="60" x14ac:dyDescent="0.25">
      <c r="A1416" s="120" t="s">
        <v>17</v>
      </c>
      <c r="B1416" s="121" t="s">
        <v>18</v>
      </c>
      <c r="C1416" s="122">
        <v>42664</v>
      </c>
      <c r="D1416" s="132">
        <v>400000</v>
      </c>
      <c r="E1416" s="120" t="s">
        <v>296</v>
      </c>
      <c r="F1416" s="130">
        <v>14</v>
      </c>
      <c r="G1416" s="120" t="str">
        <f>VLOOKUP(F1416,Plan2!$1:$1048576,3,FALSE)</f>
        <v>BORRACHA APAGADORA ESCRITA, MATERIAL BORRACHA, COMPRIMENTO 45 MM, LARGURA 23 MM, ALTURA 12 MM, COR BRANCA</v>
      </c>
      <c r="H1416" s="130" t="s">
        <v>297</v>
      </c>
      <c r="I1416" s="130">
        <v>30</v>
      </c>
      <c r="J1416" s="131">
        <f>VLOOKUP(F1416,Plan2!$1:$1048576,8,FALSE)</f>
        <v>0.25</v>
      </c>
      <c r="K1416" s="125">
        <f t="shared" si="101"/>
        <v>7.5</v>
      </c>
      <c r="L1416" s="130" t="s">
        <v>477</v>
      </c>
      <c r="M1416" s="130" t="s">
        <v>477</v>
      </c>
      <c r="N1416" s="130" t="s">
        <v>477</v>
      </c>
      <c r="O1416" s="127" t="s">
        <v>477</v>
      </c>
      <c r="P1416" s="126" t="s">
        <v>477</v>
      </c>
      <c r="Q1416" s="120" t="s">
        <v>477</v>
      </c>
      <c r="R1416" s="120" t="s">
        <v>478</v>
      </c>
    </row>
    <row r="1417" spans="1:18" ht="60" x14ac:dyDescent="0.25">
      <c r="A1417" s="120" t="s">
        <v>17</v>
      </c>
      <c r="B1417" s="121" t="s">
        <v>18</v>
      </c>
      <c r="C1417" s="122">
        <v>42664</v>
      </c>
      <c r="D1417" s="132">
        <v>400000</v>
      </c>
      <c r="E1417" s="120" t="s">
        <v>296</v>
      </c>
      <c r="F1417" s="130">
        <v>15</v>
      </c>
      <c r="G1417" s="120" t="str">
        <f>VLOOKUP(F1417,Plan2!$1:$1048576,3,FALSE)</f>
        <v>BORRACHA APAGADORA ESCRITA, MATERIAL PLÁSTICO DE VINIL, COMPRIMENTO 60 MM, LARGURA 20 MM, ALTURA 10 MM, COR VERDE, TIPO MACIA</v>
      </c>
      <c r="H1417" s="130" t="s">
        <v>297</v>
      </c>
      <c r="I1417" s="130">
        <v>10</v>
      </c>
      <c r="J1417" s="131">
        <f>VLOOKUP(F1417,Plan2!$1:$1048576,8,FALSE)</f>
        <v>0.6</v>
      </c>
      <c r="K1417" s="125">
        <f t="shared" si="101"/>
        <v>6</v>
      </c>
      <c r="L1417" s="133">
        <v>42524</v>
      </c>
      <c r="M1417" s="130" t="s">
        <v>419</v>
      </c>
      <c r="N1417" s="130">
        <f t="shared" si="102"/>
        <v>10</v>
      </c>
      <c r="O1417" s="127">
        <f t="shared" si="103"/>
        <v>6</v>
      </c>
      <c r="P1417" s="126">
        <v>42563</v>
      </c>
      <c r="Q1417" s="120">
        <v>13408</v>
      </c>
      <c r="R1417" s="120" t="s">
        <v>611</v>
      </c>
    </row>
    <row r="1418" spans="1:18" ht="105" x14ac:dyDescent="0.25">
      <c r="A1418" s="120" t="s">
        <v>17</v>
      </c>
      <c r="B1418" s="121" t="s">
        <v>18</v>
      </c>
      <c r="C1418" s="122">
        <v>42664</v>
      </c>
      <c r="D1418" s="132">
        <v>400000</v>
      </c>
      <c r="E1418" s="120" t="s">
        <v>296</v>
      </c>
      <c r="F1418" s="130">
        <v>18</v>
      </c>
      <c r="G1418" s="120" t="str">
        <f>VLOOKUP(F1418,Plan2!$1:$1048576,3,FALSE)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1418" s="130" t="s">
        <v>297</v>
      </c>
      <c r="I1418" s="130">
        <v>100</v>
      </c>
      <c r="J1418" s="131">
        <f>VLOOKUP(F1418,Plan2!$1:$1048576,8,FALSE)</f>
        <v>0.5</v>
      </c>
      <c r="K1418" s="125">
        <f t="shared" si="101"/>
        <v>50</v>
      </c>
      <c r="L1418" s="133">
        <v>42524</v>
      </c>
      <c r="M1418" s="130" t="s">
        <v>418</v>
      </c>
      <c r="N1418" s="130">
        <f t="shared" si="102"/>
        <v>100</v>
      </c>
      <c r="O1418" s="127">
        <f t="shared" si="103"/>
        <v>50</v>
      </c>
      <c r="P1418" s="126">
        <v>42583</v>
      </c>
      <c r="Q1418" s="120">
        <v>4227</v>
      </c>
      <c r="R1418" s="120" t="s">
        <v>611</v>
      </c>
    </row>
    <row r="1419" spans="1:18" ht="105" x14ac:dyDescent="0.25">
      <c r="A1419" s="120" t="s">
        <v>17</v>
      </c>
      <c r="B1419" s="121" t="s">
        <v>18</v>
      </c>
      <c r="C1419" s="122">
        <v>42664</v>
      </c>
      <c r="D1419" s="132">
        <v>400000</v>
      </c>
      <c r="E1419" s="120" t="s">
        <v>296</v>
      </c>
      <c r="F1419" s="130">
        <v>19</v>
      </c>
      <c r="G1419" s="120" t="str">
        <f>VLOOKUP(F1419,Plan2!$1:$1048576,3,FALSE)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1419" s="130" t="s">
        <v>297</v>
      </c>
      <c r="I1419" s="130">
        <v>250</v>
      </c>
      <c r="J1419" s="131">
        <f>VLOOKUP(F1419,Plan2!$1:$1048576,8,FALSE)</f>
        <v>0.32</v>
      </c>
      <c r="K1419" s="125">
        <f t="shared" si="101"/>
        <v>80</v>
      </c>
      <c r="L1419" s="133">
        <v>42527</v>
      </c>
      <c r="M1419" s="130" t="s">
        <v>431</v>
      </c>
      <c r="N1419" s="130">
        <f t="shared" si="102"/>
        <v>250</v>
      </c>
      <c r="O1419" s="127">
        <f t="shared" si="103"/>
        <v>80</v>
      </c>
      <c r="P1419" s="126">
        <v>42613</v>
      </c>
      <c r="Q1419" s="120">
        <v>1089</v>
      </c>
      <c r="R1419" s="120" t="s">
        <v>611</v>
      </c>
    </row>
    <row r="1420" spans="1:18" ht="105" x14ac:dyDescent="0.25">
      <c r="A1420" s="120" t="s">
        <v>17</v>
      </c>
      <c r="B1420" s="121" t="s">
        <v>18</v>
      </c>
      <c r="C1420" s="122">
        <v>42664</v>
      </c>
      <c r="D1420" s="132">
        <v>400000</v>
      </c>
      <c r="E1420" s="120" t="s">
        <v>296</v>
      </c>
      <c r="F1420" s="130">
        <v>20</v>
      </c>
      <c r="G1420" s="120" t="str">
        <f>VLOOKUP(F1420,Plan2!$1:$1048576,3,FALSE)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1420" s="130" t="s">
        <v>297</v>
      </c>
      <c r="I1420" s="130">
        <v>250</v>
      </c>
      <c r="J1420" s="131">
        <f>VLOOKUP(F1420,Plan2!$1:$1048576,8,FALSE)</f>
        <v>0.32</v>
      </c>
      <c r="K1420" s="125">
        <f t="shared" si="101"/>
        <v>80</v>
      </c>
      <c r="L1420" s="133">
        <v>42527</v>
      </c>
      <c r="M1420" s="130" t="s">
        <v>431</v>
      </c>
      <c r="N1420" s="130">
        <f t="shared" si="102"/>
        <v>250</v>
      </c>
      <c r="O1420" s="127">
        <f t="shared" si="103"/>
        <v>80</v>
      </c>
      <c r="P1420" s="126">
        <v>42613</v>
      </c>
      <c r="Q1420" s="120">
        <v>1089</v>
      </c>
      <c r="R1420" s="120" t="s">
        <v>611</v>
      </c>
    </row>
    <row r="1421" spans="1:18" ht="60" x14ac:dyDescent="0.25">
      <c r="A1421" s="120" t="s">
        <v>17</v>
      </c>
      <c r="B1421" s="121" t="s">
        <v>18</v>
      </c>
      <c r="C1421" s="122">
        <v>42664</v>
      </c>
      <c r="D1421" s="132">
        <v>400000</v>
      </c>
      <c r="E1421" s="120" t="s">
        <v>296</v>
      </c>
      <c r="F1421" s="130">
        <v>28</v>
      </c>
      <c r="G1421" s="120" t="str">
        <f>VLOOKUP(F1421,Plan2!$1:$1048576,3,FALSE)</f>
        <v>CANETA MARCA-TEXTO, MATERIAL PLÁSTICO, TIPO PONTA POROSA, COR FLUORESCENTE AMARELA, TIPO NÃO RECARREGÁVEL, DIMENSÕES 4 MM</v>
      </c>
      <c r="H1421" s="130" t="s">
        <v>297</v>
      </c>
      <c r="I1421" s="130">
        <v>25</v>
      </c>
      <c r="J1421" s="131">
        <f>VLOOKUP(F1421,Plan2!$1:$1048576,8,FALSE)</f>
        <v>0.85</v>
      </c>
      <c r="K1421" s="125">
        <f t="shared" si="101"/>
        <v>21.25</v>
      </c>
      <c r="L1421" s="133">
        <v>42524</v>
      </c>
      <c r="M1421" s="130" t="s">
        <v>424</v>
      </c>
      <c r="N1421" s="130">
        <f t="shared" si="102"/>
        <v>25</v>
      </c>
      <c r="O1421" s="127">
        <f t="shared" si="103"/>
        <v>21.25</v>
      </c>
      <c r="P1421" s="126">
        <v>42579</v>
      </c>
      <c r="Q1421" s="120">
        <v>938</v>
      </c>
      <c r="R1421" s="120" t="s">
        <v>611</v>
      </c>
    </row>
    <row r="1422" spans="1:18" ht="75" x14ac:dyDescent="0.25">
      <c r="A1422" s="120" t="s">
        <v>17</v>
      </c>
      <c r="B1422" s="121" t="s">
        <v>18</v>
      </c>
      <c r="C1422" s="122">
        <v>42664</v>
      </c>
      <c r="D1422" s="132">
        <v>400000</v>
      </c>
      <c r="E1422" s="120" t="s">
        <v>296</v>
      </c>
      <c r="F1422" s="130">
        <v>29</v>
      </c>
      <c r="G1422" s="120" t="str">
        <f>VLOOKUP(F1422,Plan2!$1:$1048576,3,FALSE)</f>
        <v>CANETA MARCA-TEXTO, MATERIAL PLÁSTICO, TIPO PONTA FACETADA, COR FLUORESCENTE AZUL, TIPO NÃO RECARREGÁVEL, CARACTERÍSTICAS ADICIONAIS TRAÇO 1 A 4 MM E BASE D´ÁGUA</v>
      </c>
      <c r="H1422" s="130" t="s">
        <v>297</v>
      </c>
      <c r="I1422" s="130">
        <v>25</v>
      </c>
      <c r="J1422" s="131">
        <f>VLOOKUP(F1422,Plan2!$1:$1048576,8,FALSE)</f>
        <v>0.85</v>
      </c>
      <c r="K1422" s="125">
        <f t="shared" si="101"/>
        <v>21.25</v>
      </c>
      <c r="L1422" s="133">
        <v>42524</v>
      </c>
      <c r="M1422" s="130" t="s">
        <v>424</v>
      </c>
      <c r="N1422" s="130">
        <f t="shared" si="102"/>
        <v>25</v>
      </c>
      <c r="O1422" s="127">
        <f t="shared" si="103"/>
        <v>21.25</v>
      </c>
      <c r="P1422" s="126">
        <v>42579</v>
      </c>
      <c r="Q1422" s="120">
        <v>938</v>
      </c>
      <c r="R1422" s="120" t="s">
        <v>611</v>
      </c>
    </row>
    <row r="1423" spans="1:18" ht="45" x14ac:dyDescent="0.25">
      <c r="A1423" s="120" t="s">
        <v>17</v>
      </c>
      <c r="B1423" s="121" t="s">
        <v>18</v>
      </c>
      <c r="C1423" s="122">
        <v>42664</v>
      </c>
      <c r="D1423" s="132">
        <v>400000</v>
      </c>
      <c r="E1423" s="120" t="s">
        <v>296</v>
      </c>
      <c r="F1423" s="130">
        <v>26</v>
      </c>
      <c r="G1423" s="120" t="str">
        <f>VLOOKUP(F1423,Plan2!$1:$1048576,3,FALSE)</f>
        <v>CANETA MARCA-TEXTO, MATERIAL PLÁSTICO, TIPO PONTA FLUORESCENTE, COR ROSA, TIPONÃO RECARREGÁVEL</v>
      </c>
      <c r="H1423" s="130" t="s">
        <v>297</v>
      </c>
      <c r="I1423" s="130">
        <v>25</v>
      </c>
      <c r="J1423" s="131">
        <f>VLOOKUP(F1423,Plan2!$1:$1048576,8,FALSE)</f>
        <v>0.85</v>
      </c>
      <c r="K1423" s="125">
        <f t="shared" si="101"/>
        <v>21.25</v>
      </c>
      <c r="L1423" s="133">
        <v>42524</v>
      </c>
      <c r="M1423" s="130" t="s">
        <v>424</v>
      </c>
      <c r="N1423" s="130">
        <f t="shared" si="102"/>
        <v>25</v>
      </c>
      <c r="O1423" s="127">
        <f t="shared" si="103"/>
        <v>21.25</v>
      </c>
      <c r="P1423" s="126">
        <v>42579</v>
      </c>
      <c r="Q1423" s="120">
        <v>938</v>
      </c>
      <c r="R1423" s="120" t="s">
        <v>611</v>
      </c>
    </row>
    <row r="1424" spans="1:18" ht="45" x14ac:dyDescent="0.25">
      <c r="A1424" s="120" t="s">
        <v>17</v>
      </c>
      <c r="B1424" s="121" t="s">
        <v>18</v>
      </c>
      <c r="C1424" s="122">
        <v>42664</v>
      </c>
      <c r="D1424" s="132">
        <v>400000</v>
      </c>
      <c r="E1424" s="120" t="s">
        <v>296</v>
      </c>
      <c r="F1424" s="130">
        <v>27</v>
      </c>
      <c r="G1424" s="120" t="str">
        <f>VLOOKUP(F1424,Plan2!$1:$1048576,3,FALSE)</f>
        <v>CANETA MARCA-TEXTO, MATERIAL PLÁSTICO, TIPO PONTA FLUORESCENTE, COR VERDE, TIPO NÃO RECARREGÁVEL</v>
      </c>
      <c r="H1424" s="130" t="s">
        <v>297</v>
      </c>
      <c r="I1424" s="130">
        <v>25</v>
      </c>
      <c r="J1424" s="131">
        <f>VLOOKUP(F1424,Plan2!$1:$1048576,8,FALSE)</f>
        <v>0.85</v>
      </c>
      <c r="K1424" s="125">
        <f t="shared" si="101"/>
        <v>21.25</v>
      </c>
      <c r="L1424" s="133">
        <v>42524</v>
      </c>
      <c r="M1424" s="130" t="s">
        <v>423</v>
      </c>
      <c r="N1424" s="130">
        <f t="shared" si="102"/>
        <v>25</v>
      </c>
      <c r="O1424" s="127">
        <f t="shared" si="103"/>
        <v>21.25</v>
      </c>
      <c r="P1424" s="126">
        <v>42576</v>
      </c>
      <c r="Q1424" s="120">
        <v>348</v>
      </c>
      <c r="R1424" s="120" t="s">
        <v>611</v>
      </c>
    </row>
    <row r="1425" spans="1:18" ht="45" x14ac:dyDescent="0.25">
      <c r="A1425" s="120" t="s">
        <v>17</v>
      </c>
      <c r="B1425" s="121" t="s">
        <v>18</v>
      </c>
      <c r="C1425" s="122">
        <v>42664</v>
      </c>
      <c r="D1425" s="132">
        <v>400000</v>
      </c>
      <c r="E1425" s="120" t="s">
        <v>296</v>
      </c>
      <c r="F1425" s="130">
        <v>37</v>
      </c>
      <c r="G1425" s="120" t="str">
        <f>VLOOKUP(F1425,Plan2!$1:$1048576,3,FALSE)</f>
        <v>CARTOLINA, MATERIAL CELULOSE VEGETAL, GRAMATURA 180 G/M2, COMPRIMENTO 730 MM, LARGURA 550 MM, COR BRANCA</v>
      </c>
      <c r="H1425" s="130" t="s">
        <v>297</v>
      </c>
      <c r="I1425" s="130">
        <v>50</v>
      </c>
      <c r="J1425" s="131">
        <f>VLOOKUP(F1425,Plan2!$1:$1048576,8,FALSE)</f>
        <v>0.38</v>
      </c>
      <c r="K1425" s="125">
        <f t="shared" si="101"/>
        <v>19</v>
      </c>
      <c r="L1425" s="133">
        <v>42527</v>
      </c>
      <c r="M1425" s="130" t="s">
        <v>425</v>
      </c>
      <c r="N1425" s="130">
        <f t="shared" si="102"/>
        <v>50</v>
      </c>
      <c r="O1425" s="127">
        <f t="shared" si="103"/>
        <v>19</v>
      </c>
      <c r="P1425" s="126">
        <v>42579</v>
      </c>
      <c r="Q1425" s="120">
        <v>1400</v>
      </c>
      <c r="R1425" s="120" t="s">
        <v>611</v>
      </c>
    </row>
    <row r="1426" spans="1:18" ht="75" x14ac:dyDescent="0.25">
      <c r="A1426" s="120" t="s">
        <v>17</v>
      </c>
      <c r="B1426" s="121" t="s">
        <v>18</v>
      </c>
      <c r="C1426" s="122">
        <v>42664</v>
      </c>
      <c r="D1426" s="132">
        <v>400000</v>
      </c>
      <c r="E1426" s="120" t="s">
        <v>296</v>
      </c>
      <c r="F1426" s="130">
        <v>47</v>
      </c>
      <c r="G1426" s="120" t="str">
        <f>VLOOKUP(F1426,Plan2!$1:$1048576,3,FALSE)</f>
        <v>COLA, COMPOSIÇÃO POLIVINIL ACETATO- PVA, COR BRANCA, APLICAÇÃO ESCOLAR, CARACTERÍSTICAS ADICIONAIS LAVÁVEL, NÃO TÓXICA, VALIDADE MÍNIMA 18 MESES, TIPOLÍQUIDO. TUDO DE 40G</v>
      </c>
      <c r="H1426" s="130" t="s">
        <v>297</v>
      </c>
      <c r="I1426" s="130">
        <v>30</v>
      </c>
      <c r="J1426" s="131">
        <f>VLOOKUP(F1426,Plan2!$1:$1048576,8,FALSE)</f>
        <v>0.49</v>
      </c>
      <c r="K1426" s="125">
        <f t="shared" si="101"/>
        <v>14.7</v>
      </c>
      <c r="L1426" s="133">
        <v>42524</v>
      </c>
      <c r="M1426" s="130" t="s">
        <v>424</v>
      </c>
      <c r="N1426" s="130">
        <f t="shared" si="102"/>
        <v>30</v>
      </c>
      <c r="O1426" s="127">
        <f t="shared" si="103"/>
        <v>14.7</v>
      </c>
      <c r="P1426" s="126">
        <v>42579</v>
      </c>
      <c r="Q1426" s="120">
        <v>938</v>
      </c>
      <c r="R1426" s="120" t="s">
        <v>611</v>
      </c>
    </row>
    <row r="1427" spans="1:18" ht="60" x14ac:dyDescent="0.25">
      <c r="A1427" s="120" t="s">
        <v>17</v>
      </c>
      <c r="B1427" s="121" t="s">
        <v>18</v>
      </c>
      <c r="C1427" s="122">
        <v>42664</v>
      </c>
      <c r="D1427" s="132">
        <v>400000</v>
      </c>
      <c r="E1427" s="120" t="s">
        <v>296</v>
      </c>
      <c r="F1427" s="130">
        <v>49</v>
      </c>
      <c r="G1427" s="120" t="str">
        <f>VLOOKUP(F1427,Plan2!$1:$1048576,3,FALSE)</f>
        <v>COLCHETE FIXAÇÃO, MATERIAL AÇO, TRATAMENTO SUPERFICIAL LATONADO, TAMANHO Nº 08. CAIXA COM 72 UNIDADES</v>
      </c>
      <c r="H1427" s="130" t="s">
        <v>297</v>
      </c>
      <c r="I1427" s="130">
        <v>50</v>
      </c>
      <c r="J1427" s="131">
        <f>VLOOKUP(F1427,Plan2!$1:$1048576,8,FALSE)</f>
        <v>2.65</v>
      </c>
      <c r="K1427" s="125">
        <f t="shared" si="101"/>
        <v>132.5</v>
      </c>
      <c r="L1427" s="133">
        <v>42524</v>
      </c>
      <c r="M1427" s="130" t="s">
        <v>423</v>
      </c>
      <c r="N1427" s="130">
        <v>40</v>
      </c>
      <c r="O1427" s="127">
        <f t="shared" si="103"/>
        <v>106</v>
      </c>
      <c r="P1427" s="126">
        <v>42576</v>
      </c>
      <c r="Q1427" s="120">
        <v>348</v>
      </c>
      <c r="R1427" s="120" t="s">
        <v>692</v>
      </c>
    </row>
    <row r="1428" spans="1:18" ht="60" x14ac:dyDescent="0.25">
      <c r="A1428" s="120" t="s">
        <v>17</v>
      </c>
      <c r="B1428" s="121" t="s">
        <v>18</v>
      </c>
      <c r="C1428" s="122">
        <v>42664</v>
      </c>
      <c r="D1428" s="132">
        <v>400000</v>
      </c>
      <c r="E1428" s="120" t="s">
        <v>296</v>
      </c>
      <c r="F1428" s="130">
        <v>50</v>
      </c>
      <c r="G1428" s="120" t="str">
        <f>VLOOKUP(F1428,Plan2!$1:$1048576,3,FALSE)</f>
        <v>COLCHETE FIXAÇÃO, MATERIAL METAL, TRATAMENTO SUPERFICIAL LATONADO, TAMANHO Nº 10, APLICAÇÃO PROCESSOS. CAIXA COM 72 UNIDADES</v>
      </c>
      <c r="H1428" s="130" t="s">
        <v>297</v>
      </c>
      <c r="I1428" s="130">
        <v>30</v>
      </c>
      <c r="J1428" s="131">
        <f>VLOOKUP(F1428,Plan2!$1:$1048576,8,FALSE)</f>
        <v>3.15</v>
      </c>
      <c r="K1428" s="125">
        <f t="shared" si="101"/>
        <v>94.5</v>
      </c>
      <c r="L1428" s="133">
        <v>42524</v>
      </c>
      <c r="M1428" s="130" t="s">
        <v>423</v>
      </c>
      <c r="N1428" s="130">
        <f>I1428</f>
        <v>30</v>
      </c>
      <c r="O1428" s="127">
        <f t="shared" si="103"/>
        <v>94.5</v>
      </c>
      <c r="P1428" s="126">
        <v>42576</v>
      </c>
      <c r="Q1428" s="120">
        <v>348</v>
      </c>
      <c r="R1428" s="120" t="s">
        <v>611</v>
      </c>
    </row>
    <row r="1429" spans="1:18" ht="60" x14ac:dyDescent="0.25">
      <c r="A1429" s="120" t="s">
        <v>17</v>
      </c>
      <c r="B1429" s="121" t="s">
        <v>18</v>
      </c>
      <c r="C1429" s="122">
        <v>42664</v>
      </c>
      <c r="D1429" s="132">
        <v>400000</v>
      </c>
      <c r="E1429" s="120" t="s">
        <v>296</v>
      </c>
      <c r="F1429" s="130">
        <v>57</v>
      </c>
      <c r="G1429" s="120" t="str">
        <f>VLOOKUP(F1429,Plan2!$1:$1048576,3,FALSE)</f>
        <v>CORRETIVO LÍQUIDO, MATERIAL BASE D´ÁGUA- SECAGEM RÁPIDA, APRESENTAÇÃO FRASCO, APLICAÇÃO PAPEL COMUM ML, VOLUME 18 ML</v>
      </c>
      <c r="H1429" s="130" t="s">
        <v>297</v>
      </c>
      <c r="I1429" s="130">
        <v>40</v>
      </c>
      <c r="J1429" s="131">
        <f>VLOOKUP(F1429,Plan2!$1:$1048576,8,FALSE)</f>
        <v>0.99</v>
      </c>
      <c r="K1429" s="125">
        <f t="shared" si="101"/>
        <v>39.6</v>
      </c>
      <c r="L1429" s="133">
        <v>42527</v>
      </c>
      <c r="M1429" s="130" t="s">
        <v>431</v>
      </c>
      <c r="N1429" s="130">
        <f>I1429</f>
        <v>40</v>
      </c>
      <c r="O1429" s="127">
        <f t="shared" si="103"/>
        <v>39.6</v>
      </c>
      <c r="P1429" s="126">
        <v>42613</v>
      </c>
      <c r="Q1429" s="120">
        <v>1089</v>
      </c>
      <c r="R1429" s="120" t="s">
        <v>611</v>
      </c>
    </row>
    <row r="1430" spans="1:18" ht="60" x14ac:dyDescent="0.25">
      <c r="A1430" s="120" t="s">
        <v>17</v>
      </c>
      <c r="B1430" s="121" t="s">
        <v>18</v>
      </c>
      <c r="C1430" s="122">
        <v>42664</v>
      </c>
      <c r="D1430" s="132">
        <v>400000</v>
      </c>
      <c r="E1430" s="120" t="s">
        <v>296</v>
      </c>
      <c r="F1430" s="130">
        <v>65</v>
      </c>
      <c r="G1430" s="120" t="str">
        <f>VLOOKUP(F1430,Plan2!$1:$1048576,3,FALSE)</f>
        <v>ENVELOPE, MATERIAL PAPEL KRAFT, GRAMATURA 110 G/M2, TIPO SACO COMUM, COMPRIMENTO 360 MM, COR BRANCA, LARGURA 260 MM</v>
      </c>
      <c r="H1430" s="130" t="s">
        <v>297</v>
      </c>
      <c r="I1430" s="130">
        <v>500</v>
      </c>
      <c r="J1430" s="131">
        <f>VLOOKUP(F1430,Plan2!$1:$1048576,8,FALSE)</f>
        <v>0.11</v>
      </c>
      <c r="K1430" s="125">
        <f t="shared" si="101"/>
        <v>55</v>
      </c>
      <c r="L1430" s="133">
        <v>42524</v>
      </c>
      <c r="M1430" s="130" t="s">
        <v>420</v>
      </c>
      <c r="N1430" s="130">
        <v>300</v>
      </c>
      <c r="O1430" s="127">
        <f t="shared" si="103"/>
        <v>33</v>
      </c>
      <c r="P1430" s="126">
        <v>42579</v>
      </c>
      <c r="Q1430" s="120">
        <v>4544</v>
      </c>
      <c r="R1430" s="120" t="s">
        <v>692</v>
      </c>
    </row>
    <row r="1431" spans="1:18" ht="60" x14ac:dyDescent="0.25">
      <c r="A1431" s="120" t="s">
        <v>17</v>
      </c>
      <c r="B1431" s="121" t="s">
        <v>18</v>
      </c>
      <c r="C1431" s="122">
        <v>42664</v>
      </c>
      <c r="D1431" s="132">
        <v>400000</v>
      </c>
      <c r="E1431" s="120" t="s">
        <v>296</v>
      </c>
      <c r="F1431" s="130">
        <v>66</v>
      </c>
      <c r="G1431" s="120" t="str">
        <f>VLOOKUP(F1431,Plan2!$1:$1048576,3,FALSE)</f>
        <v>ENVELOPE, MATERIAL PAPEL KRAFT, GRAMATURA 110 G/M2, TIPO SACO COMUM, COMPRIMENTO 390 MM, COR PARDA, LARGURA 260 MM</v>
      </c>
      <c r="H1431" s="130" t="s">
        <v>297</v>
      </c>
      <c r="I1431" s="130">
        <v>500</v>
      </c>
      <c r="J1431" s="131">
        <f>VLOOKUP(F1431,Plan2!$1:$1048576,8,FALSE)</f>
        <v>0.12</v>
      </c>
      <c r="K1431" s="125">
        <f t="shared" si="101"/>
        <v>60</v>
      </c>
      <c r="L1431" s="133">
        <v>42524</v>
      </c>
      <c r="M1431" s="130" t="s">
        <v>420</v>
      </c>
      <c r="N1431" s="130">
        <v>400</v>
      </c>
      <c r="O1431" s="127">
        <f t="shared" si="103"/>
        <v>48</v>
      </c>
      <c r="P1431" s="126">
        <v>42579</v>
      </c>
      <c r="Q1431" s="120">
        <v>4544</v>
      </c>
      <c r="R1431" s="120" t="s">
        <v>692</v>
      </c>
    </row>
    <row r="1432" spans="1:18" ht="60" x14ac:dyDescent="0.25">
      <c r="A1432" s="120" t="s">
        <v>17</v>
      </c>
      <c r="B1432" s="121" t="s">
        <v>18</v>
      </c>
      <c r="C1432" s="122">
        <v>42664</v>
      </c>
      <c r="D1432" s="132">
        <v>400000</v>
      </c>
      <c r="E1432" s="120" t="s">
        <v>296</v>
      </c>
      <c r="F1432" s="130">
        <v>82</v>
      </c>
      <c r="G1432" s="120" t="str">
        <f>VLOOKUP(F1432,Plan2!$1:$1048576,3,FALSE)</f>
        <v>ESTILETE DESENHO, MATERIAL CORPO PLÁSTICO RESISTENTE, LARGURA LÂMINA 22 MM, TIPO LÂMINA RETRÁTIL, TIPO FIXAÇÃO LÂMINA ENCAIXE DE PRESSÃO</v>
      </c>
      <c r="H1432" s="130" t="s">
        <v>297</v>
      </c>
      <c r="I1432" s="130">
        <v>10</v>
      </c>
      <c r="J1432" s="131">
        <f>VLOOKUP(F1432,Plan2!$1:$1048576,8,FALSE)</f>
        <v>1</v>
      </c>
      <c r="K1432" s="125">
        <f t="shared" si="101"/>
        <v>10</v>
      </c>
      <c r="L1432" s="133">
        <v>42524</v>
      </c>
      <c r="M1432" s="130" t="s">
        <v>424</v>
      </c>
      <c r="N1432" s="130">
        <f>I1432</f>
        <v>10</v>
      </c>
      <c r="O1432" s="127">
        <f t="shared" si="103"/>
        <v>10</v>
      </c>
      <c r="P1432" s="126">
        <v>42579</v>
      </c>
      <c r="Q1432" s="120">
        <v>938</v>
      </c>
      <c r="R1432" s="120" t="s">
        <v>611</v>
      </c>
    </row>
    <row r="1433" spans="1:18" ht="120" x14ac:dyDescent="0.25">
      <c r="A1433" s="120" t="s">
        <v>17</v>
      </c>
      <c r="B1433" s="121" t="s">
        <v>18</v>
      </c>
      <c r="C1433" s="122">
        <v>42664</v>
      </c>
      <c r="D1433" s="132">
        <v>400000</v>
      </c>
      <c r="E1433" s="120" t="s">
        <v>296</v>
      </c>
      <c r="F1433" s="130">
        <v>84</v>
      </c>
      <c r="G1433" s="120" t="str">
        <f>VLOOKUP(F1433,Plan2!$1:$1048576,3,FALSE)</f>
        <v>ETIQUETA ADESIVA, MATERIAL PAPEL, COR BRANCA, LARGURA 74,60 MM, COMPRIMENTO 128 MM, APLICAÇÃO IMPRESSORA MATRICIAL, FORMATO RETANGULAR, CARACTERÍSTICAS ADICIONAIS FOLHA COM 4 ETIQUETAS AUTO-ADESIVA/FORMULÁRIO COM. CIXA COM 2.000 UNIDADES</v>
      </c>
      <c r="H1433" s="130" t="s">
        <v>297</v>
      </c>
      <c r="I1433" s="130">
        <v>1</v>
      </c>
      <c r="J1433" s="131">
        <f>VLOOKUP(F1433,Plan2!$1:$1048576,8,FALSE)</f>
        <v>74.849999999999994</v>
      </c>
      <c r="K1433" s="125">
        <f t="shared" si="101"/>
        <v>74.849999999999994</v>
      </c>
      <c r="L1433" s="133">
        <v>42524</v>
      </c>
      <c r="M1433" s="130" t="s">
        <v>417</v>
      </c>
      <c r="N1433" s="130">
        <f>I1433</f>
        <v>1</v>
      </c>
      <c r="O1433" s="127">
        <f t="shared" si="103"/>
        <v>74.849999999999994</v>
      </c>
      <c r="P1433" s="126">
        <v>42577</v>
      </c>
      <c r="Q1433" s="120">
        <v>6468</v>
      </c>
      <c r="R1433" s="120" t="s">
        <v>611</v>
      </c>
    </row>
    <row r="1434" spans="1:18" ht="60" x14ac:dyDescent="0.25">
      <c r="A1434" s="120" t="s">
        <v>17</v>
      </c>
      <c r="B1434" s="121" t="s">
        <v>18</v>
      </c>
      <c r="C1434" s="122">
        <v>42664</v>
      </c>
      <c r="D1434" s="132">
        <v>400000</v>
      </c>
      <c r="E1434" s="120" t="s">
        <v>296</v>
      </c>
      <c r="F1434" s="130">
        <v>87</v>
      </c>
      <c r="G1434" s="120" t="str">
        <f>VLOOKUP(F1434,Plan2!$1:$1048576,3,FALSE)</f>
        <v>FITA ADESIVA, MATERIAL CELOFANE TRANSPARENTE, TIPO MONOFACE, LARGURA 19 MM, COMPRIMENTO 30 M, COR INCOLOR, APLICAÇÃO MULTIUSO</v>
      </c>
      <c r="H1434" s="130" t="s">
        <v>297</v>
      </c>
      <c r="I1434" s="130">
        <v>10</v>
      </c>
      <c r="J1434" s="131">
        <f>VLOOKUP(F1434,Plan2!$1:$1048576,8,FALSE)</f>
        <v>0.97</v>
      </c>
      <c r="K1434" s="125">
        <f t="shared" si="101"/>
        <v>9.6999999999999993</v>
      </c>
      <c r="L1434" s="133">
        <v>42524</v>
      </c>
      <c r="M1434" s="130" t="s">
        <v>414</v>
      </c>
      <c r="N1434" s="130">
        <f>I1434</f>
        <v>10</v>
      </c>
      <c r="O1434" s="127">
        <f t="shared" si="103"/>
        <v>9.6999999999999993</v>
      </c>
      <c r="P1434" s="126">
        <v>42612</v>
      </c>
      <c r="Q1434" s="120">
        <v>1489</v>
      </c>
      <c r="R1434" s="120" t="s">
        <v>611</v>
      </c>
    </row>
    <row r="1435" spans="1:18" ht="60" x14ac:dyDescent="0.25">
      <c r="A1435" s="120" t="s">
        <v>17</v>
      </c>
      <c r="B1435" s="121" t="s">
        <v>18</v>
      </c>
      <c r="C1435" s="122">
        <v>42664</v>
      </c>
      <c r="D1435" s="132">
        <v>400000</v>
      </c>
      <c r="E1435" s="120" t="s">
        <v>296</v>
      </c>
      <c r="F1435" s="130">
        <v>88</v>
      </c>
      <c r="G1435" s="120" t="str">
        <f>VLOOKUP(F1435,Plan2!$1:$1048576,3,FALSE)</f>
        <v>FITA ADESIVA, MATERIAL CREPE, TIPO MONOFACE, LARGURA 19 MM, COMPRIMENTO 50 M, COR BEGE, APLICAÇÃO MULTIUSO. ROLO DE 50 METROS</v>
      </c>
      <c r="H1435" s="130" t="s">
        <v>297</v>
      </c>
      <c r="I1435" s="130">
        <v>15</v>
      </c>
      <c r="J1435" s="131">
        <f>VLOOKUP(F1435,Plan2!$1:$1048576,8,FALSE)</f>
        <v>1.5</v>
      </c>
      <c r="K1435" s="125">
        <f t="shared" si="101"/>
        <v>22.5</v>
      </c>
      <c r="L1435" s="133">
        <v>42524</v>
      </c>
      <c r="M1435" s="130" t="s">
        <v>416</v>
      </c>
      <c r="N1435" s="130">
        <v>10</v>
      </c>
      <c r="O1435" s="127">
        <f t="shared" si="103"/>
        <v>15</v>
      </c>
      <c r="P1435" s="126">
        <v>42597</v>
      </c>
      <c r="Q1435" s="120">
        <v>3048</v>
      </c>
      <c r="R1435" s="120" t="s">
        <v>692</v>
      </c>
    </row>
    <row r="1436" spans="1:18" ht="75" x14ac:dyDescent="0.25">
      <c r="A1436" s="120" t="s">
        <v>17</v>
      </c>
      <c r="B1436" s="121" t="s">
        <v>18</v>
      </c>
      <c r="C1436" s="122">
        <v>42664</v>
      </c>
      <c r="D1436" s="132">
        <v>400000</v>
      </c>
      <c r="E1436" s="120" t="s">
        <v>296</v>
      </c>
      <c r="F1436" s="130">
        <v>91</v>
      </c>
      <c r="G1436" s="120" t="str">
        <f>VLOOKUP(F1436,Plan2!$1:$1048576,3,FALSE)</f>
        <v>FITA ADESIVA, MATERIAL POLIPROPILENO TRANSPARENTE, TIPO MONOFACE, LARGURA 19 MM, COMPRIMENTO 50 M, COR INCOLOR, APLICAÇÃO MULTIUSO. ROLO DE 50 METROS</v>
      </c>
      <c r="H1436" s="130" t="s">
        <v>297</v>
      </c>
      <c r="I1436" s="130">
        <v>10</v>
      </c>
      <c r="J1436" s="131">
        <f>VLOOKUP(F1436,Plan2!$1:$1048576,8,FALSE)</f>
        <v>1.03</v>
      </c>
      <c r="K1436" s="125">
        <f t="shared" si="101"/>
        <v>10.3</v>
      </c>
      <c r="L1436" s="133">
        <v>42527</v>
      </c>
      <c r="M1436" s="130" t="s">
        <v>429</v>
      </c>
      <c r="N1436" s="130">
        <f t="shared" ref="N1436:N1449" si="104">I1436</f>
        <v>10</v>
      </c>
      <c r="O1436" s="127">
        <f t="shared" si="103"/>
        <v>10.3</v>
      </c>
      <c r="P1436" s="126">
        <v>42569</v>
      </c>
      <c r="Q1436" s="120">
        <v>2792</v>
      </c>
      <c r="R1436" s="120" t="s">
        <v>611</v>
      </c>
    </row>
    <row r="1437" spans="1:18" ht="45" x14ac:dyDescent="0.25">
      <c r="A1437" s="120" t="s">
        <v>17</v>
      </c>
      <c r="B1437" s="121" t="s">
        <v>18</v>
      </c>
      <c r="C1437" s="122">
        <v>42664</v>
      </c>
      <c r="D1437" s="132">
        <v>400000</v>
      </c>
      <c r="E1437" s="120" t="s">
        <v>296</v>
      </c>
      <c r="F1437" s="130">
        <v>94</v>
      </c>
      <c r="G1437" s="120" t="str">
        <f>VLOOKUP(F1437,Plan2!$1:$1048576,3,FALSE)</f>
        <v>FLANELA, MATERIAL FLANELA, COMPRIMENTO 60 CM, LARGURA 40 CM, COR AMARELA</v>
      </c>
      <c r="H1437" s="130" t="s">
        <v>297</v>
      </c>
      <c r="I1437" s="130">
        <v>10</v>
      </c>
      <c r="J1437" s="131">
        <f>VLOOKUP(F1437,Plan2!$1:$1048576,8,FALSE)</f>
        <v>1.22</v>
      </c>
      <c r="K1437" s="125">
        <f t="shared" si="101"/>
        <v>12.2</v>
      </c>
      <c r="L1437" s="133">
        <v>42524</v>
      </c>
      <c r="M1437" s="130" t="s">
        <v>422</v>
      </c>
      <c r="N1437" s="130">
        <f t="shared" si="104"/>
        <v>10</v>
      </c>
      <c r="O1437" s="127">
        <f t="shared" si="103"/>
        <v>12.2</v>
      </c>
      <c r="P1437" s="126">
        <v>42590</v>
      </c>
      <c r="Q1437" s="120">
        <v>544</v>
      </c>
      <c r="R1437" s="120" t="s">
        <v>611</v>
      </c>
    </row>
    <row r="1438" spans="1:18" ht="60" x14ac:dyDescent="0.25">
      <c r="A1438" s="120" t="s">
        <v>17</v>
      </c>
      <c r="B1438" s="121" t="s">
        <v>18</v>
      </c>
      <c r="C1438" s="122">
        <v>42664</v>
      </c>
      <c r="D1438" s="132">
        <v>400000</v>
      </c>
      <c r="E1438" s="120" t="s">
        <v>296</v>
      </c>
      <c r="F1438" s="130">
        <v>99</v>
      </c>
      <c r="G1438" s="120" t="str">
        <f>VLOOKUP(F1438,Plan2!$1:$1048576,3,FALSE)</f>
        <v>GARRAFA TÉRMICA, MATERIAL PLÁSTICO, CAPACIDADE 1 L, FORMATO CILÍNDRICO, CARACTERÍSTICAS ADICIONAIS COM TAMPA ROSCÁVEL E AMPOLA EM VIDRO</v>
      </c>
      <c r="H1438" s="130" t="s">
        <v>297</v>
      </c>
      <c r="I1438" s="130">
        <v>25</v>
      </c>
      <c r="J1438" s="131">
        <f>VLOOKUP(F1438,Plan2!$1:$1048576,8,FALSE)</f>
        <v>19.989999999999998</v>
      </c>
      <c r="K1438" s="125">
        <f t="shared" si="101"/>
        <v>499.74999999999994</v>
      </c>
      <c r="L1438" s="133">
        <v>42524</v>
      </c>
      <c r="M1438" s="130" t="s">
        <v>422</v>
      </c>
      <c r="N1438" s="130">
        <f t="shared" si="104"/>
        <v>25</v>
      </c>
      <c r="O1438" s="127">
        <f t="shared" si="103"/>
        <v>499.74999999999994</v>
      </c>
      <c r="P1438" s="126">
        <v>42590</v>
      </c>
      <c r="Q1438" s="120">
        <v>544</v>
      </c>
      <c r="R1438" s="120" t="s">
        <v>611</v>
      </c>
    </row>
    <row r="1439" spans="1:18" ht="45" x14ac:dyDescent="0.25">
      <c r="A1439" s="120" t="s">
        <v>17</v>
      </c>
      <c r="B1439" s="121" t="s">
        <v>18</v>
      </c>
      <c r="C1439" s="122">
        <v>42664</v>
      </c>
      <c r="D1439" s="132">
        <v>400000</v>
      </c>
      <c r="E1439" s="120" t="s">
        <v>296</v>
      </c>
      <c r="F1439" s="130">
        <v>102</v>
      </c>
      <c r="G1439" s="120" t="str">
        <f>VLOOKUP(F1439,Plan2!$1:$1048576,3,FALSE)</f>
        <v>GRAMPEADOR, TRATAMENTO SUPERFICIAL PINTADO, MATERIAL METAL, TIPO MESA, CAPACIDADE 50 FL, TAMANHO GRAMPO 26/6</v>
      </c>
      <c r="H1439" s="130" t="s">
        <v>297</v>
      </c>
      <c r="I1439" s="130">
        <v>10</v>
      </c>
      <c r="J1439" s="131">
        <f>VLOOKUP(F1439,Plan2!$1:$1048576,8,FALSE)</f>
        <v>17.489999999999998</v>
      </c>
      <c r="K1439" s="125">
        <f t="shared" si="101"/>
        <v>174.89999999999998</v>
      </c>
      <c r="L1439" s="133">
        <v>42524</v>
      </c>
      <c r="M1439" s="130" t="s">
        <v>418</v>
      </c>
      <c r="N1439" s="130">
        <f t="shared" si="104"/>
        <v>10</v>
      </c>
      <c r="O1439" s="127">
        <f t="shared" si="103"/>
        <v>174.89999999999998</v>
      </c>
      <c r="P1439" s="126">
        <v>42583</v>
      </c>
      <c r="Q1439" s="120">
        <v>4227</v>
      </c>
      <c r="R1439" s="120" t="s">
        <v>611</v>
      </c>
    </row>
    <row r="1440" spans="1:18" ht="60" x14ac:dyDescent="0.25">
      <c r="A1440" s="120" t="s">
        <v>17</v>
      </c>
      <c r="B1440" s="121" t="s">
        <v>18</v>
      </c>
      <c r="C1440" s="122">
        <v>42664</v>
      </c>
      <c r="D1440" s="132">
        <v>400000</v>
      </c>
      <c r="E1440" s="120" t="s">
        <v>296</v>
      </c>
      <c r="F1440" s="130">
        <v>101</v>
      </c>
      <c r="G1440" s="120" t="str">
        <f>VLOOKUP(F1440,Plan2!$1:$1048576,3,FALSE)</f>
        <v>GRAMPEADOR, TRATAMENTO SUPERFICIAL PINTADO, MATERIAL METAL, TIPO MESA, CAPACIDADE 20 FL, APLICAÇÃO PAPEL, TAMANHO GRAMPO 26/6</v>
      </c>
      <c r="H1440" s="130" t="s">
        <v>297</v>
      </c>
      <c r="I1440" s="130">
        <v>10</v>
      </c>
      <c r="J1440" s="131">
        <f>VLOOKUP(F1440,Plan2!$1:$1048576,8,FALSE)</f>
        <v>5.84</v>
      </c>
      <c r="K1440" s="125">
        <f t="shared" si="101"/>
        <v>58.4</v>
      </c>
      <c r="L1440" s="133">
        <v>42527</v>
      </c>
      <c r="M1440" s="130" t="s">
        <v>431</v>
      </c>
      <c r="N1440" s="130">
        <f t="shared" si="104"/>
        <v>10</v>
      </c>
      <c r="O1440" s="127">
        <f t="shared" si="103"/>
        <v>58.4</v>
      </c>
      <c r="P1440" s="126">
        <v>42613</v>
      </c>
      <c r="Q1440" s="120">
        <v>1089</v>
      </c>
      <c r="R1440" s="120" t="s">
        <v>611</v>
      </c>
    </row>
    <row r="1441" spans="1:18" ht="60" x14ac:dyDescent="0.25">
      <c r="A1441" s="120" t="s">
        <v>17</v>
      </c>
      <c r="B1441" s="121" t="s">
        <v>18</v>
      </c>
      <c r="C1441" s="122">
        <v>42664</v>
      </c>
      <c r="D1441" s="132">
        <v>400000</v>
      </c>
      <c r="E1441" s="120" t="s">
        <v>296</v>
      </c>
      <c r="F1441" s="130">
        <v>105</v>
      </c>
      <c r="G1441" s="120" t="str">
        <f>VLOOKUP(F1441,Plan2!$1:$1048576,3,FALSE)</f>
        <v>GRAMPO GRAMPEADOR, MATERIAL METAL, TRATAMENTO SUPERFICIAL NIQUELADO, TAMANHO 23/6. CAIXA COM 5.000 UNIDADES</v>
      </c>
      <c r="H1441" s="130" t="s">
        <v>297</v>
      </c>
      <c r="I1441" s="130">
        <v>20</v>
      </c>
      <c r="J1441" s="131">
        <f>VLOOKUP(F1441,Plan2!$1:$1048576,8,FALSE)</f>
        <v>7.9</v>
      </c>
      <c r="K1441" s="125">
        <f t="shared" si="101"/>
        <v>158</v>
      </c>
      <c r="L1441" s="130" t="s">
        <v>477</v>
      </c>
      <c r="M1441" s="130" t="s">
        <v>477</v>
      </c>
      <c r="N1441" s="130" t="s">
        <v>477</v>
      </c>
      <c r="O1441" s="127" t="s">
        <v>477</v>
      </c>
      <c r="P1441" s="126" t="s">
        <v>477</v>
      </c>
      <c r="Q1441" s="120" t="s">
        <v>477</v>
      </c>
      <c r="R1441" s="120" t="s">
        <v>478</v>
      </c>
    </row>
    <row r="1442" spans="1:18" ht="45" x14ac:dyDescent="0.25">
      <c r="A1442" s="120" t="s">
        <v>17</v>
      </c>
      <c r="B1442" s="121" t="s">
        <v>18</v>
      </c>
      <c r="C1442" s="122">
        <v>42664</v>
      </c>
      <c r="D1442" s="132">
        <v>400000</v>
      </c>
      <c r="E1442" s="120" t="s">
        <v>296</v>
      </c>
      <c r="F1442" s="130">
        <v>104</v>
      </c>
      <c r="G1442" s="120" t="str">
        <f>VLOOKUP(F1442,Plan2!$1:$1048576,3,FALSE)</f>
        <v>GRAMPO GRAMPEADOR, MATERIAL METAL, TRATAMENTO SUPERFICIAL GALVANIZADO, TAMANHO26/6. CAIXA COM 5.000 UNIDADES</v>
      </c>
      <c r="H1442" s="130" t="s">
        <v>297</v>
      </c>
      <c r="I1442" s="130">
        <v>20</v>
      </c>
      <c r="J1442" s="131">
        <f>VLOOKUP(F1442,Plan2!$1:$1048576,8,FALSE)</f>
        <v>2</v>
      </c>
      <c r="K1442" s="125">
        <f t="shared" si="101"/>
        <v>40</v>
      </c>
      <c r="L1442" s="133">
        <v>42527</v>
      </c>
      <c r="M1442" s="130" t="s">
        <v>428</v>
      </c>
      <c r="N1442" s="130">
        <f t="shared" si="104"/>
        <v>20</v>
      </c>
      <c r="O1442" s="127">
        <f t="shared" si="103"/>
        <v>40</v>
      </c>
      <c r="P1442" s="126">
        <v>42639</v>
      </c>
      <c r="Q1442" s="120">
        <v>309</v>
      </c>
      <c r="R1442" s="120" t="s">
        <v>611</v>
      </c>
    </row>
    <row r="1443" spans="1:18" ht="120" x14ac:dyDescent="0.25">
      <c r="A1443" s="120" t="s">
        <v>17</v>
      </c>
      <c r="B1443" s="121" t="s">
        <v>18</v>
      </c>
      <c r="C1443" s="122">
        <v>42664</v>
      </c>
      <c r="D1443" s="132">
        <v>400000</v>
      </c>
      <c r="E1443" s="120" t="s">
        <v>296</v>
      </c>
      <c r="F1443" s="130">
        <v>112</v>
      </c>
      <c r="G1443" s="120" t="str">
        <f>VLOOKUP(F1443,Plan2!$1:$1048576,3,FALSE)</f>
        <v>LIVRO PROTOCOLO, MATERIAL PAPEL OFF-SET, QUANTIDADE FOLHAS 100 FL, COMPRIMENTO230 MM, LARGURA 170 MM, TIPO CAPA DURA, CARACTERÍSTICAS ADICIONAIS COM FOLHAS PAUTADAS E NUMERADAS SEQÜENCIALMENTE, MATERIAL CAPA PAPELÃO, GRAMATURA FOLHAS 54 G/M2</v>
      </c>
      <c r="H1443" s="130" t="s">
        <v>297</v>
      </c>
      <c r="I1443" s="130">
        <v>15</v>
      </c>
      <c r="J1443" s="131">
        <f>VLOOKUP(F1443,Plan2!$1:$1048576,8,FALSE)</f>
        <v>3.75</v>
      </c>
      <c r="K1443" s="125">
        <f t="shared" si="101"/>
        <v>56.25</v>
      </c>
      <c r="L1443" s="133">
        <v>42527</v>
      </c>
      <c r="M1443" s="130" t="s">
        <v>427</v>
      </c>
      <c r="N1443" s="130">
        <f t="shared" si="104"/>
        <v>15</v>
      </c>
      <c r="O1443" s="127">
        <f t="shared" si="103"/>
        <v>56.25</v>
      </c>
      <c r="P1443" s="126" t="s">
        <v>671</v>
      </c>
      <c r="Q1443" s="120" t="s">
        <v>477</v>
      </c>
      <c r="R1443" s="120" t="s">
        <v>696</v>
      </c>
    </row>
    <row r="1444" spans="1:18" ht="75" x14ac:dyDescent="0.25">
      <c r="A1444" s="120" t="s">
        <v>17</v>
      </c>
      <c r="B1444" s="121" t="s">
        <v>18</v>
      </c>
      <c r="C1444" s="122">
        <v>42664</v>
      </c>
      <c r="D1444" s="132">
        <v>400000</v>
      </c>
      <c r="E1444" s="120" t="s">
        <v>296</v>
      </c>
      <c r="F1444" s="130">
        <v>108</v>
      </c>
      <c r="G1444" s="120" t="str">
        <f>VLOOKUP(F1444,Plan2!$1:$1048576,3,FALSE)</f>
        <v>LÁPIS PRETO, MATERIAL CORPO MADEIRA, DUREZA CARGA HB, FORMATO CORPO SEXTAVADO,CARACTERÍSTICAS ADICIONAIS ENVERNIZADO E APONTADO, MATERIAL CARGA GRAFITE Nº 2</v>
      </c>
      <c r="H1444" s="130" t="s">
        <v>297</v>
      </c>
      <c r="I1444" s="130">
        <v>50</v>
      </c>
      <c r="J1444" s="131">
        <f>VLOOKUP(F1444,Plan2!$1:$1048576,8,FALSE)</f>
        <v>0.16</v>
      </c>
      <c r="K1444" s="125">
        <f t="shared" si="101"/>
        <v>8</v>
      </c>
      <c r="L1444" s="130" t="s">
        <v>477</v>
      </c>
      <c r="M1444" s="130" t="s">
        <v>477</v>
      </c>
      <c r="N1444" s="130" t="s">
        <v>477</v>
      </c>
      <c r="O1444" s="127" t="s">
        <v>477</v>
      </c>
      <c r="P1444" s="126" t="s">
        <v>477</v>
      </c>
      <c r="Q1444" s="120" t="s">
        <v>477</v>
      </c>
      <c r="R1444" s="120" t="s">
        <v>478</v>
      </c>
    </row>
    <row r="1445" spans="1:18" ht="135" x14ac:dyDescent="0.25">
      <c r="A1445" s="120" t="s">
        <v>17</v>
      </c>
      <c r="B1445" s="121" t="s">
        <v>18</v>
      </c>
      <c r="C1445" s="122">
        <v>42664</v>
      </c>
      <c r="D1445" s="132">
        <v>400000</v>
      </c>
      <c r="E1445" s="120" t="s">
        <v>296</v>
      </c>
      <c r="F1445" s="130">
        <v>114</v>
      </c>
      <c r="G1445" s="120" t="str">
        <f>VLOOKUP(F1445,Plan2!$1:$1048576,3,FALSE)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1445" s="130" t="s">
        <v>297</v>
      </c>
      <c r="I1445" s="130">
        <v>3</v>
      </c>
      <c r="J1445" s="131">
        <f>VLOOKUP(F1445,Plan2!$1:$1048576,8,FALSE)</f>
        <v>11.42</v>
      </c>
      <c r="K1445" s="125">
        <f t="shared" si="101"/>
        <v>34.26</v>
      </c>
      <c r="L1445" s="133">
        <v>42524</v>
      </c>
      <c r="M1445" s="130" t="s">
        <v>420</v>
      </c>
      <c r="N1445" s="130">
        <f t="shared" si="104"/>
        <v>3</v>
      </c>
      <c r="O1445" s="127">
        <f t="shared" si="103"/>
        <v>34.26</v>
      </c>
      <c r="P1445" s="126">
        <v>42579</v>
      </c>
      <c r="Q1445" s="120">
        <v>4544</v>
      </c>
      <c r="R1445" s="120" t="s">
        <v>611</v>
      </c>
    </row>
    <row r="1446" spans="1:18" ht="135" x14ac:dyDescent="0.25">
      <c r="A1446" s="120" t="s">
        <v>17</v>
      </c>
      <c r="B1446" s="121" t="s">
        <v>18</v>
      </c>
      <c r="C1446" s="122">
        <v>42664</v>
      </c>
      <c r="D1446" s="132">
        <v>400000</v>
      </c>
      <c r="E1446" s="120" t="s">
        <v>296</v>
      </c>
      <c r="F1446" s="130">
        <v>113</v>
      </c>
      <c r="G1446" s="120" t="str">
        <f>VLOOKUP(F1446,Plan2!$1:$1048576,3,FALSE)</f>
        <v>LUVA PARA PROCEDIMENTO NÃO CIRÚRGICO, MATERIAL LÁTEX NATURAL ÍNTEGRO E UNIFORME, TAMANHO GRANDE, CARACTERÍSTICAS ADICIONAIS LUBRIFICADA COM PÓ BIOABSORVÍVEL, DESCARTÁVEL, APRESENTAÇÃO ATÓXICA, TIPO AMBIDESTRA, TIPO USO DESCARTÁVEL, MODELO FORMATO ANATÔMICO, FINALIDADE RESISTENTE À TRAÇÃO</v>
      </c>
      <c r="H1446" s="130" t="s">
        <v>297</v>
      </c>
      <c r="I1446" s="130">
        <v>3</v>
      </c>
      <c r="J1446" s="131">
        <f>VLOOKUP(F1446,Plan2!$1:$1048576,8,FALSE)</f>
        <v>12.72</v>
      </c>
      <c r="K1446" s="125">
        <f t="shared" si="101"/>
        <v>38.160000000000004</v>
      </c>
      <c r="L1446" s="133">
        <v>42524</v>
      </c>
      <c r="M1446" s="130" t="s">
        <v>420</v>
      </c>
      <c r="N1446" s="130">
        <f t="shared" si="104"/>
        <v>3</v>
      </c>
      <c r="O1446" s="127">
        <f t="shared" si="103"/>
        <v>38.160000000000004</v>
      </c>
      <c r="P1446" s="126">
        <v>42579</v>
      </c>
      <c r="Q1446" s="120">
        <v>4544</v>
      </c>
      <c r="R1446" s="120" t="s">
        <v>611</v>
      </c>
    </row>
    <row r="1447" spans="1:18" ht="105" x14ac:dyDescent="0.25">
      <c r="A1447" s="120" t="s">
        <v>17</v>
      </c>
      <c r="B1447" s="121" t="s">
        <v>18</v>
      </c>
      <c r="C1447" s="122">
        <v>42664</v>
      </c>
      <c r="D1447" s="132">
        <v>400000</v>
      </c>
      <c r="E1447" s="120" t="s">
        <v>296</v>
      </c>
      <c r="F1447" s="130">
        <v>118</v>
      </c>
      <c r="G1447" s="120" t="str">
        <f>VLOOKUP(F1447,Plan2!$1:$1048576,3,FALSE)</f>
        <v>MOLHA-DEDOS, MATERIAL BASE PLÁSTICO, MATERIAL TAMPA PLÁSTICO, MATERIAL CARGA MASSA ACONDICIONADA E ESPUMA NO FUNDO PARA ADERÊN-, TAMANHO ÚNICO, VALIDADE CARGA 2 ANOS, CARACTERÍSTICAS ADICIONAIS NÃO CONTÉM GLICERINA E NÃO MANCHA</v>
      </c>
      <c r="H1447" s="130" t="s">
        <v>297</v>
      </c>
      <c r="I1447" s="130">
        <v>10</v>
      </c>
      <c r="J1447" s="131">
        <f>VLOOKUP(F1447,Plan2!$1:$1048576,8,FALSE)</f>
        <v>1.75</v>
      </c>
      <c r="K1447" s="125">
        <f t="shared" si="101"/>
        <v>17.5</v>
      </c>
      <c r="L1447" s="130" t="s">
        <v>477</v>
      </c>
      <c r="M1447" s="130" t="s">
        <v>477</v>
      </c>
      <c r="N1447" s="130" t="s">
        <v>477</v>
      </c>
      <c r="O1447" s="127" t="s">
        <v>477</v>
      </c>
      <c r="P1447" s="126" t="s">
        <v>477</v>
      </c>
      <c r="Q1447" s="120" t="s">
        <v>477</v>
      </c>
      <c r="R1447" s="120" t="s">
        <v>478</v>
      </c>
    </row>
    <row r="1448" spans="1:18" ht="60" x14ac:dyDescent="0.25">
      <c r="A1448" s="120" t="s">
        <v>17</v>
      </c>
      <c r="B1448" s="121" t="s">
        <v>18</v>
      </c>
      <c r="C1448" s="122">
        <v>42664</v>
      </c>
      <c r="D1448" s="132">
        <v>400000</v>
      </c>
      <c r="E1448" s="120" t="s">
        <v>296</v>
      </c>
      <c r="F1448" s="130">
        <v>116</v>
      </c>
      <c r="G1448" s="120" t="str">
        <f>VLOOKUP(F1448,Plan2!$1:$1048576,3,FALSE)</f>
        <v>MÁSCARA MULTIUSO, TIPO USO DESCARTÁVEL, FINALIDADE PROTEÇÃO CONTRA PÓ, CARACTERÍSTICAS ADICIONAIS SEMIFACIAL</v>
      </c>
      <c r="H1448" s="130" t="s">
        <v>297</v>
      </c>
      <c r="I1448" s="130">
        <v>3</v>
      </c>
      <c r="J1448" s="131">
        <f>VLOOKUP(F1448,Plan2!$1:$1048576,8,FALSE)</f>
        <v>0.12</v>
      </c>
      <c r="K1448" s="125">
        <f t="shared" si="101"/>
        <v>0.36</v>
      </c>
      <c r="L1448" s="133">
        <v>42527</v>
      </c>
      <c r="M1448" s="130" t="s">
        <v>430</v>
      </c>
      <c r="N1448" s="130">
        <f t="shared" si="104"/>
        <v>3</v>
      </c>
      <c r="O1448" s="127">
        <f t="shared" si="103"/>
        <v>0.36</v>
      </c>
      <c r="P1448" s="126">
        <v>42570</v>
      </c>
      <c r="Q1448" s="120">
        <v>1327</v>
      </c>
      <c r="R1448" s="120" t="s">
        <v>611</v>
      </c>
    </row>
    <row r="1449" spans="1:18" ht="60" x14ac:dyDescent="0.25">
      <c r="A1449" s="120" t="s">
        <v>17</v>
      </c>
      <c r="B1449" s="121" t="s">
        <v>18</v>
      </c>
      <c r="C1449" s="122">
        <v>42664</v>
      </c>
      <c r="D1449" s="132">
        <v>400000</v>
      </c>
      <c r="E1449" s="120" t="s">
        <v>296</v>
      </c>
      <c r="F1449" s="130">
        <v>126</v>
      </c>
      <c r="G1449" s="120" t="str">
        <f>VLOOKUP(F1449,Plan2!$1:$1048576,3,FALSE)</f>
        <v>PAPEL ALMAÇO, MATERIAL CELULOSE VEGETAL, GRAMATURA 75 G/M2, COMPRIMENTO 310 MM, TIPO COM PAUTA E MARGEM. PACOTE COM 5 FOLHAS</v>
      </c>
      <c r="H1449" s="130" t="s">
        <v>297</v>
      </c>
      <c r="I1449" s="130">
        <v>650</v>
      </c>
      <c r="J1449" s="131">
        <f>VLOOKUP(F1449,Plan2!$1:$1048576,8,FALSE)</f>
        <v>0.35</v>
      </c>
      <c r="K1449" s="125">
        <f t="shared" si="101"/>
        <v>227.49999999999997</v>
      </c>
      <c r="L1449" s="133">
        <v>42524</v>
      </c>
      <c r="M1449" s="130" t="s">
        <v>424</v>
      </c>
      <c r="N1449" s="130">
        <f t="shared" si="104"/>
        <v>650</v>
      </c>
      <c r="O1449" s="127">
        <f t="shared" si="103"/>
        <v>227.49999999999997</v>
      </c>
      <c r="P1449" s="126">
        <v>42579</v>
      </c>
      <c r="Q1449" s="120">
        <v>938</v>
      </c>
      <c r="R1449" s="120" t="s">
        <v>611</v>
      </c>
    </row>
    <row r="1450" spans="1:18" ht="60" x14ac:dyDescent="0.25">
      <c r="A1450" s="120" t="s">
        <v>17</v>
      </c>
      <c r="B1450" s="121" t="s">
        <v>18</v>
      </c>
      <c r="C1450" s="122">
        <v>42664</v>
      </c>
      <c r="D1450" s="132">
        <v>400000</v>
      </c>
      <c r="E1450" s="120" t="s">
        <v>296</v>
      </c>
      <c r="F1450" s="130">
        <v>134</v>
      </c>
      <c r="G1450" s="120" t="str">
        <f>VLOOKUP(F1450,Plan2!$1:$1048576,3,FALSE)</f>
        <v>PAPEL OFÍCIO, MATERIAL PAPEL ALCALINO, COMPRIMENTO 330 MM, LARGURA 216 MM, GRAMATURA 75 G/M2, COR BRANCA, TIPO 2. RESMA</v>
      </c>
      <c r="H1450" s="130" t="s">
        <v>297</v>
      </c>
      <c r="I1450" s="130">
        <v>50</v>
      </c>
      <c r="J1450" s="131">
        <f>VLOOKUP(F1450,Plan2!$1:$1048576,8,FALSE)</f>
        <v>12.97</v>
      </c>
      <c r="K1450" s="125">
        <f t="shared" si="101"/>
        <v>648.5</v>
      </c>
      <c r="L1450" s="133">
        <v>42524</v>
      </c>
      <c r="M1450" s="130" t="s">
        <v>420</v>
      </c>
      <c r="N1450" s="130">
        <v>20</v>
      </c>
      <c r="O1450" s="127">
        <f t="shared" si="103"/>
        <v>259.40000000000003</v>
      </c>
      <c r="P1450" s="126">
        <v>42579</v>
      </c>
      <c r="Q1450" s="120">
        <v>4544</v>
      </c>
      <c r="R1450" s="120" t="s">
        <v>692</v>
      </c>
    </row>
    <row r="1451" spans="1:18" ht="75" x14ac:dyDescent="0.25">
      <c r="A1451" s="120" t="s">
        <v>17</v>
      </c>
      <c r="B1451" s="121" t="s">
        <v>18</v>
      </c>
      <c r="C1451" s="122">
        <v>42664</v>
      </c>
      <c r="D1451" s="132">
        <v>400000</v>
      </c>
      <c r="E1451" s="120" t="s">
        <v>296</v>
      </c>
      <c r="F1451" s="130">
        <v>138</v>
      </c>
      <c r="G1451" s="120" t="str">
        <f>VLOOKUP(F1451,Plan2!$1:$1048576,3,FALSE)</f>
        <v>PASTA ARQUIVO, MATERIAL CARTOLINA PLASTIFICADA, TIPO COM GRAMPO, LARGURA 230 MM, ALTURA 335 MM, COR AZUL, PRENDEDOR INTERNO TRILHO, GRAMATURA 480 G/M2</v>
      </c>
      <c r="H1451" s="130" t="s">
        <v>297</v>
      </c>
      <c r="I1451" s="130">
        <v>20</v>
      </c>
      <c r="J1451" s="131">
        <f>VLOOKUP(F1451,Plan2!$1:$1048576,8,FALSE)</f>
        <v>0.85</v>
      </c>
      <c r="K1451" s="125">
        <f t="shared" si="101"/>
        <v>17</v>
      </c>
      <c r="L1451" s="133">
        <v>42524</v>
      </c>
      <c r="M1451" s="130" t="s">
        <v>420</v>
      </c>
      <c r="N1451" s="130">
        <f>I1451</f>
        <v>20</v>
      </c>
      <c r="O1451" s="127">
        <f t="shared" si="103"/>
        <v>17</v>
      </c>
      <c r="P1451" s="126">
        <v>42579</v>
      </c>
      <c r="Q1451" s="120">
        <v>4544</v>
      </c>
      <c r="R1451" s="120" t="s">
        <v>611</v>
      </c>
    </row>
    <row r="1452" spans="1:18" ht="45" x14ac:dyDescent="0.25">
      <c r="A1452" s="120" t="s">
        <v>17</v>
      </c>
      <c r="B1452" s="121" t="s">
        <v>18</v>
      </c>
      <c r="C1452" s="122">
        <v>42664</v>
      </c>
      <c r="D1452" s="132">
        <v>400000</v>
      </c>
      <c r="E1452" s="120" t="s">
        <v>296</v>
      </c>
      <c r="F1452" s="130">
        <v>156</v>
      </c>
      <c r="G1452" s="120" t="str">
        <f>VLOOKUP(F1452,Plan2!$1:$1048576,3,FALSE)</f>
        <v>PINCEL QUADRO BRANCO / MAGNÉTICO, MATERIAL PLÁSTICO, MATERIAL PONTA FELTRO, TIPO CARGA DESCARTÁVEL, COR AZUL</v>
      </c>
      <c r="H1452" s="130" t="s">
        <v>297</v>
      </c>
      <c r="I1452" s="130">
        <v>400</v>
      </c>
      <c r="J1452" s="131">
        <f>VLOOKUP(F1452,Plan2!$1:$1048576,8,FALSE)</f>
        <v>1.3</v>
      </c>
      <c r="K1452" s="125">
        <f t="shared" si="101"/>
        <v>520</v>
      </c>
      <c r="L1452" s="133">
        <v>42524</v>
      </c>
      <c r="M1452" s="130" t="s">
        <v>423</v>
      </c>
      <c r="N1452" s="130">
        <f>I1452</f>
        <v>400</v>
      </c>
      <c r="O1452" s="127">
        <f t="shared" si="103"/>
        <v>520</v>
      </c>
      <c r="P1452" s="126">
        <v>42576</v>
      </c>
      <c r="Q1452" s="120">
        <v>348</v>
      </c>
      <c r="R1452" s="120" t="s">
        <v>611</v>
      </c>
    </row>
    <row r="1453" spans="1:18" ht="60" x14ac:dyDescent="0.25">
      <c r="A1453" s="120" t="s">
        <v>17</v>
      </c>
      <c r="B1453" s="121" t="s">
        <v>18</v>
      </c>
      <c r="C1453" s="122">
        <v>42664</v>
      </c>
      <c r="D1453" s="132">
        <v>400000</v>
      </c>
      <c r="E1453" s="120" t="s">
        <v>296</v>
      </c>
      <c r="F1453" s="130">
        <v>157</v>
      </c>
      <c r="G1453" s="120" t="str">
        <f>VLOOKUP(F1453,Plan2!$1:$1048576,3,FALSE)</f>
        <v>PINCEL QUADRO BRANCO / MAGNÉTICO, MATERIAL PLÁSTICO, MATERIAL PONTA FELTRO, TIPO CARGA DESCARTÁVEL, COR PRETO</v>
      </c>
      <c r="H1453" s="130" t="s">
        <v>297</v>
      </c>
      <c r="I1453" s="130">
        <v>400</v>
      </c>
      <c r="J1453" s="131">
        <f>VLOOKUP(F1453,Plan2!$1:$1048576,8,FALSE)</f>
        <v>1.3</v>
      </c>
      <c r="K1453" s="125">
        <f t="shared" si="101"/>
        <v>520</v>
      </c>
      <c r="L1453" s="133">
        <v>42524</v>
      </c>
      <c r="M1453" s="130" t="s">
        <v>423</v>
      </c>
      <c r="N1453" s="130">
        <v>180</v>
      </c>
      <c r="O1453" s="127">
        <f t="shared" si="103"/>
        <v>234</v>
      </c>
      <c r="P1453" s="126">
        <v>42576</v>
      </c>
      <c r="Q1453" s="120">
        <v>348</v>
      </c>
      <c r="R1453" s="120" t="s">
        <v>692</v>
      </c>
    </row>
    <row r="1454" spans="1:18" ht="60" x14ac:dyDescent="0.25">
      <c r="A1454" s="120" t="s">
        <v>17</v>
      </c>
      <c r="B1454" s="121" t="s">
        <v>18</v>
      </c>
      <c r="C1454" s="122">
        <v>42664</v>
      </c>
      <c r="D1454" s="132">
        <v>400000</v>
      </c>
      <c r="E1454" s="120" t="s">
        <v>296</v>
      </c>
      <c r="F1454" s="130">
        <v>158</v>
      </c>
      <c r="G1454" s="120" t="str">
        <f>VLOOKUP(F1454,Plan2!$1:$1048576,3,FALSE)</f>
        <v>PINCEL QUADRO BRANCO / MAGNÉTICO, MATERIAL PLÁSTICO, MATERIAL PONTA FELTRO, TIPO CARGA DESCARTÁVEL, COR VERDE</v>
      </c>
      <c r="H1454" s="130" t="s">
        <v>297</v>
      </c>
      <c r="I1454" s="130">
        <v>80</v>
      </c>
      <c r="J1454" s="131">
        <f>VLOOKUP(F1454,Plan2!$1:$1048576,8,FALSE)</f>
        <v>1.27</v>
      </c>
      <c r="K1454" s="125">
        <f t="shared" si="101"/>
        <v>101.6</v>
      </c>
      <c r="L1454" s="133">
        <v>42524</v>
      </c>
      <c r="M1454" s="130" t="s">
        <v>424</v>
      </c>
      <c r="N1454" s="130">
        <f t="shared" ref="N1454:N1470" si="105">I1454</f>
        <v>80</v>
      </c>
      <c r="O1454" s="127">
        <f t="shared" si="103"/>
        <v>101.6</v>
      </c>
      <c r="P1454" s="126">
        <v>42579</v>
      </c>
      <c r="Q1454" s="120">
        <v>938</v>
      </c>
      <c r="R1454" s="120" t="s">
        <v>611</v>
      </c>
    </row>
    <row r="1455" spans="1:18" ht="60" x14ac:dyDescent="0.25">
      <c r="A1455" s="120" t="s">
        <v>17</v>
      </c>
      <c r="B1455" s="121" t="s">
        <v>18</v>
      </c>
      <c r="C1455" s="122">
        <v>42664</v>
      </c>
      <c r="D1455" s="132">
        <v>400000</v>
      </c>
      <c r="E1455" s="120" t="s">
        <v>296</v>
      </c>
      <c r="F1455" s="130">
        <v>159</v>
      </c>
      <c r="G1455" s="120" t="str">
        <f>VLOOKUP(F1455,Plan2!$1:$1048576,3,FALSE)</f>
        <v>PINCEL QUADRO BRANCO / MAGNÉTICO, MATERIAL PLÁSTICO, MATERIAL PONTA FELTRO, TIPO CARGA DESCARTÁVEL, COR VERMELHO</v>
      </c>
      <c r="H1455" s="130" t="s">
        <v>297</v>
      </c>
      <c r="I1455" s="130">
        <v>80</v>
      </c>
      <c r="J1455" s="131">
        <f>VLOOKUP(F1455,Plan2!$1:$1048576,8,FALSE)</f>
        <v>1.28</v>
      </c>
      <c r="K1455" s="125">
        <f t="shared" si="101"/>
        <v>102.4</v>
      </c>
      <c r="L1455" s="133">
        <v>42524</v>
      </c>
      <c r="M1455" s="130" t="s">
        <v>424</v>
      </c>
      <c r="N1455" s="130">
        <f t="shared" si="105"/>
        <v>80</v>
      </c>
      <c r="O1455" s="127">
        <f t="shared" si="103"/>
        <v>102.4</v>
      </c>
      <c r="P1455" s="126">
        <v>42579</v>
      </c>
      <c r="Q1455" s="120">
        <v>938</v>
      </c>
      <c r="R1455" s="120" t="s">
        <v>611</v>
      </c>
    </row>
    <row r="1456" spans="1:18" ht="60" x14ac:dyDescent="0.25">
      <c r="A1456" s="120" t="s">
        <v>17</v>
      </c>
      <c r="B1456" s="121" t="s">
        <v>18</v>
      </c>
      <c r="C1456" s="122">
        <v>42664</v>
      </c>
      <c r="D1456" s="132">
        <v>400000</v>
      </c>
      <c r="E1456" s="120" t="s">
        <v>296</v>
      </c>
      <c r="F1456" s="130">
        <v>163</v>
      </c>
      <c r="G1456" s="120" t="str">
        <f>VLOOKUP(F1456,Plan2!$1:$1048576,3,FALSE)</f>
        <v>RÉGUA COMUM, MATERIAL PLÁSTICO CRISTAL, COMPRIMENTO 30 CM, GRADUAÇÃO CENTÍMETRO, TIPO MATERIAL RÍGIDO</v>
      </c>
      <c r="H1456" s="130" t="s">
        <v>297</v>
      </c>
      <c r="I1456" s="130">
        <v>30</v>
      </c>
      <c r="J1456" s="131">
        <f>VLOOKUP(F1456,Plan2!$1:$1048576,8,FALSE)</f>
        <v>0.49</v>
      </c>
      <c r="K1456" s="125">
        <f t="shared" si="101"/>
        <v>14.7</v>
      </c>
      <c r="L1456" s="133">
        <v>42524</v>
      </c>
      <c r="M1456" s="130" t="s">
        <v>419</v>
      </c>
      <c r="N1456" s="130">
        <f t="shared" si="105"/>
        <v>30</v>
      </c>
      <c r="O1456" s="127">
        <f t="shared" si="103"/>
        <v>14.7</v>
      </c>
      <c r="P1456" s="126">
        <v>42563</v>
      </c>
      <c r="Q1456" s="120">
        <v>13408</v>
      </c>
      <c r="R1456" s="120" t="s">
        <v>611</v>
      </c>
    </row>
    <row r="1457" spans="1:18" ht="60" x14ac:dyDescent="0.25">
      <c r="A1457" s="120" t="s">
        <v>17</v>
      </c>
      <c r="B1457" s="121" t="s">
        <v>18</v>
      </c>
      <c r="C1457" s="122">
        <v>42664</v>
      </c>
      <c r="D1457" s="132">
        <v>400000</v>
      </c>
      <c r="E1457" s="120" t="s">
        <v>296</v>
      </c>
      <c r="F1457" s="130">
        <v>168</v>
      </c>
      <c r="G1457" s="120" t="str">
        <f>VLOOKUP(F1457,Plan2!$1:$1048576,3,FALSE)</f>
        <v>SACO DOCUMENTO, MATERIAL PLÁSTICO TRANSPARENTE, CAPACIDADE FOLHAS 40 FL, COMPRIMENTO 330 MM, LARGURA 240 MM, NÚMERO FUROS 4 FUROS</v>
      </c>
      <c r="H1457" s="130" t="s">
        <v>297</v>
      </c>
      <c r="I1457" s="130">
        <v>200</v>
      </c>
      <c r="J1457" s="131">
        <f>VLOOKUP(F1457,Plan2!$1:$1048576,8,FALSE)</f>
        <v>0.15</v>
      </c>
      <c r="K1457" s="125">
        <f t="shared" si="101"/>
        <v>30</v>
      </c>
      <c r="L1457" s="133">
        <v>42524</v>
      </c>
      <c r="M1457" s="130" t="s">
        <v>424</v>
      </c>
      <c r="N1457" s="130">
        <f t="shared" si="105"/>
        <v>200</v>
      </c>
      <c r="O1457" s="127">
        <f t="shared" si="103"/>
        <v>30</v>
      </c>
      <c r="P1457" s="126">
        <v>42579</v>
      </c>
      <c r="Q1457" s="120">
        <v>938</v>
      </c>
      <c r="R1457" s="120" t="s">
        <v>611</v>
      </c>
    </row>
    <row r="1458" spans="1:18" ht="45" x14ac:dyDescent="0.25">
      <c r="A1458" s="120" t="s">
        <v>17</v>
      </c>
      <c r="B1458" s="121" t="s">
        <v>18</v>
      </c>
      <c r="C1458" s="122">
        <v>42664</v>
      </c>
      <c r="D1458" s="132">
        <v>400000</v>
      </c>
      <c r="E1458" s="120" t="s">
        <v>296</v>
      </c>
      <c r="F1458" s="130">
        <v>174</v>
      </c>
      <c r="G1458" s="120" t="str">
        <f>VLOOKUP(F1458,Plan2!$1:$1048576,3,FALSE)</f>
        <v>TESOURA, MATERIAL AÇO INOXIDÁVEL, MATERIAL CABO POLIPROPILENO, COMPRIMENTO 20 CM</v>
      </c>
      <c r="H1458" s="130" t="s">
        <v>297</v>
      </c>
      <c r="I1458" s="130">
        <v>10</v>
      </c>
      <c r="J1458" s="131">
        <f>VLOOKUP(F1458,Plan2!$1:$1048576,8,FALSE)</f>
        <v>2.8</v>
      </c>
      <c r="K1458" s="125">
        <f t="shared" si="101"/>
        <v>28</v>
      </c>
      <c r="L1458" s="133">
        <v>42524</v>
      </c>
      <c r="M1458" s="130" t="s">
        <v>423</v>
      </c>
      <c r="N1458" s="130">
        <f t="shared" si="105"/>
        <v>10</v>
      </c>
      <c r="O1458" s="127">
        <f t="shared" si="103"/>
        <v>28</v>
      </c>
      <c r="P1458" s="126">
        <v>42576</v>
      </c>
      <c r="Q1458" s="120">
        <v>348</v>
      </c>
      <c r="R1458" s="120" t="s">
        <v>611</v>
      </c>
    </row>
    <row r="1459" spans="1:18" ht="60" x14ac:dyDescent="0.25">
      <c r="A1459" s="120" t="s">
        <v>17</v>
      </c>
      <c r="B1459" s="121" t="s">
        <v>18</v>
      </c>
      <c r="C1459" s="122">
        <v>42664</v>
      </c>
      <c r="D1459" s="132">
        <v>400000</v>
      </c>
      <c r="E1459" s="120" t="s">
        <v>296</v>
      </c>
      <c r="F1459" s="130">
        <v>175</v>
      </c>
      <c r="G1459" s="120" t="str">
        <f>VLOOKUP(F1459,Plan2!$1:$1048576,3,FALSE)</f>
        <v>TINTA PARA CARIMBO, COR AZUL, COMPONENTES ÁGUA, PIGMENTOS, ASPECTO FÍSICO LÍQUIDO, APLICAÇÃO ALMOFADA, CAPACIDADE FRASCO 40 ML</v>
      </c>
      <c r="H1459" s="130" t="s">
        <v>297</v>
      </c>
      <c r="I1459" s="130">
        <v>10</v>
      </c>
      <c r="J1459" s="131">
        <f>VLOOKUP(F1459,Plan2!$1:$1048576,8,FALSE)</f>
        <v>1.6</v>
      </c>
      <c r="K1459" s="125">
        <f t="shared" si="101"/>
        <v>16</v>
      </c>
      <c r="L1459" s="133">
        <v>42524</v>
      </c>
      <c r="M1459" s="130" t="s">
        <v>424</v>
      </c>
      <c r="N1459" s="130">
        <f t="shared" si="105"/>
        <v>10</v>
      </c>
      <c r="O1459" s="127">
        <f t="shared" si="103"/>
        <v>16</v>
      </c>
      <c r="P1459" s="126">
        <v>42579</v>
      </c>
      <c r="Q1459" s="120">
        <v>938</v>
      </c>
      <c r="R1459" s="120" t="s">
        <v>611</v>
      </c>
    </row>
    <row r="1460" spans="1:18" ht="90" x14ac:dyDescent="0.25">
      <c r="A1460" s="120" t="s">
        <v>17</v>
      </c>
      <c r="B1460" s="121" t="s">
        <v>18</v>
      </c>
      <c r="C1460" s="122">
        <v>42664</v>
      </c>
      <c r="D1460" s="132">
        <v>600000</v>
      </c>
      <c r="E1460" s="120" t="s">
        <v>340</v>
      </c>
      <c r="F1460" s="130">
        <v>5</v>
      </c>
      <c r="G1460" s="120" t="str">
        <f>VLOOKUP(F1460,Plan2!$1:$1048576,3,FALSE)</f>
        <v>ALFINETE MAPA, MATERIAL METAL, TRATAMENTO SUPERFICIAL NIQUELADO, MATERIAL CABEÇA PLÁSTICO, FORMATO CABEÇA REDONDO, COR VERMELHA, COMPRIMENTO 10 MM, APLICAÇÃO MAPA. CAIXA COM 100 UNIDADES</v>
      </c>
      <c r="H1460" s="130" t="s">
        <v>341</v>
      </c>
      <c r="I1460" s="130">
        <v>1</v>
      </c>
      <c r="J1460" s="131">
        <f>VLOOKUP(F1460,Plan2!$1:$1048576,8,FALSE)</f>
        <v>2.95</v>
      </c>
      <c r="K1460" s="125">
        <f t="shared" si="101"/>
        <v>2.95</v>
      </c>
      <c r="L1460" s="133">
        <v>42524</v>
      </c>
      <c r="M1460" s="130" t="s">
        <v>424</v>
      </c>
      <c r="N1460" s="130">
        <f t="shared" si="105"/>
        <v>1</v>
      </c>
      <c r="O1460" s="127">
        <f t="shared" si="103"/>
        <v>2.95</v>
      </c>
      <c r="P1460" s="126">
        <v>42579</v>
      </c>
      <c r="Q1460" s="120">
        <v>938</v>
      </c>
      <c r="R1460" s="120" t="s">
        <v>611</v>
      </c>
    </row>
    <row r="1461" spans="1:18" ht="90" x14ac:dyDescent="0.25">
      <c r="A1461" s="120" t="s">
        <v>17</v>
      </c>
      <c r="B1461" s="121" t="s">
        <v>18</v>
      </c>
      <c r="C1461" s="122">
        <v>42664</v>
      </c>
      <c r="D1461" s="132">
        <v>600000</v>
      </c>
      <c r="E1461" s="120" t="s">
        <v>340</v>
      </c>
      <c r="F1461" s="130">
        <v>4</v>
      </c>
      <c r="G1461" s="120" t="str">
        <f>VLOOKUP(F1461,Plan2!$1:$1048576,3,FALSE)</f>
        <v>ALFINETE MAPA, MATERIAL METAL, TRATAMENTO SUPERFICIAL NIQUELADO, MATERIAL CABEÇA PLÁSTICO, FORMATO CABEÇA REDONDO, COR PRETA, COMPRIMENTO 10 MM, APLICAÇÃO MAPA. CAIXA COM 100 UNIDADES</v>
      </c>
      <c r="H1461" s="130" t="s">
        <v>341</v>
      </c>
      <c r="I1461" s="130">
        <v>1</v>
      </c>
      <c r="J1461" s="131">
        <f>VLOOKUP(F1461,Plan2!$1:$1048576,8,FALSE)</f>
        <v>3.5</v>
      </c>
      <c r="K1461" s="125">
        <f t="shared" si="101"/>
        <v>3.5</v>
      </c>
      <c r="L1461" s="133">
        <v>42524</v>
      </c>
      <c r="M1461" s="130" t="s">
        <v>423</v>
      </c>
      <c r="N1461" s="130">
        <f t="shared" si="105"/>
        <v>1</v>
      </c>
      <c r="O1461" s="127">
        <f t="shared" si="103"/>
        <v>3.5</v>
      </c>
      <c r="P1461" s="126">
        <v>42576</v>
      </c>
      <c r="Q1461" s="120">
        <v>348</v>
      </c>
      <c r="R1461" s="120" t="s">
        <v>611</v>
      </c>
    </row>
    <row r="1462" spans="1:18" ht="90" x14ac:dyDescent="0.25">
      <c r="A1462" s="120" t="s">
        <v>17</v>
      </c>
      <c r="B1462" s="121" t="s">
        <v>18</v>
      </c>
      <c r="C1462" s="122">
        <v>42664</v>
      </c>
      <c r="D1462" s="132">
        <v>600000</v>
      </c>
      <c r="E1462" s="120" t="s">
        <v>340</v>
      </c>
      <c r="F1462" s="130">
        <v>3</v>
      </c>
      <c r="G1462" s="120" t="str">
        <f>VLOOKUP(F1462,Plan2!$1:$1048576,3,FALSE)</f>
        <v>ALFINETE MAPA, MATERIAL METAL, TRATAMENTO SUPERFICIAL NIQUELADO, MATERIAL CABEÇA PLÁSTICO, FORMATO CABEÇA REDONDO, COR AZUL, COMPRIMENTO 10 MM, APLICAÇÃO MAPA. CAIXA COM 100 UNIDADES</v>
      </c>
      <c r="H1462" s="130" t="s">
        <v>341</v>
      </c>
      <c r="I1462" s="130">
        <v>1</v>
      </c>
      <c r="J1462" s="131">
        <f>VLOOKUP(F1462,Plan2!$1:$1048576,8,FALSE)</f>
        <v>3</v>
      </c>
      <c r="K1462" s="125">
        <f t="shared" si="101"/>
        <v>3</v>
      </c>
      <c r="L1462" s="133">
        <v>42524</v>
      </c>
      <c r="M1462" s="130" t="s">
        <v>424</v>
      </c>
      <c r="N1462" s="130">
        <f t="shared" si="105"/>
        <v>1</v>
      </c>
      <c r="O1462" s="127">
        <f t="shared" si="103"/>
        <v>3</v>
      </c>
      <c r="P1462" s="126">
        <v>42579</v>
      </c>
      <c r="Q1462" s="120">
        <v>938</v>
      </c>
      <c r="R1462" s="120" t="s">
        <v>611</v>
      </c>
    </row>
    <row r="1463" spans="1:18" ht="75" x14ac:dyDescent="0.25">
      <c r="A1463" s="120" t="s">
        <v>17</v>
      </c>
      <c r="B1463" s="121" t="s">
        <v>18</v>
      </c>
      <c r="C1463" s="122">
        <v>42664</v>
      </c>
      <c r="D1463" s="132">
        <v>600000</v>
      </c>
      <c r="E1463" s="120" t="s">
        <v>340</v>
      </c>
      <c r="F1463" s="130">
        <v>6</v>
      </c>
      <c r="G1463" s="120" t="str">
        <f>VLOOKUP(F1463,Plan2!$1:$1048576,3,FALSE)</f>
        <v>ALMOFADA CARIMBO, MATERIAL CAIXA PLÁSTICO, MATERIAL ALMOFADA ESPONJA ABSORVENTE REVESTIDA DE TECIDO G/M2, COR AZUL MM, TIPO NÃO ENTINTADA, COMPRIMENTO 12 CM, LARGURA 8 CM</v>
      </c>
      <c r="H1463" s="130" t="s">
        <v>341</v>
      </c>
      <c r="I1463" s="130">
        <v>2</v>
      </c>
      <c r="J1463" s="131">
        <f>VLOOKUP(F1463,Plan2!$1:$1048576,8,FALSE)</f>
        <v>1.95</v>
      </c>
      <c r="K1463" s="125">
        <f t="shared" si="101"/>
        <v>3.9</v>
      </c>
      <c r="L1463" s="133">
        <v>42527</v>
      </c>
      <c r="M1463" s="130" t="s">
        <v>434</v>
      </c>
      <c r="N1463" s="130">
        <f t="shared" si="105"/>
        <v>2</v>
      </c>
      <c r="O1463" s="127">
        <f t="shared" si="103"/>
        <v>3.9</v>
      </c>
      <c r="P1463" s="126">
        <v>42592</v>
      </c>
      <c r="Q1463" s="120">
        <v>16807</v>
      </c>
      <c r="R1463" s="120" t="s">
        <v>611</v>
      </c>
    </row>
    <row r="1464" spans="1:18" ht="60" x14ac:dyDescent="0.25">
      <c r="A1464" s="120" t="s">
        <v>17</v>
      </c>
      <c r="B1464" s="121" t="s">
        <v>18</v>
      </c>
      <c r="C1464" s="122">
        <v>42664</v>
      </c>
      <c r="D1464" s="132">
        <v>600000</v>
      </c>
      <c r="E1464" s="120" t="s">
        <v>340</v>
      </c>
      <c r="F1464" s="130">
        <v>7</v>
      </c>
      <c r="G1464" s="120" t="str">
        <f>VLOOKUP(F1464,Plan2!$1:$1048576,3,FALSE)</f>
        <v>APAGADOR QUADRO MAGNÉTICO, MATERIAL CORPO PLÁSTICO, COMPRIMENTO 15 CM, LARGURA6 CM, ALTURA 4 CM, MATERIAL BASE FELTRO, ENCAIXE PINCEL SEM ENCAIXE</v>
      </c>
      <c r="H1464" s="130" t="s">
        <v>341</v>
      </c>
      <c r="I1464" s="130">
        <v>10</v>
      </c>
      <c r="J1464" s="131">
        <f>VLOOKUP(F1464,Plan2!$1:$1048576,8,FALSE)</f>
        <v>2.5</v>
      </c>
      <c r="K1464" s="125">
        <f t="shared" si="101"/>
        <v>25</v>
      </c>
      <c r="L1464" s="133">
        <v>42527</v>
      </c>
      <c r="M1464" s="130" t="s">
        <v>434</v>
      </c>
      <c r="N1464" s="130">
        <f t="shared" si="105"/>
        <v>10</v>
      </c>
      <c r="O1464" s="127">
        <f t="shared" si="103"/>
        <v>25</v>
      </c>
      <c r="P1464" s="126">
        <v>42592</v>
      </c>
      <c r="Q1464" s="120">
        <v>16807</v>
      </c>
      <c r="R1464" s="120" t="s">
        <v>611</v>
      </c>
    </row>
    <row r="1465" spans="1:18" ht="60" x14ac:dyDescent="0.25">
      <c r="A1465" s="120" t="s">
        <v>17</v>
      </c>
      <c r="B1465" s="121" t="s">
        <v>18</v>
      </c>
      <c r="C1465" s="122">
        <v>42664</v>
      </c>
      <c r="D1465" s="132">
        <v>600000</v>
      </c>
      <c r="E1465" s="120" t="s">
        <v>340</v>
      </c>
      <c r="F1465" s="130">
        <v>8</v>
      </c>
      <c r="G1465" s="120" t="str">
        <f>VLOOKUP(F1465,Plan2!$1:$1048576,3,FALSE)</f>
        <v>APONTADOR LÁPIS, MATERIAL METAL, TIPO ESCOLAR, COR PRATEADO, TAMANHO PEQUENO, QUANTIDADE FUROS 1, CARACTERÍSTICAS ADICIONAIS SEM DEPÓSITO</v>
      </c>
      <c r="H1465" s="130" t="s">
        <v>341</v>
      </c>
      <c r="I1465" s="130">
        <v>10</v>
      </c>
      <c r="J1465" s="131">
        <f>VLOOKUP(F1465,Plan2!$1:$1048576,8,FALSE)</f>
        <v>0.4</v>
      </c>
      <c r="K1465" s="125">
        <f t="shared" si="101"/>
        <v>4</v>
      </c>
      <c r="L1465" s="133">
        <v>42527</v>
      </c>
      <c r="M1465" s="130" t="s">
        <v>425</v>
      </c>
      <c r="N1465" s="130">
        <f t="shared" si="105"/>
        <v>10</v>
      </c>
      <c r="O1465" s="127">
        <f t="shared" si="103"/>
        <v>4</v>
      </c>
      <c r="P1465" s="126">
        <v>42579</v>
      </c>
      <c r="Q1465" s="120">
        <v>1400</v>
      </c>
      <c r="R1465" s="120" t="s">
        <v>611</v>
      </c>
    </row>
    <row r="1466" spans="1:18" ht="45" x14ac:dyDescent="0.25">
      <c r="A1466" s="120" t="s">
        <v>17</v>
      </c>
      <c r="B1466" s="121" t="s">
        <v>18</v>
      </c>
      <c r="C1466" s="122">
        <v>42664</v>
      </c>
      <c r="D1466" s="132">
        <v>600000</v>
      </c>
      <c r="E1466" s="120" t="s">
        <v>340</v>
      </c>
      <c r="F1466" s="130">
        <v>9</v>
      </c>
      <c r="G1466" s="120" t="str">
        <f>VLOOKUP(F1466,Plan2!$1:$1048576,3,FALSE)</f>
        <v>BARBANTE ALGODÃO, QUANTIDADE FIOS 8 UN, ACABAMENTO SUPERFICIAL CRÚ. ROLO DE 250G</v>
      </c>
      <c r="H1466" s="130" t="s">
        <v>341</v>
      </c>
      <c r="I1466" s="130">
        <v>1</v>
      </c>
      <c r="J1466" s="131">
        <f>VLOOKUP(F1466,Plan2!$1:$1048576,8,FALSE)</f>
        <v>3.49</v>
      </c>
      <c r="K1466" s="125">
        <f t="shared" si="101"/>
        <v>3.49</v>
      </c>
      <c r="L1466" s="133">
        <v>42524</v>
      </c>
      <c r="M1466" s="130" t="s">
        <v>415</v>
      </c>
      <c r="N1466" s="130">
        <f t="shared" si="105"/>
        <v>1</v>
      </c>
      <c r="O1466" s="127">
        <f t="shared" si="103"/>
        <v>3.49</v>
      </c>
      <c r="P1466" s="126">
        <v>42564</v>
      </c>
      <c r="Q1466" s="120">
        <v>1281</v>
      </c>
      <c r="R1466" s="120" t="s">
        <v>611</v>
      </c>
    </row>
    <row r="1467" spans="1:18" ht="60" x14ac:dyDescent="0.25">
      <c r="A1467" s="120" t="s">
        <v>17</v>
      </c>
      <c r="B1467" s="121" t="s">
        <v>18</v>
      </c>
      <c r="C1467" s="122">
        <v>42664</v>
      </c>
      <c r="D1467" s="132">
        <v>600000</v>
      </c>
      <c r="E1467" s="120" t="s">
        <v>340</v>
      </c>
      <c r="F1467" s="130">
        <v>12</v>
      </c>
      <c r="G1467" s="120" t="str">
        <f>VLOOKUP(F1467,Plan2!$1:$1048576,3,FALSE)</f>
        <v>BLOCO RECADO, MATERIAL PAPEL, COR AMARELO, LARGURA 38 MM, COMPRIMENTO 50 MM, TIPO REMOVÍVEL, CARACTERÍSTICAS ADICIONAIS AUTO-ADESIVO</v>
      </c>
      <c r="H1467" s="130" t="s">
        <v>341</v>
      </c>
      <c r="I1467" s="130">
        <v>5</v>
      </c>
      <c r="J1467" s="131">
        <f>VLOOKUP(F1467,Plan2!$1:$1048576,8,FALSE)</f>
        <v>0.56999999999999995</v>
      </c>
      <c r="K1467" s="125">
        <f t="shared" si="101"/>
        <v>2.8499999999999996</v>
      </c>
      <c r="L1467" s="133">
        <v>42524</v>
      </c>
      <c r="M1467" s="130" t="s">
        <v>424</v>
      </c>
      <c r="N1467" s="130">
        <f t="shared" si="105"/>
        <v>5</v>
      </c>
      <c r="O1467" s="127">
        <f t="shared" si="103"/>
        <v>2.8499999999999996</v>
      </c>
      <c r="P1467" s="126">
        <v>42579</v>
      </c>
      <c r="Q1467" s="120">
        <v>938</v>
      </c>
      <c r="R1467" s="120" t="s">
        <v>611</v>
      </c>
    </row>
    <row r="1468" spans="1:18" ht="60" x14ac:dyDescent="0.25">
      <c r="A1468" s="120" t="s">
        <v>17</v>
      </c>
      <c r="B1468" s="121" t="s">
        <v>18</v>
      </c>
      <c r="C1468" s="122">
        <v>42664</v>
      </c>
      <c r="D1468" s="132">
        <v>600000</v>
      </c>
      <c r="E1468" s="120" t="s">
        <v>340</v>
      </c>
      <c r="F1468" s="130">
        <v>14</v>
      </c>
      <c r="G1468" s="120" t="str">
        <f>VLOOKUP(F1468,Plan2!$1:$1048576,3,FALSE)</f>
        <v>BORRACHA APAGADORA ESCRITA, MATERIAL BORRACHA, COMPRIMENTO 45 MM, LARGURA 23 MM, ALTURA 12 MM, COR BRANCA</v>
      </c>
      <c r="H1468" s="130" t="s">
        <v>341</v>
      </c>
      <c r="I1468" s="130">
        <v>5</v>
      </c>
      <c r="J1468" s="131">
        <f>VLOOKUP(F1468,Plan2!$1:$1048576,8,FALSE)</f>
        <v>0.25</v>
      </c>
      <c r="K1468" s="125">
        <f t="shared" si="101"/>
        <v>1.25</v>
      </c>
      <c r="L1468" s="130" t="s">
        <v>477</v>
      </c>
      <c r="M1468" s="130" t="s">
        <v>477</v>
      </c>
      <c r="N1468" s="130" t="s">
        <v>477</v>
      </c>
      <c r="O1468" s="127" t="s">
        <v>477</v>
      </c>
      <c r="P1468" s="126" t="s">
        <v>477</v>
      </c>
      <c r="Q1468" s="120" t="s">
        <v>477</v>
      </c>
      <c r="R1468" s="120" t="s">
        <v>478</v>
      </c>
    </row>
    <row r="1469" spans="1:18" ht="60" x14ac:dyDescent="0.25">
      <c r="A1469" s="120" t="s">
        <v>17</v>
      </c>
      <c r="B1469" s="121" t="s">
        <v>18</v>
      </c>
      <c r="C1469" s="122">
        <v>42664</v>
      </c>
      <c r="D1469" s="132">
        <v>600000</v>
      </c>
      <c r="E1469" s="120" t="s">
        <v>340</v>
      </c>
      <c r="F1469" s="130">
        <v>15</v>
      </c>
      <c r="G1469" s="120" t="str">
        <f>VLOOKUP(F1469,Plan2!$1:$1048576,3,FALSE)</f>
        <v>BORRACHA APAGADORA ESCRITA, MATERIAL PLÁSTICO DE VINIL, COMPRIMENTO 60 MM, LARGURA 20 MM, ALTURA 10 MM, COR VERDE, TIPO MACIA</v>
      </c>
      <c r="H1469" s="130" t="s">
        <v>341</v>
      </c>
      <c r="I1469" s="130">
        <v>5</v>
      </c>
      <c r="J1469" s="131">
        <f>VLOOKUP(F1469,Plan2!$1:$1048576,8,FALSE)</f>
        <v>0.6</v>
      </c>
      <c r="K1469" s="125">
        <f t="shared" si="101"/>
        <v>3</v>
      </c>
      <c r="L1469" s="133">
        <v>42524</v>
      </c>
      <c r="M1469" s="130" t="s">
        <v>419</v>
      </c>
      <c r="N1469" s="130">
        <f t="shared" si="105"/>
        <v>5</v>
      </c>
      <c r="O1469" s="127">
        <f t="shared" si="103"/>
        <v>3</v>
      </c>
      <c r="P1469" s="126">
        <v>42563</v>
      </c>
      <c r="Q1469" s="120">
        <v>13408</v>
      </c>
      <c r="R1469" s="120" t="s">
        <v>611</v>
      </c>
    </row>
    <row r="1470" spans="1:18" ht="30" x14ac:dyDescent="0.25">
      <c r="A1470" s="120" t="s">
        <v>17</v>
      </c>
      <c r="B1470" s="121" t="s">
        <v>18</v>
      </c>
      <c r="C1470" s="122">
        <v>42664</v>
      </c>
      <c r="D1470" s="132">
        <v>600000</v>
      </c>
      <c r="E1470" s="120" t="s">
        <v>340</v>
      </c>
      <c r="F1470" s="130">
        <v>17</v>
      </c>
      <c r="G1470" s="120" t="str">
        <f>VLOOKUP(F1470,Plan2!$1:$1048576,3,FALSE)</f>
        <v>CAIXA ARQUIVO, MATERIAL PLÁSTICO, DIMENSÕES 135 X 240 X 360 MM, COR AZUL</v>
      </c>
      <c r="H1470" s="130" t="s">
        <v>341</v>
      </c>
      <c r="I1470" s="130">
        <v>20</v>
      </c>
      <c r="J1470" s="131">
        <f>VLOOKUP(F1470,Plan2!$1:$1048576,8,FALSE)</f>
        <v>2.5499999999999998</v>
      </c>
      <c r="K1470" s="125">
        <f t="shared" si="101"/>
        <v>51</v>
      </c>
      <c r="L1470" s="133">
        <v>42524</v>
      </c>
      <c r="M1470" s="130" t="s">
        <v>420</v>
      </c>
      <c r="N1470" s="130">
        <f t="shared" si="105"/>
        <v>20</v>
      </c>
      <c r="O1470" s="127">
        <f t="shared" si="103"/>
        <v>51</v>
      </c>
      <c r="P1470" s="126">
        <v>42579</v>
      </c>
      <c r="Q1470" s="120">
        <v>4544</v>
      </c>
      <c r="R1470" s="120" t="s">
        <v>611</v>
      </c>
    </row>
    <row r="1471" spans="1:18" ht="105" x14ac:dyDescent="0.25">
      <c r="A1471" s="120" t="s">
        <v>17</v>
      </c>
      <c r="B1471" s="121" t="s">
        <v>18</v>
      </c>
      <c r="C1471" s="122">
        <v>42664</v>
      </c>
      <c r="D1471" s="132">
        <v>600000</v>
      </c>
      <c r="E1471" s="120" t="s">
        <v>340</v>
      </c>
      <c r="F1471" s="130">
        <v>18</v>
      </c>
      <c r="G1471" s="120" t="str">
        <f>VLOOKUP(F1471,Plan2!$1:$1048576,3,FALSE)</f>
        <v>CANETA ESFEROGRÁFICA, MATERIAL PLÁSTICO, QUANTIDADE CARGAS 1 UN, MATERIAL PONTA AÇO INOXIDÁVEL COM ESFERA DE TUNGSTÊNIO, TIPO ESCRITA FINA, COR TINTA AZUL, CARACTERÍSTICAS ADICIONAIS CORPO SEXTAVADO, TRANSPARENTE E ORIFÍCIO LATERAL.</v>
      </c>
      <c r="H1471" s="130" t="s">
        <v>341</v>
      </c>
      <c r="I1471" s="130">
        <v>400</v>
      </c>
      <c r="J1471" s="131">
        <f>VLOOKUP(F1471,Plan2!$1:$1048576,8,FALSE)</f>
        <v>0.5</v>
      </c>
      <c r="K1471" s="125">
        <f t="shared" si="101"/>
        <v>200</v>
      </c>
      <c r="L1471" s="133">
        <v>42524</v>
      </c>
      <c r="M1471" s="130" t="s">
        <v>418</v>
      </c>
      <c r="N1471" s="130">
        <v>300</v>
      </c>
      <c r="O1471" s="127">
        <f t="shared" si="103"/>
        <v>150</v>
      </c>
      <c r="P1471" s="126">
        <v>42583</v>
      </c>
      <c r="Q1471" s="120">
        <v>4227</v>
      </c>
      <c r="R1471" s="120" t="s">
        <v>692</v>
      </c>
    </row>
    <row r="1472" spans="1:18" ht="105" x14ac:dyDescent="0.25">
      <c r="A1472" s="120" t="s">
        <v>17</v>
      </c>
      <c r="B1472" s="121" t="s">
        <v>18</v>
      </c>
      <c r="C1472" s="122">
        <v>42664</v>
      </c>
      <c r="D1472" s="132">
        <v>600000</v>
      </c>
      <c r="E1472" s="120" t="s">
        <v>340</v>
      </c>
      <c r="F1472" s="130">
        <v>19</v>
      </c>
      <c r="G1472" s="120" t="str">
        <f>VLOOKUP(F1472,Plan2!$1:$1048576,3,FALSE)</f>
        <v>CANETA ESFEROGRÁFICA, MATERIAL PLÁSTICO, QUANTIDADE CARGAS 1 UN, MATERIAL PONTA LATÃO COM ESFERA DE TUNGSTÊNIO, TIPO ESCRITA MÉDIA, COR TINTA AZUL, CARACTERÍSTICAS ADICIONAIS MATERIAL TRANSPARENTE E COM ORIFÍCIO LATERAL</v>
      </c>
      <c r="H1472" s="130" t="s">
        <v>341</v>
      </c>
      <c r="I1472" s="130">
        <v>400</v>
      </c>
      <c r="J1472" s="131">
        <f>VLOOKUP(F1472,Plan2!$1:$1048576,8,FALSE)</f>
        <v>0.32</v>
      </c>
      <c r="K1472" s="125">
        <f t="shared" si="101"/>
        <v>128</v>
      </c>
      <c r="L1472" s="133">
        <v>42527</v>
      </c>
      <c r="M1472" s="130" t="s">
        <v>431</v>
      </c>
      <c r="N1472" s="130">
        <f t="shared" ref="N1472:N1478" si="106">I1472</f>
        <v>400</v>
      </c>
      <c r="O1472" s="127">
        <f t="shared" si="103"/>
        <v>128</v>
      </c>
      <c r="P1472" s="126">
        <v>42613</v>
      </c>
      <c r="Q1472" s="120">
        <v>1089</v>
      </c>
      <c r="R1472" s="120" t="s">
        <v>611</v>
      </c>
    </row>
    <row r="1473" spans="1:18" ht="105" x14ac:dyDescent="0.25">
      <c r="A1473" s="120" t="s">
        <v>17</v>
      </c>
      <c r="B1473" s="121" t="s">
        <v>18</v>
      </c>
      <c r="C1473" s="122">
        <v>42664</v>
      </c>
      <c r="D1473" s="132">
        <v>600000</v>
      </c>
      <c r="E1473" s="120" t="s">
        <v>340</v>
      </c>
      <c r="F1473" s="130">
        <v>20</v>
      </c>
      <c r="G1473" s="120" t="str">
        <f>VLOOKUP(F1473,Plan2!$1:$1048576,3,FALSE)</f>
        <v>CANETA ESFEROGRÁFICA, MATERIAL PLÁSTICO, QUANTIDADE CARGAS 1 UN, MATERIAL PONTA LATÃO COM ESFERA DE TUNGSTÊNIO, TIPO ESCRITA MÉDIA, COR TINTA PRETA, CARACTERÍSTICAS ADICIONAIS MATERIAL TRANSPARENTE E COM ORIFÍCIO LATERAL</v>
      </c>
      <c r="H1473" s="130" t="s">
        <v>341</v>
      </c>
      <c r="I1473" s="130">
        <v>400</v>
      </c>
      <c r="J1473" s="131">
        <f>VLOOKUP(F1473,Plan2!$1:$1048576,8,FALSE)</f>
        <v>0.32</v>
      </c>
      <c r="K1473" s="125">
        <f t="shared" si="101"/>
        <v>128</v>
      </c>
      <c r="L1473" s="133">
        <v>42527</v>
      </c>
      <c r="M1473" s="130" t="s">
        <v>431</v>
      </c>
      <c r="N1473" s="130">
        <f t="shared" si="106"/>
        <v>400</v>
      </c>
      <c r="O1473" s="127">
        <f t="shared" si="103"/>
        <v>128</v>
      </c>
      <c r="P1473" s="126">
        <v>42613</v>
      </c>
      <c r="Q1473" s="120">
        <v>1089</v>
      </c>
      <c r="R1473" s="120" t="s">
        <v>611</v>
      </c>
    </row>
    <row r="1474" spans="1:18" ht="105" x14ac:dyDescent="0.25">
      <c r="A1474" s="120" t="s">
        <v>17</v>
      </c>
      <c r="B1474" s="121" t="s">
        <v>18</v>
      </c>
      <c r="C1474" s="122">
        <v>42664</v>
      </c>
      <c r="D1474" s="132">
        <v>600000</v>
      </c>
      <c r="E1474" s="120" t="s">
        <v>340</v>
      </c>
      <c r="F1474" s="130">
        <v>21</v>
      </c>
      <c r="G1474" s="120" t="str">
        <f>VLOOKUP(F1474,Plan2!$1:$1048576,3,FALSE)</f>
        <v>CANETA ESFEROGRÁFICA, MATERIAL PLÁSTICO, QUANTIDADE CARGAS 1 UN, MATERIAL PONTA LATÃO COM ESFERA DE TUNGSTÊNIO, TIPO ESCRITA MÉDIA, COR TINTA VERMELHA, CARACTERÍSTICAS ADICIONAIS MATERIAL TRANSPARENTE E COM ORIFÍCIO LATERAL</v>
      </c>
      <c r="H1474" s="130" t="s">
        <v>341</v>
      </c>
      <c r="I1474" s="130">
        <v>200</v>
      </c>
      <c r="J1474" s="131">
        <f>VLOOKUP(F1474,Plan2!$1:$1048576,8,FALSE)</f>
        <v>0.32</v>
      </c>
      <c r="K1474" s="125">
        <f t="shared" ref="K1474:K1537" si="107">J1474*I1474</f>
        <v>64</v>
      </c>
      <c r="L1474" s="133">
        <v>42527</v>
      </c>
      <c r="M1474" s="130" t="s">
        <v>431</v>
      </c>
      <c r="N1474" s="130">
        <f t="shared" si="106"/>
        <v>200</v>
      </c>
      <c r="O1474" s="127">
        <f t="shared" ref="O1474:O1531" si="108">N1474*J1474</f>
        <v>64</v>
      </c>
      <c r="P1474" s="126">
        <v>42613</v>
      </c>
      <c r="Q1474" s="120">
        <v>1089</v>
      </c>
      <c r="R1474" s="120" t="s">
        <v>611</v>
      </c>
    </row>
    <row r="1475" spans="1:18" ht="45" x14ac:dyDescent="0.25">
      <c r="A1475" s="120" t="s">
        <v>17</v>
      </c>
      <c r="B1475" s="121" t="s">
        <v>18</v>
      </c>
      <c r="C1475" s="122">
        <v>42664</v>
      </c>
      <c r="D1475" s="132">
        <v>600000</v>
      </c>
      <c r="E1475" s="120" t="s">
        <v>340</v>
      </c>
      <c r="F1475" s="130">
        <v>22</v>
      </c>
      <c r="G1475" s="120" t="str">
        <f>VLOOKUP(F1475,Plan2!$1:$1048576,3,FALSE)</f>
        <v>CANETA HIDROGRÁFICA, MATERIAL PLÁSTICO, COR CARGA AZUL, APLICAÇÃO RETROPROJETOR</v>
      </c>
      <c r="H1475" s="130" t="s">
        <v>341</v>
      </c>
      <c r="I1475" s="130">
        <v>10</v>
      </c>
      <c r="J1475" s="131">
        <f>VLOOKUP(F1475,Plan2!$1:$1048576,8,FALSE)</f>
        <v>1.3</v>
      </c>
      <c r="K1475" s="125">
        <f t="shared" si="107"/>
        <v>13</v>
      </c>
      <c r="L1475" s="133">
        <v>42524</v>
      </c>
      <c r="M1475" s="130" t="s">
        <v>424</v>
      </c>
      <c r="N1475" s="130">
        <f t="shared" si="106"/>
        <v>10</v>
      </c>
      <c r="O1475" s="127">
        <f t="shared" si="108"/>
        <v>13</v>
      </c>
      <c r="P1475" s="126">
        <v>42579</v>
      </c>
      <c r="Q1475" s="120">
        <v>938</v>
      </c>
      <c r="R1475" s="120" t="s">
        <v>611</v>
      </c>
    </row>
    <row r="1476" spans="1:18" ht="45" x14ac:dyDescent="0.25">
      <c r="A1476" s="120" t="s">
        <v>17</v>
      </c>
      <c r="B1476" s="121" t="s">
        <v>18</v>
      </c>
      <c r="C1476" s="122">
        <v>42664</v>
      </c>
      <c r="D1476" s="132">
        <v>600000</v>
      </c>
      <c r="E1476" s="120" t="s">
        <v>340</v>
      </c>
      <c r="F1476" s="130">
        <v>23</v>
      </c>
      <c r="G1476" s="120" t="str">
        <f>VLOOKUP(F1476,Plan2!$1:$1048576,3,FALSE)</f>
        <v>CANETA HIDROGRÁFICA, MATERIAL PLÁSTICO, COR CARGA PRETA, APLICAÇÃO RETROPROJETOR</v>
      </c>
      <c r="H1476" s="130" t="s">
        <v>341</v>
      </c>
      <c r="I1476" s="130">
        <v>10</v>
      </c>
      <c r="J1476" s="131">
        <f>VLOOKUP(F1476,Plan2!$1:$1048576,8,FALSE)</f>
        <v>1.3</v>
      </c>
      <c r="K1476" s="125">
        <f t="shared" si="107"/>
        <v>13</v>
      </c>
      <c r="L1476" s="133">
        <v>42524</v>
      </c>
      <c r="M1476" s="130" t="s">
        <v>424</v>
      </c>
      <c r="N1476" s="130">
        <f t="shared" si="106"/>
        <v>10</v>
      </c>
      <c r="O1476" s="127">
        <f t="shared" si="108"/>
        <v>13</v>
      </c>
      <c r="P1476" s="126">
        <v>42579</v>
      </c>
      <c r="Q1476" s="120">
        <v>938</v>
      </c>
      <c r="R1476" s="120" t="s">
        <v>611</v>
      </c>
    </row>
    <row r="1477" spans="1:18" ht="45" x14ac:dyDescent="0.25">
      <c r="A1477" s="120" t="s">
        <v>17</v>
      </c>
      <c r="B1477" s="121" t="s">
        <v>18</v>
      </c>
      <c r="C1477" s="122">
        <v>42664</v>
      </c>
      <c r="D1477" s="132">
        <v>600000</v>
      </c>
      <c r="E1477" s="120" t="s">
        <v>340</v>
      </c>
      <c r="F1477" s="130">
        <v>25</v>
      </c>
      <c r="G1477" s="120" t="str">
        <f>VLOOKUP(F1477,Plan2!$1:$1048576,3,FALSE)</f>
        <v>CANETA HIDROGRÁFICA, MATERIAL PLÁSTICO, COR CARGA VERMELHA, APLICAÇÃO RETROPROJETOR</v>
      </c>
      <c r="H1477" s="130" t="s">
        <v>341</v>
      </c>
      <c r="I1477" s="130">
        <v>5</v>
      </c>
      <c r="J1477" s="131">
        <f>VLOOKUP(F1477,Plan2!$1:$1048576,8,FALSE)</f>
        <v>1.3</v>
      </c>
      <c r="K1477" s="125">
        <f t="shared" si="107"/>
        <v>6.5</v>
      </c>
      <c r="L1477" s="133">
        <v>42524</v>
      </c>
      <c r="M1477" s="130" t="s">
        <v>424</v>
      </c>
      <c r="N1477" s="130">
        <f t="shared" si="106"/>
        <v>5</v>
      </c>
      <c r="O1477" s="127">
        <f t="shared" si="108"/>
        <v>6.5</v>
      </c>
      <c r="P1477" s="126">
        <v>42579</v>
      </c>
      <c r="Q1477" s="120">
        <v>938</v>
      </c>
      <c r="R1477" s="120" t="s">
        <v>611</v>
      </c>
    </row>
    <row r="1478" spans="1:18" ht="60" x14ac:dyDescent="0.25">
      <c r="A1478" s="120" t="s">
        <v>17</v>
      </c>
      <c r="B1478" s="121" t="s">
        <v>18</v>
      </c>
      <c r="C1478" s="122">
        <v>42664</v>
      </c>
      <c r="D1478" s="132">
        <v>600000</v>
      </c>
      <c r="E1478" s="120" t="s">
        <v>340</v>
      </c>
      <c r="F1478" s="130">
        <v>28</v>
      </c>
      <c r="G1478" s="120" t="str">
        <f>VLOOKUP(F1478,Plan2!$1:$1048576,3,FALSE)</f>
        <v>CANETA MARCA-TEXTO, MATERIAL PLÁSTICO, TIPO PONTA POROSA, COR FLUORESCENTE AMARELA, TIPO NÃO RECARREGÁVEL, DIMENSÕES 4 MM</v>
      </c>
      <c r="H1478" s="130" t="s">
        <v>341</v>
      </c>
      <c r="I1478" s="130">
        <v>10</v>
      </c>
      <c r="J1478" s="131">
        <f>VLOOKUP(F1478,Plan2!$1:$1048576,8,FALSE)</f>
        <v>0.85</v>
      </c>
      <c r="K1478" s="125">
        <f t="shared" si="107"/>
        <v>8.5</v>
      </c>
      <c r="L1478" s="133">
        <v>42524</v>
      </c>
      <c r="M1478" s="130" t="s">
        <v>424</v>
      </c>
      <c r="N1478" s="130">
        <f t="shared" si="106"/>
        <v>10</v>
      </c>
      <c r="O1478" s="127">
        <f t="shared" si="108"/>
        <v>8.5</v>
      </c>
      <c r="P1478" s="126">
        <v>42579</v>
      </c>
      <c r="Q1478" s="120">
        <v>938</v>
      </c>
      <c r="R1478" s="120" t="s">
        <v>611</v>
      </c>
    </row>
    <row r="1479" spans="1:18" ht="60" x14ac:dyDescent="0.25">
      <c r="A1479" s="120" t="s">
        <v>17</v>
      </c>
      <c r="B1479" s="121" t="s">
        <v>18</v>
      </c>
      <c r="C1479" s="122">
        <v>42664</v>
      </c>
      <c r="D1479" s="132">
        <v>600000</v>
      </c>
      <c r="E1479" s="120" t="s">
        <v>340</v>
      </c>
      <c r="F1479" s="130">
        <v>36</v>
      </c>
      <c r="G1479" s="120" t="str">
        <f>VLOOKUP(F1479,Plan2!$1:$1048576,3,FALSE)</f>
        <v>CAPA, MATERIAL PLÁSTICO PVC UN, COR INCOLOR UN, LARGURA 220 MM, ALTURA 330, CARACTERÍSTICAS ADICIONAIS OFÍCIO II</v>
      </c>
      <c r="H1479" s="130" t="s">
        <v>341</v>
      </c>
      <c r="I1479" s="130">
        <v>100</v>
      </c>
      <c r="J1479" s="131">
        <f>VLOOKUP(F1479,Plan2!$1:$1048576,8,FALSE)</f>
        <v>0.22</v>
      </c>
      <c r="K1479" s="125">
        <f t="shared" si="107"/>
        <v>22</v>
      </c>
      <c r="L1479" s="133">
        <v>42524</v>
      </c>
      <c r="M1479" s="130" t="s">
        <v>413</v>
      </c>
      <c r="N1479" s="130">
        <v>50</v>
      </c>
      <c r="O1479" s="127">
        <f t="shared" si="108"/>
        <v>11</v>
      </c>
      <c r="P1479" s="126">
        <v>42579</v>
      </c>
      <c r="Q1479" s="120">
        <v>4949</v>
      </c>
      <c r="R1479" s="120" t="s">
        <v>692</v>
      </c>
    </row>
    <row r="1480" spans="1:18" ht="45" x14ac:dyDescent="0.25">
      <c r="A1480" s="120" t="s">
        <v>17</v>
      </c>
      <c r="B1480" s="121" t="s">
        <v>18</v>
      </c>
      <c r="C1480" s="122">
        <v>42664</v>
      </c>
      <c r="D1480" s="132">
        <v>600000</v>
      </c>
      <c r="E1480" s="120" t="s">
        <v>340</v>
      </c>
      <c r="F1480" s="130">
        <v>37</v>
      </c>
      <c r="G1480" s="120" t="str">
        <f>VLOOKUP(F1480,Plan2!$1:$1048576,3,FALSE)</f>
        <v>CARTOLINA, MATERIAL CELULOSE VEGETAL, GRAMATURA 180 G/M2, COMPRIMENTO 730 MM, LARGURA 550 MM, COR BRANCA</v>
      </c>
      <c r="H1480" s="130" t="s">
        <v>341</v>
      </c>
      <c r="I1480" s="130">
        <v>1</v>
      </c>
      <c r="J1480" s="131">
        <f>VLOOKUP(F1480,Plan2!$1:$1048576,8,FALSE)</f>
        <v>0.38</v>
      </c>
      <c r="K1480" s="125">
        <f t="shared" si="107"/>
        <v>0.38</v>
      </c>
      <c r="L1480" s="133">
        <v>42527</v>
      </c>
      <c r="M1480" s="130" t="s">
        <v>425</v>
      </c>
      <c r="N1480" s="130">
        <f t="shared" ref="N1480:N1501" si="109">I1480</f>
        <v>1</v>
      </c>
      <c r="O1480" s="127">
        <f t="shared" si="108"/>
        <v>0.38</v>
      </c>
      <c r="P1480" s="126">
        <v>42579</v>
      </c>
      <c r="Q1480" s="120">
        <v>1400</v>
      </c>
      <c r="R1480" s="120" t="s">
        <v>611</v>
      </c>
    </row>
    <row r="1481" spans="1:18" ht="60" x14ac:dyDescent="0.25">
      <c r="A1481" s="120" t="s">
        <v>17</v>
      </c>
      <c r="B1481" s="121" t="s">
        <v>18</v>
      </c>
      <c r="C1481" s="122">
        <v>42664</v>
      </c>
      <c r="D1481" s="132">
        <v>600000</v>
      </c>
      <c r="E1481" s="120" t="s">
        <v>340</v>
      </c>
      <c r="F1481" s="130">
        <v>42</v>
      </c>
      <c r="G1481" s="120" t="str">
        <f>VLOOKUP(F1481,Plan2!$1:$1048576,3,FALSE)</f>
        <v>CLIPE, TRATAMENTO SUPERFICIAL NIQUELADO, TAMANHO 1/0, MATERIAL METAL, FORMATO TRANÇADO. CAIXA COM 12 UNIDADES</v>
      </c>
      <c r="H1481" s="130" t="s">
        <v>341</v>
      </c>
      <c r="I1481" s="130">
        <v>10</v>
      </c>
      <c r="J1481" s="131">
        <f>VLOOKUP(F1481,Plan2!$1:$1048576,8,FALSE)</f>
        <v>1.2</v>
      </c>
      <c r="K1481" s="125">
        <f t="shared" si="107"/>
        <v>12</v>
      </c>
      <c r="L1481" s="133">
        <v>42524</v>
      </c>
      <c r="M1481" s="130" t="s">
        <v>424</v>
      </c>
      <c r="N1481" s="130">
        <f t="shared" si="109"/>
        <v>10</v>
      </c>
      <c r="O1481" s="127">
        <f t="shared" si="108"/>
        <v>12</v>
      </c>
      <c r="P1481" s="126">
        <v>42579</v>
      </c>
      <c r="Q1481" s="120">
        <v>938</v>
      </c>
      <c r="R1481" s="120" t="s">
        <v>611</v>
      </c>
    </row>
    <row r="1482" spans="1:18" ht="60" x14ac:dyDescent="0.25">
      <c r="A1482" s="120" t="s">
        <v>17</v>
      </c>
      <c r="B1482" s="121" t="s">
        <v>18</v>
      </c>
      <c r="C1482" s="122">
        <v>42664</v>
      </c>
      <c r="D1482" s="132">
        <v>600000</v>
      </c>
      <c r="E1482" s="120" t="s">
        <v>340</v>
      </c>
      <c r="F1482" s="130">
        <v>43</v>
      </c>
      <c r="G1482" s="120" t="str">
        <f>VLOOKUP(F1482,Plan2!$1:$1048576,3,FALSE)</f>
        <v>CLIPE, TRATAMENTO SUPERFICIAL NIQUELADO, TAMANHO 2/0, MATERIAL METAL, FORMATO TRANÇADO. CAIXA COM 50 UNIDADES</v>
      </c>
      <c r="H1482" s="130" t="s">
        <v>341</v>
      </c>
      <c r="I1482" s="130">
        <v>10</v>
      </c>
      <c r="J1482" s="131">
        <f>VLOOKUP(F1482,Plan2!$1:$1048576,8,FALSE)</f>
        <v>1.7</v>
      </c>
      <c r="K1482" s="125">
        <f t="shared" si="107"/>
        <v>17</v>
      </c>
      <c r="L1482" s="133">
        <v>42524</v>
      </c>
      <c r="M1482" s="130" t="s">
        <v>413</v>
      </c>
      <c r="N1482" s="130">
        <f t="shared" si="109"/>
        <v>10</v>
      </c>
      <c r="O1482" s="127">
        <f t="shared" si="108"/>
        <v>17</v>
      </c>
      <c r="P1482" s="126">
        <v>42579</v>
      </c>
      <c r="Q1482" s="120">
        <v>4949</v>
      </c>
      <c r="R1482" s="120" t="s">
        <v>611</v>
      </c>
    </row>
    <row r="1483" spans="1:18" ht="45" x14ac:dyDescent="0.25">
      <c r="A1483" s="120" t="s">
        <v>17</v>
      </c>
      <c r="B1483" s="121" t="s">
        <v>18</v>
      </c>
      <c r="C1483" s="122">
        <v>42664</v>
      </c>
      <c r="D1483" s="132">
        <v>600000</v>
      </c>
      <c r="E1483" s="120" t="s">
        <v>340</v>
      </c>
      <c r="F1483" s="130">
        <v>39</v>
      </c>
      <c r="G1483" s="120" t="str">
        <f>VLOOKUP(F1483,Plan2!$1:$1048576,3,FALSE)</f>
        <v>CLIPE, TAMANHO 2, MATERIAL METAL, FORMATO PARALELO. CAIXA COM 100 UNIDADES</v>
      </c>
      <c r="H1483" s="130" t="s">
        <v>341</v>
      </c>
      <c r="I1483" s="130">
        <v>5</v>
      </c>
      <c r="J1483" s="131">
        <f>VLOOKUP(F1483,Plan2!$1:$1048576,8,FALSE)</f>
        <v>0.95</v>
      </c>
      <c r="K1483" s="125">
        <f t="shared" si="107"/>
        <v>4.75</v>
      </c>
      <c r="L1483" s="133">
        <v>42524</v>
      </c>
      <c r="M1483" s="130" t="s">
        <v>415</v>
      </c>
      <c r="N1483" s="130">
        <f t="shared" si="109"/>
        <v>5</v>
      </c>
      <c r="O1483" s="127">
        <f t="shared" si="108"/>
        <v>4.75</v>
      </c>
      <c r="P1483" s="126">
        <v>42564</v>
      </c>
      <c r="Q1483" s="120">
        <v>1281</v>
      </c>
      <c r="R1483" s="120" t="s">
        <v>611</v>
      </c>
    </row>
    <row r="1484" spans="1:18" ht="45" x14ac:dyDescent="0.25">
      <c r="A1484" s="120" t="s">
        <v>17</v>
      </c>
      <c r="B1484" s="121" t="s">
        <v>18</v>
      </c>
      <c r="C1484" s="122">
        <v>42664</v>
      </c>
      <c r="D1484" s="132">
        <v>600000</v>
      </c>
      <c r="E1484" s="120" t="s">
        <v>340</v>
      </c>
      <c r="F1484" s="130">
        <v>40</v>
      </c>
      <c r="G1484" s="120" t="str">
        <f>VLOOKUP(F1484,Plan2!$1:$1048576,3,FALSE)</f>
        <v>CLIPE, TAMANHO 3, MATERIAL METAL, FORMATO PARALELO. CAIXA COM 50 UNIDADES</v>
      </c>
      <c r="H1484" s="130" t="s">
        <v>341</v>
      </c>
      <c r="I1484" s="130">
        <v>10</v>
      </c>
      <c r="J1484" s="131">
        <f>VLOOKUP(F1484,Plan2!$1:$1048576,8,FALSE)</f>
        <v>0.99</v>
      </c>
      <c r="K1484" s="125">
        <f t="shared" si="107"/>
        <v>9.9</v>
      </c>
      <c r="L1484" s="133">
        <v>42524</v>
      </c>
      <c r="M1484" s="130" t="s">
        <v>415</v>
      </c>
      <c r="N1484" s="130">
        <f t="shared" si="109"/>
        <v>10</v>
      </c>
      <c r="O1484" s="127">
        <f t="shared" si="108"/>
        <v>9.9</v>
      </c>
      <c r="P1484" s="126">
        <v>42564</v>
      </c>
      <c r="Q1484" s="120">
        <v>1281</v>
      </c>
      <c r="R1484" s="120" t="s">
        <v>611</v>
      </c>
    </row>
    <row r="1485" spans="1:18" ht="45" x14ac:dyDescent="0.25">
      <c r="A1485" s="120" t="s">
        <v>17</v>
      </c>
      <c r="B1485" s="121" t="s">
        <v>18</v>
      </c>
      <c r="C1485" s="122">
        <v>42664</v>
      </c>
      <c r="D1485" s="132">
        <v>600000</v>
      </c>
      <c r="E1485" s="120" t="s">
        <v>340</v>
      </c>
      <c r="F1485" s="130">
        <v>41</v>
      </c>
      <c r="G1485" s="120" t="str">
        <f>VLOOKUP(F1485,Plan2!$1:$1048576,3,FALSE)</f>
        <v>CLIPE, TAMANHO 6/0, MATERIAL METAL, FORMATO PARALELO. CAIXA COM 50 UNIDADES</v>
      </c>
      <c r="H1485" s="130" t="s">
        <v>341</v>
      </c>
      <c r="I1485" s="130">
        <v>10</v>
      </c>
      <c r="J1485" s="131">
        <f>VLOOKUP(F1485,Plan2!$1:$1048576,8,FALSE)</f>
        <v>1.29</v>
      </c>
      <c r="K1485" s="125">
        <f t="shared" si="107"/>
        <v>12.9</v>
      </c>
      <c r="L1485" s="133">
        <v>42527</v>
      </c>
      <c r="M1485" s="130" t="s">
        <v>431</v>
      </c>
      <c r="N1485" s="130">
        <f t="shared" si="109"/>
        <v>10</v>
      </c>
      <c r="O1485" s="127">
        <f t="shared" si="108"/>
        <v>12.9</v>
      </c>
      <c r="P1485" s="126">
        <v>42613</v>
      </c>
      <c r="Q1485" s="120">
        <v>1089</v>
      </c>
      <c r="R1485" s="120" t="s">
        <v>611</v>
      </c>
    </row>
    <row r="1486" spans="1:18" ht="60" x14ac:dyDescent="0.25">
      <c r="A1486" s="120" t="s">
        <v>17</v>
      </c>
      <c r="B1486" s="121" t="s">
        <v>18</v>
      </c>
      <c r="C1486" s="122">
        <v>42664</v>
      </c>
      <c r="D1486" s="132">
        <v>600000</v>
      </c>
      <c r="E1486" s="120" t="s">
        <v>340</v>
      </c>
      <c r="F1486" s="130">
        <v>46</v>
      </c>
      <c r="G1486" s="120" t="str">
        <f>VLOOKUP(F1486,Plan2!$1:$1048576,3,FALSE)</f>
        <v>COLA, COMPOSIÇÃO CIANIACRILATO, APLICAÇÃO MATERIAIS POROSOS, CARACTERÍSTICAS ADICIONAIS BICO APLICADOR, TIPO INSTANTÂNEA. TUBO DE 3G</v>
      </c>
      <c r="H1486" s="130" t="s">
        <v>341</v>
      </c>
      <c r="I1486" s="130">
        <v>10</v>
      </c>
      <c r="J1486" s="131">
        <f>VLOOKUP(F1486,Plan2!$1:$1048576,8,FALSE)</f>
        <v>3.23</v>
      </c>
      <c r="K1486" s="125">
        <f t="shared" si="107"/>
        <v>32.299999999999997</v>
      </c>
      <c r="L1486" s="133">
        <v>42524</v>
      </c>
      <c r="M1486" s="130" t="s">
        <v>419</v>
      </c>
      <c r="N1486" s="130">
        <f t="shared" si="109"/>
        <v>10</v>
      </c>
      <c r="O1486" s="127">
        <f t="shared" si="108"/>
        <v>32.299999999999997</v>
      </c>
      <c r="P1486" s="126">
        <v>42563</v>
      </c>
      <c r="Q1486" s="120">
        <v>13408</v>
      </c>
      <c r="R1486" s="120" t="s">
        <v>611</v>
      </c>
    </row>
    <row r="1487" spans="1:18" ht="45" x14ac:dyDescent="0.25">
      <c r="A1487" s="120" t="s">
        <v>17</v>
      </c>
      <c r="B1487" s="121" t="s">
        <v>18</v>
      </c>
      <c r="C1487" s="122">
        <v>42664</v>
      </c>
      <c r="D1487" s="132">
        <v>600000</v>
      </c>
      <c r="E1487" s="120" t="s">
        <v>340</v>
      </c>
      <c r="F1487" s="130">
        <v>48</v>
      </c>
      <c r="G1487" s="120" t="str">
        <f>VLOOKUP(F1487,Plan2!$1:$1048576,3,FALSE)</f>
        <v>COLA, COR BRANCA, APLICAÇÃO PAPEL, CARACTERÍSTICAS ADICIONAIS ATÓXICA, TIPO BASTÃO. TUBO DE 20G</v>
      </c>
      <c r="H1487" s="130" t="s">
        <v>341</v>
      </c>
      <c r="I1487" s="130">
        <v>10</v>
      </c>
      <c r="J1487" s="131">
        <f>VLOOKUP(F1487,Plan2!$1:$1048576,8,FALSE)</f>
        <v>0.94</v>
      </c>
      <c r="K1487" s="125">
        <f t="shared" si="107"/>
        <v>9.3999999999999986</v>
      </c>
      <c r="L1487" s="133">
        <v>42524</v>
      </c>
      <c r="M1487" s="130" t="s">
        <v>419</v>
      </c>
      <c r="N1487" s="130">
        <f t="shared" si="109"/>
        <v>10</v>
      </c>
      <c r="O1487" s="127">
        <f t="shared" si="108"/>
        <v>9.3999999999999986</v>
      </c>
      <c r="P1487" s="126">
        <v>42563</v>
      </c>
      <c r="Q1487" s="120">
        <v>13408</v>
      </c>
      <c r="R1487" s="120" t="s">
        <v>611</v>
      </c>
    </row>
    <row r="1488" spans="1:18" ht="75" x14ac:dyDescent="0.25">
      <c r="A1488" s="120" t="s">
        <v>17</v>
      </c>
      <c r="B1488" s="121" t="s">
        <v>18</v>
      </c>
      <c r="C1488" s="122">
        <v>42664</v>
      </c>
      <c r="D1488" s="132">
        <v>600000</v>
      </c>
      <c r="E1488" s="120" t="s">
        <v>340</v>
      </c>
      <c r="F1488" s="130">
        <v>47</v>
      </c>
      <c r="G1488" s="120" t="str">
        <f>VLOOKUP(F1488,Plan2!$1:$1048576,3,FALSE)</f>
        <v>COLA, COMPOSIÇÃO POLIVINIL ACETATO- PVA, COR BRANCA, APLICAÇÃO ESCOLAR, CARACTERÍSTICAS ADICIONAIS LAVÁVEL, NÃO TÓXICA, VALIDADE MÍNIMA 18 MESES, TIPOLÍQUIDO. TUDO DE 40G</v>
      </c>
      <c r="H1488" s="130" t="s">
        <v>341</v>
      </c>
      <c r="I1488" s="130">
        <v>10</v>
      </c>
      <c r="J1488" s="131">
        <f>VLOOKUP(F1488,Plan2!$1:$1048576,8,FALSE)</f>
        <v>0.49</v>
      </c>
      <c r="K1488" s="125">
        <f t="shared" si="107"/>
        <v>4.9000000000000004</v>
      </c>
      <c r="L1488" s="133">
        <v>42524</v>
      </c>
      <c r="M1488" s="130" t="s">
        <v>424</v>
      </c>
      <c r="N1488" s="130">
        <f t="shared" si="109"/>
        <v>10</v>
      </c>
      <c r="O1488" s="127">
        <f t="shared" si="108"/>
        <v>4.9000000000000004</v>
      </c>
      <c r="P1488" s="126">
        <v>42579</v>
      </c>
      <c r="Q1488" s="120">
        <v>938</v>
      </c>
      <c r="R1488" s="120" t="s">
        <v>611</v>
      </c>
    </row>
    <row r="1489" spans="1:18" ht="45" x14ac:dyDescent="0.25">
      <c r="A1489" s="120" t="s">
        <v>17</v>
      </c>
      <c r="B1489" s="121" t="s">
        <v>18</v>
      </c>
      <c r="C1489" s="122">
        <v>42664</v>
      </c>
      <c r="D1489" s="132">
        <v>600000</v>
      </c>
      <c r="E1489" s="120" t="s">
        <v>340</v>
      </c>
      <c r="F1489" s="130">
        <v>49</v>
      </c>
      <c r="G1489" s="120" t="str">
        <f>VLOOKUP(F1489,Plan2!$1:$1048576,3,FALSE)</f>
        <v>COLCHETE FIXAÇÃO, MATERIAL AÇO, TRATAMENTO SUPERFICIAL LATONADO, TAMANHO Nº 08. CAIXA COM 72 UNIDADES</v>
      </c>
      <c r="H1489" s="130" t="s">
        <v>341</v>
      </c>
      <c r="I1489" s="130">
        <v>10</v>
      </c>
      <c r="J1489" s="131">
        <f>VLOOKUP(F1489,Plan2!$1:$1048576,8,FALSE)</f>
        <v>2.65</v>
      </c>
      <c r="K1489" s="125">
        <f t="shared" si="107"/>
        <v>26.5</v>
      </c>
      <c r="L1489" s="133">
        <v>42524</v>
      </c>
      <c r="M1489" s="130" t="s">
        <v>423</v>
      </c>
      <c r="N1489" s="130">
        <f t="shared" si="109"/>
        <v>10</v>
      </c>
      <c r="O1489" s="127">
        <f t="shared" si="108"/>
        <v>26.5</v>
      </c>
      <c r="P1489" s="126">
        <v>42576</v>
      </c>
      <c r="Q1489" s="120">
        <v>348</v>
      </c>
      <c r="R1489" s="120" t="s">
        <v>611</v>
      </c>
    </row>
    <row r="1490" spans="1:18" ht="60" x14ac:dyDescent="0.25">
      <c r="A1490" s="120" t="s">
        <v>17</v>
      </c>
      <c r="B1490" s="121" t="s">
        <v>18</v>
      </c>
      <c r="C1490" s="122">
        <v>42664</v>
      </c>
      <c r="D1490" s="132">
        <v>600000</v>
      </c>
      <c r="E1490" s="120" t="s">
        <v>340</v>
      </c>
      <c r="F1490" s="130">
        <v>50</v>
      </c>
      <c r="G1490" s="120" t="str">
        <f>VLOOKUP(F1490,Plan2!$1:$1048576,3,FALSE)</f>
        <v>COLCHETE FIXAÇÃO, MATERIAL METAL, TRATAMENTO SUPERFICIAL LATONADO, TAMANHO Nº 10, APLICAÇÃO PROCESSOS. CAIXA COM 72 UNIDADES</v>
      </c>
      <c r="H1490" s="130" t="s">
        <v>341</v>
      </c>
      <c r="I1490" s="130">
        <v>10</v>
      </c>
      <c r="J1490" s="131">
        <f>VLOOKUP(F1490,Plan2!$1:$1048576,8,FALSE)</f>
        <v>3.15</v>
      </c>
      <c r="K1490" s="125">
        <f t="shared" si="107"/>
        <v>31.5</v>
      </c>
      <c r="L1490" s="133">
        <v>42524</v>
      </c>
      <c r="M1490" s="130" t="s">
        <v>423</v>
      </c>
      <c r="N1490" s="130">
        <f t="shared" si="109"/>
        <v>10</v>
      </c>
      <c r="O1490" s="127">
        <f t="shared" si="108"/>
        <v>31.5</v>
      </c>
      <c r="P1490" s="126">
        <v>42576</v>
      </c>
      <c r="Q1490" s="120">
        <v>348</v>
      </c>
      <c r="R1490" s="120" t="s">
        <v>611</v>
      </c>
    </row>
    <row r="1491" spans="1:18" ht="60" x14ac:dyDescent="0.25">
      <c r="A1491" s="120" t="s">
        <v>17</v>
      </c>
      <c r="B1491" s="121" t="s">
        <v>18</v>
      </c>
      <c r="C1491" s="122">
        <v>42664</v>
      </c>
      <c r="D1491" s="132">
        <v>600000</v>
      </c>
      <c r="E1491" s="120" t="s">
        <v>340</v>
      </c>
      <c r="F1491" s="130">
        <v>51</v>
      </c>
      <c r="G1491" s="120" t="str">
        <f>VLOOKUP(F1491,Plan2!$1:$1048576,3,FALSE)</f>
        <v>COLCHETE FIXAÇÃO, MATERIAL METAL, TRATAMENTO SUPERFICIAL LATONADO, TAMANHO Nº 12, APLICAÇÃO PROCESSOS. CAIXA COM 72 UNIDADES</v>
      </c>
      <c r="H1491" s="130" t="s">
        <v>341</v>
      </c>
      <c r="I1491" s="130">
        <v>10</v>
      </c>
      <c r="J1491" s="131">
        <f>VLOOKUP(F1491,Plan2!$1:$1048576,8,FALSE)</f>
        <v>4.5999999999999996</v>
      </c>
      <c r="K1491" s="125">
        <f t="shared" si="107"/>
        <v>46</v>
      </c>
      <c r="L1491" s="133">
        <v>42524</v>
      </c>
      <c r="M1491" s="130" t="s">
        <v>414</v>
      </c>
      <c r="N1491" s="130">
        <f t="shared" si="109"/>
        <v>10</v>
      </c>
      <c r="O1491" s="127">
        <f t="shared" si="108"/>
        <v>46</v>
      </c>
      <c r="P1491" s="126">
        <v>42612</v>
      </c>
      <c r="Q1491" s="120">
        <v>1489</v>
      </c>
      <c r="R1491" s="120" t="s">
        <v>611</v>
      </c>
    </row>
    <row r="1492" spans="1:18" ht="45" x14ac:dyDescent="0.25">
      <c r="A1492" s="120" t="s">
        <v>17</v>
      </c>
      <c r="B1492" s="121" t="s">
        <v>18</v>
      </c>
      <c r="C1492" s="122">
        <v>42664</v>
      </c>
      <c r="D1492" s="132">
        <v>600000</v>
      </c>
      <c r="E1492" s="120" t="s">
        <v>340</v>
      </c>
      <c r="F1492" s="130">
        <v>52</v>
      </c>
      <c r="G1492" s="120" t="str">
        <f>VLOOKUP(F1492,Plan2!$1:$1048576,3,FALSE)</f>
        <v>COLCHETE FIXAÇÃO, MATERIAL METAL, TRATAMENTO SUPERFICIAL LATONADO, TAMANHO Nº 15. CAIXA COM 72 UNIDADES</v>
      </c>
      <c r="H1492" s="130" t="s">
        <v>341</v>
      </c>
      <c r="I1492" s="130">
        <v>10</v>
      </c>
      <c r="J1492" s="131">
        <f>VLOOKUP(F1492,Plan2!$1:$1048576,8,FALSE)</f>
        <v>6.8</v>
      </c>
      <c r="K1492" s="125">
        <f t="shared" si="107"/>
        <v>68</v>
      </c>
      <c r="L1492" s="133">
        <v>42524</v>
      </c>
      <c r="M1492" s="130" t="s">
        <v>423</v>
      </c>
      <c r="N1492" s="130">
        <f t="shared" si="109"/>
        <v>10</v>
      </c>
      <c r="O1492" s="127">
        <f t="shared" si="108"/>
        <v>68</v>
      </c>
      <c r="P1492" s="126">
        <v>42576</v>
      </c>
      <c r="Q1492" s="120">
        <v>348</v>
      </c>
      <c r="R1492" s="120" t="s">
        <v>611</v>
      </c>
    </row>
    <row r="1493" spans="1:18" ht="60" x14ac:dyDescent="0.25">
      <c r="A1493" s="120" t="s">
        <v>17</v>
      </c>
      <c r="B1493" s="121" t="s">
        <v>18</v>
      </c>
      <c r="C1493" s="122">
        <v>42664</v>
      </c>
      <c r="D1493" s="132">
        <v>600000</v>
      </c>
      <c r="E1493" s="120" t="s">
        <v>340</v>
      </c>
      <c r="F1493" s="130">
        <v>57</v>
      </c>
      <c r="G1493" s="120" t="str">
        <f>VLOOKUP(F1493,Plan2!$1:$1048576,3,FALSE)</f>
        <v>CORRETIVO LÍQUIDO, MATERIAL BASE D´ÁGUA- SECAGEM RÁPIDA, APRESENTAÇÃO FRASCO, APLICAÇÃO PAPEL COMUM ML, VOLUME 18 ML</v>
      </c>
      <c r="H1493" s="130" t="s">
        <v>341</v>
      </c>
      <c r="I1493" s="130">
        <v>5</v>
      </c>
      <c r="J1493" s="131">
        <f>VLOOKUP(F1493,Plan2!$1:$1048576,8,FALSE)</f>
        <v>0.99</v>
      </c>
      <c r="K1493" s="125">
        <f t="shared" si="107"/>
        <v>4.95</v>
      </c>
      <c r="L1493" s="133">
        <v>42527</v>
      </c>
      <c r="M1493" s="130" t="s">
        <v>431</v>
      </c>
      <c r="N1493" s="130">
        <f t="shared" si="109"/>
        <v>5</v>
      </c>
      <c r="O1493" s="127">
        <f t="shared" si="108"/>
        <v>4.95</v>
      </c>
      <c r="P1493" s="126">
        <v>42613</v>
      </c>
      <c r="Q1493" s="120">
        <v>1089</v>
      </c>
      <c r="R1493" s="120" t="s">
        <v>611</v>
      </c>
    </row>
    <row r="1494" spans="1:18" ht="60" x14ac:dyDescent="0.25">
      <c r="A1494" s="120" t="s">
        <v>17</v>
      </c>
      <c r="B1494" s="121" t="s">
        <v>18</v>
      </c>
      <c r="C1494" s="122">
        <v>42664</v>
      </c>
      <c r="D1494" s="132">
        <v>600000</v>
      </c>
      <c r="E1494" s="120" t="s">
        <v>340</v>
      </c>
      <c r="F1494" s="130">
        <v>65</v>
      </c>
      <c r="G1494" s="120" t="str">
        <f>VLOOKUP(F1494,Plan2!$1:$1048576,3,FALSE)</f>
        <v>ENVELOPE, MATERIAL PAPEL KRAFT, GRAMATURA 110 G/M2, TIPO SACO COMUM, COMPRIMENTO 360 MM, COR BRANCA, LARGURA 260 MM</v>
      </c>
      <c r="H1494" s="130" t="s">
        <v>341</v>
      </c>
      <c r="I1494" s="130">
        <v>100</v>
      </c>
      <c r="J1494" s="131">
        <f>VLOOKUP(F1494,Plan2!$1:$1048576,8,FALSE)</f>
        <v>0.11</v>
      </c>
      <c r="K1494" s="125">
        <f t="shared" si="107"/>
        <v>11</v>
      </c>
      <c r="L1494" s="133">
        <v>42524</v>
      </c>
      <c r="M1494" s="130" t="s">
        <v>420</v>
      </c>
      <c r="N1494" s="130">
        <f t="shared" si="109"/>
        <v>100</v>
      </c>
      <c r="O1494" s="127">
        <f t="shared" si="108"/>
        <v>11</v>
      </c>
      <c r="P1494" s="126">
        <v>42579</v>
      </c>
      <c r="Q1494" s="120">
        <v>4544</v>
      </c>
      <c r="R1494" s="120" t="s">
        <v>611</v>
      </c>
    </row>
    <row r="1495" spans="1:18" ht="60" x14ac:dyDescent="0.25">
      <c r="A1495" s="120" t="s">
        <v>17</v>
      </c>
      <c r="B1495" s="121" t="s">
        <v>18</v>
      </c>
      <c r="C1495" s="122">
        <v>42664</v>
      </c>
      <c r="D1495" s="132">
        <v>600000</v>
      </c>
      <c r="E1495" s="120" t="s">
        <v>340</v>
      </c>
      <c r="F1495" s="130">
        <v>66</v>
      </c>
      <c r="G1495" s="120" t="str">
        <f>VLOOKUP(F1495,Plan2!$1:$1048576,3,FALSE)</f>
        <v>ENVELOPE, MATERIAL PAPEL KRAFT, GRAMATURA 110 G/M2, TIPO SACO COMUM, COMPRIMENTO 390 MM, COR PARDA, LARGURA 260 MM</v>
      </c>
      <c r="H1495" s="130" t="s">
        <v>341</v>
      </c>
      <c r="I1495" s="130">
        <v>100</v>
      </c>
      <c r="J1495" s="131">
        <f>VLOOKUP(F1495,Plan2!$1:$1048576,8,FALSE)</f>
        <v>0.12</v>
      </c>
      <c r="K1495" s="125">
        <f t="shared" si="107"/>
        <v>12</v>
      </c>
      <c r="L1495" s="133">
        <v>42524</v>
      </c>
      <c r="M1495" s="130" t="s">
        <v>420</v>
      </c>
      <c r="N1495" s="130">
        <f t="shared" si="109"/>
        <v>100</v>
      </c>
      <c r="O1495" s="127">
        <f t="shared" si="108"/>
        <v>12</v>
      </c>
      <c r="P1495" s="126">
        <v>42579</v>
      </c>
      <c r="Q1495" s="120">
        <v>4544</v>
      </c>
      <c r="R1495" s="120" t="s">
        <v>611</v>
      </c>
    </row>
    <row r="1496" spans="1:18" ht="75" x14ac:dyDescent="0.25">
      <c r="A1496" s="120" t="s">
        <v>17</v>
      </c>
      <c r="B1496" s="121" t="s">
        <v>18</v>
      </c>
      <c r="C1496" s="122">
        <v>42664</v>
      </c>
      <c r="D1496" s="132">
        <v>600000</v>
      </c>
      <c r="E1496" s="120" t="s">
        <v>340</v>
      </c>
      <c r="F1496" s="130">
        <v>68</v>
      </c>
      <c r="G1496" s="120" t="str">
        <f>VLOOKUP(F1496,Plan2!$1:$1048576,3,FALSE)</f>
        <v>ENVELOPE, MATERIAL PAPEL KRAFT FL, GRAMATURA 90 G/M2, TIPO SACO COMUM, COMPRIMENTO 280 MM, COR PARDA, IMPRESSÃO BAIXO-RELEVO, LARGURA 200 MM</v>
      </c>
      <c r="H1496" s="130" t="s">
        <v>341</v>
      </c>
      <c r="I1496" s="130">
        <v>100</v>
      </c>
      <c r="J1496" s="131">
        <f>VLOOKUP(F1496,Plan2!$1:$1048576,8,FALSE)</f>
        <v>7.0000000000000007E-2</v>
      </c>
      <c r="K1496" s="125">
        <f t="shared" si="107"/>
        <v>7.0000000000000009</v>
      </c>
      <c r="L1496" s="133">
        <v>42524</v>
      </c>
      <c r="M1496" s="130" t="s">
        <v>420</v>
      </c>
      <c r="N1496" s="130">
        <f t="shared" si="109"/>
        <v>100</v>
      </c>
      <c r="O1496" s="127">
        <f t="shared" si="108"/>
        <v>7.0000000000000009</v>
      </c>
      <c r="P1496" s="126">
        <v>42579</v>
      </c>
      <c r="Q1496" s="120">
        <v>4544</v>
      </c>
      <c r="R1496" s="120" t="s">
        <v>611</v>
      </c>
    </row>
    <row r="1497" spans="1:18" ht="60" x14ac:dyDescent="0.25">
      <c r="A1497" s="120" t="s">
        <v>17</v>
      </c>
      <c r="B1497" s="121" t="s">
        <v>18</v>
      </c>
      <c r="C1497" s="122">
        <v>42664</v>
      </c>
      <c r="D1497" s="132">
        <v>600000</v>
      </c>
      <c r="E1497" s="120" t="s">
        <v>340</v>
      </c>
      <c r="F1497" s="130">
        <v>67</v>
      </c>
      <c r="G1497" s="120" t="str">
        <f>VLOOKUP(F1497,Plan2!$1:$1048576,3,FALSE)</f>
        <v>ENVELOPE, MATERIAL PAPEL OFF-SET, GRAMATURA 90, TIPO SEM TIMBRE, COMPRIMENTO 280 MM, COR BRANCA, LARGURA 200 MM</v>
      </c>
      <c r="H1497" s="130" t="s">
        <v>341</v>
      </c>
      <c r="I1497" s="130">
        <v>100</v>
      </c>
      <c r="J1497" s="131">
        <f>VLOOKUP(F1497,Plan2!$1:$1048576,8,FALSE)</f>
        <v>0.1</v>
      </c>
      <c r="K1497" s="125">
        <f t="shared" si="107"/>
        <v>10</v>
      </c>
      <c r="L1497" s="133">
        <v>42524</v>
      </c>
      <c r="M1497" s="130" t="s">
        <v>420</v>
      </c>
      <c r="N1497" s="130">
        <f t="shared" si="109"/>
        <v>100</v>
      </c>
      <c r="O1497" s="127">
        <f t="shared" si="108"/>
        <v>10</v>
      </c>
      <c r="P1497" s="126">
        <v>42579</v>
      </c>
      <c r="Q1497" s="120">
        <v>4544</v>
      </c>
      <c r="R1497" s="120" t="s">
        <v>611</v>
      </c>
    </row>
    <row r="1498" spans="1:18" ht="60" x14ac:dyDescent="0.25">
      <c r="A1498" s="120" t="s">
        <v>17</v>
      </c>
      <c r="B1498" s="121" t="s">
        <v>18</v>
      </c>
      <c r="C1498" s="122">
        <v>42664</v>
      </c>
      <c r="D1498" s="132">
        <v>600000</v>
      </c>
      <c r="E1498" s="120" t="s">
        <v>340</v>
      </c>
      <c r="F1498" s="130">
        <v>82</v>
      </c>
      <c r="G1498" s="120" t="str">
        <f>VLOOKUP(F1498,Plan2!$1:$1048576,3,FALSE)</f>
        <v>ESTILETE DESENHO, MATERIAL CORPO PLÁSTICO RESISTENTE, LARGURA LÂMINA 22 MM, TIPO LÂMINA RETRÁTIL, TIPO FIXAÇÃO LÂMINA ENCAIXE DE PRESSÃO</v>
      </c>
      <c r="H1498" s="130" t="s">
        <v>341</v>
      </c>
      <c r="I1498" s="130">
        <v>10</v>
      </c>
      <c r="J1498" s="131">
        <f>VLOOKUP(F1498,Plan2!$1:$1048576,8,FALSE)</f>
        <v>1</v>
      </c>
      <c r="K1498" s="125">
        <f t="shared" si="107"/>
        <v>10</v>
      </c>
      <c r="L1498" s="133">
        <v>42524</v>
      </c>
      <c r="M1498" s="130" t="s">
        <v>424</v>
      </c>
      <c r="N1498" s="130">
        <f t="shared" si="109"/>
        <v>10</v>
      </c>
      <c r="O1498" s="127">
        <f t="shared" si="108"/>
        <v>10</v>
      </c>
      <c r="P1498" s="126">
        <v>42579</v>
      </c>
      <c r="Q1498" s="120">
        <v>938</v>
      </c>
      <c r="R1498" s="120" t="s">
        <v>611</v>
      </c>
    </row>
    <row r="1499" spans="1:18" ht="60" x14ac:dyDescent="0.25">
      <c r="A1499" s="120" t="s">
        <v>17</v>
      </c>
      <c r="B1499" s="121" t="s">
        <v>18</v>
      </c>
      <c r="C1499" s="122">
        <v>42664</v>
      </c>
      <c r="D1499" s="132">
        <v>600000</v>
      </c>
      <c r="E1499" s="120" t="s">
        <v>340</v>
      </c>
      <c r="F1499" s="130">
        <v>85</v>
      </c>
      <c r="G1499" s="120" t="str">
        <f>VLOOKUP(F1499,Plan2!$1:$1048576,3,FALSE)</f>
        <v>EXTRATOR GRAMPO, MATERIAL AÇO INOXIDÁVEL, TIPO ESPÁTULA, CARACTERÍSTICAS ADICIONAIS DIMENSÕES 150 X 5 MM</v>
      </c>
      <c r="H1499" s="130" t="s">
        <v>341</v>
      </c>
      <c r="I1499" s="130">
        <v>15</v>
      </c>
      <c r="J1499" s="131">
        <f>VLOOKUP(F1499,Plan2!$1:$1048576,8,FALSE)</f>
        <v>0.88</v>
      </c>
      <c r="K1499" s="125">
        <f t="shared" si="107"/>
        <v>13.2</v>
      </c>
      <c r="L1499" s="133">
        <v>42524</v>
      </c>
      <c r="M1499" s="130" t="s">
        <v>424</v>
      </c>
      <c r="N1499" s="130">
        <f t="shared" si="109"/>
        <v>15</v>
      </c>
      <c r="O1499" s="127">
        <f t="shared" si="108"/>
        <v>13.2</v>
      </c>
      <c r="P1499" s="126">
        <v>42579</v>
      </c>
      <c r="Q1499" s="120">
        <v>938</v>
      </c>
      <c r="R1499" s="120" t="s">
        <v>611</v>
      </c>
    </row>
    <row r="1500" spans="1:18" ht="60" x14ac:dyDescent="0.25">
      <c r="A1500" s="120" t="s">
        <v>17</v>
      </c>
      <c r="B1500" s="121" t="s">
        <v>18</v>
      </c>
      <c r="C1500" s="122">
        <v>42664</v>
      </c>
      <c r="D1500" s="132">
        <v>600000</v>
      </c>
      <c r="E1500" s="120" t="s">
        <v>340</v>
      </c>
      <c r="F1500" s="130">
        <v>87</v>
      </c>
      <c r="G1500" s="120" t="str">
        <f>VLOOKUP(F1500,Plan2!$1:$1048576,3,FALSE)</f>
        <v>FITA ADESIVA, MATERIAL CELOFANE TRANSPARENTE, TIPO MONOFACE, LARGURA 19 MM, COMPRIMENTO 30 M, COR INCOLOR, APLICAÇÃO MULTIUSO</v>
      </c>
      <c r="H1500" s="130" t="s">
        <v>341</v>
      </c>
      <c r="I1500" s="130">
        <v>20</v>
      </c>
      <c r="J1500" s="131">
        <f>VLOOKUP(F1500,Plan2!$1:$1048576,8,FALSE)</f>
        <v>0.97</v>
      </c>
      <c r="K1500" s="125">
        <f t="shared" si="107"/>
        <v>19.399999999999999</v>
      </c>
      <c r="L1500" s="133">
        <v>42524</v>
      </c>
      <c r="M1500" s="130" t="s">
        <v>414</v>
      </c>
      <c r="N1500" s="130">
        <f t="shared" si="109"/>
        <v>20</v>
      </c>
      <c r="O1500" s="127">
        <f t="shared" si="108"/>
        <v>19.399999999999999</v>
      </c>
      <c r="P1500" s="126">
        <v>42612</v>
      </c>
      <c r="Q1500" s="120">
        <v>1489</v>
      </c>
      <c r="R1500" s="120" t="s">
        <v>611</v>
      </c>
    </row>
    <row r="1501" spans="1:18" ht="75" x14ac:dyDescent="0.25">
      <c r="A1501" s="120" t="s">
        <v>17</v>
      </c>
      <c r="B1501" s="121" t="s">
        <v>18</v>
      </c>
      <c r="C1501" s="122">
        <v>42664</v>
      </c>
      <c r="D1501" s="132">
        <v>600000</v>
      </c>
      <c r="E1501" s="120" t="s">
        <v>340</v>
      </c>
      <c r="F1501" s="130">
        <v>86</v>
      </c>
      <c r="G1501" s="120" t="str">
        <f>VLOOKUP(F1501,Plan2!$1:$1048576,3,FALSE)</f>
        <v>FITA ADESIVA EMBALAGEM, MATERIAL POLIPROPILENO, COMPRIMENTO 50 M, LARGURA 50 MM, APLICAÇÃO EMPACOTAMENTO EM GERAL, COR MARROM. ROLO DE 50 METROS</v>
      </c>
      <c r="H1501" s="130" t="s">
        <v>341</v>
      </c>
      <c r="I1501" s="130">
        <v>20</v>
      </c>
      <c r="J1501" s="131">
        <f>VLOOKUP(F1501,Plan2!$1:$1048576,8,FALSE)</f>
        <v>1.75</v>
      </c>
      <c r="K1501" s="125">
        <f t="shared" si="107"/>
        <v>35</v>
      </c>
      <c r="L1501" s="133">
        <v>42524</v>
      </c>
      <c r="M1501" s="130" t="s">
        <v>416</v>
      </c>
      <c r="N1501" s="130">
        <f t="shared" si="109"/>
        <v>20</v>
      </c>
      <c r="O1501" s="127">
        <f t="shared" si="108"/>
        <v>35</v>
      </c>
      <c r="P1501" s="126">
        <v>42597</v>
      </c>
      <c r="Q1501" s="120">
        <v>3048</v>
      </c>
      <c r="R1501" s="120" t="s">
        <v>611</v>
      </c>
    </row>
    <row r="1502" spans="1:18" ht="60" x14ac:dyDescent="0.25">
      <c r="A1502" s="120" t="s">
        <v>17</v>
      </c>
      <c r="B1502" s="121" t="s">
        <v>18</v>
      </c>
      <c r="C1502" s="122">
        <v>42664</v>
      </c>
      <c r="D1502" s="132">
        <v>600000</v>
      </c>
      <c r="E1502" s="120" t="s">
        <v>340</v>
      </c>
      <c r="F1502" s="130">
        <v>90</v>
      </c>
      <c r="G1502" s="120" t="str">
        <f>VLOOKUP(F1502,Plan2!$1:$1048576,3,FALSE)</f>
        <v>FITA ADESIVA, MATERIAL CREPE, TIPO MONOFACE, LARGURA 50 MM, COMPRIMENTO 50 M, COR BEGE, APLICAÇÃO MULTIUSO. ROLO DE 50 METROS</v>
      </c>
      <c r="H1502" s="130" t="s">
        <v>341</v>
      </c>
      <c r="I1502" s="130">
        <v>10</v>
      </c>
      <c r="J1502" s="131">
        <f>VLOOKUP(F1502,Plan2!$1:$1048576,8,FALSE)</f>
        <v>5</v>
      </c>
      <c r="K1502" s="125">
        <f t="shared" si="107"/>
        <v>50</v>
      </c>
      <c r="L1502" s="133">
        <v>42524</v>
      </c>
      <c r="M1502" s="130" t="s">
        <v>416</v>
      </c>
      <c r="N1502" s="130">
        <v>5</v>
      </c>
      <c r="O1502" s="127">
        <f t="shared" si="108"/>
        <v>25</v>
      </c>
      <c r="P1502" s="126">
        <v>42597</v>
      </c>
      <c r="Q1502" s="120">
        <v>3048</v>
      </c>
      <c r="R1502" s="120" t="s">
        <v>611</v>
      </c>
    </row>
    <row r="1503" spans="1:18" ht="75" x14ac:dyDescent="0.25">
      <c r="A1503" s="120" t="s">
        <v>17</v>
      </c>
      <c r="B1503" s="121" t="s">
        <v>18</v>
      </c>
      <c r="C1503" s="122">
        <v>42664</v>
      </c>
      <c r="D1503" s="132">
        <v>600000</v>
      </c>
      <c r="E1503" s="120" t="s">
        <v>340</v>
      </c>
      <c r="F1503" s="130">
        <v>91</v>
      </c>
      <c r="G1503" s="120" t="str">
        <f>VLOOKUP(F1503,Plan2!$1:$1048576,3,FALSE)</f>
        <v>FITA ADESIVA, MATERIAL POLIPROPILENO TRANSPARENTE, TIPO MONOFACE, LARGURA 19 MM, COMPRIMENTO 50 M, COR INCOLOR, APLICAÇÃO MULTIUSO. ROLO DE 50 METROS</v>
      </c>
      <c r="H1503" s="130" t="s">
        <v>341</v>
      </c>
      <c r="I1503" s="130">
        <v>10</v>
      </c>
      <c r="J1503" s="131">
        <f>VLOOKUP(F1503,Plan2!$1:$1048576,8,FALSE)</f>
        <v>1.03</v>
      </c>
      <c r="K1503" s="125">
        <f t="shared" si="107"/>
        <v>10.3</v>
      </c>
      <c r="L1503" s="133">
        <v>42527</v>
      </c>
      <c r="M1503" s="130" t="s">
        <v>429</v>
      </c>
      <c r="N1503" s="130">
        <f t="shared" ref="N1503:N1517" si="110">I1503</f>
        <v>10</v>
      </c>
      <c r="O1503" s="127">
        <f t="shared" si="108"/>
        <v>10.3</v>
      </c>
      <c r="P1503" s="126">
        <v>42569</v>
      </c>
      <c r="Q1503" s="120">
        <v>2792</v>
      </c>
      <c r="R1503" s="120" t="s">
        <v>611</v>
      </c>
    </row>
    <row r="1504" spans="1:18" ht="75" x14ac:dyDescent="0.25">
      <c r="A1504" s="120" t="s">
        <v>17</v>
      </c>
      <c r="B1504" s="121" t="s">
        <v>18</v>
      </c>
      <c r="C1504" s="122">
        <v>42664</v>
      </c>
      <c r="D1504" s="132">
        <v>600000</v>
      </c>
      <c r="E1504" s="120" t="s">
        <v>340</v>
      </c>
      <c r="F1504" s="130">
        <v>92</v>
      </c>
      <c r="G1504" s="120" t="str">
        <f>VLOOKUP(F1504,Plan2!$1:$1048576,3,FALSE)</f>
        <v>FITA ADESIVA, MATERIAL POLIPROPILENO TRANSPARENTE, TIPO MONOFACE, LARGURA 50 MM, COMPRIMENTO 50 M, COR INCOLOR, APLICAÇÃO MULTIUSO. ROLO DE 50 METROS</v>
      </c>
      <c r="H1504" s="130" t="s">
        <v>341</v>
      </c>
      <c r="I1504" s="130">
        <v>20</v>
      </c>
      <c r="J1504" s="131">
        <f>VLOOKUP(F1504,Plan2!$1:$1048576,8,FALSE)</f>
        <v>1.8</v>
      </c>
      <c r="K1504" s="125">
        <f t="shared" si="107"/>
        <v>36</v>
      </c>
      <c r="L1504" s="133">
        <v>42524</v>
      </c>
      <c r="M1504" s="130" t="s">
        <v>416</v>
      </c>
      <c r="N1504" s="130">
        <f t="shared" si="110"/>
        <v>20</v>
      </c>
      <c r="O1504" s="127">
        <f t="shared" si="108"/>
        <v>36</v>
      </c>
      <c r="P1504" s="126">
        <v>42597</v>
      </c>
      <c r="Q1504" s="120">
        <v>3048</v>
      </c>
      <c r="R1504" s="120" t="s">
        <v>611</v>
      </c>
    </row>
    <row r="1505" spans="1:18" ht="45" x14ac:dyDescent="0.25">
      <c r="A1505" s="120" t="s">
        <v>17</v>
      </c>
      <c r="B1505" s="121" t="s">
        <v>18</v>
      </c>
      <c r="C1505" s="122">
        <v>42664</v>
      </c>
      <c r="D1505" s="132">
        <v>600000</v>
      </c>
      <c r="E1505" s="120" t="s">
        <v>340</v>
      </c>
      <c r="F1505" s="130">
        <v>94</v>
      </c>
      <c r="G1505" s="120" t="str">
        <f>VLOOKUP(F1505,Plan2!$1:$1048576,3,FALSE)</f>
        <v>FLANELA, MATERIAL FLANELA, COMPRIMENTO 60 CM, LARGURA 40 CM, COR AMARELA</v>
      </c>
      <c r="H1505" s="130" t="s">
        <v>341</v>
      </c>
      <c r="I1505" s="130">
        <v>10</v>
      </c>
      <c r="J1505" s="131">
        <f>VLOOKUP(F1505,Plan2!$1:$1048576,8,FALSE)</f>
        <v>1.22</v>
      </c>
      <c r="K1505" s="125">
        <f t="shared" si="107"/>
        <v>12.2</v>
      </c>
      <c r="L1505" s="133">
        <v>42524</v>
      </c>
      <c r="M1505" s="130" t="s">
        <v>422</v>
      </c>
      <c r="N1505" s="130">
        <f t="shared" si="110"/>
        <v>10</v>
      </c>
      <c r="O1505" s="127">
        <f t="shared" si="108"/>
        <v>12.2</v>
      </c>
      <c r="P1505" s="126">
        <v>42590</v>
      </c>
      <c r="Q1505" s="120">
        <v>544</v>
      </c>
      <c r="R1505" s="120" t="s">
        <v>611</v>
      </c>
    </row>
    <row r="1506" spans="1:18" ht="60" x14ac:dyDescent="0.25">
      <c r="A1506" s="120" t="s">
        <v>17</v>
      </c>
      <c r="B1506" s="121" t="s">
        <v>18</v>
      </c>
      <c r="C1506" s="122">
        <v>42664</v>
      </c>
      <c r="D1506" s="132">
        <v>600000</v>
      </c>
      <c r="E1506" s="120" t="s">
        <v>340</v>
      </c>
      <c r="F1506" s="130">
        <v>99</v>
      </c>
      <c r="G1506" s="120" t="str">
        <f>VLOOKUP(F1506,Plan2!$1:$1048576,3,FALSE)</f>
        <v>GARRAFA TÉRMICA, MATERIAL PLÁSTICO, CAPACIDADE 1 L, FORMATO CILÍNDRICO, CARACTERÍSTICAS ADICIONAIS COM TAMPA ROSCÁVEL E AMPOLA EM VIDRO</v>
      </c>
      <c r="H1506" s="130" t="s">
        <v>341</v>
      </c>
      <c r="I1506" s="130">
        <v>5</v>
      </c>
      <c r="J1506" s="131">
        <f>VLOOKUP(F1506,Plan2!$1:$1048576,8,FALSE)</f>
        <v>19.989999999999998</v>
      </c>
      <c r="K1506" s="125">
        <f t="shared" si="107"/>
        <v>99.949999999999989</v>
      </c>
      <c r="L1506" s="133">
        <v>42524</v>
      </c>
      <c r="M1506" s="130" t="s">
        <v>422</v>
      </c>
      <c r="N1506" s="130">
        <f t="shared" si="110"/>
        <v>5</v>
      </c>
      <c r="O1506" s="127">
        <f t="shared" si="108"/>
        <v>99.949999999999989</v>
      </c>
      <c r="P1506" s="126">
        <v>42590</v>
      </c>
      <c r="Q1506" s="120">
        <v>544</v>
      </c>
      <c r="R1506" s="120" t="s">
        <v>611</v>
      </c>
    </row>
    <row r="1507" spans="1:18" ht="45" x14ac:dyDescent="0.25">
      <c r="A1507" s="120" t="s">
        <v>17</v>
      </c>
      <c r="B1507" s="121" t="s">
        <v>18</v>
      </c>
      <c r="C1507" s="122">
        <v>42664</v>
      </c>
      <c r="D1507" s="132">
        <v>600000</v>
      </c>
      <c r="E1507" s="120" t="s">
        <v>340</v>
      </c>
      <c r="F1507" s="130">
        <v>102</v>
      </c>
      <c r="G1507" s="120" t="str">
        <f>VLOOKUP(F1507,Plan2!$1:$1048576,3,FALSE)</f>
        <v>GRAMPEADOR, TRATAMENTO SUPERFICIAL PINTADO, MATERIAL METAL, TIPO MESA, CAPACIDADE 50 FL, TAMANHO GRAMPO 26/6</v>
      </c>
      <c r="H1507" s="130" t="s">
        <v>341</v>
      </c>
      <c r="I1507" s="130">
        <v>10</v>
      </c>
      <c r="J1507" s="131">
        <f>VLOOKUP(F1507,Plan2!$1:$1048576,8,FALSE)</f>
        <v>17.489999999999998</v>
      </c>
      <c r="K1507" s="125">
        <f t="shared" si="107"/>
        <v>174.89999999999998</v>
      </c>
      <c r="L1507" s="133">
        <v>42524</v>
      </c>
      <c r="M1507" s="130" t="s">
        <v>418</v>
      </c>
      <c r="N1507" s="130">
        <f t="shared" si="110"/>
        <v>10</v>
      </c>
      <c r="O1507" s="127">
        <f t="shared" si="108"/>
        <v>174.89999999999998</v>
      </c>
      <c r="P1507" s="126">
        <v>42583</v>
      </c>
      <c r="Q1507" s="120">
        <v>4227</v>
      </c>
      <c r="R1507" s="120" t="s">
        <v>611</v>
      </c>
    </row>
    <row r="1508" spans="1:18" ht="60" x14ac:dyDescent="0.25">
      <c r="A1508" s="120" t="s">
        <v>17</v>
      </c>
      <c r="B1508" s="121" t="s">
        <v>18</v>
      </c>
      <c r="C1508" s="122">
        <v>42664</v>
      </c>
      <c r="D1508" s="132">
        <v>600000</v>
      </c>
      <c r="E1508" s="120" t="s">
        <v>340</v>
      </c>
      <c r="F1508" s="130">
        <v>100</v>
      </c>
      <c r="G1508" s="120" t="str">
        <f>VLOOKUP(F1508,Plan2!$1:$1048576,3,FALSE)</f>
        <v>GRAMPEADOR, TRATAMENTO SUPERFICIAL PINTADO, MATERIAL METAL, TIPO MESA, CAPACIDADE 100 FL, APLICAÇÃO PAPEL, TAMANHO GRAMPO 23/10</v>
      </c>
      <c r="H1508" s="130" t="s">
        <v>341</v>
      </c>
      <c r="I1508" s="130">
        <v>3</v>
      </c>
      <c r="J1508" s="131">
        <f>VLOOKUP(F1508,Plan2!$1:$1048576,8,FALSE)</f>
        <v>33.200000000000003</v>
      </c>
      <c r="K1508" s="125">
        <f t="shared" si="107"/>
        <v>99.600000000000009</v>
      </c>
      <c r="L1508" s="133">
        <v>42524</v>
      </c>
      <c r="M1508" s="130" t="s">
        <v>417</v>
      </c>
      <c r="N1508" s="130">
        <f t="shared" si="110"/>
        <v>3</v>
      </c>
      <c r="O1508" s="127">
        <f t="shared" si="108"/>
        <v>99.600000000000009</v>
      </c>
      <c r="P1508" s="126">
        <v>42577</v>
      </c>
      <c r="Q1508" s="120">
        <v>6468</v>
      </c>
      <c r="R1508" s="120" t="s">
        <v>611</v>
      </c>
    </row>
    <row r="1509" spans="1:18" ht="60" x14ac:dyDescent="0.25">
      <c r="A1509" s="120" t="s">
        <v>17</v>
      </c>
      <c r="B1509" s="121" t="s">
        <v>18</v>
      </c>
      <c r="C1509" s="122">
        <v>42664</v>
      </c>
      <c r="D1509" s="132">
        <v>600000</v>
      </c>
      <c r="E1509" s="120" t="s">
        <v>340</v>
      </c>
      <c r="F1509" s="130">
        <v>101</v>
      </c>
      <c r="G1509" s="120" t="str">
        <f>VLOOKUP(F1509,Plan2!$1:$1048576,3,FALSE)</f>
        <v>GRAMPEADOR, TRATAMENTO SUPERFICIAL PINTADO, MATERIAL METAL, TIPO MESA, CAPACIDADE 20 FL, APLICAÇÃO PAPEL, TAMANHO GRAMPO 26/6</v>
      </c>
      <c r="H1509" s="130" t="s">
        <v>341</v>
      </c>
      <c r="I1509" s="130">
        <v>10</v>
      </c>
      <c r="J1509" s="131">
        <f>VLOOKUP(F1509,Plan2!$1:$1048576,8,FALSE)</f>
        <v>5.84</v>
      </c>
      <c r="K1509" s="125">
        <f t="shared" si="107"/>
        <v>58.4</v>
      </c>
      <c r="L1509" s="133">
        <v>42527</v>
      </c>
      <c r="M1509" s="130" t="s">
        <v>431</v>
      </c>
      <c r="N1509" s="130">
        <f t="shared" si="110"/>
        <v>10</v>
      </c>
      <c r="O1509" s="127">
        <f t="shared" si="108"/>
        <v>58.4</v>
      </c>
      <c r="P1509" s="126">
        <v>42613</v>
      </c>
      <c r="Q1509" s="120">
        <v>1089</v>
      </c>
      <c r="R1509" s="120" t="s">
        <v>611</v>
      </c>
    </row>
    <row r="1510" spans="1:18" ht="60" x14ac:dyDescent="0.25">
      <c r="A1510" s="120" t="s">
        <v>17</v>
      </c>
      <c r="B1510" s="121" t="s">
        <v>18</v>
      </c>
      <c r="C1510" s="122">
        <v>42664</v>
      </c>
      <c r="D1510" s="132">
        <v>600000</v>
      </c>
      <c r="E1510" s="120" t="s">
        <v>340</v>
      </c>
      <c r="F1510" s="130">
        <v>103</v>
      </c>
      <c r="G1510" s="120" t="str">
        <f>VLOOKUP(F1510,Plan2!$1:$1048576,3,FALSE)</f>
        <v>GRAMPO GRAMPEADOR, MATERIAL METAL, TRATAMENTO SUPERFICIAL GALVANIZADO, TAMANHO23/10, USO GRAMPEADOR DE MESA. CAIXA COM 5.000 UNIDADES</v>
      </c>
      <c r="H1510" s="130" t="s">
        <v>341</v>
      </c>
      <c r="I1510" s="130">
        <v>5</v>
      </c>
      <c r="J1510" s="131">
        <f>VLOOKUP(F1510,Plan2!$1:$1048576,8,FALSE)</f>
        <v>7.75</v>
      </c>
      <c r="K1510" s="125">
        <f t="shared" si="107"/>
        <v>38.75</v>
      </c>
      <c r="L1510" s="133">
        <v>42524</v>
      </c>
      <c r="M1510" s="130" t="s">
        <v>421</v>
      </c>
      <c r="N1510" s="130">
        <f t="shared" si="110"/>
        <v>5</v>
      </c>
      <c r="O1510" s="127">
        <f t="shared" si="108"/>
        <v>38.75</v>
      </c>
      <c r="P1510" s="133">
        <v>42766</v>
      </c>
      <c r="Q1510" s="130">
        <v>6</v>
      </c>
      <c r="R1510" s="120" t="s">
        <v>611</v>
      </c>
    </row>
    <row r="1511" spans="1:18" ht="60" x14ac:dyDescent="0.25">
      <c r="A1511" s="120" t="s">
        <v>17</v>
      </c>
      <c r="B1511" s="121" t="s">
        <v>18</v>
      </c>
      <c r="C1511" s="122">
        <v>42664</v>
      </c>
      <c r="D1511" s="132">
        <v>600000</v>
      </c>
      <c r="E1511" s="120" t="s">
        <v>340</v>
      </c>
      <c r="F1511" s="130">
        <v>105</v>
      </c>
      <c r="G1511" s="120" t="str">
        <f>VLOOKUP(F1511,Plan2!$1:$1048576,3,FALSE)</f>
        <v>GRAMPO GRAMPEADOR, MATERIAL METAL, TRATAMENTO SUPERFICIAL NIQUELADO, TAMANHO 23/6. CAIXA COM 5.000 UNIDADES</v>
      </c>
      <c r="H1511" s="130" t="s">
        <v>341</v>
      </c>
      <c r="I1511" s="130">
        <v>5</v>
      </c>
      <c r="J1511" s="131">
        <f>VLOOKUP(F1511,Plan2!$1:$1048576,8,FALSE)</f>
        <v>7.9</v>
      </c>
      <c r="K1511" s="125">
        <f t="shared" si="107"/>
        <v>39.5</v>
      </c>
      <c r="L1511" s="130" t="s">
        <v>477</v>
      </c>
      <c r="M1511" s="130" t="s">
        <v>477</v>
      </c>
      <c r="N1511" s="130" t="s">
        <v>477</v>
      </c>
      <c r="O1511" s="127" t="s">
        <v>477</v>
      </c>
      <c r="P1511" s="126" t="s">
        <v>477</v>
      </c>
      <c r="Q1511" s="120" t="s">
        <v>477</v>
      </c>
      <c r="R1511" s="120" t="s">
        <v>478</v>
      </c>
    </row>
    <row r="1512" spans="1:18" ht="45" x14ac:dyDescent="0.25">
      <c r="A1512" s="120" t="s">
        <v>17</v>
      </c>
      <c r="B1512" s="121" t="s">
        <v>18</v>
      </c>
      <c r="C1512" s="122">
        <v>42664</v>
      </c>
      <c r="D1512" s="132">
        <v>600000</v>
      </c>
      <c r="E1512" s="120" t="s">
        <v>340</v>
      </c>
      <c r="F1512" s="130">
        <v>104</v>
      </c>
      <c r="G1512" s="120" t="str">
        <f>VLOOKUP(F1512,Plan2!$1:$1048576,3,FALSE)</f>
        <v>GRAMPO GRAMPEADOR, MATERIAL METAL, TRATAMENTO SUPERFICIAL GALVANIZADO, TAMANHO26/6. CAIXA COM 5.000 UNIDADES</v>
      </c>
      <c r="H1512" s="130" t="s">
        <v>341</v>
      </c>
      <c r="I1512" s="130">
        <v>5</v>
      </c>
      <c r="J1512" s="131">
        <f>VLOOKUP(F1512,Plan2!$1:$1048576,8,FALSE)</f>
        <v>2</v>
      </c>
      <c r="K1512" s="125">
        <f t="shared" si="107"/>
        <v>10</v>
      </c>
      <c r="L1512" s="133">
        <v>42527</v>
      </c>
      <c r="M1512" s="130" t="s">
        <v>428</v>
      </c>
      <c r="N1512" s="130">
        <f t="shared" si="110"/>
        <v>5</v>
      </c>
      <c r="O1512" s="127">
        <f t="shared" si="108"/>
        <v>10</v>
      </c>
      <c r="P1512" s="126">
        <v>42639</v>
      </c>
      <c r="Q1512" s="120">
        <v>309</v>
      </c>
      <c r="R1512" s="120" t="s">
        <v>611</v>
      </c>
    </row>
    <row r="1513" spans="1:18" ht="60" x14ac:dyDescent="0.25">
      <c r="A1513" s="120" t="s">
        <v>17</v>
      </c>
      <c r="B1513" s="121" t="s">
        <v>18</v>
      </c>
      <c r="C1513" s="122">
        <v>42664</v>
      </c>
      <c r="D1513" s="132">
        <v>600000</v>
      </c>
      <c r="E1513" s="120" t="s">
        <v>340</v>
      </c>
      <c r="F1513" s="130">
        <v>109</v>
      </c>
      <c r="G1513" s="120" t="str">
        <f>VLOOKUP(F1513,Plan2!$1:$1048576,3,FALSE)</f>
        <v>LAPISEIRA, MATERIAL PLÁSTICO, DIÂMETRO CARGA 0,7 MM, CARACTERÍSTICAS ADICIONAIS PRENDEDOR E PONTEIRA DE METAL</v>
      </c>
      <c r="H1513" s="130" t="s">
        <v>341</v>
      </c>
      <c r="I1513" s="130">
        <v>5</v>
      </c>
      <c r="J1513" s="131">
        <f>VLOOKUP(F1513,Plan2!$1:$1048576,8,FALSE)</f>
        <v>2</v>
      </c>
      <c r="K1513" s="125">
        <f t="shared" si="107"/>
        <v>10</v>
      </c>
      <c r="L1513" s="133">
        <v>42524</v>
      </c>
      <c r="M1513" s="130" t="s">
        <v>423</v>
      </c>
      <c r="N1513" s="130">
        <f t="shared" si="110"/>
        <v>5</v>
      </c>
      <c r="O1513" s="127">
        <f t="shared" si="108"/>
        <v>10</v>
      </c>
      <c r="P1513" s="126">
        <v>42576</v>
      </c>
      <c r="Q1513" s="120">
        <v>348</v>
      </c>
      <c r="R1513" s="120" t="s">
        <v>611</v>
      </c>
    </row>
    <row r="1514" spans="1:18" ht="75" x14ac:dyDescent="0.25">
      <c r="A1514" s="120" t="s">
        <v>17</v>
      </c>
      <c r="B1514" s="121" t="s">
        <v>18</v>
      </c>
      <c r="C1514" s="122">
        <v>42664</v>
      </c>
      <c r="D1514" s="132">
        <v>600000</v>
      </c>
      <c r="E1514" s="120" t="s">
        <v>340</v>
      </c>
      <c r="F1514" s="130">
        <v>110</v>
      </c>
      <c r="G1514" s="120" t="str">
        <f>VLOOKUP(F1514,Plan2!$1:$1048576,3,FALSE)</f>
        <v>LIVRO ATA, MATERIAL PAPEL OFF-SET, QUANTIDADE FOLHAS 100, GRAMATURA 75 G/M2, COMPRIMENTO 320 MM, LARGURA 220 MM, CARACTERÍSTICAS ADICIONAIS COM ÍNDICE, TIPO CAPA CARTONADO</v>
      </c>
      <c r="H1514" s="130" t="s">
        <v>341</v>
      </c>
      <c r="I1514" s="130">
        <v>10</v>
      </c>
      <c r="J1514" s="131">
        <f>VLOOKUP(F1514,Plan2!$1:$1048576,8,FALSE)</f>
        <v>3.65</v>
      </c>
      <c r="K1514" s="125">
        <f t="shared" si="107"/>
        <v>36.5</v>
      </c>
      <c r="L1514" s="133">
        <v>42527</v>
      </c>
      <c r="M1514" s="130" t="s">
        <v>427</v>
      </c>
      <c r="N1514" s="130">
        <f t="shared" si="110"/>
        <v>10</v>
      </c>
      <c r="O1514" s="127">
        <f t="shared" si="108"/>
        <v>36.5</v>
      </c>
      <c r="P1514" s="126" t="s">
        <v>671</v>
      </c>
      <c r="Q1514" s="120" t="s">
        <v>477</v>
      </c>
      <c r="R1514" s="120" t="s">
        <v>696</v>
      </c>
    </row>
    <row r="1515" spans="1:18" ht="120" x14ac:dyDescent="0.25">
      <c r="A1515" s="120" t="s">
        <v>17</v>
      </c>
      <c r="B1515" s="121" t="s">
        <v>18</v>
      </c>
      <c r="C1515" s="122">
        <v>42664</v>
      </c>
      <c r="D1515" s="132">
        <v>600000</v>
      </c>
      <c r="E1515" s="120" t="s">
        <v>340</v>
      </c>
      <c r="F1515" s="130">
        <v>112</v>
      </c>
      <c r="G1515" s="120" t="str">
        <f>VLOOKUP(F1515,Plan2!$1:$1048576,3,FALSE)</f>
        <v>LIVRO PROTOCOLO, MATERIAL PAPEL OFF-SET, QUANTIDADE FOLHAS 100 FL, COMPRIMENTO230 MM, LARGURA 170 MM, TIPO CAPA DURA, CARACTERÍSTICAS ADICIONAIS COM FOLHAS PAUTADAS E NUMERADAS SEQÜENCIALMENTE, MATERIAL CAPA PAPELÃO, GRAMATURA FOLHAS 54 G/M2</v>
      </c>
      <c r="H1515" s="130" t="s">
        <v>341</v>
      </c>
      <c r="I1515" s="130">
        <v>10</v>
      </c>
      <c r="J1515" s="131">
        <f>VLOOKUP(F1515,Plan2!$1:$1048576,8,FALSE)</f>
        <v>3.75</v>
      </c>
      <c r="K1515" s="125">
        <f t="shared" si="107"/>
        <v>37.5</v>
      </c>
      <c r="L1515" s="133">
        <v>42527</v>
      </c>
      <c r="M1515" s="130" t="s">
        <v>427</v>
      </c>
      <c r="N1515" s="130">
        <f t="shared" si="110"/>
        <v>10</v>
      </c>
      <c r="O1515" s="127">
        <f t="shared" si="108"/>
        <v>37.5</v>
      </c>
      <c r="P1515" s="126" t="s">
        <v>671</v>
      </c>
      <c r="Q1515" s="120" t="s">
        <v>477</v>
      </c>
      <c r="R1515" s="120" t="s">
        <v>696</v>
      </c>
    </row>
    <row r="1516" spans="1:18" ht="75" x14ac:dyDescent="0.25">
      <c r="A1516" s="120" t="s">
        <v>17</v>
      </c>
      <c r="B1516" s="121" t="s">
        <v>18</v>
      </c>
      <c r="C1516" s="122">
        <v>42664</v>
      </c>
      <c r="D1516" s="132">
        <v>600000</v>
      </c>
      <c r="E1516" s="120" t="s">
        <v>340</v>
      </c>
      <c r="F1516" s="130">
        <v>108</v>
      </c>
      <c r="G1516" s="120" t="str">
        <f>VLOOKUP(F1516,Plan2!$1:$1048576,3,FALSE)</f>
        <v>LÁPIS PRETO, MATERIAL CORPO MADEIRA, DUREZA CARGA HB, FORMATO CORPO SEXTAVADO,CARACTERÍSTICAS ADICIONAIS ENVERNIZADO E APONTADO, MATERIAL CARGA GRAFITE Nº 2</v>
      </c>
      <c r="H1516" s="130" t="s">
        <v>341</v>
      </c>
      <c r="I1516" s="130">
        <v>200</v>
      </c>
      <c r="J1516" s="131">
        <f>VLOOKUP(F1516,Plan2!$1:$1048576,8,FALSE)</f>
        <v>0.16</v>
      </c>
      <c r="K1516" s="125">
        <f t="shared" si="107"/>
        <v>32</v>
      </c>
      <c r="L1516" s="130" t="s">
        <v>477</v>
      </c>
      <c r="M1516" s="130" t="s">
        <v>477</v>
      </c>
      <c r="N1516" s="130" t="s">
        <v>477</v>
      </c>
      <c r="O1516" s="127" t="s">
        <v>477</v>
      </c>
      <c r="P1516" s="126" t="s">
        <v>477</v>
      </c>
      <c r="Q1516" s="120" t="s">
        <v>477</v>
      </c>
      <c r="R1516" s="120" t="s">
        <v>478</v>
      </c>
    </row>
    <row r="1517" spans="1:18" ht="135" x14ac:dyDescent="0.25">
      <c r="A1517" s="120" t="s">
        <v>17</v>
      </c>
      <c r="B1517" s="121" t="s">
        <v>18</v>
      </c>
      <c r="C1517" s="122">
        <v>42664</v>
      </c>
      <c r="D1517" s="132">
        <v>600000</v>
      </c>
      <c r="E1517" s="120" t="s">
        <v>340</v>
      </c>
      <c r="F1517" s="130">
        <v>114</v>
      </c>
      <c r="G1517" s="120" t="str">
        <f>VLOOKUP(F1517,Plan2!$1:$1048576,3,FALSE)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1517" s="130" t="s">
        <v>341</v>
      </c>
      <c r="I1517" s="130">
        <v>1</v>
      </c>
      <c r="J1517" s="131">
        <f>VLOOKUP(F1517,Plan2!$1:$1048576,8,FALSE)</f>
        <v>11.42</v>
      </c>
      <c r="K1517" s="125">
        <f t="shared" si="107"/>
        <v>11.42</v>
      </c>
      <c r="L1517" s="133">
        <v>42524</v>
      </c>
      <c r="M1517" s="130" t="s">
        <v>420</v>
      </c>
      <c r="N1517" s="130">
        <f t="shared" si="110"/>
        <v>1</v>
      </c>
      <c r="O1517" s="127">
        <f t="shared" si="108"/>
        <v>11.42</v>
      </c>
      <c r="P1517" s="126">
        <v>42579</v>
      </c>
      <c r="Q1517" s="120">
        <v>4544</v>
      </c>
      <c r="R1517" s="120" t="s">
        <v>611</v>
      </c>
    </row>
    <row r="1518" spans="1:18" ht="60" x14ac:dyDescent="0.25">
      <c r="A1518" s="120" t="s">
        <v>17</v>
      </c>
      <c r="B1518" s="121" t="s">
        <v>18</v>
      </c>
      <c r="C1518" s="122">
        <v>42664</v>
      </c>
      <c r="D1518" s="132">
        <v>600000</v>
      </c>
      <c r="E1518" s="120" t="s">
        <v>340</v>
      </c>
      <c r="F1518" s="130">
        <v>126</v>
      </c>
      <c r="G1518" s="120" t="str">
        <f>VLOOKUP(F1518,Plan2!$1:$1048576,3,FALSE)</f>
        <v>PAPEL ALMAÇO, MATERIAL CELULOSE VEGETAL, GRAMATURA 75 G/M2, COMPRIMENTO 310 MM, TIPO COM PAUTA E MARGEM. PACOTE COM 5 FOLHAS</v>
      </c>
      <c r="H1518" s="130" t="s">
        <v>341</v>
      </c>
      <c r="I1518" s="130">
        <v>3000</v>
      </c>
      <c r="J1518" s="131">
        <f>VLOOKUP(F1518,Plan2!$1:$1048576,8,FALSE)</f>
        <v>0.35</v>
      </c>
      <c r="K1518" s="125">
        <f t="shared" si="107"/>
        <v>1050</v>
      </c>
      <c r="L1518" s="133">
        <v>42524</v>
      </c>
      <c r="M1518" s="130" t="s">
        <v>424</v>
      </c>
      <c r="N1518" s="130">
        <v>1000</v>
      </c>
      <c r="O1518" s="127">
        <f t="shared" si="108"/>
        <v>350</v>
      </c>
      <c r="P1518" s="126">
        <v>42579</v>
      </c>
      <c r="Q1518" s="120">
        <v>938</v>
      </c>
      <c r="R1518" s="120" t="s">
        <v>692</v>
      </c>
    </row>
    <row r="1519" spans="1:18" ht="60" x14ac:dyDescent="0.25">
      <c r="A1519" s="120" t="s">
        <v>17</v>
      </c>
      <c r="B1519" s="121" t="s">
        <v>18</v>
      </c>
      <c r="C1519" s="122">
        <v>42664</v>
      </c>
      <c r="D1519" s="132">
        <v>600000</v>
      </c>
      <c r="E1519" s="120" t="s">
        <v>340</v>
      </c>
      <c r="F1519" s="130">
        <v>134</v>
      </c>
      <c r="G1519" s="120" t="str">
        <f>VLOOKUP(F1519,Plan2!$1:$1048576,3,FALSE)</f>
        <v>PAPEL OFÍCIO, MATERIAL PAPEL ALCALINO, COMPRIMENTO 330 MM, LARGURA 216 MM, GRAMATURA 75 G/M2, COR BRANCA, TIPO 2. RESMA</v>
      </c>
      <c r="H1519" s="130" t="s">
        <v>341</v>
      </c>
      <c r="I1519" s="130">
        <v>400</v>
      </c>
      <c r="J1519" s="131">
        <f>VLOOKUP(F1519,Plan2!$1:$1048576,8,FALSE)</f>
        <v>12.97</v>
      </c>
      <c r="K1519" s="125">
        <f t="shared" si="107"/>
        <v>5188</v>
      </c>
      <c r="L1519" s="133">
        <v>42524</v>
      </c>
      <c r="M1519" s="130" t="s">
        <v>420</v>
      </c>
      <c r="N1519" s="130">
        <v>40</v>
      </c>
      <c r="O1519" s="127">
        <f t="shared" si="108"/>
        <v>518.80000000000007</v>
      </c>
      <c r="P1519" s="126">
        <v>42579</v>
      </c>
      <c r="Q1519" s="120">
        <v>4544</v>
      </c>
      <c r="R1519" s="120" t="s">
        <v>692</v>
      </c>
    </row>
    <row r="1520" spans="1:18" ht="75" x14ac:dyDescent="0.25">
      <c r="A1520" s="120" t="s">
        <v>17</v>
      </c>
      <c r="B1520" s="121" t="s">
        <v>18</v>
      </c>
      <c r="C1520" s="122">
        <v>42664</v>
      </c>
      <c r="D1520" s="132">
        <v>600000</v>
      </c>
      <c r="E1520" s="120" t="s">
        <v>340</v>
      </c>
      <c r="F1520" s="130">
        <v>137</v>
      </c>
      <c r="G1520" s="120" t="str">
        <f>VLOOKUP(F1520,Plan2!$1:$1048576,3,FALSE)</f>
        <v>PASTA ARQUIVO, MATERIAL CARTOLINA PLASTIFICADA, LARGURA 240 MM, ALTURA 345 MM,COR AZUL, CARACTERÍSTICAS ADICIONAIS COM ABA E ELÁSTICO, GRAMATURA 480 G/M2</v>
      </c>
      <c r="H1520" s="130" t="s">
        <v>341</v>
      </c>
      <c r="I1520" s="130">
        <v>50</v>
      </c>
      <c r="J1520" s="131">
        <f>VLOOKUP(F1520,Plan2!$1:$1048576,8,FALSE)</f>
        <v>1.25</v>
      </c>
      <c r="K1520" s="125">
        <f t="shared" si="107"/>
        <v>62.5</v>
      </c>
      <c r="L1520" s="133">
        <v>42527</v>
      </c>
      <c r="M1520" s="130" t="s">
        <v>431</v>
      </c>
      <c r="N1520" s="130">
        <f t="shared" ref="N1520:N1530" si="111">I1520</f>
        <v>50</v>
      </c>
      <c r="O1520" s="127">
        <f t="shared" si="108"/>
        <v>62.5</v>
      </c>
      <c r="P1520" s="126">
        <v>42613</v>
      </c>
      <c r="Q1520" s="120">
        <v>1089</v>
      </c>
      <c r="R1520" s="120" t="s">
        <v>611</v>
      </c>
    </row>
    <row r="1521" spans="1:18" ht="105" x14ac:dyDescent="0.25">
      <c r="A1521" s="120" t="s">
        <v>17</v>
      </c>
      <c r="B1521" s="121" t="s">
        <v>18</v>
      </c>
      <c r="C1521" s="122">
        <v>42664</v>
      </c>
      <c r="D1521" s="132">
        <v>600000</v>
      </c>
      <c r="E1521" s="120" t="s">
        <v>340</v>
      </c>
      <c r="F1521" s="130">
        <v>135</v>
      </c>
      <c r="G1521" s="120" t="str">
        <f>VLOOKUP(F1521,Plan2!$1:$1048576,3,FALSE)</f>
        <v>PASTA ARQUIVO, MATERIAL CARTÃO KRAFT, TIPO SUSPENSA, LARGURA 360 MM, ALTURA 235 MM, COR CASTANHA, CARACTERÍSTICAS ADICIONAIS COM ACETATO, ETIQUETA BRANCA,GRAMPO TRILHO PLÁST I, GRAMATURA 210 G/M2, APLICAÇÃO ARQUIVO DE DOCUMENTO</v>
      </c>
      <c r="H1521" s="130" t="s">
        <v>341</v>
      </c>
      <c r="I1521" s="130">
        <v>50</v>
      </c>
      <c r="J1521" s="131">
        <f>VLOOKUP(F1521,Plan2!$1:$1048576,8,FALSE)</f>
        <v>0.6</v>
      </c>
      <c r="K1521" s="125">
        <f t="shared" si="107"/>
        <v>30</v>
      </c>
      <c r="L1521" s="133">
        <v>42524</v>
      </c>
      <c r="M1521" s="130" t="s">
        <v>420</v>
      </c>
      <c r="N1521" s="130">
        <f t="shared" si="111"/>
        <v>50</v>
      </c>
      <c r="O1521" s="127">
        <f t="shared" si="108"/>
        <v>30</v>
      </c>
      <c r="P1521" s="126">
        <v>42579</v>
      </c>
      <c r="Q1521" s="120">
        <v>4544</v>
      </c>
      <c r="R1521" s="120" t="s">
        <v>611</v>
      </c>
    </row>
    <row r="1522" spans="1:18" ht="45" x14ac:dyDescent="0.25">
      <c r="A1522" s="120" t="s">
        <v>17</v>
      </c>
      <c r="B1522" s="121" t="s">
        <v>18</v>
      </c>
      <c r="C1522" s="122">
        <v>42664</v>
      </c>
      <c r="D1522" s="132">
        <v>600000</v>
      </c>
      <c r="E1522" s="120" t="s">
        <v>340</v>
      </c>
      <c r="F1522" s="130">
        <v>145</v>
      </c>
      <c r="G1522" s="120" t="str">
        <f>VLOOKUP(F1522,Plan2!$1:$1048576,3,FALSE)</f>
        <v>PERCEVEJO, MATERIAL METAL, TRATAMENTO SUPERFICIAL LATONADO, TAMANHO 10 MM. CAIXA COM 100 UNIDADES</v>
      </c>
      <c r="H1522" s="130" t="s">
        <v>341</v>
      </c>
      <c r="I1522" s="130">
        <v>10</v>
      </c>
      <c r="J1522" s="131">
        <f>VLOOKUP(F1522,Plan2!$1:$1048576,8,FALSE)</f>
        <v>1.08</v>
      </c>
      <c r="K1522" s="125">
        <f t="shared" si="107"/>
        <v>10.8</v>
      </c>
      <c r="L1522" s="133">
        <v>42527</v>
      </c>
      <c r="M1522" s="130" t="s">
        <v>425</v>
      </c>
      <c r="N1522" s="130">
        <f t="shared" si="111"/>
        <v>10</v>
      </c>
      <c r="O1522" s="127">
        <f t="shared" si="108"/>
        <v>10.8</v>
      </c>
      <c r="P1522" s="126">
        <v>42579</v>
      </c>
      <c r="Q1522" s="120">
        <v>1400</v>
      </c>
      <c r="R1522" s="120" t="s">
        <v>611</v>
      </c>
    </row>
    <row r="1523" spans="1:18" ht="105" x14ac:dyDescent="0.25">
      <c r="A1523" s="120" t="s">
        <v>17</v>
      </c>
      <c r="B1523" s="121" t="s">
        <v>18</v>
      </c>
      <c r="C1523" s="122">
        <v>42664</v>
      </c>
      <c r="D1523" s="132">
        <v>600000</v>
      </c>
      <c r="E1523" s="120" t="s">
        <v>340</v>
      </c>
      <c r="F1523" s="130">
        <v>146</v>
      </c>
      <c r="G1523" s="120" t="str">
        <f>VLOOKUP(F1523,Plan2!$1:$1048576,3,FALSE)</f>
        <v>PERFURADOR PAPEL, MATERIAL FERRO FUNDIDO, TIPO MESA, CAPACIDADE PERFURAÇÃO 100FL, FUNCIONAMENTO MANUAL, CARACTERÍSTICAS ADICIONAIS FURO REDONDO, MARGEADOR, REGULAGEM DE PROFUNDIDAD E, QUANTIDADE FUROS 2 UN</v>
      </c>
      <c r="H1523" s="130" t="s">
        <v>341</v>
      </c>
      <c r="I1523" s="130">
        <v>5</v>
      </c>
      <c r="J1523" s="131">
        <f>VLOOKUP(F1523,Plan2!$1:$1048576,8,FALSE)</f>
        <v>64.5</v>
      </c>
      <c r="K1523" s="125">
        <f t="shared" si="107"/>
        <v>322.5</v>
      </c>
      <c r="L1523" s="133">
        <v>42524</v>
      </c>
      <c r="M1523" s="130" t="s">
        <v>420</v>
      </c>
      <c r="N1523" s="130">
        <f t="shared" si="111"/>
        <v>5</v>
      </c>
      <c r="O1523" s="127">
        <f t="shared" si="108"/>
        <v>322.5</v>
      </c>
      <c r="P1523" s="126">
        <v>42579</v>
      </c>
      <c r="Q1523" s="120">
        <v>4544</v>
      </c>
      <c r="R1523" s="120" t="s">
        <v>611</v>
      </c>
    </row>
    <row r="1524" spans="1:18" ht="45" x14ac:dyDescent="0.25">
      <c r="A1524" s="120" t="s">
        <v>17</v>
      </c>
      <c r="B1524" s="121" t="s">
        <v>18</v>
      </c>
      <c r="C1524" s="122">
        <v>42664</v>
      </c>
      <c r="D1524" s="132">
        <v>600000</v>
      </c>
      <c r="E1524" s="120" t="s">
        <v>340</v>
      </c>
      <c r="F1524" s="130">
        <v>153</v>
      </c>
      <c r="G1524" s="120" t="str">
        <f>VLOOKUP(F1524,Plan2!$1:$1048576,3,FALSE)</f>
        <v>PINCEL MARCADOR PERMANENTE CD, MATERIAL PLÁSTICO, TIPO PONTA FELTRO, COR TINTAAZUL</v>
      </c>
      <c r="H1524" s="130" t="s">
        <v>341</v>
      </c>
      <c r="I1524" s="130">
        <v>5</v>
      </c>
      <c r="J1524" s="131">
        <f>VLOOKUP(F1524,Plan2!$1:$1048576,8,FALSE)</f>
        <v>0.94</v>
      </c>
      <c r="K1524" s="125">
        <f t="shared" si="107"/>
        <v>4.6999999999999993</v>
      </c>
      <c r="L1524" s="133">
        <v>42527</v>
      </c>
      <c r="M1524" s="130" t="s">
        <v>425</v>
      </c>
      <c r="N1524" s="130">
        <f t="shared" si="111"/>
        <v>5</v>
      </c>
      <c r="O1524" s="127">
        <f t="shared" si="108"/>
        <v>4.6999999999999993</v>
      </c>
      <c r="P1524" s="126">
        <v>42579</v>
      </c>
      <c r="Q1524" s="120">
        <v>1400</v>
      </c>
      <c r="R1524" s="120" t="s">
        <v>611</v>
      </c>
    </row>
    <row r="1525" spans="1:18" ht="45" x14ac:dyDescent="0.25">
      <c r="A1525" s="120" t="s">
        <v>17</v>
      </c>
      <c r="B1525" s="121" t="s">
        <v>18</v>
      </c>
      <c r="C1525" s="122">
        <v>42664</v>
      </c>
      <c r="D1525" s="132">
        <v>600000</v>
      </c>
      <c r="E1525" s="120" t="s">
        <v>340</v>
      </c>
      <c r="F1525" s="130">
        <v>156</v>
      </c>
      <c r="G1525" s="120" t="str">
        <f>VLOOKUP(F1525,Plan2!$1:$1048576,3,FALSE)</f>
        <v>PINCEL QUADRO BRANCO / MAGNÉTICO, MATERIAL PLÁSTICO, MATERIAL PONTA FELTRO, TIPO CARGA DESCARTÁVEL, COR AZUL</v>
      </c>
      <c r="H1525" s="130" t="s">
        <v>341</v>
      </c>
      <c r="I1525" s="130">
        <v>30</v>
      </c>
      <c r="J1525" s="131">
        <f>VLOOKUP(F1525,Plan2!$1:$1048576,8,FALSE)</f>
        <v>1.3</v>
      </c>
      <c r="K1525" s="125">
        <f t="shared" si="107"/>
        <v>39</v>
      </c>
      <c r="L1525" s="133">
        <v>42524</v>
      </c>
      <c r="M1525" s="130" t="s">
        <v>423</v>
      </c>
      <c r="N1525" s="130">
        <f t="shared" si="111"/>
        <v>30</v>
      </c>
      <c r="O1525" s="127">
        <f t="shared" si="108"/>
        <v>39</v>
      </c>
      <c r="P1525" s="126">
        <v>42576</v>
      </c>
      <c r="Q1525" s="120">
        <v>348</v>
      </c>
      <c r="R1525" s="120" t="s">
        <v>611</v>
      </c>
    </row>
    <row r="1526" spans="1:18" ht="60" x14ac:dyDescent="0.25">
      <c r="A1526" s="120" t="s">
        <v>17</v>
      </c>
      <c r="B1526" s="121" t="s">
        <v>18</v>
      </c>
      <c r="C1526" s="122">
        <v>42664</v>
      </c>
      <c r="D1526" s="132">
        <v>600000</v>
      </c>
      <c r="E1526" s="120" t="s">
        <v>340</v>
      </c>
      <c r="F1526" s="130">
        <v>157</v>
      </c>
      <c r="G1526" s="120" t="str">
        <f>VLOOKUP(F1526,Plan2!$1:$1048576,3,FALSE)</f>
        <v>PINCEL QUADRO BRANCO / MAGNÉTICO, MATERIAL PLÁSTICO, MATERIAL PONTA FELTRO, TIPO CARGA DESCARTÁVEL, COR PRETO</v>
      </c>
      <c r="H1526" s="130" t="s">
        <v>341</v>
      </c>
      <c r="I1526" s="130">
        <v>10</v>
      </c>
      <c r="J1526" s="131">
        <f>VLOOKUP(F1526,Plan2!$1:$1048576,8,FALSE)</f>
        <v>1.3</v>
      </c>
      <c r="K1526" s="125">
        <f t="shared" si="107"/>
        <v>13</v>
      </c>
      <c r="L1526" s="133">
        <v>42524</v>
      </c>
      <c r="M1526" s="130" t="s">
        <v>423</v>
      </c>
      <c r="N1526" s="130">
        <f t="shared" si="111"/>
        <v>10</v>
      </c>
      <c r="O1526" s="127">
        <f t="shared" si="108"/>
        <v>13</v>
      </c>
      <c r="P1526" s="126">
        <v>42576</v>
      </c>
      <c r="Q1526" s="120">
        <v>348</v>
      </c>
      <c r="R1526" s="120" t="s">
        <v>611</v>
      </c>
    </row>
    <row r="1527" spans="1:18" ht="60" x14ac:dyDescent="0.25">
      <c r="A1527" s="120" t="s">
        <v>17</v>
      </c>
      <c r="B1527" s="121" t="s">
        <v>18</v>
      </c>
      <c r="C1527" s="122">
        <v>42664</v>
      </c>
      <c r="D1527" s="132">
        <v>600000</v>
      </c>
      <c r="E1527" s="120" t="s">
        <v>340</v>
      </c>
      <c r="F1527" s="130">
        <v>159</v>
      </c>
      <c r="G1527" s="120" t="str">
        <f>VLOOKUP(F1527,Plan2!$1:$1048576,3,FALSE)</f>
        <v>PINCEL QUADRO BRANCO / MAGNÉTICO, MATERIAL PLÁSTICO, MATERIAL PONTA FELTRO, TIPO CARGA DESCARTÁVEL, COR VERMELHO</v>
      </c>
      <c r="H1527" s="130" t="s">
        <v>341</v>
      </c>
      <c r="I1527" s="130">
        <v>10</v>
      </c>
      <c r="J1527" s="131">
        <f>VLOOKUP(F1527,Plan2!$1:$1048576,8,FALSE)</f>
        <v>1.28</v>
      </c>
      <c r="K1527" s="125">
        <f t="shared" si="107"/>
        <v>12.8</v>
      </c>
      <c r="L1527" s="133">
        <v>42524</v>
      </c>
      <c r="M1527" s="130" t="s">
        <v>424</v>
      </c>
      <c r="N1527" s="130">
        <f t="shared" si="111"/>
        <v>10</v>
      </c>
      <c r="O1527" s="127">
        <f t="shared" si="108"/>
        <v>12.8</v>
      </c>
      <c r="P1527" s="126">
        <v>42579</v>
      </c>
      <c r="Q1527" s="120">
        <v>938</v>
      </c>
      <c r="R1527" s="120" t="s">
        <v>611</v>
      </c>
    </row>
    <row r="1528" spans="1:18" ht="75" x14ac:dyDescent="0.25">
      <c r="A1528" s="120" t="s">
        <v>17</v>
      </c>
      <c r="B1528" s="121" t="s">
        <v>18</v>
      </c>
      <c r="C1528" s="122">
        <v>42664</v>
      </c>
      <c r="D1528" s="132">
        <v>600000</v>
      </c>
      <c r="E1528" s="120" t="s">
        <v>340</v>
      </c>
      <c r="F1528" s="130">
        <v>160</v>
      </c>
      <c r="G1528" s="120" t="str">
        <f>VLOOKUP(F1528,Plan2!$1:$1048576,3,FALSE)</f>
        <v>PRANCHETA PORTÁTIL, MATERIAL ACRÍLICO, COMPRIMENTO 233 MM, LARGURA 320 MM, ESPESSURA 3 MM, COR FUMÊ, CARACTERÍSTICAS ADICIONAIS COM PRENDEDOR NIQUELADO</v>
      </c>
      <c r="H1528" s="130" t="s">
        <v>341</v>
      </c>
      <c r="I1528" s="130">
        <v>5</v>
      </c>
      <c r="J1528" s="131">
        <f>VLOOKUP(F1528,Plan2!$1:$1048576,8,FALSE)</f>
        <v>7.54</v>
      </c>
      <c r="K1528" s="125">
        <f t="shared" si="107"/>
        <v>37.700000000000003</v>
      </c>
      <c r="L1528" s="133">
        <v>42524</v>
      </c>
      <c r="M1528" s="130" t="s">
        <v>418</v>
      </c>
      <c r="N1528" s="130">
        <f t="shared" si="111"/>
        <v>5</v>
      </c>
      <c r="O1528" s="127">
        <f t="shared" si="108"/>
        <v>37.700000000000003</v>
      </c>
      <c r="P1528" s="126">
        <v>42583</v>
      </c>
      <c r="Q1528" s="120">
        <v>4227</v>
      </c>
      <c r="R1528" s="120" t="s">
        <v>611</v>
      </c>
    </row>
    <row r="1529" spans="1:18" ht="60" x14ac:dyDescent="0.25">
      <c r="A1529" s="120" t="s">
        <v>17</v>
      </c>
      <c r="B1529" s="121" t="s">
        <v>18</v>
      </c>
      <c r="C1529" s="122">
        <v>42664</v>
      </c>
      <c r="D1529" s="132">
        <v>600000</v>
      </c>
      <c r="E1529" s="120" t="s">
        <v>340</v>
      </c>
      <c r="F1529" s="130">
        <v>163</v>
      </c>
      <c r="G1529" s="120" t="str">
        <f>VLOOKUP(F1529,Plan2!$1:$1048576,3,FALSE)</f>
        <v>RÉGUA COMUM, MATERIAL PLÁSTICO CRISTAL, COMPRIMENTO 30 CM, GRADUAÇÃO CENTÍMETRO, TIPO MATERIAL RÍGIDO</v>
      </c>
      <c r="H1529" s="130" t="s">
        <v>341</v>
      </c>
      <c r="I1529" s="130">
        <v>10</v>
      </c>
      <c r="J1529" s="131">
        <f>VLOOKUP(F1529,Plan2!$1:$1048576,8,FALSE)</f>
        <v>0.49</v>
      </c>
      <c r="K1529" s="125">
        <f t="shared" si="107"/>
        <v>4.9000000000000004</v>
      </c>
      <c r="L1529" s="133">
        <v>42524</v>
      </c>
      <c r="M1529" s="130" t="s">
        <v>419</v>
      </c>
      <c r="N1529" s="130">
        <f t="shared" si="111"/>
        <v>10</v>
      </c>
      <c r="O1529" s="127">
        <f t="shared" si="108"/>
        <v>4.9000000000000004</v>
      </c>
      <c r="P1529" s="126">
        <v>42563</v>
      </c>
      <c r="Q1529" s="120">
        <v>13408</v>
      </c>
      <c r="R1529" s="120" t="s">
        <v>611</v>
      </c>
    </row>
    <row r="1530" spans="1:18" ht="45" x14ac:dyDescent="0.25">
      <c r="A1530" s="120" t="s">
        <v>17</v>
      </c>
      <c r="B1530" s="121" t="s">
        <v>18</v>
      </c>
      <c r="C1530" s="122">
        <v>42664</v>
      </c>
      <c r="D1530" s="132">
        <v>600000</v>
      </c>
      <c r="E1530" s="120" t="s">
        <v>340</v>
      </c>
      <c r="F1530" s="130">
        <v>173</v>
      </c>
      <c r="G1530" s="120" t="str">
        <f>VLOOKUP(F1530,Plan2!$1:$1048576,3,FALSE)</f>
        <v>TESOURA, MATERIAL AÇO INOXIDÁVEL, MATERIAL CABO PLÁSTICO, COMPRIMENTO 16 CM</v>
      </c>
      <c r="H1530" s="130" t="s">
        <v>341</v>
      </c>
      <c r="I1530" s="130">
        <v>5</v>
      </c>
      <c r="J1530" s="131">
        <f>VLOOKUP(F1530,Plan2!$1:$1048576,8,FALSE)</f>
        <v>2.69</v>
      </c>
      <c r="K1530" s="125">
        <f t="shared" si="107"/>
        <v>13.45</v>
      </c>
      <c r="L1530" s="133">
        <v>42527</v>
      </c>
      <c r="M1530" s="130" t="s">
        <v>431</v>
      </c>
      <c r="N1530" s="130">
        <f t="shared" si="111"/>
        <v>5</v>
      </c>
      <c r="O1530" s="127">
        <f t="shared" si="108"/>
        <v>13.45</v>
      </c>
      <c r="P1530" s="126">
        <v>42613</v>
      </c>
      <c r="Q1530" s="120">
        <v>1089</v>
      </c>
      <c r="R1530" s="120" t="s">
        <v>611</v>
      </c>
    </row>
    <row r="1531" spans="1:18" ht="45" x14ac:dyDescent="0.25">
      <c r="A1531" s="120" t="s">
        <v>17</v>
      </c>
      <c r="B1531" s="121" t="s">
        <v>18</v>
      </c>
      <c r="C1531" s="122">
        <v>42664</v>
      </c>
      <c r="D1531" s="132">
        <v>600000</v>
      </c>
      <c r="E1531" s="120" t="s">
        <v>340</v>
      </c>
      <c r="F1531" s="130">
        <v>174</v>
      </c>
      <c r="G1531" s="120" t="str">
        <f>VLOOKUP(F1531,Plan2!$1:$1048576,3,FALSE)</f>
        <v>TESOURA, MATERIAL AÇO INOXIDÁVEL, MATERIAL CABO POLIPROPILENO, COMPRIMENTO 20 CM</v>
      </c>
      <c r="H1531" s="130" t="s">
        <v>341</v>
      </c>
      <c r="I1531" s="130">
        <v>5</v>
      </c>
      <c r="J1531" s="131">
        <f>VLOOKUP(F1531,Plan2!$1:$1048576,8,FALSE)</f>
        <v>2.8</v>
      </c>
      <c r="K1531" s="125">
        <f t="shared" si="107"/>
        <v>14</v>
      </c>
      <c r="L1531" s="133">
        <v>42524</v>
      </c>
      <c r="M1531" s="130" t="s">
        <v>423</v>
      </c>
      <c r="N1531" s="130">
        <f>I1531</f>
        <v>5</v>
      </c>
      <c r="O1531" s="127">
        <f t="shared" si="108"/>
        <v>14</v>
      </c>
      <c r="P1531" s="126">
        <v>42576</v>
      </c>
      <c r="Q1531" s="120">
        <v>348</v>
      </c>
      <c r="R1531" s="120" t="s">
        <v>611</v>
      </c>
    </row>
    <row r="1532" spans="1:18" ht="75" x14ac:dyDescent="0.25">
      <c r="A1532" s="120" t="s">
        <v>17</v>
      </c>
      <c r="B1532" s="121" t="s">
        <v>18</v>
      </c>
      <c r="C1532" s="122">
        <v>42664</v>
      </c>
      <c r="D1532" s="132">
        <v>100000</v>
      </c>
      <c r="E1532" s="120" t="s">
        <v>261</v>
      </c>
      <c r="F1532" s="130">
        <v>91</v>
      </c>
      <c r="G1532" s="120" t="s">
        <v>114</v>
      </c>
      <c r="H1532" s="130" t="s">
        <v>484</v>
      </c>
      <c r="I1532" s="130">
        <v>16</v>
      </c>
      <c r="J1532" s="131">
        <v>1.03</v>
      </c>
      <c r="K1532" s="129">
        <f t="shared" si="107"/>
        <v>16.48</v>
      </c>
      <c r="L1532" s="133">
        <v>42591</v>
      </c>
      <c r="M1532" s="144" t="s">
        <v>546</v>
      </c>
      <c r="N1532" s="130">
        <v>16</v>
      </c>
      <c r="O1532" s="127">
        <f>N1532*J1532</f>
        <v>16.48</v>
      </c>
      <c r="P1532" s="126">
        <v>42653</v>
      </c>
      <c r="Q1532" s="120">
        <v>3293</v>
      </c>
      <c r="R1532" s="120" t="s">
        <v>611</v>
      </c>
    </row>
    <row r="1533" spans="1:18" ht="60" x14ac:dyDescent="0.25">
      <c r="A1533" s="120" t="s">
        <v>17</v>
      </c>
      <c r="B1533" s="121" t="s">
        <v>18</v>
      </c>
      <c r="C1533" s="122">
        <v>42664</v>
      </c>
      <c r="D1533" s="132">
        <v>100000</v>
      </c>
      <c r="E1533" s="120" t="s">
        <v>261</v>
      </c>
      <c r="F1533" s="130">
        <v>109</v>
      </c>
      <c r="G1533" s="120" t="s">
        <v>132</v>
      </c>
      <c r="H1533" s="130" t="s">
        <v>484</v>
      </c>
      <c r="I1533" s="130">
        <v>26</v>
      </c>
      <c r="J1533" s="131">
        <v>2</v>
      </c>
      <c r="K1533" s="129">
        <f t="shared" si="107"/>
        <v>52</v>
      </c>
      <c r="L1533" s="133">
        <v>42591</v>
      </c>
      <c r="M1533" s="144" t="s">
        <v>542</v>
      </c>
      <c r="N1533" s="130">
        <v>26</v>
      </c>
      <c r="O1533" s="127">
        <f t="shared" ref="O1533:O1598" si="112">N1533*J1533</f>
        <v>52</v>
      </c>
      <c r="P1533" s="126">
        <v>42660</v>
      </c>
      <c r="Q1533" s="120">
        <v>378</v>
      </c>
      <c r="R1533" s="120" t="s">
        <v>611</v>
      </c>
    </row>
    <row r="1534" spans="1:18" ht="90" x14ac:dyDescent="0.25">
      <c r="A1534" s="120" t="s">
        <v>17</v>
      </c>
      <c r="B1534" s="121" t="s">
        <v>18</v>
      </c>
      <c r="C1534" s="122">
        <v>42664</v>
      </c>
      <c r="D1534" s="132">
        <v>110000</v>
      </c>
      <c r="E1534" s="120" t="s">
        <v>488</v>
      </c>
      <c r="F1534" s="130">
        <v>4</v>
      </c>
      <c r="G1534" s="120" t="s">
        <v>44</v>
      </c>
      <c r="H1534" s="130" t="s">
        <v>489</v>
      </c>
      <c r="I1534" s="130">
        <v>5</v>
      </c>
      <c r="J1534" s="131">
        <v>3.5</v>
      </c>
      <c r="K1534" s="129">
        <f t="shared" si="107"/>
        <v>17.5</v>
      </c>
      <c r="L1534" s="133">
        <v>42591</v>
      </c>
      <c r="M1534" s="144" t="s">
        <v>542</v>
      </c>
      <c r="N1534" s="130">
        <v>5</v>
      </c>
      <c r="O1534" s="127">
        <f t="shared" si="112"/>
        <v>17.5</v>
      </c>
      <c r="P1534" s="126">
        <v>42660</v>
      </c>
      <c r="Q1534" s="120">
        <v>378</v>
      </c>
      <c r="R1534" s="120" t="s">
        <v>611</v>
      </c>
    </row>
    <row r="1535" spans="1:18" ht="45" x14ac:dyDescent="0.25">
      <c r="A1535" s="120" t="s">
        <v>17</v>
      </c>
      <c r="B1535" s="121" t="s">
        <v>18</v>
      </c>
      <c r="C1535" s="122">
        <v>42664</v>
      </c>
      <c r="D1535" s="132">
        <v>110000</v>
      </c>
      <c r="E1535" s="120" t="s">
        <v>488</v>
      </c>
      <c r="F1535" s="130">
        <v>9</v>
      </c>
      <c r="G1535" s="120" t="str">
        <f>VLOOKUP(F1535,Plan2!$1:$1048576,3,FALSE)</f>
        <v>BARBANTE ALGODÃO, QUANTIDADE FIOS 8 UN, ACABAMENTO SUPERFICIAL CRÚ. ROLO DE 250G</v>
      </c>
      <c r="H1535" s="130" t="s">
        <v>489</v>
      </c>
      <c r="I1535" s="130">
        <v>5</v>
      </c>
      <c r="J1535" s="131">
        <v>3.49</v>
      </c>
      <c r="K1535" s="129">
        <f t="shared" si="107"/>
        <v>17.450000000000003</v>
      </c>
      <c r="L1535" s="133">
        <v>42591</v>
      </c>
      <c r="M1535" s="130" t="s">
        <v>536</v>
      </c>
      <c r="N1535" s="130">
        <v>5</v>
      </c>
      <c r="O1535" s="147">
        <f t="shared" si="112"/>
        <v>17.450000000000003</v>
      </c>
      <c r="P1535" s="126">
        <v>42667</v>
      </c>
      <c r="Q1535" s="120">
        <v>1342</v>
      </c>
      <c r="R1535" s="120" t="s">
        <v>611</v>
      </c>
    </row>
    <row r="1536" spans="1:18" ht="60" x14ac:dyDescent="0.25">
      <c r="A1536" s="120" t="s">
        <v>17</v>
      </c>
      <c r="B1536" s="121" t="s">
        <v>18</v>
      </c>
      <c r="C1536" s="122">
        <v>42664</v>
      </c>
      <c r="D1536" s="132">
        <v>110000</v>
      </c>
      <c r="E1536" s="120" t="s">
        <v>488</v>
      </c>
      <c r="F1536" s="130">
        <v>10</v>
      </c>
      <c r="G1536" s="120" t="str">
        <f>VLOOKUP(F1536,Plan2!$1:$1048576,3,FALSE)</f>
        <v>BLOCO FLIP CHART, COR BRANCA, FORMATO 66 X 96 CM, APLICAÇÃO FLIP CHART COM FUROS, CARACTERÍSTICAS ADICIONAIS SEM PAUTA</v>
      </c>
      <c r="H1536" s="130" t="s">
        <v>489</v>
      </c>
      <c r="I1536" s="130">
        <v>15</v>
      </c>
      <c r="J1536" s="131">
        <v>19.899999999999999</v>
      </c>
      <c r="K1536" s="129">
        <f t="shared" si="107"/>
        <v>298.5</v>
      </c>
      <c r="L1536" s="133">
        <v>42591</v>
      </c>
      <c r="M1536" s="144" t="s">
        <v>542</v>
      </c>
      <c r="N1536" s="130">
        <v>15</v>
      </c>
      <c r="O1536" s="127">
        <f t="shared" si="112"/>
        <v>298.5</v>
      </c>
      <c r="P1536" s="126">
        <v>42660</v>
      </c>
      <c r="Q1536" s="120">
        <v>378</v>
      </c>
      <c r="R1536" s="120" t="s">
        <v>611</v>
      </c>
    </row>
    <row r="1537" spans="1:18" ht="30" x14ac:dyDescent="0.25">
      <c r="A1537" s="120" t="s">
        <v>17</v>
      </c>
      <c r="B1537" s="121" t="s">
        <v>18</v>
      </c>
      <c r="C1537" s="122">
        <v>42664</v>
      </c>
      <c r="D1537" s="132">
        <v>110000</v>
      </c>
      <c r="E1537" s="120" t="s">
        <v>488</v>
      </c>
      <c r="F1537" s="130">
        <v>17</v>
      </c>
      <c r="G1537" s="120" t="s">
        <v>57</v>
      </c>
      <c r="H1537" s="130" t="s">
        <v>489</v>
      </c>
      <c r="I1537" s="130">
        <v>20</v>
      </c>
      <c r="J1537" s="131">
        <v>2.5499999999999998</v>
      </c>
      <c r="K1537" s="129">
        <f t="shared" si="107"/>
        <v>51</v>
      </c>
      <c r="L1537" s="133">
        <v>42591</v>
      </c>
      <c r="M1537" s="130" t="s">
        <v>539</v>
      </c>
      <c r="N1537" s="130">
        <v>20</v>
      </c>
      <c r="O1537" s="127">
        <f t="shared" si="112"/>
        <v>51</v>
      </c>
      <c r="P1537" s="126">
        <v>42633</v>
      </c>
      <c r="Q1537" s="120">
        <v>4605</v>
      </c>
      <c r="R1537" s="120" t="s">
        <v>611</v>
      </c>
    </row>
    <row r="1538" spans="1:18" ht="45" x14ac:dyDescent="0.25">
      <c r="A1538" s="120" t="s">
        <v>17</v>
      </c>
      <c r="B1538" s="121" t="s">
        <v>18</v>
      </c>
      <c r="C1538" s="122">
        <v>42664</v>
      </c>
      <c r="D1538" s="132">
        <v>110000</v>
      </c>
      <c r="E1538" s="120" t="s">
        <v>488</v>
      </c>
      <c r="F1538" s="130">
        <v>16</v>
      </c>
      <c r="G1538" s="120" t="s">
        <v>56</v>
      </c>
      <c r="H1538" s="130" t="s">
        <v>489</v>
      </c>
      <c r="I1538" s="130">
        <v>20</v>
      </c>
      <c r="J1538" s="131">
        <v>2.52</v>
      </c>
      <c r="K1538" s="129">
        <f t="shared" ref="K1538:K1601" si="113">J1538*I1538</f>
        <v>50.4</v>
      </c>
      <c r="L1538" s="133">
        <v>42591</v>
      </c>
      <c r="M1538" s="130" t="s">
        <v>539</v>
      </c>
      <c r="N1538" s="130">
        <v>20</v>
      </c>
      <c r="O1538" s="127">
        <f t="shared" si="112"/>
        <v>50.4</v>
      </c>
      <c r="P1538" s="126">
        <v>42633</v>
      </c>
      <c r="Q1538" s="120">
        <v>4605</v>
      </c>
      <c r="R1538" s="120" t="s">
        <v>611</v>
      </c>
    </row>
    <row r="1539" spans="1:18" ht="105" x14ac:dyDescent="0.25">
      <c r="A1539" s="120" t="s">
        <v>17</v>
      </c>
      <c r="B1539" s="121" t="s">
        <v>18</v>
      </c>
      <c r="C1539" s="122">
        <v>42664</v>
      </c>
      <c r="D1539" s="132">
        <v>110000</v>
      </c>
      <c r="E1539" s="120" t="s">
        <v>488</v>
      </c>
      <c r="F1539" s="130">
        <v>19</v>
      </c>
      <c r="G1539" s="120" t="s">
        <v>59</v>
      </c>
      <c r="H1539" s="130" t="s">
        <v>489</v>
      </c>
      <c r="I1539" s="130">
        <v>500</v>
      </c>
      <c r="J1539" s="131">
        <v>0.32</v>
      </c>
      <c r="K1539" s="129">
        <f t="shared" si="113"/>
        <v>160</v>
      </c>
      <c r="L1539" s="133">
        <v>42591</v>
      </c>
      <c r="M1539" s="130" t="s">
        <v>548</v>
      </c>
      <c r="N1539" s="130">
        <v>200</v>
      </c>
      <c r="O1539" s="127">
        <f t="shared" si="112"/>
        <v>64</v>
      </c>
      <c r="P1539" s="133">
        <v>42772</v>
      </c>
      <c r="Q1539" s="130">
        <v>1520</v>
      </c>
      <c r="R1539" s="120" t="s">
        <v>692</v>
      </c>
    </row>
    <row r="1540" spans="1:18" ht="105" x14ac:dyDescent="0.25">
      <c r="A1540" s="120" t="s">
        <v>17</v>
      </c>
      <c r="B1540" s="121" t="s">
        <v>18</v>
      </c>
      <c r="C1540" s="122">
        <v>42664</v>
      </c>
      <c r="D1540" s="132">
        <v>110000</v>
      </c>
      <c r="E1540" s="120" t="s">
        <v>488</v>
      </c>
      <c r="F1540" s="130">
        <v>20</v>
      </c>
      <c r="G1540" s="120" t="s">
        <v>60</v>
      </c>
      <c r="H1540" s="130" t="s">
        <v>489</v>
      </c>
      <c r="I1540" s="130">
        <v>500</v>
      </c>
      <c r="J1540" s="131">
        <v>0.32</v>
      </c>
      <c r="K1540" s="129">
        <f t="shared" si="113"/>
        <v>160</v>
      </c>
      <c r="L1540" s="133">
        <v>42591</v>
      </c>
      <c r="M1540" s="130" t="s">
        <v>548</v>
      </c>
      <c r="N1540" s="130">
        <v>100</v>
      </c>
      <c r="O1540" s="127">
        <f t="shared" si="112"/>
        <v>32</v>
      </c>
      <c r="P1540" s="133">
        <v>42772</v>
      </c>
      <c r="Q1540" s="130">
        <v>1520</v>
      </c>
      <c r="R1540" s="120" t="s">
        <v>692</v>
      </c>
    </row>
    <row r="1541" spans="1:18" ht="45" x14ac:dyDescent="0.25">
      <c r="A1541" s="120" t="s">
        <v>17</v>
      </c>
      <c r="B1541" s="121" t="s">
        <v>18</v>
      </c>
      <c r="C1541" s="122">
        <v>42664</v>
      </c>
      <c r="D1541" s="132">
        <v>110000</v>
      </c>
      <c r="E1541" s="120" t="s">
        <v>488</v>
      </c>
      <c r="F1541" s="130">
        <v>27</v>
      </c>
      <c r="G1541" s="120" t="s">
        <v>67</v>
      </c>
      <c r="H1541" s="130" t="s">
        <v>489</v>
      </c>
      <c r="I1541" s="130">
        <v>20</v>
      </c>
      <c r="J1541" s="131">
        <v>0.85</v>
      </c>
      <c r="K1541" s="129">
        <f t="shared" si="113"/>
        <v>17</v>
      </c>
      <c r="L1541" s="133">
        <v>42591</v>
      </c>
      <c r="M1541" s="144" t="s">
        <v>542</v>
      </c>
      <c r="N1541" s="130">
        <v>20</v>
      </c>
      <c r="O1541" s="127">
        <f t="shared" si="112"/>
        <v>17</v>
      </c>
      <c r="P1541" s="126">
        <v>42660</v>
      </c>
      <c r="Q1541" s="120">
        <v>378</v>
      </c>
      <c r="R1541" s="120" t="s">
        <v>611</v>
      </c>
    </row>
    <row r="1542" spans="1:18" ht="45" x14ac:dyDescent="0.25">
      <c r="A1542" s="120" t="s">
        <v>17</v>
      </c>
      <c r="B1542" s="121" t="s">
        <v>18</v>
      </c>
      <c r="C1542" s="122">
        <v>42664</v>
      </c>
      <c r="D1542" s="132">
        <v>110000</v>
      </c>
      <c r="E1542" s="120" t="s">
        <v>488</v>
      </c>
      <c r="F1542" s="130">
        <v>37</v>
      </c>
      <c r="G1542" s="120" t="s">
        <v>75</v>
      </c>
      <c r="H1542" s="130" t="s">
        <v>489</v>
      </c>
      <c r="I1542" s="130">
        <v>20</v>
      </c>
      <c r="J1542" s="131">
        <v>0.38</v>
      </c>
      <c r="K1542" s="129">
        <f t="shared" si="113"/>
        <v>7.6</v>
      </c>
      <c r="L1542" s="133">
        <v>42591</v>
      </c>
      <c r="M1542" s="130" t="s">
        <v>543</v>
      </c>
      <c r="N1542" s="130">
        <v>20</v>
      </c>
      <c r="O1542" s="127">
        <f t="shared" si="112"/>
        <v>7.6</v>
      </c>
      <c r="P1542" s="126">
        <v>42639</v>
      </c>
      <c r="Q1542" s="120">
        <v>1484</v>
      </c>
      <c r="R1542" s="120" t="s">
        <v>611</v>
      </c>
    </row>
    <row r="1543" spans="1:18" ht="60" x14ac:dyDescent="0.25">
      <c r="A1543" s="120" t="s">
        <v>17</v>
      </c>
      <c r="B1543" s="121" t="s">
        <v>18</v>
      </c>
      <c r="C1543" s="122">
        <v>42664</v>
      </c>
      <c r="D1543" s="132">
        <v>110000</v>
      </c>
      <c r="E1543" s="120" t="s">
        <v>488</v>
      </c>
      <c r="F1543" s="130">
        <v>43</v>
      </c>
      <c r="G1543" s="120" t="s">
        <v>81</v>
      </c>
      <c r="H1543" s="130" t="s">
        <v>489</v>
      </c>
      <c r="I1543" s="130">
        <v>20</v>
      </c>
      <c r="J1543" s="131">
        <v>1.7</v>
      </c>
      <c r="K1543" s="129">
        <f t="shared" si="113"/>
        <v>34</v>
      </c>
      <c r="L1543" s="133">
        <v>42591</v>
      </c>
      <c r="M1543" s="130" t="s">
        <v>535</v>
      </c>
      <c r="N1543" s="130">
        <v>20</v>
      </c>
      <c r="O1543" s="127">
        <f t="shared" si="112"/>
        <v>34</v>
      </c>
      <c r="P1543" s="126">
        <v>42640</v>
      </c>
      <c r="Q1543" s="120">
        <v>5046</v>
      </c>
      <c r="R1543" s="120" t="s">
        <v>611</v>
      </c>
    </row>
    <row r="1544" spans="1:18" ht="45" x14ac:dyDescent="0.25">
      <c r="A1544" s="120" t="s">
        <v>17</v>
      </c>
      <c r="B1544" s="121" t="s">
        <v>18</v>
      </c>
      <c r="C1544" s="122">
        <v>42664</v>
      </c>
      <c r="D1544" s="132">
        <v>110000</v>
      </c>
      <c r="E1544" s="120" t="s">
        <v>488</v>
      </c>
      <c r="F1544" s="130">
        <v>39</v>
      </c>
      <c r="G1544" s="120" t="s">
        <v>77</v>
      </c>
      <c r="H1544" s="130" t="s">
        <v>489</v>
      </c>
      <c r="I1544" s="130">
        <v>5</v>
      </c>
      <c r="J1544" s="131">
        <v>0.95</v>
      </c>
      <c r="K1544" s="129">
        <f t="shared" si="113"/>
        <v>4.75</v>
      </c>
      <c r="L1544" s="133">
        <v>42591</v>
      </c>
      <c r="M1544" s="130" t="s">
        <v>536</v>
      </c>
      <c r="N1544" s="130">
        <v>5</v>
      </c>
      <c r="O1544" s="147">
        <f t="shared" si="112"/>
        <v>4.75</v>
      </c>
      <c r="P1544" s="126">
        <v>42667</v>
      </c>
      <c r="Q1544" s="120">
        <v>1342</v>
      </c>
      <c r="R1544" s="120" t="s">
        <v>611</v>
      </c>
    </row>
    <row r="1545" spans="1:18" ht="45" x14ac:dyDescent="0.25">
      <c r="A1545" s="120" t="s">
        <v>17</v>
      </c>
      <c r="B1545" s="121" t="s">
        <v>18</v>
      </c>
      <c r="C1545" s="122">
        <v>42664</v>
      </c>
      <c r="D1545" s="132">
        <v>110000</v>
      </c>
      <c r="E1545" s="120" t="s">
        <v>488</v>
      </c>
      <c r="F1545" s="130">
        <v>40</v>
      </c>
      <c r="G1545" s="120" t="s">
        <v>78</v>
      </c>
      <c r="H1545" s="130" t="s">
        <v>489</v>
      </c>
      <c r="I1545" s="130">
        <v>5</v>
      </c>
      <c r="J1545" s="131">
        <v>0.99</v>
      </c>
      <c r="K1545" s="129">
        <f t="shared" si="113"/>
        <v>4.95</v>
      </c>
      <c r="L1545" s="133">
        <v>42591</v>
      </c>
      <c r="M1545" s="130" t="s">
        <v>536</v>
      </c>
      <c r="N1545" s="130">
        <v>5</v>
      </c>
      <c r="O1545" s="147">
        <f t="shared" si="112"/>
        <v>4.95</v>
      </c>
      <c r="P1545" s="126">
        <v>42667</v>
      </c>
      <c r="Q1545" s="120">
        <v>1342</v>
      </c>
      <c r="R1545" s="120" t="s">
        <v>611</v>
      </c>
    </row>
    <row r="1546" spans="1:18" ht="45" x14ac:dyDescent="0.25">
      <c r="A1546" s="120" t="s">
        <v>17</v>
      </c>
      <c r="B1546" s="121" t="s">
        <v>18</v>
      </c>
      <c r="C1546" s="122">
        <v>42664</v>
      </c>
      <c r="D1546" s="132">
        <v>110000</v>
      </c>
      <c r="E1546" s="120" t="s">
        <v>488</v>
      </c>
      <c r="F1546" s="130">
        <v>41</v>
      </c>
      <c r="G1546" s="120" t="s">
        <v>79</v>
      </c>
      <c r="H1546" s="130" t="s">
        <v>489</v>
      </c>
      <c r="I1546" s="130">
        <v>5</v>
      </c>
      <c r="J1546" s="131">
        <v>1.29</v>
      </c>
      <c r="K1546" s="129">
        <f t="shared" si="113"/>
        <v>6.45</v>
      </c>
      <c r="L1546" s="133">
        <v>42591</v>
      </c>
      <c r="M1546" s="130" t="s">
        <v>548</v>
      </c>
      <c r="N1546" s="130">
        <v>5</v>
      </c>
      <c r="O1546" s="127">
        <f t="shared" si="112"/>
        <v>6.45</v>
      </c>
      <c r="P1546" s="133">
        <v>42772</v>
      </c>
      <c r="Q1546" s="130">
        <v>1520</v>
      </c>
      <c r="R1546" s="120" t="s">
        <v>611</v>
      </c>
    </row>
    <row r="1547" spans="1:18" ht="90" x14ac:dyDescent="0.25">
      <c r="A1547" s="120" t="s">
        <v>17</v>
      </c>
      <c r="B1547" s="121" t="s">
        <v>18</v>
      </c>
      <c r="C1547" s="122">
        <v>42664</v>
      </c>
      <c r="D1547" s="132">
        <v>110000</v>
      </c>
      <c r="E1547" s="120" t="s">
        <v>488</v>
      </c>
      <c r="F1547" s="130">
        <v>83</v>
      </c>
      <c r="G1547" s="120" t="s">
        <v>106</v>
      </c>
      <c r="H1547" s="130" t="s">
        <v>489</v>
      </c>
      <c r="I1547" s="130">
        <v>5</v>
      </c>
      <c r="J1547" s="131">
        <v>22.44</v>
      </c>
      <c r="K1547" s="129">
        <f t="shared" si="113"/>
        <v>112.2</v>
      </c>
      <c r="L1547" s="133">
        <v>42591</v>
      </c>
      <c r="M1547" s="130" t="s">
        <v>544</v>
      </c>
      <c r="N1547" s="130">
        <v>5</v>
      </c>
      <c r="O1547" s="127">
        <f t="shared" si="112"/>
        <v>112.2</v>
      </c>
      <c r="P1547" s="126" t="s">
        <v>671</v>
      </c>
      <c r="Q1547" s="120" t="s">
        <v>477</v>
      </c>
      <c r="R1547" s="120" t="s">
        <v>698</v>
      </c>
    </row>
    <row r="1548" spans="1:18" ht="120" x14ac:dyDescent="0.25">
      <c r="A1548" s="120" t="s">
        <v>17</v>
      </c>
      <c r="B1548" s="121" t="s">
        <v>18</v>
      </c>
      <c r="C1548" s="122">
        <v>42664</v>
      </c>
      <c r="D1548" s="132">
        <v>110000</v>
      </c>
      <c r="E1548" s="120" t="s">
        <v>488</v>
      </c>
      <c r="F1548" s="130">
        <v>84</v>
      </c>
      <c r="G1548" s="120" t="s">
        <v>107</v>
      </c>
      <c r="H1548" s="130" t="s">
        <v>489</v>
      </c>
      <c r="I1548" s="130">
        <v>2</v>
      </c>
      <c r="J1548" s="131">
        <v>74.849999999999994</v>
      </c>
      <c r="K1548" s="129">
        <f t="shared" si="113"/>
        <v>149.69999999999999</v>
      </c>
      <c r="L1548" s="133">
        <v>42591</v>
      </c>
      <c r="M1548" s="144" t="s">
        <v>537</v>
      </c>
      <c r="N1548" s="130">
        <v>2</v>
      </c>
      <c r="O1548" s="127">
        <f t="shared" si="112"/>
        <v>149.69999999999999</v>
      </c>
      <c r="P1548" s="126">
        <v>42647</v>
      </c>
      <c r="Q1548" s="120">
        <v>6666</v>
      </c>
      <c r="R1548" s="120" t="s">
        <v>611</v>
      </c>
    </row>
    <row r="1549" spans="1:18" ht="75" x14ac:dyDescent="0.25">
      <c r="A1549" s="120" t="s">
        <v>17</v>
      </c>
      <c r="B1549" s="121" t="s">
        <v>18</v>
      </c>
      <c r="C1549" s="122">
        <v>42664</v>
      </c>
      <c r="D1549" s="132">
        <v>110000</v>
      </c>
      <c r="E1549" s="120" t="s">
        <v>488</v>
      </c>
      <c r="F1549" s="130">
        <v>91</v>
      </c>
      <c r="G1549" s="120" t="s">
        <v>114</v>
      </c>
      <c r="H1549" s="130" t="s">
        <v>489</v>
      </c>
      <c r="I1549" s="130">
        <v>35</v>
      </c>
      <c r="J1549" s="131">
        <v>1.03</v>
      </c>
      <c r="K1549" s="129">
        <f t="shared" si="113"/>
        <v>36.050000000000004</v>
      </c>
      <c r="L1549" s="133">
        <v>42591</v>
      </c>
      <c r="M1549" s="130" t="s">
        <v>546</v>
      </c>
      <c r="N1549" s="130">
        <v>35</v>
      </c>
      <c r="O1549" s="127">
        <f t="shared" si="112"/>
        <v>36.050000000000004</v>
      </c>
      <c r="P1549" s="126">
        <v>42653</v>
      </c>
      <c r="Q1549" s="120">
        <v>3293</v>
      </c>
      <c r="R1549" s="120" t="s">
        <v>611</v>
      </c>
    </row>
    <row r="1550" spans="1:18" ht="60" x14ac:dyDescent="0.25">
      <c r="A1550" s="120" t="s">
        <v>17</v>
      </c>
      <c r="B1550" s="121" t="s">
        <v>18</v>
      </c>
      <c r="C1550" s="122">
        <v>42664</v>
      </c>
      <c r="D1550" s="132">
        <v>110000</v>
      </c>
      <c r="E1550" s="120" t="s">
        <v>488</v>
      </c>
      <c r="F1550" s="130">
        <v>94</v>
      </c>
      <c r="G1550" s="120" t="s">
        <v>116</v>
      </c>
      <c r="H1550" s="130" t="s">
        <v>489</v>
      </c>
      <c r="I1550" s="130">
        <v>30</v>
      </c>
      <c r="J1550" s="131">
        <v>1.22</v>
      </c>
      <c r="K1550" s="129">
        <f t="shared" si="113"/>
        <v>36.6</v>
      </c>
      <c r="L1550" s="133">
        <v>42591</v>
      </c>
      <c r="M1550" s="130" t="s">
        <v>541</v>
      </c>
      <c r="N1550" s="130">
        <v>15</v>
      </c>
      <c r="O1550" s="127">
        <f t="shared" si="112"/>
        <v>18.3</v>
      </c>
      <c r="P1550" s="126">
        <v>42641</v>
      </c>
      <c r="Q1550" s="120">
        <v>565</v>
      </c>
      <c r="R1550" s="120" t="s">
        <v>692</v>
      </c>
    </row>
    <row r="1551" spans="1:18" ht="60" x14ac:dyDescent="0.25">
      <c r="A1551" s="120" t="s">
        <v>17</v>
      </c>
      <c r="B1551" s="121" t="s">
        <v>18</v>
      </c>
      <c r="C1551" s="122">
        <v>42664</v>
      </c>
      <c r="D1551" s="132">
        <v>110000</v>
      </c>
      <c r="E1551" s="120" t="s">
        <v>488</v>
      </c>
      <c r="F1551" s="130">
        <v>100</v>
      </c>
      <c r="G1551" s="120" t="s">
        <v>122</v>
      </c>
      <c r="H1551" s="130" t="s">
        <v>489</v>
      </c>
      <c r="I1551" s="130">
        <v>1</v>
      </c>
      <c r="J1551" s="131">
        <v>33.200000000000003</v>
      </c>
      <c r="K1551" s="129">
        <f t="shared" si="113"/>
        <v>33.200000000000003</v>
      </c>
      <c r="L1551" s="133">
        <v>42591</v>
      </c>
      <c r="M1551" s="144" t="s">
        <v>537</v>
      </c>
      <c r="N1551" s="130">
        <v>1</v>
      </c>
      <c r="O1551" s="127">
        <f t="shared" si="112"/>
        <v>33.200000000000003</v>
      </c>
      <c r="P1551" s="126">
        <v>42647</v>
      </c>
      <c r="Q1551" s="120">
        <v>6666</v>
      </c>
      <c r="R1551" s="120" t="s">
        <v>611</v>
      </c>
    </row>
    <row r="1552" spans="1:18" ht="60" x14ac:dyDescent="0.25">
      <c r="A1552" s="120" t="s">
        <v>17</v>
      </c>
      <c r="B1552" s="121" t="s">
        <v>18</v>
      </c>
      <c r="C1552" s="122">
        <v>42664</v>
      </c>
      <c r="D1552" s="132">
        <v>110000</v>
      </c>
      <c r="E1552" s="120" t="s">
        <v>488</v>
      </c>
      <c r="F1552" s="130">
        <v>101</v>
      </c>
      <c r="G1552" s="120" t="s">
        <v>123</v>
      </c>
      <c r="H1552" s="130" t="s">
        <v>489</v>
      </c>
      <c r="I1552" s="130">
        <v>15</v>
      </c>
      <c r="J1552" s="131">
        <v>5.84</v>
      </c>
      <c r="K1552" s="129">
        <f t="shared" si="113"/>
        <v>87.6</v>
      </c>
      <c r="L1552" s="133">
        <v>42591</v>
      </c>
      <c r="M1552" s="130" t="s">
        <v>548</v>
      </c>
      <c r="N1552" s="130">
        <v>15</v>
      </c>
      <c r="O1552" s="127">
        <f t="shared" si="112"/>
        <v>87.6</v>
      </c>
      <c r="P1552" s="133">
        <v>42772</v>
      </c>
      <c r="Q1552" s="130">
        <v>1520</v>
      </c>
      <c r="R1552" s="120" t="s">
        <v>611</v>
      </c>
    </row>
    <row r="1553" spans="1:18" ht="60" x14ac:dyDescent="0.25">
      <c r="A1553" s="120" t="s">
        <v>17</v>
      </c>
      <c r="B1553" s="121" t="s">
        <v>18</v>
      </c>
      <c r="C1553" s="122">
        <v>42664</v>
      </c>
      <c r="D1553" s="132">
        <v>110000</v>
      </c>
      <c r="E1553" s="120" t="s">
        <v>488</v>
      </c>
      <c r="F1553" s="130">
        <v>103</v>
      </c>
      <c r="G1553" s="120" t="s">
        <v>125</v>
      </c>
      <c r="H1553" s="130" t="s">
        <v>489</v>
      </c>
      <c r="I1553" s="130">
        <v>3</v>
      </c>
      <c r="J1553" s="131">
        <v>7.75</v>
      </c>
      <c r="K1553" s="129">
        <f t="shared" si="113"/>
        <v>23.25</v>
      </c>
      <c r="L1553" s="133">
        <v>42591</v>
      </c>
      <c r="M1553" s="130" t="s">
        <v>540</v>
      </c>
      <c r="N1553" s="130">
        <v>3</v>
      </c>
      <c r="O1553" s="127">
        <f t="shared" si="112"/>
        <v>23.25</v>
      </c>
      <c r="P1553" s="133">
        <v>42766</v>
      </c>
      <c r="Q1553" s="130">
        <v>7</v>
      </c>
      <c r="R1553" s="120" t="s">
        <v>611</v>
      </c>
    </row>
    <row r="1554" spans="1:18" ht="60" x14ac:dyDescent="0.25">
      <c r="A1554" s="120" t="s">
        <v>17</v>
      </c>
      <c r="B1554" s="121" t="s">
        <v>18</v>
      </c>
      <c r="C1554" s="122">
        <v>42664</v>
      </c>
      <c r="D1554" s="132">
        <v>110000</v>
      </c>
      <c r="E1554" s="120" t="s">
        <v>488</v>
      </c>
      <c r="F1554" s="130">
        <v>109</v>
      </c>
      <c r="G1554" s="120" t="s">
        <v>132</v>
      </c>
      <c r="H1554" s="130" t="s">
        <v>489</v>
      </c>
      <c r="I1554" s="130">
        <v>35</v>
      </c>
      <c r="J1554" s="131">
        <v>2</v>
      </c>
      <c r="K1554" s="129">
        <f t="shared" si="113"/>
        <v>70</v>
      </c>
      <c r="L1554" s="133">
        <v>42591</v>
      </c>
      <c r="M1554" s="144" t="s">
        <v>542</v>
      </c>
      <c r="N1554" s="130">
        <v>35</v>
      </c>
      <c r="O1554" s="127">
        <f t="shared" si="112"/>
        <v>70</v>
      </c>
      <c r="P1554" s="126">
        <v>42660</v>
      </c>
      <c r="Q1554" s="120">
        <v>378</v>
      </c>
      <c r="R1554" s="120" t="s">
        <v>611</v>
      </c>
    </row>
    <row r="1555" spans="1:18" ht="75" x14ac:dyDescent="0.25">
      <c r="A1555" s="120" t="s">
        <v>17</v>
      </c>
      <c r="B1555" s="121" t="s">
        <v>18</v>
      </c>
      <c r="C1555" s="122">
        <v>42664</v>
      </c>
      <c r="D1555" s="132">
        <v>110000</v>
      </c>
      <c r="E1555" s="120" t="s">
        <v>488</v>
      </c>
      <c r="F1555" s="130">
        <v>110</v>
      </c>
      <c r="G1555" s="120" t="s">
        <v>133</v>
      </c>
      <c r="H1555" s="130" t="s">
        <v>489</v>
      </c>
      <c r="I1555" s="130">
        <v>2</v>
      </c>
      <c r="J1555" s="131">
        <v>3.65</v>
      </c>
      <c r="K1555" s="129">
        <f t="shared" si="113"/>
        <v>7.3</v>
      </c>
      <c r="L1555" s="133">
        <v>42591</v>
      </c>
      <c r="M1555" s="130" t="s">
        <v>545</v>
      </c>
      <c r="N1555" s="130">
        <v>2</v>
      </c>
      <c r="O1555" s="127">
        <f t="shared" si="112"/>
        <v>7.3</v>
      </c>
      <c r="P1555" s="126" t="s">
        <v>671</v>
      </c>
      <c r="Q1555" s="120" t="s">
        <v>477</v>
      </c>
      <c r="R1555" s="120" t="s">
        <v>699</v>
      </c>
    </row>
    <row r="1556" spans="1:18" ht="75" x14ac:dyDescent="0.25">
      <c r="A1556" s="120" t="s">
        <v>17</v>
      </c>
      <c r="B1556" s="121" t="s">
        <v>18</v>
      </c>
      <c r="C1556" s="122">
        <v>42664</v>
      </c>
      <c r="D1556" s="132">
        <v>110000</v>
      </c>
      <c r="E1556" s="120" t="s">
        <v>488</v>
      </c>
      <c r="F1556" s="130">
        <v>142</v>
      </c>
      <c r="G1556" s="120" t="s">
        <v>156</v>
      </c>
      <c r="H1556" s="130" t="s">
        <v>489</v>
      </c>
      <c r="I1556" s="130">
        <v>50</v>
      </c>
      <c r="J1556" s="131">
        <v>1.89</v>
      </c>
      <c r="K1556" s="129">
        <f t="shared" si="113"/>
        <v>94.5</v>
      </c>
      <c r="L1556" s="133">
        <v>42591</v>
      </c>
      <c r="M1556" s="130" t="s">
        <v>543</v>
      </c>
      <c r="N1556" s="130">
        <v>50</v>
      </c>
      <c r="O1556" s="127">
        <f t="shared" si="112"/>
        <v>94.5</v>
      </c>
      <c r="P1556" s="126">
        <v>42639</v>
      </c>
      <c r="Q1556" s="120">
        <v>1484</v>
      </c>
      <c r="R1556" s="120" t="s">
        <v>611</v>
      </c>
    </row>
    <row r="1557" spans="1:18" ht="75" x14ac:dyDescent="0.25">
      <c r="A1557" s="120" t="s">
        <v>17</v>
      </c>
      <c r="B1557" s="121" t="s">
        <v>18</v>
      </c>
      <c r="C1557" s="122">
        <v>42664</v>
      </c>
      <c r="D1557" s="132">
        <v>110000</v>
      </c>
      <c r="E1557" s="120" t="s">
        <v>488</v>
      </c>
      <c r="F1557" s="130">
        <v>144</v>
      </c>
      <c r="G1557" s="120" t="s">
        <v>158</v>
      </c>
      <c r="H1557" s="130" t="s">
        <v>489</v>
      </c>
      <c r="I1557" s="130">
        <v>600</v>
      </c>
      <c r="J1557" s="131">
        <v>2.02</v>
      </c>
      <c r="K1557" s="129">
        <f t="shared" si="113"/>
        <v>1212</v>
      </c>
      <c r="L1557" s="133">
        <v>42591</v>
      </c>
      <c r="M1557" s="130" t="s">
        <v>543</v>
      </c>
      <c r="N1557" s="130">
        <v>125</v>
      </c>
      <c r="O1557" s="127">
        <f t="shared" si="112"/>
        <v>252.5</v>
      </c>
      <c r="P1557" s="126">
        <v>42639</v>
      </c>
      <c r="Q1557" s="120">
        <v>1484</v>
      </c>
      <c r="R1557" s="120" t="s">
        <v>692</v>
      </c>
    </row>
    <row r="1558" spans="1:18" ht="105" x14ac:dyDescent="0.25">
      <c r="A1558" s="120" t="s">
        <v>17</v>
      </c>
      <c r="B1558" s="121" t="s">
        <v>18</v>
      </c>
      <c r="C1558" s="122">
        <v>42664</v>
      </c>
      <c r="D1558" s="132">
        <v>110000</v>
      </c>
      <c r="E1558" s="120" t="s">
        <v>488</v>
      </c>
      <c r="F1558" s="130">
        <v>146</v>
      </c>
      <c r="G1558" s="120" t="s">
        <v>160</v>
      </c>
      <c r="H1558" s="130" t="s">
        <v>489</v>
      </c>
      <c r="I1558" s="130">
        <v>1</v>
      </c>
      <c r="J1558" s="131">
        <v>64.5</v>
      </c>
      <c r="K1558" s="129">
        <f t="shared" si="113"/>
        <v>64.5</v>
      </c>
      <c r="L1558" s="133">
        <v>42591</v>
      </c>
      <c r="M1558" s="130" t="s">
        <v>539</v>
      </c>
      <c r="N1558" s="130">
        <v>1</v>
      </c>
      <c r="O1558" s="127">
        <f t="shared" si="112"/>
        <v>64.5</v>
      </c>
      <c r="P1558" s="126">
        <v>42633</v>
      </c>
      <c r="Q1558" s="120">
        <v>4605</v>
      </c>
      <c r="R1558" s="120" t="s">
        <v>611</v>
      </c>
    </row>
    <row r="1559" spans="1:18" ht="45" x14ac:dyDescent="0.25">
      <c r="A1559" s="120" t="s">
        <v>17</v>
      </c>
      <c r="B1559" s="121" t="s">
        <v>18</v>
      </c>
      <c r="C1559" s="122">
        <v>42664</v>
      </c>
      <c r="D1559" s="132">
        <v>110000</v>
      </c>
      <c r="E1559" s="120" t="s">
        <v>488</v>
      </c>
      <c r="F1559" s="130">
        <v>152</v>
      </c>
      <c r="G1559" s="120" t="s">
        <v>166</v>
      </c>
      <c r="H1559" s="130" t="s">
        <v>489</v>
      </c>
      <c r="I1559" s="130">
        <v>15</v>
      </c>
      <c r="J1559" s="131">
        <v>0.94</v>
      </c>
      <c r="K1559" s="129">
        <f t="shared" si="113"/>
        <v>14.1</v>
      </c>
      <c r="L1559" s="133">
        <v>42591</v>
      </c>
      <c r="M1559" s="130" t="s">
        <v>543</v>
      </c>
      <c r="N1559" s="130">
        <v>15</v>
      </c>
      <c r="O1559" s="127">
        <f t="shared" si="112"/>
        <v>14.1</v>
      </c>
      <c r="P1559" s="126">
        <v>42639</v>
      </c>
      <c r="Q1559" s="120">
        <v>1484</v>
      </c>
      <c r="R1559" s="120" t="s">
        <v>611</v>
      </c>
    </row>
    <row r="1560" spans="1:18" ht="75" x14ac:dyDescent="0.25">
      <c r="A1560" s="120" t="s">
        <v>17</v>
      </c>
      <c r="B1560" s="121" t="s">
        <v>18</v>
      </c>
      <c r="C1560" s="122">
        <v>42664</v>
      </c>
      <c r="D1560" s="132">
        <v>110000</v>
      </c>
      <c r="E1560" s="120" t="s">
        <v>488</v>
      </c>
      <c r="F1560" s="130">
        <v>160</v>
      </c>
      <c r="G1560" s="120" t="s">
        <v>174</v>
      </c>
      <c r="H1560" s="130" t="s">
        <v>489</v>
      </c>
      <c r="I1560" s="130">
        <v>30</v>
      </c>
      <c r="J1560" s="131">
        <v>7.54</v>
      </c>
      <c r="K1560" s="129">
        <f t="shared" si="113"/>
        <v>226.2</v>
      </c>
      <c r="L1560" s="133">
        <v>42591</v>
      </c>
      <c r="M1560" s="130" t="s">
        <v>538</v>
      </c>
      <c r="N1560" s="130">
        <v>30</v>
      </c>
      <c r="O1560" s="127">
        <f t="shared" si="112"/>
        <v>226.2</v>
      </c>
      <c r="P1560" s="126">
        <v>42646</v>
      </c>
      <c r="Q1560" s="120">
        <v>4384</v>
      </c>
      <c r="R1560" s="120" t="s">
        <v>611</v>
      </c>
    </row>
    <row r="1561" spans="1:18" ht="60" x14ac:dyDescent="0.25">
      <c r="A1561" s="120" t="s">
        <v>17</v>
      </c>
      <c r="B1561" s="121" t="s">
        <v>18</v>
      </c>
      <c r="C1561" s="122">
        <v>42664</v>
      </c>
      <c r="D1561" s="132">
        <v>110000</v>
      </c>
      <c r="E1561" s="120" t="s">
        <v>488</v>
      </c>
      <c r="F1561" s="130">
        <v>164</v>
      </c>
      <c r="G1561" s="120" t="s">
        <v>176</v>
      </c>
      <c r="H1561" s="130" t="s">
        <v>489</v>
      </c>
      <c r="I1561" s="130">
        <v>15</v>
      </c>
      <c r="J1561" s="131">
        <v>1.88</v>
      </c>
      <c r="K1561" s="129">
        <f t="shared" si="113"/>
        <v>28.2</v>
      </c>
      <c r="L1561" s="133">
        <v>42591</v>
      </c>
      <c r="M1561" s="130" t="s">
        <v>549</v>
      </c>
      <c r="N1561" s="130">
        <v>15</v>
      </c>
      <c r="O1561" s="127">
        <f t="shared" si="112"/>
        <v>28.2</v>
      </c>
      <c r="P1561" s="126">
        <v>42717</v>
      </c>
      <c r="Q1561" s="120">
        <v>7982</v>
      </c>
      <c r="R1561" s="120" t="s">
        <v>611</v>
      </c>
    </row>
    <row r="1562" spans="1:18" ht="75" x14ac:dyDescent="0.25">
      <c r="A1562" s="120" t="s">
        <v>17</v>
      </c>
      <c r="B1562" s="121" t="s">
        <v>18</v>
      </c>
      <c r="C1562" s="122">
        <v>42664</v>
      </c>
      <c r="D1562" s="132">
        <v>110200</v>
      </c>
      <c r="E1562" s="120" t="s">
        <v>250</v>
      </c>
      <c r="F1562" s="130">
        <v>6</v>
      </c>
      <c r="G1562" s="120" t="s">
        <v>46</v>
      </c>
      <c r="H1562" s="130" t="s">
        <v>485</v>
      </c>
      <c r="I1562" s="130">
        <v>6</v>
      </c>
      <c r="J1562" s="131">
        <v>1.95</v>
      </c>
      <c r="K1562" s="129">
        <f t="shared" si="113"/>
        <v>11.7</v>
      </c>
      <c r="L1562" s="133">
        <v>42591</v>
      </c>
      <c r="M1562" s="130" t="s">
        <v>550</v>
      </c>
      <c r="N1562" s="130">
        <v>6</v>
      </c>
      <c r="O1562" s="127">
        <f t="shared" si="112"/>
        <v>11.7</v>
      </c>
      <c r="P1562" s="126">
        <v>42640</v>
      </c>
      <c r="Q1562" s="120">
        <v>17161</v>
      </c>
      <c r="R1562" s="120" t="s">
        <v>611</v>
      </c>
    </row>
    <row r="1563" spans="1:18" ht="60" x14ac:dyDescent="0.25">
      <c r="A1563" s="120" t="s">
        <v>17</v>
      </c>
      <c r="B1563" s="121" t="s">
        <v>18</v>
      </c>
      <c r="C1563" s="122">
        <v>42664</v>
      </c>
      <c r="D1563" s="132">
        <v>110200</v>
      </c>
      <c r="E1563" s="120" t="s">
        <v>250</v>
      </c>
      <c r="F1563" s="130">
        <v>8</v>
      </c>
      <c r="G1563" s="120" t="str">
        <f>VLOOKUP(F1563,Plan2!$1:$1048576,3,FALSE)</f>
        <v>APONTADOR LÁPIS, MATERIAL METAL, TIPO ESCOLAR, COR PRATEADO, TAMANHO PEQUENO, QUANTIDADE FUROS 1, CARACTERÍSTICAS ADICIONAIS SEM DEPÓSITO</v>
      </c>
      <c r="H1563" s="130" t="s">
        <v>485</v>
      </c>
      <c r="I1563" s="130">
        <v>10</v>
      </c>
      <c r="J1563" s="131">
        <v>0.4</v>
      </c>
      <c r="K1563" s="129">
        <f t="shared" si="113"/>
        <v>4</v>
      </c>
      <c r="L1563" s="133">
        <v>42591</v>
      </c>
      <c r="M1563" s="144" t="s">
        <v>543</v>
      </c>
      <c r="N1563" s="130">
        <v>10</v>
      </c>
      <c r="O1563" s="127">
        <f t="shared" si="112"/>
        <v>4</v>
      </c>
      <c r="P1563" s="126">
        <v>42639</v>
      </c>
      <c r="Q1563" s="120">
        <v>1484</v>
      </c>
      <c r="R1563" s="120" t="s">
        <v>611</v>
      </c>
    </row>
    <row r="1564" spans="1:18" ht="45" x14ac:dyDescent="0.25">
      <c r="A1564" s="120" t="s">
        <v>17</v>
      </c>
      <c r="B1564" s="121" t="s">
        <v>18</v>
      </c>
      <c r="C1564" s="122">
        <v>42664</v>
      </c>
      <c r="D1564" s="132">
        <v>110200</v>
      </c>
      <c r="E1564" s="120" t="s">
        <v>250</v>
      </c>
      <c r="F1564" s="130">
        <v>9</v>
      </c>
      <c r="G1564" s="120" t="str">
        <f>VLOOKUP(F1564,Plan2!$1:$1048576,3,FALSE)</f>
        <v>BARBANTE ALGODÃO, QUANTIDADE FIOS 8 UN, ACABAMENTO SUPERFICIAL CRÚ. ROLO DE 250G</v>
      </c>
      <c r="H1564" s="130" t="s">
        <v>485</v>
      </c>
      <c r="I1564" s="130">
        <v>10</v>
      </c>
      <c r="J1564" s="131">
        <v>3.49</v>
      </c>
      <c r="K1564" s="129">
        <f t="shared" si="113"/>
        <v>34.900000000000006</v>
      </c>
      <c r="L1564" s="133">
        <v>42591</v>
      </c>
      <c r="M1564" s="130" t="s">
        <v>536</v>
      </c>
      <c r="N1564" s="130">
        <v>10</v>
      </c>
      <c r="O1564" s="147">
        <f t="shared" si="112"/>
        <v>34.900000000000006</v>
      </c>
      <c r="P1564" s="126">
        <v>42667</v>
      </c>
      <c r="Q1564" s="120">
        <v>1342</v>
      </c>
      <c r="R1564" s="120" t="s">
        <v>611</v>
      </c>
    </row>
    <row r="1565" spans="1:18" ht="60" x14ac:dyDescent="0.25">
      <c r="A1565" s="120" t="s">
        <v>17</v>
      </c>
      <c r="B1565" s="121" t="s">
        <v>18</v>
      </c>
      <c r="C1565" s="122">
        <v>42664</v>
      </c>
      <c r="D1565" s="132">
        <v>110200</v>
      </c>
      <c r="E1565" s="120" t="s">
        <v>250</v>
      </c>
      <c r="F1565" s="130">
        <v>50</v>
      </c>
      <c r="G1565" s="120" t="s">
        <v>531</v>
      </c>
      <c r="H1565" s="130" t="s">
        <v>485</v>
      </c>
      <c r="I1565" s="132">
        <v>1000</v>
      </c>
      <c r="J1565" s="131">
        <v>3.15</v>
      </c>
      <c r="K1565" s="129">
        <f t="shared" si="113"/>
        <v>3150</v>
      </c>
      <c r="L1565" s="133">
        <v>42591</v>
      </c>
      <c r="M1565" s="144" t="s">
        <v>542</v>
      </c>
      <c r="N1565" s="130">
        <v>59</v>
      </c>
      <c r="O1565" s="127">
        <f t="shared" si="112"/>
        <v>185.85</v>
      </c>
      <c r="P1565" s="126">
        <v>42660</v>
      </c>
      <c r="Q1565" s="120">
        <v>378</v>
      </c>
      <c r="R1565" s="120" t="s">
        <v>611</v>
      </c>
    </row>
    <row r="1566" spans="1:18" ht="75" x14ac:dyDescent="0.25">
      <c r="A1566" s="120" t="s">
        <v>17</v>
      </c>
      <c r="B1566" s="121" t="s">
        <v>18</v>
      </c>
      <c r="C1566" s="122">
        <v>42664</v>
      </c>
      <c r="D1566" s="132">
        <v>110200</v>
      </c>
      <c r="E1566" s="120" t="s">
        <v>250</v>
      </c>
      <c r="F1566" s="130">
        <v>91</v>
      </c>
      <c r="G1566" s="120" t="s">
        <v>114</v>
      </c>
      <c r="H1566" s="130" t="s">
        <v>485</v>
      </c>
      <c r="I1566" s="130">
        <v>25</v>
      </c>
      <c r="J1566" s="131">
        <v>1.03</v>
      </c>
      <c r="K1566" s="129">
        <f t="shared" si="113"/>
        <v>25.75</v>
      </c>
      <c r="L1566" s="133">
        <v>42591</v>
      </c>
      <c r="M1566" s="130" t="s">
        <v>546</v>
      </c>
      <c r="N1566" s="130">
        <v>25</v>
      </c>
      <c r="O1566" s="127">
        <f t="shared" si="112"/>
        <v>25.75</v>
      </c>
      <c r="P1566" s="126">
        <v>42653</v>
      </c>
      <c r="Q1566" s="120">
        <v>3293</v>
      </c>
      <c r="R1566" s="120" t="s">
        <v>611</v>
      </c>
    </row>
    <row r="1567" spans="1:18" ht="60" x14ac:dyDescent="0.25">
      <c r="A1567" s="120" t="s">
        <v>17</v>
      </c>
      <c r="B1567" s="121" t="s">
        <v>18</v>
      </c>
      <c r="C1567" s="122">
        <v>42664</v>
      </c>
      <c r="D1567" s="132">
        <v>110200</v>
      </c>
      <c r="E1567" s="120" t="s">
        <v>250</v>
      </c>
      <c r="F1567" s="130">
        <v>99</v>
      </c>
      <c r="G1567" s="120" t="s">
        <v>121</v>
      </c>
      <c r="H1567" s="130" t="s">
        <v>485</v>
      </c>
      <c r="I1567" s="130">
        <v>3</v>
      </c>
      <c r="J1567" s="131">
        <v>19.989999999999998</v>
      </c>
      <c r="K1567" s="129">
        <f t="shared" si="113"/>
        <v>59.97</v>
      </c>
      <c r="L1567" s="133">
        <v>42591</v>
      </c>
      <c r="M1567" s="130" t="s">
        <v>541</v>
      </c>
      <c r="N1567" s="130">
        <v>3</v>
      </c>
      <c r="O1567" s="127">
        <f t="shared" si="112"/>
        <v>59.97</v>
      </c>
      <c r="P1567" s="126">
        <v>42641</v>
      </c>
      <c r="Q1567" s="120">
        <v>565</v>
      </c>
      <c r="R1567" s="120" t="s">
        <v>611</v>
      </c>
    </row>
    <row r="1568" spans="1:18" ht="60" x14ac:dyDescent="0.25">
      <c r="A1568" s="120" t="s">
        <v>17</v>
      </c>
      <c r="B1568" s="121" t="s">
        <v>18</v>
      </c>
      <c r="C1568" s="122">
        <v>42664</v>
      </c>
      <c r="D1568" s="132">
        <v>110200</v>
      </c>
      <c r="E1568" s="120" t="s">
        <v>250</v>
      </c>
      <c r="F1568" s="130">
        <v>100</v>
      </c>
      <c r="G1568" s="120" t="s">
        <v>122</v>
      </c>
      <c r="H1568" s="130" t="s">
        <v>485</v>
      </c>
      <c r="I1568" s="130">
        <v>4</v>
      </c>
      <c r="J1568" s="131">
        <v>33.200000000000003</v>
      </c>
      <c r="K1568" s="129">
        <f t="shared" si="113"/>
        <v>132.80000000000001</v>
      </c>
      <c r="L1568" s="133">
        <v>42591</v>
      </c>
      <c r="M1568" s="144" t="s">
        <v>537</v>
      </c>
      <c r="N1568" s="130">
        <v>4</v>
      </c>
      <c r="O1568" s="127">
        <f t="shared" si="112"/>
        <v>132.80000000000001</v>
      </c>
      <c r="P1568" s="126">
        <v>42647</v>
      </c>
      <c r="Q1568" s="120">
        <v>6666</v>
      </c>
      <c r="R1568" s="120" t="s">
        <v>611</v>
      </c>
    </row>
    <row r="1569" spans="1:18" ht="60" x14ac:dyDescent="0.25">
      <c r="A1569" s="120" t="s">
        <v>17</v>
      </c>
      <c r="B1569" s="121" t="s">
        <v>18</v>
      </c>
      <c r="C1569" s="122">
        <v>42664</v>
      </c>
      <c r="D1569" s="132">
        <v>110200</v>
      </c>
      <c r="E1569" s="120" t="s">
        <v>250</v>
      </c>
      <c r="F1569" s="130">
        <v>109</v>
      </c>
      <c r="G1569" s="120" t="s">
        <v>132</v>
      </c>
      <c r="H1569" s="130" t="s">
        <v>485</v>
      </c>
      <c r="I1569" s="130">
        <v>10</v>
      </c>
      <c r="J1569" s="131">
        <v>2</v>
      </c>
      <c r="K1569" s="129">
        <f t="shared" si="113"/>
        <v>20</v>
      </c>
      <c r="L1569" s="133">
        <v>42591</v>
      </c>
      <c r="M1569" s="144" t="s">
        <v>542</v>
      </c>
      <c r="N1569" s="130">
        <v>10</v>
      </c>
      <c r="O1569" s="127">
        <f t="shared" si="112"/>
        <v>20</v>
      </c>
      <c r="P1569" s="126">
        <v>42660</v>
      </c>
      <c r="Q1569" s="120">
        <v>378</v>
      </c>
      <c r="R1569" s="120" t="s">
        <v>611</v>
      </c>
    </row>
    <row r="1570" spans="1:18" ht="30" x14ac:dyDescent="0.25">
      <c r="A1570" s="120" t="s">
        <v>17</v>
      </c>
      <c r="B1570" s="121" t="s">
        <v>18</v>
      </c>
      <c r="C1570" s="122">
        <v>42664</v>
      </c>
      <c r="D1570" s="132">
        <v>110200</v>
      </c>
      <c r="E1570" s="120" t="s">
        <v>250</v>
      </c>
      <c r="F1570" s="130">
        <v>124</v>
      </c>
      <c r="G1570" s="120" t="str">
        <f>VLOOKUP(F1570,Plan2!$1:$1048576,3,FALSE)</f>
        <v>PAPEL A4, MATERIAL PAPEL ALCALINO, GRAMATURA 90 G/M2, COR BRANCA. RESMA</v>
      </c>
      <c r="H1570" s="130" t="s">
        <v>485</v>
      </c>
      <c r="I1570" s="130">
        <v>500</v>
      </c>
      <c r="J1570" s="131">
        <v>10.7</v>
      </c>
      <c r="K1570" s="129">
        <f t="shared" si="113"/>
        <v>5350</v>
      </c>
      <c r="L1570" s="133" t="s">
        <v>477</v>
      </c>
      <c r="M1570" s="133" t="s">
        <v>477</v>
      </c>
      <c r="N1570" s="133" t="s">
        <v>477</v>
      </c>
      <c r="O1570" s="133" t="s">
        <v>477</v>
      </c>
      <c r="P1570" s="126" t="s">
        <v>477</v>
      </c>
      <c r="Q1570" s="120" t="s">
        <v>477</v>
      </c>
      <c r="R1570" s="120" t="s">
        <v>559</v>
      </c>
    </row>
    <row r="1571" spans="1:18" ht="45" x14ac:dyDescent="0.25">
      <c r="A1571" s="120" t="s">
        <v>17</v>
      </c>
      <c r="B1571" s="121" t="s">
        <v>18</v>
      </c>
      <c r="C1571" s="122">
        <v>42664</v>
      </c>
      <c r="D1571" s="132">
        <v>110200</v>
      </c>
      <c r="E1571" s="120" t="s">
        <v>250</v>
      </c>
      <c r="F1571" s="130">
        <v>153</v>
      </c>
      <c r="G1571" s="120" t="s">
        <v>167</v>
      </c>
      <c r="H1571" s="130" t="s">
        <v>485</v>
      </c>
      <c r="I1571" s="130">
        <v>10</v>
      </c>
      <c r="J1571" s="131">
        <v>0.94</v>
      </c>
      <c r="K1571" s="129">
        <f t="shared" si="113"/>
        <v>9.3999999999999986</v>
      </c>
      <c r="L1571" s="133">
        <v>42591</v>
      </c>
      <c r="M1571" s="144" t="s">
        <v>543</v>
      </c>
      <c r="N1571" s="130">
        <v>10</v>
      </c>
      <c r="O1571" s="127">
        <f t="shared" si="112"/>
        <v>9.3999999999999986</v>
      </c>
      <c r="P1571" s="126">
        <v>42639</v>
      </c>
      <c r="Q1571" s="120">
        <v>1484</v>
      </c>
      <c r="R1571" s="120" t="s">
        <v>611</v>
      </c>
    </row>
    <row r="1572" spans="1:18" ht="60" x14ac:dyDescent="0.25">
      <c r="A1572" s="120" t="s">
        <v>17</v>
      </c>
      <c r="B1572" s="121" t="s">
        <v>18</v>
      </c>
      <c r="C1572" s="122">
        <v>42664</v>
      </c>
      <c r="D1572" s="132">
        <v>110200</v>
      </c>
      <c r="E1572" s="120" t="s">
        <v>250</v>
      </c>
      <c r="F1572" s="130">
        <v>154</v>
      </c>
      <c r="G1572" s="120" t="s">
        <v>168</v>
      </c>
      <c r="H1572" s="130" t="s">
        <v>485</v>
      </c>
      <c r="I1572" s="130">
        <v>10</v>
      </c>
      <c r="J1572" s="131">
        <v>1.21</v>
      </c>
      <c r="K1572" s="129">
        <f t="shared" si="113"/>
        <v>12.1</v>
      </c>
      <c r="L1572" s="133">
        <v>42591</v>
      </c>
      <c r="M1572" s="130" t="s">
        <v>548</v>
      </c>
      <c r="N1572" s="130">
        <v>5</v>
      </c>
      <c r="O1572" s="127">
        <f t="shared" si="112"/>
        <v>6.05</v>
      </c>
      <c r="P1572" s="133">
        <v>42772</v>
      </c>
      <c r="Q1572" s="130">
        <v>1520</v>
      </c>
      <c r="R1572" s="120" t="s">
        <v>692</v>
      </c>
    </row>
    <row r="1573" spans="1:18" ht="60" x14ac:dyDescent="0.25">
      <c r="A1573" s="120" t="s">
        <v>17</v>
      </c>
      <c r="B1573" s="121" t="s">
        <v>18</v>
      </c>
      <c r="C1573" s="122">
        <v>42664</v>
      </c>
      <c r="D1573" s="132">
        <v>110200</v>
      </c>
      <c r="E1573" s="120" t="s">
        <v>250</v>
      </c>
      <c r="F1573" s="130">
        <v>164</v>
      </c>
      <c r="G1573" s="120" t="s">
        <v>176</v>
      </c>
      <c r="H1573" s="130" t="s">
        <v>485</v>
      </c>
      <c r="I1573" s="130">
        <v>10</v>
      </c>
      <c r="J1573" s="131">
        <v>1.88</v>
      </c>
      <c r="K1573" s="129">
        <f t="shared" si="113"/>
        <v>18.799999999999997</v>
      </c>
      <c r="L1573" s="133">
        <v>42591</v>
      </c>
      <c r="M1573" s="130" t="s">
        <v>549</v>
      </c>
      <c r="N1573" s="130">
        <v>10</v>
      </c>
      <c r="O1573" s="127">
        <f t="shared" si="112"/>
        <v>18.799999999999997</v>
      </c>
      <c r="P1573" s="126">
        <v>42717</v>
      </c>
      <c r="Q1573" s="120">
        <v>7982</v>
      </c>
      <c r="R1573" s="120" t="s">
        <v>611</v>
      </c>
    </row>
    <row r="1574" spans="1:18" ht="45" x14ac:dyDescent="0.25">
      <c r="A1574" s="120" t="s">
        <v>17</v>
      </c>
      <c r="B1574" s="121" t="s">
        <v>18</v>
      </c>
      <c r="C1574" s="122">
        <v>42664</v>
      </c>
      <c r="D1574" s="132">
        <v>110200</v>
      </c>
      <c r="E1574" s="120" t="s">
        <v>250</v>
      </c>
      <c r="F1574" s="130">
        <v>173</v>
      </c>
      <c r="G1574" s="120" t="s">
        <v>178</v>
      </c>
      <c r="H1574" s="130" t="s">
        <v>485</v>
      </c>
      <c r="I1574" s="130">
        <v>3</v>
      </c>
      <c r="J1574" s="131">
        <v>2.69</v>
      </c>
      <c r="K1574" s="129">
        <f t="shared" si="113"/>
        <v>8.07</v>
      </c>
      <c r="L1574" s="133">
        <v>42591</v>
      </c>
      <c r="M1574" s="130" t="s">
        <v>548</v>
      </c>
      <c r="N1574" s="130">
        <v>3</v>
      </c>
      <c r="O1574" s="127">
        <f t="shared" si="112"/>
        <v>8.07</v>
      </c>
      <c r="P1574" s="133">
        <v>42772</v>
      </c>
      <c r="Q1574" s="130">
        <v>1520</v>
      </c>
      <c r="R1574" s="120" t="s">
        <v>611</v>
      </c>
    </row>
    <row r="1575" spans="1:18" ht="45" x14ac:dyDescent="0.25">
      <c r="A1575" s="120" t="s">
        <v>17</v>
      </c>
      <c r="B1575" s="121" t="s">
        <v>18</v>
      </c>
      <c r="C1575" s="122">
        <v>42664</v>
      </c>
      <c r="D1575" s="132">
        <v>110200</v>
      </c>
      <c r="E1575" s="120" t="s">
        <v>250</v>
      </c>
      <c r="F1575" s="130">
        <v>174</v>
      </c>
      <c r="G1575" s="120" t="s">
        <v>179</v>
      </c>
      <c r="H1575" s="130" t="s">
        <v>485</v>
      </c>
      <c r="I1575" s="130">
        <v>3</v>
      </c>
      <c r="J1575" s="131">
        <v>2.8</v>
      </c>
      <c r="K1575" s="129">
        <f t="shared" si="113"/>
        <v>8.3999999999999986</v>
      </c>
      <c r="L1575" s="133">
        <v>42591</v>
      </c>
      <c r="M1575" s="144" t="s">
        <v>542</v>
      </c>
      <c r="N1575" s="130">
        <v>3</v>
      </c>
      <c r="O1575" s="127">
        <f t="shared" si="112"/>
        <v>8.3999999999999986</v>
      </c>
      <c r="P1575" s="126">
        <v>42660</v>
      </c>
      <c r="Q1575" s="120">
        <v>378</v>
      </c>
      <c r="R1575" s="120" t="s">
        <v>611</v>
      </c>
    </row>
    <row r="1576" spans="1:18" ht="75" x14ac:dyDescent="0.25">
      <c r="A1576" s="120" t="s">
        <v>17</v>
      </c>
      <c r="B1576" s="121" t="s">
        <v>18</v>
      </c>
      <c r="C1576" s="122">
        <v>42664</v>
      </c>
      <c r="D1576" s="132">
        <v>110300</v>
      </c>
      <c r="E1576" s="120" t="s">
        <v>486</v>
      </c>
      <c r="F1576" s="130">
        <v>6</v>
      </c>
      <c r="G1576" s="120" t="s">
        <v>46</v>
      </c>
      <c r="H1576" s="130" t="s">
        <v>487</v>
      </c>
      <c r="I1576" s="130">
        <v>10</v>
      </c>
      <c r="J1576" s="131">
        <v>1.95</v>
      </c>
      <c r="K1576" s="129">
        <f t="shared" si="113"/>
        <v>19.5</v>
      </c>
      <c r="L1576" s="133">
        <v>42591</v>
      </c>
      <c r="M1576" s="130" t="s">
        <v>550</v>
      </c>
      <c r="N1576" s="130">
        <v>10</v>
      </c>
      <c r="O1576" s="127">
        <f t="shared" si="112"/>
        <v>19.5</v>
      </c>
      <c r="P1576" s="126">
        <v>42640</v>
      </c>
      <c r="Q1576" s="120">
        <v>17161</v>
      </c>
      <c r="R1576" s="120" t="s">
        <v>611</v>
      </c>
    </row>
    <row r="1577" spans="1:18" ht="30" x14ac:dyDescent="0.25">
      <c r="A1577" s="120" t="s">
        <v>17</v>
      </c>
      <c r="B1577" s="121" t="s">
        <v>18</v>
      </c>
      <c r="C1577" s="122">
        <v>42664</v>
      </c>
      <c r="D1577" s="132">
        <v>110300</v>
      </c>
      <c r="E1577" s="120" t="s">
        <v>486</v>
      </c>
      <c r="F1577" s="130">
        <v>17</v>
      </c>
      <c r="G1577" s="120" t="s">
        <v>57</v>
      </c>
      <c r="H1577" s="130" t="s">
        <v>487</v>
      </c>
      <c r="I1577" s="130">
        <v>10</v>
      </c>
      <c r="J1577" s="131">
        <v>2.5499999999999998</v>
      </c>
      <c r="K1577" s="129">
        <f t="shared" si="113"/>
        <v>25.5</v>
      </c>
      <c r="L1577" s="133">
        <v>42591</v>
      </c>
      <c r="M1577" s="130" t="s">
        <v>539</v>
      </c>
      <c r="N1577" s="130">
        <v>10</v>
      </c>
      <c r="O1577" s="127">
        <f t="shared" si="112"/>
        <v>25.5</v>
      </c>
      <c r="P1577" s="126">
        <v>42633</v>
      </c>
      <c r="Q1577" s="120">
        <v>4605</v>
      </c>
      <c r="R1577" s="120" t="s">
        <v>611</v>
      </c>
    </row>
    <row r="1578" spans="1:18" ht="105" x14ac:dyDescent="0.25">
      <c r="A1578" s="120" t="s">
        <v>17</v>
      </c>
      <c r="B1578" s="121" t="s">
        <v>18</v>
      </c>
      <c r="C1578" s="122">
        <v>42664</v>
      </c>
      <c r="D1578" s="132">
        <v>110300</v>
      </c>
      <c r="E1578" s="120" t="s">
        <v>486</v>
      </c>
      <c r="F1578" s="130">
        <v>19</v>
      </c>
      <c r="G1578" s="120" t="s">
        <v>59</v>
      </c>
      <c r="H1578" s="130" t="s">
        <v>487</v>
      </c>
      <c r="I1578" s="130">
        <v>100</v>
      </c>
      <c r="J1578" s="131">
        <v>0.32</v>
      </c>
      <c r="K1578" s="129">
        <f t="shared" si="113"/>
        <v>32</v>
      </c>
      <c r="L1578" s="133">
        <v>42591</v>
      </c>
      <c r="M1578" s="130" t="s">
        <v>548</v>
      </c>
      <c r="N1578" s="130">
        <v>100</v>
      </c>
      <c r="O1578" s="127">
        <f t="shared" si="112"/>
        <v>32</v>
      </c>
      <c r="P1578" s="133">
        <v>42772</v>
      </c>
      <c r="Q1578" s="130">
        <v>1520</v>
      </c>
      <c r="R1578" s="120" t="s">
        <v>611</v>
      </c>
    </row>
    <row r="1579" spans="1:18" ht="45" x14ac:dyDescent="0.25">
      <c r="A1579" s="120" t="s">
        <v>17</v>
      </c>
      <c r="B1579" s="121" t="s">
        <v>18</v>
      </c>
      <c r="C1579" s="122">
        <v>42664</v>
      </c>
      <c r="D1579" s="132">
        <v>110300</v>
      </c>
      <c r="E1579" s="120" t="s">
        <v>486</v>
      </c>
      <c r="F1579" s="130">
        <v>40</v>
      </c>
      <c r="G1579" s="120" t="s">
        <v>78</v>
      </c>
      <c r="H1579" s="130" t="s">
        <v>487</v>
      </c>
      <c r="I1579" s="130">
        <v>30</v>
      </c>
      <c r="J1579" s="131">
        <v>0.99</v>
      </c>
      <c r="K1579" s="129">
        <f t="shared" si="113"/>
        <v>29.7</v>
      </c>
      <c r="L1579" s="133">
        <v>42591</v>
      </c>
      <c r="M1579" s="130" t="s">
        <v>536</v>
      </c>
      <c r="N1579" s="130">
        <v>30</v>
      </c>
      <c r="O1579" s="147">
        <f t="shared" si="112"/>
        <v>29.7</v>
      </c>
      <c r="P1579" s="126">
        <v>42667</v>
      </c>
      <c r="Q1579" s="120">
        <v>1342</v>
      </c>
      <c r="R1579" s="120" t="s">
        <v>611</v>
      </c>
    </row>
    <row r="1580" spans="1:18" ht="45" x14ac:dyDescent="0.25">
      <c r="A1580" s="120" t="s">
        <v>17</v>
      </c>
      <c r="B1580" s="121" t="s">
        <v>18</v>
      </c>
      <c r="C1580" s="122">
        <v>42664</v>
      </c>
      <c r="D1580" s="132">
        <v>110300</v>
      </c>
      <c r="E1580" s="120" t="s">
        <v>486</v>
      </c>
      <c r="F1580" s="130">
        <v>41</v>
      </c>
      <c r="G1580" s="120" t="s">
        <v>79</v>
      </c>
      <c r="H1580" s="130" t="s">
        <v>487</v>
      </c>
      <c r="I1580" s="130">
        <v>20</v>
      </c>
      <c r="J1580" s="131">
        <v>1.29</v>
      </c>
      <c r="K1580" s="129">
        <f t="shared" si="113"/>
        <v>25.8</v>
      </c>
      <c r="L1580" s="133">
        <v>42591</v>
      </c>
      <c r="M1580" s="130" t="s">
        <v>548</v>
      </c>
      <c r="N1580" s="130">
        <v>20</v>
      </c>
      <c r="O1580" s="127">
        <f t="shared" si="112"/>
        <v>25.8</v>
      </c>
      <c r="P1580" s="133">
        <v>42772</v>
      </c>
      <c r="Q1580" s="130">
        <v>1520</v>
      </c>
      <c r="R1580" s="120" t="s">
        <v>611</v>
      </c>
    </row>
    <row r="1581" spans="1:18" ht="45" x14ac:dyDescent="0.25">
      <c r="A1581" s="120" t="s">
        <v>17</v>
      </c>
      <c r="B1581" s="121" t="s">
        <v>18</v>
      </c>
      <c r="C1581" s="122">
        <v>42664</v>
      </c>
      <c r="D1581" s="132">
        <v>110300</v>
      </c>
      <c r="E1581" s="120" t="s">
        <v>486</v>
      </c>
      <c r="F1581" s="130">
        <v>52</v>
      </c>
      <c r="G1581" s="120" t="s">
        <v>89</v>
      </c>
      <c r="H1581" s="130" t="s">
        <v>487</v>
      </c>
      <c r="I1581" s="130">
        <v>10</v>
      </c>
      <c r="J1581" s="131">
        <v>6.8</v>
      </c>
      <c r="K1581" s="129">
        <f t="shared" si="113"/>
        <v>68</v>
      </c>
      <c r="L1581" s="133">
        <v>42591</v>
      </c>
      <c r="M1581" s="144" t="s">
        <v>542</v>
      </c>
      <c r="N1581" s="130">
        <v>10</v>
      </c>
      <c r="O1581" s="127">
        <f t="shared" si="112"/>
        <v>68</v>
      </c>
      <c r="P1581" s="126">
        <v>42660</v>
      </c>
      <c r="Q1581" s="120">
        <v>378</v>
      </c>
      <c r="R1581" s="120" t="s">
        <v>611</v>
      </c>
    </row>
    <row r="1582" spans="1:18" ht="75" x14ac:dyDescent="0.25">
      <c r="A1582" s="120" t="s">
        <v>17</v>
      </c>
      <c r="B1582" s="121" t="s">
        <v>18</v>
      </c>
      <c r="C1582" s="122">
        <v>42664</v>
      </c>
      <c r="D1582" s="132">
        <v>110300</v>
      </c>
      <c r="E1582" s="120" t="s">
        <v>486</v>
      </c>
      <c r="F1582" s="130">
        <v>68</v>
      </c>
      <c r="G1582" s="120" t="s">
        <v>97</v>
      </c>
      <c r="H1582" s="130" t="s">
        <v>487</v>
      </c>
      <c r="I1582" s="130">
        <v>200</v>
      </c>
      <c r="J1582" s="131">
        <v>7.0000000000000007E-2</v>
      </c>
      <c r="K1582" s="129">
        <f t="shared" si="113"/>
        <v>14.000000000000002</v>
      </c>
      <c r="L1582" s="133">
        <v>42591</v>
      </c>
      <c r="M1582" s="130" t="s">
        <v>539</v>
      </c>
      <c r="N1582" s="130">
        <v>200</v>
      </c>
      <c r="O1582" s="127">
        <f t="shared" si="112"/>
        <v>14.000000000000002</v>
      </c>
      <c r="P1582" s="126">
        <v>42633</v>
      </c>
      <c r="Q1582" s="120">
        <v>4605</v>
      </c>
      <c r="R1582" s="120" t="s">
        <v>611</v>
      </c>
    </row>
    <row r="1583" spans="1:18" ht="60" x14ac:dyDescent="0.25">
      <c r="A1583" s="120" t="s">
        <v>17</v>
      </c>
      <c r="B1583" s="121" t="s">
        <v>18</v>
      </c>
      <c r="C1583" s="122">
        <v>42664</v>
      </c>
      <c r="D1583" s="132">
        <v>110300</v>
      </c>
      <c r="E1583" s="120" t="s">
        <v>486</v>
      </c>
      <c r="F1583" s="130">
        <v>67</v>
      </c>
      <c r="G1583" s="120" t="s">
        <v>96</v>
      </c>
      <c r="H1583" s="130" t="s">
        <v>487</v>
      </c>
      <c r="I1583" s="130">
        <v>200</v>
      </c>
      <c r="J1583" s="131">
        <v>0.1</v>
      </c>
      <c r="K1583" s="129">
        <f t="shared" si="113"/>
        <v>20</v>
      </c>
      <c r="L1583" s="133">
        <v>42591</v>
      </c>
      <c r="M1583" s="130" t="s">
        <v>539</v>
      </c>
      <c r="N1583" s="130">
        <v>200</v>
      </c>
      <c r="O1583" s="127">
        <f t="shared" si="112"/>
        <v>20</v>
      </c>
      <c r="P1583" s="126">
        <v>42633</v>
      </c>
      <c r="Q1583" s="120">
        <v>4605</v>
      </c>
      <c r="R1583" s="120" t="s">
        <v>611</v>
      </c>
    </row>
    <row r="1584" spans="1:18" ht="60" x14ac:dyDescent="0.25">
      <c r="A1584" s="120" t="s">
        <v>17</v>
      </c>
      <c r="B1584" s="121" t="s">
        <v>18</v>
      </c>
      <c r="C1584" s="122">
        <v>42664</v>
      </c>
      <c r="D1584" s="132">
        <v>110300</v>
      </c>
      <c r="E1584" s="120" t="s">
        <v>486</v>
      </c>
      <c r="F1584" s="130">
        <v>94</v>
      </c>
      <c r="G1584" s="120" t="s">
        <v>116</v>
      </c>
      <c r="H1584" s="130" t="s">
        <v>487</v>
      </c>
      <c r="I1584" s="130">
        <v>10</v>
      </c>
      <c r="J1584" s="131">
        <v>1.22</v>
      </c>
      <c r="K1584" s="129">
        <f t="shared" si="113"/>
        <v>12.2</v>
      </c>
      <c r="L1584" s="133">
        <v>42591</v>
      </c>
      <c r="M1584" s="130" t="s">
        <v>541</v>
      </c>
      <c r="N1584" s="130">
        <v>8</v>
      </c>
      <c r="O1584" s="127">
        <f t="shared" si="112"/>
        <v>9.76</v>
      </c>
      <c r="P1584" s="126">
        <v>42641</v>
      </c>
      <c r="Q1584" s="120">
        <v>565</v>
      </c>
      <c r="R1584" s="120" t="s">
        <v>692</v>
      </c>
    </row>
    <row r="1585" spans="1:18" ht="60" x14ac:dyDescent="0.25">
      <c r="A1585" s="120" t="s">
        <v>17</v>
      </c>
      <c r="B1585" s="121" t="s">
        <v>18</v>
      </c>
      <c r="C1585" s="122">
        <v>42664</v>
      </c>
      <c r="D1585" s="132">
        <v>110300</v>
      </c>
      <c r="E1585" s="120" t="s">
        <v>486</v>
      </c>
      <c r="F1585" s="130">
        <v>101</v>
      </c>
      <c r="G1585" s="120" t="s">
        <v>123</v>
      </c>
      <c r="H1585" s="130" t="s">
        <v>487</v>
      </c>
      <c r="I1585" s="130">
        <v>10</v>
      </c>
      <c r="J1585" s="131">
        <v>5.84</v>
      </c>
      <c r="K1585" s="129">
        <f t="shared" si="113"/>
        <v>58.4</v>
      </c>
      <c r="L1585" s="133">
        <v>42591</v>
      </c>
      <c r="M1585" s="130" t="s">
        <v>548</v>
      </c>
      <c r="N1585" s="130">
        <v>10</v>
      </c>
      <c r="O1585" s="127">
        <f t="shared" si="112"/>
        <v>58.4</v>
      </c>
      <c r="P1585" s="133">
        <v>42772</v>
      </c>
      <c r="Q1585" s="130">
        <v>1520</v>
      </c>
      <c r="R1585" s="120" t="s">
        <v>611</v>
      </c>
    </row>
    <row r="1586" spans="1:18" ht="30" x14ac:dyDescent="0.25">
      <c r="A1586" s="120" t="s">
        <v>17</v>
      </c>
      <c r="B1586" s="121" t="s">
        <v>18</v>
      </c>
      <c r="C1586" s="122">
        <v>42664</v>
      </c>
      <c r="D1586" s="132">
        <v>110300</v>
      </c>
      <c r="E1586" s="120" t="s">
        <v>486</v>
      </c>
      <c r="F1586" s="130">
        <v>124</v>
      </c>
      <c r="G1586" s="120" t="str">
        <f>VLOOKUP(F1586,Plan2!$1:$1048576,3,FALSE)</f>
        <v>PAPEL A4, MATERIAL PAPEL ALCALINO, GRAMATURA 90 G/M2, COR BRANCA. RESMA</v>
      </c>
      <c r="H1586" s="130" t="s">
        <v>487</v>
      </c>
      <c r="I1586" s="130">
        <v>20</v>
      </c>
      <c r="J1586" s="131">
        <v>10.7</v>
      </c>
      <c r="K1586" s="129">
        <f t="shared" si="113"/>
        <v>214</v>
      </c>
      <c r="L1586" s="133" t="s">
        <v>477</v>
      </c>
      <c r="M1586" s="133" t="s">
        <v>477</v>
      </c>
      <c r="N1586" s="133" t="s">
        <v>477</v>
      </c>
      <c r="O1586" s="133" t="s">
        <v>477</v>
      </c>
      <c r="P1586" s="126" t="s">
        <v>477</v>
      </c>
      <c r="Q1586" s="120" t="s">
        <v>477</v>
      </c>
      <c r="R1586" s="120" t="s">
        <v>559</v>
      </c>
    </row>
    <row r="1587" spans="1:18" ht="75" x14ac:dyDescent="0.25">
      <c r="A1587" s="120" t="s">
        <v>17</v>
      </c>
      <c r="B1587" s="121" t="s">
        <v>18</v>
      </c>
      <c r="C1587" s="122">
        <v>42664</v>
      </c>
      <c r="D1587" s="132">
        <v>110300</v>
      </c>
      <c r="E1587" s="120" t="s">
        <v>486</v>
      </c>
      <c r="F1587" s="130">
        <v>144</v>
      </c>
      <c r="G1587" s="120" t="s">
        <v>158</v>
      </c>
      <c r="H1587" s="130" t="s">
        <v>487</v>
      </c>
      <c r="I1587" s="130">
        <v>10</v>
      </c>
      <c r="J1587" s="131">
        <v>2.02</v>
      </c>
      <c r="K1587" s="129">
        <f t="shared" si="113"/>
        <v>20.2</v>
      </c>
      <c r="L1587" s="133">
        <v>42591</v>
      </c>
      <c r="M1587" s="144" t="s">
        <v>543</v>
      </c>
      <c r="N1587" s="130">
        <v>10</v>
      </c>
      <c r="O1587" s="127">
        <f t="shared" si="112"/>
        <v>20.2</v>
      </c>
      <c r="P1587" s="126">
        <v>42639</v>
      </c>
      <c r="Q1587" s="120">
        <v>1484</v>
      </c>
      <c r="R1587" s="120" t="s">
        <v>611</v>
      </c>
    </row>
    <row r="1588" spans="1:18" ht="45" x14ac:dyDescent="0.25">
      <c r="A1588" s="120" t="s">
        <v>17</v>
      </c>
      <c r="B1588" s="121" t="s">
        <v>18</v>
      </c>
      <c r="C1588" s="122">
        <v>42664</v>
      </c>
      <c r="D1588" s="132">
        <v>110300</v>
      </c>
      <c r="E1588" s="120" t="s">
        <v>486</v>
      </c>
      <c r="F1588" s="130">
        <v>145</v>
      </c>
      <c r="G1588" s="120" t="s">
        <v>159</v>
      </c>
      <c r="H1588" s="130" t="s">
        <v>487</v>
      </c>
      <c r="I1588" s="130">
        <v>2</v>
      </c>
      <c r="J1588" s="131">
        <v>1.08</v>
      </c>
      <c r="K1588" s="129">
        <f t="shared" si="113"/>
        <v>2.16</v>
      </c>
      <c r="L1588" s="133">
        <v>42591</v>
      </c>
      <c r="M1588" s="144" t="s">
        <v>543</v>
      </c>
      <c r="N1588" s="130">
        <v>2</v>
      </c>
      <c r="O1588" s="127">
        <f t="shared" si="112"/>
        <v>2.16</v>
      </c>
      <c r="P1588" s="126">
        <v>42639</v>
      </c>
      <c r="Q1588" s="120">
        <v>1484</v>
      </c>
      <c r="R1588" s="120" t="s">
        <v>611</v>
      </c>
    </row>
    <row r="1589" spans="1:18" ht="105" x14ac:dyDescent="0.25">
      <c r="A1589" s="120" t="s">
        <v>17</v>
      </c>
      <c r="B1589" s="121" t="s">
        <v>18</v>
      </c>
      <c r="C1589" s="122">
        <v>42664</v>
      </c>
      <c r="D1589" s="132">
        <v>110300</v>
      </c>
      <c r="E1589" s="120" t="s">
        <v>486</v>
      </c>
      <c r="F1589" s="130">
        <v>146</v>
      </c>
      <c r="G1589" s="120" t="s">
        <v>160</v>
      </c>
      <c r="H1589" s="130" t="s">
        <v>487</v>
      </c>
      <c r="I1589" s="130">
        <v>20</v>
      </c>
      <c r="J1589" s="131">
        <v>64.5</v>
      </c>
      <c r="K1589" s="129">
        <f t="shared" si="113"/>
        <v>1290</v>
      </c>
      <c r="L1589" s="133">
        <v>42591</v>
      </c>
      <c r="M1589" s="130" t="s">
        <v>539</v>
      </c>
      <c r="N1589" s="130">
        <v>20</v>
      </c>
      <c r="O1589" s="127">
        <f t="shared" si="112"/>
        <v>1290</v>
      </c>
      <c r="P1589" s="126">
        <v>42633</v>
      </c>
      <c r="Q1589" s="120">
        <v>4605</v>
      </c>
      <c r="R1589" s="120" t="s">
        <v>611</v>
      </c>
    </row>
    <row r="1590" spans="1:18" ht="60" x14ac:dyDescent="0.25">
      <c r="A1590" s="120" t="s">
        <v>17</v>
      </c>
      <c r="B1590" s="121" t="s">
        <v>18</v>
      </c>
      <c r="C1590" s="122">
        <v>42664</v>
      </c>
      <c r="D1590" s="132">
        <v>110300</v>
      </c>
      <c r="E1590" s="120" t="s">
        <v>486</v>
      </c>
      <c r="F1590" s="130">
        <v>164</v>
      </c>
      <c r="G1590" s="120" t="s">
        <v>176</v>
      </c>
      <c r="H1590" s="130" t="s">
        <v>487</v>
      </c>
      <c r="I1590" s="130">
        <v>10</v>
      </c>
      <c r="J1590" s="131">
        <v>1.88</v>
      </c>
      <c r="K1590" s="129">
        <f t="shared" si="113"/>
        <v>18.799999999999997</v>
      </c>
      <c r="L1590" s="133">
        <v>42591</v>
      </c>
      <c r="M1590" s="130" t="s">
        <v>549</v>
      </c>
      <c r="N1590" s="130">
        <v>10</v>
      </c>
      <c r="O1590" s="127">
        <f t="shared" si="112"/>
        <v>18.799999999999997</v>
      </c>
      <c r="P1590" s="126">
        <v>42717</v>
      </c>
      <c r="Q1590" s="120">
        <v>7982</v>
      </c>
      <c r="R1590" s="120" t="s">
        <v>611</v>
      </c>
    </row>
    <row r="1591" spans="1:18" ht="45" x14ac:dyDescent="0.25">
      <c r="A1591" s="120" t="s">
        <v>17</v>
      </c>
      <c r="B1591" s="121" t="s">
        <v>18</v>
      </c>
      <c r="C1591" s="122">
        <v>42664</v>
      </c>
      <c r="D1591" s="132">
        <v>110300</v>
      </c>
      <c r="E1591" s="120" t="s">
        <v>486</v>
      </c>
      <c r="F1591" s="130">
        <v>174</v>
      </c>
      <c r="G1591" s="120" t="s">
        <v>179</v>
      </c>
      <c r="H1591" s="130" t="s">
        <v>487</v>
      </c>
      <c r="I1591" s="130">
        <v>10</v>
      </c>
      <c r="J1591" s="131">
        <v>2.8</v>
      </c>
      <c r="K1591" s="129">
        <f t="shared" si="113"/>
        <v>28</v>
      </c>
      <c r="L1591" s="133">
        <v>42591</v>
      </c>
      <c r="M1591" s="144" t="s">
        <v>542</v>
      </c>
      <c r="N1591" s="130">
        <v>10</v>
      </c>
      <c r="O1591" s="127">
        <f t="shared" si="112"/>
        <v>28</v>
      </c>
      <c r="P1591" s="126">
        <v>42660</v>
      </c>
      <c r="Q1591" s="120">
        <v>378</v>
      </c>
      <c r="R1591" s="120" t="s">
        <v>611</v>
      </c>
    </row>
    <row r="1592" spans="1:18" ht="60" x14ac:dyDescent="0.25">
      <c r="A1592" s="120" t="s">
        <v>17</v>
      </c>
      <c r="B1592" s="121" t="s">
        <v>18</v>
      </c>
      <c r="C1592" s="122">
        <v>42664</v>
      </c>
      <c r="D1592" s="132">
        <v>120100</v>
      </c>
      <c r="E1592" s="120" t="s">
        <v>268</v>
      </c>
      <c r="F1592" s="130">
        <v>99</v>
      </c>
      <c r="G1592" s="120" t="s">
        <v>121</v>
      </c>
      <c r="H1592" s="130" t="s">
        <v>499</v>
      </c>
      <c r="I1592" s="130">
        <v>1</v>
      </c>
      <c r="J1592" s="131">
        <v>19.989999999999998</v>
      </c>
      <c r="K1592" s="129">
        <f t="shared" si="113"/>
        <v>19.989999999999998</v>
      </c>
      <c r="L1592" s="133">
        <v>42591</v>
      </c>
      <c r="M1592" s="144" t="s">
        <v>541</v>
      </c>
      <c r="N1592" s="130">
        <v>1</v>
      </c>
      <c r="O1592" s="127">
        <f t="shared" si="112"/>
        <v>19.989999999999998</v>
      </c>
      <c r="P1592" s="126">
        <v>42641</v>
      </c>
      <c r="Q1592" s="120">
        <v>565</v>
      </c>
      <c r="R1592" s="120" t="s">
        <v>611</v>
      </c>
    </row>
    <row r="1593" spans="1:18" ht="60" x14ac:dyDescent="0.25">
      <c r="A1593" s="120" t="s">
        <v>17</v>
      </c>
      <c r="B1593" s="121" t="s">
        <v>18</v>
      </c>
      <c r="C1593" s="122">
        <v>42664</v>
      </c>
      <c r="D1593" s="132">
        <v>120100</v>
      </c>
      <c r="E1593" s="120" t="s">
        <v>268</v>
      </c>
      <c r="F1593" s="130">
        <v>100</v>
      </c>
      <c r="G1593" s="120" t="s">
        <v>122</v>
      </c>
      <c r="H1593" s="130" t="s">
        <v>499</v>
      </c>
      <c r="I1593" s="130">
        <v>10</v>
      </c>
      <c r="J1593" s="131">
        <v>33.200000000000003</v>
      </c>
      <c r="K1593" s="129">
        <f t="shared" si="113"/>
        <v>332</v>
      </c>
      <c r="L1593" s="133">
        <v>42591</v>
      </c>
      <c r="M1593" s="144" t="s">
        <v>537</v>
      </c>
      <c r="N1593" s="130">
        <v>10</v>
      </c>
      <c r="O1593" s="127">
        <f t="shared" si="112"/>
        <v>332</v>
      </c>
      <c r="P1593" s="126">
        <v>42647</v>
      </c>
      <c r="Q1593" s="120">
        <v>6666</v>
      </c>
      <c r="R1593" s="120" t="s">
        <v>611</v>
      </c>
    </row>
    <row r="1594" spans="1:18" ht="60" x14ac:dyDescent="0.25">
      <c r="A1594" s="120" t="s">
        <v>17</v>
      </c>
      <c r="B1594" s="121" t="s">
        <v>18</v>
      </c>
      <c r="C1594" s="122">
        <v>42664</v>
      </c>
      <c r="D1594" s="132">
        <v>120200</v>
      </c>
      <c r="E1594" s="120" t="s">
        <v>256</v>
      </c>
      <c r="F1594" s="130">
        <v>8</v>
      </c>
      <c r="G1594" s="120" t="s">
        <v>48</v>
      </c>
      <c r="H1594" s="130" t="s">
        <v>533</v>
      </c>
      <c r="I1594" s="130">
        <v>40</v>
      </c>
      <c r="J1594" s="131">
        <v>0.4</v>
      </c>
      <c r="K1594" s="129">
        <f t="shared" si="113"/>
        <v>16</v>
      </c>
      <c r="L1594" s="133">
        <v>42591</v>
      </c>
      <c r="M1594" s="144" t="s">
        <v>543</v>
      </c>
      <c r="N1594" s="130">
        <v>40</v>
      </c>
      <c r="O1594" s="127">
        <f t="shared" si="112"/>
        <v>16</v>
      </c>
      <c r="P1594" s="126">
        <v>42639</v>
      </c>
      <c r="Q1594" s="120">
        <v>1484</v>
      </c>
      <c r="R1594" s="120" t="s">
        <v>611</v>
      </c>
    </row>
    <row r="1595" spans="1:18" ht="105" x14ac:dyDescent="0.25">
      <c r="A1595" s="120" t="s">
        <v>17</v>
      </c>
      <c r="B1595" s="121" t="s">
        <v>18</v>
      </c>
      <c r="C1595" s="122">
        <v>42664</v>
      </c>
      <c r="D1595" s="132">
        <v>120200</v>
      </c>
      <c r="E1595" s="120" t="s">
        <v>256</v>
      </c>
      <c r="F1595" s="130">
        <v>19</v>
      </c>
      <c r="G1595" s="120" t="s">
        <v>59</v>
      </c>
      <c r="H1595" s="130" t="s">
        <v>533</v>
      </c>
      <c r="I1595" s="130">
        <v>100</v>
      </c>
      <c r="J1595" s="131">
        <v>0.32</v>
      </c>
      <c r="K1595" s="129">
        <f t="shared" si="113"/>
        <v>32</v>
      </c>
      <c r="L1595" s="133">
        <v>42591</v>
      </c>
      <c r="M1595" s="130" t="s">
        <v>548</v>
      </c>
      <c r="N1595" s="130">
        <v>100</v>
      </c>
      <c r="O1595" s="127">
        <f t="shared" si="112"/>
        <v>32</v>
      </c>
      <c r="P1595" s="133">
        <v>42772</v>
      </c>
      <c r="Q1595" s="130">
        <v>1520</v>
      </c>
      <c r="R1595" s="120" t="s">
        <v>611</v>
      </c>
    </row>
    <row r="1596" spans="1:18" ht="105" x14ac:dyDescent="0.25">
      <c r="A1596" s="120" t="s">
        <v>17</v>
      </c>
      <c r="B1596" s="121" t="s">
        <v>18</v>
      </c>
      <c r="C1596" s="122">
        <v>42664</v>
      </c>
      <c r="D1596" s="132">
        <v>120200</v>
      </c>
      <c r="E1596" s="120" t="s">
        <v>256</v>
      </c>
      <c r="F1596" s="130">
        <v>21</v>
      </c>
      <c r="G1596" s="120" t="s">
        <v>61</v>
      </c>
      <c r="H1596" s="130" t="s">
        <v>533</v>
      </c>
      <c r="I1596" s="130">
        <v>20</v>
      </c>
      <c r="J1596" s="131">
        <v>0.32</v>
      </c>
      <c r="K1596" s="129">
        <f t="shared" si="113"/>
        <v>6.4</v>
      </c>
      <c r="L1596" s="133">
        <v>42591</v>
      </c>
      <c r="M1596" s="130" t="s">
        <v>548</v>
      </c>
      <c r="N1596" s="130">
        <v>20</v>
      </c>
      <c r="O1596" s="127">
        <f t="shared" si="112"/>
        <v>6.4</v>
      </c>
      <c r="P1596" s="133">
        <v>42772</v>
      </c>
      <c r="Q1596" s="130">
        <v>1520</v>
      </c>
      <c r="R1596" s="120" t="s">
        <v>611</v>
      </c>
    </row>
    <row r="1597" spans="1:18" ht="45" x14ac:dyDescent="0.25">
      <c r="A1597" s="120" t="s">
        <v>17</v>
      </c>
      <c r="B1597" s="121" t="s">
        <v>18</v>
      </c>
      <c r="C1597" s="122">
        <v>42664</v>
      </c>
      <c r="D1597" s="132">
        <v>120200</v>
      </c>
      <c r="E1597" s="120" t="s">
        <v>256</v>
      </c>
      <c r="F1597" s="130">
        <v>27</v>
      </c>
      <c r="G1597" s="120" t="s">
        <v>67</v>
      </c>
      <c r="H1597" s="130" t="s">
        <v>533</v>
      </c>
      <c r="I1597" s="130">
        <v>50</v>
      </c>
      <c r="J1597" s="131">
        <v>0.85</v>
      </c>
      <c r="K1597" s="129">
        <f t="shared" si="113"/>
        <v>42.5</v>
      </c>
      <c r="L1597" s="133">
        <v>42591</v>
      </c>
      <c r="M1597" s="144" t="s">
        <v>542</v>
      </c>
      <c r="N1597" s="130">
        <v>50</v>
      </c>
      <c r="O1597" s="127">
        <f t="shared" si="112"/>
        <v>42.5</v>
      </c>
      <c r="P1597" s="126">
        <v>42660</v>
      </c>
      <c r="Q1597" s="120">
        <v>378</v>
      </c>
      <c r="R1597" s="120" t="s">
        <v>611</v>
      </c>
    </row>
    <row r="1598" spans="1:18" ht="45" x14ac:dyDescent="0.25">
      <c r="A1598" s="120" t="s">
        <v>17</v>
      </c>
      <c r="B1598" s="121" t="s">
        <v>18</v>
      </c>
      <c r="C1598" s="122">
        <v>42664</v>
      </c>
      <c r="D1598" s="132">
        <v>120200</v>
      </c>
      <c r="E1598" s="120" t="s">
        <v>256</v>
      </c>
      <c r="F1598" s="130">
        <v>39</v>
      </c>
      <c r="G1598" s="120" t="s">
        <v>77</v>
      </c>
      <c r="H1598" s="130" t="s">
        <v>533</v>
      </c>
      <c r="I1598" s="130">
        <v>2</v>
      </c>
      <c r="J1598" s="131">
        <v>0.95</v>
      </c>
      <c r="K1598" s="129">
        <f t="shared" si="113"/>
        <v>1.9</v>
      </c>
      <c r="L1598" s="133">
        <v>42591</v>
      </c>
      <c r="M1598" s="144" t="s">
        <v>536</v>
      </c>
      <c r="N1598" s="130">
        <v>2</v>
      </c>
      <c r="O1598" s="147">
        <f t="shared" si="112"/>
        <v>1.9</v>
      </c>
      <c r="P1598" s="126">
        <v>42667</v>
      </c>
      <c r="Q1598" s="120">
        <v>1342</v>
      </c>
      <c r="R1598" s="120" t="s">
        <v>611</v>
      </c>
    </row>
    <row r="1599" spans="1:18" ht="60" x14ac:dyDescent="0.25">
      <c r="A1599" s="120" t="s">
        <v>17</v>
      </c>
      <c r="B1599" s="121" t="s">
        <v>18</v>
      </c>
      <c r="C1599" s="122">
        <v>42664</v>
      </c>
      <c r="D1599" s="132">
        <v>120200</v>
      </c>
      <c r="E1599" s="120" t="s">
        <v>256</v>
      </c>
      <c r="F1599" s="130">
        <v>101</v>
      </c>
      <c r="G1599" s="120" t="s">
        <v>123</v>
      </c>
      <c r="H1599" s="130" t="s">
        <v>533</v>
      </c>
      <c r="I1599" s="130">
        <v>30</v>
      </c>
      <c r="J1599" s="131">
        <v>5.84</v>
      </c>
      <c r="K1599" s="129">
        <f t="shared" si="113"/>
        <v>175.2</v>
      </c>
      <c r="L1599" s="133">
        <v>42591</v>
      </c>
      <c r="M1599" s="130" t="s">
        <v>548</v>
      </c>
      <c r="N1599" s="130">
        <v>30</v>
      </c>
      <c r="O1599" s="127">
        <f t="shared" ref="O1599:O1664" si="114">N1599*J1599</f>
        <v>175.2</v>
      </c>
      <c r="P1599" s="133">
        <v>42772</v>
      </c>
      <c r="Q1599" s="130">
        <v>1520</v>
      </c>
      <c r="R1599" s="120" t="s">
        <v>611</v>
      </c>
    </row>
    <row r="1600" spans="1:18" ht="60" x14ac:dyDescent="0.25">
      <c r="A1600" s="120" t="s">
        <v>17</v>
      </c>
      <c r="B1600" s="121" t="s">
        <v>18</v>
      </c>
      <c r="C1600" s="122">
        <v>42664</v>
      </c>
      <c r="D1600" s="132">
        <v>120200</v>
      </c>
      <c r="E1600" s="120" t="s">
        <v>256</v>
      </c>
      <c r="F1600" s="130">
        <v>164</v>
      </c>
      <c r="G1600" s="120" t="s">
        <v>176</v>
      </c>
      <c r="H1600" s="130" t="s">
        <v>533</v>
      </c>
      <c r="I1600" s="130">
        <v>40</v>
      </c>
      <c r="J1600" s="131">
        <v>1.88</v>
      </c>
      <c r="K1600" s="129">
        <f t="shared" si="113"/>
        <v>75.199999999999989</v>
      </c>
      <c r="L1600" s="133">
        <v>42591</v>
      </c>
      <c r="M1600" s="130" t="s">
        <v>549</v>
      </c>
      <c r="N1600" s="130">
        <v>40</v>
      </c>
      <c r="O1600" s="127">
        <f t="shared" si="114"/>
        <v>75.199999999999989</v>
      </c>
      <c r="P1600" s="126">
        <v>42717</v>
      </c>
      <c r="Q1600" s="120">
        <v>7982</v>
      </c>
      <c r="R1600" s="120" t="s">
        <v>611</v>
      </c>
    </row>
    <row r="1601" spans="1:18" ht="45" x14ac:dyDescent="0.25">
      <c r="A1601" s="120" t="s">
        <v>17</v>
      </c>
      <c r="B1601" s="121" t="s">
        <v>18</v>
      </c>
      <c r="C1601" s="122">
        <v>42664</v>
      </c>
      <c r="D1601" s="132">
        <v>120200</v>
      </c>
      <c r="E1601" s="120" t="s">
        <v>256</v>
      </c>
      <c r="F1601" s="130">
        <v>173</v>
      </c>
      <c r="G1601" s="120" t="s">
        <v>178</v>
      </c>
      <c r="H1601" s="130" t="s">
        <v>533</v>
      </c>
      <c r="I1601" s="130">
        <v>25</v>
      </c>
      <c r="J1601" s="131">
        <v>2.69</v>
      </c>
      <c r="K1601" s="129">
        <f t="shared" si="113"/>
        <v>67.25</v>
      </c>
      <c r="L1601" s="133">
        <v>42591</v>
      </c>
      <c r="M1601" s="130" t="s">
        <v>548</v>
      </c>
      <c r="N1601" s="130">
        <v>25</v>
      </c>
      <c r="O1601" s="127">
        <f t="shared" si="114"/>
        <v>67.25</v>
      </c>
      <c r="P1601" s="133">
        <v>42772</v>
      </c>
      <c r="Q1601" s="130">
        <v>1520</v>
      </c>
      <c r="R1601" s="120" t="s">
        <v>611</v>
      </c>
    </row>
    <row r="1602" spans="1:18" ht="60" x14ac:dyDescent="0.25">
      <c r="A1602" s="120" t="s">
        <v>17</v>
      </c>
      <c r="B1602" s="121" t="s">
        <v>18</v>
      </c>
      <c r="C1602" s="122">
        <v>42664</v>
      </c>
      <c r="D1602" s="132">
        <v>140000</v>
      </c>
      <c r="E1602" s="120" t="s">
        <v>490</v>
      </c>
      <c r="F1602" s="130">
        <v>8</v>
      </c>
      <c r="G1602" s="120" t="str">
        <f>VLOOKUP(F1602,Plan2!$1:$1048576,3,FALSE)</f>
        <v>APONTADOR LÁPIS, MATERIAL METAL, TIPO ESCOLAR, COR PRATEADO, TAMANHO PEQUENO, QUANTIDADE FUROS 1, CARACTERÍSTICAS ADICIONAIS SEM DEPÓSITO</v>
      </c>
      <c r="H1602" s="130" t="s">
        <v>491</v>
      </c>
      <c r="I1602" s="130">
        <v>50</v>
      </c>
      <c r="J1602" s="131">
        <v>0.4</v>
      </c>
      <c r="K1602" s="129">
        <f t="shared" ref="K1602:K1665" si="115">J1602*I1602</f>
        <v>20</v>
      </c>
      <c r="L1602" s="133">
        <v>42591</v>
      </c>
      <c r="M1602" s="144" t="s">
        <v>543</v>
      </c>
      <c r="N1602" s="130">
        <v>50</v>
      </c>
      <c r="O1602" s="127">
        <f t="shared" si="114"/>
        <v>20</v>
      </c>
      <c r="P1602" s="126">
        <v>42639</v>
      </c>
      <c r="Q1602" s="120">
        <v>1484</v>
      </c>
      <c r="R1602" s="120" t="s">
        <v>611</v>
      </c>
    </row>
    <row r="1603" spans="1:18" ht="30" x14ac:dyDescent="0.25">
      <c r="A1603" s="120" t="s">
        <v>17</v>
      </c>
      <c r="B1603" s="121" t="s">
        <v>18</v>
      </c>
      <c r="C1603" s="122">
        <v>42664</v>
      </c>
      <c r="D1603" s="132">
        <v>140000</v>
      </c>
      <c r="E1603" s="120" t="s">
        <v>490</v>
      </c>
      <c r="F1603" s="130">
        <v>17</v>
      </c>
      <c r="G1603" s="120" t="s">
        <v>57</v>
      </c>
      <c r="H1603" s="130" t="s">
        <v>491</v>
      </c>
      <c r="I1603" s="130">
        <v>100</v>
      </c>
      <c r="J1603" s="131">
        <v>2.5499999999999998</v>
      </c>
      <c r="K1603" s="129">
        <f t="shared" si="115"/>
        <v>254.99999999999997</v>
      </c>
      <c r="L1603" s="133">
        <v>42591</v>
      </c>
      <c r="M1603" s="130" t="s">
        <v>539</v>
      </c>
      <c r="N1603" s="130">
        <v>100</v>
      </c>
      <c r="O1603" s="127">
        <f t="shared" si="114"/>
        <v>254.99999999999997</v>
      </c>
      <c r="P1603" s="126">
        <v>42633</v>
      </c>
      <c r="Q1603" s="120">
        <v>4605</v>
      </c>
      <c r="R1603" s="120" t="s">
        <v>611</v>
      </c>
    </row>
    <row r="1604" spans="1:18" ht="45" x14ac:dyDescent="0.25">
      <c r="A1604" s="120" t="s">
        <v>17</v>
      </c>
      <c r="B1604" s="121" t="s">
        <v>18</v>
      </c>
      <c r="C1604" s="122">
        <v>42664</v>
      </c>
      <c r="D1604" s="132">
        <v>140000</v>
      </c>
      <c r="E1604" s="120" t="s">
        <v>490</v>
      </c>
      <c r="F1604" s="130">
        <v>16</v>
      </c>
      <c r="G1604" s="120" t="s">
        <v>56</v>
      </c>
      <c r="H1604" s="130" t="s">
        <v>491</v>
      </c>
      <c r="I1604" s="130">
        <v>100</v>
      </c>
      <c r="J1604" s="131">
        <v>2.52</v>
      </c>
      <c r="K1604" s="129">
        <f t="shared" si="115"/>
        <v>252</v>
      </c>
      <c r="L1604" s="133">
        <v>42591</v>
      </c>
      <c r="M1604" s="130" t="s">
        <v>539</v>
      </c>
      <c r="N1604" s="130">
        <v>100</v>
      </c>
      <c r="O1604" s="127">
        <f t="shared" si="114"/>
        <v>252</v>
      </c>
      <c r="P1604" s="126">
        <v>42633</v>
      </c>
      <c r="Q1604" s="120">
        <v>4605</v>
      </c>
      <c r="R1604" s="120" t="s">
        <v>611</v>
      </c>
    </row>
    <row r="1605" spans="1:18" ht="60" x14ac:dyDescent="0.25">
      <c r="A1605" s="120" t="s">
        <v>17</v>
      </c>
      <c r="B1605" s="121" t="s">
        <v>18</v>
      </c>
      <c r="C1605" s="122">
        <v>42664</v>
      </c>
      <c r="D1605" s="132">
        <v>140000</v>
      </c>
      <c r="E1605" s="120" t="s">
        <v>490</v>
      </c>
      <c r="F1605" s="130">
        <v>99</v>
      </c>
      <c r="G1605" s="120" t="s">
        <v>121</v>
      </c>
      <c r="H1605" s="130" t="s">
        <v>491</v>
      </c>
      <c r="I1605" s="130">
        <v>5</v>
      </c>
      <c r="J1605" s="131">
        <v>19.989999999999998</v>
      </c>
      <c r="K1605" s="129">
        <f t="shared" si="115"/>
        <v>99.949999999999989</v>
      </c>
      <c r="L1605" s="133">
        <v>42591</v>
      </c>
      <c r="M1605" s="144" t="s">
        <v>541</v>
      </c>
      <c r="N1605" s="130">
        <v>5</v>
      </c>
      <c r="O1605" s="127">
        <f t="shared" si="114"/>
        <v>99.949999999999989</v>
      </c>
      <c r="P1605" s="126">
        <v>42641</v>
      </c>
      <c r="Q1605" s="120">
        <v>565</v>
      </c>
      <c r="R1605" s="120" t="s">
        <v>611</v>
      </c>
    </row>
    <row r="1606" spans="1:18" ht="75" x14ac:dyDescent="0.25">
      <c r="A1606" s="120" t="s">
        <v>17</v>
      </c>
      <c r="B1606" s="121" t="s">
        <v>18</v>
      </c>
      <c r="C1606" s="122">
        <v>42664</v>
      </c>
      <c r="D1606" s="132">
        <v>140000</v>
      </c>
      <c r="E1606" s="120" t="s">
        <v>490</v>
      </c>
      <c r="F1606" s="130">
        <v>137</v>
      </c>
      <c r="G1606" s="120" t="s">
        <v>151</v>
      </c>
      <c r="H1606" s="130" t="s">
        <v>491</v>
      </c>
      <c r="I1606" s="130">
        <v>1000</v>
      </c>
      <c r="J1606" s="131">
        <v>1.25</v>
      </c>
      <c r="K1606" s="129">
        <f t="shared" si="115"/>
        <v>1250</v>
      </c>
      <c r="L1606" s="133">
        <v>42591</v>
      </c>
      <c r="M1606" s="130" t="s">
        <v>548</v>
      </c>
      <c r="N1606" s="130">
        <v>75</v>
      </c>
      <c r="O1606" s="127">
        <f t="shared" si="114"/>
        <v>93.75</v>
      </c>
      <c r="P1606" s="133">
        <v>42772</v>
      </c>
      <c r="Q1606" s="130">
        <v>1520</v>
      </c>
      <c r="R1606" s="120" t="s">
        <v>692</v>
      </c>
    </row>
    <row r="1607" spans="1:18" ht="105" x14ac:dyDescent="0.25">
      <c r="A1607" s="120" t="s">
        <v>17</v>
      </c>
      <c r="B1607" s="121" t="s">
        <v>18</v>
      </c>
      <c r="C1607" s="122">
        <v>42664</v>
      </c>
      <c r="D1607" s="132">
        <v>140000</v>
      </c>
      <c r="E1607" s="120" t="s">
        <v>490</v>
      </c>
      <c r="F1607" s="130">
        <v>146</v>
      </c>
      <c r="G1607" s="120" t="s">
        <v>160</v>
      </c>
      <c r="H1607" s="130" t="s">
        <v>491</v>
      </c>
      <c r="I1607" s="130">
        <v>5</v>
      </c>
      <c r="J1607" s="131">
        <v>64.5</v>
      </c>
      <c r="K1607" s="129">
        <f t="shared" si="115"/>
        <v>322.5</v>
      </c>
      <c r="L1607" s="133">
        <v>42591</v>
      </c>
      <c r="M1607" s="130" t="s">
        <v>539</v>
      </c>
      <c r="N1607" s="130">
        <v>5</v>
      </c>
      <c r="O1607" s="127">
        <f t="shared" si="114"/>
        <v>322.5</v>
      </c>
      <c r="P1607" s="126">
        <v>42633</v>
      </c>
      <c r="Q1607" s="120">
        <v>4605</v>
      </c>
      <c r="R1607" s="120" t="s">
        <v>611</v>
      </c>
    </row>
    <row r="1608" spans="1:18" ht="45" x14ac:dyDescent="0.25">
      <c r="A1608" s="120" t="s">
        <v>17</v>
      </c>
      <c r="B1608" s="121" t="s">
        <v>18</v>
      </c>
      <c r="C1608" s="122">
        <v>42664</v>
      </c>
      <c r="D1608" s="132">
        <v>140000</v>
      </c>
      <c r="E1608" s="120" t="s">
        <v>490</v>
      </c>
      <c r="F1608" s="130">
        <v>156</v>
      </c>
      <c r="G1608" s="120" t="s">
        <v>170</v>
      </c>
      <c r="H1608" s="130" t="s">
        <v>491</v>
      </c>
      <c r="I1608" s="130">
        <v>50</v>
      </c>
      <c r="J1608" s="131">
        <v>1.3</v>
      </c>
      <c r="K1608" s="129">
        <f t="shared" si="115"/>
        <v>65</v>
      </c>
      <c r="L1608" s="133">
        <v>42591</v>
      </c>
      <c r="M1608" s="144" t="s">
        <v>542</v>
      </c>
      <c r="N1608" s="130">
        <v>50</v>
      </c>
      <c r="O1608" s="127">
        <f t="shared" si="114"/>
        <v>65</v>
      </c>
      <c r="P1608" s="126">
        <v>42660</v>
      </c>
      <c r="Q1608" s="120">
        <v>378</v>
      </c>
      <c r="R1608" s="120" t="s">
        <v>611</v>
      </c>
    </row>
    <row r="1609" spans="1:18" ht="30" x14ac:dyDescent="0.25">
      <c r="A1609" s="120" t="s">
        <v>17</v>
      </c>
      <c r="B1609" s="121" t="s">
        <v>18</v>
      </c>
      <c r="C1609" s="122">
        <v>42664</v>
      </c>
      <c r="D1609" s="132">
        <v>140108</v>
      </c>
      <c r="E1609" s="120" t="s">
        <v>500</v>
      </c>
      <c r="F1609" s="130">
        <v>17</v>
      </c>
      <c r="G1609" s="120" t="s">
        <v>57</v>
      </c>
      <c r="H1609" s="130" t="s">
        <v>501</v>
      </c>
      <c r="I1609" s="130">
        <v>10</v>
      </c>
      <c r="J1609" s="131">
        <v>2.5499999999999998</v>
      </c>
      <c r="K1609" s="129">
        <f t="shared" si="115"/>
        <v>25.5</v>
      </c>
      <c r="L1609" s="133">
        <v>42591</v>
      </c>
      <c r="M1609" s="130" t="s">
        <v>539</v>
      </c>
      <c r="N1609" s="130">
        <v>10</v>
      </c>
      <c r="O1609" s="127">
        <f t="shared" si="114"/>
        <v>25.5</v>
      </c>
      <c r="P1609" s="126">
        <v>42633</v>
      </c>
      <c r="Q1609" s="120">
        <v>4605</v>
      </c>
      <c r="R1609" s="120" t="s">
        <v>611</v>
      </c>
    </row>
    <row r="1610" spans="1:18" ht="105" x14ac:dyDescent="0.25">
      <c r="A1610" s="120" t="s">
        <v>17</v>
      </c>
      <c r="B1610" s="121" t="s">
        <v>18</v>
      </c>
      <c r="C1610" s="122">
        <v>42664</v>
      </c>
      <c r="D1610" s="132">
        <v>140108</v>
      </c>
      <c r="E1610" s="120" t="s">
        <v>500</v>
      </c>
      <c r="F1610" s="130">
        <v>20</v>
      </c>
      <c r="G1610" s="120" t="s">
        <v>60</v>
      </c>
      <c r="H1610" s="130" t="s">
        <v>501</v>
      </c>
      <c r="I1610" s="130">
        <v>20</v>
      </c>
      <c r="J1610" s="131">
        <v>0.32</v>
      </c>
      <c r="K1610" s="129">
        <f t="shared" si="115"/>
        <v>6.4</v>
      </c>
      <c r="L1610" s="133">
        <v>42591</v>
      </c>
      <c r="M1610" s="130" t="s">
        <v>548</v>
      </c>
      <c r="N1610" s="130">
        <v>20</v>
      </c>
      <c r="O1610" s="127">
        <f t="shared" si="114"/>
        <v>6.4</v>
      </c>
      <c r="P1610" s="133">
        <v>42772</v>
      </c>
      <c r="Q1610" s="130">
        <v>1520</v>
      </c>
      <c r="R1610" s="120" t="s">
        <v>611</v>
      </c>
    </row>
    <row r="1611" spans="1:18" ht="45" x14ac:dyDescent="0.25">
      <c r="A1611" s="120" t="s">
        <v>17</v>
      </c>
      <c r="B1611" s="121" t="s">
        <v>18</v>
      </c>
      <c r="C1611" s="122">
        <v>42664</v>
      </c>
      <c r="D1611" s="132">
        <v>140108</v>
      </c>
      <c r="E1611" s="120" t="s">
        <v>500</v>
      </c>
      <c r="F1611" s="130">
        <v>41</v>
      </c>
      <c r="G1611" s="120" t="s">
        <v>79</v>
      </c>
      <c r="H1611" s="130" t="s">
        <v>501</v>
      </c>
      <c r="I1611" s="130">
        <v>2</v>
      </c>
      <c r="J1611" s="131">
        <v>1.29</v>
      </c>
      <c r="K1611" s="129">
        <f t="shared" si="115"/>
        <v>2.58</v>
      </c>
      <c r="L1611" s="133">
        <v>42591</v>
      </c>
      <c r="M1611" s="130" t="s">
        <v>548</v>
      </c>
      <c r="N1611" s="130">
        <v>2</v>
      </c>
      <c r="O1611" s="127">
        <f t="shared" si="114"/>
        <v>2.58</v>
      </c>
      <c r="P1611" s="133">
        <v>42772</v>
      </c>
      <c r="Q1611" s="130">
        <v>1520</v>
      </c>
      <c r="R1611" s="120" t="s">
        <v>611</v>
      </c>
    </row>
    <row r="1612" spans="1:18" ht="75" x14ac:dyDescent="0.25">
      <c r="A1612" s="120" t="s">
        <v>17</v>
      </c>
      <c r="B1612" s="121" t="s">
        <v>18</v>
      </c>
      <c r="C1612" s="122">
        <v>42664</v>
      </c>
      <c r="D1612" s="132">
        <v>140108</v>
      </c>
      <c r="E1612" s="120" t="s">
        <v>500</v>
      </c>
      <c r="F1612" s="130">
        <v>91</v>
      </c>
      <c r="G1612" s="120" t="s">
        <v>114</v>
      </c>
      <c r="H1612" s="130" t="s">
        <v>501</v>
      </c>
      <c r="I1612" s="130">
        <v>5</v>
      </c>
      <c r="J1612" s="131">
        <v>1.03</v>
      </c>
      <c r="K1612" s="129">
        <f t="shared" si="115"/>
        <v>5.15</v>
      </c>
      <c r="L1612" s="133">
        <v>42591</v>
      </c>
      <c r="M1612" s="130" t="s">
        <v>546</v>
      </c>
      <c r="N1612" s="130">
        <v>5</v>
      </c>
      <c r="O1612" s="127">
        <f t="shared" si="114"/>
        <v>5.15</v>
      </c>
      <c r="P1612" s="126">
        <v>42653</v>
      </c>
      <c r="Q1612" s="120">
        <v>3293</v>
      </c>
      <c r="R1612" s="120" t="s">
        <v>611</v>
      </c>
    </row>
    <row r="1613" spans="1:18" ht="45" x14ac:dyDescent="0.25">
      <c r="A1613" s="120" t="s">
        <v>17</v>
      </c>
      <c r="B1613" s="121" t="s">
        <v>18</v>
      </c>
      <c r="C1613" s="122">
        <v>42664</v>
      </c>
      <c r="D1613" s="132">
        <v>140108</v>
      </c>
      <c r="E1613" s="120" t="s">
        <v>500</v>
      </c>
      <c r="F1613" s="130">
        <v>94</v>
      </c>
      <c r="G1613" s="120" t="s">
        <v>116</v>
      </c>
      <c r="H1613" s="130" t="s">
        <v>501</v>
      </c>
      <c r="I1613" s="130">
        <v>5</v>
      </c>
      <c r="J1613" s="131">
        <v>1.22</v>
      </c>
      <c r="K1613" s="129">
        <f t="shared" si="115"/>
        <v>6.1</v>
      </c>
      <c r="L1613" s="133">
        <v>42591</v>
      </c>
      <c r="M1613" s="144" t="s">
        <v>541</v>
      </c>
      <c r="N1613" s="130">
        <v>5</v>
      </c>
      <c r="O1613" s="127">
        <f t="shared" si="114"/>
        <v>6.1</v>
      </c>
      <c r="P1613" s="126">
        <v>42641</v>
      </c>
      <c r="Q1613" s="120">
        <v>565</v>
      </c>
      <c r="R1613" s="120" t="s">
        <v>611</v>
      </c>
    </row>
    <row r="1614" spans="1:18" ht="60" x14ac:dyDescent="0.25">
      <c r="A1614" s="120" t="s">
        <v>17</v>
      </c>
      <c r="B1614" s="121" t="s">
        <v>18</v>
      </c>
      <c r="C1614" s="122">
        <v>42664</v>
      </c>
      <c r="D1614" s="132">
        <v>140108</v>
      </c>
      <c r="E1614" s="120" t="s">
        <v>500</v>
      </c>
      <c r="F1614" s="130">
        <v>99</v>
      </c>
      <c r="G1614" s="120" t="s">
        <v>121</v>
      </c>
      <c r="H1614" s="130" t="s">
        <v>501</v>
      </c>
      <c r="I1614" s="130">
        <v>2</v>
      </c>
      <c r="J1614" s="131">
        <v>19.989999999999998</v>
      </c>
      <c r="K1614" s="129">
        <f t="shared" si="115"/>
        <v>39.979999999999997</v>
      </c>
      <c r="L1614" s="133">
        <v>42591</v>
      </c>
      <c r="M1614" s="144" t="s">
        <v>541</v>
      </c>
      <c r="N1614" s="130">
        <v>2</v>
      </c>
      <c r="O1614" s="127">
        <f t="shared" si="114"/>
        <v>39.979999999999997</v>
      </c>
      <c r="P1614" s="126">
        <v>42641</v>
      </c>
      <c r="Q1614" s="120">
        <v>565</v>
      </c>
      <c r="R1614" s="120" t="s">
        <v>611</v>
      </c>
    </row>
    <row r="1615" spans="1:18" ht="60" x14ac:dyDescent="0.25">
      <c r="A1615" s="120" t="s">
        <v>17</v>
      </c>
      <c r="B1615" s="121" t="s">
        <v>18</v>
      </c>
      <c r="C1615" s="122">
        <v>42664</v>
      </c>
      <c r="D1615" s="132">
        <v>140108</v>
      </c>
      <c r="E1615" s="120" t="s">
        <v>500</v>
      </c>
      <c r="F1615" s="130">
        <v>100</v>
      </c>
      <c r="G1615" s="120" t="s">
        <v>122</v>
      </c>
      <c r="H1615" s="130" t="s">
        <v>501</v>
      </c>
      <c r="I1615" s="130">
        <v>2</v>
      </c>
      <c r="J1615" s="131">
        <v>33.200000000000003</v>
      </c>
      <c r="K1615" s="129">
        <f t="shared" si="115"/>
        <v>66.400000000000006</v>
      </c>
      <c r="L1615" s="133">
        <v>42591</v>
      </c>
      <c r="M1615" s="144" t="s">
        <v>537</v>
      </c>
      <c r="N1615" s="130">
        <v>2</v>
      </c>
      <c r="O1615" s="127">
        <f t="shared" si="114"/>
        <v>66.400000000000006</v>
      </c>
      <c r="P1615" s="126">
        <v>42647</v>
      </c>
      <c r="Q1615" s="120">
        <v>6666</v>
      </c>
      <c r="R1615" s="120" t="s">
        <v>611</v>
      </c>
    </row>
    <row r="1616" spans="1:18" ht="60" x14ac:dyDescent="0.25">
      <c r="A1616" s="120" t="s">
        <v>17</v>
      </c>
      <c r="B1616" s="121" t="s">
        <v>18</v>
      </c>
      <c r="C1616" s="122">
        <v>42664</v>
      </c>
      <c r="D1616" s="132">
        <v>140108</v>
      </c>
      <c r="E1616" s="120" t="s">
        <v>500</v>
      </c>
      <c r="F1616" s="130">
        <v>103</v>
      </c>
      <c r="G1616" s="120" t="s">
        <v>125</v>
      </c>
      <c r="H1616" s="130" t="s">
        <v>501</v>
      </c>
      <c r="I1616" s="130">
        <v>2</v>
      </c>
      <c r="J1616" s="131">
        <v>7.75</v>
      </c>
      <c r="K1616" s="129">
        <f t="shared" si="115"/>
        <v>15.5</v>
      </c>
      <c r="L1616" s="133">
        <v>42591</v>
      </c>
      <c r="M1616" s="130" t="s">
        <v>540</v>
      </c>
      <c r="N1616" s="130">
        <v>2</v>
      </c>
      <c r="O1616" s="127">
        <f t="shared" si="114"/>
        <v>15.5</v>
      </c>
      <c r="P1616" s="133">
        <v>42766</v>
      </c>
      <c r="Q1616" s="130">
        <v>7</v>
      </c>
      <c r="R1616" s="120" t="s">
        <v>611</v>
      </c>
    </row>
    <row r="1617" spans="1:18" ht="75" x14ac:dyDescent="0.25">
      <c r="A1617" s="120" t="s">
        <v>17</v>
      </c>
      <c r="B1617" s="121" t="s">
        <v>18</v>
      </c>
      <c r="C1617" s="122">
        <v>42664</v>
      </c>
      <c r="D1617" s="132">
        <v>140108</v>
      </c>
      <c r="E1617" s="120" t="s">
        <v>500</v>
      </c>
      <c r="F1617" s="130">
        <v>110</v>
      </c>
      <c r="G1617" s="120" t="s">
        <v>133</v>
      </c>
      <c r="H1617" s="130" t="s">
        <v>501</v>
      </c>
      <c r="I1617" s="130">
        <v>2</v>
      </c>
      <c r="J1617" s="131">
        <v>3.65</v>
      </c>
      <c r="K1617" s="129">
        <f t="shared" si="115"/>
        <v>7.3</v>
      </c>
      <c r="L1617" s="133">
        <v>42591</v>
      </c>
      <c r="M1617" s="130" t="s">
        <v>545</v>
      </c>
      <c r="N1617" s="130">
        <v>2</v>
      </c>
      <c r="O1617" s="127">
        <f t="shared" si="114"/>
        <v>7.3</v>
      </c>
      <c r="P1617" s="126" t="s">
        <v>671</v>
      </c>
      <c r="Q1617" s="120" t="s">
        <v>477</v>
      </c>
      <c r="R1617" s="120" t="s">
        <v>699</v>
      </c>
    </row>
    <row r="1618" spans="1:18" ht="120" x14ac:dyDescent="0.25">
      <c r="A1618" s="120" t="s">
        <v>17</v>
      </c>
      <c r="B1618" s="121" t="s">
        <v>18</v>
      </c>
      <c r="C1618" s="122">
        <v>42664</v>
      </c>
      <c r="D1618" s="132">
        <v>140108</v>
      </c>
      <c r="E1618" s="120" t="s">
        <v>500</v>
      </c>
      <c r="F1618" s="130">
        <v>112</v>
      </c>
      <c r="G1618" s="120" t="s">
        <v>135</v>
      </c>
      <c r="H1618" s="130" t="s">
        <v>501</v>
      </c>
      <c r="I1618" s="130">
        <v>1</v>
      </c>
      <c r="J1618" s="131">
        <v>3.75</v>
      </c>
      <c r="K1618" s="129">
        <f t="shared" si="115"/>
        <v>3.75</v>
      </c>
      <c r="L1618" s="133">
        <v>42591</v>
      </c>
      <c r="M1618" s="130" t="s">
        <v>545</v>
      </c>
      <c r="N1618" s="130">
        <v>1</v>
      </c>
      <c r="O1618" s="127">
        <f t="shared" si="114"/>
        <v>3.75</v>
      </c>
      <c r="P1618" s="126" t="s">
        <v>671</v>
      </c>
      <c r="Q1618" s="120" t="s">
        <v>477</v>
      </c>
      <c r="R1618" s="120" t="s">
        <v>699</v>
      </c>
    </row>
    <row r="1619" spans="1:18" ht="45" x14ac:dyDescent="0.25">
      <c r="A1619" s="120" t="s">
        <v>17</v>
      </c>
      <c r="B1619" s="121" t="s">
        <v>18</v>
      </c>
      <c r="C1619" s="122">
        <v>42664</v>
      </c>
      <c r="D1619" s="132">
        <v>140108</v>
      </c>
      <c r="E1619" s="120" t="s">
        <v>500</v>
      </c>
      <c r="F1619" s="130">
        <v>124</v>
      </c>
      <c r="G1619" s="120" t="str">
        <f>VLOOKUP(F1619,Plan2!$1:$1048576,3,FALSE)</f>
        <v>PAPEL A4, MATERIAL PAPEL ALCALINO, GRAMATURA 90 G/M2, COR BRANCA. RESMA</v>
      </c>
      <c r="H1619" s="130" t="s">
        <v>501</v>
      </c>
      <c r="I1619" s="130">
        <v>10</v>
      </c>
      <c r="J1619" s="131">
        <v>10.7</v>
      </c>
      <c r="K1619" s="129">
        <f t="shared" si="115"/>
        <v>107</v>
      </c>
      <c r="L1619" s="133" t="s">
        <v>477</v>
      </c>
      <c r="M1619" s="133" t="s">
        <v>477</v>
      </c>
      <c r="N1619" s="133" t="s">
        <v>477</v>
      </c>
      <c r="O1619" s="133" t="s">
        <v>477</v>
      </c>
      <c r="P1619" s="126" t="s">
        <v>477</v>
      </c>
      <c r="Q1619" s="120" t="s">
        <v>477</v>
      </c>
      <c r="R1619" s="120" t="s">
        <v>560</v>
      </c>
    </row>
    <row r="1620" spans="1:18" ht="105" x14ac:dyDescent="0.25">
      <c r="A1620" s="120" t="s">
        <v>17</v>
      </c>
      <c r="B1620" s="121" t="s">
        <v>18</v>
      </c>
      <c r="C1620" s="122">
        <v>42664</v>
      </c>
      <c r="D1620" s="132">
        <v>140108</v>
      </c>
      <c r="E1620" s="120" t="s">
        <v>500</v>
      </c>
      <c r="F1620" s="130">
        <v>146</v>
      </c>
      <c r="G1620" s="120" t="s">
        <v>160</v>
      </c>
      <c r="H1620" s="130" t="s">
        <v>501</v>
      </c>
      <c r="I1620" s="130">
        <v>2</v>
      </c>
      <c r="J1620" s="131">
        <v>64.5</v>
      </c>
      <c r="K1620" s="129">
        <f t="shared" si="115"/>
        <v>129</v>
      </c>
      <c r="L1620" s="133">
        <v>42591</v>
      </c>
      <c r="M1620" s="130" t="s">
        <v>539</v>
      </c>
      <c r="N1620" s="130">
        <v>2</v>
      </c>
      <c r="O1620" s="127">
        <f t="shared" si="114"/>
        <v>129</v>
      </c>
      <c r="P1620" s="126">
        <v>42633</v>
      </c>
      <c r="Q1620" s="120">
        <v>4605</v>
      </c>
      <c r="R1620" s="120" t="s">
        <v>611</v>
      </c>
    </row>
    <row r="1621" spans="1:18" ht="45" x14ac:dyDescent="0.25">
      <c r="A1621" s="120" t="s">
        <v>17</v>
      </c>
      <c r="B1621" s="121" t="s">
        <v>18</v>
      </c>
      <c r="C1621" s="122">
        <v>42664</v>
      </c>
      <c r="D1621" s="132">
        <v>140108</v>
      </c>
      <c r="E1621" s="120" t="s">
        <v>500</v>
      </c>
      <c r="F1621" s="130">
        <v>174</v>
      </c>
      <c r="G1621" s="120" t="s">
        <v>179</v>
      </c>
      <c r="H1621" s="130" t="s">
        <v>501</v>
      </c>
      <c r="I1621" s="130">
        <v>3</v>
      </c>
      <c r="J1621" s="131">
        <v>2.8</v>
      </c>
      <c r="K1621" s="129">
        <f t="shared" si="115"/>
        <v>8.3999999999999986</v>
      </c>
      <c r="L1621" s="133">
        <v>42591</v>
      </c>
      <c r="M1621" s="144" t="s">
        <v>542</v>
      </c>
      <c r="N1621" s="130">
        <v>3</v>
      </c>
      <c r="O1621" s="127">
        <f t="shared" si="114"/>
        <v>8.3999999999999986</v>
      </c>
      <c r="P1621" s="126">
        <v>42660</v>
      </c>
      <c r="Q1621" s="120">
        <v>378</v>
      </c>
      <c r="R1621" s="120" t="s">
        <v>611</v>
      </c>
    </row>
    <row r="1622" spans="1:18" ht="90" x14ac:dyDescent="0.25">
      <c r="A1622" s="120" t="s">
        <v>17</v>
      </c>
      <c r="B1622" s="121" t="s">
        <v>18</v>
      </c>
      <c r="C1622" s="122">
        <v>42664</v>
      </c>
      <c r="D1622" s="132">
        <v>140131</v>
      </c>
      <c r="E1622" s="120" t="s">
        <v>492</v>
      </c>
      <c r="F1622" s="130">
        <v>4</v>
      </c>
      <c r="G1622" s="120" t="s">
        <v>44</v>
      </c>
      <c r="H1622" s="130" t="s">
        <v>493</v>
      </c>
      <c r="I1622" s="130">
        <v>1</v>
      </c>
      <c r="J1622" s="131">
        <v>3.5</v>
      </c>
      <c r="K1622" s="129">
        <f t="shared" si="115"/>
        <v>3.5</v>
      </c>
      <c r="L1622" s="133">
        <v>42591</v>
      </c>
      <c r="M1622" s="144" t="s">
        <v>542</v>
      </c>
      <c r="N1622" s="130">
        <v>1</v>
      </c>
      <c r="O1622" s="127">
        <f t="shared" si="114"/>
        <v>3.5</v>
      </c>
      <c r="P1622" s="126">
        <v>42660</v>
      </c>
      <c r="Q1622" s="120">
        <v>378</v>
      </c>
      <c r="R1622" s="120" t="s">
        <v>611</v>
      </c>
    </row>
    <row r="1623" spans="1:18" ht="60" x14ac:dyDescent="0.25">
      <c r="A1623" s="120" t="s">
        <v>17</v>
      </c>
      <c r="B1623" s="121" t="s">
        <v>18</v>
      </c>
      <c r="C1623" s="122">
        <v>42664</v>
      </c>
      <c r="D1623" s="132">
        <v>140131</v>
      </c>
      <c r="E1623" s="120" t="s">
        <v>492</v>
      </c>
      <c r="F1623" s="130">
        <v>7</v>
      </c>
      <c r="G1623" s="120" t="s">
        <v>47</v>
      </c>
      <c r="H1623" s="130" t="s">
        <v>493</v>
      </c>
      <c r="I1623" s="130">
        <v>6</v>
      </c>
      <c r="J1623" s="131">
        <v>2.5</v>
      </c>
      <c r="K1623" s="129">
        <f t="shared" si="115"/>
        <v>15</v>
      </c>
      <c r="L1623" s="133">
        <v>42591</v>
      </c>
      <c r="M1623" s="130" t="s">
        <v>550</v>
      </c>
      <c r="N1623" s="130">
        <v>6</v>
      </c>
      <c r="O1623" s="127">
        <f t="shared" si="114"/>
        <v>15</v>
      </c>
      <c r="P1623" s="126">
        <v>42640</v>
      </c>
      <c r="Q1623" s="120">
        <v>17161</v>
      </c>
      <c r="R1623" s="120" t="s">
        <v>611</v>
      </c>
    </row>
    <row r="1624" spans="1:18" ht="30" x14ac:dyDescent="0.25">
      <c r="A1624" s="120" t="s">
        <v>17</v>
      </c>
      <c r="B1624" s="121" t="s">
        <v>18</v>
      </c>
      <c r="C1624" s="122">
        <v>42664</v>
      </c>
      <c r="D1624" s="132">
        <v>140131</v>
      </c>
      <c r="E1624" s="120" t="s">
        <v>492</v>
      </c>
      <c r="F1624" s="130">
        <v>17</v>
      </c>
      <c r="G1624" s="120" t="s">
        <v>57</v>
      </c>
      <c r="H1624" s="130" t="s">
        <v>493</v>
      </c>
      <c r="I1624" s="130">
        <v>3</v>
      </c>
      <c r="J1624" s="131">
        <v>2.5499999999999998</v>
      </c>
      <c r="K1624" s="129">
        <f t="shared" si="115"/>
        <v>7.6499999999999995</v>
      </c>
      <c r="L1624" s="133">
        <v>42591</v>
      </c>
      <c r="M1624" s="130" t="s">
        <v>539</v>
      </c>
      <c r="N1624" s="130">
        <v>3</v>
      </c>
      <c r="O1624" s="127">
        <f t="shared" si="114"/>
        <v>7.6499999999999995</v>
      </c>
      <c r="P1624" s="126">
        <v>42633</v>
      </c>
      <c r="Q1624" s="120">
        <v>4605</v>
      </c>
      <c r="R1624" s="120" t="s">
        <v>611</v>
      </c>
    </row>
    <row r="1625" spans="1:18" ht="45" x14ac:dyDescent="0.25">
      <c r="A1625" s="120" t="s">
        <v>17</v>
      </c>
      <c r="B1625" s="121" t="s">
        <v>18</v>
      </c>
      <c r="C1625" s="122">
        <v>42664</v>
      </c>
      <c r="D1625" s="132">
        <v>140131</v>
      </c>
      <c r="E1625" s="120" t="s">
        <v>492</v>
      </c>
      <c r="F1625" s="130">
        <v>16</v>
      </c>
      <c r="G1625" s="120" t="s">
        <v>56</v>
      </c>
      <c r="H1625" s="130" t="s">
        <v>493</v>
      </c>
      <c r="I1625" s="130">
        <v>3</v>
      </c>
      <c r="J1625" s="131">
        <v>2.52</v>
      </c>
      <c r="K1625" s="129">
        <f t="shared" si="115"/>
        <v>7.5600000000000005</v>
      </c>
      <c r="L1625" s="133">
        <v>42591</v>
      </c>
      <c r="M1625" s="130" t="s">
        <v>539</v>
      </c>
      <c r="N1625" s="130">
        <v>3</v>
      </c>
      <c r="O1625" s="127">
        <f t="shared" si="114"/>
        <v>7.5600000000000005</v>
      </c>
      <c r="P1625" s="126">
        <v>42633</v>
      </c>
      <c r="Q1625" s="120">
        <v>4605</v>
      </c>
      <c r="R1625" s="120" t="s">
        <v>611</v>
      </c>
    </row>
    <row r="1626" spans="1:18" ht="105" x14ac:dyDescent="0.25">
      <c r="A1626" s="120" t="s">
        <v>17</v>
      </c>
      <c r="B1626" s="121" t="s">
        <v>18</v>
      </c>
      <c r="C1626" s="122">
        <v>42664</v>
      </c>
      <c r="D1626" s="132">
        <v>140131</v>
      </c>
      <c r="E1626" s="120" t="s">
        <v>492</v>
      </c>
      <c r="F1626" s="130">
        <v>19</v>
      </c>
      <c r="G1626" s="120" t="s">
        <v>59</v>
      </c>
      <c r="H1626" s="130" t="s">
        <v>493</v>
      </c>
      <c r="I1626" s="130">
        <v>50</v>
      </c>
      <c r="J1626" s="131">
        <v>0.32</v>
      </c>
      <c r="K1626" s="129">
        <f t="shared" si="115"/>
        <v>16</v>
      </c>
      <c r="L1626" s="133">
        <v>42591</v>
      </c>
      <c r="M1626" s="130" t="s">
        <v>548</v>
      </c>
      <c r="N1626" s="130">
        <v>50</v>
      </c>
      <c r="O1626" s="127">
        <f t="shared" si="114"/>
        <v>16</v>
      </c>
      <c r="P1626" s="133">
        <v>42772</v>
      </c>
      <c r="Q1626" s="130">
        <v>1520</v>
      </c>
      <c r="R1626" s="120" t="s">
        <v>611</v>
      </c>
    </row>
    <row r="1627" spans="1:18" ht="105" x14ac:dyDescent="0.25">
      <c r="A1627" s="120" t="s">
        <v>17</v>
      </c>
      <c r="B1627" s="121" t="s">
        <v>18</v>
      </c>
      <c r="C1627" s="122">
        <v>42664</v>
      </c>
      <c r="D1627" s="132">
        <v>140131</v>
      </c>
      <c r="E1627" s="120" t="s">
        <v>492</v>
      </c>
      <c r="F1627" s="130">
        <v>20</v>
      </c>
      <c r="G1627" s="120" t="s">
        <v>60</v>
      </c>
      <c r="H1627" s="130" t="s">
        <v>493</v>
      </c>
      <c r="I1627" s="130">
        <v>50</v>
      </c>
      <c r="J1627" s="131">
        <v>0.32</v>
      </c>
      <c r="K1627" s="129">
        <f t="shared" si="115"/>
        <v>16</v>
      </c>
      <c r="L1627" s="133">
        <v>42591</v>
      </c>
      <c r="M1627" s="130" t="s">
        <v>548</v>
      </c>
      <c r="N1627" s="130">
        <v>25</v>
      </c>
      <c r="O1627" s="127">
        <f t="shared" si="114"/>
        <v>8</v>
      </c>
      <c r="P1627" s="133">
        <v>42772</v>
      </c>
      <c r="Q1627" s="130">
        <v>1520</v>
      </c>
      <c r="R1627" s="120" t="s">
        <v>692</v>
      </c>
    </row>
    <row r="1628" spans="1:18" ht="105" x14ac:dyDescent="0.25">
      <c r="A1628" s="120" t="s">
        <v>17</v>
      </c>
      <c r="B1628" s="121" t="s">
        <v>18</v>
      </c>
      <c r="C1628" s="122">
        <v>42664</v>
      </c>
      <c r="D1628" s="132">
        <v>140131</v>
      </c>
      <c r="E1628" s="120" t="s">
        <v>492</v>
      </c>
      <c r="F1628" s="130">
        <v>21</v>
      </c>
      <c r="G1628" s="120" t="s">
        <v>61</v>
      </c>
      <c r="H1628" s="130" t="s">
        <v>493</v>
      </c>
      <c r="I1628" s="130">
        <v>50</v>
      </c>
      <c r="J1628" s="131">
        <v>0.32</v>
      </c>
      <c r="K1628" s="129">
        <f t="shared" si="115"/>
        <v>16</v>
      </c>
      <c r="L1628" s="133">
        <v>42591</v>
      </c>
      <c r="M1628" s="130" t="s">
        <v>548</v>
      </c>
      <c r="N1628" s="130">
        <v>50</v>
      </c>
      <c r="O1628" s="127">
        <f t="shared" si="114"/>
        <v>16</v>
      </c>
      <c r="P1628" s="133">
        <v>42772</v>
      </c>
      <c r="Q1628" s="130">
        <v>1520</v>
      </c>
      <c r="R1628" s="120" t="s">
        <v>611</v>
      </c>
    </row>
    <row r="1629" spans="1:18" ht="45" x14ac:dyDescent="0.25">
      <c r="A1629" s="120" t="s">
        <v>17</v>
      </c>
      <c r="B1629" s="121" t="s">
        <v>18</v>
      </c>
      <c r="C1629" s="122">
        <v>42664</v>
      </c>
      <c r="D1629" s="132">
        <v>140131</v>
      </c>
      <c r="E1629" s="120" t="s">
        <v>492</v>
      </c>
      <c r="F1629" s="130">
        <v>27</v>
      </c>
      <c r="G1629" s="120" t="s">
        <v>67</v>
      </c>
      <c r="H1629" s="130" t="s">
        <v>493</v>
      </c>
      <c r="I1629" s="130">
        <v>6</v>
      </c>
      <c r="J1629" s="131">
        <v>0.85</v>
      </c>
      <c r="K1629" s="129">
        <f t="shared" si="115"/>
        <v>5.0999999999999996</v>
      </c>
      <c r="L1629" s="133">
        <v>42591</v>
      </c>
      <c r="M1629" s="144" t="s">
        <v>542</v>
      </c>
      <c r="N1629" s="130">
        <v>6</v>
      </c>
      <c r="O1629" s="127">
        <f t="shared" si="114"/>
        <v>5.0999999999999996</v>
      </c>
      <c r="P1629" s="126">
        <v>42660</v>
      </c>
      <c r="Q1629" s="120">
        <v>378</v>
      </c>
      <c r="R1629" s="120" t="s">
        <v>611</v>
      </c>
    </row>
    <row r="1630" spans="1:18" ht="45" x14ac:dyDescent="0.25">
      <c r="A1630" s="120" t="s">
        <v>17</v>
      </c>
      <c r="B1630" s="121" t="s">
        <v>18</v>
      </c>
      <c r="C1630" s="122">
        <v>42664</v>
      </c>
      <c r="D1630" s="132">
        <v>140131</v>
      </c>
      <c r="E1630" s="120" t="s">
        <v>492</v>
      </c>
      <c r="F1630" s="130">
        <v>40</v>
      </c>
      <c r="G1630" s="120" t="s">
        <v>78</v>
      </c>
      <c r="H1630" s="130" t="s">
        <v>493</v>
      </c>
      <c r="I1630" s="130">
        <v>2</v>
      </c>
      <c r="J1630" s="131">
        <v>0.99</v>
      </c>
      <c r="K1630" s="129">
        <f t="shared" si="115"/>
        <v>1.98</v>
      </c>
      <c r="L1630" s="133">
        <v>42591</v>
      </c>
      <c r="M1630" s="144" t="s">
        <v>536</v>
      </c>
      <c r="N1630" s="130">
        <v>2</v>
      </c>
      <c r="O1630" s="147">
        <f t="shared" si="114"/>
        <v>1.98</v>
      </c>
      <c r="P1630" s="126">
        <v>42667</v>
      </c>
      <c r="Q1630" s="120">
        <v>1342</v>
      </c>
      <c r="R1630" s="120" t="s">
        <v>611</v>
      </c>
    </row>
    <row r="1631" spans="1:18" ht="45" x14ac:dyDescent="0.25">
      <c r="A1631" s="120" t="s">
        <v>17</v>
      </c>
      <c r="B1631" s="121" t="s">
        <v>18</v>
      </c>
      <c r="C1631" s="122">
        <v>42664</v>
      </c>
      <c r="D1631" s="132">
        <v>140131</v>
      </c>
      <c r="E1631" s="120" t="s">
        <v>492</v>
      </c>
      <c r="F1631" s="130">
        <v>41</v>
      </c>
      <c r="G1631" s="120" t="s">
        <v>79</v>
      </c>
      <c r="H1631" s="130" t="s">
        <v>493</v>
      </c>
      <c r="I1631" s="130">
        <v>2</v>
      </c>
      <c r="J1631" s="131">
        <v>1.29</v>
      </c>
      <c r="K1631" s="129">
        <f t="shared" si="115"/>
        <v>2.58</v>
      </c>
      <c r="L1631" s="133">
        <v>42591</v>
      </c>
      <c r="M1631" s="130" t="s">
        <v>548</v>
      </c>
      <c r="N1631" s="130">
        <v>2</v>
      </c>
      <c r="O1631" s="127">
        <f t="shared" si="114"/>
        <v>2.58</v>
      </c>
      <c r="P1631" s="133">
        <v>42772</v>
      </c>
      <c r="Q1631" s="130">
        <v>1520</v>
      </c>
      <c r="R1631" s="120" t="s">
        <v>611</v>
      </c>
    </row>
    <row r="1632" spans="1:18" ht="60" x14ac:dyDescent="0.25">
      <c r="A1632" s="120" t="s">
        <v>17</v>
      </c>
      <c r="B1632" s="121" t="s">
        <v>18</v>
      </c>
      <c r="C1632" s="122">
        <v>42664</v>
      </c>
      <c r="D1632" s="132">
        <v>140131</v>
      </c>
      <c r="E1632" s="120" t="s">
        <v>492</v>
      </c>
      <c r="F1632" s="130">
        <v>67</v>
      </c>
      <c r="G1632" s="120" t="s">
        <v>96</v>
      </c>
      <c r="H1632" s="130" t="s">
        <v>493</v>
      </c>
      <c r="I1632" s="130">
        <v>30</v>
      </c>
      <c r="J1632" s="131">
        <v>0.1</v>
      </c>
      <c r="K1632" s="129">
        <f t="shared" si="115"/>
        <v>3</v>
      </c>
      <c r="L1632" s="133">
        <v>42591</v>
      </c>
      <c r="M1632" s="130" t="s">
        <v>539</v>
      </c>
      <c r="N1632" s="130">
        <v>30</v>
      </c>
      <c r="O1632" s="127">
        <f t="shared" si="114"/>
        <v>3</v>
      </c>
      <c r="P1632" s="126">
        <v>42633</v>
      </c>
      <c r="Q1632" s="120">
        <v>4605</v>
      </c>
      <c r="R1632" s="120" t="s">
        <v>611</v>
      </c>
    </row>
    <row r="1633" spans="1:18" ht="90" x14ac:dyDescent="0.25">
      <c r="A1633" s="120" t="s">
        <v>17</v>
      </c>
      <c r="B1633" s="121" t="s">
        <v>18</v>
      </c>
      <c r="C1633" s="122">
        <v>42664</v>
      </c>
      <c r="D1633" s="132">
        <v>140131</v>
      </c>
      <c r="E1633" s="120" t="s">
        <v>492</v>
      </c>
      <c r="F1633" s="130">
        <v>83</v>
      </c>
      <c r="G1633" s="120" t="s">
        <v>106</v>
      </c>
      <c r="H1633" s="130" t="s">
        <v>493</v>
      </c>
      <c r="I1633" s="130">
        <v>1</v>
      </c>
      <c r="J1633" s="131">
        <v>22.44</v>
      </c>
      <c r="K1633" s="129">
        <f t="shared" si="115"/>
        <v>22.44</v>
      </c>
      <c r="L1633" s="133">
        <v>42591</v>
      </c>
      <c r="M1633" s="130" t="s">
        <v>544</v>
      </c>
      <c r="N1633" s="130">
        <v>1</v>
      </c>
      <c r="O1633" s="127">
        <f t="shared" si="114"/>
        <v>22.44</v>
      </c>
      <c r="P1633" s="126" t="s">
        <v>671</v>
      </c>
      <c r="Q1633" s="120" t="s">
        <v>477</v>
      </c>
      <c r="R1633" s="120" t="s">
        <v>698</v>
      </c>
    </row>
    <row r="1634" spans="1:18" ht="75" x14ac:dyDescent="0.25">
      <c r="A1634" s="120" t="s">
        <v>17</v>
      </c>
      <c r="B1634" s="121" t="s">
        <v>18</v>
      </c>
      <c r="C1634" s="122">
        <v>42664</v>
      </c>
      <c r="D1634" s="132">
        <v>140131</v>
      </c>
      <c r="E1634" s="120" t="s">
        <v>492</v>
      </c>
      <c r="F1634" s="130">
        <v>91</v>
      </c>
      <c r="G1634" s="120" t="s">
        <v>114</v>
      </c>
      <c r="H1634" s="130" t="s">
        <v>493</v>
      </c>
      <c r="I1634" s="130">
        <v>3</v>
      </c>
      <c r="J1634" s="131">
        <v>1.03</v>
      </c>
      <c r="K1634" s="129">
        <f t="shared" si="115"/>
        <v>3.09</v>
      </c>
      <c r="L1634" s="133">
        <v>42591</v>
      </c>
      <c r="M1634" s="130" t="s">
        <v>546</v>
      </c>
      <c r="N1634" s="130">
        <v>3</v>
      </c>
      <c r="O1634" s="127">
        <f t="shared" si="114"/>
        <v>3.09</v>
      </c>
      <c r="P1634" s="126">
        <v>42653</v>
      </c>
      <c r="Q1634" s="120">
        <v>3293</v>
      </c>
      <c r="R1634" s="120" t="s">
        <v>611</v>
      </c>
    </row>
    <row r="1635" spans="1:18" ht="45" x14ac:dyDescent="0.25">
      <c r="A1635" s="120" t="s">
        <v>17</v>
      </c>
      <c r="B1635" s="121" t="s">
        <v>18</v>
      </c>
      <c r="C1635" s="122">
        <v>42664</v>
      </c>
      <c r="D1635" s="132">
        <v>140131</v>
      </c>
      <c r="E1635" s="120" t="s">
        <v>492</v>
      </c>
      <c r="F1635" s="130">
        <v>94</v>
      </c>
      <c r="G1635" s="120" t="s">
        <v>116</v>
      </c>
      <c r="H1635" s="130" t="s">
        <v>493</v>
      </c>
      <c r="I1635" s="130">
        <v>2</v>
      </c>
      <c r="J1635" s="131">
        <v>1.22</v>
      </c>
      <c r="K1635" s="129">
        <f t="shared" si="115"/>
        <v>2.44</v>
      </c>
      <c r="L1635" s="133">
        <v>42591</v>
      </c>
      <c r="M1635" s="144" t="s">
        <v>541</v>
      </c>
      <c r="N1635" s="130">
        <v>2</v>
      </c>
      <c r="O1635" s="127">
        <f t="shared" si="114"/>
        <v>2.44</v>
      </c>
      <c r="P1635" s="126">
        <v>42641</v>
      </c>
      <c r="Q1635" s="120">
        <v>565</v>
      </c>
      <c r="R1635" s="120" t="s">
        <v>611</v>
      </c>
    </row>
    <row r="1636" spans="1:18" ht="60" x14ac:dyDescent="0.25">
      <c r="A1636" s="120" t="s">
        <v>17</v>
      </c>
      <c r="B1636" s="121" t="s">
        <v>18</v>
      </c>
      <c r="C1636" s="122">
        <v>42664</v>
      </c>
      <c r="D1636" s="132">
        <v>140131</v>
      </c>
      <c r="E1636" s="120" t="s">
        <v>492</v>
      </c>
      <c r="F1636" s="130">
        <v>101</v>
      </c>
      <c r="G1636" s="120" t="s">
        <v>123</v>
      </c>
      <c r="H1636" s="130" t="s">
        <v>493</v>
      </c>
      <c r="I1636" s="130">
        <v>2</v>
      </c>
      <c r="J1636" s="131">
        <v>5.84</v>
      </c>
      <c r="K1636" s="129">
        <f t="shared" si="115"/>
        <v>11.68</v>
      </c>
      <c r="L1636" s="133">
        <v>42591</v>
      </c>
      <c r="M1636" s="130" t="s">
        <v>548</v>
      </c>
      <c r="N1636" s="130">
        <v>2</v>
      </c>
      <c r="O1636" s="127">
        <f t="shared" si="114"/>
        <v>11.68</v>
      </c>
      <c r="P1636" s="133">
        <v>42772</v>
      </c>
      <c r="Q1636" s="130">
        <v>1520</v>
      </c>
      <c r="R1636" s="120" t="s">
        <v>611</v>
      </c>
    </row>
    <row r="1637" spans="1:18" ht="75" x14ac:dyDescent="0.25">
      <c r="A1637" s="120" t="s">
        <v>17</v>
      </c>
      <c r="B1637" s="121" t="s">
        <v>18</v>
      </c>
      <c r="C1637" s="122">
        <v>42664</v>
      </c>
      <c r="D1637" s="132">
        <v>140131</v>
      </c>
      <c r="E1637" s="120" t="s">
        <v>492</v>
      </c>
      <c r="F1637" s="130">
        <v>110</v>
      </c>
      <c r="G1637" s="120" t="s">
        <v>133</v>
      </c>
      <c r="H1637" s="130" t="s">
        <v>493</v>
      </c>
      <c r="I1637" s="130">
        <v>2</v>
      </c>
      <c r="J1637" s="131">
        <v>3.65</v>
      </c>
      <c r="K1637" s="129">
        <f t="shared" si="115"/>
        <v>7.3</v>
      </c>
      <c r="L1637" s="133">
        <v>42591</v>
      </c>
      <c r="M1637" s="130" t="s">
        <v>545</v>
      </c>
      <c r="N1637" s="130">
        <v>2</v>
      </c>
      <c r="O1637" s="127">
        <f t="shared" si="114"/>
        <v>7.3</v>
      </c>
      <c r="P1637" s="126" t="s">
        <v>671</v>
      </c>
      <c r="Q1637" s="120" t="s">
        <v>477</v>
      </c>
      <c r="R1637" s="120" t="s">
        <v>699</v>
      </c>
    </row>
    <row r="1638" spans="1:18" ht="120" x14ac:dyDescent="0.25">
      <c r="A1638" s="120" t="s">
        <v>17</v>
      </c>
      <c r="B1638" s="121" t="s">
        <v>18</v>
      </c>
      <c r="C1638" s="122">
        <v>42664</v>
      </c>
      <c r="D1638" s="132">
        <v>140131</v>
      </c>
      <c r="E1638" s="120" t="s">
        <v>492</v>
      </c>
      <c r="F1638" s="130">
        <v>112</v>
      </c>
      <c r="G1638" s="120" t="s">
        <v>135</v>
      </c>
      <c r="H1638" s="130" t="s">
        <v>493</v>
      </c>
      <c r="I1638" s="130">
        <v>2</v>
      </c>
      <c r="J1638" s="131">
        <v>3.75</v>
      </c>
      <c r="K1638" s="129">
        <f t="shared" si="115"/>
        <v>7.5</v>
      </c>
      <c r="L1638" s="133">
        <v>42591</v>
      </c>
      <c r="M1638" s="130" t="s">
        <v>545</v>
      </c>
      <c r="N1638" s="130">
        <v>2</v>
      </c>
      <c r="O1638" s="127">
        <f t="shared" si="114"/>
        <v>7.5</v>
      </c>
      <c r="P1638" s="126" t="s">
        <v>671</v>
      </c>
      <c r="Q1638" s="120" t="s">
        <v>477</v>
      </c>
      <c r="R1638" s="120" t="s">
        <v>699</v>
      </c>
    </row>
    <row r="1639" spans="1:18" ht="30" x14ac:dyDescent="0.25">
      <c r="A1639" s="120" t="s">
        <v>17</v>
      </c>
      <c r="B1639" s="121" t="s">
        <v>18</v>
      </c>
      <c r="C1639" s="122">
        <v>42664</v>
      </c>
      <c r="D1639" s="132">
        <v>140131</v>
      </c>
      <c r="E1639" s="120" t="s">
        <v>492</v>
      </c>
      <c r="F1639" s="130">
        <v>124</v>
      </c>
      <c r="G1639" s="120" t="str">
        <f>VLOOKUP(F1639,Plan2!$1:$1048576,3,FALSE)</f>
        <v>PAPEL A4, MATERIAL PAPEL ALCALINO, GRAMATURA 90 G/M2, COR BRANCA. RESMA</v>
      </c>
      <c r="H1639" s="130" t="s">
        <v>493</v>
      </c>
      <c r="I1639" s="130">
        <v>10</v>
      </c>
      <c r="J1639" s="120">
        <v>10.7</v>
      </c>
      <c r="K1639" s="129">
        <f t="shared" si="115"/>
        <v>107</v>
      </c>
      <c r="L1639" s="133" t="s">
        <v>477</v>
      </c>
      <c r="M1639" s="133" t="s">
        <v>477</v>
      </c>
      <c r="N1639" s="133" t="s">
        <v>477</v>
      </c>
      <c r="O1639" s="133" t="s">
        <v>477</v>
      </c>
      <c r="P1639" s="126" t="s">
        <v>477</v>
      </c>
      <c r="Q1639" s="120" t="s">
        <v>477</v>
      </c>
      <c r="R1639" s="120" t="s">
        <v>559</v>
      </c>
    </row>
    <row r="1640" spans="1:18" ht="75" x14ac:dyDescent="0.25">
      <c r="A1640" s="120" t="s">
        <v>17</v>
      </c>
      <c r="B1640" s="121" t="s">
        <v>18</v>
      </c>
      <c r="C1640" s="122">
        <v>42664</v>
      </c>
      <c r="D1640" s="132">
        <v>140131</v>
      </c>
      <c r="E1640" s="120" t="s">
        <v>492</v>
      </c>
      <c r="F1640" s="130">
        <v>137</v>
      </c>
      <c r="G1640" s="120" t="s">
        <v>151</v>
      </c>
      <c r="H1640" s="130" t="s">
        <v>493</v>
      </c>
      <c r="I1640" s="130">
        <v>5</v>
      </c>
      <c r="J1640" s="131">
        <v>1.25</v>
      </c>
      <c r="K1640" s="129">
        <f t="shared" si="115"/>
        <v>6.25</v>
      </c>
      <c r="L1640" s="133">
        <v>42591</v>
      </c>
      <c r="M1640" s="130" t="s">
        <v>548</v>
      </c>
      <c r="N1640" s="130">
        <v>5</v>
      </c>
      <c r="O1640" s="127">
        <f t="shared" si="114"/>
        <v>6.25</v>
      </c>
      <c r="P1640" s="133">
        <v>42772</v>
      </c>
      <c r="Q1640" s="130">
        <v>1520</v>
      </c>
      <c r="R1640" s="120" t="s">
        <v>611</v>
      </c>
    </row>
    <row r="1641" spans="1:18" ht="45" x14ac:dyDescent="0.25">
      <c r="A1641" s="120" t="s">
        <v>17</v>
      </c>
      <c r="B1641" s="121" t="s">
        <v>18</v>
      </c>
      <c r="C1641" s="122">
        <v>42664</v>
      </c>
      <c r="D1641" s="132">
        <v>140131</v>
      </c>
      <c r="E1641" s="120" t="s">
        <v>492</v>
      </c>
      <c r="F1641" s="130">
        <v>145</v>
      </c>
      <c r="G1641" s="120" t="s">
        <v>159</v>
      </c>
      <c r="H1641" s="130" t="s">
        <v>493</v>
      </c>
      <c r="I1641" s="130">
        <v>1</v>
      </c>
      <c r="J1641" s="131">
        <v>1.08</v>
      </c>
      <c r="K1641" s="129">
        <f t="shared" si="115"/>
        <v>1.08</v>
      </c>
      <c r="L1641" s="133">
        <v>42591</v>
      </c>
      <c r="M1641" s="144" t="s">
        <v>543</v>
      </c>
      <c r="N1641" s="130">
        <v>1</v>
      </c>
      <c r="O1641" s="127">
        <f t="shared" si="114"/>
        <v>1.08</v>
      </c>
      <c r="P1641" s="126">
        <v>42639</v>
      </c>
      <c r="Q1641" s="120">
        <v>1484</v>
      </c>
      <c r="R1641" s="120" t="s">
        <v>611</v>
      </c>
    </row>
    <row r="1642" spans="1:18" ht="45" x14ac:dyDescent="0.25">
      <c r="A1642" s="120" t="s">
        <v>17</v>
      </c>
      <c r="B1642" s="121" t="s">
        <v>18</v>
      </c>
      <c r="C1642" s="122">
        <v>42664</v>
      </c>
      <c r="D1642" s="132">
        <v>140131</v>
      </c>
      <c r="E1642" s="120" t="s">
        <v>492</v>
      </c>
      <c r="F1642" s="130">
        <v>156</v>
      </c>
      <c r="G1642" s="120" t="s">
        <v>170</v>
      </c>
      <c r="H1642" s="130" t="s">
        <v>493</v>
      </c>
      <c r="I1642" s="130">
        <v>50</v>
      </c>
      <c r="J1642" s="131">
        <v>1.3</v>
      </c>
      <c r="K1642" s="129">
        <f t="shared" si="115"/>
        <v>65</v>
      </c>
      <c r="L1642" s="133">
        <v>42591</v>
      </c>
      <c r="M1642" s="144" t="s">
        <v>542</v>
      </c>
      <c r="N1642" s="130">
        <v>50</v>
      </c>
      <c r="O1642" s="127">
        <f t="shared" si="114"/>
        <v>65</v>
      </c>
      <c r="P1642" s="126">
        <v>42660</v>
      </c>
      <c r="Q1642" s="120">
        <v>378</v>
      </c>
      <c r="R1642" s="120" t="s">
        <v>611</v>
      </c>
    </row>
    <row r="1643" spans="1:18" ht="30" x14ac:dyDescent="0.25">
      <c r="A1643" s="120" t="s">
        <v>17</v>
      </c>
      <c r="B1643" s="121" t="s">
        <v>18</v>
      </c>
      <c r="C1643" s="122">
        <v>42664</v>
      </c>
      <c r="D1643" s="132">
        <v>140132</v>
      </c>
      <c r="E1643" s="120" t="s">
        <v>502</v>
      </c>
      <c r="F1643" s="130">
        <v>17</v>
      </c>
      <c r="G1643" s="120" t="s">
        <v>57</v>
      </c>
      <c r="H1643" s="130" t="s">
        <v>503</v>
      </c>
      <c r="I1643" s="130">
        <v>1</v>
      </c>
      <c r="J1643" s="131">
        <v>2.5499999999999998</v>
      </c>
      <c r="K1643" s="129">
        <f t="shared" si="115"/>
        <v>2.5499999999999998</v>
      </c>
      <c r="L1643" s="133">
        <v>42591</v>
      </c>
      <c r="M1643" s="130" t="s">
        <v>539</v>
      </c>
      <c r="N1643" s="130">
        <v>1</v>
      </c>
      <c r="O1643" s="127">
        <f t="shared" si="114"/>
        <v>2.5499999999999998</v>
      </c>
      <c r="P1643" s="126">
        <v>42633</v>
      </c>
      <c r="Q1643" s="120">
        <v>4605</v>
      </c>
      <c r="R1643" s="120" t="s">
        <v>611</v>
      </c>
    </row>
    <row r="1644" spans="1:18" ht="45" x14ac:dyDescent="0.25">
      <c r="A1644" s="120" t="s">
        <v>17</v>
      </c>
      <c r="B1644" s="121" t="s">
        <v>18</v>
      </c>
      <c r="C1644" s="122">
        <v>42664</v>
      </c>
      <c r="D1644" s="132">
        <v>140132</v>
      </c>
      <c r="E1644" s="120" t="s">
        <v>502</v>
      </c>
      <c r="F1644" s="130">
        <v>16</v>
      </c>
      <c r="G1644" s="120" t="s">
        <v>56</v>
      </c>
      <c r="H1644" s="130" t="s">
        <v>503</v>
      </c>
      <c r="I1644" s="130">
        <v>1</v>
      </c>
      <c r="J1644" s="131">
        <v>2.52</v>
      </c>
      <c r="K1644" s="129">
        <f t="shared" si="115"/>
        <v>2.52</v>
      </c>
      <c r="L1644" s="133">
        <v>42591</v>
      </c>
      <c r="M1644" s="130" t="s">
        <v>539</v>
      </c>
      <c r="N1644" s="130">
        <v>1</v>
      </c>
      <c r="O1644" s="127">
        <f t="shared" si="114"/>
        <v>2.52</v>
      </c>
      <c r="P1644" s="126">
        <v>42633</v>
      </c>
      <c r="Q1644" s="120">
        <v>4605</v>
      </c>
      <c r="R1644" s="120" t="s">
        <v>611</v>
      </c>
    </row>
    <row r="1645" spans="1:18" ht="105" x14ac:dyDescent="0.25">
      <c r="A1645" s="120" t="s">
        <v>17</v>
      </c>
      <c r="B1645" s="121" t="s">
        <v>18</v>
      </c>
      <c r="C1645" s="122">
        <v>42664</v>
      </c>
      <c r="D1645" s="132">
        <v>140132</v>
      </c>
      <c r="E1645" s="120" t="s">
        <v>502</v>
      </c>
      <c r="F1645" s="130">
        <v>19</v>
      </c>
      <c r="G1645" s="120" t="s">
        <v>59</v>
      </c>
      <c r="H1645" s="130" t="s">
        <v>503</v>
      </c>
      <c r="I1645" s="130">
        <v>5</v>
      </c>
      <c r="J1645" s="131">
        <v>0.32</v>
      </c>
      <c r="K1645" s="129">
        <f t="shared" si="115"/>
        <v>1.6</v>
      </c>
      <c r="L1645" s="133">
        <v>42591</v>
      </c>
      <c r="M1645" s="130" t="s">
        <v>548</v>
      </c>
      <c r="N1645" s="130">
        <v>5</v>
      </c>
      <c r="O1645" s="127">
        <f t="shared" si="114"/>
        <v>1.6</v>
      </c>
      <c r="P1645" s="133">
        <v>42772</v>
      </c>
      <c r="Q1645" s="130">
        <v>1520</v>
      </c>
      <c r="R1645" s="120" t="s">
        <v>611</v>
      </c>
    </row>
    <row r="1646" spans="1:18" ht="105" x14ac:dyDescent="0.25">
      <c r="A1646" s="120" t="s">
        <v>17</v>
      </c>
      <c r="B1646" s="121" t="s">
        <v>18</v>
      </c>
      <c r="C1646" s="122">
        <v>42664</v>
      </c>
      <c r="D1646" s="132">
        <v>140132</v>
      </c>
      <c r="E1646" s="120" t="s">
        <v>502</v>
      </c>
      <c r="F1646" s="130">
        <v>21</v>
      </c>
      <c r="G1646" s="120" t="s">
        <v>61</v>
      </c>
      <c r="H1646" s="130" t="s">
        <v>503</v>
      </c>
      <c r="I1646" s="130">
        <v>5</v>
      </c>
      <c r="J1646" s="131">
        <v>0.32</v>
      </c>
      <c r="K1646" s="129">
        <f t="shared" si="115"/>
        <v>1.6</v>
      </c>
      <c r="L1646" s="133">
        <v>42591</v>
      </c>
      <c r="M1646" s="130" t="s">
        <v>548</v>
      </c>
      <c r="N1646" s="130">
        <v>5</v>
      </c>
      <c r="O1646" s="127">
        <f t="shared" si="114"/>
        <v>1.6</v>
      </c>
      <c r="P1646" s="133">
        <v>42772</v>
      </c>
      <c r="Q1646" s="130">
        <v>1520</v>
      </c>
      <c r="R1646" s="120" t="s">
        <v>611</v>
      </c>
    </row>
    <row r="1647" spans="1:18" ht="45" x14ac:dyDescent="0.25">
      <c r="A1647" s="120" t="s">
        <v>17</v>
      </c>
      <c r="B1647" s="121" t="s">
        <v>18</v>
      </c>
      <c r="C1647" s="122">
        <v>42664</v>
      </c>
      <c r="D1647" s="132">
        <v>140132</v>
      </c>
      <c r="E1647" s="120" t="s">
        <v>502</v>
      </c>
      <c r="F1647" s="130">
        <v>27</v>
      </c>
      <c r="G1647" s="120" t="s">
        <v>67</v>
      </c>
      <c r="H1647" s="130" t="s">
        <v>503</v>
      </c>
      <c r="I1647" s="130">
        <v>5</v>
      </c>
      <c r="J1647" s="131">
        <v>0.85</v>
      </c>
      <c r="K1647" s="129">
        <f t="shared" si="115"/>
        <v>4.25</v>
      </c>
      <c r="L1647" s="133">
        <v>42591</v>
      </c>
      <c r="M1647" s="144" t="s">
        <v>542</v>
      </c>
      <c r="N1647" s="130">
        <v>5</v>
      </c>
      <c r="O1647" s="127">
        <f t="shared" si="114"/>
        <v>4.25</v>
      </c>
      <c r="P1647" s="126">
        <v>42660</v>
      </c>
      <c r="Q1647" s="120">
        <v>378</v>
      </c>
      <c r="R1647" s="120" t="s">
        <v>611</v>
      </c>
    </row>
    <row r="1648" spans="1:18" ht="60" x14ac:dyDescent="0.25">
      <c r="A1648" s="120" t="s">
        <v>17</v>
      </c>
      <c r="B1648" s="121" t="s">
        <v>18</v>
      </c>
      <c r="C1648" s="122">
        <v>42664</v>
      </c>
      <c r="D1648" s="132">
        <v>140132</v>
      </c>
      <c r="E1648" s="120" t="s">
        <v>502</v>
      </c>
      <c r="F1648" s="130">
        <v>43</v>
      </c>
      <c r="G1648" s="120" t="s">
        <v>81</v>
      </c>
      <c r="H1648" s="130" t="s">
        <v>503</v>
      </c>
      <c r="I1648" s="130">
        <v>2</v>
      </c>
      <c r="J1648" s="131">
        <v>1.7</v>
      </c>
      <c r="K1648" s="129">
        <f t="shared" si="115"/>
        <v>3.4</v>
      </c>
      <c r="L1648" s="133">
        <v>42591</v>
      </c>
      <c r="M1648" s="130" t="s">
        <v>535</v>
      </c>
      <c r="N1648" s="130">
        <v>2</v>
      </c>
      <c r="O1648" s="127">
        <f t="shared" si="114"/>
        <v>3.4</v>
      </c>
      <c r="P1648" s="126">
        <v>42640</v>
      </c>
      <c r="Q1648" s="120">
        <v>5046</v>
      </c>
      <c r="R1648" s="120" t="s">
        <v>611</v>
      </c>
    </row>
    <row r="1649" spans="1:18" ht="45" x14ac:dyDescent="0.25">
      <c r="A1649" s="120" t="s">
        <v>17</v>
      </c>
      <c r="B1649" s="121" t="s">
        <v>18</v>
      </c>
      <c r="C1649" s="122">
        <v>42664</v>
      </c>
      <c r="D1649" s="132">
        <v>140132</v>
      </c>
      <c r="E1649" s="120" t="s">
        <v>502</v>
      </c>
      <c r="F1649" s="130">
        <v>40</v>
      </c>
      <c r="G1649" s="120" t="s">
        <v>78</v>
      </c>
      <c r="H1649" s="130" t="s">
        <v>503</v>
      </c>
      <c r="I1649" s="130">
        <v>6</v>
      </c>
      <c r="J1649" s="131">
        <v>0.99</v>
      </c>
      <c r="K1649" s="129">
        <f t="shared" si="115"/>
        <v>5.9399999999999995</v>
      </c>
      <c r="L1649" s="133">
        <v>42591</v>
      </c>
      <c r="M1649" s="144" t="s">
        <v>536</v>
      </c>
      <c r="N1649" s="130">
        <v>6</v>
      </c>
      <c r="O1649" s="147">
        <f t="shared" si="114"/>
        <v>5.9399999999999995</v>
      </c>
      <c r="P1649" s="126">
        <v>42667</v>
      </c>
      <c r="Q1649" s="120">
        <v>1342</v>
      </c>
      <c r="R1649" s="120" t="s">
        <v>611</v>
      </c>
    </row>
    <row r="1650" spans="1:18" ht="45" x14ac:dyDescent="0.25">
      <c r="A1650" s="120" t="s">
        <v>17</v>
      </c>
      <c r="B1650" s="121" t="s">
        <v>18</v>
      </c>
      <c r="C1650" s="122">
        <v>42664</v>
      </c>
      <c r="D1650" s="132">
        <v>140132</v>
      </c>
      <c r="E1650" s="120" t="s">
        <v>502</v>
      </c>
      <c r="F1650" s="130">
        <v>41</v>
      </c>
      <c r="G1650" s="120" t="s">
        <v>79</v>
      </c>
      <c r="H1650" s="130" t="s">
        <v>503</v>
      </c>
      <c r="I1650" s="130">
        <v>6</v>
      </c>
      <c r="J1650" s="131">
        <v>1.29</v>
      </c>
      <c r="K1650" s="129">
        <f t="shared" si="115"/>
        <v>7.74</v>
      </c>
      <c r="L1650" s="133">
        <v>42591</v>
      </c>
      <c r="M1650" s="130" t="s">
        <v>548</v>
      </c>
      <c r="N1650" s="130">
        <v>6</v>
      </c>
      <c r="O1650" s="127">
        <f t="shared" si="114"/>
        <v>7.74</v>
      </c>
      <c r="P1650" s="133">
        <v>42772</v>
      </c>
      <c r="Q1650" s="130">
        <v>1520</v>
      </c>
      <c r="R1650" s="120" t="s">
        <v>611</v>
      </c>
    </row>
    <row r="1651" spans="1:18" ht="60" x14ac:dyDescent="0.25">
      <c r="A1651" s="120" t="s">
        <v>17</v>
      </c>
      <c r="B1651" s="121" t="s">
        <v>18</v>
      </c>
      <c r="C1651" s="122">
        <v>42664</v>
      </c>
      <c r="D1651" s="132">
        <v>140132</v>
      </c>
      <c r="E1651" s="120" t="s">
        <v>502</v>
      </c>
      <c r="F1651" s="130">
        <v>67</v>
      </c>
      <c r="G1651" s="120" t="s">
        <v>96</v>
      </c>
      <c r="H1651" s="130" t="s">
        <v>503</v>
      </c>
      <c r="I1651" s="130">
        <v>400</v>
      </c>
      <c r="J1651" s="131">
        <v>0.1</v>
      </c>
      <c r="K1651" s="129">
        <f t="shared" si="115"/>
        <v>40</v>
      </c>
      <c r="L1651" s="133">
        <v>42591</v>
      </c>
      <c r="M1651" s="130" t="s">
        <v>539</v>
      </c>
      <c r="N1651" s="130">
        <v>200</v>
      </c>
      <c r="O1651" s="127">
        <f t="shared" si="114"/>
        <v>20</v>
      </c>
      <c r="P1651" s="126">
        <v>42633</v>
      </c>
      <c r="Q1651" s="120">
        <v>4605</v>
      </c>
      <c r="R1651" s="120" t="s">
        <v>692</v>
      </c>
    </row>
    <row r="1652" spans="1:18" ht="90" x14ac:dyDescent="0.25">
      <c r="A1652" s="120" t="s">
        <v>17</v>
      </c>
      <c r="B1652" s="121" t="s">
        <v>18</v>
      </c>
      <c r="C1652" s="122">
        <v>42664</v>
      </c>
      <c r="D1652" s="132">
        <v>140132</v>
      </c>
      <c r="E1652" s="120" t="s">
        <v>502</v>
      </c>
      <c r="F1652" s="130">
        <v>83</v>
      </c>
      <c r="G1652" s="120" t="s">
        <v>106</v>
      </c>
      <c r="H1652" s="130" t="s">
        <v>503</v>
      </c>
      <c r="I1652" s="130">
        <v>1</v>
      </c>
      <c r="J1652" s="131">
        <v>22.44</v>
      </c>
      <c r="K1652" s="129">
        <f t="shared" si="115"/>
        <v>22.44</v>
      </c>
      <c r="L1652" s="133">
        <v>42591</v>
      </c>
      <c r="M1652" s="130" t="s">
        <v>544</v>
      </c>
      <c r="N1652" s="130">
        <v>1</v>
      </c>
      <c r="O1652" s="127">
        <f t="shared" si="114"/>
        <v>22.44</v>
      </c>
      <c r="P1652" s="126" t="s">
        <v>671</v>
      </c>
      <c r="Q1652" s="120" t="s">
        <v>477</v>
      </c>
      <c r="R1652" s="120" t="s">
        <v>698</v>
      </c>
    </row>
    <row r="1653" spans="1:18" ht="45" x14ac:dyDescent="0.25">
      <c r="A1653" s="120" t="s">
        <v>17</v>
      </c>
      <c r="B1653" s="121" t="s">
        <v>18</v>
      </c>
      <c r="C1653" s="122">
        <v>42664</v>
      </c>
      <c r="D1653" s="132">
        <v>140132</v>
      </c>
      <c r="E1653" s="120" t="s">
        <v>502</v>
      </c>
      <c r="F1653" s="130">
        <v>102</v>
      </c>
      <c r="G1653" s="120" t="s">
        <v>124</v>
      </c>
      <c r="H1653" s="130" t="s">
        <v>503</v>
      </c>
      <c r="I1653" s="130">
        <v>1</v>
      </c>
      <c r="J1653" s="131">
        <v>17.489999999999998</v>
      </c>
      <c r="K1653" s="129">
        <f t="shared" si="115"/>
        <v>17.489999999999998</v>
      </c>
      <c r="L1653" s="133">
        <v>42591</v>
      </c>
      <c r="M1653" s="130" t="s">
        <v>538</v>
      </c>
      <c r="N1653" s="130">
        <v>1</v>
      </c>
      <c r="O1653" s="127">
        <f t="shared" si="114"/>
        <v>17.489999999999998</v>
      </c>
      <c r="P1653" s="126">
        <v>42646</v>
      </c>
      <c r="Q1653" s="120">
        <v>4384</v>
      </c>
      <c r="R1653" s="120" t="s">
        <v>611</v>
      </c>
    </row>
    <row r="1654" spans="1:18" ht="60" x14ac:dyDescent="0.25">
      <c r="A1654" s="120" t="s">
        <v>17</v>
      </c>
      <c r="B1654" s="121" t="s">
        <v>18</v>
      </c>
      <c r="C1654" s="122">
        <v>42664</v>
      </c>
      <c r="D1654" s="132">
        <v>140132</v>
      </c>
      <c r="E1654" s="120" t="s">
        <v>502</v>
      </c>
      <c r="F1654" s="130">
        <v>101</v>
      </c>
      <c r="G1654" s="120" t="s">
        <v>123</v>
      </c>
      <c r="H1654" s="130" t="s">
        <v>503</v>
      </c>
      <c r="I1654" s="130">
        <v>1</v>
      </c>
      <c r="J1654" s="131">
        <v>5.84</v>
      </c>
      <c r="K1654" s="129">
        <f t="shared" si="115"/>
        <v>5.84</v>
      </c>
      <c r="L1654" s="133">
        <v>42591</v>
      </c>
      <c r="M1654" s="130" t="s">
        <v>548</v>
      </c>
      <c r="N1654" s="130">
        <v>1</v>
      </c>
      <c r="O1654" s="127">
        <f t="shared" si="114"/>
        <v>5.84</v>
      </c>
      <c r="P1654" s="133">
        <v>42772</v>
      </c>
      <c r="Q1654" s="130">
        <v>1520</v>
      </c>
      <c r="R1654" s="120" t="s">
        <v>611</v>
      </c>
    </row>
    <row r="1655" spans="1:18" ht="60" x14ac:dyDescent="0.25">
      <c r="A1655" s="120" t="s">
        <v>17</v>
      </c>
      <c r="B1655" s="121" t="s">
        <v>18</v>
      </c>
      <c r="C1655" s="122">
        <v>42664</v>
      </c>
      <c r="D1655" s="132">
        <v>140132</v>
      </c>
      <c r="E1655" s="120" t="s">
        <v>502</v>
      </c>
      <c r="F1655" s="130">
        <v>103</v>
      </c>
      <c r="G1655" s="120" t="s">
        <v>125</v>
      </c>
      <c r="H1655" s="130" t="s">
        <v>503</v>
      </c>
      <c r="I1655" s="130">
        <v>2</v>
      </c>
      <c r="J1655" s="131">
        <v>7.75</v>
      </c>
      <c r="K1655" s="129">
        <f t="shared" si="115"/>
        <v>15.5</v>
      </c>
      <c r="L1655" s="133">
        <v>42591</v>
      </c>
      <c r="M1655" s="130" t="s">
        <v>540</v>
      </c>
      <c r="N1655" s="130">
        <v>2</v>
      </c>
      <c r="O1655" s="127">
        <f t="shared" si="114"/>
        <v>15.5</v>
      </c>
      <c r="P1655" s="133">
        <v>42766</v>
      </c>
      <c r="Q1655" s="130">
        <v>7</v>
      </c>
      <c r="R1655" s="120" t="s">
        <v>611</v>
      </c>
    </row>
    <row r="1656" spans="1:18" ht="105" x14ac:dyDescent="0.25">
      <c r="A1656" s="120" t="s">
        <v>17</v>
      </c>
      <c r="B1656" s="121" t="s">
        <v>18</v>
      </c>
      <c r="C1656" s="122">
        <v>42664</v>
      </c>
      <c r="D1656" s="132">
        <v>140132</v>
      </c>
      <c r="E1656" s="120" t="s">
        <v>502</v>
      </c>
      <c r="F1656" s="130">
        <v>146</v>
      </c>
      <c r="G1656" s="120" t="s">
        <v>160</v>
      </c>
      <c r="H1656" s="130" t="s">
        <v>503</v>
      </c>
      <c r="I1656" s="130">
        <v>1</v>
      </c>
      <c r="J1656" s="131">
        <v>64.5</v>
      </c>
      <c r="K1656" s="129">
        <f t="shared" si="115"/>
        <v>64.5</v>
      </c>
      <c r="L1656" s="133">
        <v>42591</v>
      </c>
      <c r="M1656" s="130" t="s">
        <v>539</v>
      </c>
      <c r="N1656" s="130">
        <v>1</v>
      </c>
      <c r="O1656" s="127">
        <f t="shared" si="114"/>
        <v>64.5</v>
      </c>
      <c r="P1656" s="126">
        <v>42633</v>
      </c>
      <c r="Q1656" s="120">
        <v>4605</v>
      </c>
      <c r="R1656" s="120" t="s">
        <v>611</v>
      </c>
    </row>
    <row r="1657" spans="1:18" ht="45" x14ac:dyDescent="0.25">
      <c r="A1657" s="120" t="s">
        <v>17</v>
      </c>
      <c r="B1657" s="121" t="s">
        <v>18</v>
      </c>
      <c r="C1657" s="122">
        <v>42664</v>
      </c>
      <c r="D1657" s="132">
        <v>140132</v>
      </c>
      <c r="E1657" s="120" t="s">
        <v>502</v>
      </c>
      <c r="F1657" s="130">
        <v>154</v>
      </c>
      <c r="G1657" s="120" t="s">
        <v>168</v>
      </c>
      <c r="H1657" s="130" t="s">
        <v>503</v>
      </c>
      <c r="I1657" s="130">
        <v>1</v>
      </c>
      <c r="J1657" s="131">
        <v>1.21</v>
      </c>
      <c r="K1657" s="129">
        <f t="shared" si="115"/>
        <v>1.21</v>
      </c>
      <c r="L1657" s="133">
        <v>42591</v>
      </c>
      <c r="M1657" s="130" t="s">
        <v>548</v>
      </c>
      <c r="N1657" s="130">
        <v>1</v>
      </c>
      <c r="O1657" s="127">
        <f t="shared" si="114"/>
        <v>1.21</v>
      </c>
      <c r="P1657" s="133">
        <v>42772</v>
      </c>
      <c r="Q1657" s="130">
        <v>1520</v>
      </c>
      <c r="R1657" s="120" t="s">
        <v>611</v>
      </c>
    </row>
    <row r="1658" spans="1:18" ht="75" x14ac:dyDescent="0.25">
      <c r="A1658" s="120" t="s">
        <v>17</v>
      </c>
      <c r="B1658" s="121" t="s">
        <v>18</v>
      </c>
      <c r="C1658" s="122">
        <v>42664</v>
      </c>
      <c r="D1658" s="132">
        <v>140132</v>
      </c>
      <c r="E1658" s="120" t="s">
        <v>502</v>
      </c>
      <c r="F1658" s="130">
        <v>160</v>
      </c>
      <c r="G1658" s="120" t="s">
        <v>174</v>
      </c>
      <c r="H1658" s="130" t="s">
        <v>503</v>
      </c>
      <c r="I1658" s="130">
        <v>4</v>
      </c>
      <c r="J1658" s="131">
        <v>7.54</v>
      </c>
      <c r="K1658" s="129">
        <f t="shared" si="115"/>
        <v>30.16</v>
      </c>
      <c r="L1658" s="133">
        <v>42591</v>
      </c>
      <c r="M1658" s="130" t="s">
        <v>538</v>
      </c>
      <c r="N1658" s="130">
        <v>4</v>
      </c>
      <c r="O1658" s="127">
        <f t="shared" si="114"/>
        <v>30.16</v>
      </c>
      <c r="P1658" s="126">
        <v>42646</v>
      </c>
      <c r="Q1658" s="120">
        <v>4384</v>
      </c>
      <c r="R1658" s="120" t="s">
        <v>611</v>
      </c>
    </row>
    <row r="1659" spans="1:18" ht="45" x14ac:dyDescent="0.25">
      <c r="A1659" s="120" t="s">
        <v>17</v>
      </c>
      <c r="B1659" s="121" t="s">
        <v>18</v>
      </c>
      <c r="C1659" s="122">
        <v>42664</v>
      </c>
      <c r="D1659" s="132">
        <v>140132</v>
      </c>
      <c r="E1659" s="120" t="s">
        <v>502</v>
      </c>
      <c r="F1659" s="130">
        <v>173</v>
      </c>
      <c r="G1659" s="120" t="s">
        <v>178</v>
      </c>
      <c r="H1659" s="130" t="s">
        <v>503</v>
      </c>
      <c r="I1659" s="130">
        <v>1</v>
      </c>
      <c r="J1659" s="131">
        <v>2.69</v>
      </c>
      <c r="K1659" s="129">
        <f t="shared" si="115"/>
        <v>2.69</v>
      </c>
      <c r="L1659" s="133">
        <v>42591</v>
      </c>
      <c r="M1659" s="130" t="s">
        <v>548</v>
      </c>
      <c r="N1659" s="130">
        <v>1</v>
      </c>
      <c r="O1659" s="127">
        <f t="shared" si="114"/>
        <v>2.69</v>
      </c>
      <c r="P1659" s="133">
        <v>42772</v>
      </c>
      <c r="Q1659" s="130">
        <v>1520</v>
      </c>
      <c r="R1659" s="120" t="s">
        <v>611</v>
      </c>
    </row>
    <row r="1660" spans="1:18" ht="45" x14ac:dyDescent="0.25">
      <c r="A1660" s="120" t="s">
        <v>17</v>
      </c>
      <c r="B1660" s="121" t="s">
        <v>18</v>
      </c>
      <c r="C1660" s="122">
        <v>42664</v>
      </c>
      <c r="D1660" s="132">
        <v>140132</v>
      </c>
      <c r="E1660" s="120" t="s">
        <v>502</v>
      </c>
      <c r="F1660" s="130">
        <v>174</v>
      </c>
      <c r="G1660" s="120" t="s">
        <v>179</v>
      </c>
      <c r="H1660" s="130" t="s">
        <v>503</v>
      </c>
      <c r="I1660" s="130">
        <v>1</v>
      </c>
      <c r="J1660" s="131">
        <v>2.8</v>
      </c>
      <c r="K1660" s="129">
        <f t="shared" si="115"/>
        <v>2.8</v>
      </c>
      <c r="L1660" s="133">
        <v>42591</v>
      </c>
      <c r="M1660" s="144" t="s">
        <v>542</v>
      </c>
      <c r="N1660" s="130">
        <v>1</v>
      </c>
      <c r="O1660" s="127">
        <f t="shared" si="114"/>
        <v>2.8</v>
      </c>
      <c r="P1660" s="126">
        <v>42660</v>
      </c>
      <c r="Q1660" s="120">
        <v>378</v>
      </c>
      <c r="R1660" s="120" t="s">
        <v>611</v>
      </c>
    </row>
    <row r="1661" spans="1:18" ht="90" x14ac:dyDescent="0.25">
      <c r="A1661" s="120" t="s">
        <v>17</v>
      </c>
      <c r="B1661" s="121" t="s">
        <v>18</v>
      </c>
      <c r="C1661" s="122">
        <v>42664</v>
      </c>
      <c r="D1661" s="132">
        <v>180000</v>
      </c>
      <c r="E1661" s="120" t="s">
        <v>330</v>
      </c>
      <c r="F1661" s="130">
        <v>4</v>
      </c>
      <c r="G1661" s="120" t="s">
        <v>44</v>
      </c>
      <c r="H1661" s="130" t="s">
        <v>504</v>
      </c>
      <c r="I1661" s="130">
        <v>5</v>
      </c>
      <c r="J1661" s="131">
        <v>3.5</v>
      </c>
      <c r="K1661" s="129">
        <f t="shared" si="115"/>
        <v>17.5</v>
      </c>
      <c r="L1661" s="133">
        <v>42591</v>
      </c>
      <c r="M1661" s="130" t="s">
        <v>551</v>
      </c>
      <c r="N1661" s="130">
        <v>5</v>
      </c>
      <c r="O1661" s="127">
        <f t="shared" si="114"/>
        <v>17.5</v>
      </c>
      <c r="P1661" s="126">
        <v>42660</v>
      </c>
      <c r="Q1661" s="120">
        <v>380</v>
      </c>
      <c r="R1661" s="120" t="s">
        <v>611</v>
      </c>
    </row>
    <row r="1662" spans="1:18" ht="60" x14ac:dyDescent="0.25">
      <c r="A1662" s="120" t="s">
        <v>17</v>
      </c>
      <c r="B1662" s="121" t="s">
        <v>18</v>
      </c>
      <c r="C1662" s="122">
        <v>42664</v>
      </c>
      <c r="D1662" s="132">
        <v>180000</v>
      </c>
      <c r="E1662" s="120" t="s">
        <v>330</v>
      </c>
      <c r="F1662" s="130">
        <v>7</v>
      </c>
      <c r="G1662" s="120" t="s">
        <v>47</v>
      </c>
      <c r="H1662" s="130" t="s">
        <v>504</v>
      </c>
      <c r="I1662" s="130">
        <v>150</v>
      </c>
      <c r="J1662" s="131">
        <v>2.5</v>
      </c>
      <c r="K1662" s="129">
        <f t="shared" si="115"/>
        <v>375</v>
      </c>
      <c r="L1662" s="133">
        <v>42591</v>
      </c>
      <c r="M1662" s="130" t="s">
        <v>558</v>
      </c>
      <c r="N1662" s="130">
        <v>150</v>
      </c>
      <c r="O1662" s="127">
        <f t="shared" si="114"/>
        <v>375</v>
      </c>
      <c r="P1662" s="126">
        <v>42660</v>
      </c>
      <c r="Q1662" s="120">
        <v>17162</v>
      </c>
      <c r="R1662" s="120" t="s">
        <v>611</v>
      </c>
    </row>
    <row r="1663" spans="1:18" ht="30" x14ac:dyDescent="0.25">
      <c r="A1663" s="120" t="s">
        <v>17</v>
      </c>
      <c r="B1663" s="121" t="s">
        <v>18</v>
      </c>
      <c r="C1663" s="122">
        <v>42664</v>
      </c>
      <c r="D1663" s="132">
        <v>180000</v>
      </c>
      <c r="E1663" s="120" t="s">
        <v>330</v>
      </c>
      <c r="F1663" s="130">
        <v>17</v>
      </c>
      <c r="G1663" s="120" t="s">
        <v>57</v>
      </c>
      <c r="H1663" s="130" t="s">
        <v>504</v>
      </c>
      <c r="I1663" s="130">
        <v>200</v>
      </c>
      <c r="J1663" s="131">
        <v>2.5499999999999998</v>
      </c>
      <c r="K1663" s="129">
        <f t="shared" si="115"/>
        <v>509.99999999999994</v>
      </c>
      <c r="L1663" s="133">
        <v>42591</v>
      </c>
      <c r="M1663" s="130" t="s">
        <v>553</v>
      </c>
      <c r="N1663" s="130">
        <v>200</v>
      </c>
      <c r="O1663" s="127">
        <f t="shared" si="114"/>
        <v>509.99999999999994</v>
      </c>
      <c r="P1663" s="126">
        <v>42633</v>
      </c>
      <c r="Q1663" s="120">
        <v>4606</v>
      </c>
      <c r="R1663" s="120" t="s">
        <v>611</v>
      </c>
    </row>
    <row r="1664" spans="1:18" ht="105" x14ac:dyDescent="0.25">
      <c r="A1664" s="120" t="s">
        <v>17</v>
      </c>
      <c r="B1664" s="121" t="s">
        <v>18</v>
      </c>
      <c r="C1664" s="122">
        <v>42664</v>
      </c>
      <c r="D1664" s="132">
        <v>180000</v>
      </c>
      <c r="E1664" s="120" t="s">
        <v>330</v>
      </c>
      <c r="F1664" s="130">
        <v>19</v>
      </c>
      <c r="G1664" s="120" t="s">
        <v>59</v>
      </c>
      <c r="H1664" s="130" t="s">
        <v>504</v>
      </c>
      <c r="I1664" s="130">
        <v>250</v>
      </c>
      <c r="J1664" s="131">
        <v>0.32</v>
      </c>
      <c r="K1664" s="129">
        <f t="shared" si="115"/>
        <v>80</v>
      </c>
      <c r="L1664" s="133">
        <v>42591</v>
      </c>
      <c r="M1664" s="130" t="s">
        <v>557</v>
      </c>
      <c r="N1664" s="130">
        <v>227</v>
      </c>
      <c r="O1664" s="127">
        <f t="shared" si="114"/>
        <v>72.64</v>
      </c>
      <c r="P1664" s="126">
        <v>42695</v>
      </c>
      <c r="Q1664" s="120">
        <v>1270</v>
      </c>
      <c r="R1664" s="120" t="s">
        <v>611</v>
      </c>
    </row>
    <row r="1665" spans="1:18" ht="105" x14ac:dyDescent="0.25">
      <c r="A1665" s="120" t="s">
        <v>17</v>
      </c>
      <c r="B1665" s="121" t="s">
        <v>18</v>
      </c>
      <c r="C1665" s="122">
        <v>42664</v>
      </c>
      <c r="D1665" s="132">
        <v>180000</v>
      </c>
      <c r="E1665" s="120" t="s">
        <v>330</v>
      </c>
      <c r="F1665" s="130">
        <v>20</v>
      </c>
      <c r="G1665" s="120" t="s">
        <v>60</v>
      </c>
      <c r="H1665" s="130" t="s">
        <v>504</v>
      </c>
      <c r="I1665" s="130">
        <v>250</v>
      </c>
      <c r="J1665" s="131">
        <v>0.32</v>
      </c>
      <c r="K1665" s="129">
        <f t="shared" si="115"/>
        <v>80</v>
      </c>
      <c r="L1665" s="133">
        <v>42591</v>
      </c>
      <c r="M1665" s="130" t="s">
        <v>557</v>
      </c>
      <c r="N1665" s="130">
        <v>98</v>
      </c>
      <c r="O1665" s="127">
        <f t="shared" ref="O1665:O1729" si="116">N1665*J1665</f>
        <v>31.36</v>
      </c>
      <c r="P1665" s="126">
        <v>42695</v>
      </c>
      <c r="Q1665" s="120">
        <v>1270</v>
      </c>
      <c r="R1665" s="120" t="s">
        <v>611</v>
      </c>
    </row>
    <row r="1666" spans="1:18" ht="75" x14ac:dyDescent="0.25">
      <c r="A1666" s="120" t="s">
        <v>17</v>
      </c>
      <c r="B1666" s="121" t="s">
        <v>18</v>
      </c>
      <c r="C1666" s="122">
        <v>42664</v>
      </c>
      <c r="D1666" s="132">
        <v>180000</v>
      </c>
      <c r="E1666" s="120" t="s">
        <v>330</v>
      </c>
      <c r="F1666" s="130">
        <v>91</v>
      </c>
      <c r="G1666" s="120" t="s">
        <v>114</v>
      </c>
      <c r="H1666" s="130" t="s">
        <v>504</v>
      </c>
      <c r="I1666" s="130">
        <v>200</v>
      </c>
      <c r="J1666" s="131">
        <v>1.03</v>
      </c>
      <c r="K1666" s="129">
        <f t="shared" ref="K1666:K1729" si="117">J1666*I1666</f>
        <v>206</v>
      </c>
      <c r="L1666" s="133">
        <v>42591</v>
      </c>
      <c r="M1666" s="130" t="s">
        <v>556</v>
      </c>
      <c r="N1666" s="130">
        <v>200</v>
      </c>
      <c r="O1666" s="127">
        <f t="shared" si="116"/>
        <v>206</v>
      </c>
      <c r="P1666" s="126">
        <v>42653</v>
      </c>
      <c r="Q1666" s="120">
        <v>3294</v>
      </c>
      <c r="R1666" s="120" t="s">
        <v>611</v>
      </c>
    </row>
    <row r="1667" spans="1:18" ht="60" x14ac:dyDescent="0.25">
      <c r="A1667" s="120" t="s">
        <v>17</v>
      </c>
      <c r="B1667" s="121" t="s">
        <v>18</v>
      </c>
      <c r="C1667" s="122">
        <v>42664</v>
      </c>
      <c r="D1667" s="132">
        <v>180000</v>
      </c>
      <c r="E1667" s="120" t="s">
        <v>330</v>
      </c>
      <c r="F1667" s="130">
        <v>99</v>
      </c>
      <c r="G1667" s="120" t="s">
        <v>121</v>
      </c>
      <c r="H1667" s="130" t="s">
        <v>504</v>
      </c>
      <c r="I1667" s="130">
        <v>5</v>
      </c>
      <c r="J1667" s="131">
        <v>19.989999999999998</v>
      </c>
      <c r="K1667" s="129">
        <f t="shared" si="117"/>
        <v>99.949999999999989</v>
      </c>
      <c r="L1667" s="133">
        <v>42591</v>
      </c>
      <c r="M1667" s="130" t="s">
        <v>555</v>
      </c>
      <c r="N1667" s="130">
        <v>5</v>
      </c>
      <c r="O1667" s="127">
        <f t="shared" si="116"/>
        <v>99.949999999999989</v>
      </c>
      <c r="P1667" s="126">
        <v>42641</v>
      </c>
      <c r="Q1667" s="120">
        <v>566</v>
      </c>
      <c r="R1667" s="120" t="s">
        <v>611</v>
      </c>
    </row>
    <row r="1668" spans="1:18" ht="60" x14ac:dyDescent="0.25">
      <c r="A1668" s="120" t="s">
        <v>17</v>
      </c>
      <c r="B1668" s="121" t="s">
        <v>18</v>
      </c>
      <c r="C1668" s="122">
        <v>42664</v>
      </c>
      <c r="D1668" s="132">
        <v>180000</v>
      </c>
      <c r="E1668" s="120" t="s">
        <v>330</v>
      </c>
      <c r="F1668" s="130">
        <v>103</v>
      </c>
      <c r="G1668" s="120" t="s">
        <v>125</v>
      </c>
      <c r="H1668" s="130" t="s">
        <v>504</v>
      </c>
      <c r="I1668" s="130">
        <v>10</v>
      </c>
      <c r="J1668" s="131">
        <v>7.75</v>
      </c>
      <c r="K1668" s="129">
        <f t="shared" si="117"/>
        <v>77.5</v>
      </c>
      <c r="L1668" s="133">
        <v>42591</v>
      </c>
      <c r="M1668" s="130" t="s">
        <v>554</v>
      </c>
      <c r="N1668" s="130">
        <v>10</v>
      </c>
      <c r="O1668" s="127">
        <f t="shared" si="116"/>
        <v>77.5</v>
      </c>
      <c r="P1668" s="133">
        <v>42766</v>
      </c>
      <c r="Q1668" s="130">
        <v>5</v>
      </c>
      <c r="R1668" s="120" t="s">
        <v>611</v>
      </c>
    </row>
    <row r="1669" spans="1:18" ht="60" x14ac:dyDescent="0.25">
      <c r="A1669" s="120" t="s">
        <v>17</v>
      </c>
      <c r="B1669" s="121" t="s">
        <v>18</v>
      </c>
      <c r="C1669" s="122">
        <v>42664</v>
      </c>
      <c r="D1669" s="132">
        <v>180000</v>
      </c>
      <c r="E1669" s="120" t="s">
        <v>330</v>
      </c>
      <c r="F1669" s="130">
        <v>109</v>
      </c>
      <c r="G1669" s="120" t="s">
        <v>132</v>
      </c>
      <c r="H1669" s="130" t="s">
        <v>504</v>
      </c>
      <c r="I1669" s="130">
        <v>50</v>
      </c>
      <c r="J1669" s="131">
        <v>2</v>
      </c>
      <c r="K1669" s="129">
        <f t="shared" si="117"/>
        <v>100</v>
      </c>
      <c r="L1669" s="133">
        <v>42591</v>
      </c>
      <c r="M1669" s="130" t="s">
        <v>551</v>
      </c>
      <c r="N1669" s="130">
        <v>50</v>
      </c>
      <c r="O1669" s="127">
        <f t="shared" si="116"/>
        <v>100</v>
      </c>
      <c r="P1669" s="126">
        <v>42660</v>
      </c>
      <c r="Q1669" s="120">
        <v>380</v>
      </c>
      <c r="R1669" s="120" t="s">
        <v>611</v>
      </c>
    </row>
    <row r="1670" spans="1:18" ht="135" x14ac:dyDescent="0.25">
      <c r="A1670" s="120" t="s">
        <v>17</v>
      </c>
      <c r="B1670" s="121" t="s">
        <v>18</v>
      </c>
      <c r="C1670" s="122">
        <v>42664</v>
      </c>
      <c r="D1670" s="132">
        <v>180000</v>
      </c>
      <c r="E1670" s="120" t="s">
        <v>330</v>
      </c>
      <c r="F1670" s="130">
        <v>113</v>
      </c>
      <c r="G1670" s="120" t="s">
        <v>136</v>
      </c>
      <c r="H1670" s="130" t="s">
        <v>504</v>
      </c>
      <c r="I1670" s="130">
        <v>500</v>
      </c>
      <c r="J1670" s="131">
        <v>12.72</v>
      </c>
      <c r="K1670" s="129">
        <f t="shared" si="117"/>
        <v>6360</v>
      </c>
      <c r="L1670" s="133">
        <v>42591</v>
      </c>
      <c r="M1670" s="130" t="s">
        <v>553</v>
      </c>
      <c r="N1670" s="130">
        <v>239</v>
      </c>
      <c r="O1670" s="127">
        <f t="shared" si="116"/>
        <v>3040.08</v>
      </c>
      <c r="P1670" s="126">
        <v>42660</v>
      </c>
      <c r="Q1670" s="120">
        <v>4606</v>
      </c>
      <c r="R1670" s="120" t="s">
        <v>692</v>
      </c>
    </row>
    <row r="1671" spans="1:18" ht="135" x14ac:dyDescent="0.25">
      <c r="A1671" s="120" t="s">
        <v>17</v>
      </c>
      <c r="B1671" s="121" t="s">
        <v>18</v>
      </c>
      <c r="C1671" s="122">
        <v>42664</v>
      </c>
      <c r="D1671" s="132">
        <v>180000</v>
      </c>
      <c r="E1671" s="120" t="s">
        <v>330</v>
      </c>
      <c r="F1671" s="130">
        <v>114</v>
      </c>
      <c r="G1671" s="120" t="s">
        <v>137</v>
      </c>
      <c r="H1671" s="130" t="s">
        <v>504</v>
      </c>
      <c r="I1671" s="130">
        <v>5</v>
      </c>
      <c r="J1671" s="131">
        <v>11.42</v>
      </c>
      <c r="K1671" s="129">
        <f t="shared" si="117"/>
        <v>57.1</v>
      </c>
      <c r="L1671" s="133">
        <v>42591</v>
      </c>
      <c r="M1671" s="130" t="s">
        <v>553</v>
      </c>
      <c r="N1671" s="130">
        <v>5</v>
      </c>
      <c r="O1671" s="127">
        <f t="shared" si="116"/>
        <v>57.1</v>
      </c>
      <c r="P1671" s="126">
        <v>42633</v>
      </c>
      <c r="Q1671" s="120">
        <v>4606</v>
      </c>
      <c r="R1671" s="120" t="s">
        <v>611</v>
      </c>
    </row>
    <row r="1672" spans="1:18" ht="75" x14ac:dyDescent="0.25">
      <c r="A1672" s="120" t="s">
        <v>17</v>
      </c>
      <c r="B1672" s="121" t="s">
        <v>18</v>
      </c>
      <c r="C1672" s="122">
        <v>42664</v>
      </c>
      <c r="D1672" s="132">
        <v>180000</v>
      </c>
      <c r="E1672" s="120" t="s">
        <v>330</v>
      </c>
      <c r="F1672" s="130">
        <v>160</v>
      </c>
      <c r="G1672" s="120" t="s">
        <v>174</v>
      </c>
      <c r="H1672" s="130" t="s">
        <v>504</v>
      </c>
      <c r="I1672" s="130">
        <v>25</v>
      </c>
      <c r="J1672" s="131">
        <v>7.54</v>
      </c>
      <c r="K1672" s="129">
        <f t="shared" si="117"/>
        <v>188.5</v>
      </c>
      <c r="L1672" s="133">
        <v>42591</v>
      </c>
      <c r="M1672" s="130" t="s">
        <v>552</v>
      </c>
      <c r="N1672" s="130">
        <v>25</v>
      </c>
      <c r="O1672" s="127">
        <f t="shared" si="116"/>
        <v>188.5</v>
      </c>
      <c r="P1672" s="126">
        <v>42646</v>
      </c>
      <c r="Q1672" s="120">
        <v>4385</v>
      </c>
      <c r="R1672" s="120" t="s">
        <v>611</v>
      </c>
    </row>
    <row r="1673" spans="1:18" ht="45" x14ac:dyDescent="0.25">
      <c r="A1673" s="120" t="s">
        <v>17</v>
      </c>
      <c r="B1673" s="121" t="s">
        <v>18</v>
      </c>
      <c r="C1673" s="122">
        <v>42664</v>
      </c>
      <c r="D1673" s="132">
        <v>180000</v>
      </c>
      <c r="E1673" s="120" t="s">
        <v>330</v>
      </c>
      <c r="F1673" s="130">
        <v>173</v>
      </c>
      <c r="G1673" s="120" t="s">
        <v>178</v>
      </c>
      <c r="H1673" s="130" t="s">
        <v>504</v>
      </c>
      <c r="I1673" s="130">
        <v>25</v>
      </c>
      <c r="J1673" s="131">
        <v>2.69</v>
      </c>
      <c r="K1673" s="129">
        <f t="shared" si="117"/>
        <v>67.25</v>
      </c>
      <c r="L1673" s="133">
        <v>42591</v>
      </c>
      <c r="M1673" s="130" t="s">
        <v>557</v>
      </c>
      <c r="N1673" s="130">
        <v>25</v>
      </c>
      <c r="O1673" s="127">
        <f t="shared" si="116"/>
        <v>67.25</v>
      </c>
      <c r="P1673" s="126">
        <v>42695</v>
      </c>
      <c r="Q1673" s="120">
        <v>1270</v>
      </c>
      <c r="R1673" s="120" t="s">
        <v>611</v>
      </c>
    </row>
    <row r="1674" spans="1:18" ht="60" x14ac:dyDescent="0.25">
      <c r="A1674" s="120" t="s">
        <v>17</v>
      </c>
      <c r="B1674" s="121" t="s">
        <v>18</v>
      </c>
      <c r="C1674" s="122">
        <v>42664</v>
      </c>
      <c r="D1674" s="132">
        <v>200100</v>
      </c>
      <c r="E1674" s="120" t="s">
        <v>494</v>
      </c>
      <c r="F1674" s="130">
        <v>101</v>
      </c>
      <c r="G1674" s="120" t="s">
        <v>123</v>
      </c>
      <c r="H1674" s="130" t="s">
        <v>495</v>
      </c>
      <c r="I1674" s="130">
        <v>10</v>
      </c>
      <c r="J1674" s="131">
        <v>5.84</v>
      </c>
      <c r="K1674" s="129">
        <f t="shared" si="117"/>
        <v>58.4</v>
      </c>
      <c r="L1674" s="133">
        <v>42591</v>
      </c>
      <c r="M1674" s="130" t="s">
        <v>548</v>
      </c>
      <c r="N1674" s="130">
        <v>10</v>
      </c>
      <c r="O1674" s="127">
        <f t="shared" si="116"/>
        <v>58.4</v>
      </c>
      <c r="P1674" s="133">
        <v>42772</v>
      </c>
      <c r="Q1674" s="130">
        <v>1520</v>
      </c>
      <c r="R1674" s="120" t="s">
        <v>611</v>
      </c>
    </row>
    <row r="1675" spans="1:18" ht="60" x14ac:dyDescent="0.25">
      <c r="A1675" s="120" t="s">
        <v>17</v>
      </c>
      <c r="B1675" s="121" t="s">
        <v>18</v>
      </c>
      <c r="C1675" s="122">
        <v>42664</v>
      </c>
      <c r="D1675" s="132">
        <v>200100</v>
      </c>
      <c r="E1675" s="120" t="s">
        <v>494</v>
      </c>
      <c r="F1675" s="130">
        <v>109</v>
      </c>
      <c r="G1675" s="120" t="s">
        <v>132</v>
      </c>
      <c r="H1675" s="130" t="s">
        <v>495</v>
      </c>
      <c r="I1675" s="130">
        <v>10</v>
      </c>
      <c r="J1675" s="131">
        <v>2</v>
      </c>
      <c r="K1675" s="129">
        <f t="shared" si="117"/>
        <v>20</v>
      </c>
      <c r="L1675" s="133">
        <v>42591</v>
      </c>
      <c r="M1675" s="144" t="s">
        <v>542</v>
      </c>
      <c r="N1675" s="130">
        <v>10</v>
      </c>
      <c r="O1675" s="127">
        <f t="shared" si="116"/>
        <v>20</v>
      </c>
      <c r="P1675" s="126">
        <v>42660</v>
      </c>
      <c r="Q1675" s="120">
        <v>378</v>
      </c>
      <c r="R1675" s="120" t="s">
        <v>611</v>
      </c>
    </row>
    <row r="1676" spans="1:18" ht="60" x14ac:dyDescent="0.25">
      <c r="A1676" s="120" t="s">
        <v>17</v>
      </c>
      <c r="B1676" s="121" t="s">
        <v>18</v>
      </c>
      <c r="C1676" s="122">
        <v>42664</v>
      </c>
      <c r="D1676" s="132">
        <v>200100</v>
      </c>
      <c r="E1676" s="120" t="s">
        <v>494</v>
      </c>
      <c r="F1676" s="130">
        <v>111</v>
      </c>
      <c r="G1676" s="120" t="s">
        <v>134</v>
      </c>
      <c r="H1676" s="130" t="s">
        <v>495</v>
      </c>
      <c r="I1676" s="130">
        <v>10</v>
      </c>
      <c r="J1676" s="131">
        <v>10.49</v>
      </c>
      <c r="K1676" s="129">
        <f t="shared" si="117"/>
        <v>104.9</v>
      </c>
      <c r="L1676" s="133">
        <v>42591</v>
      </c>
      <c r="M1676" s="130" t="s">
        <v>547</v>
      </c>
      <c r="N1676" s="130">
        <v>10</v>
      </c>
      <c r="O1676" s="127">
        <f t="shared" si="116"/>
        <v>104.9</v>
      </c>
      <c r="P1676" s="126">
        <v>42725</v>
      </c>
      <c r="Q1676" s="120">
        <v>1731</v>
      </c>
      <c r="R1676" s="120" t="s">
        <v>611</v>
      </c>
    </row>
    <row r="1677" spans="1:18" ht="60" x14ac:dyDescent="0.25">
      <c r="A1677" s="120" t="s">
        <v>17</v>
      </c>
      <c r="B1677" s="121" t="s">
        <v>18</v>
      </c>
      <c r="C1677" s="122">
        <v>42664</v>
      </c>
      <c r="D1677" s="132">
        <v>200200</v>
      </c>
      <c r="E1677" s="120" t="s">
        <v>496</v>
      </c>
      <c r="F1677" s="130">
        <v>8</v>
      </c>
      <c r="G1677" s="120" t="str">
        <f>VLOOKUP(F1677,Plan2!$1:$1048576,3,FALSE)</f>
        <v>APONTADOR LÁPIS, MATERIAL METAL, TIPO ESCOLAR, COR PRATEADO, TAMANHO PEQUENO, QUANTIDADE FUROS 1, CARACTERÍSTICAS ADICIONAIS SEM DEPÓSITO</v>
      </c>
      <c r="H1677" s="130" t="s">
        <v>497</v>
      </c>
      <c r="I1677" s="130">
        <v>10</v>
      </c>
      <c r="J1677" s="131">
        <v>0.4</v>
      </c>
      <c r="K1677" s="129">
        <f t="shared" si="117"/>
        <v>4</v>
      </c>
      <c r="L1677" s="133">
        <v>42591</v>
      </c>
      <c r="M1677" s="144" t="s">
        <v>543</v>
      </c>
      <c r="N1677" s="130">
        <v>10</v>
      </c>
      <c r="O1677" s="127">
        <f t="shared" si="116"/>
        <v>4</v>
      </c>
      <c r="P1677" s="126">
        <v>42639</v>
      </c>
      <c r="Q1677" s="120">
        <v>1484</v>
      </c>
      <c r="R1677" s="120" t="s">
        <v>611</v>
      </c>
    </row>
    <row r="1678" spans="1:18" ht="45" x14ac:dyDescent="0.25">
      <c r="A1678" s="120" t="s">
        <v>17</v>
      </c>
      <c r="B1678" s="121" t="s">
        <v>18</v>
      </c>
      <c r="C1678" s="122">
        <v>42664</v>
      </c>
      <c r="D1678" s="132">
        <v>200200</v>
      </c>
      <c r="E1678" s="120" t="s">
        <v>496</v>
      </c>
      <c r="F1678" s="130">
        <v>9</v>
      </c>
      <c r="G1678" s="120" t="str">
        <f>VLOOKUP(F1678,Plan2!$1:$1048576,3,FALSE)</f>
        <v>BARBANTE ALGODÃO, QUANTIDADE FIOS 8 UN, ACABAMENTO SUPERFICIAL CRÚ. ROLO DE 250G</v>
      </c>
      <c r="H1678" s="130" t="s">
        <v>497</v>
      </c>
      <c r="I1678" s="130">
        <v>2</v>
      </c>
      <c r="J1678" s="131">
        <v>3.49</v>
      </c>
      <c r="K1678" s="129">
        <f t="shared" si="117"/>
        <v>6.98</v>
      </c>
      <c r="L1678" s="133">
        <v>42591</v>
      </c>
      <c r="M1678" s="144" t="s">
        <v>536</v>
      </c>
      <c r="N1678" s="130">
        <v>2</v>
      </c>
      <c r="O1678" s="147">
        <f t="shared" si="116"/>
        <v>6.98</v>
      </c>
      <c r="P1678" s="126">
        <v>42667</v>
      </c>
      <c r="Q1678" s="120">
        <v>1342</v>
      </c>
      <c r="R1678" s="120" t="s">
        <v>611</v>
      </c>
    </row>
    <row r="1679" spans="1:18" ht="60" x14ac:dyDescent="0.25">
      <c r="A1679" s="120" t="s">
        <v>17</v>
      </c>
      <c r="B1679" s="121" t="s">
        <v>18</v>
      </c>
      <c r="C1679" s="122">
        <v>42664</v>
      </c>
      <c r="D1679" s="132">
        <v>200200</v>
      </c>
      <c r="E1679" s="120" t="s">
        <v>496</v>
      </c>
      <c r="F1679" s="130">
        <v>10</v>
      </c>
      <c r="G1679" s="120" t="str">
        <f>VLOOKUP(F1679,Plan2!$1:$1048576,3,FALSE)</f>
        <v>BLOCO FLIP CHART, COR BRANCA, FORMATO 66 X 96 CM, APLICAÇÃO FLIP CHART COM FUROS, CARACTERÍSTICAS ADICIONAIS SEM PAUTA</v>
      </c>
      <c r="H1679" s="130" t="s">
        <v>497</v>
      </c>
      <c r="I1679" s="130">
        <v>1</v>
      </c>
      <c r="J1679" s="131">
        <v>19.899999999999999</v>
      </c>
      <c r="K1679" s="129">
        <f t="shared" si="117"/>
        <v>19.899999999999999</v>
      </c>
      <c r="L1679" s="133">
        <v>42591</v>
      </c>
      <c r="M1679" s="144" t="s">
        <v>542</v>
      </c>
      <c r="N1679" s="130">
        <v>1</v>
      </c>
      <c r="O1679" s="127">
        <f t="shared" si="116"/>
        <v>19.899999999999999</v>
      </c>
      <c r="P1679" s="126">
        <v>42660</v>
      </c>
      <c r="Q1679" s="120">
        <v>378</v>
      </c>
      <c r="R1679" s="120" t="s">
        <v>611</v>
      </c>
    </row>
    <row r="1680" spans="1:18" ht="105" x14ac:dyDescent="0.25">
      <c r="A1680" s="120" t="s">
        <v>17</v>
      </c>
      <c r="B1680" s="121" t="s">
        <v>18</v>
      </c>
      <c r="C1680" s="122">
        <v>42664</v>
      </c>
      <c r="D1680" s="132">
        <v>200200</v>
      </c>
      <c r="E1680" s="120" t="s">
        <v>496</v>
      </c>
      <c r="F1680" s="130">
        <v>19</v>
      </c>
      <c r="G1680" s="120" t="s">
        <v>59</v>
      </c>
      <c r="H1680" s="130" t="s">
        <v>497</v>
      </c>
      <c r="I1680" s="130">
        <v>200</v>
      </c>
      <c r="J1680" s="131">
        <v>0.32</v>
      </c>
      <c r="K1680" s="129">
        <f t="shared" si="117"/>
        <v>64</v>
      </c>
      <c r="L1680" s="133">
        <v>42591</v>
      </c>
      <c r="M1680" s="130" t="s">
        <v>548</v>
      </c>
      <c r="N1680" s="130">
        <v>100</v>
      </c>
      <c r="O1680" s="127">
        <f t="shared" si="116"/>
        <v>32</v>
      </c>
      <c r="P1680" s="133">
        <v>42772</v>
      </c>
      <c r="Q1680" s="130">
        <v>1520</v>
      </c>
      <c r="R1680" s="120" t="s">
        <v>692</v>
      </c>
    </row>
    <row r="1681" spans="1:18" ht="45" x14ac:dyDescent="0.25">
      <c r="A1681" s="120" t="s">
        <v>17</v>
      </c>
      <c r="B1681" s="121" t="s">
        <v>18</v>
      </c>
      <c r="C1681" s="122">
        <v>42664</v>
      </c>
      <c r="D1681" s="132">
        <v>200200</v>
      </c>
      <c r="E1681" s="120" t="s">
        <v>496</v>
      </c>
      <c r="F1681" s="130">
        <v>27</v>
      </c>
      <c r="G1681" s="120" t="s">
        <v>67</v>
      </c>
      <c r="H1681" s="130" t="s">
        <v>497</v>
      </c>
      <c r="I1681" s="130">
        <v>12</v>
      </c>
      <c r="J1681" s="131">
        <v>0.85</v>
      </c>
      <c r="K1681" s="129">
        <f t="shared" si="117"/>
        <v>10.199999999999999</v>
      </c>
      <c r="L1681" s="133">
        <v>42591</v>
      </c>
      <c r="M1681" s="144" t="s">
        <v>542</v>
      </c>
      <c r="N1681" s="130">
        <v>12</v>
      </c>
      <c r="O1681" s="127">
        <f t="shared" si="116"/>
        <v>10.199999999999999</v>
      </c>
      <c r="P1681" s="126">
        <v>42660</v>
      </c>
      <c r="Q1681" s="120">
        <v>378</v>
      </c>
      <c r="R1681" s="120" t="s">
        <v>611</v>
      </c>
    </row>
    <row r="1682" spans="1:18" ht="45" x14ac:dyDescent="0.25">
      <c r="A1682" s="120" t="s">
        <v>17</v>
      </c>
      <c r="B1682" s="121" t="s">
        <v>18</v>
      </c>
      <c r="C1682" s="122">
        <v>42664</v>
      </c>
      <c r="D1682" s="132">
        <v>200200</v>
      </c>
      <c r="E1682" s="120" t="s">
        <v>496</v>
      </c>
      <c r="F1682" s="130">
        <v>39</v>
      </c>
      <c r="G1682" s="120" t="s">
        <v>77</v>
      </c>
      <c r="H1682" s="130" t="s">
        <v>497</v>
      </c>
      <c r="I1682" s="130">
        <v>5</v>
      </c>
      <c r="J1682" s="131">
        <v>0.95</v>
      </c>
      <c r="K1682" s="129">
        <f t="shared" si="117"/>
        <v>4.75</v>
      </c>
      <c r="L1682" s="133">
        <v>42591</v>
      </c>
      <c r="M1682" s="144" t="s">
        <v>536</v>
      </c>
      <c r="N1682" s="130">
        <v>5</v>
      </c>
      <c r="O1682" s="147">
        <f t="shared" si="116"/>
        <v>4.75</v>
      </c>
      <c r="P1682" s="126">
        <v>42667</v>
      </c>
      <c r="Q1682" s="120">
        <v>1342</v>
      </c>
      <c r="R1682" s="120" t="s">
        <v>611</v>
      </c>
    </row>
    <row r="1683" spans="1:18" ht="75" x14ac:dyDescent="0.25">
      <c r="A1683" s="120" t="s">
        <v>17</v>
      </c>
      <c r="B1683" s="121" t="s">
        <v>18</v>
      </c>
      <c r="C1683" s="122">
        <v>42664</v>
      </c>
      <c r="D1683" s="132">
        <v>200200</v>
      </c>
      <c r="E1683" s="120" t="s">
        <v>496</v>
      </c>
      <c r="F1683" s="130">
        <v>68</v>
      </c>
      <c r="G1683" s="120" t="s">
        <v>97</v>
      </c>
      <c r="H1683" s="130" t="s">
        <v>497</v>
      </c>
      <c r="I1683" s="130">
        <v>100</v>
      </c>
      <c r="J1683" s="131">
        <v>7.0000000000000007E-2</v>
      </c>
      <c r="K1683" s="129">
        <f t="shared" si="117"/>
        <v>7.0000000000000009</v>
      </c>
      <c r="L1683" s="133">
        <v>42591</v>
      </c>
      <c r="M1683" s="130" t="s">
        <v>539</v>
      </c>
      <c r="N1683" s="130">
        <v>100</v>
      </c>
      <c r="O1683" s="127">
        <f t="shared" si="116"/>
        <v>7.0000000000000009</v>
      </c>
      <c r="P1683" s="126">
        <v>42633</v>
      </c>
      <c r="Q1683" s="120">
        <v>4605</v>
      </c>
      <c r="R1683" s="120" t="s">
        <v>611</v>
      </c>
    </row>
    <row r="1684" spans="1:18" ht="60" x14ac:dyDescent="0.25">
      <c r="A1684" s="120" t="s">
        <v>17</v>
      </c>
      <c r="B1684" s="121" t="s">
        <v>18</v>
      </c>
      <c r="C1684" s="122">
        <v>42664</v>
      </c>
      <c r="D1684" s="132">
        <v>200200</v>
      </c>
      <c r="E1684" s="120" t="s">
        <v>496</v>
      </c>
      <c r="F1684" s="130">
        <v>67</v>
      </c>
      <c r="G1684" s="120" t="s">
        <v>96</v>
      </c>
      <c r="H1684" s="130" t="s">
        <v>497</v>
      </c>
      <c r="I1684" s="130">
        <v>100</v>
      </c>
      <c r="J1684" s="131">
        <v>0.1</v>
      </c>
      <c r="K1684" s="129">
        <f t="shared" si="117"/>
        <v>10</v>
      </c>
      <c r="L1684" s="133">
        <v>42591</v>
      </c>
      <c r="M1684" s="130" t="s">
        <v>539</v>
      </c>
      <c r="N1684" s="130">
        <v>100</v>
      </c>
      <c r="O1684" s="127">
        <f t="shared" si="116"/>
        <v>10</v>
      </c>
      <c r="P1684" s="126">
        <v>42633</v>
      </c>
      <c r="Q1684" s="120">
        <v>4605</v>
      </c>
      <c r="R1684" s="120" t="s">
        <v>611</v>
      </c>
    </row>
    <row r="1685" spans="1:18" ht="75" x14ac:dyDescent="0.25">
      <c r="A1685" s="120" t="s">
        <v>17</v>
      </c>
      <c r="B1685" s="121" t="s">
        <v>18</v>
      </c>
      <c r="C1685" s="122">
        <v>42664</v>
      </c>
      <c r="D1685" s="132">
        <v>200200</v>
      </c>
      <c r="E1685" s="120" t="s">
        <v>496</v>
      </c>
      <c r="F1685" s="130">
        <v>91</v>
      </c>
      <c r="G1685" s="120" t="s">
        <v>114</v>
      </c>
      <c r="H1685" s="130" t="s">
        <v>497</v>
      </c>
      <c r="I1685" s="130">
        <v>15</v>
      </c>
      <c r="J1685" s="131">
        <v>1.03</v>
      </c>
      <c r="K1685" s="129">
        <f t="shared" si="117"/>
        <v>15.450000000000001</v>
      </c>
      <c r="L1685" s="133">
        <v>42591</v>
      </c>
      <c r="M1685" s="130" t="s">
        <v>546</v>
      </c>
      <c r="N1685" s="130">
        <v>15</v>
      </c>
      <c r="O1685" s="127">
        <f t="shared" si="116"/>
        <v>15.450000000000001</v>
      </c>
      <c r="P1685" s="126">
        <v>42653</v>
      </c>
      <c r="Q1685" s="120">
        <v>3293</v>
      </c>
      <c r="R1685" s="120" t="s">
        <v>611</v>
      </c>
    </row>
    <row r="1686" spans="1:18" ht="45" x14ac:dyDescent="0.25">
      <c r="A1686" s="120" t="s">
        <v>17</v>
      </c>
      <c r="B1686" s="121" t="s">
        <v>18</v>
      </c>
      <c r="C1686" s="122">
        <v>42664</v>
      </c>
      <c r="D1686" s="132">
        <v>200200</v>
      </c>
      <c r="E1686" s="120" t="s">
        <v>496</v>
      </c>
      <c r="F1686" s="130">
        <v>94</v>
      </c>
      <c r="G1686" s="120" t="s">
        <v>116</v>
      </c>
      <c r="H1686" s="130" t="s">
        <v>497</v>
      </c>
      <c r="I1686" s="130">
        <v>5</v>
      </c>
      <c r="J1686" s="131">
        <v>1.22</v>
      </c>
      <c r="K1686" s="129">
        <f t="shared" si="117"/>
        <v>6.1</v>
      </c>
      <c r="L1686" s="133">
        <v>42591</v>
      </c>
      <c r="M1686" s="144" t="s">
        <v>541</v>
      </c>
      <c r="N1686" s="130">
        <v>5</v>
      </c>
      <c r="O1686" s="127">
        <f t="shared" si="116"/>
        <v>6.1</v>
      </c>
      <c r="P1686" s="126">
        <v>42641</v>
      </c>
      <c r="Q1686" s="120">
        <v>565</v>
      </c>
      <c r="R1686" s="120" t="s">
        <v>611</v>
      </c>
    </row>
    <row r="1687" spans="1:18" ht="45" x14ac:dyDescent="0.25">
      <c r="A1687" s="120" t="s">
        <v>17</v>
      </c>
      <c r="B1687" s="121" t="s">
        <v>18</v>
      </c>
      <c r="C1687" s="122">
        <v>42664</v>
      </c>
      <c r="D1687" s="132">
        <v>200200</v>
      </c>
      <c r="E1687" s="120" t="s">
        <v>496</v>
      </c>
      <c r="F1687" s="130">
        <v>102</v>
      </c>
      <c r="G1687" s="120" t="s">
        <v>124</v>
      </c>
      <c r="H1687" s="130" t="s">
        <v>497</v>
      </c>
      <c r="I1687" s="130">
        <v>5</v>
      </c>
      <c r="J1687" s="131">
        <v>17.489999999999998</v>
      </c>
      <c r="K1687" s="129">
        <f t="shared" si="117"/>
        <v>87.449999999999989</v>
      </c>
      <c r="L1687" s="133">
        <v>42591</v>
      </c>
      <c r="M1687" s="130" t="s">
        <v>538</v>
      </c>
      <c r="N1687" s="130">
        <v>5</v>
      </c>
      <c r="O1687" s="127">
        <f t="shared" si="116"/>
        <v>87.449999999999989</v>
      </c>
      <c r="P1687" s="126">
        <v>42646</v>
      </c>
      <c r="Q1687" s="120">
        <v>4384</v>
      </c>
      <c r="R1687" s="120" t="s">
        <v>611</v>
      </c>
    </row>
    <row r="1688" spans="1:18" ht="60" x14ac:dyDescent="0.25">
      <c r="A1688" s="120" t="s">
        <v>17</v>
      </c>
      <c r="B1688" s="121" t="s">
        <v>18</v>
      </c>
      <c r="C1688" s="122">
        <v>42664</v>
      </c>
      <c r="D1688" s="132">
        <v>200200</v>
      </c>
      <c r="E1688" s="120" t="s">
        <v>496</v>
      </c>
      <c r="F1688" s="130">
        <v>109</v>
      </c>
      <c r="G1688" s="120" t="s">
        <v>132</v>
      </c>
      <c r="H1688" s="130" t="s">
        <v>497</v>
      </c>
      <c r="I1688" s="130">
        <v>10</v>
      </c>
      <c r="J1688" s="131">
        <v>2</v>
      </c>
      <c r="K1688" s="129">
        <f t="shared" si="117"/>
        <v>20</v>
      </c>
      <c r="L1688" s="133">
        <v>42591</v>
      </c>
      <c r="M1688" s="144" t="s">
        <v>542</v>
      </c>
      <c r="N1688" s="130">
        <v>10</v>
      </c>
      <c r="O1688" s="127">
        <f t="shared" si="116"/>
        <v>20</v>
      </c>
      <c r="P1688" s="126">
        <v>42660</v>
      </c>
      <c r="Q1688" s="120">
        <v>378</v>
      </c>
      <c r="R1688" s="120" t="s">
        <v>611</v>
      </c>
    </row>
    <row r="1689" spans="1:18" ht="75" x14ac:dyDescent="0.25">
      <c r="A1689" s="120" t="s">
        <v>17</v>
      </c>
      <c r="B1689" s="121" t="s">
        <v>18</v>
      </c>
      <c r="C1689" s="122">
        <v>42664</v>
      </c>
      <c r="D1689" s="132">
        <v>200200</v>
      </c>
      <c r="E1689" s="120" t="s">
        <v>496</v>
      </c>
      <c r="F1689" s="130">
        <v>110</v>
      </c>
      <c r="G1689" s="120" t="s">
        <v>133</v>
      </c>
      <c r="H1689" s="130" t="s">
        <v>497</v>
      </c>
      <c r="I1689" s="130">
        <v>5</v>
      </c>
      <c r="J1689" s="131">
        <v>3.65</v>
      </c>
      <c r="K1689" s="129">
        <f t="shared" si="117"/>
        <v>18.25</v>
      </c>
      <c r="L1689" s="133">
        <v>42591</v>
      </c>
      <c r="M1689" s="130" t="s">
        <v>545</v>
      </c>
      <c r="N1689" s="130">
        <v>5</v>
      </c>
      <c r="O1689" s="127">
        <f t="shared" si="116"/>
        <v>18.25</v>
      </c>
      <c r="P1689" s="126" t="s">
        <v>671</v>
      </c>
      <c r="Q1689" s="120" t="s">
        <v>477</v>
      </c>
      <c r="R1689" s="120" t="s">
        <v>699</v>
      </c>
    </row>
    <row r="1690" spans="1:18" ht="60" x14ac:dyDescent="0.25">
      <c r="A1690" s="120" t="s">
        <v>17</v>
      </c>
      <c r="B1690" s="121" t="s">
        <v>18</v>
      </c>
      <c r="C1690" s="122">
        <v>42664</v>
      </c>
      <c r="D1690" s="132">
        <v>200200</v>
      </c>
      <c r="E1690" s="120" t="s">
        <v>496</v>
      </c>
      <c r="F1690" s="130">
        <v>111</v>
      </c>
      <c r="G1690" s="120" t="s">
        <v>134</v>
      </c>
      <c r="H1690" s="130" t="s">
        <v>497</v>
      </c>
      <c r="I1690" s="130">
        <v>5</v>
      </c>
      <c r="J1690" s="131">
        <v>10.49</v>
      </c>
      <c r="K1690" s="129">
        <f t="shared" si="117"/>
        <v>52.45</v>
      </c>
      <c r="L1690" s="133">
        <v>42591</v>
      </c>
      <c r="M1690" s="130" t="s">
        <v>547</v>
      </c>
      <c r="N1690" s="130">
        <v>5</v>
      </c>
      <c r="O1690" s="127">
        <f t="shared" si="116"/>
        <v>52.45</v>
      </c>
      <c r="P1690" s="126">
        <v>42725</v>
      </c>
      <c r="Q1690" s="120">
        <v>1731</v>
      </c>
      <c r="R1690" s="120" t="s">
        <v>611</v>
      </c>
    </row>
    <row r="1691" spans="1:18" ht="45" x14ac:dyDescent="0.25">
      <c r="A1691" s="120" t="s">
        <v>17</v>
      </c>
      <c r="B1691" s="121" t="s">
        <v>18</v>
      </c>
      <c r="C1691" s="122">
        <v>42664</v>
      </c>
      <c r="D1691" s="132">
        <v>200200</v>
      </c>
      <c r="E1691" s="120" t="s">
        <v>496</v>
      </c>
      <c r="F1691" s="130">
        <v>153</v>
      </c>
      <c r="G1691" s="120" t="s">
        <v>167</v>
      </c>
      <c r="H1691" s="130" t="s">
        <v>497</v>
      </c>
      <c r="I1691" s="130">
        <v>5</v>
      </c>
      <c r="J1691" s="131">
        <v>0.94</v>
      </c>
      <c r="K1691" s="129">
        <f t="shared" si="117"/>
        <v>4.6999999999999993</v>
      </c>
      <c r="L1691" s="133">
        <v>42591</v>
      </c>
      <c r="M1691" s="144" t="s">
        <v>543</v>
      </c>
      <c r="N1691" s="130">
        <v>5</v>
      </c>
      <c r="O1691" s="127">
        <f t="shared" si="116"/>
        <v>4.6999999999999993</v>
      </c>
      <c r="P1691" s="126">
        <v>42639</v>
      </c>
      <c r="Q1691" s="120">
        <v>1484</v>
      </c>
      <c r="R1691" s="120" t="s">
        <v>611</v>
      </c>
    </row>
    <row r="1692" spans="1:18" ht="45" x14ac:dyDescent="0.25">
      <c r="A1692" s="120" t="s">
        <v>17</v>
      </c>
      <c r="B1692" s="121" t="s">
        <v>18</v>
      </c>
      <c r="C1692" s="122">
        <v>42664</v>
      </c>
      <c r="D1692" s="132">
        <v>200200</v>
      </c>
      <c r="E1692" s="120" t="s">
        <v>496</v>
      </c>
      <c r="F1692" s="130">
        <v>154</v>
      </c>
      <c r="G1692" s="120" t="s">
        <v>168</v>
      </c>
      <c r="H1692" s="130" t="s">
        <v>497</v>
      </c>
      <c r="I1692" s="130">
        <v>5</v>
      </c>
      <c r="J1692" s="131">
        <v>1.21</v>
      </c>
      <c r="K1692" s="129">
        <f t="shared" si="117"/>
        <v>6.05</v>
      </c>
      <c r="L1692" s="133">
        <v>42591</v>
      </c>
      <c r="M1692" s="130" t="s">
        <v>548</v>
      </c>
      <c r="N1692" s="130">
        <v>5</v>
      </c>
      <c r="O1692" s="127">
        <f t="shared" si="116"/>
        <v>6.05</v>
      </c>
      <c r="P1692" s="133">
        <v>42772</v>
      </c>
      <c r="Q1692" s="130">
        <v>1520</v>
      </c>
      <c r="R1692" s="120" t="s">
        <v>611</v>
      </c>
    </row>
    <row r="1693" spans="1:18" ht="60" x14ac:dyDescent="0.25">
      <c r="A1693" s="120" t="s">
        <v>17</v>
      </c>
      <c r="B1693" s="121" t="s">
        <v>18</v>
      </c>
      <c r="C1693" s="122">
        <v>42664</v>
      </c>
      <c r="D1693" s="132">
        <v>200200</v>
      </c>
      <c r="E1693" s="120" t="s">
        <v>496</v>
      </c>
      <c r="F1693" s="130">
        <v>164</v>
      </c>
      <c r="G1693" s="120" t="s">
        <v>176</v>
      </c>
      <c r="H1693" s="130" t="s">
        <v>497</v>
      </c>
      <c r="I1693" s="130">
        <v>5</v>
      </c>
      <c r="J1693" s="131">
        <v>1.88</v>
      </c>
      <c r="K1693" s="129">
        <f t="shared" si="117"/>
        <v>9.3999999999999986</v>
      </c>
      <c r="L1693" s="133">
        <v>42591</v>
      </c>
      <c r="M1693" s="130" t="s">
        <v>549</v>
      </c>
      <c r="N1693" s="130">
        <v>5</v>
      </c>
      <c r="O1693" s="127">
        <f t="shared" si="116"/>
        <v>9.3999999999999986</v>
      </c>
      <c r="P1693" s="126">
        <v>42717</v>
      </c>
      <c r="Q1693" s="120">
        <v>7982</v>
      </c>
      <c r="R1693" s="120" t="s">
        <v>611</v>
      </c>
    </row>
    <row r="1694" spans="1:18" ht="45" x14ac:dyDescent="0.25">
      <c r="A1694" s="120" t="s">
        <v>17</v>
      </c>
      <c r="B1694" s="121" t="s">
        <v>18</v>
      </c>
      <c r="C1694" s="122">
        <v>42664</v>
      </c>
      <c r="D1694" s="132">
        <v>200200</v>
      </c>
      <c r="E1694" s="120" t="s">
        <v>496</v>
      </c>
      <c r="F1694" s="130">
        <v>173</v>
      </c>
      <c r="G1694" s="120" t="s">
        <v>178</v>
      </c>
      <c r="H1694" s="130" t="s">
        <v>497</v>
      </c>
      <c r="I1694" s="130">
        <v>3</v>
      </c>
      <c r="J1694" s="131">
        <v>2.69</v>
      </c>
      <c r="K1694" s="129">
        <f t="shared" si="117"/>
        <v>8.07</v>
      </c>
      <c r="L1694" s="133">
        <v>42591</v>
      </c>
      <c r="M1694" s="130" t="s">
        <v>548</v>
      </c>
      <c r="N1694" s="130">
        <v>3</v>
      </c>
      <c r="O1694" s="127">
        <f t="shared" si="116"/>
        <v>8.07</v>
      </c>
      <c r="P1694" s="133">
        <v>42772</v>
      </c>
      <c r="Q1694" s="130">
        <v>1520</v>
      </c>
      <c r="R1694" s="120" t="s">
        <v>611</v>
      </c>
    </row>
    <row r="1695" spans="1:18" ht="45" x14ac:dyDescent="0.25">
      <c r="A1695" s="120" t="s">
        <v>17</v>
      </c>
      <c r="B1695" s="121" t="s">
        <v>18</v>
      </c>
      <c r="C1695" s="122">
        <v>42664</v>
      </c>
      <c r="D1695" s="132">
        <v>200200</v>
      </c>
      <c r="E1695" s="120" t="s">
        <v>496</v>
      </c>
      <c r="F1695" s="130">
        <v>174</v>
      </c>
      <c r="G1695" s="120" t="s">
        <v>179</v>
      </c>
      <c r="H1695" s="130" t="s">
        <v>497</v>
      </c>
      <c r="I1695" s="130">
        <v>3</v>
      </c>
      <c r="J1695" s="131">
        <v>2.8</v>
      </c>
      <c r="K1695" s="129">
        <f t="shared" si="117"/>
        <v>8.3999999999999986</v>
      </c>
      <c r="L1695" s="133">
        <v>42591</v>
      </c>
      <c r="M1695" s="144" t="s">
        <v>542</v>
      </c>
      <c r="N1695" s="130">
        <v>3</v>
      </c>
      <c r="O1695" s="127">
        <f t="shared" si="116"/>
        <v>8.3999999999999986</v>
      </c>
      <c r="P1695" s="126">
        <v>42660</v>
      </c>
      <c r="Q1695" s="120">
        <v>378</v>
      </c>
      <c r="R1695" s="120" t="s">
        <v>611</v>
      </c>
    </row>
    <row r="1696" spans="1:18" ht="60" x14ac:dyDescent="0.25">
      <c r="A1696" s="120" t="s">
        <v>17</v>
      </c>
      <c r="B1696" s="121" t="s">
        <v>18</v>
      </c>
      <c r="C1696" s="122">
        <v>42664</v>
      </c>
      <c r="D1696" s="132">
        <v>210100</v>
      </c>
      <c r="E1696" s="120" t="s">
        <v>314</v>
      </c>
      <c r="F1696" s="130">
        <v>7</v>
      </c>
      <c r="G1696" s="120" t="s">
        <v>47</v>
      </c>
      <c r="H1696" s="130" t="s">
        <v>532</v>
      </c>
      <c r="I1696" s="130">
        <v>2</v>
      </c>
      <c r="J1696" s="131">
        <v>2.5</v>
      </c>
      <c r="K1696" s="129">
        <f t="shared" si="117"/>
        <v>5</v>
      </c>
      <c r="L1696" s="133">
        <v>42591</v>
      </c>
      <c r="M1696" s="130" t="s">
        <v>550</v>
      </c>
      <c r="N1696" s="130">
        <v>2</v>
      </c>
      <c r="O1696" s="127">
        <f t="shared" si="116"/>
        <v>5</v>
      </c>
      <c r="P1696" s="126">
        <v>42640</v>
      </c>
      <c r="Q1696" s="120">
        <v>17161</v>
      </c>
      <c r="R1696" s="120" t="s">
        <v>611</v>
      </c>
    </row>
    <row r="1697" spans="1:18" ht="45" x14ac:dyDescent="0.25">
      <c r="A1697" s="120" t="s">
        <v>17</v>
      </c>
      <c r="B1697" s="121" t="s">
        <v>18</v>
      </c>
      <c r="C1697" s="122">
        <v>42664</v>
      </c>
      <c r="D1697" s="132">
        <v>210100</v>
      </c>
      <c r="E1697" s="120" t="s">
        <v>314</v>
      </c>
      <c r="F1697" s="130">
        <v>9</v>
      </c>
      <c r="G1697" s="120" t="s">
        <v>49</v>
      </c>
      <c r="H1697" s="130" t="s">
        <v>532</v>
      </c>
      <c r="I1697" s="130">
        <v>8</v>
      </c>
      <c r="J1697" s="131">
        <v>3.49</v>
      </c>
      <c r="K1697" s="129">
        <f t="shared" si="117"/>
        <v>27.92</v>
      </c>
      <c r="L1697" s="133">
        <v>42591</v>
      </c>
      <c r="M1697" s="144" t="s">
        <v>536</v>
      </c>
      <c r="N1697" s="130">
        <v>8</v>
      </c>
      <c r="O1697" s="147">
        <f t="shared" si="116"/>
        <v>27.92</v>
      </c>
      <c r="P1697" s="126">
        <v>42667</v>
      </c>
      <c r="Q1697" s="120">
        <v>1342</v>
      </c>
      <c r="R1697" s="120" t="s">
        <v>611</v>
      </c>
    </row>
    <row r="1698" spans="1:18" ht="30" x14ac:dyDescent="0.25">
      <c r="A1698" s="120" t="s">
        <v>17</v>
      </c>
      <c r="B1698" s="121" t="s">
        <v>18</v>
      </c>
      <c r="C1698" s="122">
        <v>42664</v>
      </c>
      <c r="D1698" s="132">
        <v>210100</v>
      </c>
      <c r="E1698" s="120" t="s">
        <v>314</v>
      </c>
      <c r="F1698" s="130">
        <v>17</v>
      </c>
      <c r="G1698" s="120" t="s">
        <v>57</v>
      </c>
      <c r="H1698" s="130" t="s">
        <v>532</v>
      </c>
      <c r="I1698" s="130">
        <v>5</v>
      </c>
      <c r="J1698" s="131">
        <v>2.5499999999999998</v>
      </c>
      <c r="K1698" s="129">
        <f t="shared" si="117"/>
        <v>12.75</v>
      </c>
      <c r="L1698" s="133">
        <v>42591</v>
      </c>
      <c r="M1698" s="130" t="s">
        <v>539</v>
      </c>
      <c r="N1698" s="130">
        <v>5</v>
      </c>
      <c r="O1698" s="127">
        <f t="shared" si="116"/>
        <v>12.75</v>
      </c>
      <c r="P1698" s="126">
        <v>42633</v>
      </c>
      <c r="Q1698" s="120">
        <v>4605</v>
      </c>
      <c r="R1698" s="120" t="s">
        <v>611</v>
      </c>
    </row>
    <row r="1699" spans="1:18" ht="105" x14ac:dyDescent="0.25">
      <c r="A1699" s="120" t="s">
        <v>17</v>
      </c>
      <c r="B1699" s="121" t="s">
        <v>18</v>
      </c>
      <c r="C1699" s="122">
        <v>42664</v>
      </c>
      <c r="D1699" s="132">
        <v>210100</v>
      </c>
      <c r="E1699" s="120" t="s">
        <v>314</v>
      </c>
      <c r="F1699" s="130">
        <v>19</v>
      </c>
      <c r="G1699" s="120" t="s">
        <v>59</v>
      </c>
      <c r="H1699" s="130" t="s">
        <v>532</v>
      </c>
      <c r="I1699" s="130">
        <v>60</v>
      </c>
      <c r="J1699" s="131">
        <v>0.32</v>
      </c>
      <c r="K1699" s="129">
        <f t="shared" si="117"/>
        <v>19.2</v>
      </c>
      <c r="L1699" s="133">
        <v>42591</v>
      </c>
      <c r="M1699" s="130" t="s">
        <v>548</v>
      </c>
      <c r="N1699" s="130">
        <v>60</v>
      </c>
      <c r="O1699" s="127">
        <f t="shared" si="116"/>
        <v>19.2</v>
      </c>
      <c r="P1699" s="133">
        <v>42772</v>
      </c>
      <c r="Q1699" s="130">
        <v>1520</v>
      </c>
      <c r="R1699" s="120" t="s">
        <v>611</v>
      </c>
    </row>
    <row r="1700" spans="1:18" ht="105" x14ac:dyDescent="0.25">
      <c r="A1700" s="120" t="s">
        <v>17</v>
      </c>
      <c r="B1700" s="121" t="s">
        <v>18</v>
      </c>
      <c r="C1700" s="122">
        <v>42664</v>
      </c>
      <c r="D1700" s="132">
        <v>210100</v>
      </c>
      <c r="E1700" s="120" t="s">
        <v>314</v>
      </c>
      <c r="F1700" s="130">
        <v>21</v>
      </c>
      <c r="G1700" s="120" t="s">
        <v>61</v>
      </c>
      <c r="H1700" s="130" t="s">
        <v>532</v>
      </c>
      <c r="I1700" s="130">
        <v>30</v>
      </c>
      <c r="J1700" s="131">
        <v>0.32</v>
      </c>
      <c r="K1700" s="129">
        <f t="shared" si="117"/>
        <v>9.6</v>
      </c>
      <c r="L1700" s="133">
        <v>42591</v>
      </c>
      <c r="M1700" s="130" t="s">
        <v>548</v>
      </c>
      <c r="N1700" s="130">
        <v>30</v>
      </c>
      <c r="O1700" s="127">
        <f t="shared" si="116"/>
        <v>9.6</v>
      </c>
      <c r="P1700" s="133">
        <v>42772</v>
      </c>
      <c r="Q1700" s="130">
        <v>1520</v>
      </c>
      <c r="R1700" s="120" t="s">
        <v>611</v>
      </c>
    </row>
    <row r="1701" spans="1:18" ht="90" x14ac:dyDescent="0.25">
      <c r="A1701" s="120" t="s">
        <v>17</v>
      </c>
      <c r="B1701" s="121" t="s">
        <v>18</v>
      </c>
      <c r="C1701" s="122">
        <v>42664</v>
      </c>
      <c r="D1701" s="132">
        <v>210100</v>
      </c>
      <c r="E1701" s="120" t="s">
        <v>314</v>
      </c>
      <c r="F1701" s="130">
        <v>83</v>
      </c>
      <c r="G1701" s="120" t="s">
        <v>106</v>
      </c>
      <c r="H1701" s="130" t="s">
        <v>532</v>
      </c>
      <c r="I1701" s="130">
        <v>4</v>
      </c>
      <c r="J1701" s="131">
        <v>22.44</v>
      </c>
      <c r="K1701" s="129">
        <f t="shared" si="117"/>
        <v>89.76</v>
      </c>
      <c r="L1701" s="133">
        <v>42591</v>
      </c>
      <c r="M1701" s="130" t="s">
        <v>544</v>
      </c>
      <c r="N1701" s="130">
        <v>4</v>
      </c>
      <c r="O1701" s="127">
        <f t="shared" si="116"/>
        <v>89.76</v>
      </c>
      <c r="P1701" s="126" t="s">
        <v>671</v>
      </c>
      <c r="Q1701" s="120" t="s">
        <v>477</v>
      </c>
      <c r="R1701" s="120" t="s">
        <v>698</v>
      </c>
    </row>
    <row r="1702" spans="1:18" ht="75" x14ac:dyDescent="0.25">
      <c r="A1702" s="120" t="s">
        <v>17</v>
      </c>
      <c r="B1702" s="121" t="s">
        <v>18</v>
      </c>
      <c r="C1702" s="122">
        <v>42664</v>
      </c>
      <c r="D1702" s="132">
        <v>210100</v>
      </c>
      <c r="E1702" s="120" t="s">
        <v>314</v>
      </c>
      <c r="F1702" s="130">
        <v>91</v>
      </c>
      <c r="G1702" s="120" t="s">
        <v>114</v>
      </c>
      <c r="H1702" s="130" t="s">
        <v>532</v>
      </c>
      <c r="I1702" s="130">
        <v>8</v>
      </c>
      <c r="J1702" s="131">
        <v>1.03</v>
      </c>
      <c r="K1702" s="129">
        <f t="shared" si="117"/>
        <v>8.24</v>
      </c>
      <c r="L1702" s="133">
        <v>42591</v>
      </c>
      <c r="M1702" s="130" t="s">
        <v>546</v>
      </c>
      <c r="N1702" s="130">
        <v>8</v>
      </c>
      <c r="O1702" s="127">
        <f t="shared" si="116"/>
        <v>8.24</v>
      </c>
      <c r="P1702" s="126">
        <v>42653</v>
      </c>
      <c r="Q1702" s="120">
        <v>3293</v>
      </c>
      <c r="R1702" s="120" t="s">
        <v>611</v>
      </c>
    </row>
    <row r="1703" spans="1:18" ht="60" x14ac:dyDescent="0.25">
      <c r="A1703" s="120" t="s">
        <v>17</v>
      </c>
      <c r="B1703" s="121" t="s">
        <v>18</v>
      </c>
      <c r="C1703" s="122">
        <v>42664</v>
      </c>
      <c r="D1703" s="132">
        <v>210100</v>
      </c>
      <c r="E1703" s="120" t="s">
        <v>314</v>
      </c>
      <c r="F1703" s="130">
        <v>99</v>
      </c>
      <c r="G1703" s="120" t="s">
        <v>121</v>
      </c>
      <c r="H1703" s="130" t="s">
        <v>532</v>
      </c>
      <c r="I1703" s="130">
        <v>6</v>
      </c>
      <c r="J1703" s="131">
        <v>19.989999999999998</v>
      </c>
      <c r="K1703" s="129">
        <f t="shared" si="117"/>
        <v>119.94</v>
      </c>
      <c r="L1703" s="133">
        <v>42591</v>
      </c>
      <c r="M1703" s="144" t="s">
        <v>541</v>
      </c>
      <c r="N1703" s="130">
        <v>6</v>
      </c>
      <c r="O1703" s="127">
        <f t="shared" si="116"/>
        <v>119.94</v>
      </c>
      <c r="P1703" s="126">
        <v>42641</v>
      </c>
      <c r="Q1703" s="120">
        <v>565</v>
      </c>
      <c r="R1703" s="120" t="s">
        <v>611</v>
      </c>
    </row>
    <row r="1704" spans="1:18" ht="60" x14ac:dyDescent="0.25">
      <c r="A1704" s="120" t="s">
        <v>17</v>
      </c>
      <c r="B1704" s="121" t="s">
        <v>18</v>
      </c>
      <c r="C1704" s="122">
        <v>42664</v>
      </c>
      <c r="D1704" s="132">
        <v>210100</v>
      </c>
      <c r="E1704" s="120" t="s">
        <v>314</v>
      </c>
      <c r="F1704" s="130">
        <v>109</v>
      </c>
      <c r="G1704" s="120" t="s">
        <v>132</v>
      </c>
      <c r="H1704" s="130" t="s">
        <v>532</v>
      </c>
      <c r="I1704" s="130">
        <v>1</v>
      </c>
      <c r="J1704" s="131">
        <v>2</v>
      </c>
      <c r="K1704" s="129">
        <f t="shared" si="117"/>
        <v>2</v>
      </c>
      <c r="L1704" s="133">
        <v>42591</v>
      </c>
      <c r="M1704" s="144" t="s">
        <v>542</v>
      </c>
      <c r="N1704" s="130">
        <v>1</v>
      </c>
      <c r="O1704" s="127">
        <f t="shared" si="116"/>
        <v>2</v>
      </c>
      <c r="P1704" s="126">
        <v>42660</v>
      </c>
      <c r="Q1704" s="120">
        <v>378</v>
      </c>
      <c r="R1704" s="120" t="s">
        <v>611</v>
      </c>
    </row>
    <row r="1705" spans="1:18" ht="60" x14ac:dyDescent="0.25">
      <c r="A1705" s="120" t="s">
        <v>17</v>
      </c>
      <c r="B1705" s="121" t="s">
        <v>18</v>
      </c>
      <c r="C1705" s="122">
        <v>42664</v>
      </c>
      <c r="D1705" s="132">
        <v>210100</v>
      </c>
      <c r="E1705" s="120" t="s">
        <v>314</v>
      </c>
      <c r="F1705" s="130">
        <v>111</v>
      </c>
      <c r="G1705" s="120" t="s">
        <v>134</v>
      </c>
      <c r="H1705" s="130" t="s">
        <v>532</v>
      </c>
      <c r="I1705" s="130">
        <v>10</v>
      </c>
      <c r="J1705" s="131">
        <v>10.49</v>
      </c>
      <c r="K1705" s="129">
        <f t="shared" si="117"/>
        <v>104.9</v>
      </c>
      <c r="L1705" s="133">
        <v>42591</v>
      </c>
      <c r="M1705" s="130" t="s">
        <v>547</v>
      </c>
      <c r="N1705" s="130">
        <v>10</v>
      </c>
      <c r="O1705" s="127">
        <f t="shared" si="116"/>
        <v>104.9</v>
      </c>
      <c r="P1705" s="126">
        <v>42725</v>
      </c>
      <c r="Q1705" s="120">
        <v>1731</v>
      </c>
      <c r="R1705" s="120" t="s">
        <v>611</v>
      </c>
    </row>
    <row r="1706" spans="1:18" ht="135" x14ac:dyDescent="0.25">
      <c r="A1706" s="120" t="s">
        <v>17</v>
      </c>
      <c r="B1706" s="121" t="s">
        <v>18</v>
      </c>
      <c r="C1706" s="122">
        <v>42664</v>
      </c>
      <c r="D1706" s="132">
        <v>210100</v>
      </c>
      <c r="E1706" s="120" t="s">
        <v>314</v>
      </c>
      <c r="F1706" s="130">
        <v>114</v>
      </c>
      <c r="G1706" s="120" t="s">
        <v>137</v>
      </c>
      <c r="H1706" s="130" t="s">
        <v>532</v>
      </c>
      <c r="I1706" s="130">
        <v>24</v>
      </c>
      <c r="J1706" s="131">
        <v>11.42</v>
      </c>
      <c r="K1706" s="129">
        <f t="shared" si="117"/>
        <v>274.08</v>
      </c>
      <c r="L1706" s="133">
        <v>42591</v>
      </c>
      <c r="M1706" s="130" t="s">
        <v>539</v>
      </c>
      <c r="N1706" s="130">
        <v>24</v>
      </c>
      <c r="O1706" s="127">
        <f t="shared" si="116"/>
        <v>274.08</v>
      </c>
      <c r="P1706" s="126">
        <v>42633</v>
      </c>
      <c r="Q1706" s="120">
        <v>4605</v>
      </c>
      <c r="R1706" s="120" t="s">
        <v>611</v>
      </c>
    </row>
    <row r="1707" spans="1:18" ht="135" x14ac:dyDescent="0.25">
      <c r="A1707" s="120" t="s">
        <v>17</v>
      </c>
      <c r="B1707" s="121" t="s">
        <v>18</v>
      </c>
      <c r="C1707" s="122">
        <v>42664</v>
      </c>
      <c r="D1707" s="132">
        <v>210100</v>
      </c>
      <c r="E1707" s="120" t="s">
        <v>314</v>
      </c>
      <c r="F1707" s="130">
        <v>115</v>
      </c>
      <c r="G1707" s="120" t="s">
        <v>138</v>
      </c>
      <c r="H1707" s="130" t="s">
        <v>532</v>
      </c>
      <c r="I1707" s="130">
        <v>24</v>
      </c>
      <c r="J1707" s="131">
        <v>14.1</v>
      </c>
      <c r="K1707" s="129">
        <f t="shared" si="117"/>
        <v>338.4</v>
      </c>
      <c r="L1707" s="133">
        <v>42591</v>
      </c>
      <c r="M1707" s="130" t="s">
        <v>540</v>
      </c>
      <c r="N1707" s="130">
        <v>24</v>
      </c>
      <c r="O1707" s="127">
        <f t="shared" si="116"/>
        <v>338.4</v>
      </c>
      <c r="P1707" s="133">
        <v>42766</v>
      </c>
      <c r="Q1707" s="130">
        <v>7</v>
      </c>
      <c r="R1707" s="120" t="s">
        <v>611</v>
      </c>
    </row>
    <row r="1708" spans="1:18" ht="45" x14ac:dyDescent="0.25">
      <c r="A1708" s="120" t="s">
        <v>17</v>
      </c>
      <c r="B1708" s="121" t="s">
        <v>18</v>
      </c>
      <c r="C1708" s="122">
        <v>42664</v>
      </c>
      <c r="D1708" s="132">
        <v>210100</v>
      </c>
      <c r="E1708" s="120" t="s">
        <v>314</v>
      </c>
      <c r="F1708" s="130">
        <v>156</v>
      </c>
      <c r="G1708" s="120" t="s">
        <v>170</v>
      </c>
      <c r="H1708" s="130" t="s">
        <v>532</v>
      </c>
      <c r="I1708" s="130">
        <v>2</v>
      </c>
      <c r="J1708" s="131">
        <v>1.3</v>
      </c>
      <c r="K1708" s="129">
        <f t="shared" si="117"/>
        <v>2.6</v>
      </c>
      <c r="L1708" s="133">
        <v>42591</v>
      </c>
      <c r="M1708" s="144" t="s">
        <v>542</v>
      </c>
      <c r="N1708" s="130">
        <v>2</v>
      </c>
      <c r="O1708" s="127">
        <f t="shared" si="116"/>
        <v>2.6</v>
      </c>
      <c r="P1708" s="126">
        <v>42660</v>
      </c>
      <c r="Q1708" s="120">
        <v>378</v>
      </c>
      <c r="R1708" s="120" t="s">
        <v>611</v>
      </c>
    </row>
    <row r="1709" spans="1:18" ht="45" x14ac:dyDescent="0.25">
      <c r="A1709" s="120" t="s">
        <v>17</v>
      </c>
      <c r="B1709" s="121" t="s">
        <v>18</v>
      </c>
      <c r="C1709" s="122">
        <v>42664</v>
      </c>
      <c r="D1709" s="132">
        <v>210100</v>
      </c>
      <c r="E1709" s="120" t="s">
        <v>314</v>
      </c>
      <c r="F1709" s="130">
        <v>174</v>
      </c>
      <c r="G1709" s="120" t="s">
        <v>179</v>
      </c>
      <c r="I1709" s="130">
        <v>6</v>
      </c>
      <c r="J1709" s="131">
        <v>2.8</v>
      </c>
      <c r="K1709" s="129">
        <f t="shared" si="117"/>
        <v>16.799999999999997</v>
      </c>
      <c r="L1709" s="133">
        <v>42591</v>
      </c>
      <c r="M1709" s="144" t="s">
        <v>542</v>
      </c>
      <c r="N1709" s="130">
        <v>6</v>
      </c>
      <c r="O1709" s="127">
        <f t="shared" si="116"/>
        <v>16.799999999999997</v>
      </c>
      <c r="P1709" s="126">
        <v>42660</v>
      </c>
      <c r="Q1709" s="120">
        <v>378</v>
      </c>
      <c r="R1709" s="120" t="s">
        <v>611</v>
      </c>
    </row>
    <row r="1710" spans="1:18" ht="60" x14ac:dyDescent="0.25">
      <c r="A1710" s="120" t="s">
        <v>17</v>
      </c>
      <c r="B1710" s="121" t="s">
        <v>18</v>
      </c>
      <c r="C1710" s="122">
        <v>42664</v>
      </c>
      <c r="D1710" s="132">
        <v>210200</v>
      </c>
      <c r="E1710" s="120" t="s">
        <v>320</v>
      </c>
      <c r="F1710" s="130">
        <v>8</v>
      </c>
      <c r="G1710" s="120" t="str">
        <f>VLOOKUP(F1710,Plan2!$1:$1048576,3,FALSE)</f>
        <v>APONTADOR LÁPIS, MATERIAL METAL, TIPO ESCOLAR, COR PRATEADO, TAMANHO PEQUENO, QUANTIDADE FUROS 1, CARACTERÍSTICAS ADICIONAIS SEM DEPÓSITO</v>
      </c>
      <c r="H1710" s="130" t="s">
        <v>505</v>
      </c>
      <c r="I1710" s="130">
        <v>10</v>
      </c>
      <c r="J1710" s="131">
        <v>0.4</v>
      </c>
      <c r="K1710" s="129">
        <f t="shared" si="117"/>
        <v>4</v>
      </c>
      <c r="L1710" s="133">
        <v>42591</v>
      </c>
      <c r="M1710" s="144" t="s">
        <v>543</v>
      </c>
      <c r="N1710" s="130">
        <v>10</v>
      </c>
      <c r="O1710" s="127">
        <f t="shared" si="116"/>
        <v>4</v>
      </c>
      <c r="P1710" s="126">
        <v>42639</v>
      </c>
      <c r="Q1710" s="120">
        <v>1484</v>
      </c>
      <c r="R1710" s="120" t="s">
        <v>611</v>
      </c>
    </row>
    <row r="1711" spans="1:18" ht="105" x14ac:dyDescent="0.25">
      <c r="A1711" s="120" t="s">
        <v>17</v>
      </c>
      <c r="B1711" s="121" t="s">
        <v>18</v>
      </c>
      <c r="C1711" s="122">
        <v>42664</v>
      </c>
      <c r="D1711" s="132">
        <v>210200</v>
      </c>
      <c r="E1711" s="120" t="s">
        <v>320</v>
      </c>
      <c r="F1711" s="130">
        <v>19</v>
      </c>
      <c r="G1711" s="120" t="s">
        <v>59</v>
      </c>
      <c r="H1711" s="130" t="s">
        <v>505</v>
      </c>
      <c r="I1711" s="130">
        <v>150</v>
      </c>
      <c r="J1711" s="131">
        <v>0.32</v>
      </c>
      <c r="K1711" s="129">
        <f t="shared" si="117"/>
        <v>48</v>
      </c>
      <c r="L1711" s="133">
        <v>42591</v>
      </c>
      <c r="M1711" s="130" t="s">
        <v>548</v>
      </c>
      <c r="N1711" s="130">
        <v>70</v>
      </c>
      <c r="O1711" s="127">
        <f t="shared" si="116"/>
        <v>22.400000000000002</v>
      </c>
      <c r="P1711" s="133">
        <v>42772</v>
      </c>
      <c r="Q1711" s="130">
        <v>1520</v>
      </c>
      <c r="R1711" s="120" t="s">
        <v>692</v>
      </c>
    </row>
    <row r="1712" spans="1:18" ht="105" x14ac:dyDescent="0.25">
      <c r="A1712" s="120" t="s">
        <v>17</v>
      </c>
      <c r="B1712" s="121" t="s">
        <v>18</v>
      </c>
      <c r="C1712" s="122">
        <v>42664</v>
      </c>
      <c r="D1712" s="132">
        <v>210200</v>
      </c>
      <c r="E1712" s="120" t="s">
        <v>320</v>
      </c>
      <c r="F1712" s="130">
        <v>20</v>
      </c>
      <c r="G1712" s="120" t="s">
        <v>60</v>
      </c>
      <c r="H1712" s="130" t="s">
        <v>505</v>
      </c>
      <c r="I1712" s="130">
        <v>150</v>
      </c>
      <c r="J1712" s="131">
        <v>0.32</v>
      </c>
      <c r="K1712" s="129">
        <f t="shared" si="117"/>
        <v>48</v>
      </c>
      <c r="L1712" s="133">
        <v>42591</v>
      </c>
      <c r="M1712" s="130" t="s">
        <v>548</v>
      </c>
      <c r="N1712" s="130">
        <v>70</v>
      </c>
      <c r="O1712" s="127">
        <f t="shared" si="116"/>
        <v>22.400000000000002</v>
      </c>
      <c r="P1712" s="133">
        <v>42772</v>
      </c>
      <c r="Q1712" s="130">
        <v>1520</v>
      </c>
      <c r="R1712" s="120" t="s">
        <v>692</v>
      </c>
    </row>
    <row r="1713" spans="1:18" ht="105" x14ac:dyDescent="0.25">
      <c r="A1713" s="120" t="s">
        <v>17</v>
      </c>
      <c r="B1713" s="121" t="s">
        <v>18</v>
      </c>
      <c r="C1713" s="122">
        <v>42664</v>
      </c>
      <c r="D1713" s="132">
        <v>210200</v>
      </c>
      <c r="E1713" s="120" t="s">
        <v>320</v>
      </c>
      <c r="F1713" s="130">
        <v>21</v>
      </c>
      <c r="G1713" s="120" t="s">
        <v>61</v>
      </c>
      <c r="H1713" s="130" t="s">
        <v>505</v>
      </c>
      <c r="I1713" s="130">
        <v>100</v>
      </c>
      <c r="J1713" s="131">
        <v>0.32</v>
      </c>
      <c r="K1713" s="129">
        <f t="shared" si="117"/>
        <v>32</v>
      </c>
      <c r="L1713" s="133">
        <v>42591</v>
      </c>
      <c r="M1713" s="130" t="s">
        <v>548</v>
      </c>
      <c r="N1713" s="130">
        <v>100</v>
      </c>
      <c r="O1713" s="127">
        <f t="shared" si="116"/>
        <v>32</v>
      </c>
      <c r="P1713" s="133">
        <v>42772</v>
      </c>
      <c r="Q1713" s="130">
        <v>1520</v>
      </c>
      <c r="R1713" s="120" t="s">
        <v>611</v>
      </c>
    </row>
    <row r="1714" spans="1:18" ht="45" x14ac:dyDescent="0.25">
      <c r="A1714" s="120" t="s">
        <v>17</v>
      </c>
      <c r="B1714" s="121" t="s">
        <v>18</v>
      </c>
      <c r="C1714" s="122">
        <v>42664</v>
      </c>
      <c r="D1714" s="132">
        <v>210200</v>
      </c>
      <c r="E1714" s="120" t="s">
        <v>320</v>
      </c>
      <c r="F1714" s="130">
        <v>27</v>
      </c>
      <c r="G1714" s="120" t="s">
        <v>67</v>
      </c>
      <c r="H1714" s="130" t="s">
        <v>505</v>
      </c>
      <c r="I1714" s="130">
        <v>10</v>
      </c>
      <c r="J1714" s="131">
        <v>0.85</v>
      </c>
      <c r="K1714" s="129">
        <f t="shared" si="117"/>
        <v>8.5</v>
      </c>
      <c r="L1714" s="133">
        <v>42591</v>
      </c>
      <c r="M1714" s="144" t="s">
        <v>542</v>
      </c>
      <c r="N1714" s="130">
        <v>10</v>
      </c>
      <c r="O1714" s="127">
        <f t="shared" si="116"/>
        <v>8.5</v>
      </c>
      <c r="P1714" s="126">
        <v>42660</v>
      </c>
      <c r="Q1714" s="120">
        <v>378</v>
      </c>
      <c r="R1714" s="120" t="s">
        <v>611</v>
      </c>
    </row>
    <row r="1715" spans="1:18" ht="45" x14ac:dyDescent="0.25">
      <c r="A1715" s="120" t="s">
        <v>17</v>
      </c>
      <c r="B1715" s="121" t="s">
        <v>18</v>
      </c>
      <c r="C1715" s="122">
        <v>42664</v>
      </c>
      <c r="D1715" s="132">
        <v>210200</v>
      </c>
      <c r="E1715" s="120" t="s">
        <v>320</v>
      </c>
      <c r="F1715" s="130">
        <v>40</v>
      </c>
      <c r="G1715" s="120" t="s">
        <v>78</v>
      </c>
      <c r="H1715" s="130" t="s">
        <v>505</v>
      </c>
      <c r="I1715" s="130">
        <v>2</v>
      </c>
      <c r="J1715" s="131">
        <v>0.99</v>
      </c>
      <c r="K1715" s="129">
        <f t="shared" si="117"/>
        <v>1.98</v>
      </c>
      <c r="L1715" s="133">
        <v>42591</v>
      </c>
      <c r="M1715" s="144" t="s">
        <v>536</v>
      </c>
      <c r="N1715" s="130">
        <v>2</v>
      </c>
      <c r="O1715" s="147">
        <f t="shared" si="116"/>
        <v>1.98</v>
      </c>
      <c r="P1715" s="126">
        <v>42667</v>
      </c>
      <c r="Q1715" s="120">
        <v>1342</v>
      </c>
      <c r="R1715" s="120" t="s">
        <v>611</v>
      </c>
    </row>
    <row r="1716" spans="1:18" ht="75" x14ac:dyDescent="0.25">
      <c r="A1716" s="120" t="s">
        <v>17</v>
      </c>
      <c r="B1716" s="121" t="s">
        <v>18</v>
      </c>
      <c r="C1716" s="122">
        <v>42664</v>
      </c>
      <c r="D1716" s="132">
        <v>210200</v>
      </c>
      <c r="E1716" s="120" t="s">
        <v>320</v>
      </c>
      <c r="F1716" s="130">
        <v>68</v>
      </c>
      <c r="G1716" s="120" t="s">
        <v>97</v>
      </c>
      <c r="H1716" s="130" t="s">
        <v>505</v>
      </c>
      <c r="I1716" s="130">
        <v>50</v>
      </c>
      <c r="J1716" s="131">
        <v>7.0000000000000007E-2</v>
      </c>
      <c r="K1716" s="129">
        <f t="shared" si="117"/>
        <v>3.5000000000000004</v>
      </c>
      <c r="L1716" s="133">
        <v>42591</v>
      </c>
      <c r="M1716" s="130" t="s">
        <v>539</v>
      </c>
      <c r="N1716" s="130">
        <v>50</v>
      </c>
      <c r="O1716" s="127">
        <f t="shared" si="116"/>
        <v>3.5000000000000004</v>
      </c>
      <c r="P1716" s="126">
        <v>42633</v>
      </c>
      <c r="Q1716" s="120">
        <v>4605</v>
      </c>
      <c r="R1716" s="120" t="s">
        <v>611</v>
      </c>
    </row>
    <row r="1717" spans="1:18" ht="60" x14ac:dyDescent="0.25">
      <c r="A1717" s="120" t="s">
        <v>17</v>
      </c>
      <c r="B1717" s="121" t="s">
        <v>18</v>
      </c>
      <c r="C1717" s="122">
        <v>42664</v>
      </c>
      <c r="D1717" s="132">
        <v>210200</v>
      </c>
      <c r="E1717" s="120" t="s">
        <v>320</v>
      </c>
      <c r="F1717" s="130">
        <v>67</v>
      </c>
      <c r="G1717" s="120" t="s">
        <v>96</v>
      </c>
      <c r="H1717" s="130" t="s">
        <v>505</v>
      </c>
      <c r="I1717" s="130">
        <v>50</v>
      </c>
      <c r="J1717" s="131">
        <v>0.1</v>
      </c>
      <c r="K1717" s="129">
        <f t="shared" si="117"/>
        <v>5</v>
      </c>
      <c r="L1717" s="133">
        <v>42591</v>
      </c>
      <c r="M1717" s="130" t="s">
        <v>539</v>
      </c>
      <c r="N1717" s="130">
        <v>50</v>
      </c>
      <c r="O1717" s="127">
        <f t="shared" si="116"/>
        <v>5</v>
      </c>
      <c r="P1717" s="126">
        <v>42633</v>
      </c>
      <c r="Q1717" s="120">
        <v>4605</v>
      </c>
      <c r="R1717" s="120" t="s">
        <v>611</v>
      </c>
    </row>
    <row r="1718" spans="1:18" ht="90" x14ac:dyDescent="0.25">
      <c r="A1718" s="120" t="s">
        <v>17</v>
      </c>
      <c r="B1718" s="121" t="s">
        <v>18</v>
      </c>
      <c r="C1718" s="122">
        <v>42664</v>
      </c>
      <c r="D1718" s="132">
        <v>210200</v>
      </c>
      <c r="E1718" s="120" t="s">
        <v>320</v>
      </c>
      <c r="F1718" s="130">
        <v>83</v>
      </c>
      <c r="G1718" s="120" t="s">
        <v>106</v>
      </c>
      <c r="H1718" s="130" t="s">
        <v>505</v>
      </c>
      <c r="I1718" s="130">
        <v>1</v>
      </c>
      <c r="J1718" s="131">
        <v>22.44</v>
      </c>
      <c r="K1718" s="129">
        <f t="shared" si="117"/>
        <v>22.44</v>
      </c>
      <c r="L1718" s="133">
        <v>42591</v>
      </c>
      <c r="M1718" s="130" t="s">
        <v>544</v>
      </c>
      <c r="N1718" s="130">
        <v>1</v>
      </c>
      <c r="O1718" s="127">
        <f t="shared" si="116"/>
        <v>22.44</v>
      </c>
      <c r="P1718" s="126" t="s">
        <v>671</v>
      </c>
      <c r="Q1718" s="120" t="s">
        <v>477</v>
      </c>
      <c r="R1718" s="120" t="s">
        <v>698</v>
      </c>
    </row>
    <row r="1719" spans="1:18" ht="60" x14ac:dyDescent="0.25">
      <c r="A1719" s="120" t="s">
        <v>17</v>
      </c>
      <c r="B1719" s="121" t="s">
        <v>18</v>
      </c>
      <c r="C1719" s="122">
        <v>42664</v>
      </c>
      <c r="D1719" s="132">
        <v>210200</v>
      </c>
      <c r="E1719" s="120" t="s">
        <v>320</v>
      </c>
      <c r="F1719" s="130">
        <v>94</v>
      </c>
      <c r="G1719" s="120" t="s">
        <v>116</v>
      </c>
      <c r="H1719" s="130" t="s">
        <v>505</v>
      </c>
      <c r="I1719" s="130">
        <v>20</v>
      </c>
      <c r="J1719" s="131">
        <v>1.22</v>
      </c>
      <c r="K1719" s="129">
        <f t="shared" si="117"/>
        <v>24.4</v>
      </c>
      <c r="L1719" s="133">
        <v>42591</v>
      </c>
      <c r="M1719" s="144" t="s">
        <v>541</v>
      </c>
      <c r="N1719" s="130">
        <v>10</v>
      </c>
      <c r="O1719" s="127">
        <f t="shared" si="116"/>
        <v>12.2</v>
      </c>
      <c r="P1719" s="126">
        <v>42641</v>
      </c>
      <c r="Q1719" s="120">
        <v>565</v>
      </c>
      <c r="R1719" s="120" t="s">
        <v>692</v>
      </c>
    </row>
    <row r="1720" spans="1:18" ht="45" x14ac:dyDescent="0.25">
      <c r="A1720" s="120" t="s">
        <v>17</v>
      </c>
      <c r="B1720" s="121" t="s">
        <v>18</v>
      </c>
      <c r="C1720" s="122">
        <v>42664</v>
      </c>
      <c r="D1720" s="132">
        <v>210200</v>
      </c>
      <c r="E1720" s="120" t="s">
        <v>320</v>
      </c>
      <c r="F1720" s="130">
        <v>102</v>
      </c>
      <c r="G1720" s="120" t="s">
        <v>124</v>
      </c>
      <c r="H1720" s="130" t="s">
        <v>505</v>
      </c>
      <c r="I1720" s="130">
        <v>2</v>
      </c>
      <c r="J1720" s="131">
        <v>17.489999999999998</v>
      </c>
      <c r="K1720" s="129">
        <f t="shared" si="117"/>
        <v>34.979999999999997</v>
      </c>
      <c r="L1720" s="133">
        <v>42591</v>
      </c>
      <c r="M1720" s="130" t="s">
        <v>538</v>
      </c>
      <c r="N1720" s="130">
        <v>2</v>
      </c>
      <c r="O1720" s="127">
        <f t="shared" si="116"/>
        <v>34.979999999999997</v>
      </c>
      <c r="P1720" s="126">
        <v>42646</v>
      </c>
      <c r="Q1720" s="120">
        <v>4384</v>
      </c>
      <c r="R1720" s="120" t="s">
        <v>611</v>
      </c>
    </row>
    <row r="1721" spans="1:18" ht="135" x14ac:dyDescent="0.25">
      <c r="A1721" s="120" t="s">
        <v>17</v>
      </c>
      <c r="B1721" s="121" t="s">
        <v>18</v>
      </c>
      <c r="C1721" s="122">
        <v>42664</v>
      </c>
      <c r="D1721" s="132">
        <v>210200</v>
      </c>
      <c r="E1721" s="120" t="s">
        <v>320</v>
      </c>
      <c r="F1721" s="130">
        <v>115</v>
      </c>
      <c r="G1721" s="120" t="s">
        <v>138</v>
      </c>
      <c r="H1721" s="130" t="s">
        <v>505</v>
      </c>
      <c r="I1721" s="130">
        <v>2</v>
      </c>
      <c r="J1721" s="131">
        <v>14.1</v>
      </c>
      <c r="K1721" s="129">
        <f t="shared" si="117"/>
        <v>28.2</v>
      </c>
      <c r="L1721" s="133">
        <v>42591</v>
      </c>
      <c r="M1721" s="130" t="s">
        <v>540</v>
      </c>
      <c r="N1721" s="130">
        <v>2</v>
      </c>
      <c r="O1721" s="127">
        <f t="shared" si="116"/>
        <v>28.2</v>
      </c>
      <c r="P1721" s="133">
        <v>42766</v>
      </c>
      <c r="Q1721" s="130">
        <v>7</v>
      </c>
      <c r="R1721" s="120" t="s">
        <v>611</v>
      </c>
    </row>
    <row r="1722" spans="1:18" ht="30" x14ac:dyDescent="0.25">
      <c r="A1722" s="120" t="s">
        <v>17</v>
      </c>
      <c r="B1722" s="121" t="s">
        <v>18</v>
      </c>
      <c r="C1722" s="122">
        <v>42664</v>
      </c>
      <c r="D1722" s="132">
        <v>210200</v>
      </c>
      <c r="E1722" s="120" t="s">
        <v>320</v>
      </c>
      <c r="F1722" s="130">
        <v>124</v>
      </c>
      <c r="G1722" s="120" t="str">
        <f>VLOOKUP(F1722,Plan2!$1:$1048576,3,FALSE)</f>
        <v>PAPEL A4, MATERIAL PAPEL ALCALINO, GRAMATURA 90 G/M2, COR BRANCA. RESMA</v>
      </c>
      <c r="H1722" s="130" t="s">
        <v>505</v>
      </c>
      <c r="I1722" s="130">
        <v>10</v>
      </c>
      <c r="J1722" s="131">
        <v>10.7</v>
      </c>
      <c r="K1722" s="129">
        <f t="shared" si="117"/>
        <v>107</v>
      </c>
      <c r="L1722" s="133" t="s">
        <v>477</v>
      </c>
      <c r="M1722" s="133" t="s">
        <v>477</v>
      </c>
      <c r="N1722" s="133" t="s">
        <v>477</v>
      </c>
      <c r="O1722" s="133" t="s">
        <v>477</v>
      </c>
      <c r="P1722" s="126" t="s">
        <v>477</v>
      </c>
      <c r="Q1722" s="120" t="s">
        <v>477</v>
      </c>
      <c r="R1722" s="120" t="s">
        <v>559</v>
      </c>
    </row>
    <row r="1723" spans="1:18" ht="105" x14ac:dyDescent="0.25">
      <c r="A1723" s="120" t="s">
        <v>17</v>
      </c>
      <c r="B1723" s="121" t="s">
        <v>18</v>
      </c>
      <c r="C1723" s="122">
        <v>42664</v>
      </c>
      <c r="D1723" s="132">
        <v>210200</v>
      </c>
      <c r="E1723" s="120" t="s">
        <v>320</v>
      </c>
      <c r="F1723" s="130">
        <v>146</v>
      </c>
      <c r="G1723" s="120" t="s">
        <v>160</v>
      </c>
      <c r="H1723" s="130" t="s">
        <v>505</v>
      </c>
      <c r="I1723" s="130">
        <v>2</v>
      </c>
      <c r="J1723" s="131">
        <v>64.5</v>
      </c>
      <c r="K1723" s="129">
        <f t="shared" si="117"/>
        <v>129</v>
      </c>
      <c r="L1723" s="133">
        <v>42591</v>
      </c>
      <c r="M1723" s="130" t="s">
        <v>539</v>
      </c>
      <c r="N1723" s="130">
        <v>2</v>
      </c>
      <c r="O1723" s="127">
        <f t="shared" si="116"/>
        <v>129</v>
      </c>
      <c r="P1723" s="126">
        <v>42633</v>
      </c>
      <c r="Q1723" s="120">
        <v>4605</v>
      </c>
      <c r="R1723" s="120" t="s">
        <v>611</v>
      </c>
    </row>
    <row r="1724" spans="1:18" ht="45" x14ac:dyDescent="0.25">
      <c r="A1724" s="120" t="s">
        <v>17</v>
      </c>
      <c r="B1724" s="121" t="s">
        <v>18</v>
      </c>
      <c r="C1724" s="122">
        <v>42664</v>
      </c>
      <c r="D1724" s="132">
        <v>210200</v>
      </c>
      <c r="E1724" s="120" t="s">
        <v>320</v>
      </c>
      <c r="F1724" s="130">
        <v>152</v>
      </c>
      <c r="G1724" s="120" t="s">
        <v>166</v>
      </c>
      <c r="H1724" s="130" t="s">
        <v>505</v>
      </c>
      <c r="I1724" s="130">
        <v>10</v>
      </c>
      <c r="J1724" s="131">
        <v>0.94</v>
      </c>
      <c r="K1724" s="129">
        <f t="shared" si="117"/>
        <v>9.3999999999999986</v>
      </c>
      <c r="L1724" s="133">
        <v>42591</v>
      </c>
      <c r="M1724" s="144" t="s">
        <v>543</v>
      </c>
      <c r="N1724" s="130">
        <v>10</v>
      </c>
      <c r="O1724" s="127">
        <f t="shared" si="116"/>
        <v>9.3999999999999986</v>
      </c>
      <c r="P1724" s="126">
        <v>42639</v>
      </c>
      <c r="Q1724" s="120">
        <v>1484</v>
      </c>
      <c r="R1724" s="120" t="s">
        <v>611</v>
      </c>
    </row>
    <row r="1725" spans="1:18" ht="60" x14ac:dyDescent="0.25">
      <c r="A1725" s="120" t="s">
        <v>17</v>
      </c>
      <c r="B1725" s="121" t="s">
        <v>18</v>
      </c>
      <c r="C1725" s="122">
        <v>42664</v>
      </c>
      <c r="D1725" s="132">
        <v>210200</v>
      </c>
      <c r="E1725" s="120" t="s">
        <v>320</v>
      </c>
      <c r="F1725" s="130">
        <v>154</v>
      </c>
      <c r="G1725" s="120" t="s">
        <v>168</v>
      </c>
      <c r="H1725" s="130" t="s">
        <v>505</v>
      </c>
      <c r="I1725" s="130">
        <v>10</v>
      </c>
      <c r="J1725" s="131">
        <v>1.21</v>
      </c>
      <c r="K1725" s="129">
        <f t="shared" si="117"/>
        <v>12.1</v>
      </c>
      <c r="L1725" s="133">
        <v>42591</v>
      </c>
      <c r="M1725" s="130" t="s">
        <v>548</v>
      </c>
      <c r="N1725" s="130">
        <v>5</v>
      </c>
      <c r="O1725" s="127">
        <f t="shared" si="116"/>
        <v>6.05</v>
      </c>
      <c r="P1725" s="133">
        <v>42772</v>
      </c>
      <c r="Q1725" s="130">
        <v>1520</v>
      </c>
      <c r="R1725" s="120" t="s">
        <v>692</v>
      </c>
    </row>
    <row r="1726" spans="1:18" ht="45" x14ac:dyDescent="0.25">
      <c r="A1726" s="120" t="s">
        <v>17</v>
      </c>
      <c r="B1726" s="121" t="s">
        <v>18</v>
      </c>
      <c r="C1726" s="122">
        <v>42664</v>
      </c>
      <c r="D1726" s="132">
        <v>210200</v>
      </c>
      <c r="E1726" s="120" t="s">
        <v>320</v>
      </c>
      <c r="F1726" s="130">
        <v>156</v>
      </c>
      <c r="G1726" s="120" t="s">
        <v>170</v>
      </c>
      <c r="H1726" s="130" t="s">
        <v>505</v>
      </c>
      <c r="I1726" s="130">
        <v>10</v>
      </c>
      <c r="J1726" s="131">
        <v>1.3</v>
      </c>
      <c r="K1726" s="129">
        <f t="shared" si="117"/>
        <v>13</v>
      </c>
      <c r="L1726" s="133">
        <v>42591</v>
      </c>
      <c r="M1726" s="144" t="s">
        <v>542</v>
      </c>
      <c r="N1726" s="130">
        <v>10</v>
      </c>
      <c r="O1726" s="127">
        <f t="shared" si="116"/>
        <v>13</v>
      </c>
      <c r="P1726" s="126">
        <v>42660</v>
      </c>
      <c r="Q1726" s="120">
        <v>378</v>
      </c>
      <c r="R1726" s="120" t="s">
        <v>611</v>
      </c>
    </row>
    <row r="1727" spans="1:18" ht="75" x14ac:dyDescent="0.25">
      <c r="A1727" s="120" t="s">
        <v>17</v>
      </c>
      <c r="B1727" s="121" t="s">
        <v>18</v>
      </c>
      <c r="C1727" s="122">
        <v>42664</v>
      </c>
      <c r="D1727" s="132">
        <v>210200</v>
      </c>
      <c r="E1727" s="120" t="s">
        <v>320</v>
      </c>
      <c r="F1727" s="130">
        <v>160</v>
      </c>
      <c r="G1727" s="120" t="s">
        <v>174</v>
      </c>
      <c r="H1727" s="130" t="s">
        <v>505</v>
      </c>
      <c r="I1727" s="130">
        <v>10</v>
      </c>
      <c r="J1727" s="131">
        <v>7.54</v>
      </c>
      <c r="K1727" s="129">
        <f t="shared" si="117"/>
        <v>75.400000000000006</v>
      </c>
      <c r="L1727" s="133">
        <v>42591</v>
      </c>
      <c r="M1727" s="130" t="s">
        <v>538</v>
      </c>
      <c r="N1727" s="130">
        <v>10</v>
      </c>
      <c r="O1727" s="127">
        <f t="shared" si="116"/>
        <v>75.400000000000006</v>
      </c>
      <c r="P1727" s="126">
        <v>42646</v>
      </c>
      <c r="Q1727" s="120">
        <v>4384</v>
      </c>
      <c r="R1727" s="120" t="s">
        <v>611</v>
      </c>
    </row>
    <row r="1728" spans="1:18" ht="45" x14ac:dyDescent="0.25">
      <c r="A1728" s="120" t="s">
        <v>17</v>
      </c>
      <c r="B1728" s="121" t="s">
        <v>18</v>
      </c>
      <c r="C1728" s="122">
        <v>42664</v>
      </c>
      <c r="D1728" s="132">
        <v>210200</v>
      </c>
      <c r="E1728" s="120" t="s">
        <v>320</v>
      </c>
      <c r="F1728" s="130">
        <v>174</v>
      </c>
      <c r="G1728" s="120" t="s">
        <v>179</v>
      </c>
      <c r="H1728" s="130" t="s">
        <v>505</v>
      </c>
      <c r="I1728" s="130">
        <v>2</v>
      </c>
      <c r="J1728" s="131">
        <v>2.8</v>
      </c>
      <c r="K1728" s="129">
        <f t="shared" si="117"/>
        <v>5.6</v>
      </c>
      <c r="L1728" s="133">
        <v>42591</v>
      </c>
      <c r="M1728" s="144" t="s">
        <v>542</v>
      </c>
      <c r="N1728" s="130">
        <v>2</v>
      </c>
      <c r="O1728" s="127">
        <f t="shared" si="116"/>
        <v>5.6</v>
      </c>
      <c r="P1728" s="126">
        <v>42660</v>
      </c>
      <c r="Q1728" s="120">
        <v>378</v>
      </c>
      <c r="R1728" s="120" t="s">
        <v>611</v>
      </c>
    </row>
    <row r="1729" spans="1:18" ht="90" x14ac:dyDescent="0.25">
      <c r="A1729" s="120" t="s">
        <v>17</v>
      </c>
      <c r="B1729" s="121" t="s">
        <v>18</v>
      </c>
      <c r="C1729" s="122">
        <v>42664</v>
      </c>
      <c r="D1729" s="132">
        <v>220200</v>
      </c>
      <c r="E1729" s="120" t="s">
        <v>498</v>
      </c>
      <c r="F1729" s="130">
        <v>4</v>
      </c>
      <c r="G1729" s="120" t="s">
        <v>44</v>
      </c>
      <c r="H1729" s="130" t="s">
        <v>506</v>
      </c>
      <c r="I1729" s="130">
        <v>2</v>
      </c>
      <c r="J1729" s="131">
        <v>3.5</v>
      </c>
      <c r="K1729" s="129">
        <f t="shared" si="117"/>
        <v>7</v>
      </c>
      <c r="L1729" s="133">
        <v>42591</v>
      </c>
      <c r="M1729" s="144" t="s">
        <v>542</v>
      </c>
      <c r="N1729" s="130">
        <v>2</v>
      </c>
      <c r="O1729" s="127">
        <f t="shared" si="116"/>
        <v>7</v>
      </c>
      <c r="P1729" s="126">
        <v>42660</v>
      </c>
      <c r="Q1729" s="120">
        <v>378</v>
      </c>
      <c r="R1729" s="120" t="s">
        <v>611</v>
      </c>
    </row>
    <row r="1730" spans="1:18" ht="60" x14ac:dyDescent="0.25">
      <c r="A1730" s="120" t="s">
        <v>17</v>
      </c>
      <c r="B1730" s="121" t="s">
        <v>18</v>
      </c>
      <c r="C1730" s="122">
        <v>42664</v>
      </c>
      <c r="D1730" s="132">
        <v>220200</v>
      </c>
      <c r="E1730" s="120" t="s">
        <v>498</v>
      </c>
      <c r="F1730" s="130">
        <v>8</v>
      </c>
      <c r="G1730" s="120" t="str">
        <f>VLOOKUP(F1730,Plan2!$1:$1048576,3,FALSE)</f>
        <v>APONTADOR LÁPIS, MATERIAL METAL, TIPO ESCOLAR, COR PRATEADO, TAMANHO PEQUENO, QUANTIDADE FUROS 1, CARACTERÍSTICAS ADICIONAIS SEM DEPÓSITO</v>
      </c>
      <c r="H1730" s="130" t="s">
        <v>506</v>
      </c>
      <c r="I1730" s="130">
        <v>6</v>
      </c>
      <c r="J1730" s="131">
        <v>0.4</v>
      </c>
      <c r="K1730" s="129">
        <f t="shared" ref="K1730:K1794" si="118">J1730*I1730</f>
        <v>2.4000000000000004</v>
      </c>
      <c r="L1730" s="133">
        <v>42591</v>
      </c>
      <c r="M1730" s="144" t="s">
        <v>543</v>
      </c>
      <c r="N1730" s="130">
        <v>6</v>
      </c>
      <c r="O1730" s="127">
        <f t="shared" ref="O1730:O1794" si="119">N1730*J1730</f>
        <v>2.4000000000000004</v>
      </c>
      <c r="P1730" s="126">
        <v>42639</v>
      </c>
      <c r="Q1730" s="120">
        <v>1484</v>
      </c>
      <c r="R1730" s="120" t="s">
        <v>611</v>
      </c>
    </row>
    <row r="1731" spans="1:18" ht="45" x14ac:dyDescent="0.25">
      <c r="A1731" s="120" t="s">
        <v>17</v>
      </c>
      <c r="B1731" s="121" t="s">
        <v>18</v>
      </c>
      <c r="C1731" s="122">
        <v>42664</v>
      </c>
      <c r="D1731" s="132">
        <v>220200</v>
      </c>
      <c r="E1731" s="120" t="s">
        <v>498</v>
      </c>
      <c r="F1731" s="130">
        <v>9</v>
      </c>
      <c r="G1731" s="120" t="str">
        <f>VLOOKUP(F1731,Plan2!$1:$1048576,3,FALSE)</f>
        <v>BARBANTE ALGODÃO, QUANTIDADE FIOS 8 UN, ACABAMENTO SUPERFICIAL CRÚ. ROLO DE 250G</v>
      </c>
      <c r="H1731" s="130" t="s">
        <v>506</v>
      </c>
      <c r="I1731" s="130">
        <v>12</v>
      </c>
      <c r="J1731" s="131">
        <v>3.49</v>
      </c>
      <c r="K1731" s="129">
        <f t="shared" si="118"/>
        <v>41.88</v>
      </c>
      <c r="L1731" s="133">
        <v>42591</v>
      </c>
      <c r="M1731" s="144" t="s">
        <v>536</v>
      </c>
      <c r="N1731" s="130">
        <v>12</v>
      </c>
      <c r="O1731" s="147">
        <f t="shared" si="119"/>
        <v>41.88</v>
      </c>
      <c r="P1731" s="126">
        <v>42667</v>
      </c>
      <c r="Q1731" s="120">
        <v>1342</v>
      </c>
      <c r="R1731" s="120" t="s">
        <v>611</v>
      </c>
    </row>
    <row r="1732" spans="1:18" ht="45" x14ac:dyDescent="0.25">
      <c r="A1732" s="120" t="s">
        <v>17</v>
      </c>
      <c r="B1732" s="121" t="s">
        <v>18</v>
      </c>
      <c r="C1732" s="122">
        <v>42664</v>
      </c>
      <c r="D1732" s="132">
        <v>220200</v>
      </c>
      <c r="E1732" s="120" t="s">
        <v>498</v>
      </c>
      <c r="F1732" s="130">
        <v>16</v>
      </c>
      <c r="G1732" s="120" t="s">
        <v>56</v>
      </c>
      <c r="H1732" s="130" t="s">
        <v>506</v>
      </c>
      <c r="I1732" s="130">
        <v>40</v>
      </c>
      <c r="J1732" s="131">
        <v>2.52</v>
      </c>
      <c r="K1732" s="129">
        <f>J1732*I1732</f>
        <v>100.8</v>
      </c>
      <c r="L1732" s="133">
        <v>42591</v>
      </c>
      <c r="M1732" s="130" t="s">
        <v>539</v>
      </c>
      <c r="N1732" s="130">
        <v>40</v>
      </c>
      <c r="O1732" s="127">
        <f t="shared" si="119"/>
        <v>100.8</v>
      </c>
      <c r="P1732" s="126">
        <v>42633</v>
      </c>
      <c r="Q1732" s="120">
        <v>4605</v>
      </c>
      <c r="R1732" s="120" t="s">
        <v>611</v>
      </c>
    </row>
    <row r="1733" spans="1:18" ht="105" x14ac:dyDescent="0.25">
      <c r="A1733" s="120" t="s">
        <v>17</v>
      </c>
      <c r="B1733" s="121" t="s">
        <v>18</v>
      </c>
      <c r="C1733" s="122">
        <v>42664</v>
      </c>
      <c r="D1733" s="132">
        <v>220200</v>
      </c>
      <c r="E1733" s="120" t="s">
        <v>498</v>
      </c>
      <c r="F1733" s="130">
        <v>19</v>
      </c>
      <c r="G1733" s="120" t="s">
        <v>59</v>
      </c>
      <c r="H1733" s="130" t="s">
        <v>506</v>
      </c>
      <c r="I1733" s="130">
        <v>100</v>
      </c>
      <c r="J1733" s="131">
        <v>0.32</v>
      </c>
      <c r="K1733" s="129">
        <f t="shared" si="118"/>
        <v>32</v>
      </c>
      <c r="L1733" s="133">
        <v>42591</v>
      </c>
      <c r="M1733" s="130" t="s">
        <v>548</v>
      </c>
      <c r="N1733" s="130">
        <v>50</v>
      </c>
      <c r="O1733" s="127">
        <f t="shared" si="119"/>
        <v>16</v>
      </c>
      <c r="P1733" s="133">
        <v>42772</v>
      </c>
      <c r="Q1733" s="130">
        <v>1520</v>
      </c>
      <c r="R1733" s="120" t="s">
        <v>692</v>
      </c>
    </row>
    <row r="1734" spans="1:18" ht="105" x14ac:dyDescent="0.25">
      <c r="A1734" s="120" t="s">
        <v>17</v>
      </c>
      <c r="B1734" s="121" t="s">
        <v>18</v>
      </c>
      <c r="C1734" s="122">
        <v>42664</v>
      </c>
      <c r="D1734" s="132">
        <v>220200</v>
      </c>
      <c r="E1734" s="120" t="s">
        <v>498</v>
      </c>
      <c r="F1734" s="130">
        <v>20</v>
      </c>
      <c r="G1734" s="120" t="s">
        <v>60</v>
      </c>
      <c r="H1734" s="130" t="s">
        <v>506</v>
      </c>
      <c r="I1734" s="130">
        <v>100</v>
      </c>
      <c r="J1734" s="131">
        <v>0.32</v>
      </c>
      <c r="K1734" s="129">
        <f t="shared" si="118"/>
        <v>32</v>
      </c>
      <c r="L1734" s="133">
        <v>42591</v>
      </c>
      <c r="M1734" s="130" t="s">
        <v>548</v>
      </c>
      <c r="N1734" s="130">
        <v>50</v>
      </c>
      <c r="O1734" s="127">
        <f t="shared" si="119"/>
        <v>16</v>
      </c>
      <c r="P1734" s="133">
        <v>42772</v>
      </c>
      <c r="Q1734" s="130">
        <v>1520</v>
      </c>
      <c r="R1734" s="120" t="s">
        <v>692</v>
      </c>
    </row>
    <row r="1735" spans="1:18" ht="105" x14ac:dyDescent="0.25">
      <c r="A1735" s="120" t="s">
        <v>17</v>
      </c>
      <c r="B1735" s="121" t="s">
        <v>18</v>
      </c>
      <c r="C1735" s="122">
        <v>42664</v>
      </c>
      <c r="D1735" s="132">
        <v>220200</v>
      </c>
      <c r="E1735" s="120" t="s">
        <v>498</v>
      </c>
      <c r="F1735" s="130">
        <v>21</v>
      </c>
      <c r="G1735" s="120" t="s">
        <v>61</v>
      </c>
      <c r="H1735" s="130" t="s">
        <v>506</v>
      </c>
      <c r="I1735" s="130">
        <v>50</v>
      </c>
      <c r="J1735" s="131">
        <v>0.32</v>
      </c>
      <c r="K1735" s="129">
        <f t="shared" si="118"/>
        <v>16</v>
      </c>
      <c r="L1735" s="133">
        <v>42591</v>
      </c>
      <c r="M1735" s="130" t="s">
        <v>548</v>
      </c>
      <c r="N1735" s="130">
        <v>50</v>
      </c>
      <c r="O1735" s="127">
        <f t="shared" si="119"/>
        <v>16</v>
      </c>
      <c r="P1735" s="133">
        <v>42772</v>
      </c>
      <c r="Q1735" s="130">
        <v>1520</v>
      </c>
      <c r="R1735" s="120" t="s">
        <v>611</v>
      </c>
    </row>
    <row r="1736" spans="1:18" ht="45" x14ac:dyDescent="0.25">
      <c r="A1736" s="120" t="s">
        <v>17</v>
      </c>
      <c r="B1736" s="121" t="s">
        <v>18</v>
      </c>
      <c r="C1736" s="122">
        <v>42664</v>
      </c>
      <c r="D1736" s="132">
        <v>220200</v>
      </c>
      <c r="E1736" s="120" t="s">
        <v>498</v>
      </c>
      <c r="F1736" s="130">
        <v>27</v>
      </c>
      <c r="G1736" s="120" t="s">
        <v>67</v>
      </c>
      <c r="H1736" s="130" t="s">
        <v>506</v>
      </c>
      <c r="I1736" s="130">
        <v>20</v>
      </c>
      <c r="J1736" s="131">
        <v>0.85</v>
      </c>
      <c r="K1736" s="129">
        <f t="shared" si="118"/>
        <v>17</v>
      </c>
      <c r="L1736" s="133">
        <v>42591</v>
      </c>
      <c r="M1736" s="144" t="s">
        <v>542</v>
      </c>
      <c r="N1736" s="130">
        <v>20</v>
      </c>
      <c r="O1736" s="127">
        <f t="shared" si="119"/>
        <v>17</v>
      </c>
      <c r="P1736" s="126">
        <v>42660</v>
      </c>
      <c r="Q1736" s="120">
        <v>378</v>
      </c>
      <c r="R1736" s="120" t="s">
        <v>611</v>
      </c>
    </row>
    <row r="1737" spans="1:18" ht="60" x14ac:dyDescent="0.25">
      <c r="A1737" s="120" t="s">
        <v>17</v>
      </c>
      <c r="B1737" s="121" t="s">
        <v>18</v>
      </c>
      <c r="C1737" s="122">
        <v>42664</v>
      </c>
      <c r="D1737" s="132">
        <v>220200</v>
      </c>
      <c r="E1737" s="120" t="s">
        <v>498</v>
      </c>
      <c r="F1737" s="130">
        <v>43</v>
      </c>
      <c r="G1737" s="120" t="s">
        <v>81</v>
      </c>
      <c r="H1737" s="130" t="s">
        <v>506</v>
      </c>
      <c r="I1737" s="130">
        <v>2</v>
      </c>
      <c r="J1737" s="131">
        <v>1.7</v>
      </c>
      <c r="K1737" s="129">
        <f t="shared" si="118"/>
        <v>3.4</v>
      </c>
      <c r="L1737" s="133">
        <v>42591</v>
      </c>
      <c r="M1737" s="130" t="s">
        <v>535</v>
      </c>
      <c r="N1737" s="130">
        <v>2</v>
      </c>
      <c r="O1737" s="127">
        <f t="shared" si="119"/>
        <v>3.4</v>
      </c>
      <c r="P1737" s="126">
        <v>42640</v>
      </c>
      <c r="Q1737" s="120">
        <v>5046</v>
      </c>
      <c r="R1737" s="120" t="s">
        <v>611</v>
      </c>
    </row>
    <row r="1738" spans="1:18" ht="45" x14ac:dyDescent="0.25">
      <c r="A1738" s="120" t="s">
        <v>17</v>
      </c>
      <c r="B1738" s="121" t="s">
        <v>18</v>
      </c>
      <c r="C1738" s="122">
        <v>42664</v>
      </c>
      <c r="D1738" s="132">
        <v>220200</v>
      </c>
      <c r="E1738" s="120" t="s">
        <v>498</v>
      </c>
      <c r="F1738" s="130">
        <v>39</v>
      </c>
      <c r="G1738" s="120" t="s">
        <v>77</v>
      </c>
      <c r="H1738" s="130" t="s">
        <v>506</v>
      </c>
      <c r="I1738" s="130">
        <v>2</v>
      </c>
      <c r="J1738" s="131">
        <v>0.95</v>
      </c>
      <c r="K1738" s="129">
        <f t="shared" si="118"/>
        <v>1.9</v>
      </c>
      <c r="L1738" s="133">
        <v>42591</v>
      </c>
      <c r="M1738" s="144" t="s">
        <v>536</v>
      </c>
      <c r="N1738" s="130">
        <v>2</v>
      </c>
      <c r="O1738" s="147">
        <f t="shared" si="119"/>
        <v>1.9</v>
      </c>
      <c r="P1738" s="126">
        <v>42667</v>
      </c>
      <c r="Q1738" s="120">
        <v>1342</v>
      </c>
      <c r="R1738" s="120" t="s">
        <v>611</v>
      </c>
    </row>
    <row r="1739" spans="1:18" ht="45" x14ac:dyDescent="0.25">
      <c r="A1739" s="120" t="s">
        <v>17</v>
      </c>
      <c r="B1739" s="121" t="s">
        <v>18</v>
      </c>
      <c r="C1739" s="122">
        <v>42664</v>
      </c>
      <c r="D1739" s="132">
        <v>220200</v>
      </c>
      <c r="E1739" s="120" t="s">
        <v>498</v>
      </c>
      <c r="F1739" s="130">
        <v>40</v>
      </c>
      <c r="G1739" s="120" t="s">
        <v>78</v>
      </c>
      <c r="H1739" s="130" t="s">
        <v>506</v>
      </c>
      <c r="I1739" s="130">
        <v>2</v>
      </c>
      <c r="J1739" s="131">
        <v>0.99</v>
      </c>
      <c r="K1739" s="129">
        <f t="shared" si="118"/>
        <v>1.98</v>
      </c>
      <c r="L1739" s="133">
        <v>42591</v>
      </c>
      <c r="M1739" s="144" t="s">
        <v>536</v>
      </c>
      <c r="N1739" s="130">
        <v>2</v>
      </c>
      <c r="O1739" s="147">
        <f t="shared" si="119"/>
        <v>1.98</v>
      </c>
      <c r="P1739" s="126">
        <v>42667</v>
      </c>
      <c r="Q1739" s="120">
        <v>1342</v>
      </c>
      <c r="R1739" s="120" t="s">
        <v>611</v>
      </c>
    </row>
    <row r="1740" spans="1:18" ht="45" x14ac:dyDescent="0.25">
      <c r="A1740" s="120" t="s">
        <v>17</v>
      </c>
      <c r="B1740" s="121" t="s">
        <v>18</v>
      </c>
      <c r="C1740" s="122">
        <v>42664</v>
      </c>
      <c r="D1740" s="132">
        <v>220200</v>
      </c>
      <c r="E1740" s="120" t="s">
        <v>498</v>
      </c>
      <c r="F1740" s="130">
        <v>41</v>
      </c>
      <c r="G1740" s="120" t="s">
        <v>79</v>
      </c>
      <c r="H1740" s="130" t="s">
        <v>506</v>
      </c>
      <c r="I1740" s="130">
        <v>2</v>
      </c>
      <c r="J1740" s="131">
        <v>1.29</v>
      </c>
      <c r="K1740" s="129">
        <f t="shared" si="118"/>
        <v>2.58</v>
      </c>
      <c r="L1740" s="133">
        <v>42591</v>
      </c>
      <c r="M1740" s="130" t="s">
        <v>548</v>
      </c>
      <c r="N1740" s="130">
        <v>2</v>
      </c>
      <c r="O1740" s="127">
        <f t="shared" si="119"/>
        <v>2.58</v>
      </c>
      <c r="P1740" s="133">
        <v>42772</v>
      </c>
      <c r="Q1740" s="130">
        <v>1520</v>
      </c>
      <c r="R1740" s="120" t="s">
        <v>611</v>
      </c>
    </row>
    <row r="1741" spans="1:18" ht="60" x14ac:dyDescent="0.25">
      <c r="A1741" s="120" t="s">
        <v>17</v>
      </c>
      <c r="B1741" s="121" t="s">
        <v>18</v>
      </c>
      <c r="C1741" s="122">
        <v>42664</v>
      </c>
      <c r="D1741" s="132">
        <v>220200</v>
      </c>
      <c r="E1741" s="120" t="s">
        <v>498</v>
      </c>
      <c r="F1741" s="130">
        <v>50</v>
      </c>
      <c r="G1741" s="120" t="s">
        <v>531</v>
      </c>
      <c r="H1741" s="130" t="s">
        <v>506</v>
      </c>
      <c r="I1741" s="130">
        <v>2</v>
      </c>
      <c r="J1741" s="131">
        <v>3.15</v>
      </c>
      <c r="K1741" s="129">
        <f t="shared" si="118"/>
        <v>6.3</v>
      </c>
      <c r="L1741" s="133">
        <v>42591</v>
      </c>
      <c r="M1741" s="144" t="s">
        <v>542</v>
      </c>
      <c r="N1741" s="130">
        <v>2</v>
      </c>
      <c r="O1741" s="127">
        <f t="shared" si="119"/>
        <v>6.3</v>
      </c>
      <c r="P1741" s="126">
        <v>42660</v>
      </c>
      <c r="Q1741" s="120">
        <v>378</v>
      </c>
      <c r="R1741" s="120" t="s">
        <v>611</v>
      </c>
    </row>
    <row r="1742" spans="1:18" ht="75" x14ac:dyDescent="0.25">
      <c r="A1742" s="120" t="s">
        <v>17</v>
      </c>
      <c r="B1742" s="121" t="s">
        <v>18</v>
      </c>
      <c r="C1742" s="122">
        <v>42664</v>
      </c>
      <c r="D1742" s="132">
        <v>220200</v>
      </c>
      <c r="E1742" s="120" t="s">
        <v>498</v>
      </c>
      <c r="F1742" s="130">
        <v>68</v>
      </c>
      <c r="G1742" s="120" t="s">
        <v>97</v>
      </c>
      <c r="H1742" s="130" t="s">
        <v>506</v>
      </c>
      <c r="I1742" s="130">
        <v>2</v>
      </c>
      <c r="J1742" s="131">
        <v>7.0000000000000007E-2</v>
      </c>
      <c r="K1742" s="129">
        <f t="shared" si="118"/>
        <v>0.14000000000000001</v>
      </c>
      <c r="L1742" s="133">
        <v>42591</v>
      </c>
      <c r="M1742" s="130" t="s">
        <v>539</v>
      </c>
      <c r="N1742" s="130">
        <v>2</v>
      </c>
      <c r="O1742" s="127">
        <f t="shared" si="119"/>
        <v>0.14000000000000001</v>
      </c>
      <c r="P1742" s="126">
        <v>42633</v>
      </c>
      <c r="Q1742" s="120">
        <v>4605</v>
      </c>
      <c r="R1742" s="120" t="s">
        <v>611</v>
      </c>
    </row>
    <row r="1743" spans="1:18" ht="60" x14ac:dyDescent="0.25">
      <c r="A1743" s="120" t="s">
        <v>17</v>
      </c>
      <c r="B1743" s="121" t="s">
        <v>18</v>
      </c>
      <c r="C1743" s="122">
        <v>42664</v>
      </c>
      <c r="D1743" s="132">
        <v>220200</v>
      </c>
      <c r="E1743" s="120" t="s">
        <v>498</v>
      </c>
      <c r="F1743" s="130">
        <v>67</v>
      </c>
      <c r="G1743" s="120" t="s">
        <v>96</v>
      </c>
      <c r="H1743" s="130" t="s">
        <v>506</v>
      </c>
      <c r="I1743" s="130">
        <v>2</v>
      </c>
      <c r="J1743" s="131">
        <v>0.1</v>
      </c>
      <c r="K1743" s="129">
        <f t="shared" si="118"/>
        <v>0.2</v>
      </c>
      <c r="L1743" s="133">
        <v>42591</v>
      </c>
      <c r="M1743" s="130" t="s">
        <v>539</v>
      </c>
      <c r="N1743" s="130">
        <v>2</v>
      </c>
      <c r="O1743" s="127">
        <f t="shared" si="119"/>
        <v>0.2</v>
      </c>
      <c r="P1743" s="126">
        <v>42633</v>
      </c>
      <c r="Q1743" s="120">
        <v>4605</v>
      </c>
      <c r="R1743" s="120" t="s">
        <v>611</v>
      </c>
    </row>
    <row r="1744" spans="1:18" ht="90" x14ac:dyDescent="0.25">
      <c r="A1744" s="120" t="s">
        <v>17</v>
      </c>
      <c r="B1744" s="121" t="s">
        <v>18</v>
      </c>
      <c r="C1744" s="122">
        <v>42664</v>
      </c>
      <c r="D1744" s="132">
        <v>220200</v>
      </c>
      <c r="E1744" s="120" t="s">
        <v>498</v>
      </c>
      <c r="F1744" s="130">
        <v>83</v>
      </c>
      <c r="G1744" s="120" t="s">
        <v>106</v>
      </c>
      <c r="H1744" s="130" t="s">
        <v>506</v>
      </c>
      <c r="I1744" s="130">
        <v>6</v>
      </c>
      <c r="J1744" s="131">
        <v>22.44</v>
      </c>
      <c r="K1744" s="129">
        <f t="shared" si="118"/>
        <v>134.64000000000001</v>
      </c>
      <c r="L1744" s="133">
        <v>42591</v>
      </c>
      <c r="M1744" s="130" t="s">
        <v>544</v>
      </c>
      <c r="N1744" s="130">
        <v>6</v>
      </c>
      <c r="O1744" s="127">
        <f t="shared" si="119"/>
        <v>134.64000000000001</v>
      </c>
      <c r="P1744" s="126" t="s">
        <v>671</v>
      </c>
      <c r="Q1744" s="120" t="s">
        <v>477</v>
      </c>
      <c r="R1744" s="120" t="s">
        <v>698</v>
      </c>
    </row>
    <row r="1745" spans="1:18" ht="75" x14ac:dyDescent="0.25">
      <c r="A1745" s="120" t="s">
        <v>17</v>
      </c>
      <c r="B1745" s="121" t="s">
        <v>18</v>
      </c>
      <c r="C1745" s="122">
        <v>42664</v>
      </c>
      <c r="D1745" s="132">
        <v>220200</v>
      </c>
      <c r="E1745" s="120" t="s">
        <v>498</v>
      </c>
      <c r="F1745" s="130">
        <v>91</v>
      </c>
      <c r="G1745" s="120" t="s">
        <v>114</v>
      </c>
      <c r="H1745" s="130" t="s">
        <v>506</v>
      </c>
      <c r="I1745" s="130">
        <v>20</v>
      </c>
      <c r="J1745" s="131">
        <v>1.03</v>
      </c>
      <c r="K1745" s="129">
        <f t="shared" si="118"/>
        <v>20.6</v>
      </c>
      <c r="L1745" s="133">
        <v>42591</v>
      </c>
      <c r="M1745" s="130" t="s">
        <v>546</v>
      </c>
      <c r="N1745" s="130">
        <v>20</v>
      </c>
      <c r="O1745" s="127">
        <f t="shared" si="119"/>
        <v>20.6</v>
      </c>
      <c r="P1745" s="126">
        <v>42653</v>
      </c>
      <c r="Q1745" s="120">
        <v>3293</v>
      </c>
      <c r="R1745" s="120" t="s">
        <v>611</v>
      </c>
    </row>
    <row r="1746" spans="1:18" ht="60" x14ac:dyDescent="0.25">
      <c r="A1746" s="120" t="s">
        <v>17</v>
      </c>
      <c r="B1746" s="121" t="s">
        <v>18</v>
      </c>
      <c r="C1746" s="122">
        <v>42664</v>
      </c>
      <c r="D1746" s="132">
        <v>220200</v>
      </c>
      <c r="E1746" s="120" t="s">
        <v>498</v>
      </c>
      <c r="F1746" s="130">
        <v>99</v>
      </c>
      <c r="G1746" s="120" t="s">
        <v>121</v>
      </c>
      <c r="H1746" s="130" t="s">
        <v>506</v>
      </c>
      <c r="I1746" s="130">
        <v>2</v>
      </c>
      <c r="J1746" s="131">
        <v>19.989999999999998</v>
      </c>
      <c r="K1746" s="129">
        <f t="shared" si="118"/>
        <v>39.979999999999997</v>
      </c>
      <c r="L1746" s="133">
        <v>42591</v>
      </c>
      <c r="M1746" s="144" t="s">
        <v>541</v>
      </c>
      <c r="N1746" s="130">
        <v>2</v>
      </c>
      <c r="O1746" s="127">
        <f t="shared" si="119"/>
        <v>39.979999999999997</v>
      </c>
      <c r="P1746" s="126">
        <v>42641</v>
      </c>
      <c r="Q1746" s="120">
        <v>565</v>
      </c>
      <c r="R1746" s="120" t="s">
        <v>611</v>
      </c>
    </row>
    <row r="1747" spans="1:18" ht="45" x14ac:dyDescent="0.25">
      <c r="A1747" s="120" t="s">
        <v>17</v>
      </c>
      <c r="B1747" s="121" t="s">
        <v>18</v>
      </c>
      <c r="C1747" s="122">
        <v>42664</v>
      </c>
      <c r="D1747" s="132">
        <v>220200</v>
      </c>
      <c r="E1747" s="120" t="s">
        <v>498</v>
      </c>
      <c r="F1747" s="130">
        <v>102</v>
      </c>
      <c r="G1747" s="120" t="s">
        <v>124</v>
      </c>
      <c r="H1747" s="130" t="s">
        <v>506</v>
      </c>
      <c r="I1747" s="130">
        <v>2</v>
      </c>
      <c r="J1747" s="131">
        <v>17.489999999999998</v>
      </c>
      <c r="K1747" s="129">
        <f t="shared" si="118"/>
        <v>34.979999999999997</v>
      </c>
      <c r="L1747" s="133">
        <v>42591</v>
      </c>
      <c r="M1747" s="130" t="s">
        <v>538</v>
      </c>
      <c r="N1747" s="130">
        <v>2</v>
      </c>
      <c r="O1747" s="127">
        <f t="shared" si="119"/>
        <v>34.979999999999997</v>
      </c>
      <c r="P1747" s="126">
        <v>42646</v>
      </c>
      <c r="Q1747" s="120">
        <v>4384</v>
      </c>
      <c r="R1747" s="120" t="s">
        <v>611</v>
      </c>
    </row>
    <row r="1748" spans="1:18" ht="75" x14ac:dyDescent="0.25">
      <c r="A1748" s="120" t="s">
        <v>17</v>
      </c>
      <c r="B1748" s="121" t="s">
        <v>18</v>
      </c>
      <c r="C1748" s="122">
        <v>42664</v>
      </c>
      <c r="D1748" s="132">
        <v>220200</v>
      </c>
      <c r="E1748" s="120" t="s">
        <v>498</v>
      </c>
      <c r="F1748" s="130">
        <v>110</v>
      </c>
      <c r="G1748" s="120" t="s">
        <v>133</v>
      </c>
      <c r="H1748" s="130" t="s">
        <v>506</v>
      </c>
      <c r="I1748" s="130">
        <v>4</v>
      </c>
      <c r="J1748" s="131">
        <v>3.65</v>
      </c>
      <c r="K1748" s="129">
        <f t="shared" si="118"/>
        <v>14.6</v>
      </c>
      <c r="L1748" s="133">
        <v>42591</v>
      </c>
      <c r="M1748" s="130" t="s">
        <v>545</v>
      </c>
      <c r="N1748" s="130">
        <v>4</v>
      </c>
      <c r="O1748" s="127">
        <f t="shared" si="119"/>
        <v>14.6</v>
      </c>
      <c r="P1748" s="126" t="s">
        <v>671</v>
      </c>
      <c r="Q1748" s="120" t="s">
        <v>477</v>
      </c>
      <c r="R1748" s="120" t="s">
        <v>699</v>
      </c>
    </row>
    <row r="1749" spans="1:18" ht="120" x14ac:dyDescent="0.25">
      <c r="A1749" s="120" t="s">
        <v>17</v>
      </c>
      <c r="B1749" s="121" t="s">
        <v>18</v>
      </c>
      <c r="C1749" s="122">
        <v>42664</v>
      </c>
      <c r="D1749" s="132">
        <v>220200</v>
      </c>
      <c r="E1749" s="120" t="s">
        <v>498</v>
      </c>
      <c r="F1749" s="130">
        <v>112</v>
      </c>
      <c r="G1749" s="120" t="s">
        <v>135</v>
      </c>
      <c r="H1749" s="130" t="s">
        <v>506</v>
      </c>
      <c r="I1749" s="130">
        <v>2</v>
      </c>
      <c r="J1749" s="131">
        <v>3.75</v>
      </c>
      <c r="K1749" s="129">
        <f t="shared" si="118"/>
        <v>7.5</v>
      </c>
      <c r="L1749" s="133">
        <v>42591</v>
      </c>
      <c r="M1749" s="130" t="s">
        <v>545</v>
      </c>
      <c r="N1749" s="130">
        <v>2</v>
      </c>
      <c r="O1749" s="127">
        <f t="shared" si="119"/>
        <v>7.5</v>
      </c>
      <c r="P1749" s="126" t="s">
        <v>671</v>
      </c>
      <c r="Q1749" s="120" t="s">
        <v>477</v>
      </c>
      <c r="R1749" s="120" t="s">
        <v>699</v>
      </c>
    </row>
    <row r="1750" spans="1:18" ht="105" x14ac:dyDescent="0.25">
      <c r="A1750" s="120" t="s">
        <v>17</v>
      </c>
      <c r="B1750" s="121" t="s">
        <v>18</v>
      </c>
      <c r="C1750" s="122">
        <v>42664</v>
      </c>
      <c r="D1750" s="132">
        <v>220200</v>
      </c>
      <c r="E1750" s="120" t="s">
        <v>498</v>
      </c>
      <c r="F1750" s="130">
        <v>135</v>
      </c>
      <c r="G1750" s="120" t="s">
        <v>149</v>
      </c>
      <c r="H1750" s="130" t="s">
        <v>506</v>
      </c>
      <c r="I1750" s="130">
        <v>50</v>
      </c>
      <c r="J1750" s="131">
        <v>0.6</v>
      </c>
      <c r="K1750" s="129">
        <f>J1750*I1750</f>
        <v>30</v>
      </c>
      <c r="L1750" s="133">
        <v>42591</v>
      </c>
      <c r="M1750" s="130" t="s">
        <v>539</v>
      </c>
      <c r="N1750" s="130">
        <v>18</v>
      </c>
      <c r="O1750" s="127">
        <f t="shared" si="119"/>
        <v>10.799999999999999</v>
      </c>
      <c r="P1750" s="126">
        <v>42633</v>
      </c>
      <c r="Q1750" s="120">
        <v>4605</v>
      </c>
      <c r="R1750" s="120" t="s">
        <v>692</v>
      </c>
    </row>
    <row r="1751" spans="1:18" ht="45" x14ac:dyDescent="0.25">
      <c r="A1751" s="120" t="s">
        <v>17</v>
      </c>
      <c r="B1751" s="121" t="s">
        <v>18</v>
      </c>
      <c r="C1751" s="122">
        <v>42664</v>
      </c>
      <c r="D1751" s="132">
        <v>220200</v>
      </c>
      <c r="E1751" s="120" t="s">
        <v>498</v>
      </c>
      <c r="F1751" s="130">
        <v>145</v>
      </c>
      <c r="G1751" s="120" t="s">
        <v>159</v>
      </c>
      <c r="H1751" s="130" t="s">
        <v>506</v>
      </c>
      <c r="I1751" s="130">
        <v>2</v>
      </c>
      <c r="J1751" s="131">
        <v>1.08</v>
      </c>
      <c r="K1751" s="129">
        <f t="shared" si="118"/>
        <v>2.16</v>
      </c>
      <c r="L1751" s="133">
        <v>42591</v>
      </c>
      <c r="M1751" s="144" t="s">
        <v>543</v>
      </c>
      <c r="N1751" s="130">
        <v>2</v>
      </c>
      <c r="O1751" s="127">
        <f t="shared" si="119"/>
        <v>2.16</v>
      </c>
      <c r="P1751" s="126">
        <v>42639</v>
      </c>
      <c r="Q1751" s="120">
        <v>1484</v>
      </c>
      <c r="R1751" s="120" t="s">
        <v>611</v>
      </c>
    </row>
    <row r="1752" spans="1:18" ht="105" x14ac:dyDescent="0.25">
      <c r="A1752" s="120" t="s">
        <v>17</v>
      </c>
      <c r="B1752" s="121" t="s">
        <v>18</v>
      </c>
      <c r="C1752" s="122">
        <v>42664</v>
      </c>
      <c r="D1752" s="132">
        <v>220200</v>
      </c>
      <c r="E1752" s="120" t="s">
        <v>498</v>
      </c>
      <c r="F1752" s="130">
        <v>146</v>
      </c>
      <c r="G1752" s="120" t="s">
        <v>160</v>
      </c>
      <c r="H1752" s="130" t="s">
        <v>506</v>
      </c>
      <c r="I1752" s="130">
        <v>2</v>
      </c>
      <c r="J1752" s="131">
        <v>64.5</v>
      </c>
      <c r="K1752" s="129">
        <f>J1752*I1752</f>
        <v>129</v>
      </c>
      <c r="L1752" s="133">
        <v>42591</v>
      </c>
      <c r="M1752" s="130" t="s">
        <v>539</v>
      </c>
      <c r="N1752" s="130">
        <v>2</v>
      </c>
      <c r="O1752" s="127">
        <f t="shared" si="119"/>
        <v>129</v>
      </c>
      <c r="P1752" s="126">
        <v>42633</v>
      </c>
      <c r="Q1752" s="120">
        <v>4605</v>
      </c>
      <c r="R1752" s="120" t="s">
        <v>611</v>
      </c>
    </row>
    <row r="1753" spans="1:18" ht="60" x14ac:dyDescent="0.25">
      <c r="A1753" s="120" t="s">
        <v>17</v>
      </c>
      <c r="B1753" s="121" t="s">
        <v>18</v>
      </c>
      <c r="C1753" s="122">
        <v>42664</v>
      </c>
      <c r="D1753" s="132">
        <v>220200</v>
      </c>
      <c r="E1753" s="120" t="s">
        <v>498</v>
      </c>
      <c r="F1753" s="130">
        <v>153</v>
      </c>
      <c r="G1753" s="120" t="s">
        <v>167</v>
      </c>
      <c r="H1753" s="130" t="s">
        <v>506</v>
      </c>
      <c r="I1753" s="130">
        <v>20</v>
      </c>
      <c r="J1753" s="131">
        <v>0.94</v>
      </c>
      <c r="K1753" s="129">
        <f t="shared" si="118"/>
        <v>18.799999999999997</v>
      </c>
      <c r="L1753" s="133">
        <v>42591</v>
      </c>
      <c r="M1753" s="144" t="s">
        <v>543</v>
      </c>
      <c r="N1753" s="130">
        <v>10</v>
      </c>
      <c r="O1753" s="127">
        <f t="shared" si="119"/>
        <v>9.3999999999999986</v>
      </c>
      <c r="P1753" s="126">
        <v>42639</v>
      </c>
      <c r="Q1753" s="120">
        <v>1484</v>
      </c>
      <c r="R1753" s="120" t="s">
        <v>692</v>
      </c>
    </row>
    <row r="1754" spans="1:18" ht="60" x14ac:dyDescent="0.25">
      <c r="A1754" s="120" t="s">
        <v>17</v>
      </c>
      <c r="B1754" s="121" t="s">
        <v>18</v>
      </c>
      <c r="C1754" s="122">
        <v>42664</v>
      </c>
      <c r="D1754" s="132">
        <v>220200</v>
      </c>
      <c r="E1754" s="120" t="s">
        <v>498</v>
      </c>
      <c r="F1754" s="130">
        <v>164</v>
      </c>
      <c r="G1754" s="120" t="s">
        <v>176</v>
      </c>
      <c r="H1754" s="130" t="s">
        <v>506</v>
      </c>
      <c r="I1754" s="130">
        <v>4</v>
      </c>
      <c r="J1754" s="131">
        <v>1.88</v>
      </c>
      <c r="K1754" s="129">
        <f t="shared" si="118"/>
        <v>7.52</v>
      </c>
      <c r="L1754" s="133">
        <v>42591</v>
      </c>
      <c r="M1754" s="130" t="s">
        <v>549</v>
      </c>
      <c r="N1754" s="130">
        <v>4</v>
      </c>
      <c r="O1754" s="127">
        <f t="shared" si="119"/>
        <v>7.52</v>
      </c>
      <c r="P1754" s="126">
        <v>42717</v>
      </c>
      <c r="Q1754" s="120">
        <v>7982</v>
      </c>
      <c r="R1754" s="120" t="s">
        <v>611</v>
      </c>
    </row>
    <row r="1755" spans="1:18" ht="45" x14ac:dyDescent="0.25">
      <c r="A1755" s="120" t="s">
        <v>17</v>
      </c>
      <c r="B1755" s="121" t="s">
        <v>18</v>
      </c>
      <c r="C1755" s="122">
        <v>42664</v>
      </c>
      <c r="D1755" s="132">
        <v>220200</v>
      </c>
      <c r="E1755" s="120" t="s">
        <v>498</v>
      </c>
      <c r="F1755" s="130">
        <v>173</v>
      </c>
      <c r="G1755" s="120" t="s">
        <v>178</v>
      </c>
      <c r="H1755" s="130" t="s">
        <v>506</v>
      </c>
      <c r="I1755" s="130">
        <v>2</v>
      </c>
      <c r="J1755" s="131">
        <v>2.69</v>
      </c>
      <c r="K1755" s="129">
        <f t="shared" si="118"/>
        <v>5.38</v>
      </c>
      <c r="L1755" s="133">
        <v>42591</v>
      </c>
      <c r="M1755" s="130" t="s">
        <v>548</v>
      </c>
      <c r="N1755" s="130">
        <v>2</v>
      </c>
      <c r="O1755" s="127">
        <f t="shared" si="119"/>
        <v>5.38</v>
      </c>
      <c r="P1755" s="133">
        <v>42772</v>
      </c>
      <c r="Q1755" s="130">
        <v>1520</v>
      </c>
      <c r="R1755" s="120" t="s">
        <v>611</v>
      </c>
    </row>
    <row r="1756" spans="1:18" ht="45" x14ac:dyDescent="0.25">
      <c r="A1756" s="120" t="s">
        <v>17</v>
      </c>
      <c r="B1756" s="121" t="s">
        <v>18</v>
      </c>
      <c r="C1756" s="122">
        <v>42664</v>
      </c>
      <c r="D1756" s="132">
        <v>220400</v>
      </c>
      <c r="E1756" s="120" t="s">
        <v>507</v>
      </c>
      <c r="F1756" s="130">
        <v>9</v>
      </c>
      <c r="G1756" s="120" t="str">
        <f>VLOOKUP(F1756,Plan2!$1:$1048576,3,FALSE)</f>
        <v>BARBANTE ALGODÃO, QUANTIDADE FIOS 8 UN, ACABAMENTO SUPERFICIAL CRÚ. ROLO DE 250G</v>
      </c>
      <c r="H1756" s="130" t="s">
        <v>508</v>
      </c>
      <c r="I1756" s="130">
        <v>10</v>
      </c>
      <c r="J1756" s="131">
        <v>3.49</v>
      </c>
      <c r="K1756" s="129">
        <f t="shared" si="118"/>
        <v>34.900000000000006</v>
      </c>
      <c r="L1756" s="133">
        <v>42591</v>
      </c>
      <c r="M1756" s="144" t="s">
        <v>536</v>
      </c>
      <c r="N1756" s="130">
        <v>10</v>
      </c>
      <c r="O1756" s="147">
        <f t="shared" si="119"/>
        <v>34.900000000000006</v>
      </c>
      <c r="P1756" s="126">
        <v>42667</v>
      </c>
      <c r="Q1756" s="120">
        <v>1342</v>
      </c>
      <c r="R1756" s="120" t="s">
        <v>611</v>
      </c>
    </row>
    <row r="1757" spans="1:18" ht="45" x14ac:dyDescent="0.25">
      <c r="A1757" s="120" t="s">
        <v>17</v>
      </c>
      <c r="B1757" s="121" t="s">
        <v>18</v>
      </c>
      <c r="C1757" s="122">
        <v>42664</v>
      </c>
      <c r="D1757" s="132">
        <v>220400</v>
      </c>
      <c r="E1757" s="120" t="s">
        <v>507</v>
      </c>
      <c r="F1757" s="130">
        <v>27</v>
      </c>
      <c r="G1757" s="120" t="s">
        <v>67</v>
      </c>
      <c r="H1757" s="130" t="s">
        <v>508</v>
      </c>
      <c r="I1757" s="130">
        <v>20</v>
      </c>
      <c r="J1757" s="131">
        <v>0.85</v>
      </c>
      <c r="K1757" s="129">
        <f t="shared" si="118"/>
        <v>17</v>
      </c>
      <c r="L1757" s="133">
        <v>42591</v>
      </c>
      <c r="M1757" s="144" t="s">
        <v>542</v>
      </c>
      <c r="N1757" s="130">
        <v>20</v>
      </c>
      <c r="O1757" s="127">
        <f t="shared" si="119"/>
        <v>17</v>
      </c>
      <c r="P1757" s="126">
        <v>42660</v>
      </c>
      <c r="Q1757" s="120">
        <v>378</v>
      </c>
      <c r="R1757" s="120" t="s">
        <v>611</v>
      </c>
    </row>
    <row r="1758" spans="1:18" ht="45" x14ac:dyDescent="0.25">
      <c r="A1758" s="120" t="s">
        <v>17</v>
      </c>
      <c r="B1758" s="121" t="s">
        <v>18</v>
      </c>
      <c r="C1758" s="122">
        <v>42664</v>
      </c>
      <c r="D1758" s="132">
        <v>220400</v>
      </c>
      <c r="E1758" s="120" t="s">
        <v>507</v>
      </c>
      <c r="F1758" s="130">
        <v>39</v>
      </c>
      <c r="G1758" s="120" t="s">
        <v>77</v>
      </c>
      <c r="H1758" s="130" t="s">
        <v>508</v>
      </c>
      <c r="I1758" s="130">
        <v>20</v>
      </c>
      <c r="J1758" s="131">
        <v>0.95</v>
      </c>
      <c r="K1758" s="129">
        <f t="shared" si="118"/>
        <v>19</v>
      </c>
      <c r="L1758" s="133">
        <v>42591</v>
      </c>
      <c r="M1758" s="144" t="s">
        <v>536</v>
      </c>
      <c r="N1758" s="130">
        <v>20</v>
      </c>
      <c r="O1758" s="147">
        <f t="shared" si="119"/>
        <v>19</v>
      </c>
      <c r="P1758" s="126">
        <v>42667</v>
      </c>
      <c r="Q1758" s="120">
        <v>1342</v>
      </c>
      <c r="R1758" s="120" t="s">
        <v>611</v>
      </c>
    </row>
    <row r="1759" spans="1:18" ht="45" x14ac:dyDescent="0.25">
      <c r="A1759" s="120" t="s">
        <v>17</v>
      </c>
      <c r="B1759" s="121" t="s">
        <v>18</v>
      </c>
      <c r="C1759" s="122">
        <v>42664</v>
      </c>
      <c r="D1759" s="132">
        <v>220400</v>
      </c>
      <c r="E1759" s="120" t="s">
        <v>507</v>
      </c>
      <c r="F1759" s="130">
        <v>40</v>
      </c>
      <c r="G1759" s="120" t="s">
        <v>78</v>
      </c>
      <c r="H1759" s="130" t="s">
        <v>508</v>
      </c>
      <c r="I1759" s="130">
        <v>20</v>
      </c>
      <c r="J1759" s="131">
        <v>0.99</v>
      </c>
      <c r="K1759" s="129">
        <f t="shared" si="118"/>
        <v>19.8</v>
      </c>
      <c r="L1759" s="133">
        <v>42591</v>
      </c>
      <c r="M1759" s="144" t="s">
        <v>536</v>
      </c>
      <c r="N1759" s="130">
        <v>20</v>
      </c>
      <c r="O1759" s="147">
        <f t="shared" si="119"/>
        <v>19.8</v>
      </c>
      <c r="P1759" s="126">
        <v>42667</v>
      </c>
      <c r="Q1759" s="120">
        <v>1342</v>
      </c>
      <c r="R1759" s="120" t="s">
        <v>611</v>
      </c>
    </row>
    <row r="1760" spans="1:18" ht="45" x14ac:dyDescent="0.25">
      <c r="A1760" s="120" t="s">
        <v>17</v>
      </c>
      <c r="B1760" s="121" t="s">
        <v>18</v>
      </c>
      <c r="C1760" s="122">
        <v>42664</v>
      </c>
      <c r="D1760" s="132">
        <v>220400</v>
      </c>
      <c r="E1760" s="120" t="s">
        <v>507</v>
      </c>
      <c r="F1760" s="130">
        <v>41</v>
      </c>
      <c r="G1760" s="120" t="s">
        <v>79</v>
      </c>
      <c r="H1760" s="130" t="s">
        <v>508</v>
      </c>
      <c r="I1760" s="130">
        <v>20</v>
      </c>
      <c r="J1760" s="131">
        <v>1.29</v>
      </c>
      <c r="K1760" s="129">
        <f t="shared" si="118"/>
        <v>25.8</v>
      </c>
      <c r="L1760" s="133">
        <v>42591</v>
      </c>
      <c r="M1760" s="130" t="s">
        <v>548</v>
      </c>
      <c r="N1760" s="130">
        <v>20</v>
      </c>
      <c r="O1760" s="127">
        <f t="shared" si="119"/>
        <v>25.8</v>
      </c>
      <c r="P1760" s="133">
        <v>42772</v>
      </c>
      <c r="Q1760" s="130">
        <v>1520</v>
      </c>
      <c r="R1760" s="120" t="s">
        <v>611</v>
      </c>
    </row>
    <row r="1761" spans="1:18" ht="60" x14ac:dyDescent="0.25">
      <c r="A1761" s="120" t="s">
        <v>17</v>
      </c>
      <c r="B1761" s="121" t="s">
        <v>18</v>
      </c>
      <c r="C1761" s="122">
        <v>42664</v>
      </c>
      <c r="D1761" s="132">
        <v>220400</v>
      </c>
      <c r="E1761" s="120" t="s">
        <v>507</v>
      </c>
      <c r="F1761" s="130">
        <v>67</v>
      </c>
      <c r="G1761" s="120" t="s">
        <v>96</v>
      </c>
      <c r="H1761" s="130" t="s">
        <v>508</v>
      </c>
      <c r="I1761" s="130">
        <v>100</v>
      </c>
      <c r="J1761" s="131">
        <v>0.1</v>
      </c>
      <c r="K1761" s="129">
        <f t="shared" si="118"/>
        <v>10</v>
      </c>
      <c r="L1761" s="133">
        <v>42591</v>
      </c>
      <c r="M1761" s="130" t="s">
        <v>539</v>
      </c>
      <c r="N1761" s="130">
        <v>100</v>
      </c>
      <c r="O1761" s="127">
        <f t="shared" si="119"/>
        <v>10</v>
      </c>
      <c r="P1761" s="126">
        <v>42633</v>
      </c>
      <c r="Q1761" s="120">
        <v>4605</v>
      </c>
      <c r="R1761" s="120" t="s">
        <v>611</v>
      </c>
    </row>
    <row r="1762" spans="1:18" ht="75" x14ac:dyDescent="0.25">
      <c r="A1762" s="120" t="s">
        <v>17</v>
      </c>
      <c r="B1762" s="121" t="s">
        <v>18</v>
      </c>
      <c r="C1762" s="122">
        <v>42664</v>
      </c>
      <c r="D1762" s="132">
        <v>220400</v>
      </c>
      <c r="E1762" s="120" t="s">
        <v>507</v>
      </c>
      <c r="F1762" s="130">
        <v>91</v>
      </c>
      <c r="G1762" s="120" t="s">
        <v>114</v>
      </c>
      <c r="H1762" s="130" t="s">
        <v>508</v>
      </c>
      <c r="I1762" s="130">
        <v>20</v>
      </c>
      <c r="J1762" s="131">
        <v>1.03</v>
      </c>
      <c r="K1762" s="129">
        <f t="shared" si="118"/>
        <v>20.6</v>
      </c>
      <c r="L1762" s="133">
        <v>42591</v>
      </c>
      <c r="M1762" s="130" t="s">
        <v>546</v>
      </c>
      <c r="N1762" s="130">
        <v>20</v>
      </c>
      <c r="O1762" s="127">
        <f t="shared" si="119"/>
        <v>20.6</v>
      </c>
      <c r="P1762" s="126">
        <v>42653</v>
      </c>
      <c r="Q1762" s="120">
        <v>3293</v>
      </c>
      <c r="R1762" s="120" t="s">
        <v>611</v>
      </c>
    </row>
    <row r="1763" spans="1:18" ht="60" x14ac:dyDescent="0.25">
      <c r="A1763" s="120" t="s">
        <v>17</v>
      </c>
      <c r="B1763" s="121" t="s">
        <v>18</v>
      </c>
      <c r="C1763" s="122">
        <v>42664</v>
      </c>
      <c r="D1763" s="132">
        <v>220400</v>
      </c>
      <c r="E1763" s="120" t="s">
        <v>507</v>
      </c>
      <c r="F1763" s="130">
        <v>94</v>
      </c>
      <c r="G1763" s="120" t="s">
        <v>116</v>
      </c>
      <c r="H1763" s="130" t="s">
        <v>508</v>
      </c>
      <c r="I1763" s="130">
        <v>10</v>
      </c>
      <c r="J1763" s="131">
        <v>1.22</v>
      </c>
      <c r="K1763" s="129">
        <f t="shared" si="118"/>
        <v>12.2</v>
      </c>
      <c r="L1763" s="133">
        <v>42591</v>
      </c>
      <c r="M1763" s="144" t="s">
        <v>541</v>
      </c>
      <c r="N1763" s="130">
        <v>8</v>
      </c>
      <c r="O1763" s="127">
        <f t="shared" si="119"/>
        <v>9.76</v>
      </c>
      <c r="P1763" s="126">
        <v>42641</v>
      </c>
      <c r="Q1763" s="120">
        <v>565</v>
      </c>
      <c r="R1763" s="120" t="s">
        <v>692</v>
      </c>
    </row>
    <row r="1764" spans="1:18" ht="45" x14ac:dyDescent="0.25">
      <c r="A1764" s="120" t="s">
        <v>17</v>
      </c>
      <c r="B1764" s="121" t="s">
        <v>18</v>
      </c>
      <c r="C1764" s="122">
        <v>42664</v>
      </c>
      <c r="D1764" s="132">
        <v>220400</v>
      </c>
      <c r="E1764" s="120" t="s">
        <v>507</v>
      </c>
      <c r="F1764" s="130">
        <v>102</v>
      </c>
      <c r="G1764" s="120" t="s">
        <v>124</v>
      </c>
      <c r="H1764" s="130" t="s">
        <v>508</v>
      </c>
      <c r="I1764" s="130">
        <v>3</v>
      </c>
      <c r="J1764" s="131">
        <v>17.489999999999998</v>
      </c>
      <c r="K1764" s="129">
        <f t="shared" si="118"/>
        <v>52.47</v>
      </c>
      <c r="L1764" s="133">
        <v>42591</v>
      </c>
      <c r="M1764" s="130" t="s">
        <v>538</v>
      </c>
      <c r="N1764" s="130">
        <v>3</v>
      </c>
      <c r="O1764" s="127">
        <f t="shared" si="119"/>
        <v>52.47</v>
      </c>
      <c r="P1764" s="126">
        <v>42646</v>
      </c>
      <c r="Q1764" s="120">
        <v>4384</v>
      </c>
      <c r="R1764" s="120" t="s">
        <v>611</v>
      </c>
    </row>
    <row r="1765" spans="1:18" ht="45" x14ac:dyDescent="0.25">
      <c r="A1765" s="120" t="s">
        <v>17</v>
      </c>
      <c r="B1765" s="121" t="s">
        <v>18</v>
      </c>
      <c r="C1765" s="122">
        <v>42664</v>
      </c>
      <c r="D1765" s="132">
        <v>220400</v>
      </c>
      <c r="E1765" s="120" t="s">
        <v>507</v>
      </c>
      <c r="F1765" s="130">
        <v>145</v>
      </c>
      <c r="G1765" s="120" t="s">
        <v>159</v>
      </c>
      <c r="H1765" s="130" t="s">
        <v>508</v>
      </c>
      <c r="I1765" s="130">
        <v>20</v>
      </c>
      <c r="J1765" s="131">
        <v>1.08</v>
      </c>
      <c r="K1765" s="129">
        <f t="shared" si="118"/>
        <v>21.6</v>
      </c>
      <c r="L1765" s="133">
        <v>42591</v>
      </c>
      <c r="M1765" s="144" t="s">
        <v>543</v>
      </c>
      <c r="N1765" s="130">
        <v>20</v>
      </c>
      <c r="O1765" s="127">
        <f t="shared" si="119"/>
        <v>21.6</v>
      </c>
      <c r="P1765" s="126">
        <v>42639</v>
      </c>
      <c r="Q1765" s="120">
        <v>1484</v>
      </c>
      <c r="R1765" s="120" t="s">
        <v>611</v>
      </c>
    </row>
    <row r="1766" spans="1:18" ht="45" x14ac:dyDescent="0.25">
      <c r="A1766" s="120" t="s">
        <v>17</v>
      </c>
      <c r="B1766" s="121" t="s">
        <v>18</v>
      </c>
      <c r="C1766" s="122">
        <v>42664</v>
      </c>
      <c r="D1766" s="132">
        <v>220700</v>
      </c>
      <c r="E1766" s="120" t="s">
        <v>509</v>
      </c>
      <c r="F1766" s="130">
        <v>9</v>
      </c>
      <c r="G1766" s="120" t="str">
        <f>VLOOKUP(F1766,Plan2!$1:$1048576,3,FALSE)</f>
        <v>BARBANTE ALGODÃO, QUANTIDADE FIOS 8 UN, ACABAMENTO SUPERFICIAL CRÚ. ROLO DE 250G</v>
      </c>
      <c r="H1766" s="130" t="s">
        <v>510</v>
      </c>
      <c r="I1766" s="130">
        <v>10</v>
      </c>
      <c r="J1766" s="131">
        <v>3.49</v>
      </c>
      <c r="K1766" s="129">
        <f t="shared" si="118"/>
        <v>34.900000000000006</v>
      </c>
      <c r="L1766" s="133">
        <v>42591</v>
      </c>
      <c r="M1766" s="144" t="s">
        <v>536</v>
      </c>
      <c r="N1766" s="130">
        <v>10</v>
      </c>
      <c r="O1766" s="147">
        <f t="shared" si="119"/>
        <v>34.900000000000006</v>
      </c>
      <c r="P1766" s="126">
        <v>42667</v>
      </c>
      <c r="Q1766" s="120">
        <v>1342</v>
      </c>
      <c r="R1766" s="120" t="s">
        <v>611</v>
      </c>
    </row>
    <row r="1767" spans="1:18" ht="105" x14ac:dyDescent="0.25">
      <c r="A1767" s="120" t="s">
        <v>17</v>
      </c>
      <c r="B1767" s="121" t="s">
        <v>18</v>
      </c>
      <c r="C1767" s="122">
        <v>42664</v>
      </c>
      <c r="D1767" s="132">
        <v>220700</v>
      </c>
      <c r="E1767" s="120" t="s">
        <v>509</v>
      </c>
      <c r="F1767" s="130">
        <v>19</v>
      </c>
      <c r="G1767" s="120" t="s">
        <v>59</v>
      </c>
      <c r="H1767" s="130" t="s">
        <v>510</v>
      </c>
      <c r="I1767" s="130">
        <v>45</v>
      </c>
      <c r="J1767" s="131">
        <v>0.32</v>
      </c>
      <c r="K1767" s="129">
        <f t="shared" si="118"/>
        <v>14.4</v>
      </c>
      <c r="L1767" s="133">
        <v>42591</v>
      </c>
      <c r="M1767" s="130" t="s">
        <v>548</v>
      </c>
      <c r="N1767" s="130">
        <v>45</v>
      </c>
      <c r="O1767" s="127">
        <f t="shared" si="119"/>
        <v>14.4</v>
      </c>
      <c r="P1767" s="133">
        <v>42772</v>
      </c>
      <c r="Q1767" s="130">
        <v>1520</v>
      </c>
      <c r="R1767" s="120" t="s">
        <v>611</v>
      </c>
    </row>
    <row r="1768" spans="1:18" ht="105" x14ac:dyDescent="0.25">
      <c r="A1768" s="120" t="s">
        <v>17</v>
      </c>
      <c r="B1768" s="121" t="s">
        <v>18</v>
      </c>
      <c r="C1768" s="122">
        <v>42664</v>
      </c>
      <c r="D1768" s="132">
        <v>220700</v>
      </c>
      <c r="E1768" s="120" t="s">
        <v>509</v>
      </c>
      <c r="F1768" s="130">
        <v>20</v>
      </c>
      <c r="G1768" s="120" t="s">
        <v>60</v>
      </c>
      <c r="H1768" s="130" t="s">
        <v>510</v>
      </c>
      <c r="I1768" s="130">
        <v>45</v>
      </c>
      <c r="J1768" s="131">
        <v>0.32</v>
      </c>
      <c r="K1768" s="129">
        <f t="shared" si="118"/>
        <v>14.4</v>
      </c>
      <c r="L1768" s="133">
        <v>42591</v>
      </c>
      <c r="M1768" s="130" t="s">
        <v>548</v>
      </c>
      <c r="N1768" s="130">
        <v>30</v>
      </c>
      <c r="O1768" s="127">
        <f t="shared" si="119"/>
        <v>9.6</v>
      </c>
      <c r="P1768" s="133">
        <v>42772</v>
      </c>
      <c r="Q1768" s="130">
        <v>1520</v>
      </c>
      <c r="R1768" s="120" t="s">
        <v>692</v>
      </c>
    </row>
    <row r="1769" spans="1:18" ht="105" x14ac:dyDescent="0.25">
      <c r="A1769" s="120" t="s">
        <v>17</v>
      </c>
      <c r="B1769" s="121" t="s">
        <v>18</v>
      </c>
      <c r="C1769" s="122">
        <v>42664</v>
      </c>
      <c r="D1769" s="132">
        <v>220700</v>
      </c>
      <c r="E1769" s="120" t="s">
        <v>509</v>
      </c>
      <c r="F1769" s="130">
        <v>21</v>
      </c>
      <c r="G1769" s="120" t="s">
        <v>61</v>
      </c>
      <c r="H1769" s="130" t="s">
        <v>510</v>
      </c>
      <c r="I1769" s="130">
        <v>45</v>
      </c>
      <c r="J1769" s="131">
        <v>0.32</v>
      </c>
      <c r="K1769" s="129">
        <f t="shared" si="118"/>
        <v>14.4</v>
      </c>
      <c r="L1769" s="133">
        <v>42591</v>
      </c>
      <c r="M1769" s="130" t="s">
        <v>548</v>
      </c>
      <c r="N1769" s="130">
        <v>45</v>
      </c>
      <c r="O1769" s="127">
        <f t="shared" si="119"/>
        <v>14.4</v>
      </c>
      <c r="P1769" s="133">
        <v>42772</v>
      </c>
      <c r="Q1769" s="130">
        <v>1520</v>
      </c>
      <c r="R1769" s="120" t="s">
        <v>611</v>
      </c>
    </row>
    <row r="1770" spans="1:18" ht="45" x14ac:dyDescent="0.25">
      <c r="A1770" s="120" t="s">
        <v>17</v>
      </c>
      <c r="B1770" s="121" t="s">
        <v>18</v>
      </c>
      <c r="C1770" s="122">
        <v>42664</v>
      </c>
      <c r="D1770" s="132">
        <v>220700</v>
      </c>
      <c r="E1770" s="120" t="s">
        <v>509</v>
      </c>
      <c r="F1770" s="130">
        <v>27</v>
      </c>
      <c r="G1770" s="120" t="s">
        <v>67</v>
      </c>
      <c r="H1770" s="130" t="s">
        <v>510</v>
      </c>
      <c r="I1770" s="130">
        <v>12</v>
      </c>
      <c r="J1770" s="131">
        <v>0.85</v>
      </c>
      <c r="K1770" s="129">
        <f t="shared" si="118"/>
        <v>10.199999999999999</v>
      </c>
      <c r="L1770" s="133">
        <v>42591</v>
      </c>
      <c r="M1770" s="144" t="s">
        <v>542</v>
      </c>
      <c r="N1770" s="130">
        <v>12</v>
      </c>
      <c r="O1770" s="127">
        <f t="shared" si="119"/>
        <v>10.199999999999999</v>
      </c>
      <c r="P1770" s="126">
        <v>42660</v>
      </c>
      <c r="Q1770" s="120">
        <v>378</v>
      </c>
      <c r="R1770" s="120" t="s">
        <v>611</v>
      </c>
    </row>
    <row r="1771" spans="1:18" ht="60" x14ac:dyDescent="0.25">
      <c r="A1771" s="120" t="s">
        <v>17</v>
      </c>
      <c r="B1771" s="121" t="s">
        <v>18</v>
      </c>
      <c r="C1771" s="122">
        <v>42664</v>
      </c>
      <c r="D1771" s="132">
        <v>220700</v>
      </c>
      <c r="E1771" s="120" t="s">
        <v>509</v>
      </c>
      <c r="F1771" s="130">
        <v>43</v>
      </c>
      <c r="G1771" s="120" t="s">
        <v>81</v>
      </c>
      <c r="H1771" s="130" t="s">
        <v>510</v>
      </c>
      <c r="I1771" s="130">
        <v>45</v>
      </c>
      <c r="J1771" s="131">
        <v>1.7</v>
      </c>
      <c r="K1771" s="129">
        <f t="shared" si="118"/>
        <v>76.5</v>
      </c>
      <c r="L1771" s="133">
        <v>42591</v>
      </c>
      <c r="M1771" s="130" t="s">
        <v>535</v>
      </c>
      <c r="N1771" s="130">
        <v>45</v>
      </c>
      <c r="O1771" s="127">
        <f t="shared" si="119"/>
        <v>76.5</v>
      </c>
      <c r="P1771" s="126">
        <v>42640</v>
      </c>
      <c r="Q1771" s="120">
        <v>5046</v>
      </c>
      <c r="R1771" s="120" t="s">
        <v>611</v>
      </c>
    </row>
    <row r="1772" spans="1:18" ht="45" x14ac:dyDescent="0.25">
      <c r="A1772" s="120" t="s">
        <v>17</v>
      </c>
      <c r="B1772" s="121" t="s">
        <v>18</v>
      </c>
      <c r="C1772" s="122">
        <v>42664</v>
      </c>
      <c r="D1772" s="132">
        <v>220700</v>
      </c>
      <c r="E1772" s="120" t="s">
        <v>509</v>
      </c>
      <c r="F1772" s="130">
        <v>39</v>
      </c>
      <c r="G1772" s="120" t="s">
        <v>77</v>
      </c>
      <c r="H1772" s="130" t="s">
        <v>510</v>
      </c>
      <c r="I1772" s="130">
        <v>45</v>
      </c>
      <c r="J1772" s="131">
        <v>0.95</v>
      </c>
      <c r="K1772" s="129">
        <f t="shared" si="118"/>
        <v>42.75</v>
      </c>
      <c r="L1772" s="133">
        <v>42591</v>
      </c>
      <c r="M1772" s="144" t="s">
        <v>536</v>
      </c>
      <c r="N1772" s="130">
        <v>45</v>
      </c>
      <c r="O1772" s="147">
        <f t="shared" si="119"/>
        <v>42.75</v>
      </c>
      <c r="P1772" s="126">
        <v>42667</v>
      </c>
      <c r="Q1772" s="120">
        <v>1342</v>
      </c>
      <c r="R1772" s="120" t="s">
        <v>611</v>
      </c>
    </row>
    <row r="1773" spans="1:18" ht="45" x14ac:dyDescent="0.25">
      <c r="A1773" s="120" t="s">
        <v>17</v>
      </c>
      <c r="B1773" s="121" t="s">
        <v>18</v>
      </c>
      <c r="C1773" s="122">
        <v>42664</v>
      </c>
      <c r="D1773" s="132">
        <v>220700</v>
      </c>
      <c r="E1773" s="120" t="s">
        <v>509</v>
      </c>
      <c r="F1773" s="130">
        <v>40</v>
      </c>
      <c r="G1773" s="120" t="s">
        <v>78</v>
      </c>
      <c r="H1773" s="130" t="s">
        <v>510</v>
      </c>
      <c r="I1773" s="130">
        <v>45</v>
      </c>
      <c r="J1773" s="131">
        <v>0.99</v>
      </c>
      <c r="K1773" s="129">
        <f t="shared" si="118"/>
        <v>44.55</v>
      </c>
      <c r="L1773" s="133">
        <v>42591</v>
      </c>
      <c r="M1773" s="144" t="s">
        <v>536</v>
      </c>
      <c r="N1773" s="130">
        <v>45</v>
      </c>
      <c r="O1773" s="147">
        <f t="shared" si="119"/>
        <v>44.55</v>
      </c>
      <c r="P1773" s="126">
        <v>42667</v>
      </c>
      <c r="Q1773" s="120">
        <v>1342</v>
      </c>
      <c r="R1773" s="120" t="s">
        <v>611</v>
      </c>
    </row>
    <row r="1774" spans="1:18" ht="45" x14ac:dyDescent="0.25">
      <c r="A1774" s="120" t="s">
        <v>17</v>
      </c>
      <c r="B1774" s="121" t="s">
        <v>18</v>
      </c>
      <c r="C1774" s="122">
        <v>42664</v>
      </c>
      <c r="D1774" s="132">
        <v>220700</v>
      </c>
      <c r="E1774" s="120" t="s">
        <v>509</v>
      </c>
      <c r="F1774" s="130">
        <v>41</v>
      </c>
      <c r="G1774" s="120" t="s">
        <v>79</v>
      </c>
      <c r="H1774" s="130" t="s">
        <v>510</v>
      </c>
      <c r="I1774" s="130">
        <v>45</v>
      </c>
      <c r="J1774" s="131">
        <v>1.29</v>
      </c>
      <c r="K1774" s="129">
        <f t="shared" si="118"/>
        <v>58.050000000000004</v>
      </c>
      <c r="L1774" s="133">
        <v>42591</v>
      </c>
      <c r="M1774" s="130" t="s">
        <v>548</v>
      </c>
      <c r="N1774" s="130">
        <v>45</v>
      </c>
      <c r="O1774" s="127">
        <f t="shared" si="119"/>
        <v>58.050000000000004</v>
      </c>
      <c r="P1774" s="133">
        <v>42772</v>
      </c>
      <c r="Q1774" s="130">
        <v>1520</v>
      </c>
      <c r="R1774" s="120" t="s">
        <v>611</v>
      </c>
    </row>
    <row r="1775" spans="1:18" ht="75" x14ac:dyDescent="0.25">
      <c r="A1775" s="120" t="s">
        <v>17</v>
      </c>
      <c r="B1775" s="121" t="s">
        <v>18</v>
      </c>
      <c r="C1775" s="122">
        <v>42664</v>
      </c>
      <c r="D1775" s="132">
        <v>220700</v>
      </c>
      <c r="E1775" s="120" t="s">
        <v>509</v>
      </c>
      <c r="F1775" s="130">
        <v>68</v>
      </c>
      <c r="G1775" s="120" t="s">
        <v>97</v>
      </c>
      <c r="H1775" s="130" t="s">
        <v>510</v>
      </c>
      <c r="I1775" s="130">
        <v>1500</v>
      </c>
      <c r="J1775" s="131">
        <v>7.0000000000000007E-2</v>
      </c>
      <c r="K1775" s="129">
        <f t="shared" si="118"/>
        <v>105.00000000000001</v>
      </c>
      <c r="L1775" s="133">
        <v>42591</v>
      </c>
      <c r="M1775" s="130" t="s">
        <v>539</v>
      </c>
      <c r="N1775" s="130">
        <v>1148</v>
      </c>
      <c r="O1775" s="127">
        <f t="shared" si="119"/>
        <v>80.360000000000014</v>
      </c>
      <c r="P1775" s="126">
        <v>42633</v>
      </c>
      <c r="Q1775" s="120">
        <v>4605</v>
      </c>
      <c r="R1775" s="120" t="s">
        <v>692</v>
      </c>
    </row>
    <row r="1776" spans="1:18" ht="60" x14ac:dyDescent="0.25">
      <c r="A1776" s="120" t="s">
        <v>17</v>
      </c>
      <c r="B1776" s="121" t="s">
        <v>18</v>
      </c>
      <c r="C1776" s="122">
        <v>42664</v>
      </c>
      <c r="D1776" s="132">
        <v>220700</v>
      </c>
      <c r="E1776" s="120" t="s">
        <v>509</v>
      </c>
      <c r="F1776" s="130">
        <v>67</v>
      </c>
      <c r="G1776" s="120" t="s">
        <v>96</v>
      </c>
      <c r="H1776" s="130" t="s">
        <v>510</v>
      </c>
      <c r="I1776" s="130">
        <v>1500</v>
      </c>
      <c r="J1776" s="131">
        <v>0.1</v>
      </c>
      <c r="K1776" s="129">
        <f t="shared" si="118"/>
        <v>150</v>
      </c>
      <c r="L1776" s="133">
        <v>42591</v>
      </c>
      <c r="M1776" s="130" t="s">
        <v>539</v>
      </c>
      <c r="N1776" s="130">
        <v>235</v>
      </c>
      <c r="O1776" s="127">
        <f t="shared" si="119"/>
        <v>23.5</v>
      </c>
      <c r="P1776" s="126">
        <v>42633</v>
      </c>
      <c r="Q1776" s="120">
        <v>4605</v>
      </c>
      <c r="R1776" s="120" t="s">
        <v>692</v>
      </c>
    </row>
    <row r="1777" spans="1:18" ht="90" x14ac:dyDescent="0.25">
      <c r="A1777" s="120" t="s">
        <v>17</v>
      </c>
      <c r="B1777" s="121" t="s">
        <v>18</v>
      </c>
      <c r="C1777" s="122">
        <v>42664</v>
      </c>
      <c r="D1777" s="132">
        <v>220700</v>
      </c>
      <c r="E1777" s="120" t="s">
        <v>509</v>
      </c>
      <c r="F1777" s="130">
        <v>83</v>
      </c>
      <c r="G1777" s="120" t="s">
        <v>106</v>
      </c>
      <c r="H1777" s="130" t="s">
        <v>510</v>
      </c>
      <c r="I1777" s="130">
        <v>15</v>
      </c>
      <c r="J1777" s="131">
        <v>22.44</v>
      </c>
      <c r="K1777" s="129">
        <f t="shared" si="118"/>
        <v>336.6</v>
      </c>
      <c r="L1777" s="133">
        <v>42591</v>
      </c>
      <c r="M1777" s="130" t="s">
        <v>544</v>
      </c>
      <c r="N1777" s="130">
        <v>15</v>
      </c>
      <c r="O1777" s="127">
        <f t="shared" si="119"/>
        <v>336.6</v>
      </c>
      <c r="P1777" s="126" t="s">
        <v>671</v>
      </c>
      <c r="Q1777" s="120" t="s">
        <v>477</v>
      </c>
      <c r="R1777" s="120" t="s">
        <v>698</v>
      </c>
    </row>
    <row r="1778" spans="1:18" ht="75" x14ac:dyDescent="0.25">
      <c r="A1778" s="120" t="s">
        <v>17</v>
      </c>
      <c r="B1778" s="121" t="s">
        <v>18</v>
      </c>
      <c r="C1778" s="122">
        <v>42664</v>
      </c>
      <c r="D1778" s="132">
        <v>220700</v>
      </c>
      <c r="E1778" s="120" t="s">
        <v>509</v>
      </c>
      <c r="F1778" s="130">
        <v>91</v>
      </c>
      <c r="G1778" s="120" t="s">
        <v>114</v>
      </c>
      <c r="H1778" s="130" t="s">
        <v>510</v>
      </c>
      <c r="I1778" s="130">
        <v>25</v>
      </c>
      <c r="J1778" s="131">
        <v>1.03</v>
      </c>
      <c r="K1778" s="129">
        <f t="shared" si="118"/>
        <v>25.75</v>
      </c>
      <c r="L1778" s="133">
        <v>42591</v>
      </c>
      <c r="M1778" s="130" t="s">
        <v>546</v>
      </c>
      <c r="N1778" s="130">
        <v>25</v>
      </c>
      <c r="O1778" s="127">
        <f t="shared" si="119"/>
        <v>25.75</v>
      </c>
      <c r="P1778" s="126">
        <v>42653</v>
      </c>
      <c r="Q1778" s="120">
        <v>3293</v>
      </c>
      <c r="R1778" s="120" t="s">
        <v>611</v>
      </c>
    </row>
    <row r="1779" spans="1:18" ht="60" x14ac:dyDescent="0.25">
      <c r="A1779" s="120" t="s">
        <v>17</v>
      </c>
      <c r="B1779" s="121" t="s">
        <v>18</v>
      </c>
      <c r="C1779" s="122">
        <v>42664</v>
      </c>
      <c r="D1779" s="132">
        <v>220700</v>
      </c>
      <c r="E1779" s="120" t="s">
        <v>509</v>
      </c>
      <c r="F1779" s="130">
        <v>111</v>
      </c>
      <c r="G1779" s="120" t="s">
        <v>134</v>
      </c>
      <c r="H1779" s="130" t="s">
        <v>510</v>
      </c>
      <c r="I1779" s="130">
        <v>5</v>
      </c>
      <c r="J1779" s="131">
        <v>10.49</v>
      </c>
      <c r="K1779" s="129">
        <f t="shared" si="118"/>
        <v>52.45</v>
      </c>
      <c r="L1779" s="133">
        <v>42591</v>
      </c>
      <c r="M1779" s="130" t="s">
        <v>547</v>
      </c>
      <c r="N1779" s="130">
        <v>5</v>
      </c>
      <c r="O1779" s="127">
        <f t="shared" si="119"/>
        <v>52.45</v>
      </c>
      <c r="P1779" s="126">
        <v>42725</v>
      </c>
      <c r="Q1779" s="120">
        <v>1731</v>
      </c>
      <c r="R1779" s="120" t="s">
        <v>611</v>
      </c>
    </row>
    <row r="1780" spans="1:18" ht="120" x14ac:dyDescent="0.25">
      <c r="A1780" s="120" t="s">
        <v>17</v>
      </c>
      <c r="B1780" s="121" t="s">
        <v>18</v>
      </c>
      <c r="C1780" s="122">
        <v>42664</v>
      </c>
      <c r="D1780" s="132">
        <v>220700</v>
      </c>
      <c r="E1780" s="120" t="s">
        <v>509</v>
      </c>
      <c r="F1780" s="130">
        <v>112</v>
      </c>
      <c r="G1780" s="120" t="s">
        <v>135</v>
      </c>
      <c r="H1780" s="130" t="s">
        <v>510</v>
      </c>
      <c r="I1780" s="130">
        <v>3</v>
      </c>
      <c r="J1780" s="131">
        <v>3.75</v>
      </c>
      <c r="K1780" s="129">
        <f t="shared" si="118"/>
        <v>11.25</v>
      </c>
      <c r="L1780" s="133">
        <v>42591</v>
      </c>
      <c r="M1780" s="130" t="s">
        <v>545</v>
      </c>
      <c r="N1780" s="130">
        <v>3</v>
      </c>
      <c r="O1780" s="127">
        <f t="shared" si="119"/>
        <v>11.25</v>
      </c>
      <c r="P1780" s="126" t="s">
        <v>671</v>
      </c>
      <c r="Q1780" s="120" t="s">
        <v>477</v>
      </c>
      <c r="R1780" s="120" t="s">
        <v>699</v>
      </c>
    </row>
    <row r="1781" spans="1:18" ht="135" x14ac:dyDescent="0.25">
      <c r="A1781" s="120" t="s">
        <v>17</v>
      </c>
      <c r="B1781" s="121" t="s">
        <v>18</v>
      </c>
      <c r="C1781" s="122">
        <v>42664</v>
      </c>
      <c r="D1781" s="132">
        <v>220700</v>
      </c>
      <c r="E1781" s="120" t="s">
        <v>509</v>
      </c>
      <c r="F1781" s="130">
        <v>113</v>
      </c>
      <c r="G1781" s="120" t="s">
        <v>136</v>
      </c>
      <c r="H1781" s="130" t="s">
        <v>510</v>
      </c>
      <c r="I1781" s="130">
        <v>20</v>
      </c>
      <c r="J1781" s="131">
        <v>12.72</v>
      </c>
      <c r="K1781" s="129">
        <f t="shared" si="118"/>
        <v>254.4</v>
      </c>
      <c r="L1781" s="133">
        <v>42591</v>
      </c>
      <c r="M1781" s="130" t="s">
        <v>539</v>
      </c>
      <c r="N1781" s="130">
        <v>20</v>
      </c>
      <c r="O1781" s="127">
        <f t="shared" si="119"/>
        <v>254.4</v>
      </c>
      <c r="P1781" s="126">
        <v>42633</v>
      </c>
      <c r="Q1781" s="120">
        <v>4605</v>
      </c>
      <c r="R1781" s="120" t="s">
        <v>611</v>
      </c>
    </row>
    <row r="1782" spans="1:18" ht="135" x14ac:dyDescent="0.25">
      <c r="A1782" s="120" t="s">
        <v>17</v>
      </c>
      <c r="B1782" s="121" t="s">
        <v>18</v>
      </c>
      <c r="C1782" s="122">
        <v>42664</v>
      </c>
      <c r="D1782" s="132">
        <v>220700</v>
      </c>
      <c r="E1782" s="120" t="s">
        <v>509</v>
      </c>
      <c r="F1782" s="130">
        <v>114</v>
      </c>
      <c r="G1782" s="120" t="s">
        <v>137</v>
      </c>
      <c r="H1782" s="130" t="s">
        <v>510</v>
      </c>
      <c r="I1782" s="130">
        <v>20</v>
      </c>
      <c r="J1782" s="131">
        <v>11.42</v>
      </c>
      <c r="K1782" s="129">
        <f t="shared" si="118"/>
        <v>228.4</v>
      </c>
      <c r="L1782" s="133">
        <v>42591</v>
      </c>
      <c r="M1782" s="130" t="s">
        <v>539</v>
      </c>
      <c r="N1782" s="130">
        <v>20</v>
      </c>
      <c r="O1782" s="127">
        <f t="shared" si="119"/>
        <v>228.4</v>
      </c>
      <c r="P1782" s="126">
        <v>42633</v>
      </c>
      <c r="Q1782" s="120">
        <v>4605</v>
      </c>
      <c r="R1782" s="120" t="s">
        <v>611</v>
      </c>
    </row>
    <row r="1783" spans="1:18" ht="135" x14ac:dyDescent="0.25">
      <c r="A1783" s="120" t="s">
        <v>17</v>
      </c>
      <c r="B1783" s="121" t="s">
        <v>18</v>
      </c>
      <c r="C1783" s="122">
        <v>42664</v>
      </c>
      <c r="D1783" s="132">
        <v>220700</v>
      </c>
      <c r="E1783" s="120" t="s">
        <v>509</v>
      </c>
      <c r="F1783" s="130">
        <v>115</v>
      </c>
      <c r="G1783" s="120" t="s">
        <v>138</v>
      </c>
      <c r="H1783" s="130" t="s">
        <v>510</v>
      </c>
      <c r="I1783" s="130">
        <v>10</v>
      </c>
      <c r="J1783" s="131">
        <v>14.1</v>
      </c>
      <c r="K1783" s="129">
        <f t="shared" si="118"/>
        <v>141</v>
      </c>
      <c r="L1783" s="133">
        <v>42591</v>
      </c>
      <c r="M1783" s="130" t="s">
        <v>540</v>
      </c>
      <c r="N1783" s="130">
        <v>10</v>
      </c>
      <c r="O1783" s="127">
        <f t="shared" si="119"/>
        <v>141</v>
      </c>
      <c r="P1783" s="133">
        <v>42766</v>
      </c>
      <c r="Q1783" s="130">
        <v>7</v>
      </c>
      <c r="R1783" s="120" t="s">
        <v>611</v>
      </c>
    </row>
    <row r="1784" spans="1:18" ht="30" x14ac:dyDescent="0.25">
      <c r="A1784" s="120" t="s">
        <v>17</v>
      </c>
      <c r="B1784" s="121" t="s">
        <v>18</v>
      </c>
      <c r="C1784" s="122">
        <v>42664</v>
      </c>
      <c r="D1784" s="132">
        <v>220700</v>
      </c>
      <c r="E1784" s="120" t="s">
        <v>509</v>
      </c>
      <c r="F1784" s="130">
        <v>124</v>
      </c>
      <c r="G1784" s="120" t="str">
        <f>VLOOKUP(F1784,Plan2!$1:$1048576,3,FALSE)</f>
        <v>PAPEL A4, MATERIAL PAPEL ALCALINO, GRAMATURA 90 G/M2, COR BRANCA. RESMA</v>
      </c>
      <c r="H1784" s="130" t="s">
        <v>510</v>
      </c>
      <c r="I1784" s="130">
        <v>50</v>
      </c>
      <c r="J1784" s="131">
        <v>10.7</v>
      </c>
      <c r="K1784" s="129">
        <f t="shared" si="118"/>
        <v>535</v>
      </c>
      <c r="L1784" s="133" t="s">
        <v>477</v>
      </c>
      <c r="M1784" s="133" t="s">
        <v>477</v>
      </c>
      <c r="N1784" s="133" t="s">
        <v>477</v>
      </c>
      <c r="O1784" s="133" t="s">
        <v>477</v>
      </c>
      <c r="P1784" s="126" t="s">
        <v>477</v>
      </c>
      <c r="Q1784" s="120" t="s">
        <v>477</v>
      </c>
      <c r="R1784" s="120" t="s">
        <v>559</v>
      </c>
    </row>
    <row r="1785" spans="1:18" ht="75" x14ac:dyDescent="0.25">
      <c r="A1785" s="120" t="s">
        <v>17</v>
      </c>
      <c r="B1785" s="121" t="s">
        <v>18</v>
      </c>
      <c r="C1785" s="122">
        <v>42664</v>
      </c>
      <c r="D1785" s="132">
        <v>220700</v>
      </c>
      <c r="E1785" s="120" t="s">
        <v>509</v>
      </c>
      <c r="F1785" s="130">
        <v>144</v>
      </c>
      <c r="G1785" s="120" t="s">
        <v>158</v>
      </c>
      <c r="H1785" s="130" t="s">
        <v>510</v>
      </c>
      <c r="I1785" s="130">
        <v>70</v>
      </c>
      <c r="J1785" s="131">
        <v>2.02</v>
      </c>
      <c r="K1785" s="129">
        <f t="shared" si="118"/>
        <v>141.4</v>
      </c>
      <c r="L1785" s="133">
        <v>42591</v>
      </c>
      <c r="M1785" s="144" t="s">
        <v>543</v>
      </c>
      <c r="N1785" s="130">
        <v>70</v>
      </c>
      <c r="O1785" s="127">
        <f t="shared" si="119"/>
        <v>141.4</v>
      </c>
      <c r="P1785" s="126">
        <v>42639</v>
      </c>
      <c r="Q1785" s="120">
        <v>1484</v>
      </c>
      <c r="R1785" s="120" t="s">
        <v>611</v>
      </c>
    </row>
    <row r="1786" spans="1:18" ht="45" x14ac:dyDescent="0.25">
      <c r="A1786" s="120" t="s">
        <v>17</v>
      </c>
      <c r="B1786" s="121" t="s">
        <v>18</v>
      </c>
      <c r="C1786" s="122">
        <v>42664</v>
      </c>
      <c r="D1786" s="132">
        <v>220700</v>
      </c>
      <c r="E1786" s="120" t="s">
        <v>509</v>
      </c>
      <c r="F1786" s="130">
        <v>145</v>
      </c>
      <c r="G1786" s="120" t="s">
        <v>159</v>
      </c>
      <c r="H1786" s="130" t="s">
        <v>510</v>
      </c>
      <c r="I1786" s="130">
        <v>15</v>
      </c>
      <c r="J1786" s="131">
        <v>1.08</v>
      </c>
      <c r="K1786" s="129">
        <f t="shared" si="118"/>
        <v>16.200000000000003</v>
      </c>
      <c r="L1786" s="133">
        <v>42591</v>
      </c>
      <c r="M1786" s="144" t="s">
        <v>543</v>
      </c>
      <c r="N1786" s="130">
        <v>15</v>
      </c>
      <c r="O1786" s="127">
        <f t="shared" si="119"/>
        <v>16.200000000000003</v>
      </c>
      <c r="P1786" s="126">
        <v>42639</v>
      </c>
      <c r="Q1786" s="120">
        <v>1484</v>
      </c>
      <c r="R1786" s="120" t="s">
        <v>611</v>
      </c>
    </row>
    <row r="1787" spans="1:18" ht="60" x14ac:dyDescent="0.25">
      <c r="A1787" s="120" t="s">
        <v>17</v>
      </c>
      <c r="B1787" s="121" t="s">
        <v>18</v>
      </c>
      <c r="C1787" s="122">
        <v>42664</v>
      </c>
      <c r="D1787" s="132">
        <v>220700</v>
      </c>
      <c r="E1787" s="120" t="s">
        <v>509</v>
      </c>
      <c r="F1787" s="130">
        <v>152</v>
      </c>
      <c r="G1787" s="120" t="s">
        <v>166</v>
      </c>
      <c r="H1787" s="130" t="s">
        <v>510</v>
      </c>
      <c r="I1787" s="130">
        <v>50</v>
      </c>
      <c r="J1787" s="131">
        <v>0.94</v>
      </c>
      <c r="K1787" s="129">
        <f t="shared" si="118"/>
        <v>47</v>
      </c>
      <c r="L1787" s="133">
        <v>42591</v>
      </c>
      <c r="M1787" s="144" t="s">
        <v>543</v>
      </c>
      <c r="N1787" s="130">
        <v>25</v>
      </c>
      <c r="O1787" s="127">
        <f t="shared" si="119"/>
        <v>23.5</v>
      </c>
      <c r="P1787" s="126">
        <v>42639</v>
      </c>
      <c r="Q1787" s="120">
        <v>1484</v>
      </c>
      <c r="R1787" s="120" t="s">
        <v>692</v>
      </c>
    </row>
    <row r="1788" spans="1:18" ht="60" x14ac:dyDescent="0.25">
      <c r="A1788" s="120" t="s">
        <v>17</v>
      </c>
      <c r="B1788" s="121" t="s">
        <v>18</v>
      </c>
      <c r="C1788" s="122">
        <v>42664</v>
      </c>
      <c r="D1788" s="132">
        <v>220700</v>
      </c>
      <c r="E1788" s="120" t="s">
        <v>509</v>
      </c>
      <c r="F1788" s="130">
        <v>153</v>
      </c>
      <c r="G1788" s="120" t="s">
        <v>167</v>
      </c>
      <c r="H1788" s="130" t="s">
        <v>510</v>
      </c>
      <c r="I1788" s="130">
        <v>50</v>
      </c>
      <c r="J1788" s="131">
        <v>0.94</v>
      </c>
      <c r="K1788" s="129">
        <f t="shared" si="118"/>
        <v>47</v>
      </c>
      <c r="L1788" s="133">
        <v>42591</v>
      </c>
      <c r="M1788" s="144" t="s">
        <v>543</v>
      </c>
      <c r="N1788" s="130">
        <v>20</v>
      </c>
      <c r="O1788" s="127">
        <f t="shared" si="119"/>
        <v>18.799999999999997</v>
      </c>
      <c r="P1788" s="126">
        <v>42639</v>
      </c>
      <c r="Q1788" s="120">
        <v>1484</v>
      </c>
      <c r="R1788" s="120" t="s">
        <v>692</v>
      </c>
    </row>
    <row r="1789" spans="1:18" ht="60" x14ac:dyDescent="0.25">
      <c r="A1789" s="120" t="s">
        <v>17</v>
      </c>
      <c r="B1789" s="121" t="s">
        <v>18</v>
      </c>
      <c r="C1789" s="122">
        <v>42664</v>
      </c>
      <c r="D1789" s="132">
        <v>220700</v>
      </c>
      <c r="E1789" s="120" t="s">
        <v>509</v>
      </c>
      <c r="F1789" s="130">
        <v>154</v>
      </c>
      <c r="G1789" s="120" t="s">
        <v>168</v>
      </c>
      <c r="H1789" s="130" t="s">
        <v>510</v>
      </c>
      <c r="I1789" s="130">
        <v>50</v>
      </c>
      <c r="J1789" s="131">
        <v>1.21</v>
      </c>
      <c r="K1789" s="129">
        <f t="shared" si="118"/>
        <v>60.5</v>
      </c>
      <c r="L1789" s="133">
        <v>42591</v>
      </c>
      <c r="M1789" s="130" t="s">
        <v>548</v>
      </c>
      <c r="N1789" s="130">
        <v>18</v>
      </c>
      <c r="O1789" s="127">
        <f t="shared" si="119"/>
        <v>21.78</v>
      </c>
      <c r="P1789" s="133">
        <v>42772</v>
      </c>
      <c r="Q1789" s="130">
        <v>1520</v>
      </c>
      <c r="R1789" s="120" t="s">
        <v>692</v>
      </c>
    </row>
    <row r="1790" spans="1:18" ht="75" x14ac:dyDescent="0.25">
      <c r="A1790" s="120" t="s">
        <v>17</v>
      </c>
      <c r="B1790" s="121" t="s">
        <v>18</v>
      </c>
      <c r="C1790" s="122">
        <v>42664</v>
      </c>
      <c r="D1790" s="132">
        <v>220700</v>
      </c>
      <c r="E1790" s="120" t="s">
        <v>509</v>
      </c>
      <c r="F1790" s="130">
        <v>160</v>
      </c>
      <c r="G1790" s="120" t="s">
        <v>174</v>
      </c>
      <c r="H1790" s="130" t="s">
        <v>510</v>
      </c>
      <c r="I1790" s="130">
        <v>33</v>
      </c>
      <c r="J1790" s="131">
        <v>7.54</v>
      </c>
      <c r="K1790" s="129">
        <f t="shared" si="118"/>
        <v>248.82</v>
      </c>
      <c r="L1790" s="133">
        <v>42591</v>
      </c>
      <c r="M1790" s="130" t="s">
        <v>538</v>
      </c>
      <c r="N1790" s="130">
        <v>33</v>
      </c>
      <c r="O1790" s="127">
        <f t="shared" si="119"/>
        <v>248.82</v>
      </c>
      <c r="P1790" s="126">
        <v>42646</v>
      </c>
      <c r="Q1790" s="120">
        <v>4384</v>
      </c>
      <c r="R1790" s="120" t="s">
        <v>611</v>
      </c>
    </row>
    <row r="1791" spans="1:18" ht="105" x14ac:dyDescent="0.25">
      <c r="A1791" s="120" t="s">
        <v>17</v>
      </c>
      <c r="B1791" s="121" t="s">
        <v>18</v>
      </c>
      <c r="C1791" s="122">
        <v>42664</v>
      </c>
      <c r="D1791" s="132">
        <v>230200</v>
      </c>
      <c r="E1791" s="120" t="s">
        <v>511</v>
      </c>
      <c r="F1791" s="130">
        <v>19</v>
      </c>
      <c r="G1791" s="120" t="s">
        <v>59</v>
      </c>
      <c r="H1791" s="130" t="s">
        <v>512</v>
      </c>
      <c r="I1791" s="130">
        <v>50</v>
      </c>
      <c r="J1791" s="131">
        <v>0.32</v>
      </c>
      <c r="K1791" s="129">
        <f t="shared" si="118"/>
        <v>16</v>
      </c>
      <c r="L1791" s="133">
        <v>42591</v>
      </c>
      <c r="M1791" s="130" t="s">
        <v>548</v>
      </c>
      <c r="N1791" s="130">
        <v>50</v>
      </c>
      <c r="O1791" s="127">
        <f t="shared" si="119"/>
        <v>16</v>
      </c>
      <c r="P1791" s="133">
        <v>42772</v>
      </c>
      <c r="Q1791" s="130">
        <v>1520</v>
      </c>
      <c r="R1791" s="120" t="s">
        <v>611</v>
      </c>
    </row>
    <row r="1792" spans="1:18" ht="45" x14ac:dyDescent="0.25">
      <c r="A1792" s="120" t="s">
        <v>17</v>
      </c>
      <c r="B1792" s="121" t="s">
        <v>18</v>
      </c>
      <c r="C1792" s="122">
        <v>42664</v>
      </c>
      <c r="D1792" s="132">
        <v>230200</v>
      </c>
      <c r="E1792" s="120" t="s">
        <v>511</v>
      </c>
      <c r="F1792" s="130">
        <v>94</v>
      </c>
      <c r="G1792" s="120" t="s">
        <v>116</v>
      </c>
      <c r="H1792" s="130" t="s">
        <v>512</v>
      </c>
      <c r="I1792" s="130">
        <v>5</v>
      </c>
      <c r="J1792" s="131">
        <v>1.22</v>
      </c>
      <c r="K1792" s="129">
        <f t="shared" si="118"/>
        <v>6.1</v>
      </c>
      <c r="L1792" s="133">
        <v>42591</v>
      </c>
      <c r="M1792" s="144" t="s">
        <v>541</v>
      </c>
      <c r="N1792" s="130">
        <v>5</v>
      </c>
      <c r="O1792" s="127">
        <f t="shared" si="119"/>
        <v>6.1</v>
      </c>
      <c r="P1792" s="126">
        <v>42641</v>
      </c>
      <c r="Q1792" s="120">
        <v>565</v>
      </c>
      <c r="R1792" s="120" t="s">
        <v>611</v>
      </c>
    </row>
    <row r="1793" spans="1:18" ht="45" x14ac:dyDescent="0.25">
      <c r="A1793" s="120" t="s">
        <v>17</v>
      </c>
      <c r="B1793" s="121" t="s">
        <v>18</v>
      </c>
      <c r="C1793" s="122">
        <v>42664</v>
      </c>
      <c r="D1793" s="132">
        <v>230200</v>
      </c>
      <c r="E1793" s="120" t="s">
        <v>511</v>
      </c>
      <c r="F1793" s="130">
        <v>102</v>
      </c>
      <c r="G1793" s="120" t="s">
        <v>124</v>
      </c>
      <c r="H1793" s="130" t="s">
        <v>512</v>
      </c>
      <c r="I1793" s="130">
        <v>4</v>
      </c>
      <c r="J1793" s="131">
        <v>17.489999999999998</v>
      </c>
      <c r="K1793" s="129">
        <f t="shared" si="118"/>
        <v>69.959999999999994</v>
      </c>
      <c r="L1793" s="133">
        <v>42591</v>
      </c>
      <c r="M1793" s="130" t="s">
        <v>538</v>
      </c>
      <c r="N1793" s="130">
        <v>4</v>
      </c>
      <c r="O1793" s="127">
        <f t="shared" si="119"/>
        <v>69.959999999999994</v>
      </c>
      <c r="P1793" s="126">
        <v>42646</v>
      </c>
      <c r="Q1793" s="120">
        <v>4384</v>
      </c>
      <c r="R1793" s="120" t="s">
        <v>611</v>
      </c>
    </row>
    <row r="1794" spans="1:18" ht="45" x14ac:dyDescent="0.25">
      <c r="A1794" s="120" t="s">
        <v>17</v>
      </c>
      <c r="B1794" s="121" t="s">
        <v>18</v>
      </c>
      <c r="C1794" s="122">
        <v>42664</v>
      </c>
      <c r="D1794" s="132">
        <v>230200</v>
      </c>
      <c r="E1794" s="120" t="s">
        <v>511</v>
      </c>
      <c r="F1794" s="130">
        <v>152</v>
      </c>
      <c r="G1794" s="120" t="s">
        <v>166</v>
      </c>
      <c r="H1794" s="130" t="s">
        <v>512</v>
      </c>
      <c r="I1794" s="130">
        <v>5</v>
      </c>
      <c r="J1794" s="131">
        <v>0.94</v>
      </c>
      <c r="K1794" s="129">
        <f t="shared" si="118"/>
        <v>4.6999999999999993</v>
      </c>
      <c r="L1794" s="133">
        <v>42591</v>
      </c>
      <c r="M1794" s="144" t="s">
        <v>543</v>
      </c>
      <c r="N1794" s="130">
        <v>5</v>
      </c>
      <c r="O1794" s="127">
        <f t="shared" si="119"/>
        <v>4.6999999999999993</v>
      </c>
      <c r="P1794" s="126">
        <v>42639</v>
      </c>
      <c r="Q1794" s="120">
        <v>1484</v>
      </c>
      <c r="R1794" s="120" t="s">
        <v>611</v>
      </c>
    </row>
    <row r="1795" spans="1:18" ht="45" x14ac:dyDescent="0.25">
      <c r="A1795" s="120" t="s">
        <v>17</v>
      </c>
      <c r="B1795" s="121" t="s">
        <v>18</v>
      </c>
      <c r="C1795" s="122">
        <v>42664</v>
      </c>
      <c r="D1795" s="132">
        <v>230200</v>
      </c>
      <c r="E1795" s="120" t="s">
        <v>511</v>
      </c>
      <c r="F1795" s="130">
        <v>153</v>
      </c>
      <c r="G1795" s="120" t="s">
        <v>167</v>
      </c>
      <c r="H1795" s="130" t="s">
        <v>512</v>
      </c>
      <c r="I1795" s="130">
        <v>5</v>
      </c>
      <c r="J1795" s="131">
        <v>0.94</v>
      </c>
      <c r="K1795" s="129">
        <f t="shared" ref="K1795:K1859" si="120">J1795*I1795</f>
        <v>4.6999999999999993</v>
      </c>
      <c r="L1795" s="133">
        <v>42591</v>
      </c>
      <c r="M1795" s="144" t="s">
        <v>543</v>
      </c>
      <c r="N1795" s="130">
        <v>5</v>
      </c>
      <c r="O1795" s="127">
        <f t="shared" ref="O1795:O1859" si="121">N1795*J1795</f>
        <v>4.6999999999999993</v>
      </c>
      <c r="P1795" s="126">
        <v>42639</v>
      </c>
      <c r="Q1795" s="120">
        <v>1484</v>
      </c>
      <c r="R1795" s="120" t="s">
        <v>611</v>
      </c>
    </row>
    <row r="1796" spans="1:18" ht="45" x14ac:dyDescent="0.25">
      <c r="A1796" s="120" t="s">
        <v>17</v>
      </c>
      <c r="B1796" s="121" t="s">
        <v>18</v>
      </c>
      <c r="C1796" s="122">
        <v>42664</v>
      </c>
      <c r="D1796" s="132">
        <v>230200</v>
      </c>
      <c r="E1796" s="120" t="s">
        <v>511</v>
      </c>
      <c r="F1796" s="130">
        <v>154</v>
      </c>
      <c r="G1796" s="120" t="s">
        <v>168</v>
      </c>
      <c r="H1796" s="130" t="s">
        <v>512</v>
      </c>
      <c r="I1796" s="130">
        <v>5</v>
      </c>
      <c r="J1796" s="131">
        <v>1.21</v>
      </c>
      <c r="K1796" s="129">
        <f t="shared" si="120"/>
        <v>6.05</v>
      </c>
      <c r="L1796" s="133">
        <v>42591</v>
      </c>
      <c r="M1796" s="130" t="s">
        <v>548</v>
      </c>
      <c r="N1796" s="130">
        <v>5</v>
      </c>
      <c r="O1796" s="127">
        <f t="shared" si="121"/>
        <v>6.05</v>
      </c>
      <c r="P1796" s="133">
        <v>42772</v>
      </c>
      <c r="Q1796" s="130">
        <v>1520</v>
      </c>
      <c r="R1796" s="120" t="s">
        <v>611</v>
      </c>
    </row>
    <row r="1797" spans="1:18" ht="45" x14ac:dyDescent="0.25">
      <c r="A1797" s="120" t="s">
        <v>17</v>
      </c>
      <c r="B1797" s="121" t="s">
        <v>18</v>
      </c>
      <c r="C1797" s="122">
        <v>42664</v>
      </c>
      <c r="D1797" s="132">
        <v>230200</v>
      </c>
      <c r="E1797" s="120" t="s">
        <v>511</v>
      </c>
      <c r="F1797" s="130">
        <v>156</v>
      </c>
      <c r="G1797" s="120" t="s">
        <v>170</v>
      </c>
      <c r="H1797" s="130" t="s">
        <v>512</v>
      </c>
      <c r="I1797" s="130">
        <v>20</v>
      </c>
      <c r="J1797" s="131">
        <v>1.3</v>
      </c>
      <c r="K1797" s="129">
        <f t="shared" si="120"/>
        <v>26</v>
      </c>
      <c r="L1797" s="133">
        <v>42591</v>
      </c>
      <c r="M1797" s="144" t="s">
        <v>542</v>
      </c>
      <c r="N1797" s="130">
        <v>20</v>
      </c>
      <c r="O1797" s="127">
        <f t="shared" si="121"/>
        <v>26</v>
      </c>
      <c r="P1797" s="126">
        <v>42660</v>
      </c>
      <c r="Q1797" s="120">
        <v>378</v>
      </c>
      <c r="R1797" s="120" t="s">
        <v>611</v>
      </c>
    </row>
    <row r="1798" spans="1:18" ht="105" x14ac:dyDescent="0.25">
      <c r="A1798" s="120" t="s">
        <v>17</v>
      </c>
      <c r="B1798" s="121" t="s">
        <v>18</v>
      </c>
      <c r="C1798" s="122">
        <v>42664</v>
      </c>
      <c r="D1798" s="132">
        <v>230300</v>
      </c>
      <c r="E1798" s="120" t="s">
        <v>276</v>
      </c>
      <c r="F1798" s="130">
        <v>19</v>
      </c>
      <c r="G1798" s="120" t="s">
        <v>59</v>
      </c>
      <c r="H1798" s="130" t="s">
        <v>513</v>
      </c>
      <c r="I1798" s="130">
        <v>200</v>
      </c>
      <c r="J1798" s="131">
        <v>0.32</v>
      </c>
      <c r="K1798" s="129">
        <f t="shared" si="120"/>
        <v>64</v>
      </c>
      <c r="L1798" s="133">
        <v>42591</v>
      </c>
      <c r="M1798" s="130" t="s">
        <v>548</v>
      </c>
      <c r="N1798" s="130">
        <v>100</v>
      </c>
      <c r="O1798" s="127">
        <f t="shared" si="121"/>
        <v>32</v>
      </c>
      <c r="P1798" s="133">
        <v>42772</v>
      </c>
      <c r="Q1798" s="130">
        <v>1520</v>
      </c>
      <c r="R1798" s="120" t="s">
        <v>692</v>
      </c>
    </row>
    <row r="1799" spans="1:18" ht="105" x14ac:dyDescent="0.25">
      <c r="A1799" s="120" t="s">
        <v>17</v>
      </c>
      <c r="B1799" s="121" t="s">
        <v>18</v>
      </c>
      <c r="C1799" s="122">
        <v>42664</v>
      </c>
      <c r="D1799" s="132">
        <v>230300</v>
      </c>
      <c r="E1799" s="120" t="s">
        <v>276</v>
      </c>
      <c r="F1799" s="130">
        <v>20</v>
      </c>
      <c r="G1799" s="120" t="s">
        <v>60</v>
      </c>
      <c r="H1799" s="130" t="s">
        <v>513</v>
      </c>
      <c r="I1799" s="130">
        <v>50</v>
      </c>
      <c r="J1799" s="131">
        <v>0.32</v>
      </c>
      <c r="K1799" s="129">
        <f t="shared" si="120"/>
        <v>16</v>
      </c>
      <c r="L1799" s="133">
        <v>42591</v>
      </c>
      <c r="M1799" s="130" t="s">
        <v>548</v>
      </c>
      <c r="N1799" s="130">
        <v>25</v>
      </c>
      <c r="O1799" s="127">
        <f t="shared" si="121"/>
        <v>8</v>
      </c>
      <c r="P1799" s="133">
        <v>42772</v>
      </c>
      <c r="Q1799" s="130">
        <v>1520</v>
      </c>
      <c r="R1799" s="120" t="s">
        <v>692</v>
      </c>
    </row>
    <row r="1800" spans="1:18" ht="105" x14ac:dyDescent="0.25">
      <c r="A1800" s="120" t="s">
        <v>17</v>
      </c>
      <c r="B1800" s="121" t="s">
        <v>18</v>
      </c>
      <c r="C1800" s="122">
        <v>42664</v>
      </c>
      <c r="D1800" s="132">
        <v>230300</v>
      </c>
      <c r="E1800" s="120" t="s">
        <v>276</v>
      </c>
      <c r="F1800" s="130">
        <v>21</v>
      </c>
      <c r="G1800" s="120" t="s">
        <v>61</v>
      </c>
      <c r="H1800" s="130" t="s">
        <v>513</v>
      </c>
      <c r="I1800" s="130">
        <v>250</v>
      </c>
      <c r="J1800" s="131">
        <v>0.32</v>
      </c>
      <c r="K1800" s="129">
        <f t="shared" si="120"/>
        <v>80</v>
      </c>
      <c r="L1800" s="133">
        <v>42591</v>
      </c>
      <c r="M1800" s="130" t="s">
        <v>548</v>
      </c>
      <c r="N1800" s="130">
        <v>250</v>
      </c>
      <c r="O1800" s="127">
        <f t="shared" si="121"/>
        <v>80</v>
      </c>
      <c r="P1800" s="133">
        <v>42772</v>
      </c>
      <c r="Q1800" s="130">
        <v>1520</v>
      </c>
      <c r="R1800" s="120" t="s">
        <v>611</v>
      </c>
    </row>
    <row r="1801" spans="1:18" ht="75" x14ac:dyDescent="0.25">
      <c r="A1801" s="120" t="s">
        <v>17</v>
      </c>
      <c r="B1801" s="121" t="s">
        <v>18</v>
      </c>
      <c r="C1801" s="122">
        <v>42664</v>
      </c>
      <c r="D1801" s="132">
        <v>230300</v>
      </c>
      <c r="E1801" s="120" t="s">
        <v>276</v>
      </c>
      <c r="F1801" s="130">
        <v>91</v>
      </c>
      <c r="G1801" s="120" t="s">
        <v>114</v>
      </c>
      <c r="H1801" s="130" t="s">
        <v>513</v>
      </c>
      <c r="I1801" s="130">
        <v>20</v>
      </c>
      <c r="J1801" s="131">
        <v>1.03</v>
      </c>
      <c r="K1801" s="129">
        <f t="shared" si="120"/>
        <v>20.6</v>
      </c>
      <c r="L1801" s="133">
        <v>42591</v>
      </c>
      <c r="M1801" s="130" t="s">
        <v>546</v>
      </c>
      <c r="N1801" s="130">
        <v>20</v>
      </c>
      <c r="O1801" s="127">
        <f t="shared" si="121"/>
        <v>20.6</v>
      </c>
      <c r="P1801" s="126">
        <v>42653</v>
      </c>
      <c r="Q1801" s="120">
        <v>3293</v>
      </c>
      <c r="R1801" s="120" t="s">
        <v>611</v>
      </c>
    </row>
    <row r="1802" spans="1:18" ht="60" x14ac:dyDescent="0.25">
      <c r="A1802" s="120" t="s">
        <v>17</v>
      </c>
      <c r="B1802" s="121" t="s">
        <v>18</v>
      </c>
      <c r="C1802" s="122">
        <v>42664</v>
      </c>
      <c r="D1802" s="132">
        <v>230300</v>
      </c>
      <c r="E1802" s="120" t="s">
        <v>276</v>
      </c>
      <c r="F1802" s="130">
        <v>99</v>
      </c>
      <c r="G1802" s="120" t="s">
        <v>121</v>
      </c>
      <c r="H1802" s="130" t="s">
        <v>513</v>
      </c>
      <c r="I1802" s="130">
        <v>2</v>
      </c>
      <c r="J1802" s="131">
        <v>19.989999999999998</v>
      </c>
      <c r="K1802" s="129">
        <f t="shared" si="120"/>
        <v>39.979999999999997</v>
      </c>
      <c r="L1802" s="133">
        <v>42591</v>
      </c>
      <c r="M1802" s="144" t="s">
        <v>541</v>
      </c>
      <c r="N1802" s="130">
        <v>2</v>
      </c>
      <c r="O1802" s="127">
        <f t="shared" si="121"/>
        <v>39.979999999999997</v>
      </c>
      <c r="P1802" s="126">
        <v>42641</v>
      </c>
      <c r="Q1802" s="120">
        <v>565</v>
      </c>
      <c r="R1802" s="120" t="s">
        <v>611</v>
      </c>
    </row>
    <row r="1803" spans="1:18" ht="60" x14ac:dyDescent="0.25">
      <c r="A1803" s="120" t="s">
        <v>17</v>
      </c>
      <c r="B1803" s="121" t="s">
        <v>18</v>
      </c>
      <c r="C1803" s="122">
        <v>42664</v>
      </c>
      <c r="D1803" s="132">
        <v>230300</v>
      </c>
      <c r="E1803" s="120" t="s">
        <v>276</v>
      </c>
      <c r="F1803" s="130">
        <v>111</v>
      </c>
      <c r="G1803" s="120" t="s">
        <v>134</v>
      </c>
      <c r="H1803" s="130" t="s">
        <v>513</v>
      </c>
      <c r="I1803" s="130">
        <v>2</v>
      </c>
      <c r="J1803" s="131">
        <v>10.49</v>
      </c>
      <c r="K1803" s="129">
        <f t="shared" si="120"/>
        <v>20.98</v>
      </c>
      <c r="L1803" s="133">
        <v>42591</v>
      </c>
      <c r="M1803" s="130" t="s">
        <v>547</v>
      </c>
      <c r="N1803" s="130">
        <v>2</v>
      </c>
      <c r="O1803" s="127">
        <f t="shared" si="121"/>
        <v>20.98</v>
      </c>
      <c r="P1803" s="126">
        <v>42725</v>
      </c>
      <c r="Q1803" s="120">
        <v>1731</v>
      </c>
      <c r="R1803" s="120" t="s">
        <v>611</v>
      </c>
    </row>
    <row r="1804" spans="1:18" ht="120" x14ac:dyDescent="0.25">
      <c r="A1804" s="120" t="s">
        <v>17</v>
      </c>
      <c r="B1804" s="121" t="s">
        <v>18</v>
      </c>
      <c r="C1804" s="122">
        <v>42664</v>
      </c>
      <c r="D1804" s="132">
        <v>230300</v>
      </c>
      <c r="E1804" s="120" t="s">
        <v>276</v>
      </c>
      <c r="F1804" s="130">
        <v>112</v>
      </c>
      <c r="G1804" s="120" t="s">
        <v>135</v>
      </c>
      <c r="H1804" s="130" t="s">
        <v>513</v>
      </c>
      <c r="I1804" s="130">
        <v>10</v>
      </c>
      <c r="J1804" s="131">
        <v>3.75</v>
      </c>
      <c r="K1804" s="129">
        <f t="shared" si="120"/>
        <v>37.5</v>
      </c>
      <c r="L1804" s="133">
        <v>42591</v>
      </c>
      <c r="M1804" s="130" t="s">
        <v>545</v>
      </c>
      <c r="N1804" s="130">
        <v>10</v>
      </c>
      <c r="O1804" s="127">
        <f t="shared" si="121"/>
        <v>37.5</v>
      </c>
      <c r="P1804" s="126" t="s">
        <v>671</v>
      </c>
      <c r="Q1804" s="120" t="s">
        <v>477</v>
      </c>
      <c r="R1804" s="120" t="s">
        <v>699</v>
      </c>
    </row>
    <row r="1805" spans="1:18" ht="135" x14ac:dyDescent="0.25">
      <c r="A1805" s="120" t="s">
        <v>17</v>
      </c>
      <c r="B1805" s="121" t="s">
        <v>18</v>
      </c>
      <c r="C1805" s="122">
        <v>42664</v>
      </c>
      <c r="D1805" s="132">
        <v>230300</v>
      </c>
      <c r="E1805" s="120" t="s">
        <v>276</v>
      </c>
      <c r="F1805" s="130">
        <v>114</v>
      </c>
      <c r="G1805" s="120" t="s">
        <v>137</v>
      </c>
      <c r="H1805" s="130" t="s">
        <v>513</v>
      </c>
      <c r="I1805" s="130">
        <v>30</v>
      </c>
      <c r="J1805" s="131">
        <v>11.42</v>
      </c>
      <c r="K1805" s="129">
        <f t="shared" si="120"/>
        <v>342.6</v>
      </c>
      <c r="L1805" s="133">
        <v>42591</v>
      </c>
      <c r="M1805" s="130" t="s">
        <v>539</v>
      </c>
      <c r="N1805" s="130">
        <v>30</v>
      </c>
      <c r="O1805" s="127">
        <f t="shared" si="121"/>
        <v>342.6</v>
      </c>
      <c r="P1805" s="126">
        <v>42633</v>
      </c>
      <c r="Q1805" s="120">
        <v>4605</v>
      </c>
      <c r="R1805" s="120" t="s">
        <v>611</v>
      </c>
    </row>
    <row r="1806" spans="1:18" ht="75" x14ac:dyDescent="0.25">
      <c r="A1806" s="120" t="s">
        <v>17</v>
      </c>
      <c r="B1806" s="121" t="s">
        <v>18</v>
      </c>
      <c r="C1806" s="122">
        <v>42664</v>
      </c>
      <c r="D1806" s="132">
        <v>230300</v>
      </c>
      <c r="E1806" s="120" t="s">
        <v>276</v>
      </c>
      <c r="F1806" s="130">
        <v>160</v>
      </c>
      <c r="G1806" s="120" t="s">
        <v>174</v>
      </c>
      <c r="H1806" s="130" t="s">
        <v>513</v>
      </c>
      <c r="I1806" s="130">
        <v>5</v>
      </c>
      <c r="J1806" s="131">
        <v>7.54</v>
      </c>
      <c r="K1806" s="129">
        <f t="shared" si="120"/>
        <v>37.700000000000003</v>
      </c>
      <c r="L1806" s="133">
        <v>42591</v>
      </c>
      <c r="M1806" s="130" t="s">
        <v>538</v>
      </c>
      <c r="N1806" s="130">
        <v>5</v>
      </c>
      <c r="O1806" s="127">
        <f t="shared" si="121"/>
        <v>37.700000000000003</v>
      </c>
      <c r="P1806" s="126">
        <v>42646</v>
      </c>
      <c r="Q1806" s="120">
        <v>4384</v>
      </c>
      <c r="R1806" s="120" t="s">
        <v>611</v>
      </c>
    </row>
    <row r="1807" spans="1:18" ht="45" x14ac:dyDescent="0.25">
      <c r="A1807" s="120" t="s">
        <v>17</v>
      </c>
      <c r="B1807" s="121" t="s">
        <v>18</v>
      </c>
      <c r="C1807" s="122">
        <v>42664</v>
      </c>
      <c r="D1807" s="132">
        <v>230300</v>
      </c>
      <c r="E1807" s="120" t="s">
        <v>276</v>
      </c>
      <c r="F1807" s="130">
        <v>174</v>
      </c>
      <c r="G1807" s="120" t="s">
        <v>179</v>
      </c>
      <c r="H1807" s="130" t="s">
        <v>513</v>
      </c>
      <c r="I1807" s="130">
        <v>5</v>
      </c>
      <c r="J1807" s="131">
        <v>2.8</v>
      </c>
      <c r="K1807" s="129">
        <f t="shared" si="120"/>
        <v>14</v>
      </c>
      <c r="L1807" s="133">
        <v>42591</v>
      </c>
      <c r="M1807" s="144" t="s">
        <v>542</v>
      </c>
      <c r="N1807" s="130">
        <v>5</v>
      </c>
      <c r="O1807" s="127">
        <f t="shared" si="121"/>
        <v>14</v>
      </c>
      <c r="P1807" s="126">
        <v>42660</v>
      </c>
      <c r="Q1807" s="120">
        <v>378</v>
      </c>
      <c r="R1807" s="120" t="s">
        <v>611</v>
      </c>
    </row>
    <row r="1808" spans="1:18" ht="90" x14ac:dyDescent="0.25">
      <c r="A1808" s="120" t="s">
        <v>17</v>
      </c>
      <c r="B1808" s="121" t="s">
        <v>18</v>
      </c>
      <c r="C1808" s="122">
        <v>42664</v>
      </c>
      <c r="D1808" s="132">
        <v>240000</v>
      </c>
      <c r="E1808" s="120" t="s">
        <v>254</v>
      </c>
      <c r="F1808" s="130">
        <v>4</v>
      </c>
      <c r="G1808" s="120" t="s">
        <v>44</v>
      </c>
      <c r="H1808" s="130" t="s">
        <v>514</v>
      </c>
      <c r="I1808" s="130">
        <v>20</v>
      </c>
      <c r="J1808" s="131">
        <v>3.5</v>
      </c>
      <c r="K1808" s="129">
        <f t="shared" si="120"/>
        <v>70</v>
      </c>
      <c r="L1808" s="133">
        <v>42591</v>
      </c>
      <c r="M1808" s="144" t="s">
        <v>542</v>
      </c>
      <c r="N1808" s="130">
        <v>20</v>
      </c>
      <c r="O1808" s="127">
        <f t="shared" si="121"/>
        <v>70</v>
      </c>
      <c r="P1808" s="126">
        <v>42660</v>
      </c>
      <c r="Q1808" s="120">
        <v>378</v>
      </c>
      <c r="R1808" s="120" t="s">
        <v>611</v>
      </c>
    </row>
    <row r="1809" spans="1:18" ht="105" x14ac:dyDescent="0.25">
      <c r="A1809" s="120" t="s">
        <v>17</v>
      </c>
      <c r="B1809" s="121" t="s">
        <v>18</v>
      </c>
      <c r="C1809" s="122">
        <v>42664</v>
      </c>
      <c r="D1809" s="132">
        <v>240000</v>
      </c>
      <c r="E1809" s="120" t="s">
        <v>254</v>
      </c>
      <c r="F1809" s="130">
        <v>19</v>
      </c>
      <c r="G1809" s="120" t="s">
        <v>59</v>
      </c>
      <c r="H1809" s="130" t="s">
        <v>514</v>
      </c>
      <c r="I1809" s="130">
        <v>300</v>
      </c>
      <c r="J1809" s="131">
        <v>0.32</v>
      </c>
      <c r="K1809" s="129">
        <f t="shared" si="120"/>
        <v>96</v>
      </c>
      <c r="L1809" s="133">
        <v>42591</v>
      </c>
      <c r="M1809" s="130" t="s">
        <v>548</v>
      </c>
      <c r="N1809" s="130">
        <v>200</v>
      </c>
      <c r="O1809" s="127">
        <f t="shared" si="121"/>
        <v>64</v>
      </c>
      <c r="P1809" s="133">
        <v>42772</v>
      </c>
      <c r="Q1809" s="130">
        <v>1520</v>
      </c>
      <c r="R1809" s="120" t="s">
        <v>692</v>
      </c>
    </row>
    <row r="1810" spans="1:18" ht="105" x14ac:dyDescent="0.25">
      <c r="A1810" s="120" t="s">
        <v>17</v>
      </c>
      <c r="B1810" s="121" t="s">
        <v>18</v>
      </c>
      <c r="C1810" s="122">
        <v>42664</v>
      </c>
      <c r="D1810" s="132">
        <v>240000</v>
      </c>
      <c r="E1810" s="120" t="s">
        <v>254</v>
      </c>
      <c r="F1810" s="130">
        <v>20</v>
      </c>
      <c r="G1810" s="120" t="s">
        <v>60</v>
      </c>
      <c r="H1810" s="130" t="s">
        <v>514</v>
      </c>
      <c r="I1810" s="130">
        <v>300</v>
      </c>
      <c r="J1810" s="131">
        <v>0.32</v>
      </c>
      <c r="K1810" s="129">
        <f t="shared" si="120"/>
        <v>96</v>
      </c>
      <c r="L1810" s="133">
        <v>42591</v>
      </c>
      <c r="M1810" s="130" t="s">
        <v>548</v>
      </c>
      <c r="N1810" s="130">
        <v>150</v>
      </c>
      <c r="O1810" s="127">
        <f t="shared" si="121"/>
        <v>48</v>
      </c>
      <c r="P1810" s="133">
        <v>42772</v>
      </c>
      <c r="Q1810" s="130">
        <v>1520</v>
      </c>
      <c r="R1810" s="120" t="s">
        <v>692</v>
      </c>
    </row>
    <row r="1811" spans="1:18" ht="45" x14ac:dyDescent="0.25">
      <c r="A1811" s="120" t="s">
        <v>17</v>
      </c>
      <c r="B1811" s="121" t="s">
        <v>18</v>
      </c>
      <c r="C1811" s="122">
        <v>42664</v>
      </c>
      <c r="D1811" s="132">
        <v>240000</v>
      </c>
      <c r="E1811" s="120" t="s">
        <v>254</v>
      </c>
      <c r="F1811" s="130">
        <v>37</v>
      </c>
      <c r="G1811" s="120" t="s">
        <v>75</v>
      </c>
      <c r="H1811" s="130" t="s">
        <v>514</v>
      </c>
      <c r="I1811" s="130">
        <v>100</v>
      </c>
      <c r="J1811" s="131">
        <v>0.38</v>
      </c>
      <c r="K1811" s="129">
        <f t="shared" si="120"/>
        <v>38</v>
      </c>
      <c r="L1811" s="133">
        <v>42591</v>
      </c>
      <c r="M1811" s="144" t="s">
        <v>543</v>
      </c>
      <c r="N1811" s="130">
        <v>100</v>
      </c>
      <c r="O1811" s="127">
        <f t="shared" si="121"/>
        <v>38</v>
      </c>
      <c r="P1811" s="126">
        <v>42639</v>
      </c>
      <c r="Q1811" s="120">
        <v>1484</v>
      </c>
      <c r="R1811" s="120" t="s">
        <v>611</v>
      </c>
    </row>
    <row r="1812" spans="1:18" ht="60" x14ac:dyDescent="0.25">
      <c r="A1812" s="120" t="s">
        <v>17</v>
      </c>
      <c r="B1812" s="121" t="s">
        <v>18</v>
      </c>
      <c r="C1812" s="122">
        <v>42664</v>
      </c>
      <c r="D1812" s="132">
        <v>240000</v>
      </c>
      <c r="E1812" s="120" t="s">
        <v>254</v>
      </c>
      <c r="F1812" s="130">
        <v>99</v>
      </c>
      <c r="G1812" s="120" t="s">
        <v>121</v>
      </c>
      <c r="H1812" s="130" t="s">
        <v>514</v>
      </c>
      <c r="I1812" s="130">
        <v>5</v>
      </c>
      <c r="J1812" s="131">
        <v>19.989999999999998</v>
      </c>
      <c r="K1812" s="129">
        <f t="shared" si="120"/>
        <v>99.949999999999989</v>
      </c>
      <c r="L1812" s="133">
        <v>42591</v>
      </c>
      <c r="M1812" s="144" t="s">
        <v>541</v>
      </c>
      <c r="N1812" s="130">
        <v>5</v>
      </c>
      <c r="O1812" s="127">
        <f t="shared" si="121"/>
        <v>99.949999999999989</v>
      </c>
      <c r="P1812" s="126">
        <v>42641</v>
      </c>
      <c r="Q1812" s="120">
        <v>565</v>
      </c>
      <c r="R1812" s="120" t="s">
        <v>611</v>
      </c>
    </row>
    <row r="1813" spans="1:18" ht="45" x14ac:dyDescent="0.25">
      <c r="A1813" s="120" t="s">
        <v>17</v>
      </c>
      <c r="B1813" s="121" t="s">
        <v>18</v>
      </c>
      <c r="C1813" s="122">
        <v>42664</v>
      </c>
      <c r="D1813" s="132">
        <v>240000</v>
      </c>
      <c r="E1813" s="120" t="s">
        <v>254</v>
      </c>
      <c r="F1813" s="130">
        <v>102</v>
      </c>
      <c r="G1813" s="120" t="s">
        <v>124</v>
      </c>
      <c r="H1813" s="130" t="s">
        <v>514</v>
      </c>
      <c r="I1813" s="130">
        <v>20</v>
      </c>
      <c r="J1813" s="131">
        <v>17.489999999999998</v>
      </c>
      <c r="K1813" s="129">
        <f t="shared" si="120"/>
        <v>349.79999999999995</v>
      </c>
      <c r="L1813" s="133">
        <v>42591</v>
      </c>
      <c r="M1813" s="130" t="s">
        <v>538</v>
      </c>
      <c r="N1813" s="130">
        <v>20</v>
      </c>
      <c r="O1813" s="127">
        <f t="shared" si="121"/>
        <v>349.79999999999995</v>
      </c>
      <c r="P1813" s="126">
        <v>42646</v>
      </c>
      <c r="Q1813" s="120">
        <v>4384</v>
      </c>
      <c r="R1813" s="120" t="s">
        <v>611</v>
      </c>
    </row>
    <row r="1814" spans="1:18" ht="60" x14ac:dyDescent="0.25">
      <c r="A1814" s="120" t="s">
        <v>17</v>
      </c>
      <c r="B1814" s="121" t="s">
        <v>18</v>
      </c>
      <c r="C1814" s="122">
        <v>42664</v>
      </c>
      <c r="D1814" s="132">
        <v>240000</v>
      </c>
      <c r="E1814" s="120" t="s">
        <v>254</v>
      </c>
      <c r="F1814" s="130">
        <v>100</v>
      </c>
      <c r="G1814" s="120" t="s">
        <v>122</v>
      </c>
      <c r="H1814" s="130" t="s">
        <v>514</v>
      </c>
      <c r="I1814" s="130">
        <v>20</v>
      </c>
      <c r="J1814" s="131">
        <v>33.200000000000003</v>
      </c>
      <c r="K1814" s="129">
        <f t="shared" si="120"/>
        <v>664</v>
      </c>
      <c r="L1814" s="133">
        <v>42591</v>
      </c>
      <c r="M1814" s="144" t="s">
        <v>537</v>
      </c>
      <c r="N1814" s="130">
        <v>20</v>
      </c>
      <c r="O1814" s="127">
        <f t="shared" si="121"/>
        <v>664</v>
      </c>
      <c r="P1814" s="126">
        <v>42647</v>
      </c>
      <c r="Q1814" s="120">
        <v>6666</v>
      </c>
      <c r="R1814" s="120" t="s">
        <v>611</v>
      </c>
    </row>
    <row r="1815" spans="1:18" ht="60" x14ac:dyDescent="0.25">
      <c r="A1815" s="120" t="s">
        <v>17</v>
      </c>
      <c r="B1815" s="121" t="s">
        <v>18</v>
      </c>
      <c r="C1815" s="122">
        <v>42664</v>
      </c>
      <c r="D1815" s="132">
        <v>240000</v>
      </c>
      <c r="E1815" s="120" t="s">
        <v>254</v>
      </c>
      <c r="F1815" s="130">
        <v>101</v>
      </c>
      <c r="G1815" s="120" t="s">
        <v>123</v>
      </c>
      <c r="H1815" s="130" t="s">
        <v>514</v>
      </c>
      <c r="I1815" s="130">
        <v>1</v>
      </c>
      <c r="J1815" s="131">
        <v>5.84</v>
      </c>
      <c r="K1815" s="129">
        <f t="shared" si="120"/>
        <v>5.84</v>
      </c>
      <c r="L1815" s="133">
        <v>42591</v>
      </c>
      <c r="M1815" s="130" t="s">
        <v>548</v>
      </c>
      <c r="N1815" s="130">
        <v>1</v>
      </c>
      <c r="O1815" s="127">
        <f t="shared" si="121"/>
        <v>5.84</v>
      </c>
      <c r="P1815" s="133">
        <v>42772</v>
      </c>
      <c r="Q1815" s="130">
        <v>1520</v>
      </c>
      <c r="R1815" s="120" t="s">
        <v>611</v>
      </c>
    </row>
    <row r="1816" spans="1:18" ht="75" x14ac:dyDescent="0.25">
      <c r="A1816" s="120" t="s">
        <v>17</v>
      </c>
      <c r="B1816" s="121" t="s">
        <v>18</v>
      </c>
      <c r="C1816" s="122">
        <v>42664</v>
      </c>
      <c r="D1816" s="132">
        <v>240000</v>
      </c>
      <c r="E1816" s="120" t="s">
        <v>254</v>
      </c>
      <c r="F1816" s="130">
        <v>137</v>
      </c>
      <c r="G1816" s="120" t="s">
        <v>151</v>
      </c>
      <c r="H1816" s="130" t="s">
        <v>514</v>
      </c>
      <c r="I1816" s="130">
        <v>30</v>
      </c>
      <c r="J1816" s="131">
        <v>1.25</v>
      </c>
      <c r="K1816" s="129">
        <f t="shared" si="120"/>
        <v>37.5</v>
      </c>
      <c r="L1816" s="133">
        <v>42591</v>
      </c>
      <c r="M1816" s="130" t="s">
        <v>548</v>
      </c>
      <c r="N1816" s="130">
        <v>30</v>
      </c>
      <c r="O1816" s="127">
        <f t="shared" si="121"/>
        <v>37.5</v>
      </c>
      <c r="P1816" s="133">
        <v>42772</v>
      </c>
      <c r="Q1816" s="130">
        <v>1520</v>
      </c>
      <c r="R1816" s="120" t="s">
        <v>611</v>
      </c>
    </row>
    <row r="1817" spans="1:18" ht="45" x14ac:dyDescent="0.25">
      <c r="A1817" s="120" t="s">
        <v>17</v>
      </c>
      <c r="B1817" s="121" t="s">
        <v>18</v>
      </c>
      <c r="C1817" s="122">
        <v>42664</v>
      </c>
      <c r="D1817" s="132">
        <v>240000</v>
      </c>
      <c r="E1817" s="120" t="s">
        <v>254</v>
      </c>
      <c r="F1817" s="130">
        <v>145</v>
      </c>
      <c r="G1817" s="120" t="s">
        <v>159</v>
      </c>
      <c r="H1817" s="130" t="s">
        <v>514</v>
      </c>
      <c r="I1817" s="130">
        <v>25</v>
      </c>
      <c r="J1817" s="131">
        <v>1.08</v>
      </c>
      <c r="K1817" s="129">
        <f t="shared" si="120"/>
        <v>27</v>
      </c>
      <c r="L1817" s="133">
        <v>42591</v>
      </c>
      <c r="M1817" s="144" t="s">
        <v>543</v>
      </c>
      <c r="N1817" s="130">
        <v>25</v>
      </c>
      <c r="O1817" s="127">
        <f t="shared" si="121"/>
        <v>27</v>
      </c>
      <c r="P1817" s="126">
        <v>42639</v>
      </c>
      <c r="Q1817" s="120">
        <v>1484</v>
      </c>
      <c r="R1817" s="120" t="s">
        <v>611</v>
      </c>
    </row>
    <row r="1818" spans="1:18" ht="45" x14ac:dyDescent="0.25">
      <c r="A1818" s="120" t="s">
        <v>17</v>
      </c>
      <c r="B1818" s="121" t="s">
        <v>18</v>
      </c>
      <c r="C1818" s="122">
        <v>42664</v>
      </c>
      <c r="D1818" s="132">
        <v>240000</v>
      </c>
      <c r="E1818" s="120" t="s">
        <v>254</v>
      </c>
      <c r="F1818" s="130">
        <v>173</v>
      </c>
      <c r="G1818" s="120" t="s">
        <v>178</v>
      </c>
      <c r="H1818" s="130" t="s">
        <v>514</v>
      </c>
      <c r="I1818" s="130">
        <v>20</v>
      </c>
      <c r="J1818" s="131">
        <v>2.69</v>
      </c>
      <c r="K1818" s="129">
        <f t="shared" si="120"/>
        <v>53.8</v>
      </c>
      <c r="L1818" s="133">
        <v>42591</v>
      </c>
      <c r="M1818" s="130" t="s">
        <v>548</v>
      </c>
      <c r="N1818" s="130">
        <v>20</v>
      </c>
      <c r="O1818" s="127">
        <f t="shared" si="121"/>
        <v>53.8</v>
      </c>
      <c r="P1818" s="133">
        <v>42772</v>
      </c>
      <c r="Q1818" s="130">
        <v>1520</v>
      </c>
      <c r="R1818" s="120" t="s">
        <v>611</v>
      </c>
    </row>
    <row r="1819" spans="1:18" ht="45" x14ac:dyDescent="0.25">
      <c r="A1819" s="120" t="s">
        <v>17</v>
      </c>
      <c r="B1819" s="121" t="s">
        <v>18</v>
      </c>
      <c r="C1819" s="122">
        <v>42664</v>
      </c>
      <c r="D1819" s="132">
        <v>240000</v>
      </c>
      <c r="E1819" s="120" t="s">
        <v>254</v>
      </c>
      <c r="F1819" s="130">
        <v>174</v>
      </c>
      <c r="G1819" s="120" t="s">
        <v>179</v>
      </c>
      <c r="H1819" s="130" t="s">
        <v>514</v>
      </c>
      <c r="I1819" s="130">
        <v>1</v>
      </c>
      <c r="J1819" s="131">
        <v>2.8</v>
      </c>
      <c r="K1819" s="129">
        <f t="shared" si="120"/>
        <v>2.8</v>
      </c>
      <c r="L1819" s="133">
        <v>42591</v>
      </c>
      <c r="M1819" s="144" t="s">
        <v>542</v>
      </c>
      <c r="N1819" s="130">
        <v>1</v>
      </c>
      <c r="O1819" s="127">
        <f t="shared" si="121"/>
        <v>2.8</v>
      </c>
      <c r="P1819" s="126">
        <v>42660</v>
      </c>
      <c r="Q1819" s="120">
        <v>378</v>
      </c>
      <c r="R1819" s="120" t="s">
        <v>611</v>
      </c>
    </row>
    <row r="1820" spans="1:18" ht="90" x14ac:dyDescent="0.25">
      <c r="A1820" s="120" t="s">
        <v>17</v>
      </c>
      <c r="B1820" s="121" t="s">
        <v>18</v>
      </c>
      <c r="C1820" s="122">
        <v>42664</v>
      </c>
      <c r="D1820" s="132">
        <v>250000</v>
      </c>
      <c r="E1820" s="120" t="s">
        <v>515</v>
      </c>
      <c r="F1820" s="130">
        <v>4</v>
      </c>
      <c r="G1820" s="120" t="s">
        <v>44</v>
      </c>
      <c r="H1820" s="130" t="s">
        <v>516</v>
      </c>
      <c r="I1820" s="130">
        <v>3</v>
      </c>
      <c r="J1820" s="131">
        <v>3.5</v>
      </c>
      <c r="K1820" s="129">
        <f t="shared" si="120"/>
        <v>10.5</v>
      </c>
      <c r="L1820" s="133">
        <v>42591</v>
      </c>
      <c r="M1820" s="144" t="s">
        <v>542</v>
      </c>
      <c r="N1820" s="130">
        <v>3</v>
      </c>
      <c r="O1820" s="127">
        <f t="shared" si="121"/>
        <v>10.5</v>
      </c>
      <c r="P1820" s="126">
        <v>42660</v>
      </c>
      <c r="Q1820" s="120">
        <v>378</v>
      </c>
      <c r="R1820" s="120" t="s">
        <v>611</v>
      </c>
    </row>
    <row r="1821" spans="1:18" ht="60" x14ac:dyDescent="0.25">
      <c r="A1821" s="120" t="s">
        <v>17</v>
      </c>
      <c r="B1821" s="121" t="s">
        <v>18</v>
      </c>
      <c r="C1821" s="122">
        <v>42664</v>
      </c>
      <c r="D1821" s="132">
        <v>250000</v>
      </c>
      <c r="E1821" s="120" t="s">
        <v>515</v>
      </c>
      <c r="F1821" s="130">
        <v>7</v>
      </c>
      <c r="G1821" s="120" t="s">
        <v>47</v>
      </c>
      <c r="H1821" s="130" t="s">
        <v>516</v>
      </c>
      <c r="I1821" s="130">
        <v>2</v>
      </c>
      <c r="J1821" s="131">
        <v>2.5</v>
      </c>
      <c r="K1821" s="129">
        <f t="shared" si="120"/>
        <v>5</v>
      </c>
      <c r="L1821" s="133">
        <v>42591</v>
      </c>
      <c r="M1821" s="130" t="s">
        <v>550</v>
      </c>
      <c r="N1821" s="130">
        <v>2</v>
      </c>
      <c r="O1821" s="127">
        <f t="shared" si="121"/>
        <v>5</v>
      </c>
      <c r="P1821" s="126">
        <v>42640</v>
      </c>
      <c r="Q1821" s="120">
        <v>17161</v>
      </c>
      <c r="R1821" s="120" t="s">
        <v>611</v>
      </c>
    </row>
    <row r="1822" spans="1:18" ht="60" x14ac:dyDescent="0.25">
      <c r="A1822" s="120" t="s">
        <v>17</v>
      </c>
      <c r="B1822" s="121" t="s">
        <v>18</v>
      </c>
      <c r="C1822" s="122">
        <v>42664</v>
      </c>
      <c r="D1822" s="132">
        <v>250000</v>
      </c>
      <c r="E1822" s="120" t="s">
        <v>515</v>
      </c>
      <c r="F1822" s="130">
        <v>8</v>
      </c>
      <c r="G1822" s="120" t="str">
        <f>VLOOKUP(F1822,Plan2!$1:$1048576,3,FALSE)</f>
        <v>APONTADOR LÁPIS, MATERIAL METAL, TIPO ESCOLAR, COR PRATEADO, TAMANHO PEQUENO, QUANTIDADE FUROS 1, CARACTERÍSTICAS ADICIONAIS SEM DEPÓSITO</v>
      </c>
      <c r="H1822" s="130" t="s">
        <v>516</v>
      </c>
      <c r="I1822" s="130">
        <v>10</v>
      </c>
      <c r="J1822" s="131">
        <v>0.4</v>
      </c>
      <c r="K1822" s="129">
        <f t="shared" si="120"/>
        <v>4</v>
      </c>
      <c r="L1822" s="133">
        <v>42591</v>
      </c>
      <c r="M1822" s="144" t="s">
        <v>543</v>
      </c>
      <c r="N1822" s="130">
        <v>10</v>
      </c>
      <c r="O1822" s="127">
        <f t="shared" si="121"/>
        <v>4</v>
      </c>
      <c r="P1822" s="126">
        <v>42639</v>
      </c>
      <c r="Q1822" s="120">
        <v>1484</v>
      </c>
      <c r="R1822" s="120" t="s">
        <v>611</v>
      </c>
    </row>
    <row r="1823" spans="1:18" ht="45" x14ac:dyDescent="0.25">
      <c r="A1823" s="120" t="s">
        <v>17</v>
      </c>
      <c r="B1823" s="121" t="s">
        <v>18</v>
      </c>
      <c r="C1823" s="122">
        <v>42664</v>
      </c>
      <c r="D1823" s="132">
        <v>250000</v>
      </c>
      <c r="E1823" s="120" t="s">
        <v>515</v>
      </c>
      <c r="F1823" s="130">
        <v>9</v>
      </c>
      <c r="G1823" s="120" t="str">
        <f>VLOOKUP(F1823,Plan2!$1:$1048576,3,FALSE)</f>
        <v>BARBANTE ALGODÃO, QUANTIDADE FIOS 8 UN, ACABAMENTO SUPERFICIAL CRÚ. ROLO DE 250G</v>
      </c>
      <c r="H1823" s="130" t="s">
        <v>516</v>
      </c>
      <c r="I1823" s="130">
        <v>5</v>
      </c>
      <c r="J1823" s="131">
        <v>3.49</v>
      </c>
      <c r="K1823" s="129">
        <f t="shared" si="120"/>
        <v>17.450000000000003</v>
      </c>
      <c r="L1823" s="133">
        <v>42591</v>
      </c>
      <c r="M1823" s="144" t="s">
        <v>536</v>
      </c>
      <c r="N1823" s="130">
        <v>5</v>
      </c>
      <c r="O1823" s="147">
        <f t="shared" si="121"/>
        <v>17.450000000000003</v>
      </c>
      <c r="P1823" s="126">
        <v>42667</v>
      </c>
      <c r="Q1823" s="120">
        <v>1342</v>
      </c>
      <c r="R1823" s="120" t="s">
        <v>611</v>
      </c>
    </row>
    <row r="1824" spans="1:18" ht="60" x14ac:dyDescent="0.25">
      <c r="A1824" s="120" t="s">
        <v>17</v>
      </c>
      <c r="B1824" s="121" t="s">
        <v>18</v>
      </c>
      <c r="C1824" s="122">
        <v>42664</v>
      </c>
      <c r="D1824" s="132">
        <v>250000</v>
      </c>
      <c r="E1824" s="120" t="s">
        <v>515</v>
      </c>
      <c r="F1824" s="130">
        <v>10</v>
      </c>
      <c r="G1824" s="120" t="str">
        <f>VLOOKUP(F1824,Plan2!$1:$1048576,3,FALSE)</f>
        <v>BLOCO FLIP CHART, COR BRANCA, FORMATO 66 X 96 CM, APLICAÇÃO FLIP CHART COM FUROS, CARACTERÍSTICAS ADICIONAIS SEM PAUTA</v>
      </c>
      <c r="H1824" s="130" t="s">
        <v>516</v>
      </c>
      <c r="I1824" s="130">
        <v>10</v>
      </c>
      <c r="J1824" s="131">
        <v>19.899999999999999</v>
      </c>
      <c r="K1824" s="129">
        <f t="shared" si="120"/>
        <v>199</v>
      </c>
      <c r="L1824" s="133">
        <v>42591</v>
      </c>
      <c r="M1824" s="144" t="s">
        <v>542</v>
      </c>
      <c r="N1824" s="130">
        <v>10</v>
      </c>
      <c r="O1824" s="127">
        <f t="shared" si="121"/>
        <v>199</v>
      </c>
      <c r="P1824" s="126">
        <v>42660</v>
      </c>
      <c r="Q1824" s="120">
        <v>378</v>
      </c>
      <c r="R1824" s="120" t="s">
        <v>611</v>
      </c>
    </row>
    <row r="1825" spans="1:18" ht="30" x14ac:dyDescent="0.25">
      <c r="A1825" s="120" t="s">
        <v>17</v>
      </c>
      <c r="B1825" s="121" t="s">
        <v>18</v>
      </c>
      <c r="C1825" s="122">
        <v>42664</v>
      </c>
      <c r="D1825" s="132">
        <v>250000</v>
      </c>
      <c r="E1825" s="120" t="s">
        <v>515</v>
      </c>
      <c r="F1825" s="130">
        <v>17</v>
      </c>
      <c r="G1825" s="120" t="s">
        <v>57</v>
      </c>
      <c r="H1825" s="130" t="s">
        <v>516</v>
      </c>
      <c r="I1825" s="130">
        <v>15</v>
      </c>
      <c r="J1825" s="131">
        <v>2.5499999999999998</v>
      </c>
      <c r="K1825" s="129">
        <f t="shared" si="120"/>
        <v>38.25</v>
      </c>
      <c r="L1825" s="133">
        <v>42591</v>
      </c>
      <c r="M1825" s="130" t="s">
        <v>539</v>
      </c>
      <c r="N1825" s="130">
        <v>15</v>
      </c>
      <c r="O1825" s="127">
        <f t="shared" si="121"/>
        <v>38.25</v>
      </c>
      <c r="P1825" s="126">
        <v>42633</v>
      </c>
      <c r="Q1825" s="120">
        <v>4605</v>
      </c>
      <c r="R1825" s="120" t="s">
        <v>611</v>
      </c>
    </row>
    <row r="1826" spans="1:18" ht="45" x14ac:dyDescent="0.25">
      <c r="A1826" s="120" t="s">
        <v>17</v>
      </c>
      <c r="B1826" s="121" t="s">
        <v>18</v>
      </c>
      <c r="C1826" s="122">
        <v>42664</v>
      </c>
      <c r="D1826" s="132">
        <v>250000</v>
      </c>
      <c r="E1826" s="120" t="s">
        <v>515</v>
      </c>
      <c r="F1826" s="130">
        <v>16</v>
      </c>
      <c r="G1826" s="120" t="s">
        <v>56</v>
      </c>
      <c r="H1826" s="130" t="s">
        <v>516</v>
      </c>
      <c r="I1826" s="130">
        <v>15</v>
      </c>
      <c r="J1826" s="131">
        <v>2.52</v>
      </c>
      <c r="K1826" s="129">
        <f t="shared" si="120"/>
        <v>37.799999999999997</v>
      </c>
      <c r="L1826" s="133">
        <v>42591</v>
      </c>
      <c r="M1826" s="130" t="s">
        <v>539</v>
      </c>
      <c r="N1826" s="130">
        <v>15</v>
      </c>
      <c r="O1826" s="127">
        <f t="shared" si="121"/>
        <v>37.799999999999997</v>
      </c>
      <c r="P1826" s="126">
        <v>42633</v>
      </c>
      <c r="Q1826" s="120">
        <v>4605</v>
      </c>
      <c r="R1826" s="120" t="s">
        <v>611</v>
      </c>
    </row>
    <row r="1827" spans="1:18" ht="105" x14ac:dyDescent="0.25">
      <c r="A1827" s="120" t="s">
        <v>17</v>
      </c>
      <c r="B1827" s="121" t="s">
        <v>18</v>
      </c>
      <c r="C1827" s="122">
        <v>42664</v>
      </c>
      <c r="D1827" s="132">
        <v>250000</v>
      </c>
      <c r="E1827" s="120" t="s">
        <v>515</v>
      </c>
      <c r="F1827" s="130">
        <v>19</v>
      </c>
      <c r="G1827" s="120" t="s">
        <v>59</v>
      </c>
      <c r="H1827" s="130" t="s">
        <v>516</v>
      </c>
      <c r="I1827" s="130">
        <v>50</v>
      </c>
      <c r="J1827" s="131">
        <v>0.32</v>
      </c>
      <c r="K1827" s="129">
        <f t="shared" si="120"/>
        <v>16</v>
      </c>
      <c r="L1827" s="133">
        <v>42591</v>
      </c>
      <c r="M1827" s="130" t="s">
        <v>548</v>
      </c>
      <c r="N1827" s="130">
        <v>50</v>
      </c>
      <c r="O1827" s="127">
        <f t="shared" si="121"/>
        <v>16</v>
      </c>
      <c r="P1827" s="133">
        <v>42772</v>
      </c>
      <c r="Q1827" s="130">
        <v>1520</v>
      </c>
      <c r="R1827" s="120" t="s">
        <v>611</v>
      </c>
    </row>
    <row r="1828" spans="1:18" ht="105" x14ac:dyDescent="0.25">
      <c r="A1828" s="120" t="s">
        <v>17</v>
      </c>
      <c r="B1828" s="121" t="s">
        <v>18</v>
      </c>
      <c r="C1828" s="122">
        <v>42664</v>
      </c>
      <c r="D1828" s="132">
        <v>250000</v>
      </c>
      <c r="E1828" s="120" t="s">
        <v>515</v>
      </c>
      <c r="F1828" s="130">
        <v>20</v>
      </c>
      <c r="G1828" s="120" t="s">
        <v>60</v>
      </c>
      <c r="H1828" s="130" t="s">
        <v>516</v>
      </c>
      <c r="I1828" s="130">
        <v>50</v>
      </c>
      <c r="J1828" s="131">
        <v>0.32</v>
      </c>
      <c r="K1828" s="129">
        <f t="shared" si="120"/>
        <v>16</v>
      </c>
      <c r="L1828" s="133">
        <v>42591</v>
      </c>
      <c r="M1828" s="130" t="s">
        <v>548</v>
      </c>
      <c r="N1828" s="130">
        <v>25</v>
      </c>
      <c r="O1828" s="127">
        <f t="shared" si="121"/>
        <v>8</v>
      </c>
      <c r="P1828" s="133">
        <v>42772</v>
      </c>
      <c r="Q1828" s="130">
        <v>1520</v>
      </c>
      <c r="R1828" s="120" t="s">
        <v>692</v>
      </c>
    </row>
    <row r="1829" spans="1:18" ht="105" x14ac:dyDescent="0.25">
      <c r="A1829" s="120" t="s">
        <v>17</v>
      </c>
      <c r="B1829" s="121" t="s">
        <v>18</v>
      </c>
      <c r="C1829" s="122">
        <v>42664</v>
      </c>
      <c r="D1829" s="132">
        <v>250000</v>
      </c>
      <c r="E1829" s="120" t="s">
        <v>515</v>
      </c>
      <c r="F1829" s="130">
        <v>21</v>
      </c>
      <c r="G1829" s="120" t="s">
        <v>61</v>
      </c>
      <c r="H1829" s="130" t="s">
        <v>516</v>
      </c>
      <c r="I1829" s="130">
        <v>50</v>
      </c>
      <c r="J1829" s="131">
        <v>0.32</v>
      </c>
      <c r="K1829" s="129">
        <f t="shared" si="120"/>
        <v>16</v>
      </c>
      <c r="L1829" s="133">
        <v>42591</v>
      </c>
      <c r="M1829" s="130" t="s">
        <v>548</v>
      </c>
      <c r="N1829" s="130">
        <v>50</v>
      </c>
      <c r="O1829" s="127">
        <f t="shared" si="121"/>
        <v>16</v>
      </c>
      <c r="P1829" s="133">
        <v>42772</v>
      </c>
      <c r="Q1829" s="130">
        <v>1520</v>
      </c>
      <c r="R1829" s="120" t="s">
        <v>611</v>
      </c>
    </row>
    <row r="1830" spans="1:18" ht="45" x14ac:dyDescent="0.25">
      <c r="A1830" s="120" t="s">
        <v>17</v>
      </c>
      <c r="B1830" s="121" t="s">
        <v>18</v>
      </c>
      <c r="C1830" s="122">
        <v>42664</v>
      </c>
      <c r="D1830" s="132">
        <v>250000</v>
      </c>
      <c r="E1830" s="120" t="s">
        <v>515</v>
      </c>
      <c r="F1830" s="130">
        <v>27</v>
      </c>
      <c r="G1830" s="120" t="s">
        <v>67</v>
      </c>
      <c r="H1830" s="130" t="s">
        <v>516</v>
      </c>
      <c r="I1830" s="130">
        <v>10</v>
      </c>
      <c r="J1830" s="131">
        <v>0.85</v>
      </c>
      <c r="K1830" s="129">
        <f t="shared" si="120"/>
        <v>8.5</v>
      </c>
      <c r="L1830" s="133">
        <v>42591</v>
      </c>
      <c r="M1830" s="144" t="s">
        <v>542</v>
      </c>
      <c r="N1830" s="130">
        <v>10</v>
      </c>
      <c r="O1830" s="127">
        <f t="shared" si="121"/>
        <v>8.5</v>
      </c>
      <c r="P1830" s="126">
        <v>42660</v>
      </c>
      <c r="Q1830" s="120">
        <v>378</v>
      </c>
      <c r="R1830" s="120" t="s">
        <v>611</v>
      </c>
    </row>
    <row r="1831" spans="1:18" ht="60" x14ac:dyDescent="0.25">
      <c r="A1831" s="120" t="s">
        <v>17</v>
      </c>
      <c r="B1831" s="121" t="s">
        <v>18</v>
      </c>
      <c r="C1831" s="122">
        <v>42664</v>
      </c>
      <c r="D1831" s="132">
        <v>250000</v>
      </c>
      <c r="E1831" s="120" t="s">
        <v>515</v>
      </c>
      <c r="F1831" s="130">
        <v>43</v>
      </c>
      <c r="G1831" s="120" t="s">
        <v>81</v>
      </c>
      <c r="H1831" s="130" t="s">
        <v>516</v>
      </c>
      <c r="I1831" s="130">
        <v>20</v>
      </c>
      <c r="J1831" s="131">
        <v>1.7</v>
      </c>
      <c r="K1831" s="129">
        <f t="shared" si="120"/>
        <v>34</v>
      </c>
      <c r="L1831" s="133">
        <v>42591</v>
      </c>
      <c r="M1831" s="130" t="s">
        <v>535</v>
      </c>
      <c r="N1831" s="130">
        <v>20</v>
      </c>
      <c r="O1831" s="127">
        <f t="shared" si="121"/>
        <v>34</v>
      </c>
      <c r="P1831" s="126">
        <v>42640</v>
      </c>
      <c r="Q1831" s="120">
        <v>5046</v>
      </c>
      <c r="R1831" s="120" t="s">
        <v>611</v>
      </c>
    </row>
    <row r="1832" spans="1:18" ht="45" x14ac:dyDescent="0.25">
      <c r="A1832" s="120" t="s">
        <v>17</v>
      </c>
      <c r="B1832" s="121" t="s">
        <v>18</v>
      </c>
      <c r="C1832" s="122">
        <v>42664</v>
      </c>
      <c r="D1832" s="132">
        <v>250000</v>
      </c>
      <c r="E1832" s="120" t="s">
        <v>515</v>
      </c>
      <c r="F1832" s="130">
        <v>39</v>
      </c>
      <c r="G1832" s="120" t="s">
        <v>77</v>
      </c>
      <c r="H1832" s="130" t="s">
        <v>516</v>
      </c>
      <c r="I1832" s="130">
        <v>20</v>
      </c>
      <c r="J1832" s="131">
        <v>0.95</v>
      </c>
      <c r="K1832" s="129">
        <f t="shared" si="120"/>
        <v>19</v>
      </c>
      <c r="L1832" s="133">
        <v>42591</v>
      </c>
      <c r="M1832" s="144" t="s">
        <v>536</v>
      </c>
      <c r="N1832" s="130">
        <v>20</v>
      </c>
      <c r="O1832" s="147">
        <f t="shared" si="121"/>
        <v>19</v>
      </c>
      <c r="P1832" s="126">
        <v>42667</v>
      </c>
      <c r="Q1832" s="120">
        <v>1342</v>
      </c>
      <c r="R1832" s="120" t="s">
        <v>611</v>
      </c>
    </row>
    <row r="1833" spans="1:18" ht="45" x14ac:dyDescent="0.25">
      <c r="A1833" s="120" t="s">
        <v>17</v>
      </c>
      <c r="B1833" s="121" t="s">
        <v>18</v>
      </c>
      <c r="C1833" s="122">
        <v>42664</v>
      </c>
      <c r="D1833" s="132">
        <v>250000</v>
      </c>
      <c r="E1833" s="120" t="s">
        <v>515</v>
      </c>
      <c r="F1833" s="130">
        <v>40</v>
      </c>
      <c r="G1833" s="120" t="s">
        <v>78</v>
      </c>
      <c r="H1833" s="130" t="s">
        <v>516</v>
      </c>
      <c r="I1833" s="130">
        <v>20</v>
      </c>
      <c r="J1833" s="131">
        <v>0.99</v>
      </c>
      <c r="K1833" s="129">
        <f t="shared" si="120"/>
        <v>19.8</v>
      </c>
      <c r="L1833" s="133">
        <v>42591</v>
      </c>
      <c r="M1833" s="144" t="s">
        <v>536</v>
      </c>
      <c r="N1833" s="130">
        <v>20</v>
      </c>
      <c r="O1833" s="147">
        <f t="shared" si="121"/>
        <v>19.8</v>
      </c>
      <c r="P1833" s="126">
        <v>42667</v>
      </c>
      <c r="Q1833" s="120">
        <v>1342</v>
      </c>
      <c r="R1833" s="120" t="s">
        <v>611</v>
      </c>
    </row>
    <row r="1834" spans="1:18" ht="45" x14ac:dyDescent="0.25">
      <c r="A1834" s="120" t="s">
        <v>17</v>
      </c>
      <c r="B1834" s="121" t="s">
        <v>18</v>
      </c>
      <c r="C1834" s="122">
        <v>42664</v>
      </c>
      <c r="D1834" s="132">
        <v>250000</v>
      </c>
      <c r="E1834" s="120" t="s">
        <v>515</v>
      </c>
      <c r="F1834" s="130">
        <v>41</v>
      </c>
      <c r="G1834" s="120" t="s">
        <v>79</v>
      </c>
      <c r="H1834" s="130" t="s">
        <v>516</v>
      </c>
      <c r="I1834" s="130">
        <v>20</v>
      </c>
      <c r="J1834" s="131">
        <v>1.29</v>
      </c>
      <c r="K1834" s="129">
        <f t="shared" si="120"/>
        <v>25.8</v>
      </c>
      <c r="L1834" s="133">
        <v>42591</v>
      </c>
      <c r="M1834" s="130" t="s">
        <v>548</v>
      </c>
      <c r="N1834" s="130">
        <v>20</v>
      </c>
      <c r="O1834" s="127">
        <f t="shared" si="121"/>
        <v>25.8</v>
      </c>
      <c r="P1834" s="133">
        <v>42772</v>
      </c>
      <c r="Q1834" s="130">
        <v>1520</v>
      </c>
      <c r="R1834" s="120" t="s">
        <v>611</v>
      </c>
    </row>
    <row r="1835" spans="1:18" ht="60" x14ac:dyDescent="0.25">
      <c r="A1835" s="120" t="s">
        <v>17</v>
      </c>
      <c r="B1835" s="121" t="s">
        <v>18</v>
      </c>
      <c r="C1835" s="122">
        <v>42664</v>
      </c>
      <c r="D1835" s="132">
        <v>250000</v>
      </c>
      <c r="E1835" s="120" t="s">
        <v>515</v>
      </c>
      <c r="F1835" s="130">
        <v>50</v>
      </c>
      <c r="G1835" s="120" t="s">
        <v>531</v>
      </c>
      <c r="H1835" s="130" t="s">
        <v>516</v>
      </c>
      <c r="I1835" s="130">
        <v>10</v>
      </c>
      <c r="J1835" s="131">
        <v>3.15</v>
      </c>
      <c r="K1835" s="129">
        <f t="shared" si="120"/>
        <v>31.5</v>
      </c>
      <c r="L1835" s="133">
        <v>42591</v>
      </c>
      <c r="M1835" s="144" t="s">
        <v>542</v>
      </c>
      <c r="N1835" s="130">
        <v>10</v>
      </c>
      <c r="O1835" s="127">
        <f t="shared" si="121"/>
        <v>31.5</v>
      </c>
      <c r="P1835" s="126">
        <v>42660</v>
      </c>
      <c r="Q1835" s="120">
        <v>378</v>
      </c>
      <c r="R1835" s="120" t="s">
        <v>611</v>
      </c>
    </row>
    <row r="1836" spans="1:18" ht="45" x14ac:dyDescent="0.25">
      <c r="A1836" s="120" t="s">
        <v>17</v>
      </c>
      <c r="B1836" s="121" t="s">
        <v>18</v>
      </c>
      <c r="C1836" s="122">
        <v>42664</v>
      </c>
      <c r="D1836" s="132">
        <v>250000</v>
      </c>
      <c r="E1836" s="120" t="s">
        <v>515</v>
      </c>
      <c r="F1836" s="130">
        <v>52</v>
      </c>
      <c r="G1836" s="120" t="s">
        <v>89</v>
      </c>
      <c r="H1836" s="130" t="s">
        <v>516</v>
      </c>
      <c r="I1836" s="130">
        <v>10</v>
      </c>
      <c r="J1836" s="131">
        <v>6.8</v>
      </c>
      <c r="K1836" s="129">
        <f t="shared" si="120"/>
        <v>68</v>
      </c>
      <c r="L1836" s="133">
        <v>42591</v>
      </c>
      <c r="M1836" s="144" t="s">
        <v>542</v>
      </c>
      <c r="N1836" s="130">
        <v>10</v>
      </c>
      <c r="O1836" s="127">
        <f t="shared" si="121"/>
        <v>68</v>
      </c>
      <c r="P1836" s="126">
        <v>42660</v>
      </c>
      <c r="Q1836" s="120">
        <v>378</v>
      </c>
      <c r="R1836" s="120" t="s">
        <v>611</v>
      </c>
    </row>
    <row r="1837" spans="1:18" ht="75" x14ac:dyDescent="0.25">
      <c r="A1837" s="120" t="s">
        <v>17</v>
      </c>
      <c r="B1837" s="121" t="s">
        <v>18</v>
      </c>
      <c r="C1837" s="122">
        <v>42664</v>
      </c>
      <c r="D1837" s="132">
        <v>250000</v>
      </c>
      <c r="E1837" s="120" t="s">
        <v>515</v>
      </c>
      <c r="F1837" s="130">
        <v>68</v>
      </c>
      <c r="G1837" s="120" t="s">
        <v>97</v>
      </c>
      <c r="H1837" s="130" t="s">
        <v>516</v>
      </c>
      <c r="I1837" s="130">
        <v>100</v>
      </c>
      <c r="J1837" s="131">
        <v>7.0000000000000007E-2</v>
      </c>
      <c r="K1837" s="129">
        <f t="shared" si="120"/>
        <v>7.0000000000000009</v>
      </c>
      <c r="L1837" s="133">
        <v>42591</v>
      </c>
      <c r="M1837" s="130" t="s">
        <v>539</v>
      </c>
      <c r="N1837" s="130">
        <v>100</v>
      </c>
      <c r="O1837" s="127">
        <f t="shared" si="121"/>
        <v>7.0000000000000009</v>
      </c>
      <c r="P1837" s="126">
        <v>42633</v>
      </c>
      <c r="Q1837" s="120">
        <v>4605</v>
      </c>
      <c r="R1837" s="120" t="s">
        <v>611</v>
      </c>
    </row>
    <row r="1838" spans="1:18" ht="60" x14ac:dyDescent="0.25">
      <c r="A1838" s="120" t="s">
        <v>17</v>
      </c>
      <c r="B1838" s="121" t="s">
        <v>18</v>
      </c>
      <c r="C1838" s="122">
        <v>42664</v>
      </c>
      <c r="D1838" s="132">
        <v>250000</v>
      </c>
      <c r="E1838" s="120" t="s">
        <v>515</v>
      </c>
      <c r="F1838" s="130">
        <v>67</v>
      </c>
      <c r="G1838" s="120" t="s">
        <v>96</v>
      </c>
      <c r="H1838" s="130" t="s">
        <v>516</v>
      </c>
      <c r="I1838" s="130">
        <v>100</v>
      </c>
      <c r="J1838" s="131">
        <v>0.1</v>
      </c>
      <c r="K1838" s="129">
        <f t="shared" si="120"/>
        <v>10</v>
      </c>
      <c r="L1838" s="133">
        <v>42591</v>
      </c>
      <c r="M1838" s="130" t="s">
        <v>539</v>
      </c>
      <c r="N1838" s="130">
        <v>100</v>
      </c>
      <c r="O1838" s="127">
        <f t="shared" si="121"/>
        <v>10</v>
      </c>
      <c r="P1838" s="126">
        <v>42633</v>
      </c>
      <c r="Q1838" s="120">
        <v>4605</v>
      </c>
      <c r="R1838" s="120" t="s">
        <v>611</v>
      </c>
    </row>
    <row r="1839" spans="1:18" ht="90" x14ac:dyDescent="0.25">
      <c r="A1839" s="120" t="s">
        <v>17</v>
      </c>
      <c r="B1839" s="121" t="s">
        <v>18</v>
      </c>
      <c r="C1839" s="122">
        <v>42664</v>
      </c>
      <c r="D1839" s="132">
        <v>250000</v>
      </c>
      <c r="E1839" s="120" t="s">
        <v>515</v>
      </c>
      <c r="F1839" s="130">
        <v>83</v>
      </c>
      <c r="G1839" s="120" t="s">
        <v>106</v>
      </c>
      <c r="H1839" s="130" t="s">
        <v>516</v>
      </c>
      <c r="I1839" s="130">
        <v>1</v>
      </c>
      <c r="J1839" s="131">
        <v>22.44</v>
      </c>
      <c r="K1839" s="129">
        <f t="shared" si="120"/>
        <v>22.44</v>
      </c>
      <c r="L1839" s="133">
        <v>42591</v>
      </c>
      <c r="M1839" s="130" t="s">
        <v>544</v>
      </c>
      <c r="N1839" s="130">
        <v>1</v>
      </c>
      <c r="O1839" s="127">
        <f t="shared" si="121"/>
        <v>22.44</v>
      </c>
      <c r="P1839" s="126" t="s">
        <v>671</v>
      </c>
      <c r="Q1839" s="120" t="s">
        <v>477</v>
      </c>
      <c r="R1839" s="120" t="s">
        <v>698</v>
      </c>
    </row>
    <row r="1840" spans="1:18" ht="75" x14ac:dyDescent="0.25">
      <c r="A1840" s="120" t="s">
        <v>17</v>
      </c>
      <c r="B1840" s="121" t="s">
        <v>18</v>
      </c>
      <c r="C1840" s="122">
        <v>42664</v>
      </c>
      <c r="D1840" s="132">
        <v>250000</v>
      </c>
      <c r="E1840" s="120" t="s">
        <v>515</v>
      </c>
      <c r="F1840" s="130">
        <v>91</v>
      </c>
      <c r="G1840" s="120" t="s">
        <v>114</v>
      </c>
      <c r="H1840" s="130" t="s">
        <v>516</v>
      </c>
      <c r="I1840" s="130">
        <v>10</v>
      </c>
      <c r="J1840" s="131">
        <v>1.03</v>
      </c>
      <c r="K1840" s="129">
        <f t="shared" si="120"/>
        <v>10.3</v>
      </c>
      <c r="L1840" s="133">
        <v>42591</v>
      </c>
      <c r="M1840" s="130" t="s">
        <v>546</v>
      </c>
      <c r="N1840" s="130">
        <v>10</v>
      </c>
      <c r="O1840" s="127">
        <f t="shared" si="121"/>
        <v>10.3</v>
      </c>
      <c r="P1840" s="126">
        <v>42653</v>
      </c>
      <c r="Q1840" s="120">
        <v>3293</v>
      </c>
      <c r="R1840" s="120" t="s">
        <v>611</v>
      </c>
    </row>
    <row r="1841" spans="1:18" ht="60" x14ac:dyDescent="0.25">
      <c r="A1841" s="120" t="s">
        <v>17</v>
      </c>
      <c r="B1841" s="121" t="s">
        <v>18</v>
      </c>
      <c r="C1841" s="122">
        <v>42664</v>
      </c>
      <c r="D1841" s="132">
        <v>250000</v>
      </c>
      <c r="E1841" s="120" t="s">
        <v>515</v>
      </c>
      <c r="F1841" s="130">
        <v>94</v>
      </c>
      <c r="G1841" s="120" t="s">
        <v>116</v>
      </c>
      <c r="H1841" s="130" t="s">
        <v>516</v>
      </c>
      <c r="I1841" s="130">
        <v>10</v>
      </c>
      <c r="J1841" s="131">
        <v>1.22</v>
      </c>
      <c r="K1841" s="129">
        <f t="shared" si="120"/>
        <v>12.2</v>
      </c>
      <c r="L1841" s="133">
        <v>42591</v>
      </c>
      <c r="M1841" s="144" t="s">
        <v>541</v>
      </c>
      <c r="N1841" s="130">
        <v>6</v>
      </c>
      <c r="O1841" s="127">
        <f t="shared" si="121"/>
        <v>7.32</v>
      </c>
      <c r="P1841" s="126">
        <v>42641</v>
      </c>
      <c r="Q1841" s="120">
        <v>565</v>
      </c>
      <c r="R1841" s="120" t="s">
        <v>692</v>
      </c>
    </row>
    <row r="1842" spans="1:18" ht="45" x14ac:dyDescent="0.25">
      <c r="A1842" s="120" t="s">
        <v>17</v>
      </c>
      <c r="B1842" s="121" t="s">
        <v>18</v>
      </c>
      <c r="C1842" s="122">
        <v>42664</v>
      </c>
      <c r="D1842" s="132">
        <v>250000</v>
      </c>
      <c r="E1842" s="120" t="s">
        <v>515</v>
      </c>
      <c r="F1842" s="130">
        <v>102</v>
      </c>
      <c r="G1842" s="120" t="s">
        <v>124</v>
      </c>
      <c r="H1842" s="130" t="s">
        <v>516</v>
      </c>
      <c r="I1842" s="130">
        <v>10</v>
      </c>
      <c r="J1842" s="131">
        <v>17.489999999999998</v>
      </c>
      <c r="K1842" s="129">
        <f t="shared" si="120"/>
        <v>174.89999999999998</v>
      </c>
      <c r="L1842" s="133">
        <v>42591</v>
      </c>
      <c r="M1842" s="130" t="s">
        <v>538</v>
      </c>
      <c r="N1842" s="130">
        <v>10</v>
      </c>
      <c r="O1842" s="127">
        <f t="shared" si="121"/>
        <v>174.89999999999998</v>
      </c>
      <c r="P1842" s="126">
        <v>42646</v>
      </c>
      <c r="Q1842" s="120">
        <v>4384</v>
      </c>
      <c r="R1842" s="120" t="s">
        <v>611</v>
      </c>
    </row>
    <row r="1843" spans="1:18" ht="60" x14ac:dyDescent="0.25">
      <c r="A1843" s="120" t="s">
        <v>17</v>
      </c>
      <c r="B1843" s="121" t="s">
        <v>18</v>
      </c>
      <c r="C1843" s="122">
        <v>42664</v>
      </c>
      <c r="D1843" s="132">
        <v>250000</v>
      </c>
      <c r="E1843" s="120" t="s">
        <v>515</v>
      </c>
      <c r="F1843" s="130">
        <v>100</v>
      </c>
      <c r="G1843" s="120" t="s">
        <v>122</v>
      </c>
      <c r="H1843" s="130" t="s">
        <v>516</v>
      </c>
      <c r="I1843" s="130">
        <v>5</v>
      </c>
      <c r="J1843" s="131">
        <v>33.200000000000003</v>
      </c>
      <c r="K1843" s="129">
        <f t="shared" si="120"/>
        <v>166</v>
      </c>
      <c r="L1843" s="133">
        <v>42591</v>
      </c>
      <c r="M1843" s="144" t="s">
        <v>537</v>
      </c>
      <c r="N1843" s="130">
        <v>5</v>
      </c>
      <c r="O1843" s="127">
        <f t="shared" si="121"/>
        <v>166</v>
      </c>
      <c r="P1843" s="126">
        <v>42647</v>
      </c>
      <c r="Q1843" s="120">
        <v>6666</v>
      </c>
      <c r="R1843" s="120" t="s">
        <v>611</v>
      </c>
    </row>
    <row r="1844" spans="1:18" ht="60" x14ac:dyDescent="0.25">
      <c r="A1844" s="120" t="s">
        <v>17</v>
      </c>
      <c r="B1844" s="121" t="s">
        <v>18</v>
      </c>
      <c r="C1844" s="122">
        <v>42664</v>
      </c>
      <c r="D1844" s="132">
        <v>250000</v>
      </c>
      <c r="E1844" s="120" t="s">
        <v>515</v>
      </c>
      <c r="F1844" s="130">
        <v>101</v>
      </c>
      <c r="G1844" s="120" t="s">
        <v>123</v>
      </c>
      <c r="H1844" s="130" t="s">
        <v>516</v>
      </c>
      <c r="I1844" s="130">
        <v>5</v>
      </c>
      <c r="J1844" s="131">
        <v>5.84</v>
      </c>
      <c r="K1844" s="129">
        <f t="shared" si="120"/>
        <v>29.2</v>
      </c>
      <c r="L1844" s="133">
        <v>42591</v>
      </c>
      <c r="M1844" s="130" t="s">
        <v>548</v>
      </c>
      <c r="N1844" s="130">
        <v>5</v>
      </c>
      <c r="O1844" s="127">
        <f t="shared" si="121"/>
        <v>29.2</v>
      </c>
      <c r="P1844" s="133">
        <v>42772</v>
      </c>
      <c r="Q1844" s="130">
        <v>1520</v>
      </c>
      <c r="R1844" s="120" t="s">
        <v>611</v>
      </c>
    </row>
    <row r="1845" spans="1:18" ht="60" x14ac:dyDescent="0.25">
      <c r="A1845" s="120" t="s">
        <v>17</v>
      </c>
      <c r="B1845" s="121" t="s">
        <v>18</v>
      </c>
      <c r="C1845" s="122">
        <v>42664</v>
      </c>
      <c r="D1845" s="132">
        <v>250000</v>
      </c>
      <c r="E1845" s="120" t="s">
        <v>515</v>
      </c>
      <c r="F1845" s="130">
        <v>103</v>
      </c>
      <c r="G1845" s="120" t="s">
        <v>125</v>
      </c>
      <c r="H1845" s="130" t="s">
        <v>516</v>
      </c>
      <c r="I1845" s="130">
        <v>10</v>
      </c>
      <c r="J1845" s="131">
        <v>7.75</v>
      </c>
      <c r="K1845" s="129">
        <f t="shared" si="120"/>
        <v>77.5</v>
      </c>
      <c r="L1845" s="133">
        <v>42591</v>
      </c>
      <c r="M1845" s="130" t="s">
        <v>540</v>
      </c>
      <c r="N1845" s="130">
        <v>10</v>
      </c>
      <c r="O1845" s="127">
        <f t="shared" si="121"/>
        <v>77.5</v>
      </c>
      <c r="P1845" s="133">
        <v>42766</v>
      </c>
      <c r="Q1845" s="130">
        <v>7</v>
      </c>
      <c r="R1845" s="120" t="s">
        <v>611</v>
      </c>
    </row>
    <row r="1846" spans="1:18" ht="60" x14ac:dyDescent="0.25">
      <c r="A1846" s="120" t="s">
        <v>17</v>
      </c>
      <c r="B1846" s="121" t="s">
        <v>18</v>
      </c>
      <c r="C1846" s="122">
        <v>42664</v>
      </c>
      <c r="D1846" s="132">
        <v>250000</v>
      </c>
      <c r="E1846" s="120" t="s">
        <v>515</v>
      </c>
      <c r="F1846" s="130">
        <v>109</v>
      </c>
      <c r="G1846" s="120" t="s">
        <v>132</v>
      </c>
      <c r="H1846" s="130" t="s">
        <v>516</v>
      </c>
      <c r="I1846" s="130">
        <v>10</v>
      </c>
      <c r="J1846" s="131">
        <v>2</v>
      </c>
      <c r="K1846" s="129">
        <f t="shared" si="120"/>
        <v>20</v>
      </c>
      <c r="L1846" s="133">
        <v>42591</v>
      </c>
      <c r="M1846" s="144" t="s">
        <v>542</v>
      </c>
      <c r="N1846" s="130">
        <v>10</v>
      </c>
      <c r="O1846" s="127">
        <f t="shared" si="121"/>
        <v>20</v>
      </c>
      <c r="P1846" s="126">
        <v>42660</v>
      </c>
      <c r="Q1846" s="120">
        <v>378</v>
      </c>
      <c r="R1846" s="120" t="s">
        <v>611</v>
      </c>
    </row>
    <row r="1847" spans="1:18" ht="75" x14ac:dyDescent="0.25">
      <c r="A1847" s="120" t="s">
        <v>17</v>
      </c>
      <c r="B1847" s="121" t="s">
        <v>18</v>
      </c>
      <c r="C1847" s="122">
        <v>42664</v>
      </c>
      <c r="D1847" s="132">
        <v>250000</v>
      </c>
      <c r="E1847" s="120" t="s">
        <v>515</v>
      </c>
      <c r="F1847" s="130">
        <v>110</v>
      </c>
      <c r="G1847" s="120" t="s">
        <v>133</v>
      </c>
      <c r="H1847" s="130" t="s">
        <v>516</v>
      </c>
      <c r="I1847" s="130">
        <v>5</v>
      </c>
      <c r="J1847" s="131">
        <v>3.65</v>
      </c>
      <c r="K1847" s="129">
        <f t="shared" si="120"/>
        <v>18.25</v>
      </c>
      <c r="L1847" s="133">
        <v>42591</v>
      </c>
      <c r="M1847" s="130" t="s">
        <v>545</v>
      </c>
      <c r="N1847" s="130">
        <v>5</v>
      </c>
      <c r="O1847" s="127">
        <f t="shared" si="121"/>
        <v>18.25</v>
      </c>
      <c r="P1847" s="126" t="s">
        <v>671</v>
      </c>
      <c r="Q1847" s="120" t="s">
        <v>477</v>
      </c>
      <c r="R1847" s="120" t="s">
        <v>699</v>
      </c>
    </row>
    <row r="1848" spans="1:18" ht="60" x14ac:dyDescent="0.25">
      <c r="A1848" s="120" t="s">
        <v>17</v>
      </c>
      <c r="B1848" s="121" t="s">
        <v>18</v>
      </c>
      <c r="C1848" s="122">
        <v>42664</v>
      </c>
      <c r="D1848" s="132">
        <v>250000</v>
      </c>
      <c r="E1848" s="120" t="s">
        <v>515</v>
      </c>
      <c r="F1848" s="130">
        <v>111</v>
      </c>
      <c r="G1848" s="120" t="s">
        <v>134</v>
      </c>
      <c r="H1848" s="130" t="s">
        <v>516</v>
      </c>
      <c r="I1848" s="130">
        <v>5</v>
      </c>
      <c r="J1848" s="131">
        <v>10.49</v>
      </c>
      <c r="K1848" s="129">
        <f t="shared" si="120"/>
        <v>52.45</v>
      </c>
      <c r="L1848" s="133">
        <v>42591</v>
      </c>
      <c r="M1848" s="130" t="s">
        <v>547</v>
      </c>
      <c r="N1848" s="130">
        <v>5</v>
      </c>
      <c r="O1848" s="127">
        <f t="shared" si="121"/>
        <v>52.45</v>
      </c>
      <c r="P1848" s="126">
        <v>42725</v>
      </c>
      <c r="Q1848" s="120">
        <v>1731</v>
      </c>
      <c r="R1848" s="120" t="s">
        <v>611</v>
      </c>
    </row>
    <row r="1849" spans="1:18" ht="120" x14ac:dyDescent="0.25">
      <c r="A1849" s="120" t="s">
        <v>17</v>
      </c>
      <c r="B1849" s="121" t="s">
        <v>18</v>
      </c>
      <c r="C1849" s="122">
        <v>42664</v>
      </c>
      <c r="D1849" s="132">
        <v>250000</v>
      </c>
      <c r="E1849" s="120" t="s">
        <v>515</v>
      </c>
      <c r="F1849" s="130">
        <v>112</v>
      </c>
      <c r="G1849" s="120" t="s">
        <v>135</v>
      </c>
      <c r="H1849" s="130" t="s">
        <v>516</v>
      </c>
      <c r="I1849" s="130">
        <v>5</v>
      </c>
      <c r="J1849" s="131">
        <v>3.75</v>
      </c>
      <c r="K1849" s="129">
        <f t="shared" si="120"/>
        <v>18.75</v>
      </c>
      <c r="L1849" s="133">
        <v>42591</v>
      </c>
      <c r="M1849" s="130" t="s">
        <v>545</v>
      </c>
      <c r="N1849" s="130">
        <v>5</v>
      </c>
      <c r="O1849" s="127">
        <f t="shared" si="121"/>
        <v>18.75</v>
      </c>
      <c r="P1849" s="126" t="s">
        <v>671</v>
      </c>
      <c r="Q1849" s="120" t="s">
        <v>477</v>
      </c>
      <c r="R1849" s="120" t="s">
        <v>699</v>
      </c>
    </row>
    <row r="1850" spans="1:18" ht="30" x14ac:dyDescent="0.25">
      <c r="A1850" s="120" t="s">
        <v>17</v>
      </c>
      <c r="B1850" s="121" t="s">
        <v>18</v>
      </c>
      <c r="C1850" s="122">
        <v>42664</v>
      </c>
      <c r="D1850" s="132">
        <v>250000</v>
      </c>
      <c r="E1850" s="120" t="s">
        <v>515</v>
      </c>
      <c r="F1850" s="130">
        <v>124</v>
      </c>
      <c r="G1850" s="120" t="str">
        <f>VLOOKUP(F1850,Plan2!$1:$1048576,3,FALSE)</f>
        <v>PAPEL A4, MATERIAL PAPEL ALCALINO, GRAMATURA 90 G/M2, COR BRANCA. RESMA</v>
      </c>
      <c r="H1850" s="130" t="s">
        <v>516</v>
      </c>
      <c r="I1850" s="130">
        <v>50</v>
      </c>
      <c r="J1850" s="131">
        <v>10.7</v>
      </c>
      <c r="K1850" s="129">
        <f t="shared" si="120"/>
        <v>535</v>
      </c>
      <c r="L1850" s="133" t="s">
        <v>477</v>
      </c>
      <c r="M1850" s="133" t="s">
        <v>477</v>
      </c>
      <c r="N1850" s="133" t="s">
        <v>477</v>
      </c>
      <c r="O1850" s="133" t="s">
        <v>477</v>
      </c>
      <c r="P1850" s="126" t="s">
        <v>477</v>
      </c>
      <c r="Q1850" s="120" t="s">
        <v>477</v>
      </c>
      <c r="R1850" s="120" t="s">
        <v>559</v>
      </c>
    </row>
    <row r="1851" spans="1:18" ht="75" x14ac:dyDescent="0.25">
      <c r="A1851" s="120" t="s">
        <v>17</v>
      </c>
      <c r="B1851" s="121" t="s">
        <v>18</v>
      </c>
      <c r="C1851" s="122">
        <v>42664</v>
      </c>
      <c r="D1851" s="132">
        <v>250000</v>
      </c>
      <c r="E1851" s="120" t="s">
        <v>515</v>
      </c>
      <c r="F1851" s="130">
        <v>137</v>
      </c>
      <c r="G1851" s="120" t="s">
        <v>151</v>
      </c>
      <c r="H1851" s="130" t="s">
        <v>516</v>
      </c>
      <c r="I1851" s="130">
        <v>10</v>
      </c>
      <c r="J1851" s="131">
        <v>1.25</v>
      </c>
      <c r="K1851" s="129">
        <f t="shared" si="120"/>
        <v>12.5</v>
      </c>
      <c r="L1851" s="133">
        <v>42591</v>
      </c>
      <c r="M1851" s="130" t="s">
        <v>548</v>
      </c>
      <c r="N1851" s="130">
        <v>10</v>
      </c>
      <c r="O1851" s="127">
        <f t="shared" si="121"/>
        <v>12.5</v>
      </c>
      <c r="P1851" s="133">
        <v>42772</v>
      </c>
      <c r="Q1851" s="130">
        <v>1520</v>
      </c>
      <c r="R1851" s="120" t="s">
        <v>611</v>
      </c>
    </row>
    <row r="1852" spans="1:18" ht="105" x14ac:dyDescent="0.25">
      <c r="A1852" s="120" t="s">
        <v>17</v>
      </c>
      <c r="B1852" s="121" t="s">
        <v>18</v>
      </c>
      <c r="C1852" s="122">
        <v>42664</v>
      </c>
      <c r="D1852" s="132">
        <v>250000</v>
      </c>
      <c r="E1852" s="120" t="s">
        <v>515</v>
      </c>
      <c r="F1852" s="130">
        <v>136</v>
      </c>
      <c r="G1852" s="120" t="s">
        <v>150</v>
      </c>
      <c r="H1852" s="130" t="s">
        <v>516</v>
      </c>
      <c r="I1852" s="130">
        <v>10</v>
      </c>
      <c r="J1852" s="131">
        <v>6.34</v>
      </c>
      <c r="K1852" s="129">
        <f t="shared" si="120"/>
        <v>63.4</v>
      </c>
      <c r="L1852" s="133">
        <v>42591</v>
      </c>
      <c r="M1852" s="130" t="s">
        <v>539</v>
      </c>
      <c r="N1852" s="130">
        <v>10</v>
      </c>
      <c r="O1852" s="127">
        <f t="shared" si="121"/>
        <v>63.4</v>
      </c>
      <c r="P1852" s="126">
        <v>42633</v>
      </c>
      <c r="Q1852" s="120">
        <v>4605</v>
      </c>
      <c r="R1852" s="120" t="s">
        <v>611</v>
      </c>
    </row>
    <row r="1853" spans="1:18" ht="75" x14ac:dyDescent="0.25">
      <c r="A1853" s="120" t="s">
        <v>17</v>
      </c>
      <c r="B1853" s="121" t="s">
        <v>18</v>
      </c>
      <c r="C1853" s="122">
        <v>42664</v>
      </c>
      <c r="D1853" s="132">
        <v>250000</v>
      </c>
      <c r="E1853" s="120" t="s">
        <v>515</v>
      </c>
      <c r="F1853" s="130">
        <v>142</v>
      </c>
      <c r="G1853" s="120" t="s">
        <v>156</v>
      </c>
      <c r="H1853" s="130" t="s">
        <v>516</v>
      </c>
      <c r="I1853" s="130">
        <v>10</v>
      </c>
      <c r="J1853" s="131">
        <v>1.89</v>
      </c>
      <c r="K1853" s="129">
        <f t="shared" si="120"/>
        <v>18.899999999999999</v>
      </c>
      <c r="L1853" s="133">
        <v>42591</v>
      </c>
      <c r="M1853" s="144" t="s">
        <v>543</v>
      </c>
      <c r="N1853" s="130">
        <v>10</v>
      </c>
      <c r="O1853" s="127">
        <f t="shared" si="121"/>
        <v>18.899999999999999</v>
      </c>
      <c r="P1853" s="126">
        <v>42639</v>
      </c>
      <c r="Q1853" s="120">
        <v>1484</v>
      </c>
      <c r="R1853" s="120" t="s">
        <v>611</v>
      </c>
    </row>
    <row r="1854" spans="1:18" ht="75" x14ac:dyDescent="0.25">
      <c r="A1854" s="120" t="s">
        <v>17</v>
      </c>
      <c r="B1854" s="121" t="s">
        <v>18</v>
      </c>
      <c r="C1854" s="122">
        <v>42664</v>
      </c>
      <c r="D1854" s="132">
        <v>250000</v>
      </c>
      <c r="E1854" s="120" t="s">
        <v>515</v>
      </c>
      <c r="F1854" s="130">
        <v>144</v>
      </c>
      <c r="G1854" s="120" t="s">
        <v>158</v>
      </c>
      <c r="H1854" s="130" t="s">
        <v>516</v>
      </c>
      <c r="I1854" s="130">
        <v>10</v>
      </c>
      <c r="J1854" s="131">
        <v>2.02</v>
      </c>
      <c r="K1854" s="129">
        <f t="shared" si="120"/>
        <v>20.2</v>
      </c>
      <c r="L1854" s="133">
        <v>42591</v>
      </c>
      <c r="M1854" s="144" t="s">
        <v>543</v>
      </c>
      <c r="N1854" s="130">
        <v>10</v>
      </c>
      <c r="O1854" s="127">
        <f t="shared" si="121"/>
        <v>20.2</v>
      </c>
      <c r="P1854" s="126">
        <v>42639</v>
      </c>
      <c r="Q1854" s="120">
        <v>1484</v>
      </c>
      <c r="R1854" s="120" t="s">
        <v>611</v>
      </c>
    </row>
    <row r="1855" spans="1:18" ht="45" x14ac:dyDescent="0.25">
      <c r="A1855" s="120" t="s">
        <v>17</v>
      </c>
      <c r="B1855" s="121" t="s">
        <v>18</v>
      </c>
      <c r="C1855" s="122">
        <v>42664</v>
      </c>
      <c r="D1855" s="132">
        <v>250000</v>
      </c>
      <c r="E1855" s="120" t="s">
        <v>515</v>
      </c>
      <c r="F1855" s="130">
        <v>145</v>
      </c>
      <c r="G1855" s="120" t="s">
        <v>159</v>
      </c>
      <c r="H1855" s="130" t="s">
        <v>516</v>
      </c>
      <c r="I1855" s="130">
        <v>5</v>
      </c>
      <c r="J1855" s="131">
        <v>1.08</v>
      </c>
      <c r="K1855" s="129">
        <f t="shared" si="120"/>
        <v>5.4</v>
      </c>
      <c r="L1855" s="133">
        <v>42591</v>
      </c>
      <c r="M1855" s="144" t="s">
        <v>543</v>
      </c>
      <c r="N1855" s="130">
        <v>5</v>
      </c>
      <c r="O1855" s="127">
        <f t="shared" si="121"/>
        <v>5.4</v>
      </c>
      <c r="P1855" s="126">
        <v>42639</v>
      </c>
      <c r="Q1855" s="120">
        <v>1484</v>
      </c>
      <c r="R1855" s="120" t="s">
        <v>611</v>
      </c>
    </row>
    <row r="1856" spans="1:18" ht="105" x14ac:dyDescent="0.25">
      <c r="A1856" s="120" t="s">
        <v>17</v>
      </c>
      <c r="B1856" s="121" t="s">
        <v>18</v>
      </c>
      <c r="C1856" s="122">
        <v>42664</v>
      </c>
      <c r="D1856" s="132">
        <v>250000</v>
      </c>
      <c r="E1856" s="120" t="s">
        <v>515</v>
      </c>
      <c r="F1856" s="130">
        <v>146</v>
      </c>
      <c r="G1856" s="120" t="s">
        <v>160</v>
      </c>
      <c r="H1856" s="130" t="s">
        <v>516</v>
      </c>
      <c r="I1856" s="130">
        <v>5</v>
      </c>
      <c r="J1856" s="131">
        <v>64.5</v>
      </c>
      <c r="K1856" s="129">
        <f t="shared" si="120"/>
        <v>322.5</v>
      </c>
      <c r="L1856" s="133">
        <v>42591</v>
      </c>
      <c r="M1856" s="130" t="s">
        <v>539</v>
      </c>
      <c r="N1856" s="130">
        <v>5</v>
      </c>
      <c r="O1856" s="127">
        <f t="shared" si="121"/>
        <v>322.5</v>
      </c>
      <c r="P1856" s="126">
        <v>42633</v>
      </c>
      <c r="Q1856" s="120">
        <v>4605</v>
      </c>
      <c r="R1856" s="120" t="s">
        <v>611</v>
      </c>
    </row>
    <row r="1857" spans="1:18" ht="45" x14ac:dyDescent="0.25">
      <c r="A1857" s="120" t="s">
        <v>17</v>
      </c>
      <c r="B1857" s="121" t="s">
        <v>18</v>
      </c>
      <c r="C1857" s="122">
        <v>42664</v>
      </c>
      <c r="D1857" s="132">
        <v>250000</v>
      </c>
      <c r="E1857" s="120" t="s">
        <v>515</v>
      </c>
      <c r="F1857" s="130">
        <v>152</v>
      </c>
      <c r="G1857" s="120" t="s">
        <v>166</v>
      </c>
      <c r="H1857" s="130" t="s">
        <v>516</v>
      </c>
      <c r="I1857" s="130">
        <v>3</v>
      </c>
      <c r="J1857" s="131">
        <v>0.94</v>
      </c>
      <c r="K1857" s="129">
        <f t="shared" si="120"/>
        <v>2.82</v>
      </c>
      <c r="L1857" s="133">
        <v>42591</v>
      </c>
      <c r="M1857" s="144" t="s">
        <v>543</v>
      </c>
      <c r="N1857" s="130">
        <v>3</v>
      </c>
      <c r="O1857" s="127">
        <f t="shared" si="121"/>
        <v>2.82</v>
      </c>
      <c r="P1857" s="126">
        <v>42639</v>
      </c>
      <c r="Q1857" s="120">
        <v>1484</v>
      </c>
      <c r="R1857" s="120" t="s">
        <v>611</v>
      </c>
    </row>
    <row r="1858" spans="1:18" ht="45" x14ac:dyDescent="0.25">
      <c r="A1858" s="120" t="s">
        <v>17</v>
      </c>
      <c r="B1858" s="121" t="s">
        <v>18</v>
      </c>
      <c r="C1858" s="122">
        <v>42664</v>
      </c>
      <c r="D1858" s="132">
        <v>250000</v>
      </c>
      <c r="E1858" s="120" t="s">
        <v>515</v>
      </c>
      <c r="F1858" s="130">
        <v>156</v>
      </c>
      <c r="G1858" s="120" t="s">
        <v>170</v>
      </c>
      <c r="H1858" s="130" t="s">
        <v>516</v>
      </c>
      <c r="I1858" s="130">
        <v>20</v>
      </c>
      <c r="J1858" s="131">
        <v>1.3</v>
      </c>
      <c r="K1858" s="129">
        <f t="shared" si="120"/>
        <v>26</v>
      </c>
      <c r="L1858" s="133">
        <v>42591</v>
      </c>
      <c r="M1858" s="144" t="s">
        <v>542</v>
      </c>
      <c r="N1858" s="130">
        <v>20</v>
      </c>
      <c r="O1858" s="127">
        <f t="shared" si="121"/>
        <v>26</v>
      </c>
      <c r="P1858" s="126">
        <v>42660</v>
      </c>
      <c r="Q1858" s="120">
        <v>378</v>
      </c>
      <c r="R1858" s="120" t="s">
        <v>611</v>
      </c>
    </row>
    <row r="1859" spans="1:18" ht="60" x14ac:dyDescent="0.25">
      <c r="A1859" s="120" t="s">
        <v>17</v>
      </c>
      <c r="B1859" s="121" t="s">
        <v>18</v>
      </c>
      <c r="C1859" s="122">
        <v>42664</v>
      </c>
      <c r="D1859" s="132">
        <v>250000</v>
      </c>
      <c r="E1859" s="120" t="s">
        <v>515</v>
      </c>
      <c r="F1859" s="130">
        <v>164</v>
      </c>
      <c r="G1859" s="120" t="s">
        <v>176</v>
      </c>
      <c r="H1859" s="130" t="s">
        <v>516</v>
      </c>
      <c r="I1859" s="130">
        <v>10</v>
      </c>
      <c r="J1859" s="131">
        <v>1.88</v>
      </c>
      <c r="K1859" s="129">
        <f t="shared" si="120"/>
        <v>18.799999999999997</v>
      </c>
      <c r="L1859" s="133">
        <v>42591</v>
      </c>
      <c r="M1859" s="130" t="s">
        <v>549</v>
      </c>
      <c r="N1859" s="130">
        <v>10</v>
      </c>
      <c r="O1859" s="127">
        <f t="shared" si="121"/>
        <v>18.799999999999997</v>
      </c>
      <c r="P1859" s="126">
        <v>42717</v>
      </c>
      <c r="Q1859" s="120">
        <v>7982</v>
      </c>
      <c r="R1859" s="120" t="s">
        <v>611</v>
      </c>
    </row>
    <row r="1860" spans="1:18" ht="45" x14ac:dyDescent="0.25">
      <c r="A1860" s="120" t="s">
        <v>17</v>
      </c>
      <c r="B1860" s="121" t="s">
        <v>18</v>
      </c>
      <c r="C1860" s="122">
        <v>42664</v>
      </c>
      <c r="D1860" s="132">
        <v>250000</v>
      </c>
      <c r="E1860" s="120" t="s">
        <v>515</v>
      </c>
      <c r="F1860" s="130">
        <v>173</v>
      </c>
      <c r="G1860" s="120" t="s">
        <v>178</v>
      </c>
      <c r="H1860" s="130" t="s">
        <v>516</v>
      </c>
      <c r="I1860" s="130">
        <v>20</v>
      </c>
      <c r="J1860" s="131">
        <v>2.69</v>
      </c>
      <c r="K1860" s="129">
        <f t="shared" ref="K1860:K1924" si="122">J1860*I1860</f>
        <v>53.8</v>
      </c>
      <c r="L1860" s="133">
        <v>42591</v>
      </c>
      <c r="M1860" s="130" t="s">
        <v>548</v>
      </c>
      <c r="N1860" s="130">
        <v>20</v>
      </c>
      <c r="O1860" s="127">
        <f t="shared" ref="O1860:O1924" si="123">N1860*J1860</f>
        <v>53.8</v>
      </c>
      <c r="P1860" s="133">
        <v>42772</v>
      </c>
      <c r="Q1860" s="130">
        <v>1520</v>
      </c>
      <c r="R1860" s="120" t="s">
        <v>611</v>
      </c>
    </row>
    <row r="1861" spans="1:18" ht="45" x14ac:dyDescent="0.25">
      <c r="A1861" s="120" t="s">
        <v>17</v>
      </c>
      <c r="B1861" s="121" t="s">
        <v>18</v>
      </c>
      <c r="C1861" s="122">
        <v>42664</v>
      </c>
      <c r="D1861" s="132">
        <v>250000</v>
      </c>
      <c r="E1861" s="120" t="s">
        <v>515</v>
      </c>
      <c r="F1861" s="130">
        <v>174</v>
      </c>
      <c r="G1861" s="120" t="s">
        <v>179</v>
      </c>
      <c r="H1861" s="130" t="s">
        <v>516</v>
      </c>
      <c r="I1861" s="130">
        <v>20</v>
      </c>
      <c r="J1861" s="131">
        <v>2.8</v>
      </c>
      <c r="K1861" s="129">
        <f t="shared" si="122"/>
        <v>56</v>
      </c>
      <c r="L1861" s="133">
        <v>42591</v>
      </c>
      <c r="M1861" s="144" t="s">
        <v>542</v>
      </c>
      <c r="N1861" s="130">
        <v>20</v>
      </c>
      <c r="O1861" s="127">
        <f t="shared" si="123"/>
        <v>56</v>
      </c>
      <c r="P1861" s="126">
        <v>42660</v>
      </c>
      <c r="Q1861" s="120">
        <v>378</v>
      </c>
      <c r="R1861" s="120" t="s">
        <v>611</v>
      </c>
    </row>
    <row r="1862" spans="1:18" ht="45" x14ac:dyDescent="0.25">
      <c r="A1862" s="120" t="s">
        <v>17</v>
      </c>
      <c r="B1862" s="121" t="s">
        <v>18</v>
      </c>
      <c r="C1862" s="122">
        <v>42664</v>
      </c>
      <c r="D1862" s="132">
        <v>260000</v>
      </c>
      <c r="E1862" s="120" t="s">
        <v>289</v>
      </c>
      <c r="F1862" s="130">
        <v>16</v>
      </c>
      <c r="G1862" s="120" t="s">
        <v>56</v>
      </c>
      <c r="H1862" s="130" t="s">
        <v>517</v>
      </c>
      <c r="I1862" s="130">
        <v>1</v>
      </c>
      <c r="J1862" s="131">
        <v>2.52</v>
      </c>
      <c r="K1862" s="129">
        <f t="shared" si="122"/>
        <v>2.52</v>
      </c>
      <c r="L1862" s="133">
        <v>42591</v>
      </c>
      <c r="M1862" s="130" t="s">
        <v>539</v>
      </c>
      <c r="N1862" s="130">
        <v>1</v>
      </c>
      <c r="O1862" s="127">
        <f t="shared" si="123"/>
        <v>2.52</v>
      </c>
      <c r="P1862" s="126">
        <v>42633</v>
      </c>
      <c r="Q1862" s="120">
        <v>4605</v>
      </c>
      <c r="R1862" s="120" t="s">
        <v>611</v>
      </c>
    </row>
    <row r="1863" spans="1:18" ht="60" x14ac:dyDescent="0.25">
      <c r="A1863" s="120" t="s">
        <v>17</v>
      </c>
      <c r="B1863" s="121" t="s">
        <v>18</v>
      </c>
      <c r="C1863" s="122">
        <v>42664</v>
      </c>
      <c r="D1863" s="132">
        <v>260000</v>
      </c>
      <c r="E1863" s="120" t="s">
        <v>289</v>
      </c>
      <c r="F1863" s="130">
        <v>109</v>
      </c>
      <c r="G1863" s="120" t="s">
        <v>132</v>
      </c>
      <c r="H1863" s="130" t="s">
        <v>517</v>
      </c>
      <c r="I1863" s="130">
        <v>1</v>
      </c>
      <c r="J1863" s="131">
        <v>2</v>
      </c>
      <c r="K1863" s="129">
        <f t="shared" si="122"/>
        <v>2</v>
      </c>
      <c r="L1863" s="133">
        <v>42591</v>
      </c>
      <c r="M1863" s="144" t="s">
        <v>542</v>
      </c>
      <c r="N1863" s="130">
        <v>1</v>
      </c>
      <c r="O1863" s="127">
        <f t="shared" si="123"/>
        <v>2</v>
      </c>
      <c r="P1863" s="126">
        <v>42660</v>
      </c>
      <c r="Q1863" s="120">
        <v>378</v>
      </c>
      <c r="R1863" s="120" t="s">
        <v>611</v>
      </c>
    </row>
    <row r="1864" spans="1:18" ht="105" x14ac:dyDescent="0.25">
      <c r="A1864" s="120" t="s">
        <v>17</v>
      </c>
      <c r="B1864" s="121" t="s">
        <v>18</v>
      </c>
      <c r="C1864" s="122">
        <v>42664</v>
      </c>
      <c r="D1864" s="132">
        <v>260000</v>
      </c>
      <c r="E1864" s="120" t="s">
        <v>289</v>
      </c>
      <c r="F1864" s="130">
        <v>136</v>
      </c>
      <c r="G1864" s="120" t="s">
        <v>150</v>
      </c>
      <c r="H1864" s="130" t="s">
        <v>517</v>
      </c>
      <c r="I1864" s="130">
        <v>10</v>
      </c>
      <c r="J1864" s="131">
        <v>6.34</v>
      </c>
      <c r="K1864" s="129">
        <f t="shared" si="122"/>
        <v>63.4</v>
      </c>
      <c r="L1864" s="133">
        <v>42591</v>
      </c>
      <c r="M1864" s="130" t="s">
        <v>539</v>
      </c>
      <c r="N1864" s="130">
        <v>10</v>
      </c>
      <c r="O1864" s="127">
        <f t="shared" si="123"/>
        <v>63.4</v>
      </c>
      <c r="P1864" s="126">
        <v>42633</v>
      </c>
      <c r="Q1864" s="120">
        <v>4605</v>
      </c>
      <c r="R1864" s="120" t="s">
        <v>611</v>
      </c>
    </row>
    <row r="1865" spans="1:18" ht="45" x14ac:dyDescent="0.25">
      <c r="A1865" s="120" t="s">
        <v>17</v>
      </c>
      <c r="B1865" s="121" t="s">
        <v>18</v>
      </c>
      <c r="C1865" s="122">
        <v>42664</v>
      </c>
      <c r="D1865" s="132">
        <v>260000</v>
      </c>
      <c r="E1865" s="120" t="s">
        <v>289</v>
      </c>
      <c r="F1865" s="130">
        <v>153</v>
      </c>
      <c r="G1865" s="120" t="s">
        <v>167</v>
      </c>
      <c r="H1865" s="130" t="s">
        <v>517</v>
      </c>
      <c r="I1865" s="130">
        <v>4</v>
      </c>
      <c r="J1865" s="131">
        <v>0.94</v>
      </c>
      <c r="K1865" s="129">
        <f t="shared" si="122"/>
        <v>3.76</v>
      </c>
      <c r="L1865" s="133">
        <v>42591</v>
      </c>
      <c r="M1865" s="144" t="s">
        <v>543</v>
      </c>
      <c r="N1865" s="130">
        <v>4</v>
      </c>
      <c r="O1865" s="127">
        <f t="shared" si="123"/>
        <v>3.76</v>
      </c>
      <c r="P1865" s="126">
        <v>42639</v>
      </c>
      <c r="Q1865" s="120">
        <v>1484</v>
      </c>
      <c r="R1865" s="120" t="s">
        <v>611</v>
      </c>
    </row>
    <row r="1866" spans="1:18" ht="45" x14ac:dyDescent="0.25">
      <c r="A1866" s="120" t="s">
        <v>17</v>
      </c>
      <c r="B1866" s="121" t="s">
        <v>18</v>
      </c>
      <c r="C1866" s="122">
        <v>42664</v>
      </c>
      <c r="D1866" s="132">
        <v>260000</v>
      </c>
      <c r="E1866" s="120" t="s">
        <v>289</v>
      </c>
      <c r="F1866" s="130">
        <v>154</v>
      </c>
      <c r="G1866" s="120" t="s">
        <v>168</v>
      </c>
      <c r="H1866" s="130" t="s">
        <v>517</v>
      </c>
      <c r="I1866" s="130">
        <v>3</v>
      </c>
      <c r="J1866" s="131">
        <v>1.21</v>
      </c>
      <c r="K1866" s="129">
        <f t="shared" si="122"/>
        <v>3.63</v>
      </c>
      <c r="L1866" s="133">
        <v>42591</v>
      </c>
      <c r="M1866" s="130" t="s">
        <v>548</v>
      </c>
      <c r="N1866" s="130">
        <v>3</v>
      </c>
      <c r="O1866" s="127">
        <f t="shared" si="123"/>
        <v>3.63</v>
      </c>
      <c r="P1866" s="133">
        <v>42772</v>
      </c>
      <c r="Q1866" s="130">
        <v>1520</v>
      </c>
      <c r="R1866" s="120" t="s">
        <v>611</v>
      </c>
    </row>
    <row r="1867" spans="1:18" ht="45" x14ac:dyDescent="0.25">
      <c r="A1867" s="120" t="s">
        <v>17</v>
      </c>
      <c r="B1867" s="121" t="s">
        <v>18</v>
      </c>
      <c r="C1867" s="122">
        <v>42664</v>
      </c>
      <c r="D1867" s="132">
        <v>260000</v>
      </c>
      <c r="E1867" s="120" t="s">
        <v>289</v>
      </c>
      <c r="F1867" s="130">
        <v>156</v>
      </c>
      <c r="G1867" s="120" t="s">
        <v>170</v>
      </c>
      <c r="H1867" s="130" t="s">
        <v>517</v>
      </c>
      <c r="I1867" s="130">
        <v>5</v>
      </c>
      <c r="J1867" s="131">
        <v>1.3</v>
      </c>
      <c r="K1867" s="129">
        <f t="shared" si="122"/>
        <v>6.5</v>
      </c>
      <c r="L1867" s="133">
        <v>42591</v>
      </c>
      <c r="M1867" s="144" t="s">
        <v>542</v>
      </c>
      <c r="N1867" s="130">
        <v>5</v>
      </c>
      <c r="O1867" s="127">
        <f t="shared" si="123"/>
        <v>6.5</v>
      </c>
      <c r="P1867" s="126">
        <v>42660</v>
      </c>
      <c r="Q1867" s="120">
        <v>378</v>
      </c>
      <c r="R1867" s="120" t="s">
        <v>611</v>
      </c>
    </row>
    <row r="1868" spans="1:18" ht="60" x14ac:dyDescent="0.25">
      <c r="A1868" s="120" t="s">
        <v>17</v>
      </c>
      <c r="B1868" s="121" t="s">
        <v>18</v>
      </c>
      <c r="C1868" s="122">
        <v>42664</v>
      </c>
      <c r="D1868" s="132">
        <v>260100</v>
      </c>
      <c r="E1868" s="120" t="s">
        <v>294</v>
      </c>
      <c r="F1868" s="130">
        <v>100</v>
      </c>
      <c r="G1868" s="120" t="s">
        <v>122</v>
      </c>
      <c r="H1868" s="130" t="s">
        <v>518</v>
      </c>
      <c r="I1868" s="130">
        <v>1</v>
      </c>
      <c r="J1868" s="131">
        <v>33.200000000000003</v>
      </c>
      <c r="K1868" s="129">
        <f t="shared" si="122"/>
        <v>33.200000000000003</v>
      </c>
      <c r="L1868" s="133">
        <v>42591</v>
      </c>
      <c r="M1868" s="144" t="s">
        <v>537</v>
      </c>
      <c r="N1868" s="130">
        <v>1</v>
      </c>
      <c r="O1868" s="127">
        <f t="shared" si="123"/>
        <v>33.200000000000003</v>
      </c>
      <c r="P1868" s="126">
        <v>42647</v>
      </c>
      <c r="Q1868" s="120">
        <v>6666</v>
      </c>
      <c r="R1868" s="120" t="s">
        <v>611</v>
      </c>
    </row>
    <row r="1869" spans="1:18" ht="60" x14ac:dyDescent="0.25">
      <c r="A1869" s="120" t="s">
        <v>17</v>
      </c>
      <c r="B1869" s="121" t="s">
        <v>18</v>
      </c>
      <c r="C1869" s="122">
        <v>42664</v>
      </c>
      <c r="D1869" s="132">
        <v>260100</v>
      </c>
      <c r="E1869" s="120" t="s">
        <v>294</v>
      </c>
      <c r="F1869" s="130">
        <v>103</v>
      </c>
      <c r="G1869" s="120" t="s">
        <v>125</v>
      </c>
      <c r="H1869" s="130" t="s">
        <v>518</v>
      </c>
      <c r="I1869" s="130">
        <v>1</v>
      </c>
      <c r="J1869" s="131">
        <v>7.75</v>
      </c>
      <c r="K1869" s="129">
        <f t="shared" si="122"/>
        <v>7.75</v>
      </c>
      <c r="L1869" s="133">
        <v>42591</v>
      </c>
      <c r="M1869" s="130" t="s">
        <v>540</v>
      </c>
      <c r="N1869" s="130">
        <v>1</v>
      </c>
      <c r="O1869" s="127">
        <f t="shared" si="123"/>
        <v>7.75</v>
      </c>
      <c r="P1869" s="133">
        <v>42766</v>
      </c>
      <c r="Q1869" s="130">
        <v>7</v>
      </c>
      <c r="R1869" s="120" t="s">
        <v>611</v>
      </c>
    </row>
    <row r="1870" spans="1:18" ht="135" x14ac:dyDescent="0.25">
      <c r="A1870" s="120" t="s">
        <v>17</v>
      </c>
      <c r="B1870" s="121" t="s">
        <v>18</v>
      </c>
      <c r="C1870" s="122">
        <v>42664</v>
      </c>
      <c r="D1870" s="132">
        <v>260100</v>
      </c>
      <c r="E1870" s="120" t="s">
        <v>294</v>
      </c>
      <c r="F1870" s="130">
        <v>114</v>
      </c>
      <c r="G1870" s="120" t="s">
        <v>137</v>
      </c>
      <c r="H1870" s="130" t="s">
        <v>518</v>
      </c>
      <c r="I1870" s="130">
        <v>2</v>
      </c>
      <c r="J1870" s="131">
        <v>11.42</v>
      </c>
      <c r="K1870" s="129">
        <f t="shared" si="122"/>
        <v>22.84</v>
      </c>
      <c r="L1870" s="133">
        <v>42591</v>
      </c>
      <c r="M1870" s="130" t="s">
        <v>539</v>
      </c>
      <c r="N1870" s="130">
        <v>2</v>
      </c>
      <c r="O1870" s="127">
        <f t="shared" si="123"/>
        <v>22.84</v>
      </c>
      <c r="P1870" s="126">
        <v>42633</v>
      </c>
      <c r="Q1870" s="120">
        <v>4605</v>
      </c>
      <c r="R1870" s="120" t="s">
        <v>611</v>
      </c>
    </row>
    <row r="1871" spans="1:18" ht="75" x14ac:dyDescent="0.25">
      <c r="A1871" s="120" t="s">
        <v>17</v>
      </c>
      <c r="B1871" s="121" t="s">
        <v>18</v>
      </c>
      <c r="C1871" s="122">
        <v>42664</v>
      </c>
      <c r="D1871" s="132">
        <v>270000</v>
      </c>
      <c r="E1871" s="120" t="s">
        <v>519</v>
      </c>
      <c r="F1871" s="130">
        <v>6</v>
      </c>
      <c r="G1871" s="120" t="s">
        <v>46</v>
      </c>
      <c r="H1871" s="130" t="s">
        <v>520</v>
      </c>
      <c r="I1871" s="130">
        <v>4</v>
      </c>
      <c r="J1871" s="131">
        <v>1.95</v>
      </c>
      <c r="K1871" s="129">
        <f t="shared" si="122"/>
        <v>7.8</v>
      </c>
      <c r="L1871" s="133">
        <v>42591</v>
      </c>
      <c r="M1871" s="130" t="s">
        <v>550</v>
      </c>
      <c r="N1871" s="130">
        <v>4</v>
      </c>
      <c r="O1871" s="127">
        <f t="shared" si="123"/>
        <v>7.8</v>
      </c>
      <c r="P1871" s="126">
        <v>42640</v>
      </c>
      <c r="Q1871" s="120">
        <v>17161</v>
      </c>
      <c r="R1871" s="120" t="s">
        <v>611</v>
      </c>
    </row>
    <row r="1872" spans="1:18" ht="60" x14ac:dyDescent="0.25">
      <c r="A1872" s="120" t="s">
        <v>17</v>
      </c>
      <c r="B1872" s="121" t="s">
        <v>18</v>
      </c>
      <c r="C1872" s="122">
        <v>42664</v>
      </c>
      <c r="D1872" s="132">
        <v>270000</v>
      </c>
      <c r="E1872" s="120" t="s">
        <v>519</v>
      </c>
      <c r="F1872" s="130">
        <v>7</v>
      </c>
      <c r="G1872" s="120" t="s">
        <v>47</v>
      </c>
      <c r="H1872" s="130" t="s">
        <v>520</v>
      </c>
      <c r="I1872" s="130">
        <v>80</v>
      </c>
      <c r="J1872" s="131">
        <v>2.5</v>
      </c>
      <c r="K1872" s="129">
        <f t="shared" si="122"/>
        <v>200</v>
      </c>
      <c r="L1872" s="133">
        <v>42591</v>
      </c>
      <c r="M1872" s="130" t="s">
        <v>550</v>
      </c>
      <c r="N1872" s="130">
        <v>80</v>
      </c>
      <c r="O1872" s="127">
        <f t="shared" si="123"/>
        <v>200</v>
      </c>
      <c r="P1872" s="126">
        <v>42640</v>
      </c>
      <c r="Q1872" s="120">
        <v>17161</v>
      </c>
      <c r="R1872" s="120" t="s">
        <v>611</v>
      </c>
    </row>
    <row r="1873" spans="1:18" ht="60" x14ac:dyDescent="0.25">
      <c r="A1873" s="120" t="s">
        <v>17</v>
      </c>
      <c r="B1873" s="121" t="s">
        <v>18</v>
      </c>
      <c r="C1873" s="122">
        <v>42664</v>
      </c>
      <c r="D1873" s="132">
        <v>270000</v>
      </c>
      <c r="E1873" s="120" t="s">
        <v>519</v>
      </c>
      <c r="F1873" s="130">
        <v>8</v>
      </c>
      <c r="G1873" s="120" t="str">
        <f>VLOOKUP(F1873,Plan2!$1:$1048576,3,FALSE)</f>
        <v>APONTADOR LÁPIS, MATERIAL METAL, TIPO ESCOLAR, COR PRATEADO, TAMANHO PEQUENO, QUANTIDADE FUROS 1, CARACTERÍSTICAS ADICIONAIS SEM DEPÓSITO</v>
      </c>
      <c r="H1873" s="130" t="s">
        <v>520</v>
      </c>
      <c r="I1873" s="130">
        <v>4</v>
      </c>
      <c r="J1873" s="131">
        <v>0.4</v>
      </c>
      <c r="K1873" s="129">
        <f t="shared" si="122"/>
        <v>1.6</v>
      </c>
      <c r="L1873" s="133">
        <v>42591</v>
      </c>
      <c r="M1873" s="144" t="s">
        <v>543</v>
      </c>
      <c r="N1873" s="130">
        <v>4</v>
      </c>
      <c r="O1873" s="127">
        <f t="shared" si="123"/>
        <v>1.6</v>
      </c>
      <c r="P1873" s="126">
        <v>42639</v>
      </c>
      <c r="Q1873" s="120">
        <v>1484</v>
      </c>
      <c r="R1873" s="120" t="s">
        <v>611</v>
      </c>
    </row>
    <row r="1874" spans="1:18" ht="45" x14ac:dyDescent="0.25">
      <c r="A1874" s="120" t="s">
        <v>17</v>
      </c>
      <c r="B1874" s="121" t="s">
        <v>18</v>
      </c>
      <c r="C1874" s="122">
        <v>42664</v>
      </c>
      <c r="D1874" s="132">
        <v>270000</v>
      </c>
      <c r="E1874" s="120" t="s">
        <v>519</v>
      </c>
      <c r="F1874" s="130">
        <v>9</v>
      </c>
      <c r="G1874" s="120" t="str">
        <f>VLOOKUP(F1874,Plan2!$1:$1048576,3,FALSE)</f>
        <v>BARBANTE ALGODÃO, QUANTIDADE FIOS 8 UN, ACABAMENTO SUPERFICIAL CRÚ. ROLO DE 250G</v>
      </c>
      <c r="H1874" s="130" t="s">
        <v>520</v>
      </c>
      <c r="I1874" s="130">
        <v>8</v>
      </c>
      <c r="J1874" s="131">
        <v>3.49</v>
      </c>
      <c r="K1874" s="129">
        <f t="shared" si="122"/>
        <v>27.92</v>
      </c>
      <c r="L1874" s="133">
        <v>42591</v>
      </c>
      <c r="M1874" s="144" t="s">
        <v>536</v>
      </c>
      <c r="N1874" s="130">
        <v>8</v>
      </c>
      <c r="O1874" s="147">
        <f t="shared" si="123"/>
        <v>27.92</v>
      </c>
      <c r="P1874" s="126">
        <v>42667</v>
      </c>
      <c r="Q1874" s="120">
        <v>1342</v>
      </c>
      <c r="R1874" s="120" t="s">
        <v>611</v>
      </c>
    </row>
    <row r="1875" spans="1:18" ht="30" x14ac:dyDescent="0.25">
      <c r="A1875" s="120" t="s">
        <v>17</v>
      </c>
      <c r="B1875" s="121" t="s">
        <v>18</v>
      </c>
      <c r="C1875" s="122">
        <v>42664</v>
      </c>
      <c r="D1875" s="132">
        <v>270000</v>
      </c>
      <c r="E1875" s="120" t="s">
        <v>519</v>
      </c>
      <c r="F1875" s="130">
        <v>17</v>
      </c>
      <c r="G1875" s="120" t="s">
        <v>57</v>
      </c>
      <c r="H1875" s="130" t="s">
        <v>520</v>
      </c>
      <c r="I1875" s="130">
        <v>8</v>
      </c>
      <c r="J1875" s="131">
        <v>2.5499999999999998</v>
      </c>
      <c r="K1875" s="129">
        <f t="shared" si="122"/>
        <v>20.399999999999999</v>
      </c>
      <c r="L1875" s="133">
        <v>42591</v>
      </c>
      <c r="M1875" s="130" t="s">
        <v>539</v>
      </c>
      <c r="N1875" s="130">
        <v>8</v>
      </c>
      <c r="O1875" s="127">
        <f t="shared" si="123"/>
        <v>20.399999999999999</v>
      </c>
      <c r="P1875" s="126">
        <v>42633</v>
      </c>
      <c r="Q1875" s="120">
        <v>4605</v>
      </c>
      <c r="R1875" s="120" t="s">
        <v>611</v>
      </c>
    </row>
    <row r="1876" spans="1:18" ht="105" x14ac:dyDescent="0.25">
      <c r="A1876" s="120" t="s">
        <v>17</v>
      </c>
      <c r="B1876" s="121" t="s">
        <v>18</v>
      </c>
      <c r="C1876" s="122">
        <v>42664</v>
      </c>
      <c r="D1876" s="132">
        <v>270000</v>
      </c>
      <c r="E1876" s="120" t="s">
        <v>519</v>
      </c>
      <c r="F1876" s="130">
        <v>19</v>
      </c>
      <c r="G1876" s="120" t="s">
        <v>59</v>
      </c>
      <c r="H1876" s="130" t="s">
        <v>520</v>
      </c>
      <c r="I1876" s="130">
        <v>20</v>
      </c>
      <c r="J1876" s="131">
        <v>0.32</v>
      </c>
      <c r="K1876" s="129">
        <f t="shared" si="122"/>
        <v>6.4</v>
      </c>
      <c r="L1876" s="133">
        <v>42591</v>
      </c>
      <c r="M1876" s="130" t="s">
        <v>548</v>
      </c>
      <c r="N1876" s="130">
        <v>20</v>
      </c>
      <c r="O1876" s="127">
        <f t="shared" si="123"/>
        <v>6.4</v>
      </c>
      <c r="P1876" s="133">
        <v>42772</v>
      </c>
      <c r="Q1876" s="130">
        <v>1520</v>
      </c>
      <c r="R1876" s="120" t="s">
        <v>611</v>
      </c>
    </row>
    <row r="1877" spans="1:18" ht="105" x14ac:dyDescent="0.25">
      <c r="A1877" s="120" t="s">
        <v>17</v>
      </c>
      <c r="B1877" s="121" t="s">
        <v>18</v>
      </c>
      <c r="C1877" s="122">
        <v>42664</v>
      </c>
      <c r="D1877" s="132">
        <v>270000</v>
      </c>
      <c r="E1877" s="120" t="s">
        <v>519</v>
      </c>
      <c r="F1877" s="130">
        <v>20</v>
      </c>
      <c r="G1877" s="120" t="s">
        <v>60</v>
      </c>
      <c r="H1877" s="130" t="s">
        <v>520</v>
      </c>
      <c r="I1877" s="130">
        <v>10</v>
      </c>
      <c r="J1877" s="131">
        <v>0.32</v>
      </c>
      <c r="K1877" s="129">
        <f t="shared" si="122"/>
        <v>3.2</v>
      </c>
      <c r="L1877" s="133">
        <v>42591</v>
      </c>
      <c r="M1877" s="130" t="s">
        <v>548</v>
      </c>
      <c r="N1877" s="130">
        <v>10</v>
      </c>
      <c r="O1877" s="127">
        <f t="shared" si="123"/>
        <v>3.2</v>
      </c>
      <c r="P1877" s="133">
        <v>42772</v>
      </c>
      <c r="Q1877" s="130">
        <v>1520</v>
      </c>
      <c r="R1877" s="120" t="s">
        <v>611</v>
      </c>
    </row>
    <row r="1878" spans="1:18" ht="45" x14ac:dyDescent="0.25">
      <c r="A1878" s="120" t="s">
        <v>17</v>
      </c>
      <c r="B1878" s="121" t="s">
        <v>18</v>
      </c>
      <c r="C1878" s="122">
        <v>42664</v>
      </c>
      <c r="D1878" s="132">
        <v>270000</v>
      </c>
      <c r="E1878" s="120" t="s">
        <v>519</v>
      </c>
      <c r="F1878" s="130">
        <v>27</v>
      </c>
      <c r="G1878" s="120" t="s">
        <v>67</v>
      </c>
      <c r="H1878" s="130" t="s">
        <v>520</v>
      </c>
      <c r="I1878" s="130">
        <v>10</v>
      </c>
      <c r="J1878" s="131">
        <v>0.85</v>
      </c>
      <c r="K1878" s="129">
        <f t="shared" si="122"/>
        <v>8.5</v>
      </c>
      <c r="L1878" s="133">
        <v>42591</v>
      </c>
      <c r="M1878" s="144" t="s">
        <v>542</v>
      </c>
      <c r="N1878" s="130">
        <v>10</v>
      </c>
      <c r="O1878" s="127">
        <f t="shared" si="123"/>
        <v>8.5</v>
      </c>
      <c r="P1878" s="126">
        <v>42660</v>
      </c>
      <c r="Q1878" s="120">
        <v>378</v>
      </c>
      <c r="R1878" s="120" t="s">
        <v>611</v>
      </c>
    </row>
    <row r="1879" spans="1:18" ht="45" x14ac:dyDescent="0.25">
      <c r="A1879" s="120" t="s">
        <v>17</v>
      </c>
      <c r="B1879" s="121" t="s">
        <v>18</v>
      </c>
      <c r="C1879" s="122">
        <v>42664</v>
      </c>
      <c r="D1879" s="132">
        <v>270000</v>
      </c>
      <c r="E1879" s="120" t="s">
        <v>519</v>
      </c>
      <c r="F1879" s="130">
        <v>37</v>
      </c>
      <c r="G1879" s="120" t="s">
        <v>75</v>
      </c>
      <c r="H1879" s="130" t="s">
        <v>520</v>
      </c>
      <c r="I1879" s="130">
        <v>20</v>
      </c>
      <c r="J1879" s="131">
        <v>0.38</v>
      </c>
      <c r="K1879" s="129">
        <f t="shared" si="122"/>
        <v>7.6</v>
      </c>
      <c r="L1879" s="133">
        <v>42591</v>
      </c>
      <c r="M1879" s="144" t="s">
        <v>543</v>
      </c>
      <c r="N1879" s="130">
        <v>20</v>
      </c>
      <c r="O1879" s="127">
        <f t="shared" si="123"/>
        <v>7.6</v>
      </c>
      <c r="P1879" s="126">
        <v>42639</v>
      </c>
      <c r="Q1879" s="120">
        <v>1484</v>
      </c>
      <c r="R1879" s="120" t="s">
        <v>611</v>
      </c>
    </row>
    <row r="1880" spans="1:18" ht="60" x14ac:dyDescent="0.25">
      <c r="A1880" s="120" t="s">
        <v>17</v>
      </c>
      <c r="B1880" s="121" t="s">
        <v>18</v>
      </c>
      <c r="C1880" s="122">
        <v>42664</v>
      </c>
      <c r="D1880" s="132">
        <v>270000</v>
      </c>
      <c r="E1880" s="120" t="s">
        <v>519</v>
      </c>
      <c r="F1880" s="130">
        <v>43</v>
      </c>
      <c r="G1880" s="120" t="s">
        <v>81</v>
      </c>
      <c r="H1880" s="130" t="s">
        <v>520</v>
      </c>
      <c r="I1880" s="130">
        <v>2</v>
      </c>
      <c r="J1880" s="131">
        <v>1.7</v>
      </c>
      <c r="K1880" s="129">
        <f t="shared" si="122"/>
        <v>3.4</v>
      </c>
      <c r="L1880" s="133">
        <v>42591</v>
      </c>
      <c r="M1880" s="130" t="s">
        <v>535</v>
      </c>
      <c r="N1880" s="130">
        <v>2</v>
      </c>
      <c r="O1880" s="127">
        <f t="shared" si="123"/>
        <v>3.4</v>
      </c>
      <c r="P1880" s="126">
        <v>42640</v>
      </c>
      <c r="Q1880" s="120">
        <v>5046</v>
      </c>
      <c r="R1880" s="120" t="s">
        <v>611</v>
      </c>
    </row>
    <row r="1881" spans="1:18" ht="45" x14ac:dyDescent="0.25">
      <c r="A1881" s="120" t="s">
        <v>17</v>
      </c>
      <c r="B1881" s="121" t="s">
        <v>18</v>
      </c>
      <c r="C1881" s="122">
        <v>42664</v>
      </c>
      <c r="D1881" s="132">
        <v>270000</v>
      </c>
      <c r="E1881" s="120" t="s">
        <v>519</v>
      </c>
      <c r="F1881" s="130">
        <v>39</v>
      </c>
      <c r="G1881" s="120" t="s">
        <v>77</v>
      </c>
      <c r="H1881" s="130" t="s">
        <v>520</v>
      </c>
      <c r="I1881" s="130">
        <v>2</v>
      </c>
      <c r="J1881" s="131">
        <v>0.95</v>
      </c>
      <c r="K1881" s="129">
        <f t="shared" si="122"/>
        <v>1.9</v>
      </c>
      <c r="L1881" s="133">
        <v>42591</v>
      </c>
      <c r="M1881" s="144" t="s">
        <v>536</v>
      </c>
      <c r="N1881" s="130">
        <v>2</v>
      </c>
      <c r="O1881" s="147">
        <f t="shared" si="123"/>
        <v>1.9</v>
      </c>
      <c r="P1881" s="126">
        <v>42667</v>
      </c>
      <c r="Q1881" s="120">
        <v>1342</v>
      </c>
      <c r="R1881" s="120" t="s">
        <v>611</v>
      </c>
    </row>
    <row r="1882" spans="1:18" ht="45" x14ac:dyDescent="0.25">
      <c r="A1882" s="120" t="s">
        <v>17</v>
      </c>
      <c r="B1882" s="121" t="s">
        <v>18</v>
      </c>
      <c r="C1882" s="122">
        <v>42664</v>
      </c>
      <c r="D1882" s="132">
        <v>270000</v>
      </c>
      <c r="E1882" s="120" t="s">
        <v>519</v>
      </c>
      <c r="F1882" s="130">
        <v>40</v>
      </c>
      <c r="G1882" s="120" t="s">
        <v>78</v>
      </c>
      <c r="H1882" s="130" t="s">
        <v>520</v>
      </c>
      <c r="I1882" s="130">
        <v>2</v>
      </c>
      <c r="J1882" s="131">
        <v>0.99</v>
      </c>
      <c r="K1882" s="129">
        <f t="shared" si="122"/>
        <v>1.98</v>
      </c>
      <c r="L1882" s="133">
        <v>42591</v>
      </c>
      <c r="M1882" s="144" t="s">
        <v>536</v>
      </c>
      <c r="N1882" s="130">
        <v>2</v>
      </c>
      <c r="O1882" s="147">
        <f t="shared" si="123"/>
        <v>1.98</v>
      </c>
      <c r="P1882" s="126">
        <v>42667</v>
      </c>
      <c r="Q1882" s="120">
        <v>1342</v>
      </c>
      <c r="R1882" s="120" t="s">
        <v>611</v>
      </c>
    </row>
    <row r="1883" spans="1:18" ht="45" x14ac:dyDescent="0.25">
      <c r="A1883" s="120" t="s">
        <v>17</v>
      </c>
      <c r="B1883" s="121" t="s">
        <v>18</v>
      </c>
      <c r="C1883" s="122">
        <v>42664</v>
      </c>
      <c r="D1883" s="132">
        <v>270000</v>
      </c>
      <c r="E1883" s="120" t="s">
        <v>519</v>
      </c>
      <c r="F1883" s="130">
        <v>41</v>
      </c>
      <c r="G1883" s="120" t="s">
        <v>79</v>
      </c>
      <c r="H1883" s="130" t="s">
        <v>520</v>
      </c>
      <c r="I1883" s="130">
        <v>2</v>
      </c>
      <c r="J1883" s="131">
        <v>1.29</v>
      </c>
      <c r="K1883" s="129">
        <f t="shared" si="122"/>
        <v>2.58</v>
      </c>
      <c r="L1883" s="133">
        <v>42591</v>
      </c>
      <c r="M1883" s="130" t="s">
        <v>548</v>
      </c>
      <c r="N1883" s="130">
        <v>2</v>
      </c>
      <c r="O1883" s="127">
        <f t="shared" si="123"/>
        <v>2.58</v>
      </c>
      <c r="P1883" s="133">
        <v>42772</v>
      </c>
      <c r="Q1883" s="130">
        <v>1520</v>
      </c>
      <c r="R1883" s="120" t="s">
        <v>611</v>
      </c>
    </row>
    <row r="1884" spans="1:18" ht="75" x14ac:dyDescent="0.25">
      <c r="A1884" s="120" t="s">
        <v>17</v>
      </c>
      <c r="B1884" s="121" t="s">
        <v>18</v>
      </c>
      <c r="C1884" s="122">
        <v>42664</v>
      </c>
      <c r="D1884" s="132">
        <v>270000</v>
      </c>
      <c r="E1884" s="120" t="s">
        <v>519</v>
      </c>
      <c r="F1884" s="130">
        <v>91</v>
      </c>
      <c r="G1884" s="120" t="s">
        <v>114</v>
      </c>
      <c r="H1884" s="130" t="s">
        <v>520</v>
      </c>
      <c r="I1884" s="130">
        <v>10</v>
      </c>
      <c r="J1884" s="131">
        <v>1.03</v>
      </c>
      <c r="K1884" s="129">
        <f t="shared" si="122"/>
        <v>10.3</v>
      </c>
      <c r="L1884" s="133">
        <v>42591</v>
      </c>
      <c r="M1884" s="130" t="s">
        <v>546</v>
      </c>
      <c r="N1884" s="130">
        <v>10</v>
      </c>
      <c r="O1884" s="127">
        <f t="shared" si="123"/>
        <v>10.3</v>
      </c>
      <c r="P1884" s="126">
        <v>42653</v>
      </c>
      <c r="Q1884" s="120">
        <v>3293</v>
      </c>
      <c r="R1884" s="120" t="s">
        <v>611</v>
      </c>
    </row>
    <row r="1885" spans="1:18" ht="60" x14ac:dyDescent="0.25">
      <c r="A1885" s="120" t="s">
        <v>17</v>
      </c>
      <c r="B1885" s="121" t="s">
        <v>18</v>
      </c>
      <c r="C1885" s="122">
        <v>42664</v>
      </c>
      <c r="D1885" s="132">
        <v>270000</v>
      </c>
      <c r="E1885" s="120" t="s">
        <v>519</v>
      </c>
      <c r="F1885" s="130">
        <v>94</v>
      </c>
      <c r="G1885" s="120" t="s">
        <v>116</v>
      </c>
      <c r="H1885" s="130" t="s">
        <v>520</v>
      </c>
      <c r="I1885" s="130">
        <v>20</v>
      </c>
      <c r="J1885" s="131">
        <v>1.22</v>
      </c>
      <c r="K1885" s="129">
        <f t="shared" si="122"/>
        <v>24.4</v>
      </c>
      <c r="L1885" s="133">
        <v>42591</v>
      </c>
      <c r="M1885" s="144" t="s">
        <v>541</v>
      </c>
      <c r="N1885" s="130">
        <v>10</v>
      </c>
      <c r="O1885" s="127">
        <f t="shared" si="123"/>
        <v>12.2</v>
      </c>
      <c r="P1885" s="126">
        <v>42641</v>
      </c>
      <c r="Q1885" s="120">
        <v>565</v>
      </c>
      <c r="R1885" s="120" t="s">
        <v>692</v>
      </c>
    </row>
    <row r="1886" spans="1:18" ht="60" x14ac:dyDescent="0.25">
      <c r="A1886" s="120" t="s">
        <v>17</v>
      </c>
      <c r="B1886" s="121" t="s">
        <v>18</v>
      </c>
      <c r="C1886" s="122">
        <v>42664</v>
      </c>
      <c r="D1886" s="132">
        <v>270000</v>
      </c>
      <c r="E1886" s="120" t="s">
        <v>519</v>
      </c>
      <c r="F1886" s="130">
        <v>99</v>
      </c>
      <c r="G1886" s="120" t="s">
        <v>121</v>
      </c>
      <c r="H1886" s="130" t="s">
        <v>520</v>
      </c>
      <c r="I1886" s="130">
        <v>2</v>
      </c>
      <c r="J1886" s="131">
        <v>19.989999999999998</v>
      </c>
      <c r="K1886" s="129">
        <f t="shared" si="122"/>
        <v>39.979999999999997</v>
      </c>
      <c r="L1886" s="133">
        <v>42591</v>
      </c>
      <c r="M1886" s="144" t="s">
        <v>541</v>
      </c>
      <c r="N1886" s="130">
        <v>2</v>
      </c>
      <c r="O1886" s="127">
        <f t="shared" si="123"/>
        <v>39.979999999999997</v>
      </c>
      <c r="P1886" s="126">
        <v>42641</v>
      </c>
      <c r="Q1886" s="120">
        <v>565</v>
      </c>
      <c r="R1886" s="120" t="s">
        <v>611</v>
      </c>
    </row>
    <row r="1887" spans="1:18" ht="60" x14ac:dyDescent="0.25">
      <c r="A1887" s="120" t="s">
        <v>17</v>
      </c>
      <c r="B1887" s="121" t="s">
        <v>18</v>
      </c>
      <c r="C1887" s="122">
        <v>42664</v>
      </c>
      <c r="D1887" s="132">
        <v>270000</v>
      </c>
      <c r="E1887" s="120" t="s">
        <v>519</v>
      </c>
      <c r="F1887" s="130">
        <v>101</v>
      </c>
      <c r="G1887" s="120" t="s">
        <v>123</v>
      </c>
      <c r="H1887" s="130" t="s">
        <v>520</v>
      </c>
      <c r="I1887" s="130">
        <v>4</v>
      </c>
      <c r="J1887" s="131">
        <v>5.84</v>
      </c>
      <c r="K1887" s="129">
        <f t="shared" si="122"/>
        <v>23.36</v>
      </c>
      <c r="L1887" s="133">
        <v>42591</v>
      </c>
      <c r="M1887" s="130" t="s">
        <v>548</v>
      </c>
      <c r="N1887" s="130">
        <v>4</v>
      </c>
      <c r="O1887" s="127">
        <f t="shared" si="123"/>
        <v>23.36</v>
      </c>
      <c r="P1887" s="133">
        <v>42772</v>
      </c>
      <c r="Q1887" s="130">
        <v>1520</v>
      </c>
      <c r="R1887" s="120" t="s">
        <v>611</v>
      </c>
    </row>
    <row r="1888" spans="1:18" ht="60" x14ac:dyDescent="0.25">
      <c r="A1888" s="120" t="s">
        <v>17</v>
      </c>
      <c r="B1888" s="121" t="s">
        <v>18</v>
      </c>
      <c r="C1888" s="122">
        <v>42664</v>
      </c>
      <c r="D1888" s="132">
        <v>270000</v>
      </c>
      <c r="E1888" s="120" t="s">
        <v>519</v>
      </c>
      <c r="F1888" s="130">
        <v>103</v>
      </c>
      <c r="G1888" s="120" t="s">
        <v>125</v>
      </c>
      <c r="H1888" s="130" t="s">
        <v>520</v>
      </c>
      <c r="I1888" s="130">
        <v>1</v>
      </c>
      <c r="J1888" s="131">
        <v>7.75</v>
      </c>
      <c r="K1888" s="129">
        <f t="shared" si="122"/>
        <v>7.75</v>
      </c>
      <c r="L1888" s="133">
        <v>42591</v>
      </c>
      <c r="M1888" s="130" t="s">
        <v>540</v>
      </c>
      <c r="N1888" s="130">
        <v>1</v>
      </c>
      <c r="O1888" s="127">
        <f t="shared" si="123"/>
        <v>7.75</v>
      </c>
      <c r="P1888" s="133">
        <v>42766</v>
      </c>
      <c r="Q1888" s="130">
        <v>7</v>
      </c>
      <c r="R1888" s="120" t="s">
        <v>611</v>
      </c>
    </row>
    <row r="1889" spans="1:18" ht="60" x14ac:dyDescent="0.25">
      <c r="A1889" s="120" t="s">
        <v>17</v>
      </c>
      <c r="B1889" s="121" t="s">
        <v>18</v>
      </c>
      <c r="C1889" s="122">
        <v>42664</v>
      </c>
      <c r="D1889" s="132">
        <v>270000</v>
      </c>
      <c r="E1889" s="120" t="s">
        <v>519</v>
      </c>
      <c r="F1889" s="130">
        <v>109</v>
      </c>
      <c r="G1889" s="120" t="s">
        <v>132</v>
      </c>
      <c r="H1889" s="130" t="s">
        <v>520</v>
      </c>
      <c r="I1889" s="130">
        <v>4</v>
      </c>
      <c r="J1889" s="131">
        <v>2</v>
      </c>
      <c r="K1889" s="129">
        <f t="shared" si="122"/>
        <v>8</v>
      </c>
      <c r="L1889" s="133">
        <v>42591</v>
      </c>
      <c r="M1889" s="144" t="s">
        <v>542</v>
      </c>
      <c r="N1889" s="130">
        <v>4</v>
      </c>
      <c r="O1889" s="127">
        <f t="shared" si="123"/>
        <v>8</v>
      </c>
      <c r="P1889" s="126">
        <v>42660</v>
      </c>
      <c r="Q1889" s="120">
        <v>378</v>
      </c>
      <c r="R1889" s="120" t="s">
        <v>611</v>
      </c>
    </row>
    <row r="1890" spans="1:18" ht="60" x14ac:dyDescent="0.25">
      <c r="A1890" s="120" t="s">
        <v>17</v>
      </c>
      <c r="B1890" s="121" t="s">
        <v>18</v>
      </c>
      <c r="C1890" s="122">
        <v>42664</v>
      </c>
      <c r="D1890" s="132">
        <v>270000</v>
      </c>
      <c r="E1890" s="120" t="s">
        <v>519</v>
      </c>
      <c r="F1890" s="130">
        <v>111</v>
      </c>
      <c r="G1890" s="120" t="s">
        <v>134</v>
      </c>
      <c r="H1890" s="130" t="s">
        <v>520</v>
      </c>
      <c r="I1890" s="130">
        <v>2</v>
      </c>
      <c r="J1890" s="131">
        <v>10.49</v>
      </c>
      <c r="K1890" s="129">
        <f t="shared" si="122"/>
        <v>20.98</v>
      </c>
      <c r="L1890" s="133">
        <v>42591</v>
      </c>
      <c r="M1890" s="130" t="s">
        <v>547</v>
      </c>
      <c r="N1890" s="130">
        <v>2</v>
      </c>
      <c r="O1890" s="127">
        <f t="shared" si="123"/>
        <v>20.98</v>
      </c>
      <c r="P1890" s="126">
        <v>42725</v>
      </c>
      <c r="Q1890" s="120">
        <v>1731</v>
      </c>
      <c r="R1890" s="120" t="s">
        <v>611</v>
      </c>
    </row>
    <row r="1891" spans="1:18" ht="120" x14ac:dyDescent="0.25">
      <c r="A1891" s="120" t="s">
        <v>17</v>
      </c>
      <c r="B1891" s="121" t="s">
        <v>18</v>
      </c>
      <c r="C1891" s="122">
        <v>42664</v>
      </c>
      <c r="D1891" s="132">
        <v>270000</v>
      </c>
      <c r="E1891" s="120" t="s">
        <v>519</v>
      </c>
      <c r="F1891" s="130">
        <v>112</v>
      </c>
      <c r="G1891" s="120" t="s">
        <v>135</v>
      </c>
      <c r="H1891" s="130" t="s">
        <v>520</v>
      </c>
      <c r="I1891" s="130">
        <v>2</v>
      </c>
      <c r="J1891" s="131">
        <v>3.75</v>
      </c>
      <c r="K1891" s="129">
        <f t="shared" si="122"/>
        <v>7.5</v>
      </c>
      <c r="L1891" s="133">
        <v>42591</v>
      </c>
      <c r="M1891" s="130" t="s">
        <v>545</v>
      </c>
      <c r="N1891" s="130">
        <v>2</v>
      </c>
      <c r="O1891" s="127">
        <f t="shared" si="123"/>
        <v>7.5</v>
      </c>
      <c r="P1891" s="126" t="s">
        <v>671</v>
      </c>
      <c r="Q1891" s="120" t="s">
        <v>477</v>
      </c>
      <c r="R1891" s="120" t="s">
        <v>699</v>
      </c>
    </row>
    <row r="1892" spans="1:18" ht="135" x14ac:dyDescent="0.25">
      <c r="A1892" s="120" t="s">
        <v>17</v>
      </c>
      <c r="B1892" s="121" t="s">
        <v>18</v>
      </c>
      <c r="C1892" s="122">
        <v>42664</v>
      </c>
      <c r="D1892" s="132">
        <v>270000</v>
      </c>
      <c r="E1892" s="120" t="s">
        <v>519</v>
      </c>
      <c r="F1892" s="130">
        <v>114</v>
      </c>
      <c r="G1892" s="120" t="s">
        <v>137</v>
      </c>
      <c r="H1892" s="130" t="s">
        <v>520</v>
      </c>
      <c r="I1892" s="130">
        <v>1</v>
      </c>
      <c r="J1892" s="131">
        <v>11.42</v>
      </c>
      <c r="K1892" s="129">
        <f t="shared" si="122"/>
        <v>11.42</v>
      </c>
      <c r="L1892" s="133">
        <v>42591</v>
      </c>
      <c r="M1892" s="130" t="s">
        <v>539</v>
      </c>
      <c r="N1892" s="130">
        <v>1</v>
      </c>
      <c r="O1892" s="127">
        <f t="shared" si="123"/>
        <v>11.42</v>
      </c>
      <c r="P1892" s="126">
        <v>42633</v>
      </c>
      <c r="Q1892" s="120">
        <v>4605</v>
      </c>
      <c r="R1892" s="120" t="s">
        <v>611</v>
      </c>
    </row>
    <row r="1893" spans="1:18" ht="30" x14ac:dyDescent="0.25">
      <c r="A1893" s="120" t="s">
        <v>17</v>
      </c>
      <c r="B1893" s="121" t="s">
        <v>18</v>
      </c>
      <c r="C1893" s="122">
        <v>42664</v>
      </c>
      <c r="D1893" s="132">
        <v>270000</v>
      </c>
      <c r="E1893" s="120" t="s">
        <v>519</v>
      </c>
      <c r="F1893" s="130">
        <v>124</v>
      </c>
      <c r="G1893" s="120" t="s">
        <v>144</v>
      </c>
      <c r="H1893" s="130" t="s">
        <v>520</v>
      </c>
      <c r="I1893" s="130">
        <v>4</v>
      </c>
      <c r="J1893" s="131">
        <v>10.7</v>
      </c>
      <c r="K1893" s="129">
        <f t="shared" si="122"/>
        <v>42.8</v>
      </c>
      <c r="L1893" s="133">
        <v>42591</v>
      </c>
      <c r="M1893" s="130" t="s">
        <v>539</v>
      </c>
      <c r="N1893" s="130">
        <v>4</v>
      </c>
      <c r="O1893" s="127">
        <f t="shared" si="123"/>
        <v>42.8</v>
      </c>
      <c r="P1893" s="126">
        <v>42633</v>
      </c>
      <c r="Q1893" s="120">
        <v>4605</v>
      </c>
      <c r="R1893" s="120" t="s">
        <v>611</v>
      </c>
    </row>
    <row r="1894" spans="1:18" ht="105" x14ac:dyDescent="0.25">
      <c r="A1894" s="120" t="s">
        <v>17</v>
      </c>
      <c r="B1894" s="121" t="s">
        <v>18</v>
      </c>
      <c r="C1894" s="122">
        <v>42664</v>
      </c>
      <c r="D1894" s="132">
        <v>270000</v>
      </c>
      <c r="E1894" s="120" t="s">
        <v>519</v>
      </c>
      <c r="F1894" s="130">
        <v>136</v>
      </c>
      <c r="G1894" s="120" t="s">
        <v>150</v>
      </c>
      <c r="H1894" s="130" t="s">
        <v>520</v>
      </c>
      <c r="I1894" s="130">
        <v>1</v>
      </c>
      <c r="J1894" s="131">
        <v>6.34</v>
      </c>
      <c r="K1894" s="129">
        <f t="shared" si="122"/>
        <v>6.34</v>
      </c>
      <c r="L1894" s="133">
        <v>42591</v>
      </c>
      <c r="M1894" s="130" t="s">
        <v>539</v>
      </c>
      <c r="N1894" s="130">
        <v>1</v>
      </c>
      <c r="O1894" s="127">
        <f t="shared" si="123"/>
        <v>6.34</v>
      </c>
      <c r="P1894" s="126">
        <v>42633</v>
      </c>
      <c r="Q1894" s="120">
        <v>4605</v>
      </c>
      <c r="R1894" s="120" t="s">
        <v>611</v>
      </c>
    </row>
    <row r="1895" spans="1:18" ht="75" x14ac:dyDescent="0.25">
      <c r="A1895" s="120" t="s">
        <v>17</v>
      </c>
      <c r="B1895" s="121" t="s">
        <v>18</v>
      </c>
      <c r="C1895" s="122">
        <v>42664</v>
      </c>
      <c r="D1895" s="132">
        <v>270000</v>
      </c>
      <c r="E1895" s="120" t="s">
        <v>519</v>
      </c>
      <c r="F1895" s="130">
        <v>142</v>
      </c>
      <c r="G1895" s="120" t="s">
        <v>156</v>
      </c>
      <c r="H1895" s="130" t="s">
        <v>520</v>
      </c>
      <c r="I1895" s="130">
        <v>1</v>
      </c>
      <c r="J1895" s="131">
        <v>1.89</v>
      </c>
      <c r="K1895" s="129">
        <f t="shared" si="122"/>
        <v>1.89</v>
      </c>
      <c r="L1895" s="133">
        <v>42591</v>
      </c>
      <c r="M1895" s="144" t="s">
        <v>543</v>
      </c>
      <c r="N1895" s="130">
        <v>1</v>
      </c>
      <c r="O1895" s="127">
        <f t="shared" si="123"/>
        <v>1.89</v>
      </c>
      <c r="P1895" s="126">
        <v>42639</v>
      </c>
      <c r="Q1895" s="120">
        <v>1484</v>
      </c>
      <c r="R1895" s="120" t="s">
        <v>611</v>
      </c>
    </row>
    <row r="1896" spans="1:18" ht="75" x14ac:dyDescent="0.25">
      <c r="A1896" s="120" t="s">
        <v>17</v>
      </c>
      <c r="B1896" s="121" t="s">
        <v>18</v>
      </c>
      <c r="C1896" s="122">
        <v>42664</v>
      </c>
      <c r="D1896" s="132">
        <v>270000</v>
      </c>
      <c r="E1896" s="120" t="s">
        <v>519</v>
      </c>
      <c r="F1896" s="130">
        <v>144</v>
      </c>
      <c r="G1896" s="120" t="s">
        <v>158</v>
      </c>
      <c r="H1896" s="130" t="s">
        <v>520</v>
      </c>
      <c r="I1896" s="130">
        <v>1</v>
      </c>
      <c r="J1896" s="131">
        <v>2.02</v>
      </c>
      <c r="K1896" s="129">
        <f t="shared" si="122"/>
        <v>2.02</v>
      </c>
      <c r="L1896" s="133">
        <v>42591</v>
      </c>
      <c r="M1896" s="144" t="s">
        <v>543</v>
      </c>
      <c r="N1896" s="130">
        <v>1</v>
      </c>
      <c r="O1896" s="127">
        <f t="shared" si="123"/>
        <v>2.02</v>
      </c>
      <c r="P1896" s="126">
        <v>42639</v>
      </c>
      <c r="Q1896" s="120">
        <v>1484</v>
      </c>
      <c r="R1896" s="120" t="s">
        <v>611</v>
      </c>
    </row>
    <row r="1897" spans="1:18" ht="45" x14ac:dyDescent="0.25">
      <c r="A1897" s="120" t="s">
        <v>17</v>
      </c>
      <c r="B1897" s="121" t="s">
        <v>18</v>
      </c>
      <c r="C1897" s="122">
        <v>42664</v>
      </c>
      <c r="D1897" s="132">
        <v>270000</v>
      </c>
      <c r="E1897" s="120" t="s">
        <v>519</v>
      </c>
      <c r="F1897" s="130">
        <v>152</v>
      </c>
      <c r="G1897" s="120" t="s">
        <v>166</v>
      </c>
      <c r="H1897" s="130" t="s">
        <v>520</v>
      </c>
      <c r="I1897" s="130">
        <v>20</v>
      </c>
      <c r="J1897" s="131">
        <v>0.94</v>
      </c>
      <c r="K1897" s="129">
        <f t="shared" si="122"/>
        <v>18.799999999999997</v>
      </c>
      <c r="L1897" s="133">
        <v>42591</v>
      </c>
      <c r="M1897" s="144" t="s">
        <v>543</v>
      </c>
      <c r="N1897" s="130">
        <v>20</v>
      </c>
      <c r="O1897" s="127">
        <f t="shared" si="123"/>
        <v>18.799999999999997</v>
      </c>
      <c r="P1897" s="126">
        <v>42639</v>
      </c>
      <c r="Q1897" s="120">
        <v>1484</v>
      </c>
      <c r="R1897" s="120" t="s">
        <v>611</v>
      </c>
    </row>
    <row r="1898" spans="1:18" ht="45" x14ac:dyDescent="0.25">
      <c r="A1898" s="120" t="s">
        <v>17</v>
      </c>
      <c r="B1898" s="121" t="s">
        <v>18</v>
      </c>
      <c r="C1898" s="122">
        <v>42664</v>
      </c>
      <c r="D1898" s="132">
        <v>270000</v>
      </c>
      <c r="E1898" s="120" t="s">
        <v>519</v>
      </c>
      <c r="F1898" s="130">
        <v>156</v>
      </c>
      <c r="G1898" s="120" t="s">
        <v>170</v>
      </c>
      <c r="H1898" s="130" t="s">
        <v>520</v>
      </c>
      <c r="I1898" s="130">
        <v>120</v>
      </c>
      <c r="J1898" s="131">
        <v>1.3</v>
      </c>
      <c r="K1898" s="129">
        <f t="shared" si="122"/>
        <v>156</v>
      </c>
      <c r="L1898" s="133">
        <v>42591</v>
      </c>
      <c r="M1898" s="144" t="s">
        <v>542</v>
      </c>
      <c r="N1898" s="130">
        <v>120</v>
      </c>
      <c r="O1898" s="127">
        <f t="shared" si="123"/>
        <v>156</v>
      </c>
      <c r="P1898" s="126">
        <v>42660</v>
      </c>
      <c r="Q1898" s="120">
        <v>378</v>
      </c>
      <c r="R1898" s="120" t="s">
        <v>611</v>
      </c>
    </row>
    <row r="1899" spans="1:18" ht="75" x14ac:dyDescent="0.25">
      <c r="A1899" s="120" t="s">
        <v>17</v>
      </c>
      <c r="B1899" s="121" t="s">
        <v>18</v>
      </c>
      <c r="C1899" s="122">
        <v>42664</v>
      </c>
      <c r="D1899" s="132">
        <v>270000</v>
      </c>
      <c r="E1899" s="120" t="s">
        <v>519</v>
      </c>
      <c r="F1899" s="130">
        <v>160</v>
      </c>
      <c r="G1899" s="120" t="s">
        <v>174</v>
      </c>
      <c r="H1899" s="130" t="s">
        <v>520</v>
      </c>
      <c r="I1899" s="130">
        <v>4</v>
      </c>
      <c r="J1899" s="131">
        <v>7.54</v>
      </c>
      <c r="K1899" s="129">
        <f t="shared" si="122"/>
        <v>30.16</v>
      </c>
      <c r="L1899" s="133">
        <v>42591</v>
      </c>
      <c r="M1899" s="130" t="s">
        <v>538</v>
      </c>
      <c r="N1899" s="130">
        <v>4</v>
      </c>
      <c r="O1899" s="127">
        <f t="shared" si="123"/>
        <v>30.16</v>
      </c>
      <c r="P1899" s="126">
        <v>42646</v>
      </c>
      <c r="Q1899" s="120">
        <v>4384</v>
      </c>
      <c r="R1899" s="120" t="s">
        <v>611</v>
      </c>
    </row>
    <row r="1900" spans="1:18" ht="60" x14ac:dyDescent="0.25">
      <c r="A1900" s="120" t="s">
        <v>17</v>
      </c>
      <c r="B1900" s="121" t="s">
        <v>18</v>
      </c>
      <c r="C1900" s="122">
        <v>42664</v>
      </c>
      <c r="D1900" s="132">
        <v>270000</v>
      </c>
      <c r="E1900" s="120" t="s">
        <v>519</v>
      </c>
      <c r="F1900" s="130">
        <v>164</v>
      </c>
      <c r="G1900" s="120" t="s">
        <v>176</v>
      </c>
      <c r="H1900" s="130" t="s">
        <v>520</v>
      </c>
      <c r="I1900" s="130">
        <v>10</v>
      </c>
      <c r="J1900" s="131">
        <v>1.88</v>
      </c>
      <c r="K1900" s="129">
        <f t="shared" si="122"/>
        <v>18.799999999999997</v>
      </c>
      <c r="L1900" s="133">
        <v>42591</v>
      </c>
      <c r="M1900" s="130" t="s">
        <v>549</v>
      </c>
      <c r="N1900" s="130">
        <v>10</v>
      </c>
      <c r="O1900" s="127">
        <f t="shared" si="123"/>
        <v>18.799999999999997</v>
      </c>
      <c r="P1900" s="126">
        <v>42717</v>
      </c>
      <c r="Q1900" s="120">
        <v>7982</v>
      </c>
      <c r="R1900" s="120" t="s">
        <v>611</v>
      </c>
    </row>
    <row r="1901" spans="1:18" ht="45" x14ac:dyDescent="0.25">
      <c r="A1901" s="120" t="s">
        <v>17</v>
      </c>
      <c r="B1901" s="121" t="s">
        <v>18</v>
      </c>
      <c r="C1901" s="122">
        <v>42664</v>
      </c>
      <c r="D1901" s="132">
        <v>270000</v>
      </c>
      <c r="E1901" s="120" t="s">
        <v>519</v>
      </c>
      <c r="F1901" s="130">
        <v>173</v>
      </c>
      <c r="G1901" s="120" t="s">
        <v>178</v>
      </c>
      <c r="H1901" s="130" t="s">
        <v>520</v>
      </c>
      <c r="I1901" s="130">
        <v>4</v>
      </c>
      <c r="J1901" s="131">
        <v>2.69</v>
      </c>
      <c r="K1901" s="129">
        <f t="shared" si="122"/>
        <v>10.76</v>
      </c>
      <c r="L1901" s="133">
        <v>42591</v>
      </c>
      <c r="M1901" s="130" t="s">
        <v>548</v>
      </c>
      <c r="N1901" s="130">
        <v>4</v>
      </c>
      <c r="O1901" s="127">
        <f t="shared" si="123"/>
        <v>10.76</v>
      </c>
      <c r="P1901" s="133">
        <v>42772</v>
      </c>
      <c r="Q1901" s="130">
        <v>1520</v>
      </c>
      <c r="R1901" s="120" t="s">
        <v>611</v>
      </c>
    </row>
    <row r="1902" spans="1:18" ht="45" x14ac:dyDescent="0.25">
      <c r="A1902" s="120" t="s">
        <v>17</v>
      </c>
      <c r="B1902" s="121" t="s">
        <v>18</v>
      </c>
      <c r="C1902" s="122">
        <v>42664</v>
      </c>
      <c r="D1902" s="132">
        <v>270000</v>
      </c>
      <c r="E1902" s="120" t="s">
        <v>519</v>
      </c>
      <c r="F1902" s="130">
        <v>174</v>
      </c>
      <c r="G1902" s="120" t="s">
        <v>179</v>
      </c>
      <c r="H1902" s="130" t="s">
        <v>520</v>
      </c>
      <c r="I1902" s="130">
        <v>4</v>
      </c>
      <c r="J1902" s="131">
        <v>2.8</v>
      </c>
      <c r="K1902" s="129">
        <f t="shared" si="122"/>
        <v>11.2</v>
      </c>
      <c r="L1902" s="133">
        <v>42591</v>
      </c>
      <c r="M1902" s="144" t="s">
        <v>542</v>
      </c>
      <c r="N1902" s="130">
        <v>4</v>
      </c>
      <c r="O1902" s="127">
        <f t="shared" si="123"/>
        <v>11.2</v>
      </c>
      <c r="P1902" s="126">
        <v>42660</v>
      </c>
      <c r="Q1902" s="120">
        <v>378</v>
      </c>
      <c r="R1902" s="120" t="s">
        <v>611</v>
      </c>
    </row>
    <row r="1903" spans="1:18" ht="60" x14ac:dyDescent="0.25">
      <c r="A1903" s="120" t="s">
        <v>17</v>
      </c>
      <c r="B1903" s="121" t="s">
        <v>18</v>
      </c>
      <c r="C1903" s="122">
        <v>42664</v>
      </c>
      <c r="D1903" s="132">
        <v>270200</v>
      </c>
      <c r="E1903" s="120" t="s">
        <v>288</v>
      </c>
      <c r="F1903" s="130">
        <v>7</v>
      </c>
      <c r="G1903" s="120" t="s">
        <v>47</v>
      </c>
      <c r="H1903" s="130" t="s">
        <v>521</v>
      </c>
      <c r="I1903" s="130">
        <v>15</v>
      </c>
      <c r="J1903" s="131">
        <v>2.5</v>
      </c>
      <c r="K1903" s="129">
        <f t="shared" si="122"/>
        <v>37.5</v>
      </c>
      <c r="L1903" s="133">
        <v>42591</v>
      </c>
      <c r="M1903" s="130" t="s">
        <v>550</v>
      </c>
      <c r="N1903" s="130">
        <v>15</v>
      </c>
      <c r="O1903" s="127">
        <f t="shared" si="123"/>
        <v>37.5</v>
      </c>
      <c r="P1903" s="126">
        <v>42640</v>
      </c>
      <c r="Q1903" s="120">
        <v>17161</v>
      </c>
      <c r="R1903" s="120" t="s">
        <v>611</v>
      </c>
    </row>
    <row r="1904" spans="1:18" ht="60" x14ac:dyDescent="0.25">
      <c r="A1904" s="120" t="s">
        <v>17</v>
      </c>
      <c r="B1904" s="121" t="s">
        <v>18</v>
      </c>
      <c r="C1904" s="122">
        <v>42664</v>
      </c>
      <c r="D1904" s="132">
        <v>270200</v>
      </c>
      <c r="E1904" s="120" t="s">
        <v>288</v>
      </c>
      <c r="F1904" s="130">
        <v>94</v>
      </c>
      <c r="G1904" s="120" t="s">
        <v>116</v>
      </c>
      <c r="H1904" s="130" t="s">
        <v>521</v>
      </c>
      <c r="I1904" s="130">
        <v>10</v>
      </c>
      <c r="J1904" s="131">
        <v>1.22</v>
      </c>
      <c r="K1904" s="129">
        <f t="shared" si="122"/>
        <v>12.2</v>
      </c>
      <c r="L1904" s="133">
        <v>42591</v>
      </c>
      <c r="M1904" s="144" t="s">
        <v>541</v>
      </c>
      <c r="N1904" s="130">
        <v>8</v>
      </c>
      <c r="O1904" s="127">
        <f t="shared" si="123"/>
        <v>9.76</v>
      </c>
      <c r="P1904" s="126">
        <v>42641</v>
      </c>
      <c r="Q1904" s="120">
        <v>565</v>
      </c>
      <c r="R1904" s="120" t="s">
        <v>692</v>
      </c>
    </row>
    <row r="1905" spans="1:18" ht="75" x14ac:dyDescent="0.25">
      <c r="A1905" s="120" t="s">
        <v>17</v>
      </c>
      <c r="B1905" s="121" t="s">
        <v>18</v>
      </c>
      <c r="C1905" s="122">
        <v>42664</v>
      </c>
      <c r="D1905" s="132">
        <v>270200</v>
      </c>
      <c r="E1905" s="120" t="s">
        <v>288</v>
      </c>
      <c r="F1905" s="130">
        <v>160</v>
      </c>
      <c r="G1905" s="120" t="s">
        <v>174</v>
      </c>
      <c r="H1905" s="130" t="s">
        <v>521</v>
      </c>
      <c r="I1905" s="130">
        <v>5</v>
      </c>
      <c r="J1905" s="131">
        <v>7.54</v>
      </c>
      <c r="K1905" s="129">
        <f t="shared" si="122"/>
        <v>37.700000000000003</v>
      </c>
      <c r="L1905" s="133">
        <v>42591</v>
      </c>
      <c r="M1905" s="130" t="s">
        <v>538</v>
      </c>
      <c r="N1905" s="130">
        <v>5</v>
      </c>
      <c r="O1905" s="127">
        <f t="shared" si="123"/>
        <v>37.700000000000003</v>
      </c>
      <c r="P1905" s="126">
        <v>42646</v>
      </c>
      <c r="Q1905" s="120">
        <v>4384</v>
      </c>
      <c r="R1905" s="120" t="s">
        <v>611</v>
      </c>
    </row>
    <row r="1906" spans="1:18" ht="60" x14ac:dyDescent="0.25">
      <c r="A1906" s="120" t="s">
        <v>17</v>
      </c>
      <c r="B1906" s="121" t="s">
        <v>18</v>
      </c>
      <c r="C1906" s="122">
        <v>42664</v>
      </c>
      <c r="D1906" s="132">
        <v>270200</v>
      </c>
      <c r="E1906" s="120" t="s">
        <v>288</v>
      </c>
      <c r="F1906" s="130">
        <v>164</v>
      </c>
      <c r="G1906" s="120" t="s">
        <v>176</v>
      </c>
      <c r="H1906" s="130" t="s">
        <v>521</v>
      </c>
      <c r="I1906" s="130">
        <v>5</v>
      </c>
      <c r="J1906" s="131">
        <v>1.88</v>
      </c>
      <c r="K1906" s="129">
        <f t="shared" si="122"/>
        <v>9.3999999999999986</v>
      </c>
      <c r="L1906" s="133">
        <v>42591</v>
      </c>
      <c r="M1906" s="130" t="s">
        <v>549</v>
      </c>
      <c r="N1906" s="130">
        <v>5</v>
      </c>
      <c r="O1906" s="127">
        <f t="shared" si="123"/>
        <v>9.3999999999999986</v>
      </c>
      <c r="P1906" s="126">
        <v>42717</v>
      </c>
      <c r="Q1906" s="120">
        <v>7982</v>
      </c>
      <c r="R1906" s="120" t="s">
        <v>611</v>
      </c>
    </row>
    <row r="1907" spans="1:18" ht="60" x14ac:dyDescent="0.25">
      <c r="A1907" s="120" t="s">
        <v>17</v>
      </c>
      <c r="B1907" s="121" t="s">
        <v>18</v>
      </c>
      <c r="C1907" s="122">
        <v>42664</v>
      </c>
      <c r="D1907" s="132">
        <v>280000</v>
      </c>
      <c r="E1907" s="120" t="s">
        <v>318</v>
      </c>
      <c r="F1907" s="130">
        <v>99</v>
      </c>
      <c r="G1907" s="120" t="s">
        <v>121</v>
      </c>
      <c r="H1907" s="130" t="s">
        <v>522</v>
      </c>
      <c r="I1907" s="130">
        <v>1</v>
      </c>
      <c r="J1907" s="131">
        <v>19.989999999999998</v>
      </c>
      <c r="K1907" s="129">
        <f t="shared" si="122"/>
        <v>19.989999999999998</v>
      </c>
      <c r="L1907" s="133">
        <v>42591</v>
      </c>
      <c r="M1907" s="144" t="s">
        <v>541</v>
      </c>
      <c r="N1907" s="130">
        <v>1</v>
      </c>
      <c r="O1907" s="127">
        <f t="shared" si="123"/>
        <v>19.989999999999998</v>
      </c>
      <c r="P1907" s="126">
        <v>42641</v>
      </c>
      <c r="Q1907" s="120">
        <v>565</v>
      </c>
      <c r="R1907" s="120" t="s">
        <v>611</v>
      </c>
    </row>
    <row r="1908" spans="1:18" ht="75" x14ac:dyDescent="0.25">
      <c r="A1908" s="120" t="s">
        <v>17</v>
      </c>
      <c r="B1908" s="121" t="s">
        <v>18</v>
      </c>
      <c r="C1908" s="122">
        <v>42664</v>
      </c>
      <c r="D1908" s="132">
        <v>280010</v>
      </c>
      <c r="E1908" s="120" t="s">
        <v>523</v>
      </c>
      <c r="F1908" s="130">
        <v>6</v>
      </c>
      <c r="G1908" s="120" t="s">
        <v>46</v>
      </c>
      <c r="H1908" s="130" t="s">
        <v>524</v>
      </c>
      <c r="I1908" s="130">
        <v>4</v>
      </c>
      <c r="J1908" s="131">
        <v>1.95</v>
      </c>
      <c r="K1908" s="129">
        <f t="shared" si="122"/>
        <v>7.8</v>
      </c>
      <c r="L1908" s="133">
        <v>42591</v>
      </c>
      <c r="M1908" s="130" t="s">
        <v>550</v>
      </c>
      <c r="N1908" s="130">
        <v>4</v>
      </c>
      <c r="O1908" s="127">
        <f t="shared" si="123"/>
        <v>7.8</v>
      </c>
      <c r="P1908" s="126">
        <v>42640</v>
      </c>
      <c r="Q1908" s="120">
        <v>17161</v>
      </c>
      <c r="R1908" s="120" t="s">
        <v>611</v>
      </c>
    </row>
    <row r="1909" spans="1:18" ht="60" x14ac:dyDescent="0.25">
      <c r="A1909" s="120" t="s">
        <v>17</v>
      </c>
      <c r="B1909" s="121" t="s">
        <v>18</v>
      </c>
      <c r="C1909" s="122">
        <v>42664</v>
      </c>
      <c r="D1909" s="132">
        <v>280010</v>
      </c>
      <c r="E1909" s="120" t="s">
        <v>523</v>
      </c>
      <c r="F1909" s="130">
        <v>8</v>
      </c>
      <c r="G1909" s="120" t="str">
        <f>VLOOKUP(F1909,Plan2!$1:$1048576,3,FALSE)</f>
        <v>APONTADOR LÁPIS, MATERIAL METAL, TIPO ESCOLAR, COR PRATEADO, TAMANHO PEQUENO, QUANTIDADE FUROS 1, CARACTERÍSTICAS ADICIONAIS SEM DEPÓSITO</v>
      </c>
      <c r="H1909" s="130" t="s">
        <v>524</v>
      </c>
      <c r="I1909" s="130">
        <v>4</v>
      </c>
      <c r="J1909" s="131">
        <v>0.4</v>
      </c>
      <c r="K1909" s="129">
        <f t="shared" si="122"/>
        <v>1.6</v>
      </c>
      <c r="L1909" s="133">
        <v>42591</v>
      </c>
      <c r="M1909" s="144" t="s">
        <v>543</v>
      </c>
      <c r="N1909" s="130">
        <v>4</v>
      </c>
      <c r="O1909" s="127">
        <f t="shared" si="123"/>
        <v>1.6</v>
      </c>
      <c r="P1909" s="126">
        <v>42639</v>
      </c>
      <c r="Q1909" s="120">
        <v>1484</v>
      </c>
      <c r="R1909" s="120" t="s">
        <v>611</v>
      </c>
    </row>
    <row r="1910" spans="1:18" ht="105" x14ac:dyDescent="0.25">
      <c r="A1910" s="120" t="s">
        <v>17</v>
      </c>
      <c r="B1910" s="121" t="s">
        <v>18</v>
      </c>
      <c r="C1910" s="122">
        <v>42664</v>
      </c>
      <c r="D1910" s="132">
        <v>280010</v>
      </c>
      <c r="E1910" s="120" t="s">
        <v>523</v>
      </c>
      <c r="F1910" s="130">
        <v>19</v>
      </c>
      <c r="G1910" s="120" t="s">
        <v>59</v>
      </c>
      <c r="H1910" s="130" t="s">
        <v>524</v>
      </c>
      <c r="I1910" s="130">
        <v>150</v>
      </c>
      <c r="J1910" s="131">
        <v>0.32</v>
      </c>
      <c r="K1910" s="129">
        <f t="shared" si="122"/>
        <v>48</v>
      </c>
      <c r="L1910" s="133">
        <v>42591</v>
      </c>
      <c r="M1910" s="130" t="s">
        <v>548</v>
      </c>
      <c r="N1910" s="130">
        <v>70</v>
      </c>
      <c r="O1910" s="127">
        <f t="shared" si="123"/>
        <v>22.400000000000002</v>
      </c>
      <c r="P1910" s="133">
        <v>42772</v>
      </c>
      <c r="Q1910" s="130">
        <v>1520</v>
      </c>
      <c r="R1910" s="120" t="s">
        <v>692</v>
      </c>
    </row>
    <row r="1911" spans="1:18" ht="45" x14ac:dyDescent="0.25">
      <c r="A1911" s="120" t="s">
        <v>17</v>
      </c>
      <c r="B1911" s="121" t="s">
        <v>18</v>
      </c>
      <c r="C1911" s="122">
        <v>42664</v>
      </c>
      <c r="D1911" s="132">
        <v>280010</v>
      </c>
      <c r="E1911" s="120" t="s">
        <v>523</v>
      </c>
      <c r="F1911" s="130">
        <v>27</v>
      </c>
      <c r="G1911" s="120" t="s">
        <v>67</v>
      </c>
      <c r="H1911" s="130" t="s">
        <v>524</v>
      </c>
      <c r="I1911" s="130">
        <v>10</v>
      </c>
      <c r="J1911" s="131">
        <v>0.85</v>
      </c>
      <c r="K1911" s="129">
        <f t="shared" si="122"/>
        <v>8.5</v>
      </c>
      <c r="L1911" s="133">
        <v>42591</v>
      </c>
      <c r="M1911" s="144" t="s">
        <v>542</v>
      </c>
      <c r="N1911" s="130">
        <v>10</v>
      </c>
      <c r="O1911" s="127">
        <f t="shared" si="123"/>
        <v>8.5</v>
      </c>
      <c r="P1911" s="126">
        <v>42660</v>
      </c>
      <c r="Q1911" s="120">
        <v>378</v>
      </c>
      <c r="R1911" s="120" t="s">
        <v>611</v>
      </c>
    </row>
    <row r="1912" spans="1:18" ht="60" x14ac:dyDescent="0.25">
      <c r="A1912" s="120" t="s">
        <v>17</v>
      </c>
      <c r="B1912" s="121" t="s">
        <v>18</v>
      </c>
      <c r="C1912" s="122">
        <v>42664</v>
      </c>
      <c r="D1912" s="132">
        <v>280010</v>
      </c>
      <c r="E1912" s="120" t="s">
        <v>523</v>
      </c>
      <c r="F1912" s="130">
        <v>43</v>
      </c>
      <c r="G1912" s="120" t="s">
        <v>81</v>
      </c>
      <c r="H1912" s="130" t="s">
        <v>524</v>
      </c>
      <c r="I1912" s="130">
        <v>200</v>
      </c>
      <c r="J1912" s="131">
        <v>1.7</v>
      </c>
      <c r="K1912" s="129">
        <f t="shared" si="122"/>
        <v>340</v>
      </c>
      <c r="L1912" s="133">
        <v>42591</v>
      </c>
      <c r="M1912" s="130" t="s">
        <v>535</v>
      </c>
      <c r="N1912" s="130">
        <v>200</v>
      </c>
      <c r="O1912" s="127">
        <f t="shared" si="123"/>
        <v>340</v>
      </c>
      <c r="P1912" s="126">
        <v>42640</v>
      </c>
      <c r="Q1912" s="120">
        <v>5046</v>
      </c>
      <c r="R1912" s="120" t="s">
        <v>611</v>
      </c>
    </row>
    <row r="1913" spans="1:18" ht="90" x14ac:dyDescent="0.25">
      <c r="A1913" s="120" t="s">
        <v>17</v>
      </c>
      <c r="B1913" s="121" t="s">
        <v>18</v>
      </c>
      <c r="C1913" s="122">
        <v>42664</v>
      </c>
      <c r="D1913" s="132">
        <v>280010</v>
      </c>
      <c r="E1913" s="120" t="s">
        <v>523</v>
      </c>
      <c r="F1913" s="130">
        <v>83</v>
      </c>
      <c r="G1913" s="120" t="s">
        <v>106</v>
      </c>
      <c r="H1913" s="130" t="s">
        <v>524</v>
      </c>
      <c r="I1913" s="130">
        <v>1</v>
      </c>
      <c r="J1913" s="131">
        <v>22.44</v>
      </c>
      <c r="K1913" s="129">
        <f t="shared" si="122"/>
        <v>22.44</v>
      </c>
      <c r="L1913" s="133">
        <v>42591</v>
      </c>
      <c r="M1913" s="130" t="s">
        <v>544</v>
      </c>
      <c r="N1913" s="130">
        <v>1</v>
      </c>
      <c r="O1913" s="127">
        <f t="shared" si="123"/>
        <v>22.44</v>
      </c>
      <c r="P1913" s="126" t="s">
        <v>671</v>
      </c>
      <c r="Q1913" s="120" t="s">
        <v>477</v>
      </c>
      <c r="R1913" s="120" t="s">
        <v>698</v>
      </c>
    </row>
    <row r="1914" spans="1:18" ht="45" x14ac:dyDescent="0.25">
      <c r="A1914" s="120" t="s">
        <v>17</v>
      </c>
      <c r="B1914" s="121" t="s">
        <v>18</v>
      </c>
      <c r="C1914" s="122">
        <v>42664</v>
      </c>
      <c r="D1914" s="132">
        <v>280010</v>
      </c>
      <c r="E1914" s="120" t="s">
        <v>523</v>
      </c>
      <c r="F1914" s="130">
        <v>102</v>
      </c>
      <c r="G1914" s="120" t="s">
        <v>124</v>
      </c>
      <c r="H1914" s="130" t="s">
        <v>524</v>
      </c>
      <c r="I1914" s="130">
        <v>4</v>
      </c>
      <c r="J1914" s="131">
        <v>17.489999999999998</v>
      </c>
      <c r="K1914" s="129">
        <f t="shared" si="122"/>
        <v>69.959999999999994</v>
      </c>
      <c r="L1914" s="133">
        <v>42591</v>
      </c>
      <c r="M1914" s="130" t="s">
        <v>538</v>
      </c>
      <c r="N1914" s="130">
        <v>4</v>
      </c>
      <c r="O1914" s="127">
        <f t="shared" si="123"/>
        <v>69.959999999999994</v>
      </c>
      <c r="P1914" s="126">
        <v>42646</v>
      </c>
      <c r="Q1914" s="120">
        <v>4384</v>
      </c>
      <c r="R1914" s="120" t="s">
        <v>611</v>
      </c>
    </row>
    <row r="1915" spans="1:18" ht="60" x14ac:dyDescent="0.25">
      <c r="A1915" s="120" t="s">
        <v>17</v>
      </c>
      <c r="B1915" s="121" t="s">
        <v>18</v>
      </c>
      <c r="C1915" s="122">
        <v>42664</v>
      </c>
      <c r="D1915" s="132">
        <v>280010</v>
      </c>
      <c r="E1915" s="120" t="s">
        <v>523</v>
      </c>
      <c r="F1915" s="130">
        <v>100</v>
      </c>
      <c r="G1915" s="120" t="s">
        <v>122</v>
      </c>
      <c r="H1915" s="130" t="s">
        <v>524</v>
      </c>
      <c r="I1915" s="130">
        <v>2</v>
      </c>
      <c r="J1915" s="131">
        <v>33.200000000000003</v>
      </c>
      <c r="K1915" s="129">
        <f t="shared" si="122"/>
        <v>66.400000000000006</v>
      </c>
      <c r="L1915" s="133">
        <v>42591</v>
      </c>
      <c r="M1915" s="144" t="s">
        <v>537</v>
      </c>
      <c r="N1915" s="130">
        <v>2</v>
      </c>
      <c r="O1915" s="127">
        <f t="shared" si="123"/>
        <v>66.400000000000006</v>
      </c>
      <c r="P1915" s="126">
        <v>42647</v>
      </c>
      <c r="Q1915" s="120">
        <v>6666</v>
      </c>
      <c r="R1915" s="120" t="s">
        <v>611</v>
      </c>
    </row>
    <row r="1916" spans="1:18" ht="60" x14ac:dyDescent="0.25">
      <c r="A1916" s="120" t="s">
        <v>17</v>
      </c>
      <c r="B1916" s="121" t="s">
        <v>18</v>
      </c>
      <c r="C1916" s="122">
        <v>42664</v>
      </c>
      <c r="D1916" s="132">
        <v>280010</v>
      </c>
      <c r="E1916" s="120" t="s">
        <v>523</v>
      </c>
      <c r="F1916" s="130">
        <v>103</v>
      </c>
      <c r="G1916" s="120" t="s">
        <v>125</v>
      </c>
      <c r="H1916" s="130" t="s">
        <v>524</v>
      </c>
      <c r="I1916" s="130">
        <v>2</v>
      </c>
      <c r="J1916" s="131">
        <v>7.75</v>
      </c>
      <c r="K1916" s="129">
        <f t="shared" si="122"/>
        <v>15.5</v>
      </c>
      <c r="L1916" s="133">
        <v>42591</v>
      </c>
      <c r="M1916" s="130" t="s">
        <v>540</v>
      </c>
      <c r="N1916" s="130">
        <v>2</v>
      </c>
      <c r="O1916" s="127">
        <f t="shared" si="123"/>
        <v>15.5</v>
      </c>
      <c r="P1916" s="133">
        <v>42766</v>
      </c>
      <c r="Q1916" s="130">
        <v>7</v>
      </c>
      <c r="R1916" s="120" t="s">
        <v>611</v>
      </c>
    </row>
    <row r="1917" spans="1:18" ht="60" x14ac:dyDescent="0.25">
      <c r="A1917" s="120" t="s">
        <v>17</v>
      </c>
      <c r="B1917" s="121" t="s">
        <v>18</v>
      </c>
      <c r="C1917" s="122">
        <v>42664</v>
      </c>
      <c r="D1917" s="132">
        <v>280010</v>
      </c>
      <c r="E1917" s="120" t="s">
        <v>523</v>
      </c>
      <c r="F1917" s="130">
        <v>111</v>
      </c>
      <c r="G1917" s="120" t="s">
        <v>134</v>
      </c>
      <c r="H1917" s="130" t="s">
        <v>524</v>
      </c>
      <c r="I1917" s="130">
        <v>4</v>
      </c>
      <c r="J1917" s="131">
        <v>10.49</v>
      </c>
      <c r="K1917" s="129">
        <f t="shared" si="122"/>
        <v>41.96</v>
      </c>
      <c r="L1917" s="133">
        <v>42591</v>
      </c>
      <c r="M1917" s="130" t="s">
        <v>547</v>
      </c>
      <c r="N1917" s="130">
        <v>4</v>
      </c>
      <c r="O1917" s="127">
        <f t="shared" si="123"/>
        <v>41.96</v>
      </c>
      <c r="P1917" s="126">
        <v>42725</v>
      </c>
      <c r="Q1917" s="120">
        <v>1731</v>
      </c>
      <c r="R1917" s="120" t="s">
        <v>611</v>
      </c>
    </row>
    <row r="1918" spans="1:18" ht="30" x14ac:dyDescent="0.25">
      <c r="A1918" s="120" t="s">
        <v>17</v>
      </c>
      <c r="B1918" s="121" t="s">
        <v>18</v>
      </c>
      <c r="C1918" s="122">
        <v>42664</v>
      </c>
      <c r="D1918" s="132">
        <v>280010</v>
      </c>
      <c r="E1918" s="120" t="s">
        <v>523</v>
      </c>
      <c r="F1918" s="130">
        <v>124</v>
      </c>
      <c r="G1918" s="120" t="s">
        <v>144</v>
      </c>
      <c r="H1918" s="130" t="s">
        <v>524</v>
      </c>
      <c r="I1918" s="130">
        <v>100</v>
      </c>
      <c r="J1918" s="131">
        <v>10.7</v>
      </c>
      <c r="K1918" s="129">
        <f t="shared" si="122"/>
        <v>1070</v>
      </c>
      <c r="L1918" s="133" t="s">
        <v>477</v>
      </c>
      <c r="M1918" s="133" t="s">
        <v>477</v>
      </c>
      <c r="N1918" s="133" t="s">
        <v>477</v>
      </c>
      <c r="O1918" s="133" t="s">
        <v>477</v>
      </c>
      <c r="P1918" s="126" t="s">
        <v>477</v>
      </c>
      <c r="Q1918" s="120" t="s">
        <v>477</v>
      </c>
      <c r="R1918" s="120" t="s">
        <v>559</v>
      </c>
    </row>
    <row r="1919" spans="1:18" ht="105" x14ac:dyDescent="0.25">
      <c r="A1919" s="120" t="s">
        <v>17</v>
      </c>
      <c r="B1919" s="121" t="s">
        <v>18</v>
      </c>
      <c r="C1919" s="122">
        <v>42664</v>
      </c>
      <c r="D1919" s="132">
        <v>280010</v>
      </c>
      <c r="E1919" s="120" t="s">
        <v>523</v>
      </c>
      <c r="F1919" s="130">
        <v>135</v>
      </c>
      <c r="G1919" s="120" t="s">
        <v>149</v>
      </c>
      <c r="H1919" s="130" t="s">
        <v>524</v>
      </c>
      <c r="I1919" s="130">
        <v>50</v>
      </c>
      <c r="J1919" s="131">
        <v>0.6</v>
      </c>
      <c r="K1919" s="129">
        <f t="shared" si="122"/>
        <v>30</v>
      </c>
      <c r="L1919" s="133">
        <v>42591</v>
      </c>
      <c r="M1919" s="130" t="s">
        <v>539</v>
      </c>
      <c r="N1919" s="130">
        <v>18</v>
      </c>
      <c r="O1919" s="127">
        <f t="shared" si="123"/>
        <v>10.799999999999999</v>
      </c>
      <c r="P1919" s="126">
        <v>42633</v>
      </c>
      <c r="Q1919" s="120">
        <v>4605</v>
      </c>
      <c r="R1919" s="120" t="s">
        <v>692</v>
      </c>
    </row>
    <row r="1920" spans="1:18" ht="75" x14ac:dyDescent="0.25">
      <c r="A1920" s="120" t="s">
        <v>17</v>
      </c>
      <c r="B1920" s="121" t="s">
        <v>18</v>
      </c>
      <c r="C1920" s="122">
        <v>42664</v>
      </c>
      <c r="D1920" s="132">
        <v>280010</v>
      </c>
      <c r="E1920" s="120" t="s">
        <v>523</v>
      </c>
      <c r="F1920" s="130">
        <v>160</v>
      </c>
      <c r="G1920" s="120" t="s">
        <v>174</v>
      </c>
      <c r="H1920" s="130" t="s">
        <v>524</v>
      </c>
      <c r="I1920" s="130">
        <v>10</v>
      </c>
      <c r="J1920" s="131">
        <v>7.54</v>
      </c>
      <c r="K1920" s="129">
        <f t="shared" si="122"/>
        <v>75.400000000000006</v>
      </c>
      <c r="L1920" s="133">
        <v>42591</v>
      </c>
      <c r="M1920" s="130" t="s">
        <v>538</v>
      </c>
      <c r="N1920" s="130">
        <v>10</v>
      </c>
      <c r="O1920" s="127">
        <f t="shared" si="123"/>
        <v>75.400000000000006</v>
      </c>
      <c r="P1920" s="126">
        <v>42646</v>
      </c>
      <c r="Q1920" s="120">
        <v>4384</v>
      </c>
      <c r="R1920" s="120" t="s">
        <v>611</v>
      </c>
    </row>
    <row r="1921" spans="1:18" ht="45" x14ac:dyDescent="0.25">
      <c r="A1921" s="120" t="s">
        <v>17</v>
      </c>
      <c r="B1921" s="121" t="s">
        <v>18</v>
      </c>
      <c r="C1921" s="122">
        <v>42664</v>
      </c>
      <c r="D1921" s="132">
        <v>280010</v>
      </c>
      <c r="E1921" s="120" t="s">
        <v>523</v>
      </c>
      <c r="F1921" s="130">
        <v>174</v>
      </c>
      <c r="G1921" s="120" t="s">
        <v>179</v>
      </c>
      <c r="H1921" s="130" t="s">
        <v>524</v>
      </c>
      <c r="I1921" s="130">
        <v>5</v>
      </c>
      <c r="J1921" s="131">
        <v>2.8</v>
      </c>
      <c r="K1921" s="129">
        <f t="shared" si="122"/>
        <v>14</v>
      </c>
      <c r="L1921" s="133">
        <v>42591</v>
      </c>
      <c r="M1921" s="144" t="s">
        <v>542</v>
      </c>
      <c r="N1921" s="130">
        <v>5</v>
      </c>
      <c r="O1921" s="127">
        <f t="shared" si="123"/>
        <v>14</v>
      </c>
      <c r="P1921" s="126">
        <v>42660</v>
      </c>
      <c r="Q1921" s="120">
        <v>378</v>
      </c>
      <c r="R1921" s="120" t="s">
        <v>611</v>
      </c>
    </row>
    <row r="1922" spans="1:18" ht="60" x14ac:dyDescent="0.25">
      <c r="A1922" s="120" t="s">
        <v>17</v>
      </c>
      <c r="B1922" s="121" t="s">
        <v>18</v>
      </c>
      <c r="C1922" s="122">
        <v>42664</v>
      </c>
      <c r="D1922" s="132">
        <v>280100</v>
      </c>
      <c r="E1922" s="120" t="s">
        <v>525</v>
      </c>
      <c r="F1922" s="130">
        <v>7</v>
      </c>
      <c r="G1922" s="120" t="s">
        <v>47</v>
      </c>
      <c r="H1922" s="130" t="s">
        <v>524</v>
      </c>
      <c r="I1922" s="130">
        <v>2</v>
      </c>
      <c r="J1922" s="131">
        <v>2.5</v>
      </c>
      <c r="K1922" s="129">
        <f t="shared" si="122"/>
        <v>5</v>
      </c>
      <c r="L1922" s="133">
        <v>42591</v>
      </c>
      <c r="M1922" s="130" t="s">
        <v>550</v>
      </c>
      <c r="N1922" s="130">
        <v>2</v>
      </c>
      <c r="O1922" s="127">
        <f t="shared" si="123"/>
        <v>5</v>
      </c>
      <c r="P1922" s="126">
        <v>42640</v>
      </c>
      <c r="Q1922" s="120">
        <v>17161</v>
      </c>
      <c r="R1922" s="120" t="s">
        <v>611</v>
      </c>
    </row>
    <row r="1923" spans="1:18" ht="45" x14ac:dyDescent="0.25">
      <c r="A1923" s="120" t="s">
        <v>17</v>
      </c>
      <c r="B1923" s="121" t="s">
        <v>18</v>
      </c>
      <c r="C1923" s="122">
        <v>42664</v>
      </c>
      <c r="D1923" s="132">
        <v>280100</v>
      </c>
      <c r="E1923" s="120" t="s">
        <v>525</v>
      </c>
      <c r="F1923" s="130">
        <v>9</v>
      </c>
      <c r="G1923" s="120" t="str">
        <f>VLOOKUP(F1923,Plan2!$1:$1048576,3,FALSE)</f>
        <v>BARBANTE ALGODÃO, QUANTIDADE FIOS 8 UN, ACABAMENTO SUPERFICIAL CRÚ. ROLO DE 250G</v>
      </c>
      <c r="H1923" s="130" t="s">
        <v>524</v>
      </c>
      <c r="I1923" s="130">
        <v>2</v>
      </c>
      <c r="J1923" s="131">
        <v>3.49</v>
      </c>
      <c r="K1923" s="129">
        <f t="shared" si="122"/>
        <v>6.98</v>
      </c>
      <c r="L1923" s="133">
        <v>42591</v>
      </c>
      <c r="M1923" s="144" t="s">
        <v>536</v>
      </c>
      <c r="N1923" s="130">
        <v>2</v>
      </c>
      <c r="O1923" s="147">
        <f t="shared" si="123"/>
        <v>6.98</v>
      </c>
      <c r="P1923" s="126">
        <v>42667</v>
      </c>
      <c r="Q1923" s="120">
        <v>1342</v>
      </c>
      <c r="R1923" s="120" t="s">
        <v>611</v>
      </c>
    </row>
    <row r="1924" spans="1:18" ht="60" x14ac:dyDescent="0.25">
      <c r="A1924" s="120" t="s">
        <v>17</v>
      </c>
      <c r="B1924" s="121" t="s">
        <v>18</v>
      </c>
      <c r="C1924" s="122">
        <v>42664</v>
      </c>
      <c r="D1924" s="132">
        <v>280100</v>
      </c>
      <c r="E1924" s="120" t="s">
        <v>525</v>
      </c>
      <c r="F1924" s="130">
        <v>10</v>
      </c>
      <c r="G1924" s="120" t="str">
        <f>VLOOKUP(F1924,Plan2!$1:$1048576,3,FALSE)</f>
        <v>BLOCO FLIP CHART, COR BRANCA, FORMATO 66 X 96 CM, APLICAÇÃO FLIP CHART COM FUROS, CARACTERÍSTICAS ADICIONAIS SEM PAUTA</v>
      </c>
      <c r="H1924" s="130" t="s">
        <v>524</v>
      </c>
      <c r="I1924" s="130">
        <v>4</v>
      </c>
      <c r="J1924" s="131">
        <v>19.899999999999999</v>
      </c>
      <c r="K1924" s="129">
        <f t="shared" si="122"/>
        <v>79.599999999999994</v>
      </c>
      <c r="L1924" s="133">
        <v>42591</v>
      </c>
      <c r="M1924" s="144" t="s">
        <v>542</v>
      </c>
      <c r="N1924" s="130">
        <v>4</v>
      </c>
      <c r="O1924" s="127">
        <f t="shared" si="123"/>
        <v>79.599999999999994</v>
      </c>
      <c r="P1924" s="126">
        <v>42660</v>
      </c>
      <c r="Q1924" s="120">
        <v>378</v>
      </c>
      <c r="R1924" s="120" t="s">
        <v>611</v>
      </c>
    </row>
    <row r="1925" spans="1:18" ht="45" x14ac:dyDescent="0.25">
      <c r="A1925" s="120" t="s">
        <v>17</v>
      </c>
      <c r="B1925" s="121" t="s">
        <v>18</v>
      </c>
      <c r="C1925" s="122">
        <v>42664</v>
      </c>
      <c r="D1925" s="132">
        <v>280100</v>
      </c>
      <c r="E1925" s="120" t="s">
        <v>525</v>
      </c>
      <c r="F1925" s="130">
        <v>17</v>
      </c>
      <c r="G1925" s="120" t="s">
        <v>57</v>
      </c>
      <c r="H1925" s="130" t="s">
        <v>524</v>
      </c>
      <c r="I1925" s="130">
        <v>10</v>
      </c>
      <c r="J1925" s="131">
        <v>2.5499999999999998</v>
      </c>
      <c r="K1925" s="129">
        <f t="shared" ref="K1925:K1988" si="124">J1925*I1925</f>
        <v>25.5</v>
      </c>
      <c r="L1925" s="133">
        <v>42591</v>
      </c>
      <c r="M1925" s="130" t="s">
        <v>539</v>
      </c>
      <c r="N1925" s="130">
        <v>10</v>
      </c>
      <c r="O1925" s="127">
        <f t="shared" ref="O1925:O1988" si="125">N1925*J1925</f>
        <v>25.5</v>
      </c>
      <c r="P1925" s="126">
        <v>42633</v>
      </c>
      <c r="Q1925" s="120">
        <v>4605</v>
      </c>
      <c r="R1925" s="120" t="s">
        <v>611</v>
      </c>
    </row>
    <row r="1926" spans="1:18" ht="45" x14ac:dyDescent="0.25">
      <c r="A1926" s="120" t="s">
        <v>17</v>
      </c>
      <c r="B1926" s="121" t="s">
        <v>18</v>
      </c>
      <c r="C1926" s="122">
        <v>42664</v>
      </c>
      <c r="D1926" s="132">
        <v>280100</v>
      </c>
      <c r="E1926" s="120" t="s">
        <v>525</v>
      </c>
      <c r="F1926" s="130">
        <v>16</v>
      </c>
      <c r="G1926" s="120" t="s">
        <v>56</v>
      </c>
      <c r="H1926" s="130" t="s">
        <v>524</v>
      </c>
      <c r="I1926" s="130">
        <v>20</v>
      </c>
      <c r="J1926" s="131">
        <v>2.52</v>
      </c>
      <c r="K1926" s="129">
        <f t="shared" si="124"/>
        <v>50.4</v>
      </c>
      <c r="L1926" s="133">
        <v>42591</v>
      </c>
      <c r="M1926" s="130" t="s">
        <v>539</v>
      </c>
      <c r="N1926" s="130">
        <v>20</v>
      </c>
      <c r="O1926" s="127">
        <f t="shared" si="125"/>
        <v>50.4</v>
      </c>
      <c r="P1926" s="126">
        <v>42633</v>
      </c>
      <c r="Q1926" s="120">
        <v>4605</v>
      </c>
      <c r="R1926" s="120" t="s">
        <v>611</v>
      </c>
    </row>
    <row r="1927" spans="1:18" ht="105" x14ac:dyDescent="0.25">
      <c r="A1927" s="120" t="s">
        <v>17</v>
      </c>
      <c r="B1927" s="121" t="s">
        <v>18</v>
      </c>
      <c r="C1927" s="122">
        <v>42664</v>
      </c>
      <c r="D1927" s="132">
        <v>280100</v>
      </c>
      <c r="E1927" s="120" t="s">
        <v>525</v>
      </c>
      <c r="F1927" s="130">
        <v>19</v>
      </c>
      <c r="G1927" s="120" t="s">
        <v>59</v>
      </c>
      <c r="H1927" s="130" t="s">
        <v>524</v>
      </c>
      <c r="I1927" s="130">
        <v>50</v>
      </c>
      <c r="J1927" s="131">
        <v>0.32</v>
      </c>
      <c r="K1927" s="129">
        <f t="shared" si="124"/>
        <v>16</v>
      </c>
      <c r="L1927" s="133">
        <v>42591</v>
      </c>
      <c r="M1927" s="130" t="s">
        <v>548</v>
      </c>
      <c r="N1927" s="130">
        <v>50</v>
      </c>
      <c r="O1927" s="127">
        <f t="shared" si="125"/>
        <v>16</v>
      </c>
      <c r="P1927" s="133">
        <v>42772</v>
      </c>
      <c r="Q1927" s="130">
        <v>1520</v>
      </c>
      <c r="R1927" s="120" t="s">
        <v>611</v>
      </c>
    </row>
    <row r="1928" spans="1:18" ht="105" x14ac:dyDescent="0.25">
      <c r="A1928" s="120" t="s">
        <v>17</v>
      </c>
      <c r="B1928" s="121" t="s">
        <v>18</v>
      </c>
      <c r="C1928" s="122">
        <v>42664</v>
      </c>
      <c r="D1928" s="132">
        <v>280100</v>
      </c>
      <c r="E1928" s="120" t="s">
        <v>525</v>
      </c>
      <c r="F1928" s="130">
        <v>20</v>
      </c>
      <c r="G1928" s="120" t="s">
        <v>60</v>
      </c>
      <c r="H1928" s="130" t="s">
        <v>524</v>
      </c>
      <c r="I1928" s="130">
        <v>50</v>
      </c>
      <c r="J1928" s="131">
        <v>0.32</v>
      </c>
      <c r="K1928" s="129">
        <f t="shared" si="124"/>
        <v>16</v>
      </c>
      <c r="L1928" s="133">
        <v>42591</v>
      </c>
      <c r="M1928" s="130" t="s">
        <v>548</v>
      </c>
      <c r="N1928" s="130">
        <v>25</v>
      </c>
      <c r="O1928" s="127">
        <f t="shared" si="125"/>
        <v>8</v>
      </c>
      <c r="P1928" s="133">
        <v>42772</v>
      </c>
      <c r="Q1928" s="130">
        <v>1520</v>
      </c>
      <c r="R1928" s="120" t="s">
        <v>692</v>
      </c>
    </row>
    <row r="1929" spans="1:18" ht="105" x14ac:dyDescent="0.25">
      <c r="A1929" s="120" t="s">
        <v>17</v>
      </c>
      <c r="B1929" s="121" t="s">
        <v>18</v>
      </c>
      <c r="C1929" s="122">
        <v>42664</v>
      </c>
      <c r="D1929" s="132">
        <v>280100</v>
      </c>
      <c r="E1929" s="120" t="s">
        <v>525</v>
      </c>
      <c r="F1929" s="130">
        <v>21</v>
      </c>
      <c r="G1929" s="120" t="s">
        <v>61</v>
      </c>
      <c r="H1929" s="130" t="s">
        <v>524</v>
      </c>
      <c r="I1929" s="130">
        <v>50</v>
      </c>
      <c r="J1929" s="131">
        <v>0.32</v>
      </c>
      <c r="K1929" s="129">
        <f t="shared" si="124"/>
        <v>16</v>
      </c>
      <c r="L1929" s="133">
        <v>42591</v>
      </c>
      <c r="M1929" s="130" t="s">
        <v>548</v>
      </c>
      <c r="N1929" s="130">
        <v>50</v>
      </c>
      <c r="O1929" s="127">
        <f t="shared" si="125"/>
        <v>16</v>
      </c>
      <c r="P1929" s="133">
        <v>42772</v>
      </c>
      <c r="Q1929" s="130">
        <v>1520</v>
      </c>
      <c r="R1929" s="120" t="s">
        <v>611</v>
      </c>
    </row>
    <row r="1930" spans="1:18" ht="45" x14ac:dyDescent="0.25">
      <c r="A1930" s="120" t="s">
        <v>17</v>
      </c>
      <c r="B1930" s="121" t="s">
        <v>18</v>
      </c>
      <c r="C1930" s="122">
        <v>42664</v>
      </c>
      <c r="D1930" s="132">
        <v>280100</v>
      </c>
      <c r="E1930" s="120" t="s">
        <v>525</v>
      </c>
      <c r="F1930" s="130">
        <v>27</v>
      </c>
      <c r="G1930" s="120" t="s">
        <v>67</v>
      </c>
      <c r="H1930" s="130" t="s">
        <v>524</v>
      </c>
      <c r="I1930" s="130">
        <v>2</v>
      </c>
      <c r="J1930" s="131">
        <v>0.85</v>
      </c>
      <c r="K1930" s="129">
        <f t="shared" si="124"/>
        <v>1.7</v>
      </c>
      <c r="L1930" s="133">
        <v>42591</v>
      </c>
      <c r="M1930" s="144" t="s">
        <v>542</v>
      </c>
      <c r="N1930" s="130">
        <v>2</v>
      </c>
      <c r="O1930" s="127">
        <f t="shared" si="125"/>
        <v>1.7</v>
      </c>
      <c r="P1930" s="126">
        <v>42660</v>
      </c>
      <c r="Q1930" s="120">
        <v>378</v>
      </c>
      <c r="R1930" s="120" t="s">
        <v>611</v>
      </c>
    </row>
    <row r="1931" spans="1:18" ht="45" x14ac:dyDescent="0.25">
      <c r="A1931" s="120" t="s">
        <v>17</v>
      </c>
      <c r="B1931" s="121" t="s">
        <v>18</v>
      </c>
      <c r="C1931" s="122">
        <v>42664</v>
      </c>
      <c r="D1931" s="132">
        <v>280100</v>
      </c>
      <c r="E1931" s="120" t="s">
        <v>525</v>
      </c>
      <c r="F1931" s="130">
        <v>39</v>
      </c>
      <c r="G1931" s="120" t="s">
        <v>77</v>
      </c>
      <c r="H1931" s="130" t="s">
        <v>524</v>
      </c>
      <c r="I1931" s="130">
        <v>10</v>
      </c>
      <c r="J1931" s="131">
        <v>0.95</v>
      </c>
      <c r="K1931" s="129">
        <f t="shared" si="124"/>
        <v>9.5</v>
      </c>
      <c r="L1931" s="133">
        <v>42591</v>
      </c>
      <c r="M1931" s="144" t="s">
        <v>536</v>
      </c>
      <c r="N1931" s="130">
        <v>10</v>
      </c>
      <c r="O1931" s="147">
        <f t="shared" si="125"/>
        <v>9.5</v>
      </c>
      <c r="P1931" s="126">
        <v>42667</v>
      </c>
      <c r="Q1931" s="120">
        <v>1342</v>
      </c>
      <c r="R1931" s="120" t="s">
        <v>611</v>
      </c>
    </row>
    <row r="1932" spans="1:18" ht="45" x14ac:dyDescent="0.25">
      <c r="A1932" s="120" t="s">
        <v>17</v>
      </c>
      <c r="B1932" s="121" t="s">
        <v>18</v>
      </c>
      <c r="C1932" s="122">
        <v>42664</v>
      </c>
      <c r="D1932" s="132">
        <v>280100</v>
      </c>
      <c r="E1932" s="120" t="s">
        <v>525</v>
      </c>
      <c r="F1932" s="130">
        <v>41</v>
      </c>
      <c r="G1932" s="120" t="s">
        <v>79</v>
      </c>
      <c r="H1932" s="130" t="s">
        <v>524</v>
      </c>
      <c r="I1932" s="130">
        <v>1</v>
      </c>
      <c r="J1932" s="131">
        <v>1.29</v>
      </c>
      <c r="K1932" s="129">
        <f t="shared" si="124"/>
        <v>1.29</v>
      </c>
      <c r="L1932" s="133">
        <v>42591</v>
      </c>
      <c r="M1932" s="130" t="s">
        <v>548</v>
      </c>
      <c r="N1932" s="130">
        <v>1</v>
      </c>
      <c r="O1932" s="127">
        <f t="shared" si="125"/>
        <v>1.29</v>
      </c>
      <c r="P1932" s="133">
        <v>42772</v>
      </c>
      <c r="Q1932" s="130">
        <v>1520</v>
      </c>
      <c r="R1932" s="120" t="s">
        <v>611</v>
      </c>
    </row>
    <row r="1933" spans="1:18" ht="90" x14ac:dyDescent="0.25">
      <c r="A1933" s="120" t="s">
        <v>17</v>
      </c>
      <c r="B1933" s="121" t="s">
        <v>18</v>
      </c>
      <c r="C1933" s="122">
        <v>42664</v>
      </c>
      <c r="D1933" s="132">
        <v>280100</v>
      </c>
      <c r="E1933" s="120" t="s">
        <v>525</v>
      </c>
      <c r="F1933" s="130">
        <v>83</v>
      </c>
      <c r="G1933" s="120" t="s">
        <v>106</v>
      </c>
      <c r="H1933" s="130" t="s">
        <v>524</v>
      </c>
      <c r="I1933" s="130">
        <v>4</v>
      </c>
      <c r="J1933" s="131">
        <v>22.44</v>
      </c>
      <c r="K1933" s="129">
        <f t="shared" si="124"/>
        <v>89.76</v>
      </c>
      <c r="L1933" s="133">
        <v>42591</v>
      </c>
      <c r="M1933" s="130" t="s">
        <v>544</v>
      </c>
      <c r="N1933" s="130">
        <v>4</v>
      </c>
      <c r="O1933" s="127">
        <f t="shared" si="125"/>
        <v>89.76</v>
      </c>
      <c r="P1933" s="126" t="s">
        <v>671</v>
      </c>
      <c r="Q1933" s="120" t="s">
        <v>477</v>
      </c>
      <c r="R1933" s="120" t="s">
        <v>698</v>
      </c>
    </row>
    <row r="1934" spans="1:18" ht="120" x14ac:dyDescent="0.25">
      <c r="A1934" s="120" t="s">
        <v>17</v>
      </c>
      <c r="B1934" s="121" t="s">
        <v>18</v>
      </c>
      <c r="C1934" s="122">
        <v>42664</v>
      </c>
      <c r="D1934" s="132">
        <v>280100</v>
      </c>
      <c r="E1934" s="120" t="s">
        <v>525</v>
      </c>
      <c r="F1934" s="130">
        <v>84</v>
      </c>
      <c r="G1934" s="120" t="s">
        <v>107</v>
      </c>
      <c r="H1934" s="130" t="s">
        <v>524</v>
      </c>
      <c r="I1934" s="130">
        <v>2</v>
      </c>
      <c r="J1934" s="131">
        <v>74.849999999999994</v>
      </c>
      <c r="K1934" s="129">
        <f t="shared" si="124"/>
        <v>149.69999999999999</v>
      </c>
      <c r="L1934" s="133">
        <v>42591</v>
      </c>
      <c r="M1934" s="144" t="s">
        <v>537</v>
      </c>
      <c r="N1934" s="130">
        <v>2</v>
      </c>
      <c r="O1934" s="127">
        <f t="shared" si="125"/>
        <v>149.69999999999999</v>
      </c>
      <c r="P1934" s="126">
        <v>42647</v>
      </c>
      <c r="Q1934" s="120">
        <v>6666</v>
      </c>
      <c r="R1934" s="120" t="s">
        <v>611</v>
      </c>
    </row>
    <row r="1935" spans="1:18" ht="75" x14ac:dyDescent="0.25">
      <c r="A1935" s="120" t="s">
        <v>17</v>
      </c>
      <c r="B1935" s="121" t="s">
        <v>18</v>
      </c>
      <c r="C1935" s="122">
        <v>42664</v>
      </c>
      <c r="D1935" s="132">
        <v>280100</v>
      </c>
      <c r="E1935" s="120" t="s">
        <v>525</v>
      </c>
      <c r="F1935" s="130">
        <v>91</v>
      </c>
      <c r="G1935" s="120" t="s">
        <v>114</v>
      </c>
      <c r="H1935" s="130" t="s">
        <v>524</v>
      </c>
      <c r="I1935" s="130">
        <v>2</v>
      </c>
      <c r="J1935" s="131">
        <v>1.03</v>
      </c>
      <c r="K1935" s="129">
        <f t="shared" si="124"/>
        <v>2.06</v>
      </c>
      <c r="L1935" s="133">
        <v>42591</v>
      </c>
      <c r="M1935" s="130" t="s">
        <v>546</v>
      </c>
      <c r="N1935" s="130">
        <v>2</v>
      </c>
      <c r="O1935" s="127">
        <f t="shared" si="125"/>
        <v>2.06</v>
      </c>
      <c r="P1935" s="126">
        <v>42653</v>
      </c>
      <c r="Q1935" s="120">
        <v>3293</v>
      </c>
      <c r="R1935" s="120" t="s">
        <v>611</v>
      </c>
    </row>
    <row r="1936" spans="1:18" ht="60" x14ac:dyDescent="0.25">
      <c r="A1936" s="120" t="s">
        <v>17</v>
      </c>
      <c r="B1936" s="121" t="s">
        <v>18</v>
      </c>
      <c r="C1936" s="122">
        <v>42664</v>
      </c>
      <c r="D1936" s="132">
        <v>280100</v>
      </c>
      <c r="E1936" s="120" t="s">
        <v>525</v>
      </c>
      <c r="F1936" s="130">
        <v>94</v>
      </c>
      <c r="G1936" s="120" t="s">
        <v>116</v>
      </c>
      <c r="H1936" s="130" t="s">
        <v>524</v>
      </c>
      <c r="I1936" s="130">
        <v>12</v>
      </c>
      <c r="J1936" s="131">
        <v>1.22</v>
      </c>
      <c r="K1936" s="129">
        <f t="shared" si="124"/>
        <v>14.64</v>
      </c>
      <c r="L1936" s="133">
        <v>42591</v>
      </c>
      <c r="M1936" s="144" t="s">
        <v>541</v>
      </c>
      <c r="N1936" s="130">
        <v>8</v>
      </c>
      <c r="O1936" s="127">
        <f t="shared" si="125"/>
        <v>9.76</v>
      </c>
      <c r="P1936" s="126">
        <v>42641</v>
      </c>
      <c r="Q1936" s="120">
        <v>565</v>
      </c>
      <c r="R1936" s="120" t="s">
        <v>692</v>
      </c>
    </row>
    <row r="1937" spans="1:18" ht="60" x14ac:dyDescent="0.25">
      <c r="A1937" s="120" t="s">
        <v>17</v>
      </c>
      <c r="B1937" s="121" t="s">
        <v>18</v>
      </c>
      <c r="C1937" s="122">
        <v>42664</v>
      </c>
      <c r="D1937" s="132">
        <v>280100</v>
      </c>
      <c r="E1937" s="120" t="s">
        <v>525</v>
      </c>
      <c r="F1937" s="130">
        <v>99</v>
      </c>
      <c r="G1937" s="120" t="s">
        <v>121</v>
      </c>
      <c r="H1937" s="130" t="s">
        <v>524</v>
      </c>
      <c r="I1937" s="130">
        <v>4</v>
      </c>
      <c r="J1937" s="131">
        <v>19.989999999999998</v>
      </c>
      <c r="K1937" s="129">
        <f t="shared" si="124"/>
        <v>79.959999999999994</v>
      </c>
      <c r="L1937" s="133">
        <v>42591</v>
      </c>
      <c r="M1937" s="144" t="s">
        <v>541</v>
      </c>
      <c r="N1937" s="130">
        <v>4</v>
      </c>
      <c r="O1937" s="127">
        <f t="shared" si="125"/>
        <v>79.959999999999994</v>
      </c>
      <c r="P1937" s="126">
        <v>42641</v>
      </c>
      <c r="Q1937" s="120">
        <v>565</v>
      </c>
      <c r="R1937" s="120" t="s">
        <v>611</v>
      </c>
    </row>
    <row r="1938" spans="1:18" ht="45" x14ac:dyDescent="0.25">
      <c r="A1938" s="120" t="s">
        <v>17</v>
      </c>
      <c r="B1938" s="121" t="s">
        <v>18</v>
      </c>
      <c r="C1938" s="122">
        <v>42664</v>
      </c>
      <c r="D1938" s="132">
        <v>280100</v>
      </c>
      <c r="E1938" s="120" t="s">
        <v>525</v>
      </c>
      <c r="F1938" s="130">
        <v>102</v>
      </c>
      <c r="G1938" s="120" t="s">
        <v>124</v>
      </c>
      <c r="H1938" s="130" t="s">
        <v>524</v>
      </c>
      <c r="I1938" s="130">
        <v>1</v>
      </c>
      <c r="J1938" s="131">
        <v>17.489999999999998</v>
      </c>
      <c r="K1938" s="129">
        <f t="shared" si="124"/>
        <v>17.489999999999998</v>
      </c>
      <c r="L1938" s="133">
        <v>42591</v>
      </c>
      <c r="M1938" s="130" t="s">
        <v>538</v>
      </c>
      <c r="N1938" s="130">
        <v>1</v>
      </c>
      <c r="O1938" s="127">
        <f t="shared" si="125"/>
        <v>17.489999999999998</v>
      </c>
      <c r="P1938" s="126">
        <v>42646</v>
      </c>
      <c r="Q1938" s="120">
        <v>4384</v>
      </c>
      <c r="R1938" s="120" t="s">
        <v>611</v>
      </c>
    </row>
    <row r="1939" spans="1:18" ht="60" x14ac:dyDescent="0.25">
      <c r="A1939" s="120" t="s">
        <v>17</v>
      </c>
      <c r="B1939" s="121" t="s">
        <v>18</v>
      </c>
      <c r="C1939" s="122">
        <v>42664</v>
      </c>
      <c r="D1939" s="132">
        <v>280100</v>
      </c>
      <c r="E1939" s="120" t="s">
        <v>525</v>
      </c>
      <c r="F1939" s="130">
        <v>111</v>
      </c>
      <c r="G1939" s="120" t="s">
        <v>134</v>
      </c>
      <c r="H1939" s="130" t="s">
        <v>524</v>
      </c>
      <c r="I1939" s="130">
        <v>5</v>
      </c>
      <c r="J1939" s="131">
        <v>10.49</v>
      </c>
      <c r="K1939" s="129">
        <f t="shared" si="124"/>
        <v>52.45</v>
      </c>
      <c r="L1939" s="133">
        <v>42591</v>
      </c>
      <c r="M1939" s="130" t="s">
        <v>547</v>
      </c>
      <c r="N1939" s="130">
        <v>5</v>
      </c>
      <c r="O1939" s="127">
        <f t="shared" si="125"/>
        <v>52.45</v>
      </c>
      <c r="P1939" s="126">
        <v>42725</v>
      </c>
      <c r="Q1939" s="120">
        <v>1731</v>
      </c>
      <c r="R1939" s="120" t="s">
        <v>611</v>
      </c>
    </row>
    <row r="1940" spans="1:18" ht="135" x14ac:dyDescent="0.25">
      <c r="A1940" s="120" t="s">
        <v>17</v>
      </c>
      <c r="B1940" s="121" t="s">
        <v>18</v>
      </c>
      <c r="C1940" s="122">
        <v>42664</v>
      </c>
      <c r="D1940" s="132">
        <v>280100</v>
      </c>
      <c r="E1940" s="120" t="s">
        <v>525</v>
      </c>
      <c r="F1940" s="130">
        <v>113</v>
      </c>
      <c r="G1940" s="120" t="s">
        <v>136</v>
      </c>
      <c r="H1940" s="130" t="s">
        <v>524</v>
      </c>
      <c r="I1940" s="130">
        <v>10</v>
      </c>
      <c r="J1940" s="131">
        <v>12.72</v>
      </c>
      <c r="K1940" s="129">
        <f t="shared" si="124"/>
        <v>127.2</v>
      </c>
      <c r="L1940" s="133">
        <v>42591</v>
      </c>
      <c r="M1940" s="130" t="s">
        <v>539</v>
      </c>
      <c r="N1940" s="130">
        <v>10</v>
      </c>
      <c r="O1940" s="127">
        <f t="shared" si="125"/>
        <v>127.2</v>
      </c>
      <c r="P1940" s="126">
        <v>42633</v>
      </c>
      <c r="Q1940" s="120">
        <v>4605</v>
      </c>
      <c r="R1940" s="120" t="s">
        <v>611</v>
      </c>
    </row>
    <row r="1941" spans="1:18" ht="135" x14ac:dyDescent="0.25">
      <c r="A1941" s="120" t="s">
        <v>17</v>
      </c>
      <c r="B1941" s="121" t="s">
        <v>18</v>
      </c>
      <c r="C1941" s="122">
        <v>42664</v>
      </c>
      <c r="D1941" s="132">
        <v>280100</v>
      </c>
      <c r="E1941" s="120" t="s">
        <v>525</v>
      </c>
      <c r="F1941" s="130">
        <v>114</v>
      </c>
      <c r="G1941" s="120" t="s">
        <v>137</v>
      </c>
      <c r="H1941" s="130" t="s">
        <v>524</v>
      </c>
      <c r="I1941" s="130">
        <v>10</v>
      </c>
      <c r="J1941" s="131">
        <v>11.42</v>
      </c>
      <c r="K1941" s="129">
        <f t="shared" si="124"/>
        <v>114.2</v>
      </c>
      <c r="L1941" s="133">
        <v>42591</v>
      </c>
      <c r="M1941" s="130" t="s">
        <v>539</v>
      </c>
      <c r="N1941" s="130">
        <v>10</v>
      </c>
      <c r="O1941" s="127">
        <f t="shared" si="125"/>
        <v>114.2</v>
      </c>
      <c r="P1941" s="126">
        <v>42633</v>
      </c>
      <c r="Q1941" s="120">
        <v>4605</v>
      </c>
      <c r="R1941" s="120" t="s">
        <v>611</v>
      </c>
    </row>
    <row r="1942" spans="1:18" ht="135" x14ac:dyDescent="0.25">
      <c r="A1942" s="120" t="s">
        <v>17</v>
      </c>
      <c r="B1942" s="121" t="s">
        <v>18</v>
      </c>
      <c r="C1942" s="122">
        <v>42664</v>
      </c>
      <c r="D1942" s="132">
        <v>280100</v>
      </c>
      <c r="E1942" s="120" t="s">
        <v>525</v>
      </c>
      <c r="F1942" s="130">
        <v>115</v>
      </c>
      <c r="G1942" s="120" t="s">
        <v>138</v>
      </c>
      <c r="H1942" s="130" t="s">
        <v>524</v>
      </c>
      <c r="I1942" s="130">
        <v>40</v>
      </c>
      <c r="J1942" s="131">
        <v>14.1</v>
      </c>
      <c r="K1942" s="129">
        <f t="shared" si="124"/>
        <v>564</v>
      </c>
      <c r="L1942" s="133">
        <v>42591</v>
      </c>
      <c r="M1942" s="130" t="s">
        <v>540</v>
      </c>
      <c r="N1942" s="130">
        <v>40</v>
      </c>
      <c r="O1942" s="127">
        <f t="shared" si="125"/>
        <v>564</v>
      </c>
      <c r="P1942" s="133">
        <v>42766</v>
      </c>
      <c r="Q1942" s="130">
        <v>7</v>
      </c>
      <c r="R1942" s="120" t="s">
        <v>611</v>
      </c>
    </row>
    <row r="1943" spans="1:18" ht="45" x14ac:dyDescent="0.25">
      <c r="A1943" s="120" t="s">
        <v>17</v>
      </c>
      <c r="B1943" s="121" t="s">
        <v>18</v>
      </c>
      <c r="C1943" s="122">
        <v>42664</v>
      </c>
      <c r="D1943" s="132">
        <v>280100</v>
      </c>
      <c r="E1943" s="120" t="s">
        <v>525</v>
      </c>
      <c r="F1943" s="130">
        <v>124</v>
      </c>
      <c r="G1943" s="120" t="s">
        <v>144</v>
      </c>
      <c r="H1943" s="130" t="s">
        <v>524</v>
      </c>
      <c r="I1943" s="130">
        <v>20</v>
      </c>
      <c r="J1943" s="131">
        <v>10.7</v>
      </c>
      <c r="K1943" s="129">
        <f t="shared" si="124"/>
        <v>214</v>
      </c>
      <c r="L1943" s="133" t="s">
        <v>477</v>
      </c>
      <c r="M1943" s="133" t="s">
        <v>477</v>
      </c>
      <c r="N1943" s="133" t="s">
        <v>477</v>
      </c>
      <c r="O1943" s="133" t="s">
        <v>477</v>
      </c>
      <c r="P1943" s="126" t="s">
        <v>477</v>
      </c>
      <c r="Q1943" s="120" t="s">
        <v>477</v>
      </c>
      <c r="R1943" s="120" t="s">
        <v>560</v>
      </c>
    </row>
    <row r="1944" spans="1:18" ht="75" x14ac:dyDescent="0.25">
      <c r="A1944" s="120" t="s">
        <v>17</v>
      </c>
      <c r="B1944" s="121" t="s">
        <v>18</v>
      </c>
      <c r="C1944" s="122">
        <v>42664</v>
      </c>
      <c r="D1944" s="132">
        <v>280100</v>
      </c>
      <c r="E1944" s="120" t="s">
        <v>525</v>
      </c>
      <c r="F1944" s="130">
        <v>142</v>
      </c>
      <c r="G1944" s="120" t="s">
        <v>156</v>
      </c>
      <c r="H1944" s="130" t="s">
        <v>524</v>
      </c>
      <c r="I1944" s="130">
        <v>5</v>
      </c>
      <c r="J1944" s="131">
        <v>1.89</v>
      </c>
      <c r="K1944" s="129">
        <f t="shared" si="124"/>
        <v>9.4499999999999993</v>
      </c>
      <c r="L1944" s="133">
        <v>42591</v>
      </c>
      <c r="M1944" s="144" t="s">
        <v>543</v>
      </c>
      <c r="N1944" s="130">
        <v>5</v>
      </c>
      <c r="O1944" s="127">
        <f t="shared" si="125"/>
        <v>9.4499999999999993</v>
      </c>
      <c r="P1944" s="126">
        <v>42639</v>
      </c>
      <c r="Q1944" s="120">
        <v>1484</v>
      </c>
      <c r="R1944" s="120" t="s">
        <v>611</v>
      </c>
    </row>
    <row r="1945" spans="1:18" ht="75" x14ac:dyDescent="0.25">
      <c r="A1945" s="120" t="s">
        <v>17</v>
      </c>
      <c r="B1945" s="121" t="s">
        <v>18</v>
      </c>
      <c r="C1945" s="122">
        <v>42664</v>
      </c>
      <c r="D1945" s="132">
        <v>280100</v>
      </c>
      <c r="E1945" s="120" t="s">
        <v>525</v>
      </c>
      <c r="F1945" s="130">
        <v>144</v>
      </c>
      <c r="G1945" s="120" t="s">
        <v>158</v>
      </c>
      <c r="H1945" s="130" t="s">
        <v>524</v>
      </c>
      <c r="I1945" s="130">
        <v>5</v>
      </c>
      <c r="J1945" s="131">
        <v>2.02</v>
      </c>
      <c r="K1945" s="129">
        <f t="shared" si="124"/>
        <v>10.1</v>
      </c>
      <c r="L1945" s="133">
        <v>42591</v>
      </c>
      <c r="M1945" s="144" t="s">
        <v>543</v>
      </c>
      <c r="N1945" s="130">
        <v>5</v>
      </c>
      <c r="O1945" s="127">
        <f t="shared" si="125"/>
        <v>10.1</v>
      </c>
      <c r="P1945" s="126">
        <v>42639</v>
      </c>
      <c r="Q1945" s="120">
        <v>1484</v>
      </c>
      <c r="R1945" s="120" t="s">
        <v>611</v>
      </c>
    </row>
    <row r="1946" spans="1:18" ht="45" x14ac:dyDescent="0.25">
      <c r="A1946" s="120" t="s">
        <v>17</v>
      </c>
      <c r="B1946" s="121" t="s">
        <v>18</v>
      </c>
      <c r="C1946" s="122">
        <v>42664</v>
      </c>
      <c r="D1946" s="132">
        <v>280100</v>
      </c>
      <c r="E1946" s="120" t="s">
        <v>525</v>
      </c>
      <c r="F1946" s="130">
        <v>152</v>
      </c>
      <c r="G1946" s="120" t="s">
        <v>166</v>
      </c>
      <c r="H1946" s="130" t="s">
        <v>524</v>
      </c>
      <c r="I1946" s="130">
        <v>10</v>
      </c>
      <c r="J1946" s="131">
        <v>0.94</v>
      </c>
      <c r="K1946" s="129">
        <f t="shared" si="124"/>
        <v>9.3999999999999986</v>
      </c>
      <c r="L1946" s="133">
        <v>42591</v>
      </c>
      <c r="M1946" s="144" t="s">
        <v>543</v>
      </c>
      <c r="N1946" s="130">
        <v>10</v>
      </c>
      <c r="O1946" s="127">
        <f t="shared" si="125"/>
        <v>9.3999999999999986</v>
      </c>
      <c r="P1946" s="126">
        <v>42639</v>
      </c>
      <c r="Q1946" s="120">
        <v>1484</v>
      </c>
      <c r="R1946" s="120" t="s">
        <v>611</v>
      </c>
    </row>
    <row r="1947" spans="1:18" ht="45" x14ac:dyDescent="0.25">
      <c r="A1947" s="120" t="s">
        <v>17</v>
      </c>
      <c r="B1947" s="121" t="s">
        <v>18</v>
      </c>
      <c r="C1947" s="122">
        <v>42664</v>
      </c>
      <c r="D1947" s="132">
        <v>280100</v>
      </c>
      <c r="E1947" s="120" t="s">
        <v>525</v>
      </c>
      <c r="F1947" s="130">
        <v>156</v>
      </c>
      <c r="G1947" s="120" t="s">
        <v>170</v>
      </c>
      <c r="H1947" s="130" t="s">
        <v>524</v>
      </c>
      <c r="I1947" s="130">
        <v>5</v>
      </c>
      <c r="J1947" s="131">
        <v>1.3</v>
      </c>
      <c r="K1947" s="129">
        <f t="shared" si="124"/>
        <v>6.5</v>
      </c>
      <c r="L1947" s="133">
        <v>42591</v>
      </c>
      <c r="M1947" s="144" t="s">
        <v>542</v>
      </c>
      <c r="N1947" s="130">
        <v>5</v>
      </c>
      <c r="O1947" s="127">
        <f t="shared" si="125"/>
        <v>6.5</v>
      </c>
      <c r="P1947" s="126">
        <v>42660</v>
      </c>
      <c r="Q1947" s="120">
        <v>378</v>
      </c>
      <c r="R1947" s="120" t="s">
        <v>611</v>
      </c>
    </row>
    <row r="1948" spans="1:18" ht="75" x14ac:dyDescent="0.25">
      <c r="A1948" s="120" t="s">
        <v>17</v>
      </c>
      <c r="B1948" s="121" t="s">
        <v>18</v>
      </c>
      <c r="C1948" s="122">
        <v>42664</v>
      </c>
      <c r="D1948" s="132">
        <v>280100</v>
      </c>
      <c r="E1948" s="120" t="s">
        <v>525</v>
      </c>
      <c r="F1948" s="130">
        <v>160</v>
      </c>
      <c r="G1948" s="120" t="s">
        <v>174</v>
      </c>
      <c r="H1948" s="130" t="s">
        <v>524</v>
      </c>
      <c r="I1948" s="130">
        <v>10</v>
      </c>
      <c r="J1948" s="131">
        <v>7.54</v>
      </c>
      <c r="K1948" s="129">
        <f t="shared" si="124"/>
        <v>75.400000000000006</v>
      </c>
      <c r="L1948" s="133">
        <v>42591</v>
      </c>
      <c r="M1948" s="130" t="s">
        <v>538</v>
      </c>
      <c r="N1948" s="130">
        <v>10</v>
      </c>
      <c r="O1948" s="127">
        <f t="shared" si="125"/>
        <v>75.400000000000006</v>
      </c>
      <c r="P1948" s="126">
        <v>42646</v>
      </c>
      <c r="Q1948" s="120">
        <v>4384</v>
      </c>
      <c r="R1948" s="120" t="s">
        <v>611</v>
      </c>
    </row>
    <row r="1949" spans="1:18" ht="45" x14ac:dyDescent="0.25">
      <c r="A1949" s="120" t="s">
        <v>17</v>
      </c>
      <c r="B1949" s="121" t="s">
        <v>18</v>
      </c>
      <c r="C1949" s="122">
        <v>42664</v>
      </c>
      <c r="D1949" s="132">
        <v>280100</v>
      </c>
      <c r="E1949" s="120" t="s">
        <v>525</v>
      </c>
      <c r="F1949" s="130">
        <v>174</v>
      </c>
      <c r="G1949" s="120" t="s">
        <v>179</v>
      </c>
      <c r="H1949" s="130" t="s">
        <v>524</v>
      </c>
      <c r="I1949" s="130">
        <v>3</v>
      </c>
      <c r="J1949" s="131">
        <v>2.8</v>
      </c>
      <c r="K1949" s="129">
        <f t="shared" si="124"/>
        <v>8.3999999999999986</v>
      </c>
      <c r="L1949" s="133">
        <v>42591</v>
      </c>
      <c r="M1949" s="144" t="s">
        <v>542</v>
      </c>
      <c r="N1949" s="130">
        <v>3</v>
      </c>
      <c r="O1949" s="127">
        <f t="shared" si="125"/>
        <v>8.3999999999999986</v>
      </c>
      <c r="P1949" s="126">
        <v>42660</v>
      </c>
      <c r="Q1949" s="120">
        <v>378</v>
      </c>
      <c r="R1949" s="120" t="s">
        <v>611</v>
      </c>
    </row>
    <row r="1950" spans="1:18" ht="90" x14ac:dyDescent="0.25">
      <c r="A1950" s="120" t="s">
        <v>17</v>
      </c>
      <c r="B1950" s="121" t="s">
        <v>18</v>
      </c>
      <c r="C1950" s="122">
        <v>42664</v>
      </c>
      <c r="D1950" s="132">
        <v>290000</v>
      </c>
      <c r="E1950" s="120" t="s">
        <v>526</v>
      </c>
      <c r="F1950" s="130">
        <v>4</v>
      </c>
      <c r="G1950" s="120" t="s">
        <v>44</v>
      </c>
      <c r="H1950" s="130" t="s">
        <v>527</v>
      </c>
      <c r="I1950" s="130">
        <v>2</v>
      </c>
      <c r="J1950" s="131">
        <v>3.5</v>
      </c>
      <c r="K1950" s="129">
        <f t="shared" si="124"/>
        <v>7</v>
      </c>
      <c r="L1950" s="133">
        <v>42591</v>
      </c>
      <c r="M1950" s="144" t="s">
        <v>542</v>
      </c>
      <c r="N1950" s="130">
        <v>2</v>
      </c>
      <c r="O1950" s="127">
        <f t="shared" si="125"/>
        <v>7</v>
      </c>
      <c r="P1950" s="126">
        <v>42660</v>
      </c>
      <c r="Q1950" s="120">
        <v>378</v>
      </c>
      <c r="R1950" s="120" t="s">
        <v>611</v>
      </c>
    </row>
    <row r="1951" spans="1:18" ht="75" x14ac:dyDescent="0.25">
      <c r="A1951" s="120" t="s">
        <v>17</v>
      </c>
      <c r="B1951" s="121" t="s">
        <v>18</v>
      </c>
      <c r="C1951" s="122">
        <v>42664</v>
      </c>
      <c r="D1951" s="132">
        <v>290000</v>
      </c>
      <c r="E1951" s="120" t="s">
        <v>526</v>
      </c>
      <c r="F1951" s="130">
        <v>6</v>
      </c>
      <c r="G1951" s="120" t="s">
        <v>46</v>
      </c>
      <c r="H1951" s="130" t="s">
        <v>527</v>
      </c>
      <c r="I1951" s="130">
        <v>3</v>
      </c>
      <c r="J1951" s="131">
        <v>1.95</v>
      </c>
      <c r="K1951" s="129">
        <f t="shared" si="124"/>
        <v>5.85</v>
      </c>
      <c r="L1951" s="133">
        <v>42591</v>
      </c>
      <c r="M1951" s="130" t="s">
        <v>550</v>
      </c>
      <c r="N1951" s="130">
        <v>3</v>
      </c>
      <c r="O1951" s="127">
        <f t="shared" si="125"/>
        <v>5.85</v>
      </c>
      <c r="P1951" s="126">
        <v>42640</v>
      </c>
      <c r="Q1951" s="120">
        <v>17161</v>
      </c>
      <c r="R1951" s="120" t="s">
        <v>611</v>
      </c>
    </row>
    <row r="1952" spans="1:18" ht="60" x14ac:dyDescent="0.25">
      <c r="A1952" s="120" t="s">
        <v>17</v>
      </c>
      <c r="B1952" s="121" t="s">
        <v>18</v>
      </c>
      <c r="C1952" s="122">
        <v>42664</v>
      </c>
      <c r="D1952" s="132">
        <v>290000</v>
      </c>
      <c r="E1952" s="120" t="s">
        <v>526</v>
      </c>
      <c r="F1952" s="130">
        <v>7</v>
      </c>
      <c r="G1952" s="120" t="s">
        <v>47</v>
      </c>
      <c r="H1952" s="130" t="s">
        <v>527</v>
      </c>
      <c r="I1952" s="130">
        <v>6</v>
      </c>
      <c r="J1952" s="131">
        <v>2.5</v>
      </c>
      <c r="K1952" s="129">
        <f t="shared" si="124"/>
        <v>15</v>
      </c>
      <c r="L1952" s="133">
        <v>42591</v>
      </c>
      <c r="M1952" s="130" t="s">
        <v>550</v>
      </c>
      <c r="N1952" s="130">
        <v>6</v>
      </c>
      <c r="O1952" s="127">
        <f t="shared" si="125"/>
        <v>15</v>
      </c>
      <c r="P1952" s="126">
        <v>42640</v>
      </c>
      <c r="Q1952" s="120">
        <v>17161</v>
      </c>
      <c r="R1952" s="120" t="s">
        <v>611</v>
      </c>
    </row>
    <row r="1953" spans="1:18" ht="60" x14ac:dyDescent="0.25">
      <c r="A1953" s="120" t="s">
        <v>17</v>
      </c>
      <c r="B1953" s="121" t="s">
        <v>18</v>
      </c>
      <c r="C1953" s="122">
        <v>42664</v>
      </c>
      <c r="D1953" s="132">
        <v>290000</v>
      </c>
      <c r="E1953" s="120" t="s">
        <v>526</v>
      </c>
      <c r="F1953" s="130">
        <v>8</v>
      </c>
      <c r="G1953" s="120" t="str">
        <f>VLOOKUP(F1953,Plan2!$1:$1048576,3,FALSE)</f>
        <v>APONTADOR LÁPIS, MATERIAL METAL, TIPO ESCOLAR, COR PRATEADO, TAMANHO PEQUENO, QUANTIDADE FUROS 1, CARACTERÍSTICAS ADICIONAIS SEM DEPÓSITO</v>
      </c>
      <c r="H1953" s="130" t="s">
        <v>527</v>
      </c>
      <c r="I1953" s="130">
        <v>20</v>
      </c>
      <c r="J1953" s="131">
        <v>0.4</v>
      </c>
      <c r="K1953" s="129">
        <f t="shared" si="124"/>
        <v>8</v>
      </c>
      <c r="L1953" s="133">
        <v>42591</v>
      </c>
      <c r="M1953" s="144" t="s">
        <v>543</v>
      </c>
      <c r="N1953" s="130">
        <v>20</v>
      </c>
      <c r="O1953" s="127">
        <f t="shared" si="125"/>
        <v>8</v>
      </c>
      <c r="P1953" s="126">
        <v>42639</v>
      </c>
      <c r="Q1953" s="120">
        <v>1484</v>
      </c>
      <c r="R1953" s="120" t="s">
        <v>611</v>
      </c>
    </row>
    <row r="1954" spans="1:18" ht="45" x14ac:dyDescent="0.25">
      <c r="A1954" s="120" t="s">
        <v>17</v>
      </c>
      <c r="B1954" s="121" t="s">
        <v>18</v>
      </c>
      <c r="C1954" s="122">
        <v>42664</v>
      </c>
      <c r="D1954" s="132">
        <v>290000</v>
      </c>
      <c r="E1954" s="120" t="s">
        <v>526</v>
      </c>
      <c r="F1954" s="130">
        <v>16</v>
      </c>
      <c r="G1954" s="120" t="s">
        <v>56</v>
      </c>
      <c r="H1954" s="130" t="s">
        <v>527</v>
      </c>
      <c r="I1954" s="130">
        <v>18</v>
      </c>
      <c r="J1954" s="131">
        <v>2.52</v>
      </c>
      <c r="K1954" s="129">
        <f t="shared" si="124"/>
        <v>45.36</v>
      </c>
      <c r="L1954" s="133">
        <v>42591</v>
      </c>
      <c r="M1954" s="130" t="s">
        <v>539</v>
      </c>
      <c r="N1954" s="130">
        <v>18</v>
      </c>
      <c r="O1954" s="127">
        <f t="shared" si="125"/>
        <v>45.36</v>
      </c>
      <c r="P1954" s="126">
        <v>42633</v>
      </c>
      <c r="Q1954" s="120">
        <v>4605</v>
      </c>
      <c r="R1954" s="120" t="s">
        <v>611</v>
      </c>
    </row>
    <row r="1955" spans="1:18" ht="45" x14ac:dyDescent="0.25">
      <c r="A1955" s="120" t="s">
        <v>17</v>
      </c>
      <c r="B1955" s="121" t="s">
        <v>18</v>
      </c>
      <c r="C1955" s="122">
        <v>42664</v>
      </c>
      <c r="D1955" s="132">
        <v>290000</v>
      </c>
      <c r="E1955" s="120" t="s">
        <v>526</v>
      </c>
      <c r="F1955" s="130">
        <v>27</v>
      </c>
      <c r="G1955" s="120" t="s">
        <v>67</v>
      </c>
      <c r="H1955" s="130" t="s">
        <v>527</v>
      </c>
      <c r="I1955" s="130">
        <v>10</v>
      </c>
      <c r="J1955" s="131">
        <v>0.85</v>
      </c>
      <c r="K1955" s="129">
        <f t="shared" si="124"/>
        <v>8.5</v>
      </c>
      <c r="L1955" s="133">
        <v>42591</v>
      </c>
      <c r="M1955" s="144" t="s">
        <v>542</v>
      </c>
      <c r="N1955" s="130">
        <v>10</v>
      </c>
      <c r="O1955" s="127">
        <f t="shared" si="125"/>
        <v>8.5</v>
      </c>
      <c r="P1955" s="126">
        <v>42660</v>
      </c>
      <c r="Q1955" s="120">
        <v>378</v>
      </c>
      <c r="R1955" s="120" t="s">
        <v>611</v>
      </c>
    </row>
    <row r="1956" spans="1:18" ht="45" x14ac:dyDescent="0.25">
      <c r="A1956" s="120" t="s">
        <v>17</v>
      </c>
      <c r="B1956" s="121" t="s">
        <v>18</v>
      </c>
      <c r="C1956" s="122">
        <v>42664</v>
      </c>
      <c r="D1956" s="132">
        <v>290000</v>
      </c>
      <c r="E1956" s="120" t="s">
        <v>526</v>
      </c>
      <c r="F1956" s="130">
        <v>37</v>
      </c>
      <c r="G1956" s="120" t="s">
        <v>75</v>
      </c>
      <c r="H1956" s="130" t="s">
        <v>527</v>
      </c>
      <c r="I1956" s="130">
        <v>20</v>
      </c>
      <c r="J1956" s="131">
        <v>0.38</v>
      </c>
      <c r="K1956" s="129">
        <f t="shared" si="124"/>
        <v>7.6</v>
      </c>
      <c r="L1956" s="133">
        <v>42591</v>
      </c>
      <c r="M1956" s="144" t="s">
        <v>543</v>
      </c>
      <c r="N1956" s="130">
        <v>20</v>
      </c>
      <c r="O1956" s="127">
        <f t="shared" si="125"/>
        <v>7.6</v>
      </c>
      <c r="P1956" s="126">
        <v>42639</v>
      </c>
      <c r="Q1956" s="120">
        <v>1484</v>
      </c>
      <c r="R1956" s="120" t="s">
        <v>611</v>
      </c>
    </row>
    <row r="1957" spans="1:18" ht="45" x14ac:dyDescent="0.25">
      <c r="A1957" s="120" t="s">
        <v>17</v>
      </c>
      <c r="B1957" s="121" t="s">
        <v>18</v>
      </c>
      <c r="C1957" s="122">
        <v>42664</v>
      </c>
      <c r="D1957" s="132">
        <v>290000</v>
      </c>
      <c r="E1957" s="120" t="s">
        <v>526</v>
      </c>
      <c r="F1957" s="130">
        <v>52</v>
      </c>
      <c r="G1957" s="120" t="s">
        <v>89</v>
      </c>
      <c r="H1957" s="130" t="s">
        <v>527</v>
      </c>
      <c r="I1957" s="130">
        <v>5</v>
      </c>
      <c r="J1957" s="131">
        <v>6.8</v>
      </c>
      <c r="K1957" s="129">
        <f t="shared" si="124"/>
        <v>34</v>
      </c>
      <c r="L1957" s="133">
        <v>42591</v>
      </c>
      <c r="M1957" s="144" t="s">
        <v>542</v>
      </c>
      <c r="N1957" s="130">
        <v>5</v>
      </c>
      <c r="O1957" s="127">
        <f t="shared" si="125"/>
        <v>34</v>
      </c>
      <c r="P1957" s="126">
        <v>42660</v>
      </c>
      <c r="Q1957" s="120">
        <v>378</v>
      </c>
      <c r="R1957" s="120" t="s">
        <v>611</v>
      </c>
    </row>
    <row r="1958" spans="1:18" ht="90" x14ac:dyDescent="0.25">
      <c r="A1958" s="120" t="s">
        <v>17</v>
      </c>
      <c r="B1958" s="121" t="s">
        <v>18</v>
      </c>
      <c r="C1958" s="122">
        <v>42664</v>
      </c>
      <c r="D1958" s="132">
        <v>290000</v>
      </c>
      <c r="E1958" s="120" t="s">
        <v>526</v>
      </c>
      <c r="F1958" s="130">
        <v>83</v>
      </c>
      <c r="G1958" s="120" t="s">
        <v>106</v>
      </c>
      <c r="H1958" s="130" t="s">
        <v>527</v>
      </c>
      <c r="I1958" s="130">
        <v>2</v>
      </c>
      <c r="J1958" s="131">
        <v>22.44</v>
      </c>
      <c r="K1958" s="129">
        <f t="shared" si="124"/>
        <v>44.88</v>
      </c>
      <c r="L1958" s="133">
        <v>42591</v>
      </c>
      <c r="M1958" s="130" t="s">
        <v>544</v>
      </c>
      <c r="N1958" s="130">
        <v>2</v>
      </c>
      <c r="O1958" s="127">
        <f t="shared" si="125"/>
        <v>44.88</v>
      </c>
      <c r="P1958" s="126" t="s">
        <v>671</v>
      </c>
      <c r="Q1958" s="120" t="s">
        <v>477</v>
      </c>
      <c r="R1958" s="120" t="s">
        <v>698</v>
      </c>
    </row>
    <row r="1959" spans="1:18" ht="60" x14ac:dyDescent="0.25">
      <c r="A1959" s="120" t="s">
        <v>17</v>
      </c>
      <c r="B1959" s="121" t="s">
        <v>18</v>
      </c>
      <c r="C1959" s="122">
        <v>42664</v>
      </c>
      <c r="D1959" s="132">
        <v>290000</v>
      </c>
      <c r="E1959" s="120" t="s">
        <v>526</v>
      </c>
      <c r="F1959" s="130">
        <v>103</v>
      </c>
      <c r="G1959" s="120" t="s">
        <v>125</v>
      </c>
      <c r="H1959" s="130" t="s">
        <v>527</v>
      </c>
      <c r="I1959" s="130">
        <v>10</v>
      </c>
      <c r="J1959" s="131">
        <v>7.75</v>
      </c>
      <c r="K1959" s="129">
        <f t="shared" si="124"/>
        <v>77.5</v>
      </c>
      <c r="L1959" s="133">
        <v>42591</v>
      </c>
      <c r="M1959" s="130" t="s">
        <v>540</v>
      </c>
      <c r="N1959" s="130">
        <v>10</v>
      </c>
      <c r="O1959" s="127">
        <f t="shared" si="125"/>
        <v>77.5</v>
      </c>
      <c r="P1959" s="133">
        <v>42766</v>
      </c>
      <c r="Q1959" s="130">
        <v>7</v>
      </c>
      <c r="R1959" s="120" t="s">
        <v>611</v>
      </c>
    </row>
    <row r="1960" spans="1:18" ht="60" x14ac:dyDescent="0.25">
      <c r="A1960" s="120" t="s">
        <v>17</v>
      </c>
      <c r="B1960" s="121" t="s">
        <v>18</v>
      </c>
      <c r="C1960" s="122">
        <v>42664</v>
      </c>
      <c r="D1960" s="132">
        <v>290000</v>
      </c>
      <c r="E1960" s="120" t="s">
        <v>526</v>
      </c>
      <c r="F1960" s="130">
        <v>109</v>
      </c>
      <c r="G1960" s="120" t="s">
        <v>132</v>
      </c>
      <c r="H1960" s="130" t="s">
        <v>527</v>
      </c>
      <c r="I1960" s="130">
        <v>20</v>
      </c>
      <c r="J1960" s="131">
        <v>2</v>
      </c>
      <c r="K1960" s="129">
        <f t="shared" si="124"/>
        <v>40</v>
      </c>
      <c r="L1960" s="133">
        <v>42591</v>
      </c>
      <c r="M1960" s="144" t="s">
        <v>542</v>
      </c>
      <c r="N1960" s="130">
        <v>20</v>
      </c>
      <c r="O1960" s="127">
        <f t="shared" si="125"/>
        <v>40</v>
      </c>
      <c r="P1960" s="126">
        <v>42660</v>
      </c>
      <c r="Q1960" s="120">
        <v>378</v>
      </c>
      <c r="R1960" s="120" t="s">
        <v>611</v>
      </c>
    </row>
    <row r="1961" spans="1:18" ht="120" x14ac:dyDescent="0.25">
      <c r="A1961" s="120" t="s">
        <v>17</v>
      </c>
      <c r="B1961" s="121" t="s">
        <v>18</v>
      </c>
      <c r="C1961" s="122">
        <v>42664</v>
      </c>
      <c r="D1961" s="132">
        <v>290000</v>
      </c>
      <c r="E1961" s="120" t="s">
        <v>526</v>
      </c>
      <c r="F1961" s="130">
        <v>112</v>
      </c>
      <c r="G1961" s="120" t="s">
        <v>135</v>
      </c>
      <c r="H1961" s="130" t="s">
        <v>527</v>
      </c>
      <c r="I1961" s="130">
        <v>2</v>
      </c>
      <c r="J1961" s="131">
        <v>3.75</v>
      </c>
      <c r="K1961" s="129">
        <f t="shared" si="124"/>
        <v>7.5</v>
      </c>
      <c r="L1961" s="133">
        <v>42591</v>
      </c>
      <c r="M1961" s="130" t="s">
        <v>545</v>
      </c>
      <c r="N1961" s="130">
        <v>2</v>
      </c>
      <c r="O1961" s="127">
        <f t="shared" si="125"/>
        <v>7.5</v>
      </c>
      <c r="P1961" s="126" t="s">
        <v>671</v>
      </c>
      <c r="Q1961" s="120" t="s">
        <v>477</v>
      </c>
      <c r="R1961" s="120" t="s">
        <v>699</v>
      </c>
    </row>
    <row r="1962" spans="1:18" ht="105" x14ac:dyDescent="0.25">
      <c r="A1962" s="120" t="s">
        <v>17</v>
      </c>
      <c r="B1962" s="121" t="s">
        <v>18</v>
      </c>
      <c r="C1962" s="122">
        <v>42664</v>
      </c>
      <c r="D1962" s="132">
        <v>290000</v>
      </c>
      <c r="E1962" s="120" t="s">
        <v>526</v>
      </c>
      <c r="F1962" s="130">
        <v>136</v>
      </c>
      <c r="G1962" s="120" t="s">
        <v>150</v>
      </c>
      <c r="H1962" s="130" t="s">
        <v>527</v>
      </c>
      <c r="I1962" s="130">
        <v>30</v>
      </c>
      <c r="J1962" s="131">
        <v>6.34</v>
      </c>
      <c r="K1962" s="129">
        <f t="shared" si="124"/>
        <v>190.2</v>
      </c>
      <c r="L1962" s="133">
        <v>42591</v>
      </c>
      <c r="M1962" s="130" t="s">
        <v>539</v>
      </c>
      <c r="N1962" s="130">
        <v>30</v>
      </c>
      <c r="O1962" s="127">
        <f t="shared" si="125"/>
        <v>190.2</v>
      </c>
      <c r="P1962" s="126">
        <v>42633</v>
      </c>
      <c r="Q1962" s="120">
        <v>4605</v>
      </c>
      <c r="R1962" s="120" t="s">
        <v>611</v>
      </c>
    </row>
    <row r="1963" spans="1:18" ht="75" x14ac:dyDescent="0.25">
      <c r="A1963" s="120" t="s">
        <v>17</v>
      </c>
      <c r="B1963" s="121" t="s">
        <v>18</v>
      </c>
      <c r="C1963" s="122">
        <v>42664</v>
      </c>
      <c r="D1963" s="132">
        <v>290000</v>
      </c>
      <c r="E1963" s="120" t="s">
        <v>526</v>
      </c>
      <c r="F1963" s="130">
        <v>142</v>
      </c>
      <c r="G1963" s="120" t="s">
        <v>156</v>
      </c>
      <c r="H1963" s="130" t="s">
        <v>527</v>
      </c>
      <c r="I1963" s="130">
        <v>10</v>
      </c>
      <c r="J1963" s="131">
        <v>1.89</v>
      </c>
      <c r="K1963" s="129">
        <f t="shared" si="124"/>
        <v>18.899999999999999</v>
      </c>
      <c r="L1963" s="133">
        <v>42591</v>
      </c>
      <c r="M1963" s="144" t="s">
        <v>543</v>
      </c>
      <c r="N1963" s="130">
        <v>10</v>
      </c>
      <c r="O1963" s="127">
        <f t="shared" si="125"/>
        <v>18.899999999999999</v>
      </c>
      <c r="P1963" s="126">
        <v>42639</v>
      </c>
      <c r="Q1963" s="120">
        <v>1484</v>
      </c>
      <c r="R1963" s="120" t="s">
        <v>611</v>
      </c>
    </row>
    <row r="1964" spans="1:18" ht="75" x14ac:dyDescent="0.25">
      <c r="A1964" s="120" t="s">
        <v>17</v>
      </c>
      <c r="B1964" s="121" t="s">
        <v>18</v>
      </c>
      <c r="C1964" s="122">
        <v>42664</v>
      </c>
      <c r="D1964" s="132">
        <v>290000</v>
      </c>
      <c r="E1964" s="120" t="s">
        <v>526</v>
      </c>
      <c r="F1964" s="130">
        <v>144</v>
      </c>
      <c r="G1964" s="120" t="s">
        <v>158</v>
      </c>
      <c r="H1964" s="130" t="s">
        <v>527</v>
      </c>
      <c r="I1964" s="130">
        <v>20</v>
      </c>
      <c r="J1964" s="131">
        <v>2.02</v>
      </c>
      <c r="K1964" s="129">
        <f t="shared" si="124"/>
        <v>40.4</v>
      </c>
      <c r="L1964" s="133">
        <v>42591</v>
      </c>
      <c r="M1964" s="144" t="s">
        <v>543</v>
      </c>
      <c r="N1964" s="130">
        <v>20</v>
      </c>
      <c r="O1964" s="127">
        <f t="shared" si="125"/>
        <v>40.4</v>
      </c>
      <c r="P1964" s="126">
        <v>42639</v>
      </c>
      <c r="Q1964" s="120">
        <v>1484</v>
      </c>
      <c r="R1964" s="120" t="s">
        <v>611</v>
      </c>
    </row>
    <row r="1965" spans="1:18" ht="45" x14ac:dyDescent="0.25">
      <c r="A1965" s="120" t="s">
        <v>17</v>
      </c>
      <c r="B1965" s="121" t="s">
        <v>18</v>
      </c>
      <c r="C1965" s="122">
        <v>42664</v>
      </c>
      <c r="D1965" s="132">
        <v>290000</v>
      </c>
      <c r="E1965" s="120" t="s">
        <v>526</v>
      </c>
      <c r="F1965" s="130">
        <v>145</v>
      </c>
      <c r="G1965" s="120" t="s">
        <v>159</v>
      </c>
      <c r="H1965" s="130" t="s">
        <v>527</v>
      </c>
      <c r="I1965" s="130">
        <v>15</v>
      </c>
      <c r="J1965" s="131">
        <v>1.08</v>
      </c>
      <c r="K1965" s="129">
        <f t="shared" si="124"/>
        <v>16.200000000000003</v>
      </c>
      <c r="L1965" s="133">
        <v>42591</v>
      </c>
      <c r="M1965" s="144" t="s">
        <v>543</v>
      </c>
      <c r="N1965" s="130">
        <v>15</v>
      </c>
      <c r="O1965" s="127">
        <f t="shared" si="125"/>
        <v>16.200000000000003</v>
      </c>
      <c r="P1965" s="126">
        <v>42639</v>
      </c>
      <c r="Q1965" s="120">
        <v>1484</v>
      </c>
      <c r="R1965" s="120" t="s">
        <v>611</v>
      </c>
    </row>
    <row r="1966" spans="1:18" ht="105" x14ac:dyDescent="0.25">
      <c r="A1966" s="120" t="s">
        <v>17</v>
      </c>
      <c r="B1966" s="121" t="s">
        <v>18</v>
      </c>
      <c r="C1966" s="122">
        <v>42664</v>
      </c>
      <c r="D1966" s="132">
        <v>290000</v>
      </c>
      <c r="E1966" s="120" t="s">
        <v>526</v>
      </c>
      <c r="F1966" s="130">
        <v>146</v>
      </c>
      <c r="G1966" s="120" t="s">
        <v>160</v>
      </c>
      <c r="H1966" s="130" t="s">
        <v>527</v>
      </c>
      <c r="I1966" s="130">
        <v>2</v>
      </c>
      <c r="J1966" s="131">
        <v>64.5</v>
      </c>
      <c r="K1966" s="129">
        <f t="shared" si="124"/>
        <v>129</v>
      </c>
      <c r="L1966" s="133">
        <v>42591</v>
      </c>
      <c r="M1966" s="130" t="s">
        <v>539</v>
      </c>
      <c r="N1966" s="130">
        <v>2</v>
      </c>
      <c r="O1966" s="127">
        <f t="shared" si="125"/>
        <v>129</v>
      </c>
      <c r="P1966" s="126">
        <v>42633</v>
      </c>
      <c r="Q1966" s="120">
        <v>4605</v>
      </c>
      <c r="R1966" s="120" t="s">
        <v>611</v>
      </c>
    </row>
    <row r="1967" spans="1:18" ht="45" x14ac:dyDescent="0.25">
      <c r="A1967" s="120" t="s">
        <v>17</v>
      </c>
      <c r="B1967" s="121" t="s">
        <v>18</v>
      </c>
      <c r="C1967" s="122">
        <v>42664</v>
      </c>
      <c r="D1967" s="132">
        <v>290000</v>
      </c>
      <c r="E1967" s="120" t="s">
        <v>526</v>
      </c>
      <c r="F1967" s="130">
        <v>152</v>
      </c>
      <c r="G1967" s="120" t="s">
        <v>166</v>
      </c>
      <c r="H1967" s="130" t="s">
        <v>527</v>
      </c>
      <c r="I1967" s="130">
        <v>30</v>
      </c>
      <c r="J1967" s="131">
        <v>0.94</v>
      </c>
      <c r="K1967" s="129">
        <f t="shared" si="124"/>
        <v>28.2</v>
      </c>
      <c r="L1967" s="133">
        <v>42591</v>
      </c>
      <c r="M1967" s="144" t="s">
        <v>543</v>
      </c>
      <c r="N1967" s="130">
        <v>30</v>
      </c>
      <c r="O1967" s="127">
        <f t="shared" si="125"/>
        <v>28.2</v>
      </c>
      <c r="P1967" s="126">
        <v>42639</v>
      </c>
      <c r="Q1967" s="120">
        <v>1484</v>
      </c>
      <c r="R1967" s="120" t="s">
        <v>611</v>
      </c>
    </row>
    <row r="1968" spans="1:18" ht="75" x14ac:dyDescent="0.25">
      <c r="A1968" s="120" t="s">
        <v>17</v>
      </c>
      <c r="B1968" s="121" t="s">
        <v>18</v>
      </c>
      <c r="C1968" s="122">
        <v>42664</v>
      </c>
      <c r="D1968" s="132">
        <v>290000</v>
      </c>
      <c r="E1968" s="120" t="s">
        <v>526</v>
      </c>
      <c r="F1968" s="130">
        <v>160</v>
      </c>
      <c r="G1968" s="120" t="s">
        <v>174</v>
      </c>
      <c r="H1968" s="130" t="s">
        <v>527</v>
      </c>
      <c r="I1968" s="130">
        <v>7</v>
      </c>
      <c r="J1968" s="131">
        <v>7.54</v>
      </c>
      <c r="K1968" s="129">
        <f t="shared" si="124"/>
        <v>52.78</v>
      </c>
      <c r="L1968" s="133">
        <v>42591</v>
      </c>
      <c r="M1968" s="130" t="s">
        <v>538</v>
      </c>
      <c r="N1968" s="130">
        <v>7</v>
      </c>
      <c r="O1968" s="127">
        <f t="shared" si="125"/>
        <v>52.78</v>
      </c>
      <c r="P1968" s="126">
        <v>42646</v>
      </c>
      <c r="Q1968" s="120">
        <v>4384</v>
      </c>
      <c r="R1968" s="120" t="s">
        <v>611</v>
      </c>
    </row>
    <row r="1969" spans="1:18" ht="60" x14ac:dyDescent="0.25">
      <c r="A1969" s="120" t="s">
        <v>17</v>
      </c>
      <c r="B1969" s="121" t="s">
        <v>18</v>
      </c>
      <c r="C1969" s="122">
        <v>42664</v>
      </c>
      <c r="D1969" s="132">
        <v>290000</v>
      </c>
      <c r="E1969" s="120" t="s">
        <v>526</v>
      </c>
      <c r="F1969" s="130">
        <v>164</v>
      </c>
      <c r="G1969" s="120" t="s">
        <v>176</v>
      </c>
      <c r="H1969" s="130" t="s">
        <v>527</v>
      </c>
      <c r="I1969" s="130">
        <v>10</v>
      </c>
      <c r="J1969" s="131">
        <v>1.88</v>
      </c>
      <c r="K1969" s="129">
        <f t="shared" si="124"/>
        <v>18.799999999999997</v>
      </c>
      <c r="L1969" s="133">
        <v>42591</v>
      </c>
      <c r="M1969" s="130" t="s">
        <v>549</v>
      </c>
      <c r="N1969" s="130">
        <v>10</v>
      </c>
      <c r="O1969" s="127">
        <f t="shared" si="125"/>
        <v>18.799999999999997</v>
      </c>
      <c r="P1969" s="126">
        <v>42717</v>
      </c>
      <c r="Q1969" s="120">
        <v>7982</v>
      </c>
      <c r="R1969" s="120" t="s">
        <v>611</v>
      </c>
    </row>
    <row r="1970" spans="1:18" ht="45" x14ac:dyDescent="0.25">
      <c r="A1970" s="120" t="s">
        <v>17</v>
      </c>
      <c r="B1970" s="121" t="s">
        <v>18</v>
      </c>
      <c r="C1970" s="122">
        <v>42664</v>
      </c>
      <c r="D1970" s="132">
        <v>290000</v>
      </c>
      <c r="E1970" s="120" t="s">
        <v>526</v>
      </c>
      <c r="F1970" s="130">
        <v>174</v>
      </c>
      <c r="G1970" s="120" t="s">
        <v>179</v>
      </c>
      <c r="H1970" s="130" t="s">
        <v>527</v>
      </c>
      <c r="I1970" s="130">
        <v>7</v>
      </c>
      <c r="J1970" s="131">
        <v>2.8</v>
      </c>
      <c r="K1970" s="129">
        <f t="shared" si="124"/>
        <v>19.599999999999998</v>
      </c>
      <c r="L1970" s="133">
        <v>42591</v>
      </c>
      <c r="M1970" s="144" t="s">
        <v>542</v>
      </c>
      <c r="N1970" s="130">
        <v>7</v>
      </c>
      <c r="O1970" s="127">
        <f t="shared" si="125"/>
        <v>19.599999999999998</v>
      </c>
      <c r="P1970" s="126">
        <v>42660</v>
      </c>
      <c r="Q1970" s="120">
        <v>378</v>
      </c>
      <c r="R1970" s="120" t="s">
        <v>611</v>
      </c>
    </row>
    <row r="1971" spans="1:18" ht="60" x14ac:dyDescent="0.25">
      <c r="A1971" s="120" t="s">
        <v>17</v>
      </c>
      <c r="B1971" s="121" t="s">
        <v>18</v>
      </c>
      <c r="C1971" s="122">
        <v>42664</v>
      </c>
      <c r="D1971" s="132">
        <v>310000</v>
      </c>
      <c r="E1971" s="120" t="s">
        <v>304</v>
      </c>
      <c r="F1971" s="130">
        <v>7</v>
      </c>
      <c r="G1971" s="120" t="s">
        <v>47</v>
      </c>
      <c r="H1971" s="130" t="s">
        <v>528</v>
      </c>
      <c r="I1971" s="130">
        <v>75</v>
      </c>
      <c r="J1971" s="131">
        <v>2.5</v>
      </c>
      <c r="K1971" s="129">
        <f t="shared" si="124"/>
        <v>187.5</v>
      </c>
      <c r="L1971" s="133">
        <v>42591</v>
      </c>
      <c r="M1971" s="130" t="s">
        <v>550</v>
      </c>
      <c r="N1971" s="130">
        <v>75</v>
      </c>
      <c r="O1971" s="127">
        <f t="shared" si="125"/>
        <v>187.5</v>
      </c>
      <c r="P1971" s="126">
        <v>42640</v>
      </c>
      <c r="Q1971" s="120">
        <v>17161</v>
      </c>
      <c r="R1971" s="120" t="s">
        <v>611</v>
      </c>
    </row>
    <row r="1972" spans="1:18" ht="45" x14ac:dyDescent="0.25">
      <c r="A1972" s="120" t="s">
        <v>17</v>
      </c>
      <c r="B1972" s="121" t="s">
        <v>18</v>
      </c>
      <c r="C1972" s="122">
        <v>42664</v>
      </c>
      <c r="D1972" s="132">
        <v>310000</v>
      </c>
      <c r="E1972" s="120" t="s">
        <v>304</v>
      </c>
      <c r="F1972" s="130">
        <v>9</v>
      </c>
      <c r="G1972" s="120" t="str">
        <f>VLOOKUP(F1972,Plan2!$1:$1048576,3,FALSE)</f>
        <v>BARBANTE ALGODÃO, QUANTIDADE FIOS 8 UN, ACABAMENTO SUPERFICIAL CRÚ. ROLO DE 250G</v>
      </c>
      <c r="H1972" s="130" t="s">
        <v>528</v>
      </c>
      <c r="I1972" s="130">
        <v>10</v>
      </c>
      <c r="J1972" s="131">
        <v>3.49</v>
      </c>
      <c r="K1972" s="129">
        <f t="shared" si="124"/>
        <v>34.900000000000006</v>
      </c>
      <c r="L1972" s="133">
        <v>42591</v>
      </c>
      <c r="M1972" s="144" t="s">
        <v>536</v>
      </c>
      <c r="N1972" s="130">
        <v>10</v>
      </c>
      <c r="O1972" s="147">
        <f t="shared" si="125"/>
        <v>34.900000000000006</v>
      </c>
      <c r="P1972" s="126">
        <v>42667</v>
      </c>
      <c r="Q1972" s="120">
        <v>1342</v>
      </c>
      <c r="R1972" s="120" t="s">
        <v>611</v>
      </c>
    </row>
    <row r="1973" spans="1:18" ht="105" x14ac:dyDescent="0.25">
      <c r="A1973" s="120" t="s">
        <v>17</v>
      </c>
      <c r="B1973" s="121" t="s">
        <v>18</v>
      </c>
      <c r="C1973" s="122">
        <v>42664</v>
      </c>
      <c r="D1973" s="132">
        <v>310000</v>
      </c>
      <c r="E1973" s="120" t="s">
        <v>304</v>
      </c>
      <c r="F1973" s="130">
        <v>19</v>
      </c>
      <c r="G1973" s="120" t="s">
        <v>59</v>
      </c>
      <c r="H1973" s="130" t="s">
        <v>528</v>
      </c>
      <c r="I1973" s="130">
        <v>750</v>
      </c>
      <c r="J1973" s="131">
        <v>0.32</v>
      </c>
      <c r="K1973" s="129">
        <f t="shared" si="124"/>
        <v>240</v>
      </c>
      <c r="L1973" s="133">
        <v>42591</v>
      </c>
      <c r="M1973" s="130" t="s">
        <v>548</v>
      </c>
      <c r="N1973" s="130">
        <v>400</v>
      </c>
      <c r="O1973" s="127">
        <f t="shared" si="125"/>
        <v>128</v>
      </c>
      <c r="P1973" s="133">
        <v>42772</v>
      </c>
      <c r="Q1973" s="130">
        <v>1520</v>
      </c>
      <c r="R1973" s="120" t="s">
        <v>692</v>
      </c>
    </row>
    <row r="1974" spans="1:18" ht="105" x14ac:dyDescent="0.25">
      <c r="A1974" s="120" t="s">
        <v>17</v>
      </c>
      <c r="B1974" s="121" t="s">
        <v>18</v>
      </c>
      <c r="C1974" s="122">
        <v>42664</v>
      </c>
      <c r="D1974" s="132">
        <v>310000</v>
      </c>
      <c r="E1974" s="120" t="s">
        <v>304</v>
      </c>
      <c r="F1974" s="130">
        <v>20</v>
      </c>
      <c r="G1974" s="120" t="s">
        <v>60</v>
      </c>
      <c r="H1974" s="130" t="s">
        <v>528</v>
      </c>
      <c r="I1974" s="130">
        <v>750</v>
      </c>
      <c r="J1974" s="131">
        <v>0.32</v>
      </c>
      <c r="K1974" s="129">
        <f t="shared" si="124"/>
        <v>240</v>
      </c>
      <c r="L1974" s="133">
        <v>42591</v>
      </c>
      <c r="M1974" s="130" t="s">
        <v>548</v>
      </c>
      <c r="N1974" s="130">
        <v>200</v>
      </c>
      <c r="O1974" s="127">
        <f t="shared" si="125"/>
        <v>64</v>
      </c>
      <c r="P1974" s="133">
        <v>42772</v>
      </c>
      <c r="Q1974" s="130">
        <v>1520</v>
      </c>
      <c r="R1974" s="120" t="s">
        <v>692</v>
      </c>
    </row>
    <row r="1975" spans="1:18" ht="45" x14ac:dyDescent="0.25">
      <c r="A1975" s="120" t="s">
        <v>17</v>
      </c>
      <c r="B1975" s="121" t="s">
        <v>18</v>
      </c>
      <c r="C1975" s="122">
        <v>42664</v>
      </c>
      <c r="D1975" s="132">
        <v>310000</v>
      </c>
      <c r="E1975" s="120" t="s">
        <v>304</v>
      </c>
      <c r="F1975" s="130">
        <v>52</v>
      </c>
      <c r="G1975" s="120" t="s">
        <v>89</v>
      </c>
      <c r="H1975" s="130" t="s">
        <v>528</v>
      </c>
      <c r="I1975" s="130">
        <v>20</v>
      </c>
      <c r="J1975" s="131">
        <v>6.8</v>
      </c>
      <c r="K1975" s="129">
        <f t="shared" si="124"/>
        <v>136</v>
      </c>
      <c r="L1975" s="133">
        <v>42591</v>
      </c>
      <c r="M1975" s="144" t="s">
        <v>542</v>
      </c>
      <c r="N1975" s="130">
        <v>20</v>
      </c>
      <c r="O1975" s="127">
        <f t="shared" si="125"/>
        <v>136</v>
      </c>
      <c r="P1975" s="126">
        <v>42660</v>
      </c>
      <c r="Q1975" s="120">
        <v>378</v>
      </c>
      <c r="R1975" s="120" t="s">
        <v>611</v>
      </c>
    </row>
    <row r="1976" spans="1:18" ht="90" x14ac:dyDescent="0.25">
      <c r="A1976" s="120" t="s">
        <v>17</v>
      </c>
      <c r="B1976" s="121" t="s">
        <v>18</v>
      </c>
      <c r="C1976" s="122">
        <v>42664</v>
      </c>
      <c r="D1976" s="132">
        <v>310000</v>
      </c>
      <c r="E1976" s="120" t="s">
        <v>304</v>
      </c>
      <c r="F1976" s="130">
        <v>83</v>
      </c>
      <c r="G1976" s="120" t="s">
        <v>106</v>
      </c>
      <c r="H1976" s="130" t="s">
        <v>528</v>
      </c>
      <c r="I1976" s="130">
        <v>5</v>
      </c>
      <c r="J1976" s="131">
        <v>22.44</v>
      </c>
      <c r="K1976" s="129">
        <f t="shared" si="124"/>
        <v>112.2</v>
      </c>
      <c r="L1976" s="133">
        <v>42591</v>
      </c>
      <c r="M1976" s="130" t="s">
        <v>544</v>
      </c>
      <c r="N1976" s="130">
        <v>5</v>
      </c>
      <c r="O1976" s="127">
        <f t="shared" si="125"/>
        <v>112.2</v>
      </c>
      <c r="P1976" s="126" t="s">
        <v>671</v>
      </c>
      <c r="Q1976" s="120" t="s">
        <v>477</v>
      </c>
      <c r="R1976" s="120" t="s">
        <v>698</v>
      </c>
    </row>
    <row r="1977" spans="1:18" ht="120" x14ac:dyDescent="0.25">
      <c r="A1977" s="120" t="s">
        <v>17</v>
      </c>
      <c r="B1977" s="121" t="s">
        <v>18</v>
      </c>
      <c r="C1977" s="122">
        <v>42664</v>
      </c>
      <c r="D1977" s="132">
        <v>310000</v>
      </c>
      <c r="E1977" s="120" t="s">
        <v>304</v>
      </c>
      <c r="F1977" s="130">
        <v>84</v>
      </c>
      <c r="G1977" s="120" t="s">
        <v>107</v>
      </c>
      <c r="H1977" s="130" t="s">
        <v>528</v>
      </c>
      <c r="I1977" s="130">
        <v>1</v>
      </c>
      <c r="J1977" s="131">
        <v>74.849999999999994</v>
      </c>
      <c r="K1977" s="129">
        <f t="shared" si="124"/>
        <v>74.849999999999994</v>
      </c>
      <c r="L1977" s="133">
        <v>42591</v>
      </c>
      <c r="M1977" s="144" t="s">
        <v>537</v>
      </c>
      <c r="N1977" s="130">
        <v>1</v>
      </c>
      <c r="O1977" s="127">
        <f t="shared" si="125"/>
        <v>74.849999999999994</v>
      </c>
      <c r="P1977" s="126">
        <v>42647</v>
      </c>
      <c r="Q1977" s="120">
        <v>6666</v>
      </c>
      <c r="R1977" s="120" t="s">
        <v>611</v>
      </c>
    </row>
    <row r="1978" spans="1:18" ht="45" x14ac:dyDescent="0.25">
      <c r="A1978" s="120" t="s">
        <v>17</v>
      </c>
      <c r="B1978" s="121" t="s">
        <v>18</v>
      </c>
      <c r="C1978" s="122">
        <v>42664</v>
      </c>
      <c r="D1978" s="132">
        <v>310000</v>
      </c>
      <c r="E1978" s="120" t="s">
        <v>304</v>
      </c>
      <c r="F1978" s="130">
        <v>102</v>
      </c>
      <c r="G1978" s="120" t="s">
        <v>124</v>
      </c>
      <c r="H1978" s="130" t="s">
        <v>528</v>
      </c>
      <c r="I1978" s="130">
        <v>10</v>
      </c>
      <c r="J1978" s="131">
        <v>17.489999999999998</v>
      </c>
      <c r="K1978" s="129">
        <f t="shared" si="124"/>
        <v>174.89999999999998</v>
      </c>
      <c r="L1978" s="133">
        <v>42591</v>
      </c>
      <c r="M1978" s="130" t="s">
        <v>538</v>
      </c>
      <c r="N1978" s="130">
        <v>10</v>
      </c>
      <c r="O1978" s="127">
        <f t="shared" si="125"/>
        <v>174.89999999999998</v>
      </c>
      <c r="P1978" s="126">
        <v>42646</v>
      </c>
      <c r="Q1978" s="120">
        <v>4384</v>
      </c>
      <c r="R1978" s="120" t="s">
        <v>611</v>
      </c>
    </row>
    <row r="1979" spans="1:18" ht="60" x14ac:dyDescent="0.25">
      <c r="A1979" s="120" t="s">
        <v>17</v>
      </c>
      <c r="B1979" s="121" t="s">
        <v>18</v>
      </c>
      <c r="C1979" s="122">
        <v>42664</v>
      </c>
      <c r="D1979" s="132">
        <v>310000</v>
      </c>
      <c r="E1979" s="120" t="s">
        <v>304</v>
      </c>
      <c r="F1979" s="130">
        <v>101</v>
      </c>
      <c r="G1979" s="120" t="s">
        <v>123</v>
      </c>
      <c r="H1979" s="130" t="s">
        <v>528</v>
      </c>
      <c r="I1979" s="130">
        <v>25</v>
      </c>
      <c r="J1979" s="131">
        <v>5.84</v>
      </c>
      <c r="K1979" s="129">
        <f t="shared" si="124"/>
        <v>146</v>
      </c>
      <c r="L1979" s="133">
        <v>42591</v>
      </c>
      <c r="M1979" s="130" t="s">
        <v>548</v>
      </c>
      <c r="N1979" s="130">
        <v>25</v>
      </c>
      <c r="O1979" s="127">
        <f t="shared" si="125"/>
        <v>146</v>
      </c>
      <c r="P1979" s="133">
        <v>42772</v>
      </c>
      <c r="Q1979" s="130">
        <v>1520</v>
      </c>
      <c r="R1979" s="120" t="s">
        <v>611</v>
      </c>
    </row>
    <row r="1980" spans="1:18" ht="120" x14ac:dyDescent="0.25">
      <c r="A1980" s="120" t="s">
        <v>17</v>
      </c>
      <c r="B1980" s="121" t="s">
        <v>18</v>
      </c>
      <c r="C1980" s="122">
        <v>42664</v>
      </c>
      <c r="D1980" s="132">
        <v>310000</v>
      </c>
      <c r="E1980" s="120" t="s">
        <v>304</v>
      </c>
      <c r="F1980" s="130">
        <v>112</v>
      </c>
      <c r="G1980" s="120" t="s">
        <v>135</v>
      </c>
      <c r="H1980" s="130" t="s">
        <v>528</v>
      </c>
      <c r="I1980" s="130">
        <v>10</v>
      </c>
      <c r="J1980" s="131">
        <v>3.75</v>
      </c>
      <c r="K1980" s="129">
        <f t="shared" si="124"/>
        <v>37.5</v>
      </c>
      <c r="L1980" s="133">
        <v>42591</v>
      </c>
      <c r="M1980" s="130" t="s">
        <v>545</v>
      </c>
      <c r="N1980" s="130">
        <v>10</v>
      </c>
      <c r="O1980" s="127">
        <f t="shared" si="125"/>
        <v>37.5</v>
      </c>
      <c r="P1980" s="126" t="s">
        <v>671</v>
      </c>
      <c r="Q1980" s="120" t="s">
        <v>477</v>
      </c>
      <c r="R1980" s="120" t="s">
        <v>699</v>
      </c>
    </row>
    <row r="1981" spans="1:18" ht="45" x14ac:dyDescent="0.25">
      <c r="A1981" s="120" t="s">
        <v>17</v>
      </c>
      <c r="B1981" s="121" t="s">
        <v>18</v>
      </c>
      <c r="C1981" s="122">
        <v>42664</v>
      </c>
      <c r="D1981" s="132">
        <v>310000</v>
      </c>
      <c r="E1981" s="120" t="s">
        <v>304</v>
      </c>
      <c r="F1981" s="130">
        <v>145</v>
      </c>
      <c r="G1981" s="120" t="s">
        <v>159</v>
      </c>
      <c r="H1981" s="130" t="s">
        <v>528</v>
      </c>
      <c r="I1981" s="130">
        <v>10</v>
      </c>
      <c r="J1981" s="131">
        <v>1.08</v>
      </c>
      <c r="K1981" s="129">
        <f t="shared" si="124"/>
        <v>10.8</v>
      </c>
      <c r="L1981" s="133">
        <v>42591</v>
      </c>
      <c r="M1981" s="144" t="s">
        <v>543</v>
      </c>
      <c r="N1981" s="130">
        <v>10</v>
      </c>
      <c r="O1981" s="127">
        <f t="shared" si="125"/>
        <v>10.8</v>
      </c>
      <c r="P1981" s="126">
        <v>42639</v>
      </c>
      <c r="Q1981" s="120">
        <v>1484</v>
      </c>
      <c r="R1981" s="120" t="s">
        <v>611</v>
      </c>
    </row>
    <row r="1982" spans="1:18" ht="105" x14ac:dyDescent="0.25">
      <c r="A1982" s="120" t="s">
        <v>17</v>
      </c>
      <c r="B1982" s="121" t="s">
        <v>18</v>
      </c>
      <c r="C1982" s="122">
        <v>42664</v>
      </c>
      <c r="D1982" s="132">
        <v>310000</v>
      </c>
      <c r="E1982" s="120" t="s">
        <v>304</v>
      </c>
      <c r="F1982" s="130">
        <v>146</v>
      </c>
      <c r="G1982" s="120" t="s">
        <v>160</v>
      </c>
      <c r="H1982" s="130" t="s">
        <v>528</v>
      </c>
      <c r="I1982" s="130">
        <v>3</v>
      </c>
      <c r="J1982" s="131">
        <v>64.5</v>
      </c>
      <c r="K1982" s="129">
        <f t="shared" si="124"/>
        <v>193.5</v>
      </c>
      <c r="L1982" s="133">
        <v>42591</v>
      </c>
      <c r="M1982" s="130" t="s">
        <v>539</v>
      </c>
      <c r="N1982" s="130">
        <v>3</v>
      </c>
      <c r="O1982" s="127">
        <f t="shared" si="125"/>
        <v>193.5</v>
      </c>
      <c r="P1982" s="126">
        <v>42633</v>
      </c>
      <c r="Q1982" s="120">
        <v>4605</v>
      </c>
      <c r="R1982" s="120" t="s">
        <v>611</v>
      </c>
    </row>
    <row r="1983" spans="1:18" ht="60" x14ac:dyDescent="0.25">
      <c r="A1983" s="120" t="s">
        <v>17</v>
      </c>
      <c r="B1983" s="121" t="s">
        <v>18</v>
      </c>
      <c r="C1983" s="122">
        <v>42664</v>
      </c>
      <c r="D1983" s="132">
        <v>310000</v>
      </c>
      <c r="E1983" s="120" t="s">
        <v>304</v>
      </c>
      <c r="F1983" s="130">
        <v>152</v>
      </c>
      <c r="G1983" s="120" t="s">
        <v>166</v>
      </c>
      <c r="H1983" s="130" t="s">
        <v>528</v>
      </c>
      <c r="I1983" s="130">
        <v>100</v>
      </c>
      <c r="J1983" s="131">
        <v>0.94</v>
      </c>
      <c r="K1983" s="129">
        <f t="shared" si="124"/>
        <v>94</v>
      </c>
      <c r="L1983" s="133">
        <v>42591</v>
      </c>
      <c r="M1983" s="144" t="s">
        <v>543</v>
      </c>
      <c r="N1983" s="130">
        <v>73</v>
      </c>
      <c r="O1983" s="127">
        <f t="shared" si="125"/>
        <v>68.61999999999999</v>
      </c>
      <c r="P1983" s="126">
        <v>42639</v>
      </c>
      <c r="Q1983" s="120">
        <v>1484</v>
      </c>
      <c r="R1983" s="120" t="s">
        <v>692</v>
      </c>
    </row>
    <row r="1984" spans="1:18" ht="45" x14ac:dyDescent="0.25">
      <c r="A1984" s="120" t="s">
        <v>17</v>
      </c>
      <c r="B1984" s="121" t="s">
        <v>18</v>
      </c>
      <c r="C1984" s="122">
        <v>42664</v>
      </c>
      <c r="D1984" s="132">
        <v>310000</v>
      </c>
      <c r="E1984" s="120" t="s">
        <v>304</v>
      </c>
      <c r="F1984" s="130">
        <v>156</v>
      </c>
      <c r="G1984" s="120" t="s">
        <v>170</v>
      </c>
      <c r="H1984" s="130" t="s">
        <v>528</v>
      </c>
      <c r="I1984" s="130">
        <v>360</v>
      </c>
      <c r="J1984" s="131">
        <v>1.3</v>
      </c>
      <c r="K1984" s="129">
        <f t="shared" si="124"/>
        <v>468</v>
      </c>
      <c r="L1984" s="133">
        <v>42591</v>
      </c>
      <c r="M1984" s="144" t="s">
        <v>542</v>
      </c>
      <c r="N1984" s="130">
        <v>360</v>
      </c>
      <c r="O1984" s="127">
        <f t="shared" si="125"/>
        <v>468</v>
      </c>
      <c r="P1984" s="126">
        <v>42660</v>
      </c>
      <c r="Q1984" s="120">
        <v>378</v>
      </c>
      <c r="R1984" s="120" t="s">
        <v>611</v>
      </c>
    </row>
    <row r="1985" spans="1:18" ht="75" x14ac:dyDescent="0.25">
      <c r="A1985" s="120" t="s">
        <v>17</v>
      </c>
      <c r="B1985" s="121" t="s">
        <v>18</v>
      </c>
      <c r="C1985" s="122">
        <v>42664</v>
      </c>
      <c r="D1985" s="132">
        <v>310000</v>
      </c>
      <c r="E1985" s="120" t="s">
        <v>304</v>
      </c>
      <c r="F1985" s="130">
        <v>160</v>
      </c>
      <c r="G1985" s="120" t="s">
        <v>174</v>
      </c>
      <c r="H1985" s="130" t="s">
        <v>528</v>
      </c>
      <c r="I1985" s="130">
        <v>10</v>
      </c>
      <c r="J1985" s="131">
        <v>7.54</v>
      </c>
      <c r="K1985" s="129">
        <f t="shared" si="124"/>
        <v>75.400000000000006</v>
      </c>
      <c r="L1985" s="133">
        <v>42591</v>
      </c>
      <c r="M1985" s="130" t="s">
        <v>538</v>
      </c>
      <c r="N1985" s="130">
        <v>10</v>
      </c>
      <c r="O1985" s="127">
        <f t="shared" si="125"/>
        <v>75.400000000000006</v>
      </c>
      <c r="P1985" s="126">
        <v>42646</v>
      </c>
      <c r="Q1985" s="120">
        <v>4384</v>
      </c>
      <c r="R1985" s="120" t="s">
        <v>611</v>
      </c>
    </row>
    <row r="1986" spans="1:18" ht="45" x14ac:dyDescent="0.25">
      <c r="A1986" s="120" t="s">
        <v>17</v>
      </c>
      <c r="B1986" s="121" t="s">
        <v>18</v>
      </c>
      <c r="C1986" s="122">
        <v>42664</v>
      </c>
      <c r="D1986" s="132">
        <v>310000</v>
      </c>
      <c r="E1986" s="120" t="s">
        <v>304</v>
      </c>
      <c r="F1986" s="130">
        <v>173</v>
      </c>
      <c r="G1986" s="120" t="s">
        <v>178</v>
      </c>
      <c r="H1986" s="130" t="s">
        <v>528</v>
      </c>
      <c r="I1986" s="130">
        <v>15</v>
      </c>
      <c r="J1986" s="131">
        <v>2.69</v>
      </c>
      <c r="K1986" s="129">
        <f t="shared" si="124"/>
        <v>40.35</v>
      </c>
      <c r="L1986" s="133">
        <v>42591</v>
      </c>
      <c r="M1986" s="130" t="s">
        <v>548</v>
      </c>
      <c r="N1986" s="130">
        <v>15</v>
      </c>
      <c r="O1986" s="127">
        <f t="shared" si="125"/>
        <v>40.35</v>
      </c>
      <c r="P1986" s="133">
        <v>42772</v>
      </c>
      <c r="Q1986" s="130">
        <v>1520</v>
      </c>
      <c r="R1986" s="120" t="s">
        <v>611</v>
      </c>
    </row>
    <row r="1987" spans="1:18" ht="45" x14ac:dyDescent="0.25">
      <c r="A1987" s="120" t="s">
        <v>17</v>
      </c>
      <c r="B1987" s="121" t="s">
        <v>18</v>
      </c>
      <c r="C1987" s="122">
        <v>42664</v>
      </c>
      <c r="D1987" s="132">
        <v>310000</v>
      </c>
      <c r="E1987" s="120" t="s">
        <v>304</v>
      </c>
      <c r="F1987" s="130">
        <v>174</v>
      </c>
      <c r="G1987" s="120" t="s">
        <v>179</v>
      </c>
      <c r="H1987" s="130" t="s">
        <v>528</v>
      </c>
      <c r="I1987" s="130">
        <v>15</v>
      </c>
      <c r="J1987" s="131">
        <v>2.8</v>
      </c>
      <c r="K1987" s="129">
        <f t="shared" si="124"/>
        <v>42</v>
      </c>
      <c r="L1987" s="133">
        <v>42591</v>
      </c>
      <c r="M1987" s="144" t="s">
        <v>542</v>
      </c>
      <c r="N1987" s="130">
        <v>15</v>
      </c>
      <c r="O1987" s="127">
        <f t="shared" si="125"/>
        <v>42</v>
      </c>
      <c r="P1987" s="126">
        <v>42660</v>
      </c>
      <c r="Q1987" s="120">
        <v>378</v>
      </c>
      <c r="R1987" s="120" t="s">
        <v>611</v>
      </c>
    </row>
    <row r="1988" spans="1:18" ht="60" x14ac:dyDescent="0.25">
      <c r="A1988" s="120" t="s">
        <v>17</v>
      </c>
      <c r="B1988" s="121" t="s">
        <v>18</v>
      </c>
      <c r="C1988" s="122">
        <v>42664</v>
      </c>
      <c r="D1988" s="132">
        <v>400000</v>
      </c>
      <c r="E1988" s="120" t="s">
        <v>529</v>
      </c>
      <c r="F1988" s="130">
        <v>7</v>
      </c>
      <c r="G1988" s="120" t="s">
        <v>47</v>
      </c>
      <c r="H1988" s="130" t="s">
        <v>530</v>
      </c>
      <c r="I1988" s="130">
        <v>50</v>
      </c>
      <c r="J1988" s="131">
        <v>2.5</v>
      </c>
      <c r="K1988" s="129">
        <f t="shared" si="124"/>
        <v>125</v>
      </c>
      <c r="L1988" s="133">
        <v>42591</v>
      </c>
      <c r="M1988" s="130" t="s">
        <v>550</v>
      </c>
      <c r="N1988" s="130">
        <v>50</v>
      </c>
      <c r="O1988" s="127">
        <f t="shared" si="125"/>
        <v>125</v>
      </c>
      <c r="P1988" s="126">
        <v>42640</v>
      </c>
      <c r="Q1988" s="120">
        <v>17161</v>
      </c>
      <c r="R1988" s="120" t="s">
        <v>611</v>
      </c>
    </row>
    <row r="1989" spans="1:18" ht="60" x14ac:dyDescent="0.25">
      <c r="A1989" s="120" t="s">
        <v>17</v>
      </c>
      <c r="B1989" s="121" t="s">
        <v>18</v>
      </c>
      <c r="C1989" s="122">
        <v>42664</v>
      </c>
      <c r="D1989" s="132">
        <v>400000</v>
      </c>
      <c r="E1989" s="120" t="s">
        <v>529</v>
      </c>
      <c r="F1989" s="130">
        <v>8</v>
      </c>
      <c r="G1989" s="120" t="str">
        <f>VLOOKUP(F1989,Plan2!$1:$1048576,3,FALSE)</f>
        <v>APONTADOR LÁPIS, MATERIAL METAL, TIPO ESCOLAR, COR PRATEADO, TAMANHO PEQUENO, QUANTIDADE FUROS 1, CARACTERÍSTICAS ADICIONAIS SEM DEPÓSITO</v>
      </c>
      <c r="H1989" s="130" t="s">
        <v>530</v>
      </c>
      <c r="I1989" s="130">
        <v>40</v>
      </c>
      <c r="J1989" s="131">
        <v>0.4</v>
      </c>
      <c r="K1989" s="129">
        <f t="shared" ref="K1989:K2052" si="126">J1989*I1989</f>
        <v>16</v>
      </c>
      <c r="L1989" s="133">
        <v>42591</v>
      </c>
      <c r="M1989" s="144" t="s">
        <v>543</v>
      </c>
      <c r="N1989" s="130">
        <v>40</v>
      </c>
      <c r="O1989" s="127">
        <f t="shared" ref="O1989:O2002" si="127">N1989*J1989</f>
        <v>16</v>
      </c>
      <c r="P1989" s="126">
        <v>42639</v>
      </c>
      <c r="Q1989" s="120">
        <v>1484</v>
      </c>
      <c r="R1989" s="120" t="s">
        <v>611</v>
      </c>
    </row>
    <row r="1990" spans="1:18" ht="105" x14ac:dyDescent="0.25">
      <c r="A1990" s="120" t="s">
        <v>17</v>
      </c>
      <c r="B1990" s="121" t="s">
        <v>18</v>
      </c>
      <c r="C1990" s="122">
        <v>42664</v>
      </c>
      <c r="D1990" s="132">
        <v>400000</v>
      </c>
      <c r="E1990" s="120" t="s">
        <v>529</v>
      </c>
      <c r="F1990" s="130">
        <v>19</v>
      </c>
      <c r="G1990" s="120" t="s">
        <v>59</v>
      </c>
      <c r="H1990" s="130" t="s">
        <v>530</v>
      </c>
      <c r="I1990" s="130">
        <v>200</v>
      </c>
      <c r="J1990" s="131">
        <v>0.32</v>
      </c>
      <c r="K1990" s="129">
        <f t="shared" si="126"/>
        <v>64</v>
      </c>
      <c r="L1990" s="133">
        <v>42591</v>
      </c>
      <c r="M1990" s="130" t="s">
        <v>548</v>
      </c>
      <c r="N1990" s="130">
        <v>200</v>
      </c>
      <c r="O1990" s="127">
        <f t="shared" si="127"/>
        <v>64</v>
      </c>
      <c r="P1990" s="133">
        <v>42772</v>
      </c>
      <c r="Q1990" s="130">
        <v>1520</v>
      </c>
      <c r="R1990" s="120" t="s">
        <v>611</v>
      </c>
    </row>
    <row r="1991" spans="1:18" ht="105" x14ac:dyDescent="0.25">
      <c r="A1991" s="120" t="s">
        <v>17</v>
      </c>
      <c r="B1991" s="121" t="s">
        <v>18</v>
      </c>
      <c r="C1991" s="122">
        <v>42664</v>
      </c>
      <c r="D1991" s="132">
        <v>400000</v>
      </c>
      <c r="E1991" s="120" t="s">
        <v>529</v>
      </c>
      <c r="F1991" s="130">
        <v>20</v>
      </c>
      <c r="G1991" s="120" t="s">
        <v>60</v>
      </c>
      <c r="H1991" s="130" t="s">
        <v>530</v>
      </c>
      <c r="I1991" s="130">
        <v>100</v>
      </c>
      <c r="J1991" s="131">
        <v>0.32</v>
      </c>
      <c r="K1991" s="129">
        <f t="shared" si="126"/>
        <v>32</v>
      </c>
      <c r="L1991" s="133">
        <v>42591</v>
      </c>
      <c r="M1991" s="130" t="s">
        <v>548</v>
      </c>
      <c r="N1991" s="130">
        <v>100</v>
      </c>
      <c r="O1991" s="127">
        <f t="shared" si="127"/>
        <v>32</v>
      </c>
      <c r="P1991" s="133">
        <v>42772</v>
      </c>
      <c r="Q1991" s="130">
        <v>1520</v>
      </c>
      <c r="R1991" s="120" t="s">
        <v>611</v>
      </c>
    </row>
    <row r="1992" spans="1:18" ht="45" x14ac:dyDescent="0.25">
      <c r="A1992" s="120" t="s">
        <v>17</v>
      </c>
      <c r="B1992" s="121" t="s">
        <v>18</v>
      </c>
      <c r="C1992" s="122">
        <v>42664</v>
      </c>
      <c r="D1992" s="132">
        <v>400000</v>
      </c>
      <c r="E1992" s="120" t="s">
        <v>529</v>
      </c>
      <c r="F1992" s="130">
        <v>27</v>
      </c>
      <c r="G1992" s="120" t="s">
        <v>67</v>
      </c>
      <c r="H1992" s="130" t="s">
        <v>530</v>
      </c>
      <c r="I1992" s="130">
        <v>24</v>
      </c>
      <c r="J1992" s="131">
        <v>0.85</v>
      </c>
      <c r="K1992" s="129">
        <f t="shared" si="126"/>
        <v>20.399999999999999</v>
      </c>
      <c r="L1992" s="133">
        <v>42591</v>
      </c>
      <c r="M1992" s="144" t="s">
        <v>542</v>
      </c>
      <c r="N1992" s="130">
        <v>24</v>
      </c>
      <c r="O1992" s="127">
        <f t="shared" si="127"/>
        <v>20.399999999999999</v>
      </c>
      <c r="P1992" s="126">
        <v>42660</v>
      </c>
      <c r="Q1992" s="120">
        <v>378</v>
      </c>
      <c r="R1992" s="120" t="s">
        <v>611</v>
      </c>
    </row>
    <row r="1993" spans="1:18" ht="45" x14ac:dyDescent="0.25">
      <c r="A1993" s="120" t="s">
        <v>17</v>
      </c>
      <c r="B1993" s="121" t="s">
        <v>18</v>
      </c>
      <c r="C1993" s="122">
        <v>42664</v>
      </c>
      <c r="D1993" s="132">
        <v>400000</v>
      </c>
      <c r="E1993" s="120" t="s">
        <v>529</v>
      </c>
      <c r="F1993" s="130">
        <v>37</v>
      </c>
      <c r="G1993" s="120" t="s">
        <v>75</v>
      </c>
      <c r="H1993" s="130" t="s">
        <v>530</v>
      </c>
      <c r="I1993" s="130">
        <v>20</v>
      </c>
      <c r="J1993" s="131">
        <v>0.38</v>
      </c>
      <c r="K1993" s="129">
        <f t="shared" si="126"/>
        <v>7.6</v>
      </c>
      <c r="L1993" s="133">
        <v>42591</v>
      </c>
      <c r="M1993" s="144" t="s">
        <v>543</v>
      </c>
      <c r="N1993" s="130">
        <v>20</v>
      </c>
      <c r="O1993" s="127">
        <f t="shared" si="127"/>
        <v>7.6</v>
      </c>
      <c r="P1993" s="126">
        <v>42639</v>
      </c>
      <c r="Q1993" s="120">
        <v>1484</v>
      </c>
      <c r="R1993" s="120" t="s">
        <v>611</v>
      </c>
    </row>
    <row r="1994" spans="1:18" ht="60" x14ac:dyDescent="0.25">
      <c r="A1994" s="120" t="s">
        <v>17</v>
      </c>
      <c r="B1994" s="121" t="s">
        <v>18</v>
      </c>
      <c r="C1994" s="122">
        <v>42664</v>
      </c>
      <c r="D1994" s="132">
        <v>400000</v>
      </c>
      <c r="E1994" s="120" t="s">
        <v>529</v>
      </c>
      <c r="F1994" s="130">
        <v>99</v>
      </c>
      <c r="G1994" s="120" t="s">
        <v>121</v>
      </c>
      <c r="H1994" s="130" t="s">
        <v>530</v>
      </c>
      <c r="I1994" s="130">
        <v>1</v>
      </c>
      <c r="J1994" s="131">
        <v>19.989999999999998</v>
      </c>
      <c r="K1994" s="129">
        <f t="shared" si="126"/>
        <v>19.989999999999998</v>
      </c>
      <c r="L1994" s="133">
        <v>42591</v>
      </c>
      <c r="M1994" s="144" t="s">
        <v>541</v>
      </c>
      <c r="N1994" s="130">
        <v>1</v>
      </c>
      <c r="O1994" s="127">
        <f t="shared" si="127"/>
        <v>19.989999999999998</v>
      </c>
      <c r="P1994" s="126">
        <v>42641</v>
      </c>
      <c r="Q1994" s="120">
        <v>565</v>
      </c>
      <c r="R1994" s="120" t="s">
        <v>611</v>
      </c>
    </row>
    <row r="1995" spans="1:18" ht="45" x14ac:dyDescent="0.25">
      <c r="A1995" s="120" t="s">
        <v>17</v>
      </c>
      <c r="B1995" s="121" t="s">
        <v>18</v>
      </c>
      <c r="C1995" s="122">
        <v>42664</v>
      </c>
      <c r="D1995" s="132">
        <v>400000</v>
      </c>
      <c r="E1995" s="120" t="s">
        <v>529</v>
      </c>
      <c r="F1995" s="130">
        <v>102</v>
      </c>
      <c r="G1995" s="120" t="s">
        <v>124</v>
      </c>
      <c r="H1995" s="130" t="s">
        <v>530</v>
      </c>
      <c r="I1995" s="130">
        <v>15</v>
      </c>
      <c r="J1995" s="131">
        <v>17.489999999999998</v>
      </c>
      <c r="K1995" s="129">
        <f t="shared" si="126"/>
        <v>262.34999999999997</v>
      </c>
      <c r="L1995" s="133">
        <v>42591</v>
      </c>
      <c r="M1995" s="130" t="s">
        <v>538</v>
      </c>
      <c r="N1995" s="130">
        <v>15</v>
      </c>
      <c r="O1995" s="127">
        <f t="shared" si="127"/>
        <v>262.34999999999997</v>
      </c>
      <c r="P1995" s="126">
        <v>42646</v>
      </c>
      <c r="Q1995" s="120">
        <v>4384</v>
      </c>
      <c r="R1995" s="120" t="s">
        <v>611</v>
      </c>
    </row>
    <row r="1996" spans="1:18" ht="60" x14ac:dyDescent="0.25">
      <c r="A1996" s="120" t="s">
        <v>17</v>
      </c>
      <c r="B1996" s="121" t="s">
        <v>18</v>
      </c>
      <c r="C1996" s="122">
        <v>42664</v>
      </c>
      <c r="D1996" s="132">
        <v>400000</v>
      </c>
      <c r="E1996" s="120" t="s">
        <v>529</v>
      </c>
      <c r="F1996" s="130">
        <v>101</v>
      </c>
      <c r="G1996" s="120" t="s">
        <v>123</v>
      </c>
      <c r="H1996" s="130" t="s">
        <v>530</v>
      </c>
      <c r="I1996" s="130">
        <v>115</v>
      </c>
      <c r="J1996" s="131">
        <v>5.84</v>
      </c>
      <c r="K1996" s="129">
        <f t="shared" si="126"/>
        <v>671.6</v>
      </c>
      <c r="L1996" s="133">
        <v>42591</v>
      </c>
      <c r="M1996" s="130" t="s">
        <v>548</v>
      </c>
      <c r="N1996" s="130">
        <v>115</v>
      </c>
      <c r="O1996" s="127">
        <f t="shared" si="127"/>
        <v>671.6</v>
      </c>
      <c r="P1996" s="133">
        <v>42772</v>
      </c>
      <c r="Q1996" s="130">
        <v>1520</v>
      </c>
      <c r="R1996" s="120" t="s">
        <v>611</v>
      </c>
    </row>
    <row r="1997" spans="1:18" ht="60" x14ac:dyDescent="0.25">
      <c r="A1997" s="120" t="s">
        <v>17</v>
      </c>
      <c r="B1997" s="121" t="s">
        <v>18</v>
      </c>
      <c r="C1997" s="122">
        <v>42664</v>
      </c>
      <c r="D1997" s="132">
        <v>400000</v>
      </c>
      <c r="E1997" s="120" t="s">
        <v>529</v>
      </c>
      <c r="F1997" s="130">
        <v>103</v>
      </c>
      <c r="G1997" s="120" t="s">
        <v>125</v>
      </c>
      <c r="H1997" s="130" t="s">
        <v>530</v>
      </c>
      <c r="I1997" s="130">
        <v>15</v>
      </c>
      <c r="J1997" s="131">
        <v>7.75</v>
      </c>
      <c r="K1997" s="129">
        <f t="shared" si="126"/>
        <v>116.25</v>
      </c>
      <c r="L1997" s="133">
        <v>42591</v>
      </c>
      <c r="M1997" s="130" t="s">
        <v>540</v>
      </c>
      <c r="N1997" s="130">
        <v>15</v>
      </c>
      <c r="O1997" s="127">
        <f t="shared" si="127"/>
        <v>116.25</v>
      </c>
      <c r="P1997" s="133">
        <v>42766</v>
      </c>
      <c r="Q1997" s="130">
        <v>7</v>
      </c>
      <c r="R1997" s="120" t="s">
        <v>611</v>
      </c>
    </row>
    <row r="1998" spans="1:18" ht="120" x14ac:dyDescent="0.25">
      <c r="A1998" s="120" t="s">
        <v>17</v>
      </c>
      <c r="B1998" s="121" t="s">
        <v>18</v>
      </c>
      <c r="C1998" s="122">
        <v>42664</v>
      </c>
      <c r="D1998" s="132">
        <v>400000</v>
      </c>
      <c r="E1998" s="120" t="s">
        <v>529</v>
      </c>
      <c r="F1998" s="130">
        <v>112</v>
      </c>
      <c r="G1998" s="120" t="s">
        <v>135</v>
      </c>
      <c r="H1998" s="130" t="s">
        <v>530</v>
      </c>
      <c r="I1998" s="130">
        <v>1</v>
      </c>
      <c r="J1998" s="131">
        <v>3.75</v>
      </c>
      <c r="K1998" s="129">
        <f t="shared" si="126"/>
        <v>3.75</v>
      </c>
      <c r="L1998" s="133">
        <v>42591</v>
      </c>
      <c r="M1998" s="130" t="s">
        <v>545</v>
      </c>
      <c r="N1998" s="130">
        <v>1</v>
      </c>
      <c r="O1998" s="127">
        <f t="shared" si="127"/>
        <v>3.75</v>
      </c>
      <c r="P1998" s="126" t="s">
        <v>671</v>
      </c>
      <c r="Q1998" s="120" t="s">
        <v>477</v>
      </c>
      <c r="R1998" s="120" t="s">
        <v>699</v>
      </c>
    </row>
    <row r="1999" spans="1:18" ht="135" x14ac:dyDescent="0.25">
      <c r="A1999" s="120" t="s">
        <v>17</v>
      </c>
      <c r="B1999" s="121" t="s">
        <v>18</v>
      </c>
      <c r="C1999" s="122">
        <v>42664</v>
      </c>
      <c r="D1999" s="132">
        <v>400000</v>
      </c>
      <c r="E1999" s="120" t="s">
        <v>529</v>
      </c>
      <c r="F1999" s="130">
        <v>113</v>
      </c>
      <c r="G1999" s="120" t="s">
        <v>136</v>
      </c>
      <c r="H1999" s="130" t="s">
        <v>530</v>
      </c>
      <c r="I1999" s="130">
        <v>5</v>
      </c>
      <c r="J1999" s="131">
        <v>12.72</v>
      </c>
      <c r="K1999" s="129">
        <f t="shared" si="126"/>
        <v>63.6</v>
      </c>
      <c r="L1999" s="133">
        <v>42591</v>
      </c>
      <c r="M1999" s="130" t="s">
        <v>539</v>
      </c>
      <c r="N1999" s="130">
        <v>5</v>
      </c>
      <c r="O1999" s="127">
        <f t="shared" si="127"/>
        <v>63.6</v>
      </c>
      <c r="P1999" s="126">
        <v>42633</v>
      </c>
      <c r="Q1999" s="120">
        <v>4605</v>
      </c>
      <c r="R1999" s="120" t="s">
        <v>611</v>
      </c>
    </row>
    <row r="2000" spans="1:18" ht="135" x14ac:dyDescent="0.25">
      <c r="A2000" s="120" t="s">
        <v>17</v>
      </c>
      <c r="B2000" s="121" t="s">
        <v>18</v>
      </c>
      <c r="C2000" s="122">
        <v>42664</v>
      </c>
      <c r="D2000" s="132">
        <v>400000</v>
      </c>
      <c r="E2000" s="120" t="s">
        <v>529</v>
      </c>
      <c r="F2000" s="130">
        <v>114</v>
      </c>
      <c r="G2000" s="120" t="s">
        <v>137</v>
      </c>
      <c r="H2000" s="130" t="s">
        <v>530</v>
      </c>
      <c r="I2000" s="130">
        <v>5</v>
      </c>
      <c r="J2000" s="131">
        <v>11.42</v>
      </c>
      <c r="K2000" s="129">
        <f t="shared" si="126"/>
        <v>57.1</v>
      </c>
      <c r="L2000" s="133">
        <v>42591</v>
      </c>
      <c r="M2000" s="130" t="s">
        <v>539</v>
      </c>
      <c r="N2000" s="130">
        <v>5</v>
      </c>
      <c r="O2000" s="127">
        <f t="shared" si="127"/>
        <v>57.1</v>
      </c>
      <c r="P2000" s="126">
        <v>42633</v>
      </c>
      <c r="Q2000" s="120">
        <v>4605</v>
      </c>
      <c r="R2000" s="120" t="s">
        <v>611</v>
      </c>
    </row>
    <row r="2001" spans="1:18" ht="45" x14ac:dyDescent="0.25">
      <c r="A2001" s="120" t="s">
        <v>17</v>
      </c>
      <c r="B2001" s="121" t="s">
        <v>18</v>
      </c>
      <c r="C2001" s="122">
        <v>42664</v>
      </c>
      <c r="D2001" s="132">
        <v>400000</v>
      </c>
      <c r="E2001" s="120" t="s">
        <v>529</v>
      </c>
      <c r="F2001" s="130">
        <v>174</v>
      </c>
      <c r="G2001" s="120" t="s">
        <v>179</v>
      </c>
      <c r="H2001" s="130" t="s">
        <v>530</v>
      </c>
      <c r="I2001" s="130">
        <v>15</v>
      </c>
      <c r="J2001" s="131">
        <v>2.8</v>
      </c>
      <c r="K2001" s="129">
        <f t="shared" si="126"/>
        <v>42</v>
      </c>
      <c r="L2001" s="133">
        <v>42591</v>
      </c>
      <c r="M2001" s="144" t="s">
        <v>542</v>
      </c>
      <c r="N2001" s="130">
        <v>15</v>
      </c>
      <c r="O2001" s="127">
        <f t="shared" si="127"/>
        <v>42</v>
      </c>
      <c r="P2001" s="126">
        <v>42660</v>
      </c>
      <c r="Q2001" s="120">
        <v>378</v>
      </c>
      <c r="R2001" s="120" t="s">
        <v>611</v>
      </c>
    </row>
    <row r="2002" spans="1:18" ht="30" x14ac:dyDescent="0.25">
      <c r="A2002" s="120" t="s">
        <v>17</v>
      </c>
      <c r="B2002" s="121" t="s">
        <v>18</v>
      </c>
      <c r="C2002" s="122">
        <v>42664</v>
      </c>
      <c r="D2002" s="132">
        <v>120200</v>
      </c>
      <c r="E2002" s="120" t="s">
        <v>256</v>
      </c>
      <c r="F2002" s="130">
        <v>123</v>
      </c>
      <c r="G2002" s="120" t="s">
        <v>143</v>
      </c>
      <c r="H2002" s="130" t="s">
        <v>534</v>
      </c>
      <c r="I2002" s="132">
        <v>6200</v>
      </c>
      <c r="J2002" s="131">
        <v>9.09</v>
      </c>
      <c r="K2002" s="129">
        <f t="shared" si="126"/>
        <v>56358</v>
      </c>
      <c r="L2002" s="133">
        <v>42591</v>
      </c>
      <c r="M2002" s="130" t="s">
        <v>539</v>
      </c>
      <c r="N2002" s="132">
        <v>6200</v>
      </c>
      <c r="O2002" s="127">
        <f t="shared" si="127"/>
        <v>56358</v>
      </c>
      <c r="P2002" s="126">
        <v>42633</v>
      </c>
      <c r="Q2002" s="120">
        <v>4605</v>
      </c>
      <c r="R2002" s="120" t="s">
        <v>611</v>
      </c>
    </row>
    <row r="2003" spans="1:18" ht="60" x14ac:dyDescent="0.25">
      <c r="A2003" s="120" t="s">
        <v>17</v>
      </c>
      <c r="B2003" s="121" t="s">
        <v>18</v>
      </c>
      <c r="C2003" s="122">
        <v>42664</v>
      </c>
      <c r="D2003" s="132">
        <v>100070</v>
      </c>
      <c r="E2003" s="120" t="s">
        <v>324</v>
      </c>
      <c r="F2003" s="130">
        <v>8</v>
      </c>
      <c r="G2003" s="120" t="str">
        <f>VLOOKUP(F2003,Plan2!$A$11:$H$148,3,0)</f>
        <v>APONTADOR LÁPIS, MATERIAL METAL, TIPO ESCOLAR, COR PRATEADO, TAMANHO PEQUENO, QUANTIDADE FUROS 1, CARACTERÍSTICAS ADICIONAIS SEM DEPÓSITO</v>
      </c>
      <c r="H2003" s="130" t="s">
        <v>561</v>
      </c>
      <c r="I2003" s="130">
        <v>10</v>
      </c>
      <c r="J2003" s="131">
        <f>VLOOKUP(F2003,Plan2!$A$11:$H$148,8,0)</f>
        <v>0.4</v>
      </c>
      <c r="K2003" s="129">
        <f t="shared" si="126"/>
        <v>4</v>
      </c>
      <c r="L2003" s="133">
        <v>42653</v>
      </c>
      <c r="M2003" s="144" t="s">
        <v>619</v>
      </c>
      <c r="N2003" s="130">
        <v>10</v>
      </c>
      <c r="O2003" s="146">
        <f>N2003*J2003</f>
        <v>4</v>
      </c>
      <c r="P2003" s="133">
        <v>42769</v>
      </c>
      <c r="Q2003" s="144">
        <v>1611</v>
      </c>
      <c r="R2003" s="120" t="s">
        <v>611</v>
      </c>
    </row>
    <row r="2004" spans="1:18" ht="105" x14ac:dyDescent="0.25">
      <c r="A2004" s="120" t="s">
        <v>17</v>
      </c>
      <c r="B2004" s="121" t="s">
        <v>18</v>
      </c>
      <c r="C2004" s="122">
        <v>42664</v>
      </c>
      <c r="D2004" s="132">
        <v>100070</v>
      </c>
      <c r="E2004" s="120" t="s">
        <v>324</v>
      </c>
      <c r="F2004" s="130">
        <v>21</v>
      </c>
      <c r="G2004" s="120" t="str">
        <f>VLOOKUP(F2004,Plan2!$A$11:$H$148,3,0)</f>
        <v>CANETA ESFEROGRÁFICA, MATERIAL PLÁSTICO, QUANTIDADE CARGAS 1 UN, MATERIAL PONTA LATÃO COM ESFERA DE TUNGSTÊNIO, TIPO ESCRITA MÉDIA, COR TINTA VERMELHA, CARACTERÍSTICAS ADICIONAIS MATERIAL TRANSPARENTE E COM ORIFÍCIO LATERAL</v>
      </c>
      <c r="H2004" s="130" t="s">
        <v>561</v>
      </c>
      <c r="I2004" s="130">
        <v>200</v>
      </c>
      <c r="J2004" s="131">
        <f>VLOOKUP(F2004,Plan2!$A$11:$H$148,8,0)</f>
        <v>0.32</v>
      </c>
      <c r="K2004" s="129">
        <f t="shared" si="126"/>
        <v>64</v>
      </c>
      <c r="L2004" s="133">
        <v>42653</v>
      </c>
      <c r="M2004" s="144" t="s">
        <v>622</v>
      </c>
      <c r="N2004" s="130">
        <v>80</v>
      </c>
      <c r="O2004" s="146">
        <f t="shared" ref="O2004:O2067" si="128">N2004*J2004</f>
        <v>25.6</v>
      </c>
      <c r="P2004" s="133">
        <v>42758</v>
      </c>
      <c r="Q2004" s="144">
        <v>1467</v>
      </c>
      <c r="R2004" s="120" t="s">
        <v>692</v>
      </c>
    </row>
    <row r="2005" spans="1:18" ht="45" x14ac:dyDescent="0.25">
      <c r="A2005" s="120" t="s">
        <v>17</v>
      </c>
      <c r="B2005" s="121" t="s">
        <v>18</v>
      </c>
      <c r="C2005" s="122">
        <v>42664</v>
      </c>
      <c r="D2005" s="132">
        <v>100070</v>
      </c>
      <c r="E2005" s="120" t="s">
        <v>324</v>
      </c>
      <c r="F2005" s="130">
        <v>24</v>
      </c>
      <c r="G2005" s="120" t="str">
        <f>VLOOKUP(F2005,Plan2!$A$11:$H$148,3,0)</f>
        <v>CANETA HIDROGRÁFICA, MATERIAL PLÁSTICO, COR CARGA VERDE, APLICAÇÃO RETROPROJETOR</v>
      </c>
      <c r="H2005" s="130" t="s">
        <v>561</v>
      </c>
      <c r="I2005" s="130">
        <v>10</v>
      </c>
      <c r="J2005" s="131">
        <f>VLOOKUP(F2005,Plan2!$A$11:$H$148,8,0)</f>
        <v>1.5</v>
      </c>
      <c r="K2005" s="129">
        <f t="shared" si="126"/>
        <v>15</v>
      </c>
      <c r="L2005" s="133">
        <v>42653</v>
      </c>
      <c r="M2005" s="130" t="s">
        <v>618</v>
      </c>
      <c r="N2005" s="130">
        <v>10</v>
      </c>
      <c r="O2005" s="146">
        <f t="shared" si="128"/>
        <v>15</v>
      </c>
      <c r="P2005" s="149">
        <v>43055</v>
      </c>
      <c r="Q2005" s="151" t="s">
        <v>701</v>
      </c>
      <c r="R2005" s="120" t="s">
        <v>611</v>
      </c>
    </row>
    <row r="2006" spans="1:18" ht="45" x14ac:dyDescent="0.25">
      <c r="A2006" s="120" t="s">
        <v>17</v>
      </c>
      <c r="B2006" s="121" t="s">
        <v>18</v>
      </c>
      <c r="C2006" s="122">
        <v>42664</v>
      </c>
      <c r="D2006" s="132">
        <v>100070</v>
      </c>
      <c r="E2006" s="120" t="s">
        <v>324</v>
      </c>
      <c r="F2006" s="130">
        <v>25</v>
      </c>
      <c r="G2006" s="120" t="str">
        <f>VLOOKUP(F2006,Plan2!$A$11:$H$148,3,0)</f>
        <v>CANETA HIDROGRÁFICA, MATERIAL PLÁSTICO, COR CARGA VERMELHA, APLICAÇÃO RETROPROJETOR</v>
      </c>
      <c r="H2006" s="130" t="s">
        <v>561</v>
      </c>
      <c r="I2006" s="130">
        <v>10</v>
      </c>
      <c r="J2006" s="131">
        <f>VLOOKUP(F2006,Plan2!$A$11:$H$148,8,0)</f>
        <v>1.3</v>
      </c>
      <c r="K2006" s="129">
        <f t="shared" si="126"/>
        <v>13</v>
      </c>
      <c r="L2006" s="133">
        <v>42653</v>
      </c>
      <c r="M2006" s="130" t="s">
        <v>618</v>
      </c>
      <c r="N2006" s="130">
        <v>10</v>
      </c>
      <c r="O2006" s="146">
        <f t="shared" si="128"/>
        <v>13</v>
      </c>
      <c r="P2006" s="149">
        <v>43055</v>
      </c>
      <c r="Q2006" s="151" t="s">
        <v>701</v>
      </c>
      <c r="R2006" s="120" t="s">
        <v>611</v>
      </c>
    </row>
    <row r="2007" spans="1:18" ht="45" x14ac:dyDescent="0.25">
      <c r="A2007" s="120" t="s">
        <v>17</v>
      </c>
      <c r="B2007" s="121" t="s">
        <v>18</v>
      </c>
      <c r="C2007" s="122">
        <v>42664</v>
      </c>
      <c r="D2007" s="132">
        <v>100070</v>
      </c>
      <c r="E2007" s="120" t="s">
        <v>324</v>
      </c>
      <c r="F2007" s="130">
        <v>22</v>
      </c>
      <c r="G2007" s="120" t="str">
        <f>VLOOKUP(F2007,Plan2!$A$11:$H$148,3,0)</f>
        <v>CANETA HIDROGRÁFICA, MATERIAL PLÁSTICO, COR CARGA AZUL, APLICAÇÃO RETROPROJETOR</v>
      </c>
      <c r="H2007" s="130" t="s">
        <v>561</v>
      </c>
      <c r="I2007" s="130">
        <v>10</v>
      </c>
      <c r="J2007" s="131">
        <f>VLOOKUP(F2007,Plan2!$A$11:$H$148,8,0)</f>
        <v>1.3</v>
      </c>
      <c r="K2007" s="129">
        <f t="shared" si="126"/>
        <v>13</v>
      </c>
      <c r="L2007" s="133">
        <v>42653</v>
      </c>
      <c r="M2007" s="130" t="s">
        <v>618</v>
      </c>
      <c r="N2007" s="130">
        <v>10</v>
      </c>
      <c r="O2007" s="146">
        <f t="shared" si="128"/>
        <v>13</v>
      </c>
      <c r="P2007" s="149">
        <v>43055</v>
      </c>
      <c r="Q2007" s="151" t="s">
        <v>701</v>
      </c>
      <c r="R2007" s="120" t="s">
        <v>611</v>
      </c>
    </row>
    <row r="2008" spans="1:18" ht="60" x14ac:dyDescent="0.25">
      <c r="A2008" s="120" t="s">
        <v>17</v>
      </c>
      <c r="B2008" s="121" t="s">
        <v>18</v>
      </c>
      <c r="C2008" s="122">
        <v>42664</v>
      </c>
      <c r="D2008" s="132">
        <v>100070</v>
      </c>
      <c r="E2008" s="120" t="s">
        <v>324</v>
      </c>
      <c r="F2008" s="130">
        <v>28</v>
      </c>
      <c r="G2008" s="120" t="str">
        <f>VLOOKUP(F2008,Plan2!$A$11:$H$148,3,0)</f>
        <v>CANETA MARCA-TEXTO, MATERIAL PLÁSTICO, TIPO PONTA POROSA, COR FLUORESCENTE AMARELA, TIPO NÃO RECARREGÁVEL, DIMENSÕES 4 MM</v>
      </c>
      <c r="H2008" s="130" t="s">
        <v>561</v>
      </c>
      <c r="I2008" s="130">
        <v>30</v>
      </c>
      <c r="J2008" s="131">
        <f>VLOOKUP(F2008,Plan2!$A$11:$H$148,8,0)</f>
        <v>0.85</v>
      </c>
      <c r="K2008" s="129">
        <f t="shared" si="126"/>
        <v>25.5</v>
      </c>
      <c r="L2008" s="133">
        <v>42653</v>
      </c>
      <c r="M2008" s="130" t="s">
        <v>618</v>
      </c>
      <c r="N2008" s="130">
        <v>30</v>
      </c>
      <c r="O2008" s="146">
        <f t="shared" si="128"/>
        <v>25.5</v>
      </c>
      <c r="P2008" s="149">
        <v>43055</v>
      </c>
      <c r="Q2008" s="151" t="s">
        <v>701</v>
      </c>
      <c r="R2008" s="120" t="s">
        <v>611</v>
      </c>
    </row>
    <row r="2009" spans="1:18" ht="75" x14ac:dyDescent="0.25">
      <c r="A2009" s="120" t="s">
        <v>17</v>
      </c>
      <c r="B2009" s="121" t="s">
        <v>18</v>
      </c>
      <c r="C2009" s="122">
        <v>42664</v>
      </c>
      <c r="D2009" s="132">
        <v>100070</v>
      </c>
      <c r="E2009" s="120" t="s">
        <v>324</v>
      </c>
      <c r="F2009" s="130">
        <v>29</v>
      </c>
      <c r="G2009" s="120" t="str">
        <f>VLOOKUP(F2009,Plan2!$A$11:$H$148,3,0)</f>
        <v>CANETA MARCA-TEXTO, MATERIAL PLÁSTICO, TIPO PONTA FACETADA, COR FLUORESCENTE AZUL, TIPO NÃO RECARREGÁVEL, CARACTERÍSTICAS ADICIONAIS TRAÇO 1 A 4 MM E BASE D´ÁGUA</v>
      </c>
      <c r="H2009" s="130" t="s">
        <v>561</v>
      </c>
      <c r="I2009" s="130">
        <v>30</v>
      </c>
      <c r="J2009" s="131">
        <f>VLOOKUP(F2009,Plan2!$A$11:$H$148,8,0)</f>
        <v>0.85</v>
      </c>
      <c r="K2009" s="129">
        <f t="shared" si="126"/>
        <v>25.5</v>
      </c>
      <c r="L2009" s="133">
        <v>42653</v>
      </c>
      <c r="M2009" s="130" t="s">
        <v>618</v>
      </c>
      <c r="N2009" s="130">
        <v>30</v>
      </c>
      <c r="O2009" s="146">
        <f t="shared" si="128"/>
        <v>25.5</v>
      </c>
      <c r="P2009" s="149">
        <v>43055</v>
      </c>
      <c r="Q2009" s="151" t="s">
        <v>701</v>
      </c>
      <c r="R2009" s="120" t="s">
        <v>611</v>
      </c>
    </row>
    <row r="2010" spans="1:18" ht="45" x14ac:dyDescent="0.25">
      <c r="A2010" s="120" t="s">
        <v>17</v>
      </c>
      <c r="B2010" s="121" t="s">
        <v>18</v>
      </c>
      <c r="C2010" s="122">
        <v>42664</v>
      </c>
      <c r="D2010" s="132">
        <v>100070</v>
      </c>
      <c r="E2010" s="120" t="s">
        <v>324</v>
      </c>
      <c r="F2010" s="130">
        <v>26</v>
      </c>
      <c r="G2010" s="120" t="str">
        <f>VLOOKUP(F2010,Plan2!$A$11:$H$148,3,0)</f>
        <v>CANETA MARCA-TEXTO, MATERIAL PLÁSTICO, TIPO PONTA FLUORESCENTE, COR ROSA, TIPONÃO RECARREGÁVEL</v>
      </c>
      <c r="H2010" s="130" t="s">
        <v>561</v>
      </c>
      <c r="I2010" s="130">
        <v>30</v>
      </c>
      <c r="J2010" s="131">
        <f>VLOOKUP(F2010,Plan2!$A$11:$H$148,8,0)</f>
        <v>0.85</v>
      </c>
      <c r="K2010" s="129">
        <f t="shared" si="126"/>
        <v>25.5</v>
      </c>
      <c r="L2010" s="133">
        <v>42653</v>
      </c>
      <c r="M2010" s="130" t="s">
        <v>618</v>
      </c>
      <c r="N2010" s="130">
        <v>30</v>
      </c>
      <c r="O2010" s="146">
        <f t="shared" si="128"/>
        <v>25.5</v>
      </c>
      <c r="P2010" s="149">
        <v>43055</v>
      </c>
      <c r="Q2010" s="151" t="s">
        <v>701</v>
      </c>
      <c r="R2010" s="120" t="s">
        <v>611</v>
      </c>
    </row>
    <row r="2011" spans="1:18" ht="45" x14ac:dyDescent="0.25">
      <c r="A2011" s="120" t="s">
        <v>17</v>
      </c>
      <c r="B2011" s="121" t="s">
        <v>18</v>
      </c>
      <c r="C2011" s="122">
        <v>42664</v>
      </c>
      <c r="D2011" s="132">
        <v>100070</v>
      </c>
      <c r="E2011" s="120" t="s">
        <v>324</v>
      </c>
      <c r="F2011" s="130">
        <v>27</v>
      </c>
      <c r="G2011" s="120" t="str">
        <f>VLOOKUP(F2011,Plan2!$A$11:$H$148,3,0)</f>
        <v>CANETA MARCA-TEXTO, MATERIAL PLÁSTICO, TIPO PONTA FLUORESCENTE, COR VERDE, TIPO NÃO RECARREGÁVEL</v>
      </c>
      <c r="H2011" s="130" t="s">
        <v>561</v>
      </c>
      <c r="I2011" s="130">
        <v>30</v>
      </c>
      <c r="J2011" s="131">
        <f>VLOOKUP(F2011,Plan2!$A$11:$H$148,8,0)</f>
        <v>0.85</v>
      </c>
      <c r="K2011" s="129">
        <f t="shared" si="126"/>
        <v>25.5</v>
      </c>
      <c r="L2011" s="133">
        <v>42663</v>
      </c>
      <c r="M2011" s="130" t="s">
        <v>642</v>
      </c>
      <c r="N2011" s="130">
        <v>30</v>
      </c>
      <c r="O2011" s="146">
        <f t="shared" si="128"/>
        <v>25.5</v>
      </c>
      <c r="P2011" s="126">
        <v>42703</v>
      </c>
      <c r="Q2011" s="120">
        <v>384</v>
      </c>
      <c r="R2011" s="120" t="s">
        <v>611</v>
      </c>
    </row>
    <row r="2012" spans="1:18" ht="120" x14ac:dyDescent="0.25">
      <c r="A2012" s="120" t="s">
        <v>17</v>
      </c>
      <c r="B2012" s="121" t="s">
        <v>18</v>
      </c>
      <c r="C2012" s="122">
        <v>42664</v>
      </c>
      <c r="D2012" s="132">
        <v>100070</v>
      </c>
      <c r="E2012" s="120" t="s">
        <v>324</v>
      </c>
      <c r="F2012" s="130">
        <v>84</v>
      </c>
      <c r="G2012" s="120" t="str">
        <f>VLOOKUP(F2012,Plan2!$A$11:$H$148,3,0)</f>
        <v>ETIQUETA ADESIVA, MATERIAL PAPEL, COR BRANCA, LARGURA 74,60 MM, COMPRIMENTO 128 MM, APLICAÇÃO IMPRESSORA MATRICIAL, FORMATO RETANGULAR, CARACTERÍSTICAS ADICIONAIS FOLHA COM 4 ETIQUETAS AUTO-ADESIVA/FORMULÁRIO COM. CIXA COM 2.000 UNIDADES</v>
      </c>
      <c r="H2012" s="130" t="s">
        <v>561</v>
      </c>
      <c r="I2012" s="130">
        <v>2</v>
      </c>
      <c r="J2012" s="131">
        <f>VLOOKUP(F2012,Plan2!$A$11:$H$148,8,0)</f>
        <v>74.849999999999994</v>
      </c>
      <c r="K2012" s="129">
        <f t="shared" si="126"/>
        <v>149.69999999999999</v>
      </c>
      <c r="L2012" s="133">
        <v>42653</v>
      </c>
      <c r="M2012" s="130" t="s">
        <v>615</v>
      </c>
      <c r="N2012" s="130">
        <v>2</v>
      </c>
      <c r="O2012" s="146">
        <f>N2012*J2012</f>
        <v>149.69999999999999</v>
      </c>
      <c r="P2012" s="126">
        <v>42718</v>
      </c>
      <c r="Q2012" s="120">
        <v>6939</v>
      </c>
      <c r="R2012" s="120" t="s">
        <v>611</v>
      </c>
    </row>
    <row r="2013" spans="1:18" ht="75" x14ac:dyDescent="0.25">
      <c r="A2013" s="120" t="s">
        <v>17</v>
      </c>
      <c r="B2013" s="121" t="s">
        <v>18</v>
      </c>
      <c r="C2013" s="122">
        <v>42664</v>
      </c>
      <c r="D2013" s="132">
        <v>100070</v>
      </c>
      <c r="E2013" s="120" t="s">
        <v>324</v>
      </c>
      <c r="F2013" s="130">
        <v>91</v>
      </c>
      <c r="G2013" s="120" t="str">
        <f>VLOOKUP(F2013,Plan2!$A$11:$H$148,3,0)</f>
        <v>FITA ADESIVA, MATERIAL POLIPROPILENO TRANSPARENTE, TIPO MONOFACE, LARGURA 19 MM, COMPRIMENTO 50 M, COR INCOLOR, APLICAÇÃO MULTIUSO. ROLO DE 50 METROS</v>
      </c>
      <c r="H2013" s="130" t="s">
        <v>561</v>
      </c>
      <c r="I2013" s="130">
        <v>30</v>
      </c>
      <c r="J2013" s="131">
        <f>VLOOKUP(F2013,Plan2!$A$11:$H$148,8,0)</f>
        <v>1.03</v>
      </c>
      <c r="K2013" s="129">
        <f t="shared" si="126"/>
        <v>30.900000000000002</v>
      </c>
      <c r="L2013" s="133">
        <v>42653</v>
      </c>
      <c r="M2013" s="130" t="s">
        <v>621</v>
      </c>
      <c r="N2013" s="130">
        <v>30</v>
      </c>
      <c r="O2013" s="146">
        <f t="shared" si="128"/>
        <v>30.900000000000002</v>
      </c>
      <c r="P2013" s="126">
        <v>42758</v>
      </c>
      <c r="Q2013" s="120">
        <v>4141</v>
      </c>
      <c r="R2013" s="120" t="s">
        <v>611</v>
      </c>
    </row>
    <row r="2014" spans="1:18" ht="60" x14ac:dyDescent="0.25">
      <c r="A2014" s="120" t="s">
        <v>17</v>
      </c>
      <c r="B2014" s="121" t="s">
        <v>18</v>
      </c>
      <c r="C2014" s="122">
        <v>42664</v>
      </c>
      <c r="D2014" s="132">
        <v>100070</v>
      </c>
      <c r="E2014" s="120" t="s">
        <v>324</v>
      </c>
      <c r="F2014" s="130">
        <v>99</v>
      </c>
      <c r="G2014" s="120" t="str">
        <f>VLOOKUP(F2014,Plan2!$A$11:$H$148,3,0)</f>
        <v>GARRAFA TÉRMICA, MATERIAL PLÁSTICO, CAPACIDADE 1 L, FORMATO CILÍNDRICO, CARACTERÍSTICAS ADICIONAIS COM TAMPA ROSCÁVEL E AMPOLA EM VIDRO</v>
      </c>
      <c r="H2014" s="130" t="s">
        <v>561</v>
      </c>
      <c r="I2014" s="130">
        <v>5</v>
      </c>
      <c r="J2014" s="131">
        <f>VLOOKUP(F2014,Plan2!$A$11:$H$148,8,0)</f>
        <v>19.989999999999998</v>
      </c>
      <c r="K2014" s="129">
        <f t="shared" si="126"/>
        <v>99.949999999999989</v>
      </c>
      <c r="L2014" s="133">
        <v>42663</v>
      </c>
      <c r="M2014" s="130" t="s">
        <v>641</v>
      </c>
      <c r="N2014" s="130">
        <v>5</v>
      </c>
      <c r="O2014" s="146">
        <f t="shared" si="128"/>
        <v>99.949999999999989</v>
      </c>
      <c r="P2014" s="126">
        <v>42724</v>
      </c>
      <c r="Q2014" s="120">
        <v>579</v>
      </c>
      <c r="R2014" s="120" t="s">
        <v>611</v>
      </c>
    </row>
    <row r="2015" spans="1:18" ht="60" x14ac:dyDescent="0.25">
      <c r="A2015" s="120" t="s">
        <v>17</v>
      </c>
      <c r="B2015" s="121" t="s">
        <v>18</v>
      </c>
      <c r="C2015" s="122">
        <v>42664</v>
      </c>
      <c r="D2015" s="132">
        <v>100070</v>
      </c>
      <c r="E2015" s="120" t="s">
        <v>324</v>
      </c>
      <c r="F2015" s="130">
        <v>99</v>
      </c>
      <c r="G2015" s="120" t="str">
        <f>VLOOKUP(F2015,Plan2!$A$11:$H$148,3,0)</f>
        <v>GARRAFA TÉRMICA, MATERIAL PLÁSTICO, CAPACIDADE 1 L, FORMATO CILÍNDRICO, CARACTERÍSTICAS ADICIONAIS COM TAMPA ROSCÁVEL E AMPOLA EM VIDRO</v>
      </c>
      <c r="H2015" s="130" t="s">
        <v>561</v>
      </c>
      <c r="I2015" s="130">
        <v>5</v>
      </c>
      <c r="J2015" s="131">
        <f>VLOOKUP(F2015,Plan2!$A$11:$H$148,8,0)</f>
        <v>19.989999999999998</v>
      </c>
      <c r="K2015" s="129">
        <f t="shared" si="126"/>
        <v>99.949999999999989</v>
      </c>
      <c r="L2015" s="133">
        <v>42663</v>
      </c>
      <c r="M2015" s="130" t="s">
        <v>641</v>
      </c>
      <c r="N2015" s="130">
        <v>5</v>
      </c>
      <c r="O2015" s="146">
        <f t="shared" si="128"/>
        <v>99.949999999999989</v>
      </c>
      <c r="P2015" s="126">
        <v>42724</v>
      </c>
      <c r="Q2015" s="120">
        <v>579</v>
      </c>
      <c r="R2015" s="120" t="s">
        <v>611</v>
      </c>
    </row>
    <row r="2016" spans="1:18" ht="45" x14ac:dyDescent="0.25">
      <c r="A2016" s="120" t="s">
        <v>17</v>
      </c>
      <c r="B2016" s="121" t="s">
        <v>18</v>
      </c>
      <c r="C2016" s="122">
        <v>42664</v>
      </c>
      <c r="D2016" s="132">
        <v>100070</v>
      </c>
      <c r="E2016" s="120" t="s">
        <v>324</v>
      </c>
      <c r="F2016" s="130">
        <v>102</v>
      </c>
      <c r="G2016" s="120" t="str">
        <f>VLOOKUP(F2016,Plan2!$A$11:$H$148,3,0)</f>
        <v>GRAMPEADOR, TRATAMENTO SUPERFICIAL PINTADO, MATERIAL METAL, TIPO MESA, CAPACIDADE 50 FL, TAMANHO GRAMPO 26/6</v>
      </c>
      <c r="H2016" s="130" t="s">
        <v>561</v>
      </c>
      <c r="I2016" s="130">
        <v>3</v>
      </c>
      <c r="J2016" s="131">
        <f>VLOOKUP(F2016,Plan2!$A$11:$H$148,8,0)</f>
        <v>17.489999999999998</v>
      </c>
      <c r="K2016" s="129">
        <f t="shared" si="126"/>
        <v>52.47</v>
      </c>
      <c r="L2016" s="133">
        <v>42653</v>
      </c>
      <c r="M2016" s="130" t="s">
        <v>616</v>
      </c>
      <c r="N2016" s="130">
        <v>3</v>
      </c>
      <c r="O2016" s="146">
        <f t="shared" si="128"/>
        <v>52.47</v>
      </c>
      <c r="P2016" s="126">
        <v>42746</v>
      </c>
      <c r="Q2016" s="120">
        <v>4909</v>
      </c>
      <c r="R2016" s="120" t="s">
        <v>611</v>
      </c>
    </row>
    <row r="2017" spans="1:18" ht="75" x14ac:dyDescent="0.25">
      <c r="A2017" s="120" t="s">
        <v>17</v>
      </c>
      <c r="B2017" s="121" t="s">
        <v>18</v>
      </c>
      <c r="C2017" s="122">
        <v>42664</v>
      </c>
      <c r="D2017" s="132">
        <v>100070</v>
      </c>
      <c r="E2017" s="120" t="s">
        <v>324</v>
      </c>
      <c r="F2017" s="130">
        <v>110</v>
      </c>
      <c r="G2017" s="120" t="str">
        <f>VLOOKUP(F2017,Plan2!$A$11:$H$148,3,0)</f>
        <v>LIVRO ATA, MATERIAL PAPEL OFF-SET, QUANTIDADE FOLHAS 100, GRAMATURA 75 G/M2, COMPRIMENTO 320 MM, LARGURA 220 MM, CARACTERÍSTICAS ADICIONAIS COM ÍNDICE, TIPO CAPA CARTONADO</v>
      </c>
      <c r="H2017" s="130" t="s">
        <v>561</v>
      </c>
      <c r="I2017" s="130">
        <v>10</v>
      </c>
      <c r="J2017" s="131">
        <f>VLOOKUP(F2017,Plan2!$A$11:$H$148,8,0)</f>
        <v>3.65</v>
      </c>
      <c r="K2017" s="129">
        <f t="shared" si="126"/>
        <v>36.5</v>
      </c>
      <c r="L2017" s="133">
        <v>42653</v>
      </c>
      <c r="M2017" s="130" t="s">
        <v>620</v>
      </c>
      <c r="N2017" s="130">
        <v>10</v>
      </c>
      <c r="O2017" s="146">
        <f t="shared" si="128"/>
        <v>36.5</v>
      </c>
      <c r="P2017" s="126" t="s">
        <v>671</v>
      </c>
      <c r="Q2017" s="120" t="s">
        <v>477</v>
      </c>
      <c r="R2017" s="120" t="s">
        <v>693</v>
      </c>
    </row>
    <row r="2018" spans="1:18" ht="60" x14ac:dyDescent="0.25">
      <c r="A2018" s="120" t="s">
        <v>17</v>
      </c>
      <c r="B2018" s="121" t="s">
        <v>18</v>
      </c>
      <c r="C2018" s="122">
        <v>42664</v>
      </c>
      <c r="D2018" s="132">
        <v>100070</v>
      </c>
      <c r="E2018" s="120" t="s">
        <v>324</v>
      </c>
      <c r="F2018" s="130">
        <v>111</v>
      </c>
      <c r="G2018" s="120" t="str">
        <f>VLOOKUP(F2018,Plan2!$A$11:$H$148,3,0)</f>
        <v>LIVRO ATA, MATERIAL PAPEL OFF-SET, QUANTIDADE FOLHAS 200 FL, GRAMATURA 75 G/ M2, COMPRIMENTO 320 MM, LARGURA 220 MM</v>
      </c>
      <c r="H2018" s="130" t="s">
        <v>561</v>
      </c>
      <c r="I2018" s="130">
        <v>4</v>
      </c>
      <c r="J2018" s="131">
        <f>VLOOKUP(F2018,Plan2!$A$11:$H$148,8,0)</f>
        <v>10.49</v>
      </c>
      <c r="K2018" s="129">
        <f t="shared" si="126"/>
        <v>41.96</v>
      </c>
      <c r="L2018" s="133">
        <v>42663</v>
      </c>
      <c r="M2018" s="130" t="s">
        <v>644</v>
      </c>
      <c r="N2018" s="130">
        <v>4</v>
      </c>
      <c r="O2018" s="146">
        <f t="shared" si="128"/>
        <v>41.96</v>
      </c>
      <c r="P2018" s="126">
        <v>42725</v>
      </c>
      <c r="Q2018" s="120">
        <v>1732</v>
      </c>
      <c r="R2018" s="120" t="s">
        <v>611</v>
      </c>
    </row>
    <row r="2019" spans="1:18" ht="75" x14ac:dyDescent="0.25">
      <c r="A2019" s="120" t="s">
        <v>17</v>
      </c>
      <c r="B2019" s="121" t="s">
        <v>18</v>
      </c>
      <c r="C2019" s="122">
        <v>42664</v>
      </c>
      <c r="D2019" s="132">
        <v>100070</v>
      </c>
      <c r="E2019" s="120" t="s">
        <v>324</v>
      </c>
      <c r="F2019" s="130">
        <v>143</v>
      </c>
      <c r="G2019" s="120" t="str">
        <f>VLOOKUP(F2019,Plan2!$A$11:$H$148,3,0)</f>
        <v>PASTA ARQUIVO, MATERIAL PLÁSTICO CORRUGADO FLEXÍVEL, TIPO COM ABAS, LARGURA 250 MM, ALTURA 340 MM, LOMBADA 35 MM, COR AZUL, CARACTERÍSTICAS ADICIONAIS COMELÁSTICO</v>
      </c>
      <c r="H2019" s="130" t="s">
        <v>561</v>
      </c>
      <c r="I2019" s="130">
        <v>20</v>
      </c>
      <c r="J2019" s="131">
        <f>VLOOKUP(F2019,Plan2!$A$11:$H$148,8,0)</f>
        <v>1.85</v>
      </c>
      <c r="K2019" s="129">
        <f t="shared" si="126"/>
        <v>37</v>
      </c>
      <c r="L2019" s="133">
        <v>42653</v>
      </c>
      <c r="M2019" s="130" t="s">
        <v>618</v>
      </c>
      <c r="N2019" s="130">
        <v>20</v>
      </c>
      <c r="O2019" s="146">
        <f t="shared" si="128"/>
        <v>37</v>
      </c>
      <c r="P2019" s="149">
        <v>43055</v>
      </c>
      <c r="Q2019" s="151" t="s">
        <v>701</v>
      </c>
      <c r="R2019" s="120" t="s">
        <v>611</v>
      </c>
    </row>
    <row r="2020" spans="1:18" ht="75" x14ac:dyDescent="0.25">
      <c r="A2020" s="120" t="s">
        <v>17</v>
      </c>
      <c r="B2020" s="121" t="s">
        <v>18</v>
      </c>
      <c r="C2020" s="122">
        <v>42664</v>
      </c>
      <c r="D2020" s="132">
        <v>100070</v>
      </c>
      <c r="E2020" s="120" t="s">
        <v>324</v>
      </c>
      <c r="F2020" s="130">
        <v>142</v>
      </c>
      <c r="G2020" s="120" t="str">
        <f>VLOOKUP(F2020,Plan2!$A$11:$H$148,3,0)</f>
        <v>PASTA ARQUIVO, MATERIAL PLÁSTICO CORRUGADO FLEXÍVEL, TIPO COM ABAS, LARGURA 250 MM, ALTURA 340 MM, LOMBADA 35 MM, COR AMARELA, CARACTERÍSTICAS ADICIONAIS COM ELÁSTICO</v>
      </c>
      <c r="H2020" s="130" t="s">
        <v>561</v>
      </c>
      <c r="I2020" s="130">
        <v>20</v>
      </c>
      <c r="J2020" s="131">
        <f>VLOOKUP(F2020,Plan2!$A$11:$H$148,8,0)</f>
        <v>1.89</v>
      </c>
      <c r="K2020" s="129">
        <f t="shared" si="126"/>
        <v>37.799999999999997</v>
      </c>
      <c r="L2020" s="133">
        <v>42653</v>
      </c>
      <c r="M2020" s="144" t="s">
        <v>619</v>
      </c>
      <c r="N2020" s="130">
        <v>20</v>
      </c>
      <c r="O2020" s="146">
        <f t="shared" si="128"/>
        <v>37.799999999999997</v>
      </c>
      <c r="P2020" s="133">
        <v>42769</v>
      </c>
      <c r="Q2020" s="144">
        <v>1611</v>
      </c>
      <c r="R2020" s="120" t="s">
        <v>611</v>
      </c>
    </row>
    <row r="2021" spans="1:18" ht="75" x14ac:dyDescent="0.25">
      <c r="A2021" s="120" t="s">
        <v>17</v>
      </c>
      <c r="B2021" s="121" t="s">
        <v>18</v>
      </c>
      <c r="C2021" s="122">
        <v>42664</v>
      </c>
      <c r="D2021" s="132">
        <v>100070</v>
      </c>
      <c r="E2021" s="120" t="s">
        <v>324</v>
      </c>
      <c r="F2021" s="130">
        <v>141</v>
      </c>
      <c r="G2021" s="120" t="str">
        <f>VLOOKUP(F2021,Plan2!$A$11:$H$148,3,0)</f>
        <v>PASTA ARQUIVO, MATERIAL PLÁSTICO CORRUGADO FLEXÍVEL, TIPO COM ABAS, LARGURA 250 MM, ALTURA 340 MM, LOMBADA 20 MM, COR AMARELA, CARACTERÍSTICAS ADICIONAIS COM ELÁSTICO</v>
      </c>
      <c r="H2021" s="130" t="s">
        <v>561</v>
      </c>
      <c r="I2021" s="130">
        <v>20</v>
      </c>
      <c r="J2021" s="131">
        <f>VLOOKUP(F2021,Plan2!$A$11:$H$148,8,0)</f>
        <v>1.73</v>
      </c>
      <c r="K2021" s="129">
        <f t="shared" si="126"/>
        <v>34.6</v>
      </c>
      <c r="L2021" s="133">
        <v>42653</v>
      </c>
      <c r="M2021" s="130" t="s">
        <v>618</v>
      </c>
      <c r="N2021" s="130">
        <v>20</v>
      </c>
      <c r="O2021" s="146">
        <f t="shared" si="128"/>
        <v>34.6</v>
      </c>
      <c r="P2021" s="149">
        <v>43055</v>
      </c>
      <c r="Q2021" s="151" t="s">
        <v>701</v>
      </c>
      <c r="R2021" s="120" t="s">
        <v>611</v>
      </c>
    </row>
    <row r="2022" spans="1:18" ht="45" x14ac:dyDescent="0.25">
      <c r="A2022" s="120" t="s">
        <v>17</v>
      </c>
      <c r="B2022" s="121" t="s">
        <v>18</v>
      </c>
      <c r="C2022" s="122">
        <v>42664</v>
      </c>
      <c r="D2022" s="132">
        <v>100070</v>
      </c>
      <c r="E2022" s="120" t="s">
        <v>324</v>
      </c>
      <c r="F2022" s="130">
        <v>173</v>
      </c>
      <c r="G2022" s="120" t="str">
        <f>VLOOKUP(F2022,Plan2!$A$11:$H$148,3,0)</f>
        <v>TESOURA, MATERIAL AÇO INOXIDÁVEL, MATERIAL CABO PLÁSTICO, COMPRIMENTO 16 CM</v>
      </c>
      <c r="H2022" s="130" t="s">
        <v>561</v>
      </c>
      <c r="I2022" s="130">
        <v>10</v>
      </c>
      <c r="J2022" s="131">
        <f>VLOOKUP(F2022,Plan2!$A$11:$H$148,8,0)</f>
        <v>2.69</v>
      </c>
      <c r="K2022" s="129">
        <f t="shared" si="126"/>
        <v>26.9</v>
      </c>
      <c r="L2022" s="133">
        <v>42653</v>
      </c>
      <c r="M2022" s="144" t="s">
        <v>622</v>
      </c>
      <c r="N2022" s="130">
        <v>10</v>
      </c>
      <c r="O2022" s="146">
        <f t="shared" si="128"/>
        <v>26.9</v>
      </c>
      <c r="P2022" s="133">
        <v>42758</v>
      </c>
      <c r="Q2022" s="144">
        <v>1467</v>
      </c>
      <c r="R2022" s="120" t="s">
        <v>611</v>
      </c>
    </row>
    <row r="2023" spans="1:18" ht="45" x14ac:dyDescent="0.25">
      <c r="A2023" s="120" t="s">
        <v>17</v>
      </c>
      <c r="B2023" s="121" t="s">
        <v>18</v>
      </c>
      <c r="C2023" s="122">
        <v>42664</v>
      </c>
      <c r="D2023" s="132">
        <v>100070</v>
      </c>
      <c r="E2023" s="120" t="s">
        <v>324</v>
      </c>
      <c r="F2023" s="130">
        <v>174</v>
      </c>
      <c r="G2023" s="120" t="str">
        <f>VLOOKUP(F2023,Plan2!$A$11:$H$148,3,0)</f>
        <v>TESOURA, MATERIAL AÇO INOXIDÁVEL, MATERIAL CABO POLIPROPILENO, COMPRIMENTO 20 CM</v>
      </c>
      <c r="H2023" s="130" t="s">
        <v>561</v>
      </c>
      <c r="I2023" s="130">
        <v>10</v>
      </c>
      <c r="J2023" s="131">
        <f>VLOOKUP(F2023,Plan2!$A$11:$H$148,8,0)</f>
        <v>2.8</v>
      </c>
      <c r="K2023" s="129">
        <f t="shared" si="126"/>
        <v>28</v>
      </c>
      <c r="L2023" s="133">
        <v>42663</v>
      </c>
      <c r="M2023" s="130" t="s">
        <v>642</v>
      </c>
      <c r="N2023" s="130">
        <v>10</v>
      </c>
      <c r="O2023" s="146">
        <f t="shared" si="128"/>
        <v>28</v>
      </c>
      <c r="P2023" s="126">
        <v>42703</v>
      </c>
      <c r="Q2023" s="120">
        <v>384</v>
      </c>
      <c r="R2023" s="120" t="s">
        <v>611</v>
      </c>
    </row>
    <row r="2024" spans="1:18" ht="90" x14ac:dyDescent="0.25">
      <c r="A2024" s="120" t="s">
        <v>17</v>
      </c>
      <c r="B2024" s="121" t="s">
        <v>18</v>
      </c>
      <c r="C2024" s="122">
        <v>42664</v>
      </c>
      <c r="D2024" s="132">
        <v>110000</v>
      </c>
      <c r="E2024" s="120" t="s">
        <v>488</v>
      </c>
      <c r="F2024" s="130">
        <v>4</v>
      </c>
      <c r="G2024" s="120" t="str">
        <f>VLOOKUP(F2024,Plan2!$A$11:$H$148,3,0)</f>
        <v>ALFINETE MAPA, MATERIAL METAL, TRATAMENTO SUPERFICIAL NIQUELADO, MATERIAL CABEÇA PLÁSTICO, FORMATO CABEÇA REDONDO, COR PRETA, COMPRIMENTO 10 MM, APLICAÇÃO MAPA. CAIXA COM 100 UNIDADES</v>
      </c>
      <c r="H2024" s="130" t="s">
        <v>562</v>
      </c>
      <c r="I2024" s="130">
        <v>7</v>
      </c>
      <c r="J2024" s="131">
        <f>VLOOKUP(F2024,Plan2!$A$11:$H$148,8,0)</f>
        <v>3.5</v>
      </c>
      <c r="K2024" s="129">
        <f t="shared" si="126"/>
        <v>24.5</v>
      </c>
      <c r="L2024" s="133">
        <v>42663</v>
      </c>
      <c r="M2024" s="130" t="s">
        <v>642</v>
      </c>
      <c r="N2024" s="130">
        <v>7</v>
      </c>
      <c r="O2024" s="146">
        <f t="shared" si="128"/>
        <v>24.5</v>
      </c>
      <c r="P2024" s="126">
        <v>42703</v>
      </c>
      <c r="Q2024" s="120">
        <v>384</v>
      </c>
      <c r="R2024" s="120" t="s">
        <v>611</v>
      </c>
    </row>
    <row r="2025" spans="1:18" ht="60" x14ac:dyDescent="0.25">
      <c r="A2025" s="120" t="s">
        <v>17</v>
      </c>
      <c r="B2025" s="121" t="s">
        <v>18</v>
      </c>
      <c r="C2025" s="122">
        <v>42664</v>
      </c>
      <c r="D2025" s="132">
        <v>110000</v>
      </c>
      <c r="E2025" s="120" t="s">
        <v>488</v>
      </c>
      <c r="F2025" s="130">
        <v>8</v>
      </c>
      <c r="G2025" s="120" t="str">
        <f>VLOOKUP(F2025,Plan2!$A$11:$H$148,3,0)</f>
        <v>APONTADOR LÁPIS, MATERIAL METAL, TIPO ESCOLAR, COR PRATEADO, TAMANHO PEQUENO, QUANTIDADE FUROS 1, CARACTERÍSTICAS ADICIONAIS SEM DEPÓSITO</v>
      </c>
      <c r="H2025" s="130" t="s">
        <v>562</v>
      </c>
      <c r="I2025" s="130">
        <v>10</v>
      </c>
      <c r="J2025" s="131">
        <f>VLOOKUP(F2025,Plan2!$A$11:$H$148,8,0)</f>
        <v>0.4</v>
      </c>
      <c r="K2025" s="129">
        <f t="shared" si="126"/>
        <v>4</v>
      </c>
      <c r="L2025" s="133">
        <v>42653</v>
      </c>
      <c r="M2025" s="144" t="s">
        <v>619</v>
      </c>
      <c r="N2025" s="130">
        <v>10</v>
      </c>
      <c r="O2025" s="146">
        <f t="shared" si="128"/>
        <v>4</v>
      </c>
      <c r="P2025" s="133">
        <v>42769</v>
      </c>
      <c r="Q2025" s="144">
        <v>1611</v>
      </c>
      <c r="R2025" s="120" t="s">
        <v>611</v>
      </c>
    </row>
    <row r="2026" spans="1:18" ht="45" x14ac:dyDescent="0.25">
      <c r="A2026" s="120" t="s">
        <v>17</v>
      </c>
      <c r="B2026" s="121" t="s">
        <v>18</v>
      </c>
      <c r="C2026" s="122">
        <v>42664</v>
      </c>
      <c r="D2026" s="132">
        <v>110000</v>
      </c>
      <c r="E2026" s="120" t="s">
        <v>488</v>
      </c>
      <c r="F2026" s="130">
        <v>9</v>
      </c>
      <c r="G2026" s="120" t="str">
        <f>VLOOKUP(F2026,Plan2!$A$11:$H$148,3,0)</f>
        <v>BARBANTE ALGODÃO, QUANTIDADE FIOS 8 UN, ACABAMENTO SUPERFICIAL CRÚ. ROLO DE 250G</v>
      </c>
      <c r="H2026" s="130" t="s">
        <v>562</v>
      </c>
      <c r="I2026" s="130">
        <v>8</v>
      </c>
      <c r="J2026" s="131">
        <f>VLOOKUP(F2026,Plan2!$A$11:$H$148,8,0)</f>
        <v>3.49</v>
      </c>
      <c r="K2026" s="129">
        <f t="shared" si="126"/>
        <v>27.92</v>
      </c>
      <c r="L2026" s="133">
        <v>42663</v>
      </c>
      <c r="M2026" s="130" t="s">
        <v>639</v>
      </c>
      <c r="N2026" s="130">
        <v>8</v>
      </c>
      <c r="O2026" s="146">
        <f t="shared" si="128"/>
        <v>27.92</v>
      </c>
      <c r="P2026" s="126">
        <v>42678</v>
      </c>
      <c r="Q2026" s="120">
        <v>1362</v>
      </c>
      <c r="R2026" s="120" t="s">
        <v>611</v>
      </c>
    </row>
    <row r="2027" spans="1:18" ht="60" x14ac:dyDescent="0.25">
      <c r="A2027" s="120" t="s">
        <v>17</v>
      </c>
      <c r="B2027" s="121" t="s">
        <v>18</v>
      </c>
      <c r="C2027" s="122">
        <v>42664</v>
      </c>
      <c r="D2027" s="132">
        <v>110000</v>
      </c>
      <c r="E2027" s="120" t="s">
        <v>488</v>
      </c>
      <c r="F2027" s="130">
        <v>10</v>
      </c>
      <c r="G2027" s="120" t="str">
        <f>VLOOKUP(F2027,Plan2!$A$11:$H$148,3,0)</f>
        <v>BLOCO FLIP CHART, COR BRANCA, FORMATO 66 X 96 CM, APLICAÇÃO FLIP CHART COM FUROS, CARACTERÍSTICAS ADICIONAIS SEM PAUTA</v>
      </c>
      <c r="H2027" s="130" t="s">
        <v>562</v>
      </c>
      <c r="I2027" s="130">
        <v>5</v>
      </c>
      <c r="J2027" s="131">
        <f>VLOOKUP(F2027,Plan2!$A$11:$H$148,8,0)</f>
        <v>19.899999999999999</v>
      </c>
      <c r="K2027" s="129">
        <f t="shared" si="126"/>
        <v>99.5</v>
      </c>
      <c r="L2027" s="133">
        <v>42663</v>
      </c>
      <c r="M2027" s="130" t="s">
        <v>642</v>
      </c>
      <c r="N2027" s="130">
        <v>5</v>
      </c>
      <c r="O2027" s="146">
        <f t="shared" si="128"/>
        <v>99.5</v>
      </c>
      <c r="P2027" s="126">
        <v>42703</v>
      </c>
      <c r="Q2027" s="120">
        <v>384</v>
      </c>
      <c r="R2027" s="120" t="s">
        <v>611</v>
      </c>
    </row>
    <row r="2028" spans="1:18" ht="60" x14ac:dyDescent="0.25">
      <c r="A2028" s="120" t="s">
        <v>17</v>
      </c>
      <c r="B2028" s="121" t="s">
        <v>18</v>
      </c>
      <c r="C2028" s="122">
        <v>42664</v>
      </c>
      <c r="D2028" s="132">
        <v>110000</v>
      </c>
      <c r="E2028" s="120" t="s">
        <v>488</v>
      </c>
      <c r="F2028" s="130">
        <v>12</v>
      </c>
      <c r="G2028" s="120" t="str">
        <f>VLOOKUP(F2028,Plan2!$A$11:$H$148,3,0)</f>
        <v>BLOCO RECADO, MATERIAL PAPEL, COR AMARELO, LARGURA 38 MM, COMPRIMENTO 50 MM, TIPO REMOVÍVEL, CARACTERÍSTICAS ADICIONAIS AUTO-ADESIVO</v>
      </c>
      <c r="H2028" s="130" t="s">
        <v>562</v>
      </c>
      <c r="I2028" s="130">
        <v>65</v>
      </c>
      <c r="J2028" s="131">
        <f>VLOOKUP(F2028,Plan2!$A$11:$H$148,8,0)</f>
        <v>0.56999999999999995</v>
      </c>
      <c r="K2028" s="129">
        <f t="shared" si="126"/>
        <v>37.049999999999997</v>
      </c>
      <c r="L2028" s="133">
        <v>42653</v>
      </c>
      <c r="M2028" s="130" t="s">
        <v>618</v>
      </c>
      <c r="N2028" s="130">
        <v>65</v>
      </c>
      <c r="O2028" s="146">
        <f t="shared" si="128"/>
        <v>37.049999999999997</v>
      </c>
      <c r="P2028" s="149">
        <v>43055</v>
      </c>
      <c r="Q2028" s="151" t="s">
        <v>701</v>
      </c>
      <c r="R2028" s="120" t="s">
        <v>611</v>
      </c>
    </row>
    <row r="2029" spans="1:18" ht="60" x14ac:dyDescent="0.25">
      <c r="A2029" s="120" t="s">
        <v>17</v>
      </c>
      <c r="B2029" s="121" t="s">
        <v>18</v>
      </c>
      <c r="C2029" s="122">
        <v>42664</v>
      </c>
      <c r="D2029" s="132">
        <v>110000</v>
      </c>
      <c r="E2029" s="120" t="s">
        <v>488</v>
      </c>
      <c r="F2029" s="130">
        <v>15</v>
      </c>
      <c r="G2029" s="120" t="str">
        <f>VLOOKUP(F2029,Plan2!$A$11:$H$148,3,0)</f>
        <v>BORRACHA APAGADORA ESCRITA, MATERIAL PLÁSTICO DE VINIL, COMPRIMENTO 60 MM, LARGURA 20 MM, ALTURA 10 MM, COR VERDE, TIPO MACIA</v>
      </c>
      <c r="H2029" s="130" t="s">
        <v>562</v>
      </c>
      <c r="I2029" s="130">
        <v>40</v>
      </c>
      <c r="J2029" s="131">
        <f>VLOOKUP(F2029,Plan2!$A$11:$H$148,8,0)</f>
        <v>0.6</v>
      </c>
      <c r="K2029" s="129">
        <f t="shared" si="126"/>
        <v>24</v>
      </c>
      <c r="L2029" s="133">
        <v>42653</v>
      </c>
      <c r="M2029" s="130" t="s">
        <v>617</v>
      </c>
      <c r="N2029" s="130">
        <v>40</v>
      </c>
      <c r="O2029" s="146">
        <f t="shared" si="128"/>
        <v>24</v>
      </c>
      <c r="P2029" s="126">
        <v>42747</v>
      </c>
      <c r="Q2029" s="120">
        <v>14685</v>
      </c>
      <c r="R2029" s="120" t="s">
        <v>611</v>
      </c>
    </row>
    <row r="2030" spans="1:18" ht="45" x14ac:dyDescent="0.25">
      <c r="A2030" s="120" t="s">
        <v>17</v>
      </c>
      <c r="B2030" s="121" t="s">
        <v>18</v>
      </c>
      <c r="C2030" s="122">
        <v>42664</v>
      </c>
      <c r="D2030" s="132">
        <v>110000</v>
      </c>
      <c r="E2030" s="120" t="s">
        <v>488</v>
      </c>
      <c r="F2030" s="130">
        <v>16</v>
      </c>
      <c r="G2030" s="120" t="str">
        <f>VLOOKUP(F2030,Plan2!$A$11:$H$148,3,0)</f>
        <v>CAIXA ARQUIVO, MATERIAL PLÁSTICO CORRUGADO FLEXÍVEL, DIMENSÕES 135 X 250 X 360MM, COR CINZA</v>
      </c>
      <c r="H2030" s="130" t="s">
        <v>562</v>
      </c>
      <c r="I2030" s="130">
        <v>50</v>
      </c>
      <c r="J2030" s="131">
        <f>VLOOKUP(F2030,Plan2!$A$11:$H$148,8,0)</f>
        <v>2.52</v>
      </c>
      <c r="K2030" s="129">
        <f t="shared" si="126"/>
        <v>126</v>
      </c>
      <c r="L2030" s="133">
        <v>42663</v>
      </c>
      <c r="M2030" s="130" t="s">
        <v>640</v>
      </c>
      <c r="N2030" s="130">
        <v>50</v>
      </c>
      <c r="O2030" s="146">
        <f t="shared" si="128"/>
        <v>126</v>
      </c>
      <c r="P2030" s="126">
        <v>42759</v>
      </c>
      <c r="Q2030" s="120">
        <v>4733</v>
      </c>
      <c r="R2030" s="120" t="s">
        <v>611</v>
      </c>
    </row>
    <row r="2031" spans="1:18" ht="105" x14ac:dyDescent="0.25">
      <c r="A2031" s="120" t="s">
        <v>17</v>
      </c>
      <c r="B2031" s="121" t="s">
        <v>18</v>
      </c>
      <c r="C2031" s="122">
        <v>42664</v>
      </c>
      <c r="D2031" s="132">
        <v>110000</v>
      </c>
      <c r="E2031" s="120" t="s">
        <v>488</v>
      </c>
      <c r="F2031" s="130">
        <v>21</v>
      </c>
      <c r="G2031" s="120" t="str">
        <f>VLOOKUP(F2031,Plan2!$A$11:$H$148,3,0)</f>
        <v>CANETA ESFEROGRÁFICA, MATERIAL PLÁSTICO, QUANTIDADE CARGAS 1 UN, MATERIAL PONTA LATÃO COM ESFERA DE TUNGSTÊNIO, TIPO ESCRITA MÉDIA, COR TINTA VERMELHA, CARACTERÍSTICAS ADICIONAIS MATERIAL TRANSPARENTE E COM ORIFÍCIO LATERAL</v>
      </c>
      <c r="H2031" s="130" t="s">
        <v>562</v>
      </c>
      <c r="I2031" s="130">
        <v>40</v>
      </c>
      <c r="J2031" s="131">
        <f>VLOOKUP(F2031,Plan2!$A$11:$H$148,8,0)</f>
        <v>0.32</v>
      </c>
      <c r="K2031" s="129">
        <f t="shared" si="126"/>
        <v>12.8</v>
      </c>
      <c r="L2031" s="133">
        <v>42653</v>
      </c>
      <c r="M2031" s="144" t="s">
        <v>622</v>
      </c>
      <c r="N2031" s="130">
        <v>30</v>
      </c>
      <c r="O2031" s="146">
        <f t="shared" si="128"/>
        <v>9.6</v>
      </c>
      <c r="P2031" s="133">
        <v>42758</v>
      </c>
      <c r="Q2031" s="144">
        <v>1467</v>
      </c>
      <c r="R2031" s="120" t="s">
        <v>692</v>
      </c>
    </row>
    <row r="2032" spans="1:18" ht="45" x14ac:dyDescent="0.25">
      <c r="A2032" s="120" t="s">
        <v>17</v>
      </c>
      <c r="B2032" s="121" t="s">
        <v>18</v>
      </c>
      <c r="C2032" s="122">
        <v>42664</v>
      </c>
      <c r="D2032" s="132">
        <v>110000</v>
      </c>
      <c r="E2032" s="120" t="s">
        <v>488</v>
      </c>
      <c r="F2032" s="130">
        <v>22</v>
      </c>
      <c r="G2032" s="120" t="str">
        <f>VLOOKUP(F2032,Plan2!$A$11:$H$148,3,0)</f>
        <v>CANETA HIDROGRÁFICA, MATERIAL PLÁSTICO, COR CARGA AZUL, APLICAÇÃO RETROPROJETOR</v>
      </c>
      <c r="H2032" s="130" t="s">
        <v>562</v>
      </c>
      <c r="I2032" s="130">
        <v>5</v>
      </c>
      <c r="J2032" s="131">
        <f>VLOOKUP(F2032,Plan2!$A$11:$H$148,8,0)</f>
        <v>1.3</v>
      </c>
      <c r="K2032" s="129">
        <f t="shared" si="126"/>
        <v>6.5</v>
      </c>
      <c r="L2032" s="133">
        <v>42653</v>
      </c>
      <c r="M2032" s="130" t="s">
        <v>618</v>
      </c>
      <c r="N2032" s="130">
        <v>5</v>
      </c>
      <c r="O2032" s="146">
        <f t="shared" si="128"/>
        <v>6.5</v>
      </c>
      <c r="P2032" s="149">
        <v>43055</v>
      </c>
      <c r="Q2032" s="151" t="s">
        <v>701</v>
      </c>
      <c r="R2032" s="120" t="s">
        <v>611</v>
      </c>
    </row>
    <row r="2033" spans="1:18" ht="60" x14ac:dyDescent="0.25">
      <c r="A2033" s="120" t="s">
        <v>17</v>
      </c>
      <c r="B2033" s="121" t="s">
        <v>18</v>
      </c>
      <c r="C2033" s="122">
        <v>42664</v>
      </c>
      <c r="D2033" s="132">
        <v>110000</v>
      </c>
      <c r="E2033" s="120" t="s">
        <v>488</v>
      </c>
      <c r="F2033" s="130">
        <v>28</v>
      </c>
      <c r="G2033" s="120" t="str">
        <f>VLOOKUP(F2033,Plan2!$A$11:$H$148,3,0)</f>
        <v>CANETA MARCA-TEXTO, MATERIAL PLÁSTICO, TIPO PONTA POROSA, COR FLUORESCENTE AMARELA, TIPO NÃO RECARREGÁVEL, DIMENSÕES 4 MM</v>
      </c>
      <c r="H2033" s="130" t="s">
        <v>562</v>
      </c>
      <c r="I2033" s="130">
        <v>40</v>
      </c>
      <c r="J2033" s="131">
        <f>VLOOKUP(F2033,Plan2!$A$11:$H$148,8,0)</f>
        <v>0.85</v>
      </c>
      <c r="K2033" s="129">
        <f t="shared" si="126"/>
        <v>34</v>
      </c>
      <c r="L2033" s="133">
        <v>42653</v>
      </c>
      <c r="M2033" s="130" t="s">
        <v>618</v>
      </c>
      <c r="N2033" s="130">
        <v>40</v>
      </c>
      <c r="O2033" s="146">
        <f t="shared" si="128"/>
        <v>34</v>
      </c>
      <c r="P2033" s="149">
        <v>43055</v>
      </c>
      <c r="Q2033" s="151" t="s">
        <v>701</v>
      </c>
      <c r="R2033" s="120" t="s">
        <v>611</v>
      </c>
    </row>
    <row r="2034" spans="1:18" ht="45" x14ac:dyDescent="0.25">
      <c r="A2034" s="120" t="s">
        <v>17</v>
      </c>
      <c r="B2034" s="121" t="s">
        <v>18</v>
      </c>
      <c r="C2034" s="122">
        <v>42664</v>
      </c>
      <c r="D2034" s="132">
        <v>110000</v>
      </c>
      <c r="E2034" s="120" t="s">
        <v>488</v>
      </c>
      <c r="F2034" s="130">
        <v>37</v>
      </c>
      <c r="G2034" s="120" t="str">
        <f>VLOOKUP(F2034,Plan2!$A$11:$H$148,3,0)</f>
        <v>CARTOLINA, MATERIAL CELULOSE VEGETAL, GRAMATURA 180 G/M2, COMPRIMENTO 730 MM, LARGURA 550 MM, COR BRANCA</v>
      </c>
      <c r="H2034" s="130" t="s">
        <v>562</v>
      </c>
      <c r="I2034" s="130">
        <v>10</v>
      </c>
      <c r="J2034" s="131">
        <f>VLOOKUP(F2034,Plan2!$A$11:$H$148,8,0)</f>
        <v>0.38</v>
      </c>
      <c r="K2034" s="129">
        <f t="shared" si="126"/>
        <v>3.8</v>
      </c>
      <c r="L2034" s="133">
        <v>42653</v>
      </c>
      <c r="M2034" s="144" t="s">
        <v>619</v>
      </c>
      <c r="N2034" s="130">
        <v>10</v>
      </c>
      <c r="O2034" s="146">
        <f t="shared" si="128"/>
        <v>3.8</v>
      </c>
      <c r="P2034" s="133">
        <v>42769</v>
      </c>
      <c r="Q2034" s="144">
        <v>1611</v>
      </c>
      <c r="R2034" s="120" t="s">
        <v>611</v>
      </c>
    </row>
    <row r="2035" spans="1:18" ht="45" x14ac:dyDescent="0.25">
      <c r="A2035" s="120" t="s">
        <v>17</v>
      </c>
      <c r="B2035" s="121" t="s">
        <v>18</v>
      </c>
      <c r="C2035" s="122">
        <v>42664</v>
      </c>
      <c r="D2035" s="132">
        <v>110000</v>
      </c>
      <c r="E2035" s="120" t="s">
        <v>488</v>
      </c>
      <c r="F2035" s="130">
        <v>39</v>
      </c>
      <c r="G2035" s="120" t="str">
        <f>VLOOKUP(F2035,Plan2!$A$11:$H$148,3,0)</f>
        <v>CLIPE, TAMANHO 2, MATERIAL METAL, FORMATO PARALELO. CAIXA COM 100 UNIDADES</v>
      </c>
      <c r="H2035" s="130" t="s">
        <v>562</v>
      </c>
      <c r="I2035" s="130">
        <v>10</v>
      </c>
      <c r="J2035" s="131">
        <f>VLOOKUP(F2035,Plan2!$A$11:$H$148,8,0)</f>
        <v>0.95</v>
      </c>
      <c r="K2035" s="129">
        <f t="shared" si="126"/>
        <v>9.5</v>
      </c>
      <c r="L2035" s="133">
        <v>42663</v>
      </c>
      <c r="M2035" s="130" t="s">
        <v>639</v>
      </c>
      <c r="N2035" s="130">
        <v>10</v>
      </c>
      <c r="O2035" s="146">
        <f t="shared" si="128"/>
        <v>9.5</v>
      </c>
      <c r="P2035" s="126">
        <v>42678</v>
      </c>
      <c r="Q2035" s="120">
        <v>1362</v>
      </c>
      <c r="R2035" s="120" t="s">
        <v>611</v>
      </c>
    </row>
    <row r="2036" spans="1:18" ht="45" x14ac:dyDescent="0.25">
      <c r="A2036" s="120" t="s">
        <v>17</v>
      </c>
      <c r="B2036" s="121" t="s">
        <v>18</v>
      </c>
      <c r="C2036" s="122">
        <v>42664</v>
      </c>
      <c r="D2036" s="132">
        <v>110000</v>
      </c>
      <c r="E2036" s="120" t="s">
        <v>488</v>
      </c>
      <c r="F2036" s="130">
        <v>40</v>
      </c>
      <c r="G2036" s="120" t="str">
        <f>VLOOKUP(F2036,Plan2!$A$11:$H$148,3,0)</f>
        <v>CLIPE, TAMANHO 3, MATERIAL METAL, FORMATO PARALELO. CAIXA COM 50 UNIDADES</v>
      </c>
      <c r="H2036" s="130" t="s">
        <v>562</v>
      </c>
      <c r="I2036" s="130">
        <v>15</v>
      </c>
      <c r="J2036" s="131">
        <f>VLOOKUP(F2036,Plan2!$A$11:$H$148,8,0)</f>
        <v>0.99</v>
      </c>
      <c r="K2036" s="129">
        <f t="shared" si="126"/>
        <v>14.85</v>
      </c>
      <c r="L2036" s="133">
        <v>42663</v>
      </c>
      <c r="M2036" s="130" t="s">
        <v>639</v>
      </c>
      <c r="N2036" s="130">
        <v>15</v>
      </c>
      <c r="O2036" s="146">
        <f t="shared" si="128"/>
        <v>14.85</v>
      </c>
      <c r="P2036" s="126">
        <v>42678</v>
      </c>
      <c r="Q2036" s="120">
        <v>1362</v>
      </c>
      <c r="R2036" s="120" t="s">
        <v>611</v>
      </c>
    </row>
    <row r="2037" spans="1:18" ht="45" x14ac:dyDescent="0.25">
      <c r="A2037" s="120" t="s">
        <v>17</v>
      </c>
      <c r="B2037" s="121" t="s">
        <v>18</v>
      </c>
      <c r="C2037" s="122">
        <v>42664</v>
      </c>
      <c r="D2037" s="132">
        <v>110000</v>
      </c>
      <c r="E2037" s="120" t="s">
        <v>488</v>
      </c>
      <c r="F2037" s="130">
        <v>41</v>
      </c>
      <c r="G2037" s="120" t="str">
        <f>VLOOKUP(F2037,Plan2!$A$11:$H$148,3,0)</f>
        <v>CLIPE, TAMANHO 6/0, MATERIAL METAL, FORMATO PARALELO. CAIXA COM 50 UNIDADES</v>
      </c>
      <c r="H2037" s="130" t="s">
        <v>562</v>
      </c>
      <c r="I2037" s="130">
        <v>10</v>
      </c>
      <c r="J2037" s="131">
        <f>VLOOKUP(F2037,Plan2!$A$11:$H$148,8,0)</f>
        <v>1.29</v>
      </c>
      <c r="K2037" s="129">
        <f t="shared" si="126"/>
        <v>12.9</v>
      </c>
      <c r="L2037" s="133">
        <v>42653</v>
      </c>
      <c r="M2037" s="144" t="s">
        <v>622</v>
      </c>
      <c r="N2037" s="130">
        <v>10</v>
      </c>
      <c r="O2037" s="146">
        <f t="shared" si="128"/>
        <v>12.9</v>
      </c>
      <c r="P2037" s="133">
        <v>42758</v>
      </c>
      <c r="Q2037" s="144">
        <v>1467</v>
      </c>
      <c r="R2037" s="120" t="s">
        <v>611</v>
      </c>
    </row>
    <row r="2038" spans="1:18" ht="60" x14ac:dyDescent="0.25">
      <c r="A2038" s="120" t="s">
        <v>17</v>
      </c>
      <c r="B2038" s="121" t="s">
        <v>18</v>
      </c>
      <c r="C2038" s="122">
        <v>42664</v>
      </c>
      <c r="D2038" s="132">
        <v>110000</v>
      </c>
      <c r="E2038" s="120" t="s">
        <v>488</v>
      </c>
      <c r="F2038" s="130">
        <v>42</v>
      </c>
      <c r="G2038" s="120" t="str">
        <f>VLOOKUP(F2038,Plan2!$A$11:$H$148,3,0)</f>
        <v>CLIPE, TRATAMENTO SUPERFICIAL NIQUELADO, TAMANHO 1/0, MATERIAL METAL, FORMATO TRANÇADO. CAIXA COM 12 UNIDADES</v>
      </c>
      <c r="H2038" s="130" t="s">
        <v>562</v>
      </c>
      <c r="I2038" s="130">
        <v>10</v>
      </c>
      <c r="J2038" s="131">
        <f>VLOOKUP(F2038,Plan2!$A$11:$H$148,8,0)</f>
        <v>1.2</v>
      </c>
      <c r="K2038" s="129">
        <f t="shared" si="126"/>
        <v>12</v>
      </c>
      <c r="L2038" s="133">
        <v>42653</v>
      </c>
      <c r="M2038" s="130" t="s">
        <v>618</v>
      </c>
      <c r="N2038" s="130">
        <v>10</v>
      </c>
      <c r="O2038" s="146">
        <f t="shared" si="128"/>
        <v>12</v>
      </c>
      <c r="P2038" s="149">
        <v>43055</v>
      </c>
      <c r="Q2038" s="151" t="s">
        <v>701</v>
      </c>
      <c r="R2038" s="120" t="s">
        <v>611</v>
      </c>
    </row>
    <row r="2039" spans="1:18" ht="60" x14ac:dyDescent="0.25">
      <c r="A2039" s="120" t="s">
        <v>17</v>
      </c>
      <c r="B2039" s="121" t="s">
        <v>18</v>
      </c>
      <c r="C2039" s="122">
        <v>42664</v>
      </c>
      <c r="D2039" s="132">
        <v>110000</v>
      </c>
      <c r="E2039" s="120" t="s">
        <v>488</v>
      </c>
      <c r="F2039" s="130">
        <v>43</v>
      </c>
      <c r="G2039" s="120" t="str">
        <f>VLOOKUP(F2039,Plan2!$A$11:$H$148,3,0)</f>
        <v>CLIPE, TRATAMENTO SUPERFICIAL NIQUELADO, TAMANHO 2/0, MATERIAL METAL, FORMATO TRANÇADO. CAIXA COM 50 UNIDADES</v>
      </c>
      <c r="H2039" s="130" t="s">
        <v>562</v>
      </c>
      <c r="I2039" s="130">
        <v>10</v>
      </c>
      <c r="J2039" s="131">
        <f>VLOOKUP(F2039,Plan2!$A$11:$H$148,8,0)</f>
        <v>1.7</v>
      </c>
      <c r="K2039" s="129">
        <f t="shared" si="126"/>
        <v>17</v>
      </c>
      <c r="L2039" s="133">
        <v>42663</v>
      </c>
      <c r="M2039" s="130" t="s">
        <v>638</v>
      </c>
      <c r="N2039" s="130">
        <v>10</v>
      </c>
      <c r="O2039" s="146">
        <f t="shared" si="128"/>
        <v>17</v>
      </c>
      <c r="P2039" s="133">
        <v>42767</v>
      </c>
      <c r="Q2039" s="130">
        <v>5216</v>
      </c>
      <c r="R2039" s="120" t="s">
        <v>611</v>
      </c>
    </row>
    <row r="2040" spans="1:18" ht="75" x14ac:dyDescent="0.25">
      <c r="A2040" s="120" t="s">
        <v>17</v>
      </c>
      <c r="B2040" s="121" t="s">
        <v>18</v>
      </c>
      <c r="C2040" s="122">
        <v>42664</v>
      </c>
      <c r="D2040" s="132">
        <v>110000</v>
      </c>
      <c r="E2040" s="120" t="s">
        <v>488</v>
      </c>
      <c r="F2040" s="130">
        <v>47</v>
      </c>
      <c r="G2040" s="120" t="str">
        <f>VLOOKUP(F2040,Plan2!$A$11:$H$148,3,0)</f>
        <v>COLA, COMPOSIÇÃO POLIVINIL ACETATO- PVA, COR BRANCA, APLICAÇÃO ESCOLAR, CARACTERÍSTICAS ADICIONAIS LAVÁVEL, NÃO TÓXICA, VALIDADE MÍNIMA 18 MESES, TIPOLÍQUIDO. TUDO DE 40G</v>
      </c>
      <c r="H2040" s="130" t="s">
        <v>562</v>
      </c>
      <c r="I2040" s="130">
        <v>50</v>
      </c>
      <c r="J2040" s="131">
        <f>VLOOKUP(F2040,Plan2!$A$11:$H$148,8,0)</f>
        <v>0.49</v>
      </c>
      <c r="K2040" s="129">
        <f t="shared" si="126"/>
        <v>24.5</v>
      </c>
      <c r="L2040" s="133">
        <v>42653</v>
      </c>
      <c r="M2040" s="130" t="s">
        <v>618</v>
      </c>
      <c r="N2040" s="130">
        <v>50</v>
      </c>
      <c r="O2040" s="146">
        <f t="shared" si="128"/>
        <v>24.5</v>
      </c>
      <c r="P2040" s="149">
        <v>43055</v>
      </c>
      <c r="Q2040" s="151" t="s">
        <v>701</v>
      </c>
      <c r="R2040" s="120" t="s">
        <v>611</v>
      </c>
    </row>
    <row r="2041" spans="1:18" ht="45" x14ac:dyDescent="0.25">
      <c r="A2041" s="120" t="s">
        <v>17</v>
      </c>
      <c r="B2041" s="121" t="s">
        <v>18</v>
      </c>
      <c r="C2041" s="122">
        <v>42664</v>
      </c>
      <c r="D2041" s="132">
        <v>110000</v>
      </c>
      <c r="E2041" s="120" t="s">
        <v>488</v>
      </c>
      <c r="F2041" s="130">
        <v>48</v>
      </c>
      <c r="G2041" s="120" t="str">
        <f>VLOOKUP(F2041,Plan2!$A$11:$H$148,3,0)</f>
        <v>COLA, COR BRANCA, APLICAÇÃO PAPEL, CARACTERÍSTICAS ADICIONAIS ATÓXICA, TIPO BASTÃO. TUBO DE 20G</v>
      </c>
      <c r="H2041" s="130" t="s">
        <v>562</v>
      </c>
      <c r="I2041" s="130">
        <v>20</v>
      </c>
      <c r="J2041" s="131">
        <f>VLOOKUP(F2041,Plan2!$A$11:$H$148,8,0)</f>
        <v>0.94</v>
      </c>
      <c r="K2041" s="129">
        <f t="shared" si="126"/>
        <v>18.799999999999997</v>
      </c>
      <c r="L2041" s="133">
        <v>42653</v>
      </c>
      <c r="M2041" s="130" t="s">
        <v>617</v>
      </c>
      <c r="N2041" s="130">
        <v>20</v>
      </c>
      <c r="O2041" s="146">
        <f t="shared" si="128"/>
        <v>18.799999999999997</v>
      </c>
      <c r="P2041" s="126">
        <v>42747</v>
      </c>
      <c r="Q2041" s="120">
        <v>14685</v>
      </c>
      <c r="R2041" s="120" t="s">
        <v>611</v>
      </c>
    </row>
    <row r="2042" spans="1:18" ht="60" x14ac:dyDescent="0.25">
      <c r="A2042" s="120" t="s">
        <v>17</v>
      </c>
      <c r="B2042" s="121" t="s">
        <v>18</v>
      </c>
      <c r="C2042" s="122">
        <v>42664</v>
      </c>
      <c r="D2042" s="132">
        <v>110000</v>
      </c>
      <c r="E2042" s="120" t="s">
        <v>488</v>
      </c>
      <c r="F2042" s="130">
        <v>82</v>
      </c>
      <c r="G2042" s="120" t="str">
        <f>VLOOKUP(F2042,Plan2!$A$11:$H$148,3,0)</f>
        <v>ESTILETE DESENHO, MATERIAL CORPO PLÁSTICO RESISTENTE, LARGURA LÂMINA 22 MM, TIPO LÂMINA RETRÁTIL, TIPO FIXAÇÃO LÂMINA ENCAIXE DE PRESSÃO</v>
      </c>
      <c r="H2042" s="130" t="s">
        <v>562</v>
      </c>
      <c r="I2042" s="130">
        <v>8</v>
      </c>
      <c r="J2042" s="131">
        <f>VLOOKUP(F2042,Plan2!$A$11:$H$148,8,0)</f>
        <v>1</v>
      </c>
      <c r="K2042" s="129">
        <f t="shared" si="126"/>
        <v>8</v>
      </c>
      <c r="L2042" s="133">
        <v>42653</v>
      </c>
      <c r="M2042" s="130" t="s">
        <v>618</v>
      </c>
      <c r="N2042" s="130">
        <v>8</v>
      </c>
      <c r="O2042" s="146">
        <f t="shared" si="128"/>
        <v>8</v>
      </c>
      <c r="P2042" s="149">
        <v>43055</v>
      </c>
      <c r="Q2042" s="151" t="s">
        <v>701</v>
      </c>
      <c r="R2042" s="120" t="s">
        <v>611</v>
      </c>
    </row>
    <row r="2043" spans="1:18" ht="60" x14ac:dyDescent="0.25">
      <c r="A2043" s="120" t="s">
        <v>17</v>
      </c>
      <c r="B2043" s="121" t="s">
        <v>18</v>
      </c>
      <c r="C2043" s="122">
        <v>42664</v>
      </c>
      <c r="D2043" s="132">
        <v>110000</v>
      </c>
      <c r="E2043" s="120" t="s">
        <v>488</v>
      </c>
      <c r="F2043" s="130">
        <v>87</v>
      </c>
      <c r="G2043" s="120" t="str">
        <f>VLOOKUP(F2043,Plan2!$A$11:$H$148,3,0)</f>
        <v>FITA ADESIVA, MATERIAL CELOFANE TRANSPARENTE, TIPO MONOFACE, LARGURA 19 MM, COMPRIMENTO 30 M, COR INCOLOR, APLICAÇÃO MULTIUSO</v>
      </c>
      <c r="H2043" s="130" t="s">
        <v>562</v>
      </c>
      <c r="I2043" s="130">
        <v>25</v>
      </c>
      <c r="J2043" s="131">
        <f>VLOOKUP(F2043,Plan2!$A$11:$H$148,8,0)</f>
        <v>0.97</v>
      </c>
      <c r="K2043" s="129">
        <f t="shared" si="126"/>
        <v>24.25</v>
      </c>
      <c r="L2043" s="133">
        <v>42653</v>
      </c>
      <c r="M2043" s="130" t="s">
        <v>614</v>
      </c>
      <c r="N2043" s="130">
        <v>25</v>
      </c>
      <c r="O2043" s="146">
        <f t="shared" si="128"/>
        <v>24.25</v>
      </c>
      <c r="P2043" s="126">
        <v>42753</v>
      </c>
      <c r="Q2043" s="120">
        <v>1593</v>
      </c>
      <c r="R2043" s="120" t="s">
        <v>611</v>
      </c>
    </row>
    <row r="2044" spans="1:18" ht="75" x14ac:dyDescent="0.25">
      <c r="A2044" s="120" t="s">
        <v>17</v>
      </c>
      <c r="B2044" s="121" t="s">
        <v>18</v>
      </c>
      <c r="C2044" s="122">
        <v>42664</v>
      </c>
      <c r="D2044" s="132">
        <v>110000</v>
      </c>
      <c r="E2044" s="120" t="s">
        <v>488</v>
      </c>
      <c r="F2044" s="130">
        <v>91</v>
      </c>
      <c r="G2044" s="120" t="str">
        <f>VLOOKUP(F2044,Plan2!$A$11:$H$148,3,0)</f>
        <v>FITA ADESIVA, MATERIAL POLIPROPILENO TRANSPARENTE, TIPO MONOFACE, LARGURA 19 MM, COMPRIMENTO 50 M, COR INCOLOR, APLICAÇÃO MULTIUSO. ROLO DE 50 METROS</v>
      </c>
      <c r="H2044" s="130" t="s">
        <v>562</v>
      </c>
      <c r="I2044" s="130">
        <v>25</v>
      </c>
      <c r="J2044" s="131">
        <f>VLOOKUP(F2044,Plan2!$A$11:$H$148,8,0)</f>
        <v>1.03</v>
      </c>
      <c r="K2044" s="129">
        <f t="shared" si="126"/>
        <v>25.75</v>
      </c>
      <c r="L2044" s="133">
        <v>42653</v>
      </c>
      <c r="M2044" s="130" t="s">
        <v>621</v>
      </c>
      <c r="N2044" s="130">
        <v>25</v>
      </c>
      <c r="O2044" s="146">
        <f t="shared" si="128"/>
        <v>25.75</v>
      </c>
      <c r="P2044" s="126">
        <v>42758</v>
      </c>
      <c r="Q2044" s="120">
        <v>4141</v>
      </c>
      <c r="R2044" s="120" t="s">
        <v>611</v>
      </c>
    </row>
    <row r="2045" spans="1:18" ht="60" x14ac:dyDescent="0.25">
      <c r="A2045" s="120" t="s">
        <v>17</v>
      </c>
      <c r="B2045" s="121" t="s">
        <v>18</v>
      </c>
      <c r="C2045" s="122">
        <v>42664</v>
      </c>
      <c r="D2045" s="132">
        <v>110000</v>
      </c>
      <c r="E2045" s="120" t="s">
        <v>488</v>
      </c>
      <c r="F2045" s="130">
        <v>100</v>
      </c>
      <c r="G2045" s="120" t="str">
        <f>VLOOKUP(F2045,Plan2!$A$11:$H$148,3,0)</f>
        <v>GRAMPEADOR, TRATAMENTO SUPERFICIAL PINTADO, MATERIAL METAL, TIPO MESA, CAPACIDADE 100 FL, APLICAÇÃO PAPEL, TAMANHO GRAMPO 23/10</v>
      </c>
      <c r="H2045" s="130" t="s">
        <v>562</v>
      </c>
      <c r="I2045" s="130">
        <v>8</v>
      </c>
      <c r="J2045" s="131">
        <f>VLOOKUP(F2045,Plan2!$A$11:$H$148,8,0)</f>
        <v>33.200000000000003</v>
      </c>
      <c r="K2045" s="129">
        <f t="shared" si="126"/>
        <v>265.60000000000002</v>
      </c>
      <c r="L2045" s="133">
        <v>42653</v>
      </c>
      <c r="M2045" s="130" t="s">
        <v>615</v>
      </c>
      <c r="N2045" s="130">
        <v>8</v>
      </c>
      <c r="O2045" s="146">
        <f t="shared" si="128"/>
        <v>265.60000000000002</v>
      </c>
      <c r="P2045" s="126">
        <v>42718</v>
      </c>
      <c r="Q2045" s="120">
        <v>6939</v>
      </c>
      <c r="R2045" s="120" t="s">
        <v>611</v>
      </c>
    </row>
    <row r="2046" spans="1:18" ht="60" x14ac:dyDescent="0.25">
      <c r="A2046" s="120" t="s">
        <v>17</v>
      </c>
      <c r="B2046" s="121" t="s">
        <v>18</v>
      </c>
      <c r="C2046" s="122">
        <v>42664</v>
      </c>
      <c r="D2046" s="132">
        <v>110000</v>
      </c>
      <c r="E2046" s="120" t="s">
        <v>488</v>
      </c>
      <c r="F2046" s="130">
        <v>101</v>
      </c>
      <c r="G2046" s="120" t="str">
        <f>VLOOKUP(F2046,Plan2!$A$11:$H$148,3,0)</f>
        <v>GRAMPEADOR, TRATAMENTO SUPERFICIAL PINTADO, MATERIAL METAL, TIPO MESA, CAPACIDADE 20 FL, APLICAÇÃO PAPEL, TAMANHO GRAMPO 26/6</v>
      </c>
      <c r="H2046" s="130" t="s">
        <v>562</v>
      </c>
      <c r="I2046" s="130">
        <v>8</v>
      </c>
      <c r="J2046" s="131">
        <f>VLOOKUP(F2046,Plan2!$A$11:$H$148,8,0)</f>
        <v>5.84</v>
      </c>
      <c r="K2046" s="129">
        <f t="shared" si="126"/>
        <v>46.72</v>
      </c>
      <c r="L2046" s="133">
        <v>42653</v>
      </c>
      <c r="M2046" s="144" t="s">
        <v>622</v>
      </c>
      <c r="N2046" s="130">
        <v>8</v>
      </c>
      <c r="O2046" s="146">
        <f t="shared" si="128"/>
        <v>46.72</v>
      </c>
      <c r="P2046" s="133">
        <v>42758</v>
      </c>
      <c r="Q2046" s="144">
        <v>1467</v>
      </c>
      <c r="R2046" s="120" t="s">
        <v>611</v>
      </c>
    </row>
    <row r="2047" spans="1:18" ht="60" x14ac:dyDescent="0.25">
      <c r="A2047" s="120" t="s">
        <v>17</v>
      </c>
      <c r="B2047" s="121" t="s">
        <v>18</v>
      </c>
      <c r="C2047" s="122">
        <v>42664</v>
      </c>
      <c r="D2047" s="132">
        <v>110000</v>
      </c>
      <c r="E2047" s="120" t="s">
        <v>488</v>
      </c>
      <c r="F2047" s="130">
        <v>103</v>
      </c>
      <c r="G2047" s="120" t="str">
        <f>VLOOKUP(F2047,Plan2!$A$11:$H$148,3,0)</f>
        <v>GRAMPO GRAMPEADOR, MATERIAL METAL, TRATAMENTO SUPERFICIAL GALVANIZADO, TAMANHO23/10, USO GRAMPEADOR DE MESA. CAIXA COM 5.000 UNIDADES</v>
      </c>
      <c r="H2047" s="130" t="s">
        <v>562</v>
      </c>
      <c r="I2047" s="130">
        <v>5</v>
      </c>
      <c r="J2047" s="131">
        <f>VLOOKUP(F2047,Plan2!$A$11:$H$148,8,0)</f>
        <v>7.75</v>
      </c>
      <c r="K2047" s="129">
        <f t="shared" si="126"/>
        <v>38.75</v>
      </c>
      <c r="L2047" s="130" t="s">
        <v>477</v>
      </c>
      <c r="M2047" s="130" t="s">
        <v>477</v>
      </c>
      <c r="N2047" s="130" t="s">
        <v>477</v>
      </c>
      <c r="O2047" s="130" t="s">
        <v>477</v>
      </c>
      <c r="P2047" s="126" t="s">
        <v>477</v>
      </c>
      <c r="Q2047" s="120" t="s">
        <v>477</v>
      </c>
      <c r="R2047" s="120" t="s">
        <v>478</v>
      </c>
    </row>
    <row r="2048" spans="1:18" ht="45" x14ac:dyDescent="0.25">
      <c r="A2048" s="120" t="s">
        <v>17</v>
      </c>
      <c r="B2048" s="121" t="s">
        <v>18</v>
      </c>
      <c r="C2048" s="122">
        <v>42664</v>
      </c>
      <c r="D2048" s="132">
        <v>110000</v>
      </c>
      <c r="E2048" s="120" t="s">
        <v>488</v>
      </c>
      <c r="F2048" s="130">
        <v>104</v>
      </c>
      <c r="G2048" s="120" t="str">
        <f>VLOOKUP(F2048,Plan2!$A$11:$H$148,3,0)</f>
        <v>GRAMPO GRAMPEADOR, MATERIAL METAL, TRATAMENTO SUPERFICIAL GALVANIZADO, TAMANHO26/6. CAIXA COM 5.000 UNIDADES</v>
      </c>
      <c r="H2048" s="130" t="s">
        <v>562</v>
      </c>
      <c r="I2048" s="130">
        <v>8</v>
      </c>
      <c r="J2048" s="131">
        <f>VLOOKUP(F2048,Plan2!$A$11:$H$148,8,0)</f>
        <v>2</v>
      </c>
      <c r="K2048" s="129">
        <f t="shared" si="126"/>
        <v>16</v>
      </c>
      <c r="L2048" s="133">
        <v>42663</v>
      </c>
      <c r="M2048" s="133" t="s">
        <v>643</v>
      </c>
      <c r="N2048" s="130">
        <v>8</v>
      </c>
      <c r="O2048" s="146">
        <f t="shared" si="128"/>
        <v>16</v>
      </c>
      <c r="P2048" s="126">
        <v>42668</v>
      </c>
      <c r="Q2048" s="120">
        <v>347</v>
      </c>
      <c r="R2048" s="120" t="s">
        <v>611</v>
      </c>
    </row>
    <row r="2049" spans="1:18" ht="60" x14ac:dyDescent="0.25">
      <c r="A2049" s="120" t="s">
        <v>17</v>
      </c>
      <c r="B2049" s="121" t="s">
        <v>18</v>
      </c>
      <c r="C2049" s="122">
        <v>42664</v>
      </c>
      <c r="D2049" s="132">
        <v>110000</v>
      </c>
      <c r="E2049" s="120" t="s">
        <v>488</v>
      </c>
      <c r="F2049" s="130">
        <v>109</v>
      </c>
      <c r="G2049" s="120" t="str">
        <f>VLOOKUP(F2049,Plan2!$A$11:$H$148,3,0)</f>
        <v>LAPISEIRA, MATERIAL PLÁSTICO, DIÂMETRO CARGA 0,7 MM, CARACTERÍSTICAS ADICIONAIS PRENDEDOR E PONTEIRA DE METAL</v>
      </c>
      <c r="H2049" s="130" t="s">
        <v>562</v>
      </c>
      <c r="I2049" s="130">
        <v>50</v>
      </c>
      <c r="J2049" s="131">
        <f>VLOOKUP(F2049,Plan2!$A$11:$H$148,8,0)</f>
        <v>2</v>
      </c>
      <c r="K2049" s="129">
        <f t="shared" si="126"/>
        <v>100</v>
      </c>
      <c r="L2049" s="133">
        <v>42663</v>
      </c>
      <c r="M2049" s="130" t="s">
        <v>642</v>
      </c>
      <c r="N2049" s="130">
        <v>50</v>
      </c>
      <c r="O2049" s="146">
        <f t="shared" si="128"/>
        <v>100</v>
      </c>
      <c r="P2049" s="126">
        <v>42703</v>
      </c>
      <c r="Q2049" s="120">
        <v>384</v>
      </c>
      <c r="R2049" s="120" t="s">
        <v>611</v>
      </c>
    </row>
    <row r="2050" spans="1:18" ht="75" x14ac:dyDescent="0.25">
      <c r="A2050" s="120" t="s">
        <v>17</v>
      </c>
      <c r="B2050" s="121" t="s">
        <v>18</v>
      </c>
      <c r="C2050" s="122">
        <v>42664</v>
      </c>
      <c r="D2050" s="132">
        <v>110000</v>
      </c>
      <c r="E2050" s="120" t="s">
        <v>488</v>
      </c>
      <c r="F2050" s="130">
        <v>110</v>
      </c>
      <c r="G2050" s="120" t="str">
        <f>VLOOKUP(F2050,Plan2!$A$11:$H$148,3,0)</f>
        <v>LIVRO ATA, MATERIAL PAPEL OFF-SET, QUANTIDADE FOLHAS 100, GRAMATURA 75 G/M2, COMPRIMENTO 320 MM, LARGURA 220 MM, CARACTERÍSTICAS ADICIONAIS COM ÍNDICE, TIPO CAPA CARTONADO</v>
      </c>
      <c r="H2050" s="130" t="s">
        <v>562</v>
      </c>
      <c r="I2050" s="130">
        <v>1</v>
      </c>
      <c r="J2050" s="131">
        <f>VLOOKUP(F2050,Plan2!$A$11:$H$148,8,0)</f>
        <v>3.65</v>
      </c>
      <c r="K2050" s="129">
        <f t="shared" si="126"/>
        <v>3.65</v>
      </c>
      <c r="L2050" s="133">
        <v>42653</v>
      </c>
      <c r="M2050" s="130" t="s">
        <v>620</v>
      </c>
      <c r="N2050" s="130">
        <v>1</v>
      </c>
      <c r="O2050" s="146">
        <f t="shared" si="128"/>
        <v>3.65</v>
      </c>
      <c r="P2050" s="126" t="s">
        <v>671</v>
      </c>
      <c r="Q2050" s="120" t="s">
        <v>477</v>
      </c>
      <c r="R2050" s="120" t="s">
        <v>693</v>
      </c>
    </row>
    <row r="2051" spans="1:18" ht="60" x14ac:dyDescent="0.25">
      <c r="A2051" s="120" t="s">
        <v>17</v>
      </c>
      <c r="B2051" s="121" t="s">
        <v>18</v>
      </c>
      <c r="C2051" s="122">
        <v>42664</v>
      </c>
      <c r="D2051" s="132">
        <v>110000</v>
      </c>
      <c r="E2051" s="120" t="s">
        <v>488</v>
      </c>
      <c r="F2051" s="130">
        <v>111</v>
      </c>
      <c r="G2051" s="120" t="str">
        <f>VLOOKUP(F2051,Plan2!$A$11:$H$148,3,0)</f>
        <v>LIVRO ATA, MATERIAL PAPEL OFF-SET, QUANTIDADE FOLHAS 200 FL, GRAMATURA 75 G/ M2, COMPRIMENTO 320 MM, LARGURA 220 MM</v>
      </c>
      <c r="H2051" s="130" t="s">
        <v>562</v>
      </c>
      <c r="I2051" s="130">
        <v>1</v>
      </c>
      <c r="J2051" s="131">
        <f>VLOOKUP(F2051,Plan2!$A$11:$H$148,8,0)</f>
        <v>10.49</v>
      </c>
      <c r="K2051" s="129">
        <f t="shared" si="126"/>
        <v>10.49</v>
      </c>
      <c r="L2051" s="133">
        <v>42663</v>
      </c>
      <c r="M2051" s="130" t="s">
        <v>644</v>
      </c>
      <c r="N2051" s="130">
        <v>1</v>
      </c>
      <c r="O2051" s="146">
        <f t="shared" si="128"/>
        <v>10.49</v>
      </c>
      <c r="P2051" s="126">
        <v>42725</v>
      </c>
      <c r="Q2051" s="120">
        <v>1732</v>
      </c>
      <c r="R2051" s="120" t="s">
        <v>611</v>
      </c>
    </row>
    <row r="2052" spans="1:18" ht="135" x14ac:dyDescent="0.25">
      <c r="A2052" s="120" t="s">
        <v>17</v>
      </c>
      <c r="B2052" s="121" t="s">
        <v>18</v>
      </c>
      <c r="C2052" s="122">
        <v>42664</v>
      </c>
      <c r="D2052" s="132">
        <v>110000</v>
      </c>
      <c r="E2052" s="120" t="s">
        <v>488</v>
      </c>
      <c r="F2052" s="130">
        <v>114</v>
      </c>
      <c r="G2052" s="120" t="str">
        <f>VLOOKUP(F2052,Plan2!$A$11:$H$148,3,0)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2052" s="130" t="s">
        <v>562</v>
      </c>
      <c r="I2052" s="130">
        <v>6</v>
      </c>
      <c r="J2052" s="131">
        <f>VLOOKUP(F2052,Plan2!$A$11:$H$148,8,0)</f>
        <v>11.42</v>
      </c>
      <c r="K2052" s="129">
        <f t="shared" si="126"/>
        <v>68.52</v>
      </c>
      <c r="L2052" s="133">
        <v>42663</v>
      </c>
      <c r="M2052" s="130" t="s">
        <v>640</v>
      </c>
      <c r="N2052" s="130">
        <v>6</v>
      </c>
      <c r="O2052" s="146">
        <f t="shared" si="128"/>
        <v>68.52</v>
      </c>
      <c r="P2052" s="126">
        <v>42759</v>
      </c>
      <c r="Q2052" s="120">
        <v>4733</v>
      </c>
      <c r="R2052" s="120" t="s">
        <v>611</v>
      </c>
    </row>
    <row r="2053" spans="1:18" ht="105" x14ac:dyDescent="0.25">
      <c r="A2053" s="120" t="s">
        <v>17</v>
      </c>
      <c r="B2053" s="121" t="s">
        <v>18</v>
      </c>
      <c r="C2053" s="122">
        <v>42664</v>
      </c>
      <c r="D2053" s="132">
        <v>110000</v>
      </c>
      <c r="E2053" s="120" t="s">
        <v>488</v>
      </c>
      <c r="F2053" s="130">
        <v>136</v>
      </c>
      <c r="G2053" s="120" t="str">
        <f>VLOOKUP(F2053,Plan2!$A$11:$H$148,3,0)</f>
        <v>PASTA ARQUIVO, MATERIAL CARTÃO PRENSADO, TIPO AZ, LARGURA 280 MM, ALTURA 350 MM, LOMBADA 80 MM, PRENDEDOR INTERNO MOLA COM ALAVANCA, TAMANHO OFÍCIO, CARACTERÍSTICAS ADICIONAIS 1 REVESTIDA EM PAPEL E VISOR DE PVC CRISTAL(55X115)</v>
      </c>
      <c r="H2053" s="130" t="s">
        <v>562</v>
      </c>
      <c r="I2053" s="130">
        <v>80</v>
      </c>
      <c r="J2053" s="131">
        <f>VLOOKUP(F2053,Plan2!$A$11:$H$148,8,0)</f>
        <v>6.34</v>
      </c>
      <c r="K2053" s="129">
        <f t="shared" ref="K2053:K2116" si="129">J2053*I2053</f>
        <v>507.2</v>
      </c>
      <c r="L2053" s="133">
        <v>42663</v>
      </c>
      <c r="M2053" s="130" t="s">
        <v>640</v>
      </c>
      <c r="N2053" s="130">
        <v>80</v>
      </c>
      <c r="O2053" s="146">
        <f t="shared" si="128"/>
        <v>507.2</v>
      </c>
      <c r="P2053" s="126">
        <v>42759</v>
      </c>
      <c r="Q2053" s="120">
        <v>4733</v>
      </c>
      <c r="R2053" s="120" t="s">
        <v>611</v>
      </c>
    </row>
    <row r="2054" spans="1:18" ht="75" x14ac:dyDescent="0.25">
      <c r="A2054" s="120" t="s">
        <v>17</v>
      </c>
      <c r="B2054" s="121" t="s">
        <v>18</v>
      </c>
      <c r="C2054" s="122">
        <v>42664</v>
      </c>
      <c r="D2054" s="132">
        <v>110000</v>
      </c>
      <c r="E2054" s="120" t="s">
        <v>488</v>
      </c>
      <c r="F2054" s="130">
        <v>143</v>
      </c>
      <c r="G2054" s="120" t="str">
        <f>VLOOKUP(F2054,Plan2!$A$11:$H$148,3,0)</f>
        <v>PASTA ARQUIVO, MATERIAL PLÁSTICO CORRUGADO FLEXÍVEL, TIPO COM ABAS, LARGURA 250 MM, ALTURA 340 MM, LOMBADA 35 MM, COR AZUL, CARACTERÍSTICAS ADICIONAIS COMELÁSTICO</v>
      </c>
      <c r="H2054" s="130" t="s">
        <v>562</v>
      </c>
      <c r="I2054" s="130">
        <v>75</v>
      </c>
      <c r="J2054" s="131">
        <f>VLOOKUP(F2054,Plan2!$A$11:$H$148,8,0)</f>
        <v>1.85</v>
      </c>
      <c r="K2054" s="129">
        <f t="shared" si="129"/>
        <v>138.75</v>
      </c>
      <c r="L2054" s="133">
        <v>42653</v>
      </c>
      <c r="M2054" s="130" t="s">
        <v>618</v>
      </c>
      <c r="N2054" s="130">
        <v>75</v>
      </c>
      <c r="O2054" s="146">
        <f t="shared" si="128"/>
        <v>138.75</v>
      </c>
      <c r="P2054" s="149">
        <v>43055</v>
      </c>
      <c r="Q2054" s="151" t="s">
        <v>701</v>
      </c>
      <c r="R2054" s="120" t="s">
        <v>611</v>
      </c>
    </row>
    <row r="2055" spans="1:18" ht="45" x14ac:dyDescent="0.25">
      <c r="A2055" s="120" t="s">
        <v>17</v>
      </c>
      <c r="B2055" s="121" t="s">
        <v>18</v>
      </c>
      <c r="C2055" s="122">
        <v>42664</v>
      </c>
      <c r="D2055" s="132">
        <v>110000</v>
      </c>
      <c r="E2055" s="120" t="s">
        <v>488</v>
      </c>
      <c r="F2055" s="130">
        <v>151</v>
      </c>
      <c r="G2055" s="120" t="str">
        <f>VLOOKUP(F2055,Plan2!$A$11:$H$148,3,0)</f>
        <v>PINCEL ATÔMICO, MATERIAL PLÁSTICO, TIPO PONTA FELTRO, TIPO CARGA DESCARTÁVEL, COR TINTA VERDE</v>
      </c>
      <c r="H2055" s="130" t="s">
        <v>562</v>
      </c>
      <c r="I2055" s="130">
        <v>5</v>
      </c>
      <c r="J2055" s="131">
        <f>VLOOKUP(F2055,Plan2!$A$11:$H$148,8,0)</f>
        <v>1.05</v>
      </c>
      <c r="K2055" s="129">
        <f t="shared" si="129"/>
        <v>5.25</v>
      </c>
      <c r="L2055" s="133">
        <v>42653</v>
      </c>
      <c r="M2055" s="130" t="s">
        <v>618</v>
      </c>
      <c r="N2055" s="130">
        <v>5</v>
      </c>
      <c r="O2055" s="146">
        <f t="shared" si="128"/>
        <v>5.25</v>
      </c>
      <c r="P2055" s="149">
        <v>43055</v>
      </c>
      <c r="Q2055" s="151" t="s">
        <v>701</v>
      </c>
      <c r="R2055" s="120" t="s">
        <v>611</v>
      </c>
    </row>
    <row r="2056" spans="1:18" ht="75" x14ac:dyDescent="0.25">
      <c r="A2056" s="120" t="s">
        <v>17</v>
      </c>
      <c r="B2056" s="121" t="s">
        <v>18</v>
      </c>
      <c r="C2056" s="122">
        <v>42664</v>
      </c>
      <c r="D2056" s="132">
        <v>110000</v>
      </c>
      <c r="E2056" s="120" t="s">
        <v>488</v>
      </c>
      <c r="F2056" s="130">
        <v>160</v>
      </c>
      <c r="G2056" s="120" t="str">
        <f>VLOOKUP(F2056,Plan2!$A$11:$H$148,3,0)</f>
        <v>PRANCHETA PORTÁTIL, MATERIAL ACRÍLICO, COMPRIMENTO 233 MM, LARGURA 320 MM, ESPESSURA 3 MM, COR FUMÊ, CARACTERÍSTICAS ADICIONAIS COM PRENDEDOR NIQUELADO</v>
      </c>
      <c r="H2056" s="130" t="s">
        <v>562</v>
      </c>
      <c r="I2056" s="130">
        <v>30</v>
      </c>
      <c r="J2056" s="131">
        <f>VLOOKUP(F2056,Plan2!$A$11:$H$148,8,0)</f>
        <v>7.54</v>
      </c>
      <c r="K2056" s="129">
        <f t="shared" si="129"/>
        <v>226.2</v>
      </c>
      <c r="L2056" s="133">
        <v>42653</v>
      </c>
      <c r="M2056" s="130" t="s">
        <v>616</v>
      </c>
      <c r="N2056" s="130">
        <v>30</v>
      </c>
      <c r="O2056" s="146">
        <f t="shared" si="128"/>
        <v>226.2</v>
      </c>
      <c r="P2056" s="126">
        <v>42746</v>
      </c>
      <c r="Q2056" s="120">
        <v>4909</v>
      </c>
      <c r="R2056" s="120" t="s">
        <v>611</v>
      </c>
    </row>
    <row r="2057" spans="1:18" ht="60" x14ac:dyDescent="0.25">
      <c r="A2057" s="120" t="s">
        <v>17</v>
      </c>
      <c r="B2057" s="121" t="s">
        <v>18</v>
      </c>
      <c r="C2057" s="122">
        <v>42664</v>
      </c>
      <c r="D2057" s="132">
        <v>110000</v>
      </c>
      <c r="E2057" s="120" t="s">
        <v>488</v>
      </c>
      <c r="F2057" s="130">
        <v>163</v>
      </c>
      <c r="G2057" s="120" t="str">
        <f>VLOOKUP(F2057,Plan2!$A$11:$H$148,3,0)</f>
        <v>RÉGUA COMUM, MATERIAL PLÁSTICO CRISTAL, COMPRIMENTO 30 CM, GRADUAÇÃO CENTÍMETRO, TIPO MATERIAL RÍGIDO</v>
      </c>
      <c r="H2057" s="130" t="s">
        <v>562</v>
      </c>
      <c r="I2057" s="130">
        <v>15</v>
      </c>
      <c r="J2057" s="131">
        <f>VLOOKUP(F2057,Plan2!$A$11:$H$148,8,0)</f>
        <v>0.49</v>
      </c>
      <c r="K2057" s="129">
        <f t="shared" si="129"/>
        <v>7.35</v>
      </c>
      <c r="L2057" s="133">
        <v>42653</v>
      </c>
      <c r="M2057" s="130" t="s">
        <v>617</v>
      </c>
      <c r="N2057" s="130">
        <v>15</v>
      </c>
      <c r="O2057" s="146">
        <f t="shared" si="128"/>
        <v>7.35</v>
      </c>
      <c r="P2057" s="126">
        <v>42747</v>
      </c>
      <c r="Q2057" s="120">
        <v>14685</v>
      </c>
      <c r="R2057" s="120" t="s">
        <v>611</v>
      </c>
    </row>
    <row r="2058" spans="1:18" ht="60" x14ac:dyDescent="0.25">
      <c r="A2058" s="120" t="s">
        <v>17</v>
      </c>
      <c r="B2058" s="121" t="s">
        <v>18</v>
      </c>
      <c r="C2058" s="122">
        <v>42664</v>
      </c>
      <c r="D2058" s="132">
        <v>110000</v>
      </c>
      <c r="E2058" s="120" t="s">
        <v>488</v>
      </c>
      <c r="F2058" s="130">
        <v>164</v>
      </c>
      <c r="G2058" s="120" t="str">
        <f>VLOOKUP(F2058,Plan2!$A$11:$H$148,3,0)</f>
        <v>RÉGUA COMUM, MATERIAL PLÁSTICO CRISTAL, COMPRIMENTO 50 CM, GRADUAÇÃO CENTÍMETRO, TIPO MATERIAL RÍGIDO</v>
      </c>
      <c r="H2058" s="130" t="s">
        <v>562</v>
      </c>
      <c r="I2058" s="130">
        <v>8</v>
      </c>
      <c r="J2058" s="131">
        <f>VLOOKUP(F2058,Plan2!$A$11:$H$148,8,0)</f>
        <v>1.88</v>
      </c>
      <c r="K2058" s="129">
        <f t="shared" si="129"/>
        <v>15.04</v>
      </c>
      <c r="L2058" s="133">
        <v>42653</v>
      </c>
      <c r="M2058" s="130" t="s">
        <v>623</v>
      </c>
      <c r="N2058" s="130">
        <v>8</v>
      </c>
      <c r="O2058" s="146">
        <f t="shared" si="128"/>
        <v>15.04</v>
      </c>
      <c r="P2058" s="126">
        <v>42759</v>
      </c>
      <c r="Q2058" s="120">
        <v>8103</v>
      </c>
      <c r="R2058" s="120" t="s">
        <v>611</v>
      </c>
    </row>
    <row r="2059" spans="1:18" ht="45" x14ac:dyDescent="0.25">
      <c r="A2059" s="120" t="s">
        <v>17</v>
      </c>
      <c r="B2059" s="121" t="s">
        <v>18</v>
      </c>
      <c r="C2059" s="122">
        <v>42664</v>
      </c>
      <c r="D2059" s="132">
        <v>110000</v>
      </c>
      <c r="E2059" s="120" t="s">
        <v>488</v>
      </c>
      <c r="F2059" s="130">
        <v>174</v>
      </c>
      <c r="G2059" s="120" t="str">
        <f>VLOOKUP(F2059,Plan2!$A$11:$H$148,3,0)</f>
        <v>TESOURA, MATERIAL AÇO INOXIDÁVEL, MATERIAL CABO POLIPROPILENO, COMPRIMENTO 20 CM</v>
      </c>
      <c r="H2059" s="130" t="s">
        <v>562</v>
      </c>
      <c r="I2059" s="130">
        <v>8</v>
      </c>
      <c r="J2059" s="131">
        <f>VLOOKUP(F2059,Plan2!$A$11:$H$148,8,0)</f>
        <v>2.8</v>
      </c>
      <c r="K2059" s="129">
        <f t="shared" si="129"/>
        <v>22.4</v>
      </c>
      <c r="L2059" s="133">
        <v>42663</v>
      </c>
      <c r="M2059" s="130" t="s">
        <v>642</v>
      </c>
      <c r="N2059" s="130">
        <v>8</v>
      </c>
      <c r="O2059" s="146">
        <f t="shared" si="128"/>
        <v>22.4</v>
      </c>
      <c r="P2059" s="126">
        <v>42703</v>
      </c>
      <c r="Q2059" s="120">
        <v>384</v>
      </c>
      <c r="R2059" s="120" t="s">
        <v>611</v>
      </c>
    </row>
    <row r="2060" spans="1:18" ht="60" x14ac:dyDescent="0.25">
      <c r="A2060" s="120" t="s">
        <v>17</v>
      </c>
      <c r="B2060" s="121" t="s">
        <v>18</v>
      </c>
      <c r="C2060" s="122">
        <v>42664</v>
      </c>
      <c r="D2060" s="132">
        <v>110300</v>
      </c>
      <c r="E2060" s="120" t="s">
        <v>486</v>
      </c>
      <c r="F2060" s="130">
        <v>12</v>
      </c>
      <c r="G2060" s="120" t="str">
        <f>VLOOKUP(F2060,Plan2!$A$11:$H$148,3,0)</f>
        <v>BLOCO RECADO, MATERIAL PAPEL, COR AMARELO, LARGURA 38 MM, COMPRIMENTO 50 MM, TIPO REMOVÍVEL, CARACTERÍSTICAS ADICIONAIS AUTO-ADESIVO</v>
      </c>
      <c r="H2060" s="130" t="s">
        <v>563</v>
      </c>
      <c r="I2060" s="130">
        <v>10</v>
      </c>
      <c r="J2060" s="131">
        <f>VLOOKUP(F2060,Plan2!$A$11:$H$148,8,0)</f>
        <v>0.56999999999999995</v>
      </c>
      <c r="K2060" s="129">
        <f t="shared" si="129"/>
        <v>5.6999999999999993</v>
      </c>
      <c r="L2060" s="133">
        <v>42653</v>
      </c>
      <c r="M2060" s="130" t="s">
        <v>618</v>
      </c>
      <c r="N2060" s="130">
        <v>10</v>
      </c>
      <c r="O2060" s="146">
        <f t="shared" si="128"/>
        <v>5.6999999999999993</v>
      </c>
      <c r="P2060" s="149">
        <v>43055</v>
      </c>
      <c r="Q2060" s="151" t="s">
        <v>701</v>
      </c>
      <c r="R2060" s="120" t="s">
        <v>611</v>
      </c>
    </row>
    <row r="2061" spans="1:18" ht="45" x14ac:dyDescent="0.25">
      <c r="A2061" s="120" t="s">
        <v>17</v>
      </c>
      <c r="B2061" s="121" t="s">
        <v>18</v>
      </c>
      <c r="C2061" s="122">
        <v>42664</v>
      </c>
      <c r="D2061" s="132">
        <v>110300</v>
      </c>
      <c r="E2061" s="120" t="s">
        <v>486</v>
      </c>
      <c r="F2061" s="130">
        <v>40</v>
      </c>
      <c r="G2061" s="120" t="str">
        <f>VLOOKUP(F2061,Plan2!$A$11:$H$148,3,0)</f>
        <v>CLIPE, TAMANHO 3, MATERIAL METAL, FORMATO PARALELO. CAIXA COM 50 UNIDADES</v>
      </c>
      <c r="H2061" s="130" t="s">
        <v>563</v>
      </c>
      <c r="I2061" s="130">
        <v>10</v>
      </c>
      <c r="J2061" s="131">
        <f>VLOOKUP(F2061,Plan2!$A$11:$H$148,8,0)</f>
        <v>0.99</v>
      </c>
      <c r="K2061" s="129">
        <f t="shared" si="129"/>
        <v>9.9</v>
      </c>
      <c r="L2061" s="133">
        <v>42663</v>
      </c>
      <c r="M2061" s="130" t="s">
        <v>639</v>
      </c>
      <c r="N2061" s="130">
        <v>10</v>
      </c>
      <c r="O2061" s="146">
        <f t="shared" si="128"/>
        <v>9.9</v>
      </c>
      <c r="P2061" s="126">
        <v>42678</v>
      </c>
      <c r="Q2061" s="120">
        <v>1362</v>
      </c>
      <c r="R2061" s="120" t="s">
        <v>611</v>
      </c>
    </row>
    <row r="2062" spans="1:18" ht="45" x14ac:dyDescent="0.25">
      <c r="A2062" s="120" t="s">
        <v>17</v>
      </c>
      <c r="B2062" s="121" t="s">
        <v>18</v>
      </c>
      <c r="C2062" s="122">
        <v>42664</v>
      </c>
      <c r="D2062" s="132">
        <v>110300</v>
      </c>
      <c r="E2062" s="120" t="s">
        <v>486</v>
      </c>
      <c r="F2062" s="130">
        <v>102</v>
      </c>
      <c r="G2062" s="120" t="str">
        <f>VLOOKUP(F2062,Plan2!$A$11:$H$148,3,0)</f>
        <v>GRAMPEADOR, TRATAMENTO SUPERFICIAL PINTADO, MATERIAL METAL, TIPO MESA, CAPACIDADE 50 FL, TAMANHO GRAMPO 26/6</v>
      </c>
      <c r="H2062" s="130" t="s">
        <v>563</v>
      </c>
      <c r="I2062" s="130">
        <v>10</v>
      </c>
      <c r="J2062" s="131">
        <f>VLOOKUP(F2062,Plan2!$A$11:$H$148,8,0)</f>
        <v>17.489999999999998</v>
      </c>
      <c r="K2062" s="129">
        <f t="shared" si="129"/>
        <v>174.89999999999998</v>
      </c>
      <c r="L2062" s="133">
        <v>42653</v>
      </c>
      <c r="M2062" s="130" t="s">
        <v>616</v>
      </c>
      <c r="N2062" s="130">
        <v>10</v>
      </c>
      <c r="O2062" s="146">
        <f t="shared" si="128"/>
        <v>174.89999999999998</v>
      </c>
      <c r="P2062" s="126">
        <v>42746</v>
      </c>
      <c r="Q2062" s="120">
        <v>4909</v>
      </c>
      <c r="R2062" s="120" t="s">
        <v>611</v>
      </c>
    </row>
    <row r="2063" spans="1:18" ht="75" x14ac:dyDescent="0.25">
      <c r="A2063" s="120" t="s">
        <v>17</v>
      </c>
      <c r="B2063" s="121" t="s">
        <v>18</v>
      </c>
      <c r="C2063" s="122">
        <v>42664</v>
      </c>
      <c r="D2063" s="132">
        <v>110300</v>
      </c>
      <c r="E2063" s="120" t="s">
        <v>486</v>
      </c>
      <c r="F2063" s="130">
        <v>110</v>
      </c>
      <c r="G2063" s="120" t="str">
        <f>VLOOKUP(F2063,Plan2!$A$11:$H$148,3,0)</f>
        <v>LIVRO ATA, MATERIAL PAPEL OFF-SET, QUANTIDADE FOLHAS 100, GRAMATURA 75 G/M2, COMPRIMENTO 320 MM, LARGURA 220 MM, CARACTERÍSTICAS ADICIONAIS COM ÍNDICE, TIPO CAPA CARTONADO</v>
      </c>
      <c r="H2063" s="130" t="s">
        <v>563</v>
      </c>
      <c r="I2063" s="130">
        <v>5</v>
      </c>
      <c r="J2063" s="131">
        <f>VLOOKUP(F2063,Plan2!$A$11:$H$148,8,0)</f>
        <v>3.65</v>
      </c>
      <c r="K2063" s="129">
        <f t="shared" si="129"/>
        <v>18.25</v>
      </c>
      <c r="L2063" s="133">
        <v>42653</v>
      </c>
      <c r="M2063" s="130" t="s">
        <v>620</v>
      </c>
      <c r="N2063" s="130">
        <v>5</v>
      </c>
      <c r="O2063" s="146">
        <f t="shared" si="128"/>
        <v>18.25</v>
      </c>
      <c r="P2063" s="126" t="s">
        <v>671</v>
      </c>
      <c r="Q2063" s="120" t="s">
        <v>477</v>
      </c>
      <c r="R2063" s="120" t="s">
        <v>693</v>
      </c>
    </row>
    <row r="2064" spans="1:18" ht="45" x14ac:dyDescent="0.25">
      <c r="A2064" s="120" t="s">
        <v>17</v>
      </c>
      <c r="B2064" s="121" t="s">
        <v>18</v>
      </c>
      <c r="C2064" s="122">
        <v>42664</v>
      </c>
      <c r="D2064" s="132">
        <v>110300</v>
      </c>
      <c r="E2064" s="120" t="s">
        <v>486</v>
      </c>
      <c r="F2064" s="130">
        <v>173</v>
      </c>
      <c r="G2064" s="120" t="str">
        <f>VLOOKUP(F2064,Plan2!$A$11:$H$148,3,0)</f>
        <v>TESOURA, MATERIAL AÇO INOXIDÁVEL, MATERIAL CABO PLÁSTICO, COMPRIMENTO 16 CM</v>
      </c>
      <c r="H2064" s="130" t="s">
        <v>563</v>
      </c>
      <c r="I2064" s="130">
        <v>3</v>
      </c>
      <c r="J2064" s="131">
        <f>VLOOKUP(F2064,Plan2!$A$11:$H$148,8,0)</f>
        <v>2.69</v>
      </c>
      <c r="K2064" s="129">
        <f t="shared" si="129"/>
        <v>8.07</v>
      </c>
      <c r="L2064" s="133">
        <v>42653</v>
      </c>
      <c r="M2064" s="144" t="s">
        <v>622</v>
      </c>
      <c r="N2064" s="130">
        <v>3</v>
      </c>
      <c r="O2064" s="146">
        <f t="shared" si="128"/>
        <v>8.07</v>
      </c>
      <c r="P2064" s="133">
        <v>42758</v>
      </c>
      <c r="Q2064" s="144">
        <v>1467</v>
      </c>
      <c r="R2064" s="120" t="s">
        <v>611</v>
      </c>
    </row>
    <row r="2065" spans="1:18" ht="60" x14ac:dyDescent="0.25">
      <c r="A2065" s="120" t="s">
        <v>17</v>
      </c>
      <c r="B2065" s="121" t="s">
        <v>18</v>
      </c>
      <c r="C2065" s="122">
        <v>42664</v>
      </c>
      <c r="D2065" s="132">
        <v>120000</v>
      </c>
      <c r="E2065" s="120" t="s">
        <v>564</v>
      </c>
      <c r="F2065" s="130">
        <v>99</v>
      </c>
      <c r="G2065" s="120" t="str">
        <f>VLOOKUP(F2065,Plan2!$A$11:$H$148,3,0)</f>
        <v>GARRAFA TÉRMICA, MATERIAL PLÁSTICO, CAPACIDADE 1 L, FORMATO CILÍNDRICO, CARACTERÍSTICAS ADICIONAIS COM TAMPA ROSCÁVEL E AMPOLA EM VIDRO</v>
      </c>
      <c r="H2065" s="130" t="s">
        <v>565</v>
      </c>
      <c r="I2065" s="130">
        <v>1</v>
      </c>
      <c r="J2065" s="131">
        <f>VLOOKUP(F2065,Plan2!$A$11:$H$148,8,0)</f>
        <v>19.989999999999998</v>
      </c>
      <c r="K2065" s="129">
        <f t="shared" si="129"/>
        <v>19.989999999999998</v>
      </c>
      <c r="L2065" s="133">
        <v>42663</v>
      </c>
      <c r="M2065" s="130" t="s">
        <v>641</v>
      </c>
      <c r="N2065" s="130">
        <v>1</v>
      </c>
      <c r="O2065" s="146">
        <f t="shared" si="128"/>
        <v>19.989999999999998</v>
      </c>
      <c r="P2065" s="126">
        <v>42724</v>
      </c>
      <c r="Q2065" s="120">
        <v>579</v>
      </c>
      <c r="R2065" s="120" t="s">
        <v>611</v>
      </c>
    </row>
    <row r="2066" spans="1:18" ht="45" x14ac:dyDescent="0.25">
      <c r="A2066" s="120" t="s">
        <v>17</v>
      </c>
      <c r="B2066" s="121" t="s">
        <v>18</v>
      </c>
      <c r="C2066" s="122">
        <v>42664</v>
      </c>
      <c r="D2066" s="132">
        <v>120100</v>
      </c>
      <c r="E2066" s="120" t="s">
        <v>268</v>
      </c>
      <c r="F2066" s="130">
        <v>9</v>
      </c>
      <c r="G2066" s="120" t="str">
        <f>VLOOKUP(F2066,Plan2!$A$11:$H$148,3,0)</f>
        <v>BARBANTE ALGODÃO, QUANTIDADE FIOS 8 UN, ACABAMENTO SUPERFICIAL CRÚ. ROLO DE 250G</v>
      </c>
      <c r="H2066" s="130" t="s">
        <v>566</v>
      </c>
      <c r="I2066" s="130">
        <v>2</v>
      </c>
      <c r="J2066" s="131">
        <f>VLOOKUP(F2066,Plan2!$A$11:$H$148,8,0)</f>
        <v>3.49</v>
      </c>
      <c r="K2066" s="129">
        <f t="shared" si="129"/>
        <v>6.98</v>
      </c>
      <c r="L2066" s="133">
        <v>42663</v>
      </c>
      <c r="M2066" s="130" t="s">
        <v>639</v>
      </c>
      <c r="N2066" s="130">
        <v>2</v>
      </c>
      <c r="O2066" s="146">
        <f t="shared" si="128"/>
        <v>6.98</v>
      </c>
      <c r="P2066" s="126">
        <v>42678</v>
      </c>
      <c r="Q2066" s="120">
        <v>1362</v>
      </c>
      <c r="R2066" s="120" t="s">
        <v>611</v>
      </c>
    </row>
    <row r="2067" spans="1:18" ht="60" x14ac:dyDescent="0.25">
      <c r="A2067" s="120" t="s">
        <v>17</v>
      </c>
      <c r="B2067" s="121" t="s">
        <v>18</v>
      </c>
      <c r="C2067" s="122">
        <v>42664</v>
      </c>
      <c r="D2067" s="132">
        <v>120100</v>
      </c>
      <c r="E2067" s="120" t="s">
        <v>268</v>
      </c>
      <c r="F2067" s="130">
        <v>46</v>
      </c>
      <c r="G2067" s="120" t="str">
        <f>VLOOKUP(F2067,Plan2!$A$11:$H$148,3,0)</f>
        <v>COLA, COMPOSIÇÃO CIANIACRILATO, APLICAÇÃO MATERIAIS POROSOS, CARACTERÍSTICAS ADICIONAIS BICO APLICADOR, TIPO INSTANTÂNEA. TUBO DE 3G</v>
      </c>
      <c r="H2067" s="130" t="s">
        <v>566</v>
      </c>
      <c r="I2067" s="130">
        <v>5</v>
      </c>
      <c r="J2067" s="131">
        <f>VLOOKUP(F2067,Plan2!$A$11:$H$148,8,0)</f>
        <v>3.23</v>
      </c>
      <c r="K2067" s="129">
        <f t="shared" si="129"/>
        <v>16.149999999999999</v>
      </c>
      <c r="L2067" s="133">
        <v>42653</v>
      </c>
      <c r="M2067" s="130" t="s">
        <v>617</v>
      </c>
      <c r="N2067" s="130">
        <v>5</v>
      </c>
      <c r="O2067" s="146">
        <f t="shared" si="128"/>
        <v>16.149999999999999</v>
      </c>
      <c r="P2067" s="126">
        <v>42747</v>
      </c>
      <c r="Q2067" s="120">
        <v>14685</v>
      </c>
      <c r="R2067" s="120" t="s">
        <v>611</v>
      </c>
    </row>
    <row r="2068" spans="1:18" ht="75" x14ac:dyDescent="0.25">
      <c r="A2068" s="120" t="s">
        <v>17</v>
      </c>
      <c r="B2068" s="121" t="s">
        <v>18</v>
      </c>
      <c r="C2068" s="122">
        <v>42664</v>
      </c>
      <c r="D2068" s="132">
        <v>120100</v>
      </c>
      <c r="E2068" s="120" t="s">
        <v>268</v>
      </c>
      <c r="F2068" s="130">
        <v>47</v>
      </c>
      <c r="G2068" s="120" t="str">
        <f>VLOOKUP(F2068,Plan2!$A$11:$H$148,3,0)</f>
        <v>COLA, COMPOSIÇÃO POLIVINIL ACETATO- PVA, COR BRANCA, APLICAÇÃO ESCOLAR, CARACTERÍSTICAS ADICIONAIS LAVÁVEL, NÃO TÓXICA, VALIDADE MÍNIMA 18 MESES, TIPOLÍQUIDO. TUDO DE 40G</v>
      </c>
      <c r="H2068" s="130" t="s">
        <v>566</v>
      </c>
      <c r="I2068" s="130">
        <v>5</v>
      </c>
      <c r="J2068" s="131">
        <f>VLOOKUP(F2068,Plan2!$A$11:$H$148,8,0)</f>
        <v>0.49</v>
      </c>
      <c r="K2068" s="129">
        <f t="shared" si="129"/>
        <v>2.4500000000000002</v>
      </c>
      <c r="L2068" s="133">
        <v>42653</v>
      </c>
      <c r="M2068" s="130" t="s">
        <v>618</v>
      </c>
      <c r="N2068" s="130">
        <v>5</v>
      </c>
      <c r="O2068" s="146">
        <f t="shared" ref="O2068:O2131" si="130">N2068*J2068</f>
        <v>2.4500000000000002</v>
      </c>
      <c r="P2068" s="149">
        <v>43055</v>
      </c>
      <c r="Q2068" s="151" t="s">
        <v>701</v>
      </c>
      <c r="R2068" s="120" t="s">
        <v>611</v>
      </c>
    </row>
    <row r="2069" spans="1:18" ht="45" x14ac:dyDescent="0.25">
      <c r="A2069" s="120" t="s">
        <v>17</v>
      </c>
      <c r="B2069" s="121" t="s">
        <v>18</v>
      </c>
      <c r="C2069" s="122">
        <v>42664</v>
      </c>
      <c r="D2069" s="132">
        <v>120100</v>
      </c>
      <c r="E2069" s="120" t="s">
        <v>268</v>
      </c>
      <c r="F2069" s="130">
        <v>48</v>
      </c>
      <c r="G2069" s="120" t="str">
        <f>VLOOKUP(F2069,Plan2!$A$11:$H$148,3,0)</f>
        <v>COLA, COR BRANCA, APLICAÇÃO PAPEL, CARACTERÍSTICAS ADICIONAIS ATÓXICA, TIPO BASTÃO. TUBO DE 20G</v>
      </c>
      <c r="H2069" s="130" t="s">
        <v>566</v>
      </c>
      <c r="I2069" s="130">
        <v>5</v>
      </c>
      <c r="J2069" s="131">
        <f>VLOOKUP(F2069,Plan2!$A$11:$H$148,8,0)</f>
        <v>0.94</v>
      </c>
      <c r="K2069" s="129">
        <f t="shared" si="129"/>
        <v>4.6999999999999993</v>
      </c>
      <c r="L2069" s="133">
        <v>42653</v>
      </c>
      <c r="M2069" s="130" t="s">
        <v>617</v>
      </c>
      <c r="N2069" s="130">
        <v>5</v>
      </c>
      <c r="O2069" s="146">
        <f t="shared" si="130"/>
        <v>4.6999999999999993</v>
      </c>
      <c r="P2069" s="126">
        <v>42747</v>
      </c>
      <c r="Q2069" s="120">
        <v>14685</v>
      </c>
      <c r="R2069" s="120" t="s">
        <v>611</v>
      </c>
    </row>
    <row r="2070" spans="1:18" ht="30" x14ac:dyDescent="0.25">
      <c r="A2070" s="120" t="s">
        <v>17</v>
      </c>
      <c r="B2070" s="121" t="s">
        <v>18</v>
      </c>
      <c r="C2070" s="122">
        <v>42664</v>
      </c>
      <c r="D2070" s="132">
        <v>120200</v>
      </c>
      <c r="E2070" s="120" t="s">
        <v>256</v>
      </c>
      <c r="F2070" s="130">
        <v>123</v>
      </c>
      <c r="G2070" s="120" t="str">
        <f>VLOOKUP(F2070,Plan2!$A$11:$H$148,3,0)</f>
        <v>PAPEL A4, MATERIAL PAPEL ALCALINO, GRAMATURA 75 G/M2, COR BRANCA. RESMA</v>
      </c>
      <c r="H2070" s="130" t="s">
        <v>567</v>
      </c>
      <c r="I2070" s="132">
        <v>5800</v>
      </c>
      <c r="J2070" s="131">
        <f>VLOOKUP(F2070,Plan2!$A$11:$H$148,8,0)</f>
        <v>9.09</v>
      </c>
      <c r="K2070" s="129">
        <f t="shared" si="129"/>
        <v>52722</v>
      </c>
      <c r="L2070" s="133">
        <v>42663</v>
      </c>
      <c r="M2070" s="130" t="s">
        <v>646</v>
      </c>
      <c r="N2070" s="132">
        <v>5800</v>
      </c>
      <c r="O2070" s="146">
        <f t="shared" si="130"/>
        <v>52722</v>
      </c>
      <c r="P2070" s="126">
        <v>42754</v>
      </c>
      <c r="Q2070" s="120">
        <v>4732</v>
      </c>
      <c r="R2070" s="120" t="s">
        <v>611</v>
      </c>
    </row>
    <row r="2071" spans="1:18" ht="30" x14ac:dyDescent="0.25">
      <c r="A2071" s="120" t="s">
        <v>17</v>
      </c>
      <c r="B2071" s="121" t="s">
        <v>18</v>
      </c>
      <c r="C2071" s="122">
        <v>42664</v>
      </c>
      <c r="D2071" s="132">
        <v>120200</v>
      </c>
      <c r="E2071" s="120" t="s">
        <v>256</v>
      </c>
      <c r="F2071" s="130">
        <v>125</v>
      </c>
      <c r="G2071" s="120" t="str">
        <f>VLOOKUP(F2071,Plan2!$A$11:$H$148,3,0)</f>
        <v>PAPEL A4, MATERIAL PAPEL RECICLADO, GRAMATURA 75 G/M2. RESMA. RESMA</v>
      </c>
      <c r="H2071" s="130" t="s">
        <v>567</v>
      </c>
      <c r="I2071" s="132">
        <v>1200</v>
      </c>
      <c r="J2071" s="131">
        <f>VLOOKUP(F2071,Plan2!$A$11:$H$148,8,0)</f>
        <v>9.5</v>
      </c>
      <c r="K2071" s="129">
        <f t="shared" si="129"/>
        <v>11400</v>
      </c>
      <c r="L2071" s="133">
        <v>42663</v>
      </c>
      <c r="M2071" s="130" t="s">
        <v>646</v>
      </c>
      <c r="N2071" s="132">
        <v>1200</v>
      </c>
      <c r="O2071" s="146">
        <f t="shared" si="130"/>
        <v>11400</v>
      </c>
      <c r="P2071" s="126">
        <v>42754</v>
      </c>
      <c r="Q2071" s="120">
        <v>4732</v>
      </c>
      <c r="R2071" s="120" t="s">
        <v>611</v>
      </c>
    </row>
    <row r="2072" spans="1:18" ht="90" x14ac:dyDescent="0.25">
      <c r="A2072" s="120" t="s">
        <v>17</v>
      </c>
      <c r="B2072" s="121" t="s">
        <v>18</v>
      </c>
      <c r="C2072" s="122">
        <v>42664</v>
      </c>
      <c r="D2072" s="132">
        <v>120200</v>
      </c>
      <c r="E2072" s="120" t="s">
        <v>256</v>
      </c>
      <c r="F2072" s="130">
        <v>4</v>
      </c>
      <c r="G2072" s="120" t="str">
        <f>VLOOKUP(F2072,Plan2!$A$11:$H$148,3,0)</f>
        <v>ALFINETE MAPA, MATERIAL METAL, TRATAMENTO SUPERFICIAL NIQUELADO, MATERIAL CABEÇA PLÁSTICO, FORMATO CABEÇA REDONDO, COR PRETA, COMPRIMENTO 10 MM, APLICAÇÃO MAPA. CAIXA COM 100 UNIDADES</v>
      </c>
      <c r="H2072" s="130" t="s">
        <v>477</v>
      </c>
      <c r="I2072" s="130">
        <v>1</v>
      </c>
      <c r="J2072" s="131">
        <f>VLOOKUP(F2072,Plan2!$A$11:$H$148,8,0)</f>
        <v>3.5</v>
      </c>
      <c r="K2072" s="129">
        <f t="shared" si="129"/>
        <v>3.5</v>
      </c>
      <c r="L2072" s="133">
        <v>42663</v>
      </c>
      <c r="M2072" s="130" t="s">
        <v>647</v>
      </c>
      <c r="N2072" s="130">
        <v>1</v>
      </c>
      <c r="O2072" s="146">
        <f t="shared" si="130"/>
        <v>3.5</v>
      </c>
      <c r="P2072" s="126">
        <v>42703</v>
      </c>
      <c r="Q2072" s="120">
        <v>385</v>
      </c>
      <c r="R2072" s="120" t="s">
        <v>611</v>
      </c>
    </row>
    <row r="2073" spans="1:18" ht="60" x14ac:dyDescent="0.25">
      <c r="A2073" s="120" t="s">
        <v>17</v>
      </c>
      <c r="B2073" s="121" t="s">
        <v>18</v>
      </c>
      <c r="C2073" s="122">
        <v>42664</v>
      </c>
      <c r="D2073" s="132">
        <v>120200</v>
      </c>
      <c r="E2073" s="120" t="s">
        <v>256</v>
      </c>
      <c r="F2073" s="130">
        <v>8</v>
      </c>
      <c r="G2073" s="120" t="str">
        <f>VLOOKUP(F2073,Plan2!$A$11:$H$148,3,0)</f>
        <v>APONTADOR LÁPIS, MATERIAL METAL, TIPO ESCOLAR, COR PRATEADO, TAMANHO PEQUENO, QUANTIDADE FUROS 1, CARACTERÍSTICAS ADICIONAIS SEM DEPÓSITO</v>
      </c>
      <c r="H2073" s="130" t="s">
        <v>477</v>
      </c>
      <c r="I2073" s="130">
        <v>30</v>
      </c>
      <c r="J2073" s="131">
        <f>VLOOKUP(F2073,Plan2!$A$11:$H$148,8,0)</f>
        <v>0.4</v>
      </c>
      <c r="K2073" s="129">
        <f t="shared" si="129"/>
        <v>12</v>
      </c>
      <c r="L2073" s="133">
        <v>42653</v>
      </c>
      <c r="M2073" s="130" t="s">
        <v>634</v>
      </c>
      <c r="N2073" s="130">
        <v>30</v>
      </c>
      <c r="O2073" s="146">
        <f t="shared" si="130"/>
        <v>12</v>
      </c>
      <c r="P2073" s="133">
        <v>42769</v>
      </c>
      <c r="Q2073" s="130">
        <v>1613</v>
      </c>
      <c r="R2073" s="120" t="s">
        <v>611</v>
      </c>
    </row>
    <row r="2074" spans="1:18" ht="60" x14ac:dyDescent="0.25">
      <c r="A2074" s="120" t="s">
        <v>17</v>
      </c>
      <c r="B2074" s="121" t="s">
        <v>18</v>
      </c>
      <c r="C2074" s="122">
        <v>42664</v>
      </c>
      <c r="D2074" s="132">
        <v>120200</v>
      </c>
      <c r="E2074" s="120" t="s">
        <v>256</v>
      </c>
      <c r="F2074" s="130">
        <v>15</v>
      </c>
      <c r="G2074" s="120" t="str">
        <f>VLOOKUP(F2074,Plan2!$A$11:$H$148,3,0)</f>
        <v>BORRACHA APAGADORA ESCRITA, MATERIAL PLÁSTICO DE VINIL, COMPRIMENTO 60 MM, LARGURA 20 MM, ALTURA 10 MM, COR VERDE, TIPO MACIA</v>
      </c>
      <c r="H2074" s="130" t="s">
        <v>477</v>
      </c>
      <c r="I2074" s="130">
        <v>30</v>
      </c>
      <c r="J2074" s="131">
        <f>VLOOKUP(F2074,Plan2!$A$11:$H$148,8,0)</f>
        <v>0.6</v>
      </c>
      <c r="K2074" s="129">
        <f t="shared" si="129"/>
        <v>18</v>
      </c>
      <c r="L2074" s="133">
        <v>42653</v>
      </c>
      <c r="M2074" s="130" t="s">
        <v>632</v>
      </c>
      <c r="N2074" s="130">
        <v>30</v>
      </c>
      <c r="O2074" s="146">
        <f t="shared" si="130"/>
        <v>18</v>
      </c>
      <c r="P2074" s="126">
        <v>42759</v>
      </c>
      <c r="Q2074" s="120">
        <v>14686</v>
      </c>
      <c r="R2074" s="120" t="s">
        <v>611</v>
      </c>
    </row>
    <row r="2075" spans="1:18" ht="60" x14ac:dyDescent="0.25">
      <c r="A2075" s="120" t="s">
        <v>17</v>
      </c>
      <c r="B2075" s="121" t="s">
        <v>18</v>
      </c>
      <c r="C2075" s="122">
        <v>42664</v>
      </c>
      <c r="D2075" s="132">
        <v>120200</v>
      </c>
      <c r="E2075" s="120" t="s">
        <v>256</v>
      </c>
      <c r="F2075" s="130">
        <v>87</v>
      </c>
      <c r="G2075" s="120" t="str">
        <f>VLOOKUP(F2075,Plan2!$A$11:$H$148,3,0)</f>
        <v>FITA ADESIVA, MATERIAL CELOFANE TRANSPARENTE, TIPO MONOFACE, LARGURA 19 MM, COMPRIMENTO 30 M, COR INCOLOR, APLICAÇÃO MULTIUSO</v>
      </c>
      <c r="H2075" s="130" t="s">
        <v>477</v>
      </c>
      <c r="I2075" s="130">
        <v>3</v>
      </c>
      <c r="J2075" s="131">
        <f>VLOOKUP(F2075,Plan2!$A$11:$H$148,8,0)</f>
        <v>0.97</v>
      </c>
      <c r="K2075" s="129">
        <f t="shared" si="129"/>
        <v>2.91</v>
      </c>
      <c r="L2075" s="133">
        <v>42653</v>
      </c>
      <c r="M2075" s="130" t="s">
        <v>630</v>
      </c>
      <c r="N2075" s="130">
        <v>3</v>
      </c>
      <c r="O2075" s="146">
        <f t="shared" si="130"/>
        <v>2.91</v>
      </c>
      <c r="P2075" s="126">
        <v>42745</v>
      </c>
      <c r="Q2075" s="120">
        <v>1595</v>
      </c>
      <c r="R2075" s="120" t="s">
        <v>611</v>
      </c>
    </row>
    <row r="2076" spans="1:18" ht="60" x14ac:dyDescent="0.25">
      <c r="A2076" s="120" t="s">
        <v>17</v>
      </c>
      <c r="B2076" s="121" t="s">
        <v>18</v>
      </c>
      <c r="C2076" s="122">
        <v>42664</v>
      </c>
      <c r="D2076" s="132">
        <v>120200</v>
      </c>
      <c r="E2076" s="120" t="s">
        <v>256</v>
      </c>
      <c r="F2076" s="130">
        <v>100</v>
      </c>
      <c r="G2076" s="120" t="str">
        <f>VLOOKUP(F2076,Plan2!$A$11:$H$148,3,0)</f>
        <v>GRAMPEADOR, TRATAMENTO SUPERFICIAL PINTADO, MATERIAL METAL, TIPO MESA, CAPACIDADE 100 FL, APLICAÇÃO PAPEL, TAMANHO GRAMPO 23/10</v>
      </c>
      <c r="H2076" s="130" t="s">
        <v>477</v>
      </c>
      <c r="I2076" s="130">
        <v>20</v>
      </c>
      <c r="J2076" s="131">
        <f>VLOOKUP(F2076,Plan2!$A$11:$H$148,8,0)</f>
        <v>33.200000000000003</v>
      </c>
      <c r="K2076" s="129">
        <f t="shared" si="129"/>
        <v>664</v>
      </c>
      <c r="L2076" s="133">
        <v>42653</v>
      </c>
      <c r="M2076" s="130" t="s">
        <v>631</v>
      </c>
      <c r="N2076" s="130">
        <v>20</v>
      </c>
      <c r="O2076" s="146">
        <f t="shared" si="130"/>
        <v>664</v>
      </c>
      <c r="P2076" s="126">
        <v>42718</v>
      </c>
      <c r="Q2076" s="120">
        <v>6940</v>
      </c>
      <c r="R2076" s="120" t="s">
        <v>611</v>
      </c>
    </row>
    <row r="2077" spans="1:18" ht="60" x14ac:dyDescent="0.25">
      <c r="A2077" s="120" t="s">
        <v>17</v>
      </c>
      <c r="B2077" s="121" t="s">
        <v>18</v>
      </c>
      <c r="C2077" s="122">
        <v>42664</v>
      </c>
      <c r="D2077" s="132">
        <v>120200</v>
      </c>
      <c r="E2077" s="120" t="s">
        <v>256</v>
      </c>
      <c r="F2077" s="130">
        <v>103</v>
      </c>
      <c r="G2077" s="120" t="str">
        <f>VLOOKUP(F2077,Plan2!$A$11:$H$148,3,0)</f>
        <v>GRAMPO GRAMPEADOR, MATERIAL METAL, TRATAMENTO SUPERFICIAL GALVANIZADO, TAMANHO23/10, USO GRAMPEADOR DE MESA. CAIXA COM 5.000 UNIDADES</v>
      </c>
      <c r="H2077" s="130" t="s">
        <v>477</v>
      </c>
      <c r="I2077" s="130">
        <v>10</v>
      </c>
      <c r="J2077" s="131">
        <f>VLOOKUP(F2077,Plan2!$A$11:$H$148,8,0)</f>
        <v>7.75</v>
      </c>
      <c r="K2077" s="129">
        <f t="shared" si="129"/>
        <v>77.5</v>
      </c>
      <c r="L2077" s="130" t="s">
        <v>477</v>
      </c>
      <c r="M2077" s="130" t="s">
        <v>477</v>
      </c>
      <c r="N2077" s="130" t="s">
        <v>477</v>
      </c>
      <c r="O2077" s="130" t="s">
        <v>477</v>
      </c>
      <c r="P2077" s="126" t="s">
        <v>477</v>
      </c>
      <c r="Q2077" s="120" t="s">
        <v>477</v>
      </c>
      <c r="R2077" s="120" t="s">
        <v>478</v>
      </c>
    </row>
    <row r="2078" spans="1:18" ht="60" x14ac:dyDescent="0.25">
      <c r="A2078" s="120" t="s">
        <v>17</v>
      </c>
      <c r="B2078" s="121" t="s">
        <v>18</v>
      </c>
      <c r="C2078" s="122">
        <v>42664</v>
      </c>
      <c r="D2078" s="132">
        <v>120200</v>
      </c>
      <c r="E2078" s="120" t="s">
        <v>256</v>
      </c>
      <c r="F2078" s="130">
        <v>175</v>
      </c>
      <c r="G2078" s="120" t="str">
        <f>VLOOKUP(F2078,Plan2!$A$11:$H$148,3,0)</f>
        <v>TINTA PARA CARIMBO, COR AZUL, COMPONENTES ÁGUA, PIGMENTOS, ASPECTO FÍSICO LÍQUIDO, APLICAÇÃO ALMOFADA, CAPACIDADE FRASCO 40 ML</v>
      </c>
      <c r="H2078" s="130" t="s">
        <v>477</v>
      </c>
      <c r="I2078" s="130">
        <v>4</v>
      </c>
      <c r="J2078" s="131">
        <f>VLOOKUP(F2078,Plan2!$A$11:$H$148,8,0)</f>
        <v>1.6</v>
      </c>
      <c r="K2078" s="129">
        <f t="shared" si="129"/>
        <v>6.4</v>
      </c>
      <c r="L2078" s="133">
        <v>42653</v>
      </c>
      <c r="M2078" s="130" t="s">
        <v>633</v>
      </c>
      <c r="N2078" s="130">
        <v>4</v>
      </c>
      <c r="O2078" s="146">
        <f t="shared" si="130"/>
        <v>6.4</v>
      </c>
      <c r="P2078" s="149">
        <v>43055</v>
      </c>
      <c r="Q2078" s="153" t="s">
        <v>703</v>
      </c>
      <c r="R2078" s="120" t="s">
        <v>704</v>
      </c>
    </row>
    <row r="2079" spans="1:18" ht="45" x14ac:dyDescent="0.25">
      <c r="A2079" s="120" t="s">
        <v>17</v>
      </c>
      <c r="B2079" s="121" t="s">
        <v>18</v>
      </c>
      <c r="C2079" s="122">
        <v>42664</v>
      </c>
      <c r="D2079" s="132">
        <v>140000</v>
      </c>
      <c r="E2079" s="120" t="s">
        <v>490</v>
      </c>
      <c r="F2079" s="130">
        <v>16</v>
      </c>
      <c r="G2079" s="120" t="str">
        <f>VLOOKUP(F2079,Plan2!$A$11:$H$148,3,0)</f>
        <v>CAIXA ARQUIVO, MATERIAL PLÁSTICO CORRUGADO FLEXÍVEL, DIMENSÕES 135 X 250 X 360MM, COR CINZA</v>
      </c>
      <c r="H2079" s="130" t="s">
        <v>568</v>
      </c>
      <c r="I2079" s="130">
        <v>100</v>
      </c>
      <c r="J2079" s="131">
        <f>VLOOKUP(F2079,Plan2!$A$11:$H$148,8,0)</f>
        <v>2.52</v>
      </c>
      <c r="K2079" s="129">
        <f t="shared" si="129"/>
        <v>252</v>
      </c>
      <c r="L2079" s="133">
        <v>42663</v>
      </c>
      <c r="M2079" s="130" t="s">
        <v>640</v>
      </c>
      <c r="N2079" s="130">
        <v>100</v>
      </c>
      <c r="O2079" s="146">
        <f t="shared" si="130"/>
        <v>252</v>
      </c>
      <c r="P2079" s="126">
        <v>42759</v>
      </c>
      <c r="Q2079" s="120">
        <v>4733</v>
      </c>
      <c r="R2079" s="120" t="s">
        <v>611</v>
      </c>
    </row>
    <row r="2080" spans="1:18" ht="105" x14ac:dyDescent="0.25">
      <c r="A2080" s="120" t="s">
        <v>17</v>
      </c>
      <c r="B2080" s="121" t="s">
        <v>18</v>
      </c>
      <c r="C2080" s="122">
        <v>42664</v>
      </c>
      <c r="D2080" s="132">
        <v>140000</v>
      </c>
      <c r="E2080" s="120" t="s">
        <v>490</v>
      </c>
      <c r="F2080" s="130">
        <v>21</v>
      </c>
      <c r="G2080" s="120" t="str">
        <f>VLOOKUP(F2080,Plan2!$A$11:$H$148,3,0)</f>
        <v>CANETA ESFEROGRÁFICA, MATERIAL PLÁSTICO, QUANTIDADE CARGAS 1 UN, MATERIAL PONTA LATÃO COM ESFERA DE TUNGSTÊNIO, TIPO ESCRITA MÉDIA, COR TINTA VERMELHA, CARACTERÍSTICAS ADICIONAIS MATERIAL TRANSPARENTE E COM ORIFÍCIO LATERAL</v>
      </c>
      <c r="H2080" s="130" t="s">
        <v>568</v>
      </c>
      <c r="I2080" s="130">
        <v>500</v>
      </c>
      <c r="J2080" s="131">
        <f>VLOOKUP(F2080,Plan2!$A$11:$H$148,8,0)</f>
        <v>0.32</v>
      </c>
      <c r="K2080" s="129">
        <f t="shared" si="129"/>
        <v>160</v>
      </c>
      <c r="L2080" s="133">
        <v>42653</v>
      </c>
      <c r="M2080" s="144" t="s">
        <v>622</v>
      </c>
      <c r="N2080" s="130">
        <v>162</v>
      </c>
      <c r="O2080" s="146">
        <f t="shared" si="130"/>
        <v>51.84</v>
      </c>
      <c r="P2080" s="133">
        <v>42758</v>
      </c>
      <c r="Q2080" s="144">
        <v>1467</v>
      </c>
      <c r="R2080" s="120" t="s">
        <v>692</v>
      </c>
    </row>
    <row r="2081" spans="1:18" ht="45" x14ac:dyDescent="0.25">
      <c r="D2081" s="132">
        <v>140000</v>
      </c>
      <c r="E2081" s="120" t="s">
        <v>490</v>
      </c>
      <c r="F2081" s="130">
        <v>22</v>
      </c>
      <c r="G2081" s="120" t="str">
        <f>VLOOKUP(F2081,Plan2!$A$11:$H$148,3,0)</f>
        <v>CANETA HIDROGRÁFICA, MATERIAL PLÁSTICO, COR CARGA AZUL, APLICAÇÃO RETROPROJETOR</v>
      </c>
      <c r="H2081" s="130" t="s">
        <v>568</v>
      </c>
      <c r="I2081" s="130">
        <v>200</v>
      </c>
      <c r="J2081" s="131">
        <f>VLOOKUP(F2081,Plan2!$A$11:$H$148,8,0)</f>
        <v>1.3</v>
      </c>
      <c r="K2081" s="129">
        <f t="shared" si="129"/>
        <v>260</v>
      </c>
      <c r="L2081" s="133">
        <v>42653</v>
      </c>
      <c r="M2081" s="130" t="s">
        <v>618</v>
      </c>
      <c r="N2081" s="130">
        <v>47</v>
      </c>
      <c r="O2081" s="146">
        <f t="shared" si="130"/>
        <v>61.1</v>
      </c>
      <c r="P2081" s="149">
        <v>43055</v>
      </c>
      <c r="Q2081" s="151" t="s">
        <v>701</v>
      </c>
      <c r="R2081" s="120" t="s">
        <v>611</v>
      </c>
    </row>
    <row r="2082" spans="1:18" ht="45" x14ac:dyDescent="0.25">
      <c r="A2082" s="120" t="s">
        <v>17</v>
      </c>
      <c r="B2082" s="121" t="s">
        <v>18</v>
      </c>
      <c r="C2082" s="122">
        <v>42664</v>
      </c>
      <c r="D2082" s="132">
        <v>140000</v>
      </c>
      <c r="E2082" s="120" t="s">
        <v>490</v>
      </c>
      <c r="F2082" s="130">
        <v>26</v>
      </c>
      <c r="G2082" s="120" t="str">
        <f>VLOOKUP(F2082,Plan2!$A$11:$H$148,3,0)</f>
        <v>CANETA MARCA-TEXTO, MATERIAL PLÁSTICO, TIPO PONTA FLUORESCENTE, COR ROSA, TIPONÃO RECARREGÁVEL</v>
      </c>
      <c r="H2082" s="130" t="s">
        <v>568</v>
      </c>
      <c r="I2082" s="130">
        <v>100</v>
      </c>
      <c r="J2082" s="131">
        <f>VLOOKUP(F2082,Plan2!$A$11:$H$148,8,0)</f>
        <v>0.85</v>
      </c>
      <c r="K2082" s="129">
        <f t="shared" si="129"/>
        <v>85</v>
      </c>
      <c r="L2082" s="133">
        <v>42653</v>
      </c>
      <c r="M2082" s="130" t="s">
        <v>618</v>
      </c>
      <c r="N2082" s="130">
        <v>100</v>
      </c>
      <c r="O2082" s="146">
        <f t="shared" si="130"/>
        <v>85</v>
      </c>
      <c r="P2082" s="149">
        <v>43055</v>
      </c>
      <c r="Q2082" s="151" t="s">
        <v>701</v>
      </c>
      <c r="R2082" s="120" t="s">
        <v>611</v>
      </c>
    </row>
    <row r="2083" spans="1:18" ht="45" x14ac:dyDescent="0.25">
      <c r="A2083" s="120" t="s">
        <v>17</v>
      </c>
      <c r="B2083" s="121" t="s">
        <v>18</v>
      </c>
      <c r="C2083" s="122">
        <v>42664</v>
      </c>
      <c r="D2083" s="132">
        <v>140000</v>
      </c>
      <c r="E2083" s="120" t="s">
        <v>490</v>
      </c>
      <c r="F2083" s="130">
        <v>37</v>
      </c>
      <c r="G2083" s="120" t="str">
        <f>VLOOKUP(F2083,Plan2!$A$11:$H$148,3,0)</f>
        <v>CARTOLINA, MATERIAL CELULOSE VEGETAL, GRAMATURA 180 G/M2, COMPRIMENTO 730 MM, LARGURA 550 MM, COR BRANCA</v>
      </c>
      <c r="H2083" s="130" t="s">
        <v>568</v>
      </c>
      <c r="I2083" s="130">
        <v>10</v>
      </c>
      <c r="J2083" s="131">
        <f>VLOOKUP(F2083,Plan2!$A$11:$H$148,8,0)</f>
        <v>0.38</v>
      </c>
      <c r="K2083" s="129">
        <f t="shared" si="129"/>
        <v>3.8</v>
      </c>
      <c r="L2083" s="133">
        <v>42653</v>
      </c>
      <c r="M2083" s="144" t="s">
        <v>619</v>
      </c>
      <c r="N2083" s="130">
        <v>10</v>
      </c>
      <c r="O2083" s="146">
        <f t="shared" si="130"/>
        <v>3.8</v>
      </c>
      <c r="P2083" s="133">
        <v>42769</v>
      </c>
      <c r="Q2083" s="144">
        <v>1611</v>
      </c>
      <c r="R2083" s="120" t="s">
        <v>611</v>
      </c>
    </row>
    <row r="2084" spans="1:18" ht="45" x14ac:dyDescent="0.25">
      <c r="A2084" s="120" t="s">
        <v>17</v>
      </c>
      <c r="B2084" s="121" t="s">
        <v>18</v>
      </c>
      <c r="C2084" s="122">
        <v>42664</v>
      </c>
      <c r="D2084" s="132">
        <v>140000</v>
      </c>
      <c r="E2084" s="120" t="s">
        <v>490</v>
      </c>
      <c r="F2084" s="130">
        <v>48</v>
      </c>
      <c r="G2084" s="120" t="str">
        <f>VLOOKUP(F2084,Plan2!$A$11:$H$148,3,0)</f>
        <v>COLA, COR BRANCA, APLICAÇÃO PAPEL, CARACTERÍSTICAS ADICIONAIS ATÓXICA, TIPO BASTÃO. TUBO DE 20G</v>
      </c>
      <c r="H2084" s="130" t="s">
        <v>568</v>
      </c>
      <c r="I2084" s="130">
        <v>50</v>
      </c>
      <c r="J2084" s="131">
        <f>VLOOKUP(F2084,Plan2!$A$11:$H$148,8,0)</f>
        <v>0.94</v>
      </c>
      <c r="K2084" s="129">
        <f t="shared" si="129"/>
        <v>47</v>
      </c>
      <c r="L2084" s="133">
        <v>42653</v>
      </c>
      <c r="M2084" s="130" t="s">
        <v>617</v>
      </c>
      <c r="N2084" s="130">
        <v>50</v>
      </c>
      <c r="O2084" s="146">
        <f t="shared" si="130"/>
        <v>47</v>
      </c>
      <c r="P2084" s="126">
        <v>42747</v>
      </c>
      <c r="Q2084" s="120">
        <v>14685</v>
      </c>
      <c r="R2084" s="120" t="s">
        <v>611</v>
      </c>
    </row>
    <row r="2085" spans="1:18" ht="60" x14ac:dyDescent="0.25">
      <c r="A2085" s="120" t="s">
        <v>17</v>
      </c>
      <c r="B2085" s="121" t="s">
        <v>18</v>
      </c>
      <c r="C2085" s="122">
        <v>42664</v>
      </c>
      <c r="D2085" s="132">
        <v>140000</v>
      </c>
      <c r="E2085" s="120" t="s">
        <v>490</v>
      </c>
      <c r="F2085" s="130">
        <v>82</v>
      </c>
      <c r="G2085" s="120" t="str">
        <f>VLOOKUP(F2085,Plan2!$A$11:$H$148,3,0)</f>
        <v>ESTILETE DESENHO, MATERIAL CORPO PLÁSTICO RESISTENTE, LARGURA LÂMINA 22 MM, TIPO LÂMINA RETRÁTIL, TIPO FIXAÇÃO LÂMINA ENCAIXE DE PRESSÃO</v>
      </c>
      <c r="H2085" s="130" t="s">
        <v>568</v>
      </c>
      <c r="I2085" s="130">
        <v>10</v>
      </c>
      <c r="J2085" s="131">
        <f>VLOOKUP(F2085,Plan2!$A$11:$H$148,8,0)</f>
        <v>1</v>
      </c>
      <c r="K2085" s="129">
        <f t="shared" si="129"/>
        <v>10</v>
      </c>
      <c r="L2085" s="133">
        <v>42653</v>
      </c>
      <c r="M2085" s="130" t="s">
        <v>618</v>
      </c>
      <c r="N2085" s="130">
        <v>10</v>
      </c>
      <c r="O2085" s="146">
        <f t="shared" si="130"/>
        <v>10</v>
      </c>
      <c r="P2085" s="149">
        <v>43055</v>
      </c>
      <c r="Q2085" s="151" t="s">
        <v>701</v>
      </c>
      <c r="R2085" s="120" t="s">
        <v>611</v>
      </c>
    </row>
    <row r="2086" spans="1:18" ht="120" x14ac:dyDescent="0.25">
      <c r="A2086" s="120" t="s">
        <v>17</v>
      </c>
      <c r="B2086" s="121" t="s">
        <v>18</v>
      </c>
      <c r="C2086" s="122">
        <v>42664</v>
      </c>
      <c r="D2086" s="132">
        <v>140000</v>
      </c>
      <c r="E2086" s="120" t="s">
        <v>490</v>
      </c>
      <c r="F2086" s="130">
        <v>84</v>
      </c>
      <c r="G2086" s="120" t="str">
        <f>VLOOKUP(F2086,Plan2!$A$11:$H$148,3,0)</f>
        <v>ETIQUETA ADESIVA, MATERIAL PAPEL, COR BRANCA, LARGURA 74,60 MM, COMPRIMENTO 128 MM, APLICAÇÃO IMPRESSORA MATRICIAL, FORMATO RETANGULAR, CARACTERÍSTICAS ADICIONAIS FOLHA COM 4 ETIQUETAS AUTO-ADESIVA/FORMULÁRIO COM. CIXA COM 2.000 UNIDADES</v>
      </c>
      <c r="H2086" s="130" t="s">
        <v>568</v>
      </c>
      <c r="I2086" s="130">
        <v>1</v>
      </c>
      <c r="J2086" s="131">
        <f>VLOOKUP(F2086,Plan2!$A$11:$H$148,8,0)</f>
        <v>74.849999999999994</v>
      </c>
      <c r="K2086" s="129">
        <f t="shared" si="129"/>
        <v>74.849999999999994</v>
      </c>
      <c r="L2086" s="133">
        <v>42653</v>
      </c>
      <c r="M2086" s="130" t="s">
        <v>615</v>
      </c>
      <c r="N2086" s="130">
        <v>1</v>
      </c>
      <c r="O2086" s="146">
        <f t="shared" si="130"/>
        <v>74.849999999999994</v>
      </c>
      <c r="P2086" s="126">
        <v>42718</v>
      </c>
      <c r="Q2086" s="120">
        <v>6939</v>
      </c>
      <c r="R2086" s="120" t="s">
        <v>611</v>
      </c>
    </row>
    <row r="2087" spans="1:18" ht="60" x14ac:dyDescent="0.25">
      <c r="A2087" s="120" t="s">
        <v>17</v>
      </c>
      <c r="B2087" s="121" t="s">
        <v>18</v>
      </c>
      <c r="C2087" s="122">
        <v>42664</v>
      </c>
      <c r="D2087" s="132">
        <v>140000</v>
      </c>
      <c r="E2087" s="120" t="s">
        <v>490</v>
      </c>
      <c r="F2087" s="130">
        <v>99</v>
      </c>
      <c r="G2087" s="120" t="str">
        <f>VLOOKUP(F2087,Plan2!$A$11:$H$148,3,0)</f>
        <v>GARRAFA TÉRMICA, MATERIAL PLÁSTICO, CAPACIDADE 1 L, FORMATO CILÍNDRICO, CARACTERÍSTICAS ADICIONAIS COM TAMPA ROSCÁVEL E AMPOLA EM VIDRO</v>
      </c>
      <c r="H2087" s="130" t="s">
        <v>568</v>
      </c>
      <c r="I2087" s="130">
        <v>2</v>
      </c>
      <c r="J2087" s="131">
        <f>VLOOKUP(F2087,Plan2!$A$11:$H$148,8,0)</f>
        <v>19.989999999999998</v>
      </c>
      <c r="K2087" s="129">
        <f t="shared" si="129"/>
        <v>39.979999999999997</v>
      </c>
      <c r="L2087" s="133">
        <v>42663</v>
      </c>
      <c r="M2087" s="130" t="s">
        <v>641</v>
      </c>
      <c r="N2087" s="130">
        <v>2</v>
      </c>
      <c r="O2087" s="146">
        <f t="shared" si="130"/>
        <v>39.979999999999997</v>
      </c>
      <c r="P2087" s="126">
        <v>42724</v>
      </c>
      <c r="Q2087" s="120">
        <v>579</v>
      </c>
      <c r="R2087" s="120" t="s">
        <v>611</v>
      </c>
    </row>
    <row r="2088" spans="1:18" ht="60" x14ac:dyDescent="0.25">
      <c r="A2088" s="120" t="s">
        <v>17</v>
      </c>
      <c r="B2088" s="121" t="s">
        <v>18</v>
      </c>
      <c r="C2088" s="122">
        <v>42664</v>
      </c>
      <c r="D2088" s="132">
        <v>140000</v>
      </c>
      <c r="E2088" s="120" t="s">
        <v>490</v>
      </c>
      <c r="F2088" s="130">
        <v>103</v>
      </c>
      <c r="G2088" s="120" t="str">
        <f>VLOOKUP(F2088,Plan2!$A$11:$H$148,3,0)</f>
        <v>GRAMPO GRAMPEADOR, MATERIAL METAL, TRATAMENTO SUPERFICIAL GALVANIZADO, TAMANHO23/10, USO GRAMPEADOR DE MESA. CAIXA COM 5.000 UNIDADES</v>
      </c>
      <c r="H2088" s="130" t="s">
        <v>568</v>
      </c>
      <c r="I2088" s="130">
        <v>10</v>
      </c>
      <c r="J2088" s="131">
        <f>VLOOKUP(F2088,Plan2!$A$11:$H$148,8,0)</f>
        <v>7.75</v>
      </c>
      <c r="K2088" s="129">
        <f t="shared" si="129"/>
        <v>77.5</v>
      </c>
      <c r="L2088" s="130" t="s">
        <v>477</v>
      </c>
      <c r="M2088" s="130" t="s">
        <v>477</v>
      </c>
      <c r="N2088" s="130" t="s">
        <v>477</v>
      </c>
      <c r="O2088" s="130" t="s">
        <v>477</v>
      </c>
      <c r="P2088" s="126" t="s">
        <v>477</v>
      </c>
      <c r="Q2088" s="120" t="s">
        <v>477</v>
      </c>
      <c r="R2088" s="120" t="s">
        <v>478</v>
      </c>
    </row>
    <row r="2089" spans="1:18" ht="45" x14ac:dyDescent="0.25">
      <c r="A2089" s="120" t="s">
        <v>17</v>
      </c>
      <c r="B2089" s="121" t="s">
        <v>18</v>
      </c>
      <c r="C2089" s="122">
        <v>42664</v>
      </c>
      <c r="D2089" s="132">
        <v>140000</v>
      </c>
      <c r="E2089" s="120" t="s">
        <v>490</v>
      </c>
      <c r="F2089" s="130">
        <v>104</v>
      </c>
      <c r="G2089" s="120" t="str">
        <f>VLOOKUP(F2089,Plan2!$A$11:$H$148,3,0)</f>
        <v>GRAMPO GRAMPEADOR, MATERIAL METAL, TRATAMENTO SUPERFICIAL GALVANIZADO, TAMANHO26/6. CAIXA COM 5.000 UNIDADES</v>
      </c>
      <c r="H2089" s="130" t="s">
        <v>568</v>
      </c>
      <c r="I2089" s="130">
        <v>20</v>
      </c>
      <c r="J2089" s="131">
        <f>VLOOKUP(F2089,Plan2!$A$11:$H$148,8,0)</f>
        <v>2</v>
      </c>
      <c r="K2089" s="129">
        <f t="shared" si="129"/>
        <v>40</v>
      </c>
      <c r="L2089" s="133">
        <v>42663</v>
      </c>
      <c r="M2089" s="133" t="s">
        <v>643</v>
      </c>
      <c r="N2089" s="130">
        <v>20</v>
      </c>
      <c r="O2089" s="146">
        <f t="shared" si="130"/>
        <v>40</v>
      </c>
      <c r="P2089" s="126">
        <v>42668</v>
      </c>
      <c r="Q2089" s="120">
        <v>347</v>
      </c>
      <c r="R2089" s="120" t="s">
        <v>611</v>
      </c>
    </row>
    <row r="2090" spans="1:18" ht="60" x14ac:dyDescent="0.25">
      <c r="A2090" s="120" t="s">
        <v>17</v>
      </c>
      <c r="B2090" s="121" t="s">
        <v>18</v>
      </c>
      <c r="C2090" s="122">
        <v>42664</v>
      </c>
      <c r="D2090" s="132">
        <v>140000</v>
      </c>
      <c r="E2090" s="120" t="s">
        <v>490</v>
      </c>
      <c r="F2090" s="130">
        <v>111</v>
      </c>
      <c r="G2090" s="120" t="str">
        <f>VLOOKUP(F2090,Plan2!$A$11:$H$148,3,0)</f>
        <v>LIVRO ATA, MATERIAL PAPEL OFF-SET, QUANTIDADE FOLHAS 200 FL, GRAMATURA 75 G/ M2, COMPRIMENTO 320 MM, LARGURA 220 MM</v>
      </c>
      <c r="H2090" s="130" t="s">
        <v>568</v>
      </c>
      <c r="I2090" s="130">
        <v>10</v>
      </c>
      <c r="J2090" s="131">
        <f>VLOOKUP(F2090,Plan2!$A$11:$H$148,8,0)</f>
        <v>10.49</v>
      </c>
      <c r="K2090" s="129">
        <f t="shared" si="129"/>
        <v>104.9</v>
      </c>
      <c r="L2090" s="133">
        <v>42663</v>
      </c>
      <c r="M2090" s="130" t="s">
        <v>644</v>
      </c>
      <c r="N2090" s="130">
        <v>10</v>
      </c>
      <c r="O2090" s="146">
        <f t="shared" si="130"/>
        <v>104.9</v>
      </c>
      <c r="P2090" s="126">
        <v>42725</v>
      </c>
      <c r="Q2090" s="120">
        <v>1732</v>
      </c>
      <c r="R2090" s="120" t="s">
        <v>611</v>
      </c>
    </row>
    <row r="2091" spans="1:18" ht="135" x14ac:dyDescent="0.25">
      <c r="A2091" s="120" t="s">
        <v>17</v>
      </c>
      <c r="B2091" s="121" t="s">
        <v>18</v>
      </c>
      <c r="C2091" s="122">
        <v>42664</v>
      </c>
      <c r="D2091" s="132">
        <v>140000</v>
      </c>
      <c r="E2091" s="120" t="s">
        <v>490</v>
      </c>
      <c r="F2091" s="130">
        <v>114</v>
      </c>
      <c r="G2091" s="120" t="str">
        <f>VLOOKUP(F2091,Plan2!$A$11:$H$148,3,0)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2091" s="130" t="s">
        <v>568</v>
      </c>
      <c r="I2091" s="130">
        <v>2</v>
      </c>
      <c r="J2091" s="131">
        <f>VLOOKUP(F2091,Plan2!$A$11:$H$148,8,0)</f>
        <v>11.42</v>
      </c>
      <c r="K2091" s="129">
        <f t="shared" si="129"/>
        <v>22.84</v>
      </c>
      <c r="L2091" s="133">
        <v>42663</v>
      </c>
      <c r="M2091" s="130" t="s">
        <v>640</v>
      </c>
      <c r="N2091" s="130">
        <v>2</v>
      </c>
      <c r="O2091" s="146">
        <f t="shared" si="130"/>
        <v>22.84</v>
      </c>
      <c r="P2091" s="126">
        <v>42759</v>
      </c>
      <c r="Q2091" s="120">
        <v>4733</v>
      </c>
      <c r="R2091" s="120" t="s">
        <v>611</v>
      </c>
    </row>
    <row r="2092" spans="1:18" ht="60" x14ac:dyDescent="0.25">
      <c r="A2092" s="120" t="s">
        <v>17</v>
      </c>
      <c r="B2092" s="121" t="s">
        <v>18</v>
      </c>
      <c r="C2092" s="122">
        <v>42664</v>
      </c>
      <c r="D2092" s="132">
        <v>140000</v>
      </c>
      <c r="E2092" s="120" t="s">
        <v>490</v>
      </c>
      <c r="F2092" s="130">
        <v>158</v>
      </c>
      <c r="G2092" s="120" t="str">
        <f>VLOOKUP(F2092,Plan2!$A$11:$H$148,3,0)</f>
        <v>PINCEL QUADRO BRANCO / MAGNÉTICO, MATERIAL PLÁSTICO, MATERIAL PONTA FELTRO, TIPO CARGA DESCARTÁVEL, COR VERDE</v>
      </c>
      <c r="H2092" s="130" t="s">
        <v>568</v>
      </c>
      <c r="I2092" s="130">
        <v>50</v>
      </c>
      <c r="J2092" s="131">
        <f>VLOOKUP(F2092,Plan2!$A$11:$H$148,8,0)</f>
        <v>1.27</v>
      </c>
      <c r="K2092" s="129">
        <f t="shared" si="129"/>
        <v>63.5</v>
      </c>
      <c r="L2092" s="133">
        <v>42653</v>
      </c>
      <c r="M2092" s="130" t="s">
        <v>618</v>
      </c>
      <c r="N2092" s="130">
        <v>50</v>
      </c>
      <c r="O2092" s="146">
        <f t="shared" si="130"/>
        <v>63.5</v>
      </c>
      <c r="P2092" s="149">
        <v>43055</v>
      </c>
      <c r="Q2092" s="151" t="s">
        <v>701</v>
      </c>
      <c r="R2092" s="120" t="s">
        <v>611</v>
      </c>
    </row>
    <row r="2093" spans="1:18" ht="60" x14ac:dyDescent="0.25">
      <c r="A2093" s="120" t="s">
        <v>17</v>
      </c>
      <c r="B2093" s="121" t="s">
        <v>18</v>
      </c>
      <c r="C2093" s="122">
        <v>42664</v>
      </c>
      <c r="D2093" s="132">
        <v>140000</v>
      </c>
      <c r="E2093" s="120" t="s">
        <v>490</v>
      </c>
      <c r="F2093" s="130">
        <v>159</v>
      </c>
      <c r="G2093" s="120" t="str">
        <f>VLOOKUP(F2093,Plan2!$A$11:$H$148,3,0)</f>
        <v>PINCEL QUADRO BRANCO / MAGNÉTICO, MATERIAL PLÁSTICO, MATERIAL PONTA FELTRO, TIPO CARGA DESCARTÁVEL, COR VERMELHO</v>
      </c>
      <c r="H2093" s="130" t="s">
        <v>568</v>
      </c>
      <c r="I2093" s="130">
        <v>50</v>
      </c>
      <c r="J2093" s="131">
        <f>VLOOKUP(F2093,Plan2!$A$11:$H$148,8,0)</f>
        <v>1.28</v>
      </c>
      <c r="K2093" s="129">
        <f t="shared" si="129"/>
        <v>64</v>
      </c>
      <c r="L2093" s="133">
        <v>42653</v>
      </c>
      <c r="M2093" s="130" t="s">
        <v>618</v>
      </c>
      <c r="N2093" s="130">
        <v>50</v>
      </c>
      <c r="O2093" s="146">
        <f t="shared" si="130"/>
        <v>64</v>
      </c>
      <c r="P2093" s="149">
        <v>43055</v>
      </c>
      <c r="Q2093" s="151" t="s">
        <v>701</v>
      </c>
      <c r="R2093" s="120" t="s">
        <v>611</v>
      </c>
    </row>
    <row r="2094" spans="1:18" ht="90" x14ac:dyDescent="0.25">
      <c r="A2094" s="120" t="s">
        <v>17</v>
      </c>
      <c r="B2094" s="121" t="s">
        <v>18</v>
      </c>
      <c r="C2094" s="122">
        <v>42664</v>
      </c>
      <c r="D2094" s="132">
        <v>140020</v>
      </c>
      <c r="E2094" s="120" t="s">
        <v>569</v>
      </c>
      <c r="F2094" s="130">
        <v>4</v>
      </c>
      <c r="G2094" s="120" t="str">
        <f>VLOOKUP(F2094,Plan2!$A$11:$H$148,3,0)</f>
        <v>ALFINETE MAPA, MATERIAL METAL, TRATAMENTO SUPERFICIAL NIQUELADO, MATERIAL CABEÇA PLÁSTICO, FORMATO CABEÇA REDONDO, COR PRETA, COMPRIMENTO 10 MM, APLICAÇÃO MAPA. CAIXA COM 100 UNIDADES</v>
      </c>
      <c r="H2094" s="130" t="s">
        <v>570</v>
      </c>
      <c r="I2094" s="130">
        <v>2</v>
      </c>
      <c r="J2094" s="131">
        <f>VLOOKUP(F2094,Plan2!$A$11:$H$148,8,0)</f>
        <v>3.5</v>
      </c>
      <c r="K2094" s="129">
        <f t="shared" si="129"/>
        <v>7</v>
      </c>
      <c r="L2094" s="133">
        <v>42663</v>
      </c>
      <c r="M2094" s="130" t="s">
        <v>649</v>
      </c>
      <c r="N2094" s="130">
        <v>2</v>
      </c>
      <c r="O2094" s="146">
        <f t="shared" si="130"/>
        <v>7</v>
      </c>
      <c r="P2094" s="126">
        <v>42703</v>
      </c>
      <c r="Q2094" s="120">
        <v>387</v>
      </c>
      <c r="R2094" s="120" t="s">
        <v>611</v>
      </c>
    </row>
    <row r="2095" spans="1:18" ht="60" x14ac:dyDescent="0.25">
      <c r="A2095" s="120" t="s">
        <v>17</v>
      </c>
      <c r="B2095" s="121" t="s">
        <v>18</v>
      </c>
      <c r="C2095" s="122">
        <v>42664</v>
      </c>
      <c r="D2095" s="132">
        <v>140020</v>
      </c>
      <c r="E2095" s="120" t="s">
        <v>569</v>
      </c>
      <c r="F2095" s="130">
        <v>7</v>
      </c>
      <c r="G2095" s="120" t="str">
        <f>VLOOKUP(F2095,Plan2!$A$11:$H$148,3,0)</f>
        <v>APAGADOR QUADRO MAGNÉTICO, MATERIAL CORPO PLÁSTICO, COMPRIMENTO 15 CM, LARGURA6 CM, ALTURA 4 CM, MATERIAL BASE FELTRO, ENCAIXE PINCEL SEM ENCAIXE</v>
      </c>
      <c r="H2095" s="130" t="s">
        <v>570</v>
      </c>
      <c r="I2095" s="130">
        <v>6</v>
      </c>
      <c r="J2095" s="131">
        <f>VLOOKUP(F2095,Plan2!$A$11:$H$148,8,0)</f>
        <v>2.5</v>
      </c>
      <c r="K2095" s="129">
        <f t="shared" si="129"/>
        <v>15</v>
      </c>
      <c r="L2095" s="133">
        <v>42663</v>
      </c>
      <c r="M2095" s="130" t="s">
        <v>650</v>
      </c>
      <c r="N2095" s="130">
        <v>6</v>
      </c>
      <c r="O2095" s="146">
        <f t="shared" si="130"/>
        <v>15</v>
      </c>
      <c r="P2095" s="133">
        <v>42766</v>
      </c>
      <c r="Q2095" s="130">
        <v>17908</v>
      </c>
      <c r="R2095" s="120" t="s">
        <v>611</v>
      </c>
    </row>
    <row r="2096" spans="1:18" ht="60" x14ac:dyDescent="0.25">
      <c r="A2096" s="120" t="s">
        <v>17</v>
      </c>
      <c r="B2096" s="121" t="s">
        <v>18</v>
      </c>
      <c r="C2096" s="122">
        <v>42664</v>
      </c>
      <c r="D2096" s="132">
        <v>140020</v>
      </c>
      <c r="E2096" s="120" t="s">
        <v>569</v>
      </c>
      <c r="F2096" s="130">
        <v>8</v>
      </c>
      <c r="G2096" s="120" t="str">
        <f>VLOOKUP(F2096,Plan2!$A$11:$H$148,3,0)</f>
        <v>APONTADOR LÁPIS, MATERIAL METAL, TIPO ESCOLAR, COR PRATEADO, TAMANHO PEQUENO, QUANTIDADE FUROS 1, CARACTERÍSTICAS ADICIONAIS SEM DEPÓSITO</v>
      </c>
      <c r="H2096" s="130" t="s">
        <v>570</v>
      </c>
      <c r="I2096" s="130">
        <v>4</v>
      </c>
      <c r="J2096" s="131">
        <f>VLOOKUP(F2096,Plan2!$A$11:$H$148,8,0)</f>
        <v>0.4</v>
      </c>
      <c r="K2096" s="129">
        <f t="shared" si="129"/>
        <v>1.6</v>
      </c>
      <c r="L2096" s="133">
        <v>42653</v>
      </c>
      <c r="M2096" s="130" t="s">
        <v>628</v>
      </c>
      <c r="N2096" s="130">
        <v>4</v>
      </c>
      <c r="O2096" s="146">
        <f t="shared" si="130"/>
        <v>1.6</v>
      </c>
      <c r="P2096" s="133">
        <v>42769</v>
      </c>
      <c r="Q2096" s="130">
        <v>1614</v>
      </c>
      <c r="R2096" s="120" t="s">
        <v>611</v>
      </c>
    </row>
    <row r="2097" spans="1:18" ht="60" x14ac:dyDescent="0.25">
      <c r="A2097" s="120" t="s">
        <v>17</v>
      </c>
      <c r="B2097" s="121" t="s">
        <v>18</v>
      </c>
      <c r="C2097" s="122">
        <v>42664</v>
      </c>
      <c r="D2097" s="132">
        <v>140020</v>
      </c>
      <c r="E2097" s="120" t="s">
        <v>569</v>
      </c>
      <c r="F2097" s="130">
        <v>10</v>
      </c>
      <c r="G2097" s="120" t="str">
        <f>VLOOKUP(F2097,Plan2!$A$11:$H$148,3,0)</f>
        <v>BLOCO FLIP CHART, COR BRANCA, FORMATO 66 X 96 CM, APLICAÇÃO FLIP CHART COM FUROS, CARACTERÍSTICAS ADICIONAIS SEM PAUTA</v>
      </c>
      <c r="H2097" s="130" t="s">
        <v>570</v>
      </c>
      <c r="I2097" s="130">
        <v>4</v>
      </c>
      <c r="J2097" s="131">
        <f>VLOOKUP(F2097,Plan2!$A$11:$H$148,8,0)</f>
        <v>19.899999999999999</v>
      </c>
      <c r="K2097" s="129">
        <f t="shared" si="129"/>
        <v>79.599999999999994</v>
      </c>
      <c r="L2097" s="133">
        <v>42663</v>
      </c>
      <c r="M2097" s="130" t="s">
        <v>649</v>
      </c>
      <c r="N2097" s="130">
        <v>4</v>
      </c>
      <c r="O2097" s="146">
        <f t="shared" si="130"/>
        <v>79.599999999999994</v>
      </c>
      <c r="P2097" s="126">
        <v>42703</v>
      </c>
      <c r="Q2097" s="120">
        <v>387</v>
      </c>
      <c r="R2097" s="120" t="s">
        <v>611</v>
      </c>
    </row>
    <row r="2098" spans="1:18" ht="60" x14ac:dyDescent="0.25">
      <c r="A2098" s="120" t="s">
        <v>17</v>
      </c>
      <c r="B2098" s="121" t="s">
        <v>18</v>
      </c>
      <c r="C2098" s="122">
        <v>42664</v>
      </c>
      <c r="D2098" s="132">
        <v>140020</v>
      </c>
      <c r="E2098" s="120" t="s">
        <v>569</v>
      </c>
      <c r="F2098" s="130">
        <v>12</v>
      </c>
      <c r="G2098" s="120" t="str">
        <f>VLOOKUP(F2098,Plan2!$A$11:$H$148,3,0)</f>
        <v>BLOCO RECADO, MATERIAL PAPEL, COR AMARELO, LARGURA 38 MM, COMPRIMENTO 50 MM, TIPO REMOVÍVEL, CARACTERÍSTICAS ADICIONAIS AUTO-ADESIVO</v>
      </c>
      <c r="H2098" s="130" t="s">
        <v>570</v>
      </c>
      <c r="I2098" s="130">
        <v>10</v>
      </c>
      <c r="J2098" s="131">
        <f>VLOOKUP(F2098,Plan2!$A$11:$H$148,8,0)</f>
        <v>0.56999999999999995</v>
      </c>
      <c r="K2098" s="129">
        <f t="shared" si="129"/>
        <v>5.6999999999999993</v>
      </c>
      <c r="L2098" s="133">
        <v>42653</v>
      </c>
      <c r="M2098" s="130" t="s">
        <v>627</v>
      </c>
      <c r="N2098" s="130">
        <v>10</v>
      </c>
      <c r="O2098" s="146">
        <f t="shared" si="130"/>
        <v>5.6999999999999993</v>
      </c>
      <c r="P2098" s="152">
        <v>43055</v>
      </c>
      <c r="Q2098" s="153" t="s">
        <v>702</v>
      </c>
      <c r="R2098" s="120" t="s">
        <v>611</v>
      </c>
    </row>
    <row r="2099" spans="1:18" ht="60" x14ac:dyDescent="0.25">
      <c r="A2099" s="120" t="s">
        <v>17</v>
      </c>
      <c r="B2099" s="121" t="s">
        <v>18</v>
      </c>
      <c r="C2099" s="122">
        <v>42664</v>
      </c>
      <c r="D2099" s="132">
        <v>140020</v>
      </c>
      <c r="E2099" s="120" t="s">
        <v>569</v>
      </c>
      <c r="F2099" s="130">
        <v>15</v>
      </c>
      <c r="G2099" s="120" t="str">
        <f>VLOOKUP(F2099,Plan2!$A$11:$H$148,3,0)</f>
        <v>BORRACHA APAGADORA ESCRITA, MATERIAL PLÁSTICO DE VINIL, COMPRIMENTO 60 MM, LARGURA 20 MM, ALTURA 10 MM, COR VERDE, TIPO MACIA</v>
      </c>
      <c r="H2099" s="130" t="s">
        <v>570</v>
      </c>
      <c r="I2099" s="130">
        <v>4</v>
      </c>
      <c r="J2099" s="131">
        <f>VLOOKUP(F2099,Plan2!$A$11:$H$148,8,0)</f>
        <v>0.6</v>
      </c>
      <c r="K2099" s="129">
        <f t="shared" si="129"/>
        <v>2.4</v>
      </c>
      <c r="L2099" s="133">
        <v>42653</v>
      </c>
      <c r="M2099" s="130" t="s">
        <v>626</v>
      </c>
      <c r="N2099" s="130">
        <v>4</v>
      </c>
      <c r="O2099" s="146">
        <f t="shared" si="130"/>
        <v>2.4</v>
      </c>
      <c r="P2099" s="126">
        <v>42759</v>
      </c>
      <c r="Q2099" s="120">
        <v>14687</v>
      </c>
      <c r="R2099" s="120" t="s">
        <v>611</v>
      </c>
    </row>
    <row r="2100" spans="1:18" ht="105" x14ac:dyDescent="0.25">
      <c r="A2100" s="120" t="s">
        <v>17</v>
      </c>
      <c r="B2100" s="121" t="s">
        <v>18</v>
      </c>
      <c r="C2100" s="122">
        <v>42664</v>
      </c>
      <c r="D2100" s="132">
        <v>140020</v>
      </c>
      <c r="E2100" s="120" t="s">
        <v>569</v>
      </c>
      <c r="F2100" s="130">
        <v>21</v>
      </c>
      <c r="G2100" s="120" t="str">
        <f>VLOOKUP(F2100,Plan2!$A$11:$H$148,3,0)</f>
        <v>CANETA ESFEROGRÁFICA, MATERIAL PLÁSTICO, QUANTIDADE CARGAS 1 UN, MATERIAL PONTA LATÃO COM ESFERA DE TUNGSTÊNIO, TIPO ESCRITA MÉDIA, COR TINTA VERMELHA, CARACTERÍSTICAS ADICIONAIS MATERIAL TRANSPARENTE E COM ORIFÍCIO LATERAL</v>
      </c>
      <c r="H2100" s="130" t="s">
        <v>570</v>
      </c>
      <c r="I2100" s="130">
        <v>12</v>
      </c>
      <c r="J2100" s="131">
        <f>VLOOKUP(F2100,Plan2!$A$11:$H$148,8,0)</f>
        <v>0.32</v>
      </c>
      <c r="K2100" s="129">
        <f t="shared" si="129"/>
        <v>3.84</v>
      </c>
      <c r="L2100" s="133">
        <v>42653</v>
      </c>
      <c r="M2100" s="130" t="s">
        <v>629</v>
      </c>
      <c r="N2100" s="130">
        <v>12</v>
      </c>
      <c r="O2100" s="146">
        <f t="shared" si="130"/>
        <v>3.84</v>
      </c>
      <c r="P2100" s="126">
        <v>42759</v>
      </c>
      <c r="Q2100" s="120">
        <v>1469</v>
      </c>
      <c r="R2100" s="120" t="s">
        <v>611</v>
      </c>
    </row>
    <row r="2101" spans="1:18" ht="45" x14ac:dyDescent="0.25">
      <c r="A2101" s="120" t="s">
        <v>17</v>
      </c>
      <c r="B2101" s="121" t="s">
        <v>18</v>
      </c>
      <c r="C2101" s="122">
        <v>42664</v>
      </c>
      <c r="D2101" s="132">
        <v>140020</v>
      </c>
      <c r="E2101" s="120" t="s">
        <v>569</v>
      </c>
      <c r="F2101" s="130">
        <v>24</v>
      </c>
      <c r="G2101" s="120" t="str">
        <f>VLOOKUP(F2101,Plan2!$A$11:$H$148,3,0)</f>
        <v>CANETA HIDROGRÁFICA, MATERIAL PLÁSTICO, COR CARGA VERDE, APLICAÇÃO RETROPROJETOR</v>
      </c>
      <c r="H2101" s="130" t="s">
        <v>570</v>
      </c>
      <c r="I2101" s="130">
        <v>6</v>
      </c>
      <c r="J2101" s="131">
        <f>VLOOKUP(F2101,Plan2!$A$11:$H$148,8,0)</f>
        <v>1.5</v>
      </c>
      <c r="K2101" s="129">
        <f t="shared" si="129"/>
        <v>9</v>
      </c>
      <c r="L2101" s="133">
        <v>42653</v>
      </c>
      <c r="M2101" s="130" t="s">
        <v>627</v>
      </c>
      <c r="N2101" s="130">
        <v>6</v>
      </c>
      <c r="O2101" s="146">
        <f t="shared" si="130"/>
        <v>9</v>
      </c>
      <c r="P2101" s="152">
        <v>43055</v>
      </c>
      <c r="Q2101" s="153" t="s">
        <v>702</v>
      </c>
      <c r="R2101" s="120" t="s">
        <v>611</v>
      </c>
    </row>
    <row r="2102" spans="1:18" ht="45" x14ac:dyDescent="0.25">
      <c r="A2102" s="120" t="s">
        <v>17</v>
      </c>
      <c r="B2102" s="121" t="s">
        <v>18</v>
      </c>
      <c r="C2102" s="122">
        <v>42664</v>
      </c>
      <c r="D2102" s="132">
        <v>140020</v>
      </c>
      <c r="E2102" s="120" t="s">
        <v>569</v>
      </c>
      <c r="F2102" s="130">
        <v>25</v>
      </c>
      <c r="G2102" s="120" t="str">
        <f>VLOOKUP(F2102,Plan2!$A$11:$H$148,3,0)</f>
        <v>CANETA HIDROGRÁFICA, MATERIAL PLÁSTICO, COR CARGA VERMELHA, APLICAÇÃO RETROPROJETOR</v>
      </c>
      <c r="H2102" s="130" t="s">
        <v>570</v>
      </c>
      <c r="I2102" s="130">
        <v>6</v>
      </c>
      <c r="J2102" s="131">
        <f>VLOOKUP(F2102,Plan2!$A$11:$H$148,8,0)</f>
        <v>1.3</v>
      </c>
      <c r="K2102" s="129">
        <f t="shared" si="129"/>
        <v>7.8000000000000007</v>
      </c>
      <c r="L2102" s="133">
        <v>42653</v>
      </c>
      <c r="M2102" s="130" t="s">
        <v>627</v>
      </c>
      <c r="N2102" s="130">
        <v>6</v>
      </c>
      <c r="O2102" s="146">
        <f t="shared" si="130"/>
        <v>7.8000000000000007</v>
      </c>
      <c r="P2102" s="152">
        <v>43055</v>
      </c>
      <c r="Q2102" s="153" t="s">
        <v>702</v>
      </c>
      <c r="R2102" s="120" t="s">
        <v>611</v>
      </c>
    </row>
    <row r="2103" spans="1:18" ht="45" x14ac:dyDescent="0.25">
      <c r="A2103" s="120" t="s">
        <v>17</v>
      </c>
      <c r="B2103" s="121" t="s">
        <v>18</v>
      </c>
      <c r="C2103" s="122">
        <v>42664</v>
      </c>
      <c r="D2103" s="132">
        <v>140020</v>
      </c>
      <c r="E2103" s="120" t="s">
        <v>569</v>
      </c>
      <c r="F2103" s="130">
        <v>22</v>
      </c>
      <c r="G2103" s="120" t="str">
        <f>VLOOKUP(F2103,Plan2!$A$11:$H$148,3,0)</f>
        <v>CANETA HIDROGRÁFICA, MATERIAL PLÁSTICO, COR CARGA AZUL, APLICAÇÃO RETROPROJETOR</v>
      </c>
      <c r="H2103" s="130" t="s">
        <v>570</v>
      </c>
      <c r="I2103" s="130">
        <v>6</v>
      </c>
      <c r="J2103" s="131">
        <f>VLOOKUP(F2103,Plan2!$A$11:$H$148,8,0)</f>
        <v>1.3</v>
      </c>
      <c r="K2103" s="129">
        <f t="shared" si="129"/>
        <v>7.8000000000000007</v>
      </c>
      <c r="L2103" s="133">
        <v>42653</v>
      </c>
      <c r="M2103" s="130" t="s">
        <v>627</v>
      </c>
      <c r="N2103" s="130">
        <v>6</v>
      </c>
      <c r="O2103" s="146">
        <f t="shared" si="130"/>
        <v>7.8000000000000007</v>
      </c>
      <c r="P2103" s="152">
        <v>43055</v>
      </c>
      <c r="Q2103" s="153" t="s">
        <v>702</v>
      </c>
      <c r="R2103" s="120" t="s">
        <v>611</v>
      </c>
    </row>
    <row r="2104" spans="1:18" ht="60" x14ac:dyDescent="0.25">
      <c r="A2104" s="120" t="s">
        <v>17</v>
      </c>
      <c r="B2104" s="121" t="s">
        <v>18</v>
      </c>
      <c r="C2104" s="122">
        <v>42664</v>
      </c>
      <c r="D2104" s="132">
        <v>140020</v>
      </c>
      <c r="E2104" s="120" t="s">
        <v>569</v>
      </c>
      <c r="F2104" s="130">
        <v>28</v>
      </c>
      <c r="G2104" s="120" t="str">
        <f>VLOOKUP(F2104,Plan2!$A$11:$H$148,3,0)</f>
        <v>CANETA MARCA-TEXTO, MATERIAL PLÁSTICO, TIPO PONTA POROSA, COR FLUORESCENTE AMARELA, TIPO NÃO RECARREGÁVEL, DIMENSÕES 4 MM</v>
      </c>
      <c r="H2104" s="130" t="s">
        <v>570</v>
      </c>
      <c r="I2104" s="130">
        <v>10</v>
      </c>
      <c r="J2104" s="131">
        <f>VLOOKUP(F2104,Plan2!$A$11:$H$148,8,0)</f>
        <v>0.85</v>
      </c>
      <c r="K2104" s="129">
        <f t="shared" si="129"/>
        <v>8.5</v>
      </c>
      <c r="L2104" s="133">
        <v>42653</v>
      </c>
      <c r="M2104" s="130" t="s">
        <v>627</v>
      </c>
      <c r="N2104" s="130">
        <v>10</v>
      </c>
      <c r="O2104" s="146">
        <f t="shared" si="130"/>
        <v>8.5</v>
      </c>
      <c r="P2104" s="152">
        <v>43055</v>
      </c>
      <c r="Q2104" s="153" t="s">
        <v>702</v>
      </c>
      <c r="R2104" s="120" t="s">
        <v>611</v>
      </c>
    </row>
    <row r="2105" spans="1:18" ht="75" x14ac:dyDescent="0.25">
      <c r="A2105" s="120" t="s">
        <v>17</v>
      </c>
      <c r="B2105" s="121" t="s">
        <v>18</v>
      </c>
      <c r="C2105" s="122">
        <v>42664</v>
      </c>
      <c r="D2105" s="132">
        <v>140020</v>
      </c>
      <c r="E2105" s="120" t="s">
        <v>569</v>
      </c>
      <c r="F2105" s="130">
        <v>29</v>
      </c>
      <c r="G2105" s="120" t="str">
        <f>VLOOKUP(F2105,Plan2!$A$11:$H$148,3,0)</f>
        <v>CANETA MARCA-TEXTO, MATERIAL PLÁSTICO, TIPO PONTA FACETADA, COR FLUORESCENTE AZUL, TIPO NÃO RECARREGÁVEL, CARACTERÍSTICAS ADICIONAIS TRAÇO 1 A 4 MM E BASE D´ÁGUA</v>
      </c>
      <c r="H2105" s="130" t="s">
        <v>570</v>
      </c>
      <c r="I2105" s="130">
        <v>10</v>
      </c>
      <c r="J2105" s="131">
        <f>VLOOKUP(F2105,Plan2!$A$11:$H$148,8,0)</f>
        <v>0.85</v>
      </c>
      <c r="K2105" s="129">
        <f t="shared" si="129"/>
        <v>8.5</v>
      </c>
      <c r="L2105" s="133">
        <v>42653</v>
      </c>
      <c r="M2105" s="130" t="s">
        <v>627</v>
      </c>
      <c r="N2105" s="130">
        <v>10</v>
      </c>
      <c r="O2105" s="146">
        <f t="shared" si="130"/>
        <v>8.5</v>
      </c>
      <c r="P2105" s="152">
        <v>43055</v>
      </c>
      <c r="Q2105" s="153" t="s">
        <v>702</v>
      </c>
      <c r="R2105" s="120" t="s">
        <v>611</v>
      </c>
    </row>
    <row r="2106" spans="1:18" ht="45" x14ac:dyDescent="0.25">
      <c r="A2106" s="120" t="s">
        <v>17</v>
      </c>
      <c r="B2106" s="121" t="s">
        <v>18</v>
      </c>
      <c r="C2106" s="122">
        <v>42664</v>
      </c>
      <c r="D2106" s="132">
        <v>140020</v>
      </c>
      <c r="E2106" s="120" t="s">
        <v>569</v>
      </c>
      <c r="F2106" s="130">
        <v>26</v>
      </c>
      <c r="G2106" s="120" t="str">
        <f>VLOOKUP(F2106,Plan2!$A$11:$H$148,3,0)</f>
        <v>CANETA MARCA-TEXTO, MATERIAL PLÁSTICO, TIPO PONTA FLUORESCENTE, COR ROSA, TIPONÃO RECARREGÁVEL</v>
      </c>
      <c r="H2106" s="130" t="s">
        <v>570</v>
      </c>
      <c r="I2106" s="130">
        <v>10</v>
      </c>
      <c r="J2106" s="131">
        <f>VLOOKUP(F2106,Plan2!$A$11:$H$148,8,0)</f>
        <v>0.85</v>
      </c>
      <c r="K2106" s="129">
        <f t="shared" si="129"/>
        <v>8.5</v>
      </c>
      <c r="L2106" s="133">
        <v>42653</v>
      </c>
      <c r="M2106" s="130" t="s">
        <v>627</v>
      </c>
      <c r="N2106" s="130">
        <v>10</v>
      </c>
      <c r="O2106" s="146">
        <f t="shared" si="130"/>
        <v>8.5</v>
      </c>
      <c r="P2106" s="152">
        <v>43055</v>
      </c>
      <c r="Q2106" s="153" t="s">
        <v>702</v>
      </c>
      <c r="R2106" s="120" t="s">
        <v>611</v>
      </c>
    </row>
    <row r="2107" spans="1:18" ht="45" x14ac:dyDescent="0.25">
      <c r="A2107" s="120" t="s">
        <v>17</v>
      </c>
      <c r="B2107" s="121" t="s">
        <v>18</v>
      </c>
      <c r="C2107" s="122">
        <v>42664</v>
      </c>
      <c r="D2107" s="132">
        <v>140020</v>
      </c>
      <c r="E2107" s="120" t="s">
        <v>569</v>
      </c>
      <c r="F2107" s="130">
        <v>27</v>
      </c>
      <c r="G2107" s="120" t="str">
        <f>VLOOKUP(F2107,Plan2!$A$11:$H$148,3,0)</f>
        <v>CANETA MARCA-TEXTO, MATERIAL PLÁSTICO, TIPO PONTA FLUORESCENTE, COR VERDE, TIPO NÃO RECARREGÁVEL</v>
      </c>
      <c r="H2107" s="130" t="s">
        <v>570</v>
      </c>
      <c r="I2107" s="130">
        <v>10</v>
      </c>
      <c r="J2107" s="131">
        <f>VLOOKUP(F2107,Plan2!$A$11:$H$148,8,0)</f>
        <v>0.85</v>
      </c>
      <c r="K2107" s="129">
        <f t="shared" si="129"/>
        <v>8.5</v>
      </c>
      <c r="L2107" s="133">
        <v>42663</v>
      </c>
      <c r="M2107" s="130" t="s">
        <v>649</v>
      </c>
      <c r="N2107" s="130">
        <v>10</v>
      </c>
      <c r="O2107" s="146">
        <f t="shared" si="130"/>
        <v>8.5</v>
      </c>
      <c r="P2107" s="126">
        <v>42703</v>
      </c>
      <c r="Q2107" s="120">
        <v>387</v>
      </c>
      <c r="R2107" s="120" t="s">
        <v>611</v>
      </c>
    </row>
    <row r="2108" spans="1:18" ht="45" x14ac:dyDescent="0.25">
      <c r="A2108" s="120" t="s">
        <v>17</v>
      </c>
      <c r="B2108" s="121" t="s">
        <v>18</v>
      </c>
      <c r="C2108" s="122">
        <v>42664</v>
      </c>
      <c r="D2108" s="132">
        <v>140020</v>
      </c>
      <c r="E2108" s="120" t="s">
        <v>569</v>
      </c>
      <c r="F2108" s="130">
        <v>39</v>
      </c>
      <c r="G2108" s="120" t="str">
        <f>VLOOKUP(F2108,Plan2!$A$11:$H$148,3,0)</f>
        <v>CLIPE, TAMANHO 2, MATERIAL METAL, FORMATO PARALELO. CAIXA COM 100 UNIDADES</v>
      </c>
      <c r="H2108" s="130" t="s">
        <v>570</v>
      </c>
      <c r="I2108" s="130">
        <v>4</v>
      </c>
      <c r="J2108" s="131">
        <f>VLOOKUP(F2108,Plan2!$A$11:$H$148,8,0)</f>
        <v>0.95</v>
      </c>
      <c r="K2108" s="129">
        <f t="shared" si="129"/>
        <v>3.8</v>
      </c>
      <c r="L2108" s="133">
        <v>42663</v>
      </c>
      <c r="M2108" s="130" t="s">
        <v>648</v>
      </c>
      <c r="N2108" s="130">
        <v>4</v>
      </c>
      <c r="O2108" s="146">
        <f t="shared" si="130"/>
        <v>3.8</v>
      </c>
      <c r="P2108" s="126">
        <v>42667</v>
      </c>
      <c r="Q2108" s="120">
        <v>1343</v>
      </c>
      <c r="R2108" s="120" t="s">
        <v>611</v>
      </c>
    </row>
    <row r="2109" spans="1:18" ht="45" x14ac:dyDescent="0.25">
      <c r="A2109" s="120" t="s">
        <v>17</v>
      </c>
      <c r="B2109" s="121" t="s">
        <v>18</v>
      </c>
      <c r="C2109" s="122">
        <v>42664</v>
      </c>
      <c r="D2109" s="132">
        <v>140020</v>
      </c>
      <c r="E2109" s="120" t="s">
        <v>569</v>
      </c>
      <c r="F2109" s="130">
        <v>40</v>
      </c>
      <c r="G2109" s="120" t="str">
        <f>VLOOKUP(F2109,Plan2!$A$11:$H$148,3,0)</f>
        <v>CLIPE, TAMANHO 3, MATERIAL METAL, FORMATO PARALELO. CAIXA COM 50 UNIDADES</v>
      </c>
      <c r="H2109" s="130" t="s">
        <v>570</v>
      </c>
      <c r="I2109" s="130">
        <v>4</v>
      </c>
      <c r="J2109" s="131">
        <f>VLOOKUP(F2109,Plan2!$A$11:$H$148,8,0)</f>
        <v>0.99</v>
      </c>
      <c r="K2109" s="129">
        <f t="shared" si="129"/>
        <v>3.96</v>
      </c>
      <c r="L2109" s="133">
        <v>42663</v>
      </c>
      <c r="M2109" s="130" t="s">
        <v>648</v>
      </c>
      <c r="N2109" s="130">
        <v>4</v>
      </c>
      <c r="O2109" s="146">
        <f t="shared" si="130"/>
        <v>3.96</v>
      </c>
      <c r="P2109" s="126">
        <v>42667</v>
      </c>
      <c r="Q2109" s="120">
        <v>1343</v>
      </c>
      <c r="R2109" s="120" t="s">
        <v>611</v>
      </c>
    </row>
    <row r="2110" spans="1:18" ht="60" x14ac:dyDescent="0.25">
      <c r="A2110" s="120" t="s">
        <v>17</v>
      </c>
      <c r="B2110" s="121" t="s">
        <v>18</v>
      </c>
      <c r="C2110" s="122">
        <v>42664</v>
      </c>
      <c r="D2110" s="132">
        <v>140020</v>
      </c>
      <c r="E2110" s="120" t="s">
        <v>569</v>
      </c>
      <c r="F2110" s="130">
        <v>85</v>
      </c>
      <c r="G2110" s="120" t="str">
        <f>VLOOKUP(F2110,Plan2!$A$11:$H$148,3,0)</f>
        <v>EXTRATOR GRAMPO, MATERIAL AÇO INOXIDÁVEL, TIPO ESPÁTULA, CARACTERÍSTICAS ADICIONAIS DIMENSÕES 150 X 5 MM</v>
      </c>
      <c r="H2110" s="130" t="s">
        <v>570</v>
      </c>
      <c r="I2110" s="130">
        <v>8</v>
      </c>
      <c r="J2110" s="131">
        <f>VLOOKUP(F2110,Plan2!$A$11:$H$148,8,0)</f>
        <v>0.88</v>
      </c>
      <c r="K2110" s="129">
        <f t="shared" si="129"/>
        <v>7.04</v>
      </c>
      <c r="L2110" s="133">
        <v>42653</v>
      </c>
      <c r="M2110" s="130" t="s">
        <v>627</v>
      </c>
      <c r="N2110" s="130">
        <v>8</v>
      </c>
      <c r="O2110" s="146">
        <f t="shared" si="130"/>
        <v>7.04</v>
      </c>
      <c r="P2110" s="152">
        <v>43055</v>
      </c>
      <c r="Q2110" s="153" t="s">
        <v>702</v>
      </c>
      <c r="R2110" s="120" t="s">
        <v>611</v>
      </c>
    </row>
    <row r="2111" spans="1:18" ht="60" x14ac:dyDescent="0.25">
      <c r="A2111" s="120" t="s">
        <v>17</v>
      </c>
      <c r="B2111" s="121" t="s">
        <v>18</v>
      </c>
      <c r="C2111" s="122">
        <v>42664</v>
      </c>
      <c r="D2111" s="132">
        <v>140020</v>
      </c>
      <c r="E2111" s="120" t="s">
        <v>569</v>
      </c>
      <c r="F2111" s="130">
        <v>100</v>
      </c>
      <c r="G2111" s="120" t="str">
        <f>VLOOKUP(F2111,Plan2!$A$11:$H$148,3,0)</f>
        <v>GRAMPEADOR, TRATAMENTO SUPERFICIAL PINTADO, MATERIAL METAL, TIPO MESA, CAPACIDADE 100 FL, APLICAÇÃO PAPEL, TAMANHO GRAMPO 23/10</v>
      </c>
      <c r="H2111" s="130" t="s">
        <v>570</v>
      </c>
      <c r="I2111" s="130">
        <v>2</v>
      </c>
      <c r="J2111" s="131">
        <f>VLOOKUP(F2111,Plan2!$A$11:$H$148,8,0)</f>
        <v>33.200000000000003</v>
      </c>
      <c r="K2111" s="129">
        <f t="shared" si="129"/>
        <v>66.400000000000006</v>
      </c>
      <c r="L2111" s="133">
        <v>42653</v>
      </c>
      <c r="M2111" s="130" t="s">
        <v>624</v>
      </c>
      <c r="N2111" s="130">
        <v>2</v>
      </c>
      <c r="O2111" s="146">
        <f t="shared" si="130"/>
        <v>66.400000000000006</v>
      </c>
      <c r="P2111" s="126">
        <v>42718</v>
      </c>
      <c r="Q2111" s="120">
        <v>6938</v>
      </c>
      <c r="R2111" s="120" t="s">
        <v>611</v>
      </c>
    </row>
    <row r="2112" spans="1:18" ht="45" x14ac:dyDescent="0.25">
      <c r="A2112" s="120" t="s">
        <v>17</v>
      </c>
      <c r="B2112" s="121" t="s">
        <v>18</v>
      </c>
      <c r="C2112" s="122">
        <v>42664</v>
      </c>
      <c r="D2112" s="132">
        <v>140020</v>
      </c>
      <c r="E2112" s="120" t="s">
        <v>569</v>
      </c>
      <c r="F2112" s="130">
        <v>102</v>
      </c>
      <c r="G2112" s="120" t="str">
        <f>VLOOKUP(F2112,Plan2!$A$11:$H$148,3,0)</f>
        <v>GRAMPEADOR, TRATAMENTO SUPERFICIAL PINTADO, MATERIAL METAL, TIPO MESA, CAPACIDADE 50 FL, TAMANHO GRAMPO 26/6</v>
      </c>
      <c r="H2112" s="130" t="s">
        <v>570</v>
      </c>
      <c r="I2112" s="130">
        <v>6</v>
      </c>
      <c r="J2112" s="131">
        <f>VLOOKUP(F2112,Plan2!$A$11:$H$148,8,0)</f>
        <v>17.489999999999998</v>
      </c>
      <c r="K2112" s="129">
        <f t="shared" si="129"/>
        <v>104.94</v>
      </c>
      <c r="L2112" s="133">
        <v>42653</v>
      </c>
      <c r="M2112" s="130" t="s">
        <v>625</v>
      </c>
      <c r="N2112" s="130">
        <v>6</v>
      </c>
      <c r="O2112" s="146">
        <f t="shared" si="130"/>
        <v>104.94</v>
      </c>
      <c r="P2112" s="126">
        <v>42759</v>
      </c>
      <c r="Q2112" s="120">
        <v>4910</v>
      </c>
      <c r="R2112" s="120" t="s">
        <v>611</v>
      </c>
    </row>
    <row r="2113" spans="1:18" ht="60" x14ac:dyDescent="0.25">
      <c r="A2113" s="120" t="s">
        <v>17</v>
      </c>
      <c r="B2113" s="121" t="s">
        <v>18</v>
      </c>
      <c r="C2113" s="122">
        <v>42664</v>
      </c>
      <c r="D2113" s="132">
        <v>140020</v>
      </c>
      <c r="E2113" s="120" t="s">
        <v>569</v>
      </c>
      <c r="F2113" s="130">
        <v>103</v>
      </c>
      <c r="G2113" s="120" t="str">
        <f>VLOOKUP(F2113,Plan2!$A$11:$H$148,3,0)</f>
        <v>GRAMPO GRAMPEADOR, MATERIAL METAL, TRATAMENTO SUPERFICIAL GALVANIZADO, TAMANHO23/10, USO GRAMPEADOR DE MESA. CAIXA COM 5.000 UNIDADES</v>
      </c>
      <c r="H2113" s="130" t="s">
        <v>570</v>
      </c>
      <c r="I2113" s="130">
        <v>1</v>
      </c>
      <c r="J2113" s="131">
        <f>VLOOKUP(F2113,Plan2!$A$11:$H$148,8,0)</f>
        <v>7.75</v>
      </c>
      <c r="K2113" s="129">
        <f t="shared" si="129"/>
        <v>7.75</v>
      </c>
      <c r="L2113" s="130" t="s">
        <v>477</v>
      </c>
      <c r="M2113" s="130" t="s">
        <v>477</v>
      </c>
      <c r="N2113" s="130" t="s">
        <v>477</v>
      </c>
      <c r="O2113" s="130" t="s">
        <v>477</v>
      </c>
      <c r="P2113" s="126" t="s">
        <v>477</v>
      </c>
      <c r="Q2113" s="120" t="s">
        <v>477</v>
      </c>
      <c r="R2113" s="120" t="s">
        <v>478</v>
      </c>
    </row>
    <row r="2114" spans="1:18" ht="60" x14ac:dyDescent="0.25">
      <c r="A2114" s="120" t="s">
        <v>17</v>
      </c>
      <c r="B2114" s="121" t="s">
        <v>18</v>
      </c>
      <c r="C2114" s="122">
        <v>42664</v>
      </c>
      <c r="D2114" s="132">
        <v>140020</v>
      </c>
      <c r="E2114" s="120" t="s">
        <v>569</v>
      </c>
      <c r="F2114" s="130">
        <v>109</v>
      </c>
      <c r="G2114" s="120" t="str">
        <f>VLOOKUP(F2114,Plan2!$A$11:$H$148,3,0)</f>
        <v>LAPISEIRA, MATERIAL PLÁSTICO, DIÂMETRO CARGA 0,7 MM, CARACTERÍSTICAS ADICIONAIS PRENDEDOR E PONTEIRA DE METAL</v>
      </c>
      <c r="H2114" s="130" t="s">
        <v>570</v>
      </c>
      <c r="I2114" s="130">
        <v>10</v>
      </c>
      <c r="J2114" s="131">
        <f>VLOOKUP(F2114,Plan2!$A$11:$H$148,8,0)</f>
        <v>2</v>
      </c>
      <c r="K2114" s="129">
        <f t="shared" si="129"/>
        <v>20</v>
      </c>
      <c r="L2114" s="133">
        <v>42663</v>
      </c>
      <c r="M2114" s="130" t="s">
        <v>649</v>
      </c>
      <c r="N2114" s="130">
        <v>10</v>
      </c>
      <c r="O2114" s="146">
        <f t="shared" si="130"/>
        <v>20</v>
      </c>
      <c r="P2114" s="126">
        <v>42703</v>
      </c>
      <c r="Q2114" s="120">
        <v>387</v>
      </c>
      <c r="R2114" s="120" t="s">
        <v>611</v>
      </c>
    </row>
    <row r="2115" spans="1:18" ht="60" x14ac:dyDescent="0.25">
      <c r="A2115" s="120" t="s">
        <v>17</v>
      </c>
      <c r="B2115" s="121" t="s">
        <v>18</v>
      </c>
      <c r="C2115" s="122">
        <v>42664</v>
      </c>
      <c r="D2115" s="132">
        <v>140020</v>
      </c>
      <c r="E2115" s="120" t="s">
        <v>569</v>
      </c>
      <c r="F2115" s="130">
        <v>163</v>
      </c>
      <c r="G2115" s="120" t="str">
        <f>VLOOKUP(F2115,Plan2!$A$11:$H$148,3,0)</f>
        <v>RÉGUA COMUM, MATERIAL PLÁSTICO CRISTAL, COMPRIMENTO 30 CM, GRADUAÇÃO CENTÍMETRO, TIPO MATERIAL RÍGIDO</v>
      </c>
      <c r="H2115" s="130" t="s">
        <v>570</v>
      </c>
      <c r="I2115" s="130">
        <v>4</v>
      </c>
      <c r="J2115" s="131">
        <f>VLOOKUP(F2115,Plan2!$A$11:$H$148,8,0)</f>
        <v>0.49</v>
      </c>
      <c r="K2115" s="129">
        <f t="shared" si="129"/>
        <v>1.96</v>
      </c>
      <c r="L2115" s="133">
        <v>42653</v>
      </c>
      <c r="M2115" s="130" t="s">
        <v>626</v>
      </c>
      <c r="N2115" s="130">
        <v>4</v>
      </c>
      <c r="O2115" s="146">
        <f t="shared" si="130"/>
        <v>1.96</v>
      </c>
      <c r="P2115" s="126">
        <v>42759</v>
      </c>
      <c r="Q2115" s="120">
        <v>14687</v>
      </c>
      <c r="R2115" s="120" t="s">
        <v>611</v>
      </c>
    </row>
    <row r="2116" spans="1:18" ht="60" x14ac:dyDescent="0.25">
      <c r="A2116" s="120" t="s">
        <v>17</v>
      </c>
      <c r="B2116" s="121" t="s">
        <v>18</v>
      </c>
      <c r="C2116" s="122">
        <v>42664</v>
      </c>
      <c r="D2116" s="132">
        <v>140108</v>
      </c>
      <c r="E2116" s="120" t="s">
        <v>500</v>
      </c>
      <c r="F2116" s="130">
        <v>99</v>
      </c>
      <c r="G2116" s="120" t="str">
        <f>VLOOKUP(F2116,Plan2!$A$11:$H$148,3,0)</f>
        <v>GARRAFA TÉRMICA, MATERIAL PLÁSTICO, CAPACIDADE 1 L, FORMATO CILÍNDRICO, CARACTERÍSTICAS ADICIONAIS COM TAMPA ROSCÁVEL E AMPOLA EM VIDRO</v>
      </c>
      <c r="H2116" s="130" t="s">
        <v>571</v>
      </c>
      <c r="I2116" s="130">
        <v>1</v>
      </c>
      <c r="J2116" s="131">
        <f>VLOOKUP(F2116,Plan2!$A$11:$H$148,8,0)</f>
        <v>19.989999999999998</v>
      </c>
      <c r="K2116" s="129">
        <f t="shared" si="129"/>
        <v>19.989999999999998</v>
      </c>
      <c r="L2116" s="133">
        <v>42663</v>
      </c>
      <c r="M2116" s="130" t="s">
        <v>641</v>
      </c>
      <c r="N2116" s="130">
        <v>1</v>
      </c>
      <c r="O2116" s="146">
        <f t="shared" si="130"/>
        <v>19.989999999999998</v>
      </c>
      <c r="P2116" s="126">
        <v>42724</v>
      </c>
      <c r="Q2116" s="120">
        <v>579</v>
      </c>
      <c r="R2116" s="120" t="s">
        <v>611</v>
      </c>
    </row>
    <row r="2117" spans="1:18" ht="75" x14ac:dyDescent="0.25">
      <c r="A2117" s="120" t="s">
        <v>17</v>
      </c>
      <c r="B2117" s="121" t="s">
        <v>18</v>
      </c>
      <c r="C2117" s="122">
        <v>42664</v>
      </c>
      <c r="D2117" s="132">
        <v>140108</v>
      </c>
      <c r="E2117" s="120" t="s">
        <v>500</v>
      </c>
      <c r="F2117" s="130">
        <v>143</v>
      </c>
      <c r="G2117" s="120" t="str">
        <f>VLOOKUP(F2117,Plan2!$A$11:$H$148,3,0)</f>
        <v>PASTA ARQUIVO, MATERIAL PLÁSTICO CORRUGADO FLEXÍVEL, TIPO COM ABAS, LARGURA 250 MM, ALTURA 340 MM, LOMBADA 35 MM, COR AZUL, CARACTERÍSTICAS ADICIONAIS COMELÁSTICO</v>
      </c>
      <c r="H2117" s="130" t="s">
        <v>571</v>
      </c>
      <c r="I2117" s="130">
        <v>40</v>
      </c>
      <c r="J2117" s="131">
        <f>VLOOKUP(F2117,Plan2!$A$11:$H$148,8,0)</f>
        <v>1.85</v>
      </c>
      <c r="K2117" s="129">
        <f t="shared" ref="K2117:K2180" si="131">J2117*I2117</f>
        <v>74</v>
      </c>
      <c r="L2117" s="133">
        <v>42653</v>
      </c>
      <c r="M2117" s="130" t="s">
        <v>618</v>
      </c>
      <c r="N2117" s="130">
        <v>40</v>
      </c>
      <c r="O2117" s="146">
        <f t="shared" si="130"/>
        <v>74</v>
      </c>
      <c r="P2117" s="149">
        <v>43055</v>
      </c>
      <c r="Q2117" s="151" t="s">
        <v>701</v>
      </c>
      <c r="R2117" s="120" t="s">
        <v>611</v>
      </c>
    </row>
    <row r="2118" spans="1:18" ht="75" x14ac:dyDescent="0.25">
      <c r="A2118" s="120" t="s">
        <v>17</v>
      </c>
      <c r="B2118" s="121" t="s">
        <v>18</v>
      </c>
      <c r="C2118" s="122">
        <v>42664</v>
      </c>
      <c r="D2118" s="132">
        <v>150200</v>
      </c>
      <c r="E2118" s="120" t="s">
        <v>263</v>
      </c>
      <c r="F2118" s="130">
        <v>33</v>
      </c>
      <c r="G2118" s="120" t="str">
        <f>VLOOKUP(F2118,Plan2!$A$11:$H$148,3,0)</f>
        <v>CAPA ENCADERNAÇÃO, MATERIAL PVC- CLORETO DE POLIVINILA, TIPO OFÍCIO 2, COR PRETA, FORMATO 210 X 330 MM, ESPESSURA 3 MM, CARACTERÍSTICAS ADICIONAIS CONTRACAPA</v>
      </c>
      <c r="H2118" s="130" t="s">
        <v>477</v>
      </c>
      <c r="I2118" s="130">
        <v>1360</v>
      </c>
      <c r="J2118" s="131">
        <f>VLOOKUP(F2118,Plan2!$A$11:$H$148,8,0)</f>
        <v>0.22</v>
      </c>
      <c r="K2118" s="129">
        <f t="shared" si="131"/>
        <v>299.2</v>
      </c>
      <c r="L2118" s="133">
        <v>42663</v>
      </c>
      <c r="M2118" s="133" t="s">
        <v>643</v>
      </c>
      <c r="N2118" s="130">
        <v>20</v>
      </c>
      <c r="O2118" s="146">
        <f t="shared" si="130"/>
        <v>4.4000000000000004</v>
      </c>
      <c r="P2118" s="126">
        <v>42668</v>
      </c>
      <c r="Q2118" s="120">
        <v>347</v>
      </c>
      <c r="R2118" s="120" t="s">
        <v>692</v>
      </c>
    </row>
    <row r="2119" spans="1:18" ht="60" x14ac:dyDescent="0.25">
      <c r="A2119" s="120" t="s">
        <v>17</v>
      </c>
      <c r="B2119" s="121" t="s">
        <v>18</v>
      </c>
      <c r="C2119" s="122">
        <v>42664</v>
      </c>
      <c r="D2119" s="132">
        <v>150200</v>
      </c>
      <c r="E2119" s="120" t="s">
        <v>263</v>
      </c>
      <c r="F2119" s="130">
        <v>101</v>
      </c>
      <c r="G2119" s="120" t="str">
        <f>VLOOKUP(F2119,Plan2!$A$11:$H$148,3,0)</f>
        <v>GRAMPEADOR, TRATAMENTO SUPERFICIAL PINTADO, MATERIAL METAL, TIPO MESA, CAPACIDADE 20 FL, APLICAÇÃO PAPEL, TAMANHO GRAMPO 26/6</v>
      </c>
      <c r="H2119" s="130" t="s">
        <v>477</v>
      </c>
      <c r="I2119" s="130">
        <v>2</v>
      </c>
      <c r="J2119" s="131">
        <f>VLOOKUP(F2119,Plan2!$A$11:$H$148,8,0)</f>
        <v>5.84</v>
      </c>
      <c r="K2119" s="129">
        <f t="shared" si="131"/>
        <v>11.68</v>
      </c>
      <c r="L2119" s="133">
        <v>42653</v>
      </c>
      <c r="M2119" s="144" t="s">
        <v>622</v>
      </c>
      <c r="N2119" s="130">
        <v>2</v>
      </c>
      <c r="O2119" s="146">
        <f t="shared" si="130"/>
        <v>11.68</v>
      </c>
      <c r="P2119" s="133">
        <v>42758</v>
      </c>
      <c r="Q2119" s="144">
        <v>1467</v>
      </c>
      <c r="R2119" s="120" t="s">
        <v>611</v>
      </c>
    </row>
    <row r="2120" spans="1:18" ht="45" x14ac:dyDescent="0.25">
      <c r="A2120" s="120" t="s">
        <v>17</v>
      </c>
      <c r="B2120" s="121" t="s">
        <v>18</v>
      </c>
      <c r="C2120" s="122">
        <v>42664</v>
      </c>
      <c r="D2120" s="132">
        <v>150200</v>
      </c>
      <c r="E2120" s="120" t="s">
        <v>263</v>
      </c>
      <c r="F2120" s="130">
        <v>104</v>
      </c>
      <c r="G2120" s="120" t="str">
        <f>VLOOKUP(F2120,Plan2!$A$11:$H$148,3,0)</f>
        <v>GRAMPO GRAMPEADOR, MATERIAL METAL, TRATAMENTO SUPERFICIAL GALVANIZADO, TAMANHO26/6. CAIXA COM 5.000 UNIDADES</v>
      </c>
      <c r="H2120" s="130" t="s">
        <v>477</v>
      </c>
      <c r="I2120" s="130">
        <v>1</v>
      </c>
      <c r="J2120" s="131">
        <f>VLOOKUP(F2120,Plan2!$A$11:$H$148,8,0)</f>
        <v>2</v>
      </c>
      <c r="K2120" s="129">
        <f t="shared" si="131"/>
        <v>2</v>
      </c>
      <c r="L2120" s="133">
        <v>42663</v>
      </c>
      <c r="M2120" s="133" t="s">
        <v>643</v>
      </c>
      <c r="N2120" s="130">
        <v>1</v>
      </c>
      <c r="O2120" s="146">
        <f t="shared" si="130"/>
        <v>2</v>
      </c>
      <c r="P2120" s="126">
        <v>42668</v>
      </c>
      <c r="Q2120" s="120">
        <v>347</v>
      </c>
      <c r="R2120" s="120" t="s">
        <v>611</v>
      </c>
    </row>
    <row r="2121" spans="1:18" ht="60" x14ac:dyDescent="0.25">
      <c r="A2121" s="120" t="s">
        <v>17</v>
      </c>
      <c r="B2121" s="121" t="s">
        <v>18</v>
      </c>
      <c r="C2121" s="122">
        <v>42664</v>
      </c>
      <c r="D2121" s="132">
        <v>150200</v>
      </c>
      <c r="E2121" s="120" t="s">
        <v>263</v>
      </c>
      <c r="F2121" s="130">
        <v>109</v>
      </c>
      <c r="G2121" s="120" t="str">
        <f>VLOOKUP(F2121,Plan2!$A$11:$H$148,3,0)</f>
        <v>LAPISEIRA, MATERIAL PLÁSTICO, DIÂMETRO CARGA 0,7 MM, CARACTERÍSTICAS ADICIONAIS PRENDEDOR E PONTEIRA DE METAL</v>
      </c>
      <c r="H2121" s="130" t="s">
        <v>477</v>
      </c>
      <c r="I2121" s="130">
        <v>5</v>
      </c>
      <c r="J2121" s="131">
        <f>VLOOKUP(F2121,Plan2!$A$11:$H$148,8,0)</f>
        <v>2</v>
      </c>
      <c r="K2121" s="129">
        <f t="shared" si="131"/>
        <v>10</v>
      </c>
      <c r="L2121" s="133">
        <v>42663</v>
      </c>
      <c r="M2121" s="130" t="s">
        <v>642</v>
      </c>
      <c r="N2121" s="130">
        <v>5</v>
      </c>
      <c r="O2121" s="146">
        <f t="shared" si="130"/>
        <v>10</v>
      </c>
      <c r="P2121" s="126">
        <v>42703</v>
      </c>
      <c r="Q2121" s="120">
        <v>384</v>
      </c>
      <c r="R2121" s="120" t="s">
        <v>611</v>
      </c>
    </row>
    <row r="2122" spans="1:18" ht="45" x14ac:dyDescent="0.25">
      <c r="A2122" s="120" t="s">
        <v>17</v>
      </c>
      <c r="B2122" s="121" t="s">
        <v>18</v>
      </c>
      <c r="C2122" s="122">
        <v>42664</v>
      </c>
      <c r="D2122" s="132">
        <v>150200</v>
      </c>
      <c r="E2122" s="120" t="s">
        <v>263</v>
      </c>
      <c r="F2122" s="130">
        <v>174</v>
      </c>
      <c r="G2122" s="120" t="str">
        <f>VLOOKUP(F2122,Plan2!$A$11:$H$148,3,0)</f>
        <v>TESOURA, MATERIAL AÇO INOXIDÁVEL, MATERIAL CABO POLIPROPILENO, COMPRIMENTO 20 CM</v>
      </c>
      <c r="H2122" s="130" t="s">
        <v>477</v>
      </c>
      <c r="I2122" s="130">
        <v>2</v>
      </c>
      <c r="J2122" s="131">
        <f>VLOOKUP(F2122,Plan2!$A$11:$H$148,8,0)</f>
        <v>2.8</v>
      </c>
      <c r="K2122" s="129">
        <f t="shared" si="131"/>
        <v>5.6</v>
      </c>
      <c r="L2122" s="133">
        <v>42663</v>
      </c>
      <c r="M2122" s="130" t="s">
        <v>642</v>
      </c>
      <c r="N2122" s="130">
        <v>2</v>
      </c>
      <c r="O2122" s="146">
        <f t="shared" si="130"/>
        <v>5.6</v>
      </c>
      <c r="P2122" s="126">
        <v>42703</v>
      </c>
      <c r="Q2122" s="120">
        <v>384</v>
      </c>
      <c r="R2122" s="120" t="s">
        <v>611</v>
      </c>
    </row>
    <row r="2123" spans="1:18" ht="90" x14ac:dyDescent="0.25">
      <c r="A2123" s="120" t="s">
        <v>17</v>
      </c>
      <c r="B2123" s="121" t="s">
        <v>18</v>
      </c>
      <c r="C2123" s="122">
        <v>42664</v>
      </c>
      <c r="D2123" s="132">
        <v>170000</v>
      </c>
      <c r="E2123" s="120" t="s">
        <v>572</v>
      </c>
      <c r="F2123" s="130">
        <v>4</v>
      </c>
      <c r="G2123" s="120" t="str">
        <f>VLOOKUP(F2123,Plan2!$A$11:$H$148,3,0)</f>
        <v>ALFINETE MAPA, MATERIAL METAL, TRATAMENTO SUPERFICIAL NIQUELADO, MATERIAL CABEÇA PLÁSTICO, FORMATO CABEÇA REDONDO, COR PRETA, COMPRIMENTO 10 MM, APLICAÇÃO MAPA. CAIXA COM 100 UNIDADES</v>
      </c>
      <c r="H2123" s="130" t="s">
        <v>573</v>
      </c>
      <c r="I2123" s="130">
        <v>5</v>
      </c>
      <c r="J2123" s="131">
        <f>VLOOKUP(F2123,Plan2!$A$11:$H$148,8,0)</f>
        <v>3.5</v>
      </c>
      <c r="K2123" s="129">
        <f t="shared" si="131"/>
        <v>17.5</v>
      </c>
      <c r="L2123" s="133">
        <v>42663</v>
      </c>
      <c r="M2123" s="130" t="s">
        <v>642</v>
      </c>
      <c r="N2123" s="130">
        <v>5</v>
      </c>
      <c r="O2123" s="146">
        <f t="shared" si="130"/>
        <v>17.5</v>
      </c>
      <c r="P2123" s="126">
        <v>42703</v>
      </c>
      <c r="Q2123" s="120">
        <v>384</v>
      </c>
      <c r="R2123" s="120" t="s">
        <v>611</v>
      </c>
    </row>
    <row r="2124" spans="1:18" ht="60" x14ac:dyDescent="0.25">
      <c r="A2124" s="120" t="s">
        <v>17</v>
      </c>
      <c r="B2124" s="121" t="s">
        <v>18</v>
      </c>
      <c r="C2124" s="122">
        <v>42664</v>
      </c>
      <c r="D2124" s="132">
        <v>170000</v>
      </c>
      <c r="E2124" s="120" t="s">
        <v>572</v>
      </c>
      <c r="F2124" s="130">
        <v>7</v>
      </c>
      <c r="G2124" s="120" t="str">
        <f>VLOOKUP(F2124,Plan2!$A$11:$H$148,3,0)</f>
        <v>APAGADOR QUADRO MAGNÉTICO, MATERIAL CORPO PLÁSTICO, COMPRIMENTO 15 CM, LARGURA6 CM, ALTURA 4 CM, MATERIAL BASE FELTRO, ENCAIXE PINCEL SEM ENCAIXE</v>
      </c>
      <c r="H2124" s="130" t="s">
        <v>573</v>
      </c>
      <c r="I2124" s="130">
        <v>5</v>
      </c>
      <c r="J2124" s="131">
        <f>VLOOKUP(F2124,Plan2!$A$11:$H$148,8,0)</f>
        <v>2.5</v>
      </c>
      <c r="K2124" s="129">
        <f t="shared" si="131"/>
        <v>12.5</v>
      </c>
      <c r="L2124" s="133">
        <v>42663</v>
      </c>
      <c r="M2124" s="130" t="s">
        <v>645</v>
      </c>
      <c r="N2124" s="130">
        <v>5</v>
      </c>
      <c r="O2124" s="146">
        <f t="shared" si="130"/>
        <v>12.5</v>
      </c>
      <c r="P2124" s="133">
        <v>42765</v>
      </c>
      <c r="Q2124" s="130">
        <v>17907</v>
      </c>
      <c r="R2124" s="120" t="s">
        <v>611</v>
      </c>
    </row>
    <row r="2125" spans="1:18" ht="45" x14ac:dyDescent="0.25">
      <c r="A2125" s="120" t="s">
        <v>17</v>
      </c>
      <c r="B2125" s="121" t="s">
        <v>18</v>
      </c>
      <c r="C2125" s="122">
        <v>42664</v>
      </c>
      <c r="D2125" s="132">
        <v>170000</v>
      </c>
      <c r="E2125" s="120" t="s">
        <v>572</v>
      </c>
      <c r="F2125" s="130">
        <v>9</v>
      </c>
      <c r="G2125" s="120" t="str">
        <f>VLOOKUP(F2125,Plan2!$A$11:$H$148,3,0)</f>
        <v>BARBANTE ALGODÃO, QUANTIDADE FIOS 8 UN, ACABAMENTO SUPERFICIAL CRÚ. ROLO DE 250G</v>
      </c>
      <c r="H2125" s="130" t="s">
        <v>573</v>
      </c>
      <c r="I2125" s="130">
        <v>10</v>
      </c>
      <c r="J2125" s="131">
        <f>VLOOKUP(F2125,Plan2!$A$11:$H$148,8,0)</f>
        <v>3.49</v>
      </c>
      <c r="K2125" s="129">
        <f t="shared" si="131"/>
        <v>34.900000000000006</v>
      </c>
      <c r="L2125" s="133">
        <v>42663</v>
      </c>
      <c r="M2125" s="130" t="s">
        <v>639</v>
      </c>
      <c r="N2125" s="130">
        <v>10</v>
      </c>
      <c r="O2125" s="146">
        <f t="shared" si="130"/>
        <v>34.900000000000006</v>
      </c>
      <c r="P2125" s="126">
        <v>42678</v>
      </c>
      <c r="Q2125" s="120">
        <v>1362</v>
      </c>
      <c r="R2125" s="120" t="s">
        <v>611</v>
      </c>
    </row>
    <row r="2126" spans="1:18" ht="60" x14ac:dyDescent="0.25">
      <c r="A2126" s="120" t="s">
        <v>17</v>
      </c>
      <c r="B2126" s="121" t="s">
        <v>18</v>
      </c>
      <c r="C2126" s="122">
        <v>42664</v>
      </c>
      <c r="D2126" s="132">
        <v>170000</v>
      </c>
      <c r="E2126" s="120" t="s">
        <v>572</v>
      </c>
      <c r="F2126" s="130">
        <v>15</v>
      </c>
      <c r="G2126" s="120" t="str">
        <f>VLOOKUP(F2126,Plan2!$A$11:$H$148,3,0)</f>
        <v>BORRACHA APAGADORA ESCRITA, MATERIAL PLÁSTICO DE VINIL, COMPRIMENTO 60 MM, LARGURA 20 MM, ALTURA 10 MM, COR VERDE, TIPO MACIA</v>
      </c>
      <c r="H2126" s="130" t="s">
        <v>573</v>
      </c>
      <c r="I2126" s="130">
        <v>100</v>
      </c>
      <c r="J2126" s="131">
        <f>VLOOKUP(F2126,Plan2!$A$11:$H$148,8,0)</f>
        <v>0.6</v>
      </c>
      <c r="K2126" s="129">
        <f t="shared" si="131"/>
        <v>60</v>
      </c>
      <c r="L2126" s="133">
        <v>42653</v>
      </c>
      <c r="M2126" s="130" t="s">
        <v>617</v>
      </c>
      <c r="N2126" s="130">
        <v>100</v>
      </c>
      <c r="O2126" s="146">
        <f t="shared" si="130"/>
        <v>60</v>
      </c>
      <c r="P2126" s="126">
        <v>42747</v>
      </c>
      <c r="Q2126" s="120">
        <v>14685</v>
      </c>
      <c r="R2126" s="120" t="s">
        <v>611</v>
      </c>
    </row>
    <row r="2127" spans="1:18" ht="30" x14ac:dyDescent="0.25">
      <c r="A2127" s="120" t="s">
        <v>17</v>
      </c>
      <c r="B2127" s="121" t="s">
        <v>18</v>
      </c>
      <c r="C2127" s="122">
        <v>42664</v>
      </c>
      <c r="D2127" s="132">
        <v>170000</v>
      </c>
      <c r="E2127" s="120" t="s">
        <v>572</v>
      </c>
      <c r="F2127" s="130">
        <v>17</v>
      </c>
      <c r="G2127" s="120" t="str">
        <f>VLOOKUP(F2127,Plan2!$A$11:$H$148,3,0)</f>
        <v>CAIXA ARQUIVO, MATERIAL PLÁSTICO, DIMENSÕES 135 X 240 X 360 MM, COR AZUL</v>
      </c>
      <c r="H2127" s="130" t="s">
        <v>573</v>
      </c>
      <c r="I2127" s="130">
        <v>15</v>
      </c>
      <c r="J2127" s="131">
        <f>VLOOKUP(F2127,Plan2!$A$11:$H$148,8,0)</f>
        <v>2.5499999999999998</v>
      </c>
      <c r="K2127" s="129">
        <f t="shared" si="131"/>
        <v>38.25</v>
      </c>
      <c r="L2127" s="133">
        <v>42663</v>
      </c>
      <c r="M2127" s="130" t="s">
        <v>640</v>
      </c>
      <c r="N2127" s="130">
        <v>15</v>
      </c>
      <c r="O2127" s="146">
        <f t="shared" si="130"/>
        <v>38.25</v>
      </c>
      <c r="P2127" s="126">
        <v>42759</v>
      </c>
      <c r="Q2127" s="120">
        <v>4733</v>
      </c>
      <c r="R2127" s="120" t="s">
        <v>611</v>
      </c>
    </row>
    <row r="2128" spans="1:18" ht="45" x14ac:dyDescent="0.25">
      <c r="A2128" s="120" t="s">
        <v>17</v>
      </c>
      <c r="B2128" s="121" t="s">
        <v>18</v>
      </c>
      <c r="C2128" s="122">
        <v>42664</v>
      </c>
      <c r="D2128" s="132">
        <v>170000</v>
      </c>
      <c r="E2128" s="120" t="s">
        <v>572</v>
      </c>
      <c r="F2128" s="130">
        <v>22</v>
      </c>
      <c r="G2128" s="120" t="str">
        <f>VLOOKUP(F2128,Plan2!$A$11:$H$148,3,0)</f>
        <v>CANETA HIDROGRÁFICA, MATERIAL PLÁSTICO, COR CARGA AZUL, APLICAÇÃO RETROPROJETOR</v>
      </c>
      <c r="H2128" s="130" t="s">
        <v>573</v>
      </c>
      <c r="I2128" s="130">
        <v>20</v>
      </c>
      <c r="J2128" s="131">
        <f>VLOOKUP(F2128,Plan2!$A$11:$H$148,8,0)</f>
        <v>1.3</v>
      </c>
      <c r="K2128" s="129">
        <f t="shared" si="131"/>
        <v>26</v>
      </c>
      <c r="L2128" s="133">
        <v>42653</v>
      </c>
      <c r="M2128" s="130" t="s">
        <v>618</v>
      </c>
      <c r="N2128" s="130">
        <v>20</v>
      </c>
      <c r="O2128" s="146">
        <f t="shared" si="130"/>
        <v>26</v>
      </c>
      <c r="P2128" s="149">
        <v>43055</v>
      </c>
      <c r="Q2128" s="151" t="s">
        <v>701</v>
      </c>
      <c r="R2128" s="120" t="s">
        <v>611</v>
      </c>
    </row>
    <row r="2129" spans="1:18" ht="45" x14ac:dyDescent="0.25">
      <c r="A2129" s="120" t="s">
        <v>17</v>
      </c>
      <c r="B2129" s="121" t="s">
        <v>18</v>
      </c>
      <c r="C2129" s="122">
        <v>42664</v>
      </c>
      <c r="D2129" s="132">
        <v>170000</v>
      </c>
      <c r="E2129" s="120" t="s">
        <v>572</v>
      </c>
      <c r="F2129" s="130">
        <v>39</v>
      </c>
      <c r="G2129" s="120" t="str">
        <f>VLOOKUP(F2129,Plan2!$A$11:$H$148,3,0)</f>
        <v>CLIPE, TAMANHO 2, MATERIAL METAL, FORMATO PARALELO. CAIXA COM 100 UNIDADES</v>
      </c>
      <c r="H2129" s="130" t="s">
        <v>573</v>
      </c>
      <c r="I2129" s="130">
        <v>10</v>
      </c>
      <c r="J2129" s="131">
        <f>VLOOKUP(F2129,Plan2!$A$11:$H$148,8,0)</f>
        <v>0.95</v>
      </c>
      <c r="K2129" s="129">
        <f t="shared" si="131"/>
        <v>9.5</v>
      </c>
      <c r="L2129" s="133">
        <v>42663</v>
      </c>
      <c r="M2129" s="130" t="s">
        <v>639</v>
      </c>
      <c r="N2129" s="130">
        <v>10</v>
      </c>
      <c r="O2129" s="146">
        <f t="shared" si="130"/>
        <v>9.5</v>
      </c>
      <c r="P2129" s="126">
        <v>42678</v>
      </c>
      <c r="Q2129" s="120">
        <v>1362</v>
      </c>
      <c r="R2129" s="120" t="s">
        <v>611</v>
      </c>
    </row>
    <row r="2130" spans="1:18" ht="60" x14ac:dyDescent="0.25">
      <c r="A2130" s="120" t="s">
        <v>17</v>
      </c>
      <c r="B2130" s="121" t="s">
        <v>18</v>
      </c>
      <c r="C2130" s="122">
        <v>42664</v>
      </c>
      <c r="D2130" s="132">
        <v>170000</v>
      </c>
      <c r="E2130" s="120" t="s">
        <v>572</v>
      </c>
      <c r="F2130" s="130">
        <v>46</v>
      </c>
      <c r="G2130" s="120" t="str">
        <f>VLOOKUP(F2130,Plan2!$A$11:$H$148,3,0)</f>
        <v>COLA, COMPOSIÇÃO CIANIACRILATO, APLICAÇÃO MATERIAIS POROSOS, CARACTERÍSTICAS ADICIONAIS BICO APLICADOR, TIPO INSTANTÂNEA. TUBO DE 3G</v>
      </c>
      <c r="H2130" s="130" t="s">
        <v>573</v>
      </c>
      <c r="I2130" s="130">
        <v>10</v>
      </c>
      <c r="J2130" s="131">
        <f>VLOOKUP(F2130,Plan2!$A$11:$H$148,8,0)</f>
        <v>3.23</v>
      </c>
      <c r="K2130" s="129">
        <f t="shared" si="131"/>
        <v>32.299999999999997</v>
      </c>
      <c r="L2130" s="133">
        <v>42653</v>
      </c>
      <c r="M2130" s="130" t="s">
        <v>617</v>
      </c>
      <c r="N2130" s="130">
        <v>10</v>
      </c>
      <c r="O2130" s="146">
        <f t="shared" si="130"/>
        <v>32.299999999999997</v>
      </c>
      <c r="P2130" s="126">
        <v>42747</v>
      </c>
      <c r="Q2130" s="120">
        <v>14685</v>
      </c>
      <c r="R2130" s="120" t="s">
        <v>611</v>
      </c>
    </row>
    <row r="2131" spans="1:18" ht="45" x14ac:dyDescent="0.25">
      <c r="A2131" s="120" t="s">
        <v>17</v>
      </c>
      <c r="B2131" s="121" t="s">
        <v>18</v>
      </c>
      <c r="C2131" s="122">
        <v>42664</v>
      </c>
      <c r="D2131" s="132">
        <v>170000</v>
      </c>
      <c r="E2131" s="120" t="s">
        <v>572</v>
      </c>
      <c r="F2131" s="130">
        <v>48</v>
      </c>
      <c r="G2131" s="120" t="str">
        <f>VLOOKUP(F2131,Plan2!$A$11:$H$148,3,0)</f>
        <v>COLA, COR BRANCA, APLICAÇÃO PAPEL, CARACTERÍSTICAS ADICIONAIS ATÓXICA, TIPO BASTÃO. TUBO DE 20G</v>
      </c>
      <c r="H2131" s="130" t="s">
        <v>573</v>
      </c>
      <c r="I2131" s="130">
        <v>15</v>
      </c>
      <c r="J2131" s="131">
        <f>VLOOKUP(F2131,Plan2!$A$11:$H$148,8,0)</f>
        <v>0.94</v>
      </c>
      <c r="K2131" s="129">
        <f t="shared" si="131"/>
        <v>14.1</v>
      </c>
      <c r="L2131" s="133">
        <v>42653</v>
      </c>
      <c r="M2131" s="130" t="s">
        <v>617</v>
      </c>
      <c r="N2131" s="130">
        <v>15</v>
      </c>
      <c r="O2131" s="146">
        <f t="shared" si="130"/>
        <v>14.1</v>
      </c>
      <c r="P2131" s="126">
        <v>42747</v>
      </c>
      <c r="Q2131" s="120">
        <v>14685</v>
      </c>
      <c r="R2131" s="120" t="s">
        <v>611</v>
      </c>
    </row>
    <row r="2132" spans="1:18" ht="60" x14ac:dyDescent="0.25">
      <c r="A2132" s="120" t="s">
        <v>17</v>
      </c>
      <c r="B2132" s="121" t="s">
        <v>18</v>
      </c>
      <c r="C2132" s="122">
        <v>42664</v>
      </c>
      <c r="D2132" s="132">
        <v>170000</v>
      </c>
      <c r="E2132" s="120" t="s">
        <v>572</v>
      </c>
      <c r="F2132" s="130">
        <v>82</v>
      </c>
      <c r="G2132" s="120" t="str">
        <f>VLOOKUP(F2132,Plan2!$A$11:$H$148,3,0)</f>
        <v>ESTILETE DESENHO, MATERIAL CORPO PLÁSTICO RESISTENTE, LARGURA LÂMINA 22 MM, TIPO LÂMINA RETRÁTIL, TIPO FIXAÇÃO LÂMINA ENCAIXE DE PRESSÃO</v>
      </c>
      <c r="H2132" s="130" t="s">
        <v>573</v>
      </c>
      <c r="I2132" s="130">
        <v>10</v>
      </c>
      <c r="J2132" s="131">
        <f>VLOOKUP(F2132,Plan2!$A$11:$H$148,8,0)</f>
        <v>1</v>
      </c>
      <c r="K2132" s="129">
        <f t="shared" si="131"/>
        <v>10</v>
      </c>
      <c r="L2132" s="133">
        <v>42653</v>
      </c>
      <c r="M2132" s="130" t="s">
        <v>618</v>
      </c>
      <c r="N2132" s="130">
        <v>10</v>
      </c>
      <c r="O2132" s="146">
        <f t="shared" ref="O2132:O2194" si="132">N2132*J2132</f>
        <v>10</v>
      </c>
      <c r="P2132" s="149">
        <v>43055</v>
      </c>
      <c r="Q2132" s="151" t="s">
        <v>701</v>
      </c>
      <c r="R2132" s="120" t="s">
        <v>611</v>
      </c>
    </row>
    <row r="2133" spans="1:18" ht="60" x14ac:dyDescent="0.25">
      <c r="A2133" s="120" t="s">
        <v>17</v>
      </c>
      <c r="B2133" s="121" t="s">
        <v>18</v>
      </c>
      <c r="C2133" s="122">
        <v>42664</v>
      </c>
      <c r="D2133" s="132">
        <v>170000</v>
      </c>
      <c r="E2133" s="120" t="s">
        <v>572</v>
      </c>
      <c r="F2133" s="130">
        <v>87</v>
      </c>
      <c r="G2133" s="120" t="str">
        <f>VLOOKUP(F2133,Plan2!$A$11:$H$148,3,0)</f>
        <v>FITA ADESIVA, MATERIAL CELOFANE TRANSPARENTE, TIPO MONOFACE, LARGURA 19 MM, COMPRIMENTO 30 M, COR INCOLOR, APLICAÇÃO MULTIUSO</v>
      </c>
      <c r="H2133" s="130" t="s">
        <v>573</v>
      </c>
      <c r="I2133" s="130">
        <v>30</v>
      </c>
      <c r="J2133" s="131">
        <f>VLOOKUP(F2133,Plan2!$A$11:$H$148,8,0)</f>
        <v>0.97</v>
      </c>
      <c r="K2133" s="129">
        <f t="shared" si="131"/>
        <v>29.099999999999998</v>
      </c>
      <c r="L2133" s="133">
        <v>42653</v>
      </c>
      <c r="M2133" s="130" t="s">
        <v>614</v>
      </c>
      <c r="N2133" s="130">
        <v>30</v>
      </c>
      <c r="O2133" s="146">
        <f t="shared" si="132"/>
        <v>29.099999999999998</v>
      </c>
      <c r="P2133" s="126">
        <v>42753</v>
      </c>
      <c r="Q2133" s="120">
        <v>1593</v>
      </c>
      <c r="R2133" s="120" t="s">
        <v>611</v>
      </c>
    </row>
    <row r="2134" spans="1:18" ht="75" x14ac:dyDescent="0.25">
      <c r="A2134" s="120" t="s">
        <v>17</v>
      </c>
      <c r="B2134" s="121" t="s">
        <v>18</v>
      </c>
      <c r="C2134" s="122">
        <v>42664</v>
      </c>
      <c r="D2134" s="132">
        <v>170000</v>
      </c>
      <c r="E2134" s="120" t="s">
        <v>572</v>
      </c>
      <c r="F2134" s="130">
        <v>91</v>
      </c>
      <c r="G2134" s="120" t="str">
        <f>VLOOKUP(F2134,Plan2!$A$11:$H$148,3,0)</f>
        <v>FITA ADESIVA, MATERIAL POLIPROPILENO TRANSPARENTE, TIPO MONOFACE, LARGURA 19 MM, COMPRIMENTO 50 M, COR INCOLOR, APLICAÇÃO MULTIUSO. ROLO DE 50 METROS</v>
      </c>
      <c r="H2134" s="130" t="s">
        <v>573</v>
      </c>
      <c r="I2134" s="130">
        <v>30</v>
      </c>
      <c r="J2134" s="131">
        <f>VLOOKUP(F2134,Plan2!$A$11:$H$148,8,0)</f>
        <v>1.03</v>
      </c>
      <c r="K2134" s="129">
        <f t="shared" si="131"/>
        <v>30.900000000000002</v>
      </c>
      <c r="L2134" s="133">
        <v>42653</v>
      </c>
      <c r="M2134" s="130" t="s">
        <v>621</v>
      </c>
      <c r="N2134" s="130">
        <v>30</v>
      </c>
      <c r="O2134" s="146">
        <f t="shared" si="132"/>
        <v>30.900000000000002</v>
      </c>
      <c r="P2134" s="126">
        <v>42758</v>
      </c>
      <c r="Q2134" s="120">
        <v>4141</v>
      </c>
      <c r="R2134" s="120" t="s">
        <v>611</v>
      </c>
    </row>
    <row r="2135" spans="1:18" ht="60" x14ac:dyDescent="0.25">
      <c r="A2135" s="120" t="s">
        <v>17</v>
      </c>
      <c r="B2135" s="121" t="s">
        <v>18</v>
      </c>
      <c r="C2135" s="122">
        <v>42664</v>
      </c>
      <c r="D2135" s="132">
        <v>170000</v>
      </c>
      <c r="E2135" s="120" t="s">
        <v>572</v>
      </c>
      <c r="F2135" s="130">
        <v>99</v>
      </c>
      <c r="G2135" s="120" t="str">
        <f>VLOOKUP(F2135,Plan2!$A$11:$H$148,3,0)</f>
        <v>GARRAFA TÉRMICA, MATERIAL PLÁSTICO, CAPACIDADE 1 L, FORMATO CILÍNDRICO, CARACTERÍSTICAS ADICIONAIS COM TAMPA ROSCÁVEL E AMPOLA EM VIDRO</v>
      </c>
      <c r="H2135" s="130" t="s">
        <v>573</v>
      </c>
      <c r="I2135" s="130">
        <v>10</v>
      </c>
      <c r="J2135" s="131">
        <f>VLOOKUP(F2135,Plan2!$A$11:$H$148,8,0)</f>
        <v>19.989999999999998</v>
      </c>
      <c r="K2135" s="129">
        <f t="shared" si="131"/>
        <v>199.89999999999998</v>
      </c>
      <c r="L2135" s="133">
        <v>42663</v>
      </c>
      <c r="M2135" s="130" t="s">
        <v>641</v>
      </c>
      <c r="N2135" s="130">
        <v>10</v>
      </c>
      <c r="O2135" s="146">
        <f t="shared" si="132"/>
        <v>199.89999999999998</v>
      </c>
      <c r="P2135" s="126">
        <v>42724</v>
      </c>
      <c r="Q2135" s="120">
        <v>579</v>
      </c>
      <c r="R2135" s="120" t="s">
        <v>611</v>
      </c>
    </row>
    <row r="2136" spans="1:18" ht="45" x14ac:dyDescent="0.25">
      <c r="A2136" s="120" t="s">
        <v>17</v>
      </c>
      <c r="B2136" s="121" t="s">
        <v>18</v>
      </c>
      <c r="C2136" s="122">
        <v>42664</v>
      </c>
      <c r="D2136" s="132">
        <v>170000</v>
      </c>
      <c r="E2136" s="120" t="s">
        <v>572</v>
      </c>
      <c r="F2136" s="130">
        <v>102</v>
      </c>
      <c r="G2136" s="120" t="str">
        <f>VLOOKUP(F2136,Plan2!$A$11:$H$148,3,0)</f>
        <v>GRAMPEADOR, TRATAMENTO SUPERFICIAL PINTADO, MATERIAL METAL, TIPO MESA, CAPACIDADE 50 FL, TAMANHO GRAMPO 26/6</v>
      </c>
      <c r="H2136" s="130" t="s">
        <v>573</v>
      </c>
      <c r="I2136" s="130">
        <v>10</v>
      </c>
      <c r="J2136" s="131">
        <f>VLOOKUP(F2136,Plan2!$A$11:$H$148,8,0)</f>
        <v>17.489999999999998</v>
      </c>
      <c r="K2136" s="129">
        <f t="shared" si="131"/>
        <v>174.89999999999998</v>
      </c>
      <c r="L2136" s="133">
        <v>42653</v>
      </c>
      <c r="M2136" s="130" t="s">
        <v>616</v>
      </c>
      <c r="N2136" s="130">
        <v>10</v>
      </c>
      <c r="O2136" s="146">
        <f t="shared" si="132"/>
        <v>174.89999999999998</v>
      </c>
      <c r="P2136" s="126">
        <v>42746</v>
      </c>
      <c r="Q2136" s="120">
        <v>4909</v>
      </c>
      <c r="R2136" s="120" t="s">
        <v>611</v>
      </c>
    </row>
    <row r="2137" spans="1:18" ht="45" x14ac:dyDescent="0.25">
      <c r="A2137" s="120" t="s">
        <v>17</v>
      </c>
      <c r="B2137" s="121" t="s">
        <v>18</v>
      </c>
      <c r="C2137" s="122">
        <v>42664</v>
      </c>
      <c r="D2137" s="132">
        <v>170000</v>
      </c>
      <c r="E2137" s="120" t="s">
        <v>572</v>
      </c>
      <c r="F2137" s="130">
        <v>104</v>
      </c>
      <c r="G2137" s="120" t="str">
        <f>VLOOKUP(F2137,Plan2!$A$11:$H$148,3,0)</f>
        <v>GRAMPO GRAMPEADOR, MATERIAL METAL, TRATAMENTO SUPERFICIAL GALVANIZADO, TAMANHO26/6. CAIXA COM 5.000 UNIDADES</v>
      </c>
      <c r="H2137" s="130" t="s">
        <v>573</v>
      </c>
      <c r="I2137" s="130">
        <v>2</v>
      </c>
      <c r="J2137" s="131">
        <f>VLOOKUP(F2137,Plan2!$A$11:$H$148,8,0)</f>
        <v>2</v>
      </c>
      <c r="K2137" s="129">
        <f t="shared" si="131"/>
        <v>4</v>
      </c>
      <c r="L2137" s="133">
        <v>42663</v>
      </c>
      <c r="M2137" s="133" t="s">
        <v>643</v>
      </c>
      <c r="N2137" s="130">
        <v>2</v>
      </c>
      <c r="O2137" s="146">
        <f t="shared" si="132"/>
        <v>4</v>
      </c>
      <c r="P2137" s="126">
        <v>42668</v>
      </c>
      <c r="Q2137" s="120">
        <v>347</v>
      </c>
      <c r="R2137" s="120" t="s">
        <v>611</v>
      </c>
    </row>
    <row r="2138" spans="1:18" ht="135" x14ac:dyDescent="0.25">
      <c r="A2138" s="120" t="s">
        <v>17</v>
      </c>
      <c r="B2138" s="121" t="s">
        <v>18</v>
      </c>
      <c r="C2138" s="122">
        <v>42664</v>
      </c>
      <c r="D2138" s="132">
        <v>170000</v>
      </c>
      <c r="E2138" s="120" t="s">
        <v>572</v>
      </c>
      <c r="F2138" s="130">
        <v>114</v>
      </c>
      <c r="G2138" s="120" t="str">
        <f>VLOOKUP(F2138,Plan2!$A$11:$H$148,3,0)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2138" s="130" t="s">
        <v>573</v>
      </c>
      <c r="I2138" s="130">
        <v>10</v>
      </c>
      <c r="J2138" s="131">
        <f>VLOOKUP(F2138,Plan2!$A$11:$H$148,8,0)</f>
        <v>11.42</v>
      </c>
      <c r="K2138" s="129">
        <f t="shared" si="131"/>
        <v>114.2</v>
      </c>
      <c r="L2138" s="133">
        <v>42663</v>
      </c>
      <c r="M2138" s="130" t="s">
        <v>640</v>
      </c>
      <c r="N2138" s="130">
        <v>5</v>
      </c>
      <c r="O2138" s="146">
        <f t="shared" si="132"/>
        <v>57.1</v>
      </c>
      <c r="P2138" s="126">
        <v>42759</v>
      </c>
      <c r="Q2138" s="120">
        <v>4733</v>
      </c>
      <c r="R2138" s="120" t="s">
        <v>692</v>
      </c>
    </row>
    <row r="2139" spans="1:18" ht="135" x14ac:dyDescent="0.25">
      <c r="A2139" s="120" t="s">
        <v>17</v>
      </c>
      <c r="B2139" s="121" t="s">
        <v>18</v>
      </c>
      <c r="C2139" s="122">
        <v>42664</v>
      </c>
      <c r="D2139" s="132">
        <v>170000</v>
      </c>
      <c r="E2139" s="120" t="s">
        <v>572</v>
      </c>
      <c r="F2139" s="130">
        <v>115</v>
      </c>
      <c r="G2139" s="120" t="str">
        <f>VLOOKUP(F2139,Plan2!$A$11:$H$148,3,0)</f>
        <v>LUVA PARA PROCEDIMENTO NÃO CIRÚRGICO, MATERIAL LÁTEX NATURAL ÍNTEGRO E UNIFORME, TAMANHO PEQUENO, CARACTERÍSTICAS ADICIONAIS LUBRIFICADA COM PÓ BIOABSORVÍVEL, DESCARTÁVEL, APRESENTAÇÃO ATÓXICA, TIPO AMBIDESTRA, TIPO USO DESCARTÁVEL, MODELO FORMATO ANATÔMICO, FINALIDADE RESISTENTE À TRAÇÃO</v>
      </c>
      <c r="H2139" s="130" t="s">
        <v>573</v>
      </c>
      <c r="I2139" s="130">
        <v>10</v>
      </c>
      <c r="J2139" s="131">
        <f>VLOOKUP(F2139,Plan2!$A$11:$H$148,8,0)</f>
        <v>14.1</v>
      </c>
      <c r="K2139" s="129">
        <f t="shared" si="131"/>
        <v>141</v>
      </c>
      <c r="L2139" s="130" t="s">
        <v>477</v>
      </c>
      <c r="M2139" s="130" t="s">
        <v>477</v>
      </c>
      <c r="N2139" s="130" t="s">
        <v>477</v>
      </c>
      <c r="O2139" s="130" t="s">
        <v>477</v>
      </c>
      <c r="P2139" s="126" t="s">
        <v>477</v>
      </c>
      <c r="Q2139" s="120" t="s">
        <v>477</v>
      </c>
      <c r="R2139" s="120" t="s">
        <v>478</v>
      </c>
    </row>
    <row r="2140" spans="1:18" ht="75" x14ac:dyDescent="0.25">
      <c r="A2140" s="120" t="s">
        <v>17</v>
      </c>
      <c r="B2140" s="121" t="s">
        <v>18</v>
      </c>
      <c r="C2140" s="122">
        <v>42664</v>
      </c>
      <c r="D2140" s="132">
        <v>170000</v>
      </c>
      <c r="E2140" s="120" t="s">
        <v>572</v>
      </c>
      <c r="F2140" s="130">
        <v>143</v>
      </c>
      <c r="G2140" s="120" t="str">
        <f>VLOOKUP(F2140,Plan2!$A$11:$H$148,3,0)</f>
        <v>PASTA ARQUIVO, MATERIAL PLÁSTICO CORRUGADO FLEXÍVEL, TIPO COM ABAS, LARGURA 250 MM, ALTURA 340 MM, LOMBADA 35 MM, COR AZUL, CARACTERÍSTICAS ADICIONAIS COMELÁSTICO</v>
      </c>
      <c r="H2140" s="130" t="s">
        <v>573</v>
      </c>
      <c r="I2140" s="130">
        <v>15</v>
      </c>
      <c r="J2140" s="131">
        <f>VLOOKUP(F2140,Plan2!$A$11:$H$148,8,0)</f>
        <v>1.85</v>
      </c>
      <c r="K2140" s="129">
        <f t="shared" si="131"/>
        <v>27.75</v>
      </c>
      <c r="L2140" s="133">
        <v>42653</v>
      </c>
      <c r="M2140" s="130" t="s">
        <v>618</v>
      </c>
      <c r="N2140" s="130">
        <v>15</v>
      </c>
      <c r="O2140" s="146">
        <f t="shared" si="132"/>
        <v>27.75</v>
      </c>
      <c r="P2140" s="149">
        <v>43055</v>
      </c>
      <c r="Q2140" s="151" t="s">
        <v>701</v>
      </c>
      <c r="R2140" s="120" t="s">
        <v>611</v>
      </c>
    </row>
    <row r="2141" spans="1:18" ht="75" x14ac:dyDescent="0.25">
      <c r="A2141" s="120" t="s">
        <v>17</v>
      </c>
      <c r="B2141" s="121" t="s">
        <v>18</v>
      </c>
      <c r="C2141" s="122">
        <v>42664</v>
      </c>
      <c r="D2141" s="132">
        <v>170000</v>
      </c>
      <c r="E2141" s="120" t="s">
        <v>572</v>
      </c>
      <c r="F2141" s="130">
        <v>141</v>
      </c>
      <c r="G2141" s="120" t="str">
        <f>VLOOKUP(F2141,Plan2!$A$11:$H$148,3,0)</f>
        <v>PASTA ARQUIVO, MATERIAL PLÁSTICO CORRUGADO FLEXÍVEL, TIPO COM ABAS, LARGURA 250 MM, ALTURA 340 MM, LOMBADA 20 MM, COR AMARELA, CARACTERÍSTICAS ADICIONAIS COM ELÁSTICO</v>
      </c>
      <c r="H2141" s="130" t="s">
        <v>573</v>
      </c>
      <c r="I2141" s="130">
        <v>10</v>
      </c>
      <c r="J2141" s="131">
        <f>VLOOKUP(F2141,Plan2!$A$11:$H$148,8,0)</f>
        <v>1.73</v>
      </c>
      <c r="K2141" s="129">
        <f t="shared" si="131"/>
        <v>17.3</v>
      </c>
      <c r="L2141" s="133">
        <v>42653</v>
      </c>
      <c r="M2141" s="130" t="s">
        <v>618</v>
      </c>
      <c r="N2141" s="130">
        <v>10</v>
      </c>
      <c r="O2141" s="146">
        <f t="shared" si="132"/>
        <v>17.3</v>
      </c>
      <c r="P2141" s="149">
        <v>43055</v>
      </c>
      <c r="Q2141" s="151" t="s">
        <v>701</v>
      </c>
      <c r="R2141" s="120" t="s">
        <v>611</v>
      </c>
    </row>
    <row r="2142" spans="1:18" ht="45" x14ac:dyDescent="0.25">
      <c r="A2142" s="120" t="s">
        <v>17</v>
      </c>
      <c r="B2142" s="121" t="s">
        <v>18</v>
      </c>
      <c r="C2142" s="122">
        <v>42664</v>
      </c>
      <c r="D2142" s="132">
        <v>170000</v>
      </c>
      <c r="E2142" s="120" t="s">
        <v>572</v>
      </c>
      <c r="F2142" s="130">
        <v>151</v>
      </c>
      <c r="G2142" s="120" t="str">
        <f>VLOOKUP(F2142,Plan2!$A$11:$H$148,3,0)</f>
        <v>PINCEL ATÔMICO, MATERIAL PLÁSTICO, TIPO PONTA FELTRO, TIPO CARGA DESCARTÁVEL, COR TINTA VERDE</v>
      </c>
      <c r="H2142" s="130" t="s">
        <v>573</v>
      </c>
      <c r="I2142" s="130">
        <v>10</v>
      </c>
      <c r="J2142" s="131">
        <f>VLOOKUP(F2142,Plan2!$A$11:$H$148,8,0)</f>
        <v>1.05</v>
      </c>
      <c r="K2142" s="129">
        <f t="shared" si="131"/>
        <v>10.5</v>
      </c>
      <c r="L2142" s="133">
        <v>42653</v>
      </c>
      <c r="M2142" s="130" t="s">
        <v>618</v>
      </c>
      <c r="N2142" s="130">
        <v>10</v>
      </c>
      <c r="O2142" s="146">
        <f t="shared" si="132"/>
        <v>10.5</v>
      </c>
      <c r="P2142" s="149">
        <v>43055</v>
      </c>
      <c r="Q2142" s="151" t="s">
        <v>701</v>
      </c>
      <c r="R2142" s="120" t="s">
        <v>611</v>
      </c>
    </row>
    <row r="2143" spans="1:18" ht="60" x14ac:dyDescent="0.25">
      <c r="A2143" s="120" t="s">
        <v>17</v>
      </c>
      <c r="B2143" s="121" t="s">
        <v>18</v>
      </c>
      <c r="C2143" s="122">
        <v>42664</v>
      </c>
      <c r="D2143" s="132">
        <v>170000</v>
      </c>
      <c r="E2143" s="120" t="s">
        <v>572</v>
      </c>
      <c r="F2143" s="130">
        <v>158</v>
      </c>
      <c r="G2143" s="120" t="str">
        <f>VLOOKUP(F2143,Plan2!$A$11:$H$148,3,0)</f>
        <v>PINCEL QUADRO BRANCO / MAGNÉTICO, MATERIAL PLÁSTICO, MATERIAL PONTA FELTRO, TIPO CARGA DESCARTÁVEL, COR VERDE</v>
      </c>
      <c r="H2143" s="130" t="s">
        <v>573</v>
      </c>
      <c r="I2143" s="130">
        <v>50</v>
      </c>
      <c r="J2143" s="131">
        <f>VLOOKUP(F2143,Plan2!$A$11:$H$148,8,0)</f>
        <v>1.27</v>
      </c>
      <c r="K2143" s="129">
        <f t="shared" si="131"/>
        <v>63.5</v>
      </c>
      <c r="L2143" s="133">
        <v>42653</v>
      </c>
      <c r="M2143" s="130" t="s">
        <v>618</v>
      </c>
      <c r="N2143" s="130">
        <v>50</v>
      </c>
      <c r="O2143" s="146">
        <f t="shared" si="132"/>
        <v>63.5</v>
      </c>
      <c r="P2143" s="149">
        <v>43055</v>
      </c>
      <c r="Q2143" s="151" t="s">
        <v>701</v>
      </c>
      <c r="R2143" s="120" t="s">
        <v>611</v>
      </c>
    </row>
    <row r="2144" spans="1:18" ht="60" x14ac:dyDescent="0.25">
      <c r="A2144" s="120" t="s">
        <v>17</v>
      </c>
      <c r="B2144" s="121" t="s">
        <v>18</v>
      </c>
      <c r="C2144" s="122">
        <v>42664</v>
      </c>
      <c r="D2144" s="132">
        <v>170000</v>
      </c>
      <c r="E2144" s="120" t="s">
        <v>572</v>
      </c>
      <c r="F2144" s="130">
        <v>159</v>
      </c>
      <c r="G2144" s="120" t="str">
        <f>VLOOKUP(F2144,Plan2!$A$11:$H$148,3,0)</f>
        <v>PINCEL QUADRO BRANCO / MAGNÉTICO, MATERIAL PLÁSTICO, MATERIAL PONTA FELTRO, TIPO CARGA DESCARTÁVEL, COR VERMELHO</v>
      </c>
      <c r="H2144" s="130" t="s">
        <v>573</v>
      </c>
      <c r="I2144" s="130">
        <v>50</v>
      </c>
      <c r="J2144" s="131">
        <f>VLOOKUP(F2144,Plan2!$A$11:$H$148,8,0)</f>
        <v>1.28</v>
      </c>
      <c r="K2144" s="129">
        <f t="shared" si="131"/>
        <v>64</v>
      </c>
      <c r="L2144" s="133">
        <v>42653</v>
      </c>
      <c r="M2144" s="130" t="s">
        <v>618</v>
      </c>
      <c r="N2144" s="130">
        <v>50</v>
      </c>
      <c r="O2144" s="146">
        <f t="shared" si="132"/>
        <v>64</v>
      </c>
      <c r="P2144" s="149">
        <v>43055</v>
      </c>
      <c r="Q2144" s="151" t="s">
        <v>701</v>
      </c>
      <c r="R2144" s="120" t="s">
        <v>611</v>
      </c>
    </row>
    <row r="2145" spans="1:18" ht="45" x14ac:dyDescent="0.25">
      <c r="A2145" s="120" t="s">
        <v>17</v>
      </c>
      <c r="B2145" s="121" t="s">
        <v>18</v>
      </c>
      <c r="C2145" s="122">
        <v>42664</v>
      </c>
      <c r="D2145" s="132">
        <v>170000</v>
      </c>
      <c r="E2145" s="120" t="s">
        <v>572</v>
      </c>
      <c r="F2145" s="130">
        <v>156</v>
      </c>
      <c r="G2145" s="120" t="str">
        <f>VLOOKUP(F2145,Plan2!$A$11:$H$148,3,0)</f>
        <v>PINCEL QUADRO BRANCO / MAGNÉTICO, MATERIAL PLÁSTICO, MATERIAL PONTA FELTRO, TIPO CARGA DESCARTÁVEL, COR AZUL</v>
      </c>
      <c r="H2145" s="130" t="s">
        <v>573</v>
      </c>
      <c r="I2145" s="130">
        <v>10</v>
      </c>
      <c r="J2145" s="131">
        <f>VLOOKUP(F2145,Plan2!$A$11:$H$148,8,0)</f>
        <v>1.3</v>
      </c>
      <c r="K2145" s="129">
        <f t="shared" si="131"/>
        <v>13</v>
      </c>
      <c r="L2145" s="133">
        <v>42663</v>
      </c>
      <c r="M2145" s="130" t="s">
        <v>642</v>
      </c>
      <c r="N2145" s="130">
        <v>10</v>
      </c>
      <c r="O2145" s="146">
        <f t="shared" si="132"/>
        <v>13</v>
      </c>
      <c r="P2145" s="126">
        <v>42703</v>
      </c>
      <c r="Q2145" s="120">
        <v>384</v>
      </c>
      <c r="R2145" s="120" t="s">
        <v>611</v>
      </c>
    </row>
    <row r="2146" spans="1:18" ht="45" x14ac:dyDescent="0.25">
      <c r="A2146" s="120" t="s">
        <v>17</v>
      </c>
      <c r="B2146" s="121" t="s">
        <v>18</v>
      </c>
      <c r="C2146" s="122">
        <v>42664</v>
      </c>
      <c r="D2146" s="132">
        <v>170000</v>
      </c>
      <c r="E2146" s="120" t="s">
        <v>572</v>
      </c>
      <c r="F2146" s="130">
        <v>174</v>
      </c>
      <c r="G2146" s="120" t="str">
        <f>VLOOKUP(F2146,Plan2!$A$11:$H$148,3,0)</f>
        <v>TESOURA, MATERIAL AÇO INOXIDÁVEL, MATERIAL CABO POLIPROPILENO, COMPRIMENTO 20 CM</v>
      </c>
      <c r="H2146" s="130" t="s">
        <v>573</v>
      </c>
      <c r="I2146" s="130">
        <v>10</v>
      </c>
      <c r="J2146" s="131">
        <f>VLOOKUP(F2146,Plan2!$A$11:$H$148,8,0)</f>
        <v>2.8</v>
      </c>
      <c r="K2146" s="129">
        <f t="shared" si="131"/>
        <v>28</v>
      </c>
      <c r="L2146" s="133">
        <v>42663</v>
      </c>
      <c r="M2146" s="130" t="s">
        <v>642</v>
      </c>
      <c r="N2146" s="130">
        <v>10</v>
      </c>
      <c r="O2146" s="146">
        <f t="shared" si="132"/>
        <v>28</v>
      </c>
      <c r="P2146" s="126">
        <v>42703</v>
      </c>
      <c r="Q2146" s="120">
        <v>384</v>
      </c>
      <c r="R2146" s="120" t="s">
        <v>611</v>
      </c>
    </row>
    <row r="2147" spans="1:18" ht="60" x14ac:dyDescent="0.25">
      <c r="A2147" s="120" t="s">
        <v>17</v>
      </c>
      <c r="B2147" s="121" t="s">
        <v>18</v>
      </c>
      <c r="C2147" s="122">
        <v>42664</v>
      </c>
      <c r="D2147" s="132">
        <v>180000</v>
      </c>
      <c r="E2147" s="120" t="s">
        <v>330</v>
      </c>
      <c r="F2147" s="130">
        <v>87</v>
      </c>
      <c r="G2147" s="120" t="str">
        <f>VLOOKUP(F2147,Plan2!$A$11:$H$148,3,0)</f>
        <v>FITA ADESIVA, MATERIAL CELOFANE TRANSPARENTE, TIPO MONOFACE, LARGURA 19 MM, COMPRIMENTO 30 M, COR INCOLOR, APLICAÇÃO MULTIUSO</v>
      </c>
      <c r="H2147" s="130" t="s">
        <v>574</v>
      </c>
      <c r="I2147" s="130">
        <v>4</v>
      </c>
      <c r="J2147" s="131">
        <f>VLOOKUP(F2147,Plan2!$A$11:$H$148,8,0)</f>
        <v>0.97</v>
      </c>
      <c r="K2147" s="129">
        <f t="shared" si="131"/>
        <v>3.88</v>
      </c>
      <c r="L2147" s="133">
        <v>42653</v>
      </c>
      <c r="M2147" s="130" t="s">
        <v>635</v>
      </c>
      <c r="N2147" s="130">
        <v>4</v>
      </c>
      <c r="O2147" s="146">
        <f t="shared" si="132"/>
        <v>3.88</v>
      </c>
      <c r="P2147" s="126">
        <v>42745</v>
      </c>
      <c r="Q2147" s="120">
        <v>1594</v>
      </c>
      <c r="R2147" s="120" t="s">
        <v>611</v>
      </c>
    </row>
    <row r="2148" spans="1:18" ht="75" x14ac:dyDescent="0.25">
      <c r="A2148" s="120" t="s">
        <v>17</v>
      </c>
      <c r="B2148" s="121" t="s">
        <v>18</v>
      </c>
      <c r="C2148" s="122">
        <v>42664</v>
      </c>
      <c r="D2148" s="132">
        <v>180000</v>
      </c>
      <c r="E2148" s="120" t="s">
        <v>330</v>
      </c>
      <c r="F2148" s="130">
        <v>91</v>
      </c>
      <c r="G2148" s="120" t="str">
        <f>VLOOKUP(F2148,Plan2!$A$11:$H$148,3,0)</f>
        <v>FITA ADESIVA, MATERIAL POLIPROPILENO TRANSPARENTE, TIPO MONOFACE, LARGURA 19 MM, COMPRIMENTO 50 M, COR INCOLOR, APLICAÇÃO MULTIUSO. ROLO DE 50 METROS</v>
      </c>
      <c r="H2148" s="130" t="s">
        <v>574</v>
      </c>
      <c r="I2148" s="130">
        <v>4</v>
      </c>
      <c r="J2148" s="131">
        <f>VLOOKUP(F2148,Plan2!$A$11:$H$148,8,0)</f>
        <v>1.03</v>
      </c>
      <c r="K2148" s="129">
        <f t="shared" si="131"/>
        <v>4.12</v>
      </c>
      <c r="L2148" s="133">
        <v>42653</v>
      </c>
      <c r="M2148" s="130" t="s">
        <v>636</v>
      </c>
      <c r="N2148" s="130">
        <v>4</v>
      </c>
      <c r="O2148" s="146">
        <f t="shared" si="132"/>
        <v>4.12</v>
      </c>
      <c r="P2148" s="126">
        <v>42758</v>
      </c>
      <c r="Q2148" s="120">
        <v>4142</v>
      </c>
      <c r="R2148" s="120" t="s">
        <v>611</v>
      </c>
    </row>
    <row r="2149" spans="1:18" ht="135" x14ac:dyDescent="0.25">
      <c r="A2149" s="120" t="s">
        <v>17</v>
      </c>
      <c r="B2149" s="121" t="s">
        <v>18</v>
      </c>
      <c r="C2149" s="122">
        <v>42664</v>
      </c>
      <c r="D2149" s="132">
        <v>180000</v>
      </c>
      <c r="E2149" s="120" t="s">
        <v>330</v>
      </c>
      <c r="F2149" s="130">
        <v>115</v>
      </c>
      <c r="G2149" s="120" t="str">
        <f>VLOOKUP(F2149,Plan2!$A$11:$H$148,3,0)</f>
        <v>LUVA PARA PROCEDIMENTO NÃO CIRÚRGICO, MATERIAL LÁTEX NATURAL ÍNTEGRO E UNIFORME, TAMANHO PEQUENO, CARACTERÍSTICAS ADICIONAIS LUBRIFICADA COM PÓ BIOABSORVÍVEL, DESCARTÁVEL, APRESENTAÇÃO ATÓXICA, TIPO AMBIDESTRA, TIPO USO DESCARTÁVEL, MODELO FORMATO ANATÔMICO, FINALIDADE RESISTENTE À TRAÇÃO</v>
      </c>
      <c r="H2149" s="130" t="s">
        <v>574</v>
      </c>
      <c r="I2149" s="130">
        <v>10</v>
      </c>
      <c r="J2149" s="131">
        <f>VLOOKUP(F2149,Plan2!$A$11:$H$148,8,0)</f>
        <v>14.1</v>
      </c>
      <c r="K2149" s="129">
        <f t="shared" si="131"/>
        <v>141</v>
      </c>
      <c r="L2149" s="133">
        <v>42663</v>
      </c>
      <c r="M2149" s="130" t="s">
        <v>651</v>
      </c>
      <c r="N2149" s="130">
        <v>2</v>
      </c>
      <c r="O2149" s="146">
        <f t="shared" si="132"/>
        <v>28.2</v>
      </c>
      <c r="P2149" s="126">
        <v>42703</v>
      </c>
      <c r="Q2149" s="120">
        <v>386</v>
      </c>
      <c r="R2149" s="120" t="s">
        <v>692</v>
      </c>
    </row>
    <row r="2150" spans="1:18" ht="45" x14ac:dyDescent="0.25">
      <c r="A2150" s="120" t="s">
        <v>17</v>
      </c>
      <c r="B2150" s="121" t="s">
        <v>18</v>
      </c>
      <c r="C2150" s="122">
        <v>42664</v>
      </c>
      <c r="D2150" s="132">
        <v>180000</v>
      </c>
      <c r="E2150" s="120" t="s">
        <v>330</v>
      </c>
      <c r="F2150" s="130">
        <v>173</v>
      </c>
      <c r="G2150" s="120" t="str">
        <f>VLOOKUP(F2150,Plan2!$A$11:$H$148,3,0)</f>
        <v>TESOURA, MATERIAL AÇO INOXIDÁVEL, MATERIAL CABO PLÁSTICO, COMPRIMENTO 16 CM</v>
      </c>
      <c r="H2150" s="130" t="s">
        <v>574</v>
      </c>
      <c r="I2150" s="130">
        <v>2</v>
      </c>
      <c r="J2150" s="131">
        <f>VLOOKUP(F2150,Plan2!$A$11:$H$148,8,0)</f>
        <v>2.69</v>
      </c>
      <c r="K2150" s="129">
        <f t="shared" si="131"/>
        <v>5.38</v>
      </c>
      <c r="L2150" s="133">
        <v>42653</v>
      </c>
      <c r="M2150" s="130" t="s">
        <v>637</v>
      </c>
      <c r="N2150" s="130">
        <v>2</v>
      </c>
      <c r="O2150" s="146">
        <f t="shared" si="132"/>
        <v>5.38</v>
      </c>
      <c r="P2150" s="126">
        <v>42759</v>
      </c>
      <c r="Q2150" s="120">
        <v>1468</v>
      </c>
      <c r="R2150" s="120" t="s">
        <v>611</v>
      </c>
    </row>
    <row r="2151" spans="1:18" ht="45" x14ac:dyDescent="0.25">
      <c r="A2151" s="120" t="s">
        <v>17</v>
      </c>
      <c r="B2151" s="121" t="s">
        <v>18</v>
      </c>
      <c r="C2151" s="122">
        <v>42664</v>
      </c>
      <c r="D2151" s="132">
        <v>180000</v>
      </c>
      <c r="E2151" s="120" t="s">
        <v>330</v>
      </c>
      <c r="F2151" s="130">
        <v>174</v>
      </c>
      <c r="G2151" s="120" t="str">
        <f>VLOOKUP(F2151,Plan2!$A$11:$H$148,3,0)</f>
        <v>TESOURA, MATERIAL AÇO INOXIDÁVEL, MATERIAL CABO POLIPROPILENO, COMPRIMENTO 20 CM</v>
      </c>
      <c r="H2151" s="130" t="s">
        <v>574</v>
      </c>
      <c r="I2151" s="130">
        <v>2</v>
      </c>
      <c r="J2151" s="131">
        <f>VLOOKUP(F2151,Plan2!$A$11:$H$148,8,0)</f>
        <v>2.8</v>
      </c>
      <c r="K2151" s="129">
        <f t="shared" si="131"/>
        <v>5.6</v>
      </c>
      <c r="L2151" s="133">
        <v>42663</v>
      </c>
      <c r="M2151" s="130" t="s">
        <v>642</v>
      </c>
      <c r="N2151" s="130">
        <v>2</v>
      </c>
      <c r="O2151" s="146">
        <f t="shared" si="132"/>
        <v>5.6</v>
      </c>
      <c r="P2151" s="126">
        <v>42703</v>
      </c>
      <c r="Q2151" s="120">
        <v>384</v>
      </c>
      <c r="R2151" s="120" t="s">
        <v>611</v>
      </c>
    </row>
    <row r="2152" spans="1:18" ht="60" x14ac:dyDescent="0.25">
      <c r="A2152" s="120" t="s">
        <v>17</v>
      </c>
      <c r="B2152" s="121" t="s">
        <v>18</v>
      </c>
      <c r="C2152" s="122">
        <v>42664</v>
      </c>
      <c r="D2152" s="132">
        <v>200100</v>
      </c>
      <c r="E2152" s="120" t="s">
        <v>494</v>
      </c>
      <c r="F2152" s="130">
        <v>100</v>
      </c>
      <c r="G2152" s="120" t="str">
        <f>VLOOKUP(F2152,Plan2!$A$11:$H$148,3,0)</f>
        <v>GRAMPEADOR, TRATAMENTO SUPERFICIAL PINTADO, MATERIAL METAL, TIPO MESA, CAPACIDADE 100 FL, APLICAÇÃO PAPEL, TAMANHO GRAMPO 23/10</v>
      </c>
      <c r="H2152" s="130" t="s">
        <v>575</v>
      </c>
      <c r="I2152" s="130">
        <v>1</v>
      </c>
      <c r="J2152" s="131">
        <f>VLOOKUP(F2152,Plan2!$A$11:$H$148,8,0)</f>
        <v>33.200000000000003</v>
      </c>
      <c r="K2152" s="129">
        <f t="shared" si="131"/>
        <v>33.200000000000003</v>
      </c>
      <c r="L2152" s="133">
        <v>42653</v>
      </c>
      <c r="M2152" s="130" t="s">
        <v>615</v>
      </c>
      <c r="N2152" s="130">
        <v>1</v>
      </c>
      <c r="O2152" s="146">
        <f t="shared" si="132"/>
        <v>33.200000000000003</v>
      </c>
      <c r="P2152" s="126">
        <v>42718</v>
      </c>
      <c r="Q2152" s="120">
        <v>6939</v>
      </c>
      <c r="R2152" s="120" t="s">
        <v>611</v>
      </c>
    </row>
    <row r="2153" spans="1:18" ht="45" x14ac:dyDescent="0.25">
      <c r="A2153" s="120" t="s">
        <v>17</v>
      </c>
      <c r="B2153" s="121" t="s">
        <v>18</v>
      </c>
      <c r="C2153" s="122">
        <v>42664</v>
      </c>
      <c r="D2153" s="132">
        <v>200100</v>
      </c>
      <c r="E2153" s="120" t="s">
        <v>494</v>
      </c>
      <c r="F2153" s="130">
        <v>102</v>
      </c>
      <c r="G2153" s="120" t="str">
        <f>VLOOKUP(F2153,Plan2!$A$11:$H$148,3,0)</f>
        <v>GRAMPEADOR, TRATAMENTO SUPERFICIAL PINTADO, MATERIAL METAL, TIPO MESA, CAPACIDADE 50 FL, TAMANHO GRAMPO 26/6</v>
      </c>
      <c r="H2153" s="130" t="s">
        <v>575</v>
      </c>
      <c r="I2153" s="130">
        <v>10</v>
      </c>
      <c r="J2153" s="131">
        <f>VLOOKUP(F2153,Plan2!$A$11:$H$148,8,0)</f>
        <v>17.489999999999998</v>
      </c>
      <c r="K2153" s="129">
        <f t="shared" si="131"/>
        <v>174.89999999999998</v>
      </c>
      <c r="L2153" s="133">
        <v>42653</v>
      </c>
      <c r="M2153" s="130" t="s">
        <v>616</v>
      </c>
      <c r="N2153" s="130">
        <v>10</v>
      </c>
      <c r="O2153" s="146">
        <f t="shared" si="132"/>
        <v>174.89999999999998</v>
      </c>
      <c r="P2153" s="126">
        <v>42746</v>
      </c>
      <c r="Q2153" s="120">
        <v>4909</v>
      </c>
      <c r="R2153" s="120" t="s">
        <v>611</v>
      </c>
    </row>
    <row r="2154" spans="1:18" ht="60" x14ac:dyDescent="0.25">
      <c r="A2154" s="120" t="s">
        <v>17</v>
      </c>
      <c r="B2154" s="121" t="s">
        <v>18</v>
      </c>
      <c r="C2154" s="122">
        <v>42664</v>
      </c>
      <c r="D2154" s="132">
        <v>200100</v>
      </c>
      <c r="E2154" s="120" t="s">
        <v>494</v>
      </c>
      <c r="F2154" s="130">
        <v>103</v>
      </c>
      <c r="G2154" s="120" t="str">
        <f>VLOOKUP(F2154,Plan2!$A$11:$H$148,3,0)</f>
        <v>GRAMPO GRAMPEADOR, MATERIAL METAL, TRATAMENTO SUPERFICIAL GALVANIZADO, TAMANHO23/10, USO GRAMPEADOR DE MESA. CAIXA COM 5.000 UNIDADES</v>
      </c>
      <c r="H2154" s="130" t="s">
        <v>575</v>
      </c>
      <c r="I2154" s="130">
        <v>2</v>
      </c>
      <c r="J2154" s="131">
        <f>VLOOKUP(F2154,Plan2!$A$11:$H$148,8,0)</f>
        <v>7.75</v>
      </c>
      <c r="K2154" s="129">
        <f t="shared" si="131"/>
        <v>15.5</v>
      </c>
      <c r="L2154" s="130" t="s">
        <v>477</v>
      </c>
      <c r="M2154" s="130" t="s">
        <v>477</v>
      </c>
      <c r="N2154" s="130" t="s">
        <v>477</v>
      </c>
      <c r="O2154" s="130" t="s">
        <v>477</v>
      </c>
      <c r="P2154" s="126" t="s">
        <v>477</v>
      </c>
      <c r="Q2154" s="120" t="s">
        <v>477</v>
      </c>
      <c r="R2154" s="120" t="s">
        <v>478</v>
      </c>
    </row>
    <row r="2155" spans="1:18" ht="45" x14ac:dyDescent="0.25">
      <c r="A2155" s="120" t="s">
        <v>17</v>
      </c>
      <c r="B2155" s="121" t="s">
        <v>18</v>
      </c>
      <c r="C2155" s="122">
        <v>42664</v>
      </c>
      <c r="D2155" s="132">
        <v>200100</v>
      </c>
      <c r="E2155" s="120" t="s">
        <v>494</v>
      </c>
      <c r="F2155" s="130">
        <v>104</v>
      </c>
      <c r="G2155" s="120" t="str">
        <f>VLOOKUP(F2155,Plan2!$A$11:$H$148,3,0)</f>
        <v>GRAMPO GRAMPEADOR, MATERIAL METAL, TRATAMENTO SUPERFICIAL GALVANIZADO, TAMANHO26/6. CAIXA COM 5.000 UNIDADES</v>
      </c>
      <c r="H2155" s="130" t="s">
        <v>575</v>
      </c>
      <c r="I2155" s="130">
        <v>2</v>
      </c>
      <c r="J2155" s="131">
        <f>VLOOKUP(F2155,Plan2!$A$11:$H$148,8,0)</f>
        <v>2</v>
      </c>
      <c r="K2155" s="129">
        <f t="shared" si="131"/>
        <v>4</v>
      </c>
      <c r="L2155" s="133">
        <v>42663</v>
      </c>
      <c r="M2155" s="133" t="s">
        <v>643</v>
      </c>
      <c r="N2155" s="130">
        <v>2</v>
      </c>
      <c r="O2155" s="146">
        <f t="shared" si="132"/>
        <v>4</v>
      </c>
      <c r="P2155" s="126">
        <v>42668</v>
      </c>
      <c r="Q2155" s="120">
        <v>347</v>
      </c>
      <c r="R2155" s="120" t="s">
        <v>611</v>
      </c>
    </row>
    <row r="2156" spans="1:18" ht="60" x14ac:dyDescent="0.25">
      <c r="A2156" s="120" t="s">
        <v>17</v>
      </c>
      <c r="B2156" s="121" t="s">
        <v>18</v>
      </c>
      <c r="C2156" s="122">
        <v>42664</v>
      </c>
      <c r="D2156" s="132">
        <v>200100</v>
      </c>
      <c r="E2156" s="120" t="s">
        <v>494</v>
      </c>
      <c r="F2156" s="130">
        <v>109</v>
      </c>
      <c r="G2156" s="120" t="str">
        <f>VLOOKUP(F2156,Plan2!$A$11:$H$148,3,0)</f>
        <v>LAPISEIRA, MATERIAL PLÁSTICO, DIÂMETRO CARGA 0,7 MM, CARACTERÍSTICAS ADICIONAIS PRENDEDOR E PONTEIRA DE METAL</v>
      </c>
      <c r="H2156" s="130" t="s">
        <v>575</v>
      </c>
      <c r="I2156" s="130">
        <v>10</v>
      </c>
      <c r="J2156" s="131">
        <f>VLOOKUP(F2156,Plan2!$A$11:$H$148,8,0)</f>
        <v>2</v>
      </c>
      <c r="K2156" s="129">
        <f t="shared" si="131"/>
        <v>20</v>
      </c>
      <c r="L2156" s="133">
        <v>42663</v>
      </c>
      <c r="M2156" s="130" t="s">
        <v>642</v>
      </c>
      <c r="N2156" s="130">
        <v>10</v>
      </c>
      <c r="O2156" s="146">
        <f t="shared" si="132"/>
        <v>20</v>
      </c>
      <c r="P2156" s="126">
        <v>42703</v>
      </c>
      <c r="Q2156" s="120">
        <v>384</v>
      </c>
      <c r="R2156" s="120" t="s">
        <v>611</v>
      </c>
    </row>
    <row r="2157" spans="1:18" ht="60" x14ac:dyDescent="0.25">
      <c r="A2157" s="120" t="s">
        <v>17</v>
      </c>
      <c r="B2157" s="121" t="s">
        <v>18</v>
      </c>
      <c r="C2157" s="122">
        <v>42664</v>
      </c>
      <c r="D2157" s="132">
        <v>200100</v>
      </c>
      <c r="E2157" s="120" t="s">
        <v>494</v>
      </c>
      <c r="F2157" s="130">
        <v>111</v>
      </c>
      <c r="G2157" s="120" t="str">
        <f>VLOOKUP(F2157,Plan2!$A$11:$H$148,3,0)</f>
        <v>LIVRO ATA, MATERIAL PAPEL OFF-SET, QUANTIDADE FOLHAS 200 FL, GRAMATURA 75 G/ M2, COMPRIMENTO 320 MM, LARGURA 220 MM</v>
      </c>
      <c r="H2157" s="130" t="s">
        <v>575</v>
      </c>
      <c r="I2157" s="130">
        <v>10</v>
      </c>
      <c r="J2157" s="131">
        <f>VLOOKUP(F2157,Plan2!$A$11:$H$148,8,0)</f>
        <v>10.49</v>
      </c>
      <c r="K2157" s="129">
        <f t="shared" si="131"/>
        <v>104.9</v>
      </c>
      <c r="L2157" s="133">
        <v>42663</v>
      </c>
      <c r="M2157" s="130" t="s">
        <v>644</v>
      </c>
      <c r="N2157" s="130">
        <v>10</v>
      </c>
      <c r="O2157" s="146">
        <f t="shared" si="132"/>
        <v>104.9</v>
      </c>
      <c r="P2157" s="126">
        <v>42725</v>
      </c>
      <c r="Q2157" s="120">
        <v>1732</v>
      </c>
      <c r="R2157" s="120" t="s">
        <v>611</v>
      </c>
    </row>
    <row r="2158" spans="1:18" ht="60" x14ac:dyDescent="0.25">
      <c r="A2158" s="120" t="s">
        <v>17</v>
      </c>
      <c r="B2158" s="121" t="s">
        <v>18</v>
      </c>
      <c r="C2158" s="122">
        <v>42664</v>
      </c>
      <c r="D2158" s="132">
        <v>200100</v>
      </c>
      <c r="E2158" s="120" t="s">
        <v>494</v>
      </c>
      <c r="F2158" s="130">
        <v>163</v>
      </c>
      <c r="G2158" s="120" t="str">
        <f>VLOOKUP(F2158,Plan2!$A$11:$H$148,3,0)</f>
        <v>RÉGUA COMUM, MATERIAL PLÁSTICO CRISTAL, COMPRIMENTO 30 CM, GRADUAÇÃO CENTÍMETRO, TIPO MATERIAL RÍGIDO</v>
      </c>
      <c r="H2158" s="130" t="s">
        <v>575</v>
      </c>
      <c r="I2158" s="130">
        <v>10</v>
      </c>
      <c r="J2158" s="131">
        <f>VLOOKUP(F2158,Plan2!$A$11:$H$148,8,0)</f>
        <v>0.49</v>
      </c>
      <c r="K2158" s="129">
        <f t="shared" si="131"/>
        <v>4.9000000000000004</v>
      </c>
      <c r="L2158" s="133">
        <v>42653</v>
      </c>
      <c r="M2158" s="130" t="s">
        <v>617</v>
      </c>
      <c r="N2158" s="130">
        <v>10</v>
      </c>
      <c r="O2158" s="146">
        <f t="shared" si="132"/>
        <v>4.9000000000000004</v>
      </c>
      <c r="P2158" s="126">
        <v>42747</v>
      </c>
      <c r="Q2158" s="120">
        <v>14685</v>
      </c>
      <c r="R2158" s="120" t="s">
        <v>611</v>
      </c>
    </row>
    <row r="2159" spans="1:18" ht="45" x14ac:dyDescent="0.25">
      <c r="A2159" s="120" t="s">
        <v>17</v>
      </c>
      <c r="B2159" s="121" t="s">
        <v>18</v>
      </c>
      <c r="C2159" s="122">
        <v>42664</v>
      </c>
      <c r="D2159" s="132">
        <v>200100</v>
      </c>
      <c r="E2159" s="120" t="s">
        <v>494</v>
      </c>
      <c r="F2159" s="130">
        <v>173</v>
      </c>
      <c r="G2159" s="120" t="str">
        <f>VLOOKUP(F2159,Plan2!$A$11:$H$148,3,0)</f>
        <v>TESOURA, MATERIAL AÇO INOXIDÁVEL, MATERIAL CABO PLÁSTICO, COMPRIMENTO 16 CM</v>
      </c>
      <c r="H2159" s="130" t="s">
        <v>575</v>
      </c>
      <c r="I2159" s="130">
        <v>5</v>
      </c>
      <c r="J2159" s="131">
        <f>VLOOKUP(F2159,Plan2!$A$11:$H$148,8,0)</f>
        <v>2.69</v>
      </c>
      <c r="K2159" s="129">
        <f t="shared" si="131"/>
        <v>13.45</v>
      </c>
      <c r="L2159" s="133">
        <v>42653</v>
      </c>
      <c r="M2159" s="144" t="s">
        <v>622</v>
      </c>
      <c r="N2159" s="130">
        <v>5</v>
      </c>
      <c r="O2159" s="146">
        <f t="shared" si="132"/>
        <v>13.45</v>
      </c>
      <c r="P2159" s="133">
        <v>42758</v>
      </c>
      <c r="Q2159" s="144">
        <v>1467</v>
      </c>
      <c r="R2159" s="120" t="s">
        <v>611</v>
      </c>
    </row>
    <row r="2160" spans="1:18" ht="60" x14ac:dyDescent="0.25">
      <c r="A2160" s="120" t="s">
        <v>17</v>
      </c>
      <c r="B2160" s="121" t="s">
        <v>18</v>
      </c>
      <c r="C2160" s="122">
        <v>42664</v>
      </c>
      <c r="D2160" s="132">
        <v>200200</v>
      </c>
      <c r="E2160" s="120" t="s">
        <v>496</v>
      </c>
      <c r="F2160" s="130">
        <v>8</v>
      </c>
      <c r="G2160" s="120" t="str">
        <f>VLOOKUP(F2160,Plan2!$A$11:$H$148,3,0)</f>
        <v>APONTADOR LÁPIS, MATERIAL METAL, TIPO ESCOLAR, COR PRATEADO, TAMANHO PEQUENO, QUANTIDADE FUROS 1, CARACTERÍSTICAS ADICIONAIS SEM DEPÓSITO</v>
      </c>
      <c r="H2160" s="130" t="s">
        <v>576</v>
      </c>
      <c r="I2160" s="130">
        <v>10</v>
      </c>
      <c r="J2160" s="131">
        <f>VLOOKUP(F2160,Plan2!$A$11:$H$148,8,0)</f>
        <v>0.4</v>
      </c>
      <c r="K2160" s="129">
        <f t="shared" si="131"/>
        <v>4</v>
      </c>
      <c r="L2160" s="133">
        <v>42653</v>
      </c>
      <c r="M2160" s="144" t="s">
        <v>619</v>
      </c>
      <c r="N2160" s="130">
        <v>10</v>
      </c>
      <c r="O2160" s="146">
        <f t="shared" si="132"/>
        <v>4</v>
      </c>
      <c r="P2160" s="133">
        <v>42769</v>
      </c>
      <c r="Q2160" s="144">
        <v>1611</v>
      </c>
      <c r="R2160" s="120" t="s">
        <v>611</v>
      </c>
    </row>
    <row r="2161" spans="1:18" ht="60" x14ac:dyDescent="0.25">
      <c r="A2161" s="120" t="s">
        <v>17</v>
      </c>
      <c r="B2161" s="121" t="s">
        <v>18</v>
      </c>
      <c r="C2161" s="122">
        <v>42664</v>
      </c>
      <c r="D2161" s="132">
        <v>200200</v>
      </c>
      <c r="E2161" s="120" t="s">
        <v>496</v>
      </c>
      <c r="F2161" s="130">
        <v>12</v>
      </c>
      <c r="G2161" s="120" t="str">
        <f>VLOOKUP(F2161,Plan2!$A$11:$H$148,3,0)</f>
        <v>BLOCO RECADO, MATERIAL PAPEL, COR AMARELO, LARGURA 38 MM, COMPRIMENTO 50 MM, TIPO REMOVÍVEL, CARACTERÍSTICAS ADICIONAIS AUTO-ADESIVO</v>
      </c>
      <c r="H2161" s="130" t="s">
        <v>576</v>
      </c>
      <c r="I2161" s="130">
        <v>10</v>
      </c>
      <c r="J2161" s="131">
        <f>VLOOKUP(F2161,Plan2!$A$11:$H$148,8,0)</f>
        <v>0.56999999999999995</v>
      </c>
      <c r="K2161" s="129">
        <f t="shared" si="131"/>
        <v>5.6999999999999993</v>
      </c>
      <c r="L2161" s="133">
        <v>42653</v>
      </c>
      <c r="M2161" s="130" t="s">
        <v>618</v>
      </c>
      <c r="N2161" s="130">
        <v>10</v>
      </c>
      <c r="O2161" s="146">
        <f t="shared" si="132"/>
        <v>5.6999999999999993</v>
      </c>
      <c r="P2161" s="149">
        <v>43055</v>
      </c>
      <c r="Q2161" s="151" t="s">
        <v>701</v>
      </c>
      <c r="R2161" s="120" t="s">
        <v>611</v>
      </c>
    </row>
    <row r="2162" spans="1:18" ht="60" x14ac:dyDescent="0.25">
      <c r="A2162" s="120" t="s">
        <v>17</v>
      </c>
      <c r="B2162" s="121" t="s">
        <v>18</v>
      </c>
      <c r="C2162" s="122">
        <v>42664</v>
      </c>
      <c r="D2162" s="132">
        <v>200200</v>
      </c>
      <c r="E2162" s="120" t="s">
        <v>496</v>
      </c>
      <c r="F2162" s="130">
        <v>87</v>
      </c>
      <c r="G2162" s="120" t="str">
        <f>VLOOKUP(F2162,Plan2!$A$11:$H$148,3,0)</f>
        <v>FITA ADESIVA, MATERIAL CELOFANE TRANSPARENTE, TIPO MONOFACE, LARGURA 19 MM, COMPRIMENTO 30 M, COR INCOLOR, APLICAÇÃO MULTIUSO</v>
      </c>
      <c r="H2162" s="130" t="s">
        <v>576</v>
      </c>
      <c r="I2162" s="130">
        <v>10</v>
      </c>
      <c r="J2162" s="131">
        <f>VLOOKUP(F2162,Plan2!$A$11:$H$148,8,0)</f>
        <v>0.97</v>
      </c>
      <c r="K2162" s="129">
        <f t="shared" si="131"/>
        <v>9.6999999999999993</v>
      </c>
      <c r="L2162" s="133">
        <v>42653</v>
      </c>
      <c r="M2162" s="130" t="s">
        <v>614</v>
      </c>
      <c r="N2162" s="130">
        <v>10</v>
      </c>
      <c r="O2162" s="146">
        <f t="shared" si="132"/>
        <v>9.6999999999999993</v>
      </c>
      <c r="P2162" s="126">
        <v>42753</v>
      </c>
      <c r="Q2162" s="120">
        <v>1593</v>
      </c>
      <c r="R2162" s="120" t="s">
        <v>611</v>
      </c>
    </row>
    <row r="2163" spans="1:18" ht="75" x14ac:dyDescent="0.25">
      <c r="A2163" s="120" t="s">
        <v>17</v>
      </c>
      <c r="B2163" s="121" t="s">
        <v>18</v>
      </c>
      <c r="C2163" s="122">
        <v>42664</v>
      </c>
      <c r="D2163" s="132">
        <v>200200</v>
      </c>
      <c r="E2163" s="120" t="s">
        <v>496</v>
      </c>
      <c r="F2163" s="130">
        <v>91</v>
      </c>
      <c r="G2163" s="120" t="str">
        <f>VLOOKUP(F2163,Plan2!$A$11:$H$148,3,0)</f>
        <v>FITA ADESIVA, MATERIAL POLIPROPILENO TRANSPARENTE, TIPO MONOFACE, LARGURA 19 MM, COMPRIMENTO 50 M, COR INCOLOR, APLICAÇÃO MULTIUSO. ROLO DE 50 METROS</v>
      </c>
      <c r="H2163" s="130" t="s">
        <v>576</v>
      </c>
      <c r="I2163" s="130">
        <v>10</v>
      </c>
      <c r="J2163" s="131">
        <f>VLOOKUP(F2163,Plan2!$A$11:$H$148,8,0)</f>
        <v>1.03</v>
      </c>
      <c r="K2163" s="129">
        <f t="shared" si="131"/>
        <v>10.3</v>
      </c>
      <c r="L2163" s="133">
        <v>42653</v>
      </c>
      <c r="M2163" s="130" t="s">
        <v>621</v>
      </c>
      <c r="N2163" s="130">
        <v>10</v>
      </c>
      <c r="O2163" s="146">
        <f t="shared" si="132"/>
        <v>10.3</v>
      </c>
      <c r="P2163" s="126">
        <v>42758</v>
      </c>
      <c r="Q2163" s="120">
        <v>4141</v>
      </c>
      <c r="R2163" s="120" t="s">
        <v>611</v>
      </c>
    </row>
    <row r="2164" spans="1:18" ht="60" x14ac:dyDescent="0.25">
      <c r="A2164" s="120" t="s">
        <v>17</v>
      </c>
      <c r="B2164" s="121" t="s">
        <v>18</v>
      </c>
      <c r="C2164" s="122">
        <v>42664</v>
      </c>
      <c r="D2164" s="132">
        <v>200200</v>
      </c>
      <c r="E2164" s="120" t="s">
        <v>496</v>
      </c>
      <c r="F2164" s="130">
        <v>109</v>
      </c>
      <c r="G2164" s="120" t="str">
        <f>VLOOKUP(F2164,Plan2!$A$11:$H$148,3,0)</f>
        <v>LAPISEIRA, MATERIAL PLÁSTICO, DIÂMETRO CARGA 0,7 MM, CARACTERÍSTICAS ADICIONAIS PRENDEDOR E PONTEIRA DE METAL</v>
      </c>
      <c r="H2164" s="130" t="s">
        <v>576</v>
      </c>
      <c r="I2164" s="130">
        <v>10</v>
      </c>
      <c r="J2164" s="131">
        <f>VLOOKUP(F2164,Plan2!$A$11:$H$148,8,0)</f>
        <v>2</v>
      </c>
      <c r="K2164" s="129">
        <f t="shared" si="131"/>
        <v>20</v>
      </c>
      <c r="L2164" s="133">
        <v>42663</v>
      </c>
      <c r="M2164" s="130" t="s">
        <v>642</v>
      </c>
      <c r="N2164" s="130">
        <v>10</v>
      </c>
      <c r="O2164" s="146">
        <f t="shared" si="132"/>
        <v>20</v>
      </c>
      <c r="P2164" s="126">
        <v>42703</v>
      </c>
      <c r="Q2164" s="120">
        <v>384</v>
      </c>
      <c r="R2164" s="120" t="s">
        <v>611</v>
      </c>
    </row>
    <row r="2165" spans="1:18" ht="60" x14ac:dyDescent="0.25">
      <c r="A2165" s="120" t="s">
        <v>17</v>
      </c>
      <c r="B2165" s="121" t="s">
        <v>18</v>
      </c>
      <c r="C2165" s="122">
        <v>42664</v>
      </c>
      <c r="D2165" s="132">
        <v>220400</v>
      </c>
      <c r="E2165" s="120" t="s">
        <v>507</v>
      </c>
      <c r="F2165" s="130">
        <v>85</v>
      </c>
      <c r="G2165" s="120" t="str">
        <f>VLOOKUP(F2165,Plan2!$A$11:$H$148,3,0)</f>
        <v>EXTRATOR GRAMPO, MATERIAL AÇO INOXIDÁVEL, TIPO ESPÁTULA, CARACTERÍSTICAS ADICIONAIS DIMENSÕES 150 X 5 MM</v>
      </c>
      <c r="H2165" s="130" t="s">
        <v>577</v>
      </c>
      <c r="I2165" s="130">
        <v>15</v>
      </c>
      <c r="J2165" s="131">
        <f>VLOOKUP(F2165,Plan2!$A$11:$H$148,8,0)</f>
        <v>0.88</v>
      </c>
      <c r="K2165" s="129">
        <f t="shared" si="131"/>
        <v>13.2</v>
      </c>
      <c r="L2165" s="133">
        <v>42653</v>
      </c>
      <c r="M2165" s="130" t="s">
        <v>618</v>
      </c>
      <c r="N2165" s="130">
        <v>15</v>
      </c>
      <c r="O2165" s="146">
        <f t="shared" si="132"/>
        <v>13.2</v>
      </c>
      <c r="P2165" s="149">
        <v>43055</v>
      </c>
      <c r="Q2165" s="151" t="s">
        <v>701</v>
      </c>
      <c r="R2165" s="120" t="s">
        <v>611</v>
      </c>
    </row>
    <row r="2166" spans="1:18" ht="75" x14ac:dyDescent="0.25">
      <c r="A2166" s="120" t="s">
        <v>17</v>
      </c>
      <c r="B2166" s="121" t="s">
        <v>18</v>
      </c>
      <c r="C2166" s="122">
        <v>42664</v>
      </c>
      <c r="D2166" s="132">
        <v>220400</v>
      </c>
      <c r="E2166" s="120" t="s">
        <v>507</v>
      </c>
      <c r="F2166" s="130">
        <v>91</v>
      </c>
      <c r="G2166" s="120" t="str">
        <f>VLOOKUP(F2166,Plan2!$A$11:$H$148,3,0)</f>
        <v>FITA ADESIVA, MATERIAL POLIPROPILENO TRANSPARENTE, TIPO MONOFACE, LARGURA 19 MM, COMPRIMENTO 50 M, COR INCOLOR, APLICAÇÃO MULTIUSO. ROLO DE 50 METROS</v>
      </c>
      <c r="H2166" s="130" t="s">
        <v>577</v>
      </c>
      <c r="I2166" s="130">
        <v>15</v>
      </c>
      <c r="J2166" s="131">
        <f>VLOOKUP(F2166,Plan2!$A$11:$H$148,8,0)</f>
        <v>1.03</v>
      </c>
      <c r="K2166" s="129">
        <f t="shared" si="131"/>
        <v>15.450000000000001</v>
      </c>
      <c r="L2166" s="133">
        <v>42653</v>
      </c>
      <c r="M2166" s="130" t="s">
        <v>621</v>
      </c>
      <c r="N2166" s="130">
        <v>15</v>
      </c>
      <c r="O2166" s="146">
        <f t="shared" si="132"/>
        <v>15.450000000000001</v>
      </c>
      <c r="P2166" s="126">
        <v>42758</v>
      </c>
      <c r="Q2166" s="120">
        <v>4141</v>
      </c>
      <c r="R2166" s="120" t="s">
        <v>611</v>
      </c>
    </row>
    <row r="2167" spans="1:18" ht="45" x14ac:dyDescent="0.25">
      <c r="A2167" s="120" t="s">
        <v>17</v>
      </c>
      <c r="B2167" s="121" t="s">
        <v>18</v>
      </c>
      <c r="C2167" s="122">
        <v>42664</v>
      </c>
      <c r="D2167" s="132">
        <v>220400</v>
      </c>
      <c r="E2167" s="120" t="s">
        <v>507</v>
      </c>
      <c r="F2167" s="130">
        <v>102</v>
      </c>
      <c r="G2167" s="120" t="str">
        <f>VLOOKUP(F2167,Plan2!$A$11:$H$148,3,0)</f>
        <v>GRAMPEADOR, TRATAMENTO SUPERFICIAL PINTADO, MATERIAL METAL, TIPO MESA, CAPACIDADE 50 FL, TAMANHO GRAMPO 26/6</v>
      </c>
      <c r="H2167" s="130" t="s">
        <v>577</v>
      </c>
      <c r="I2167" s="130">
        <v>5</v>
      </c>
      <c r="J2167" s="131">
        <f>VLOOKUP(F2167,Plan2!$A$11:$H$148,8,0)</f>
        <v>17.489999999999998</v>
      </c>
      <c r="K2167" s="129">
        <f t="shared" si="131"/>
        <v>87.449999999999989</v>
      </c>
      <c r="L2167" s="133">
        <v>42653</v>
      </c>
      <c r="M2167" s="130" t="s">
        <v>616</v>
      </c>
      <c r="N2167" s="130">
        <v>5</v>
      </c>
      <c r="O2167" s="146">
        <f t="shared" si="132"/>
        <v>87.449999999999989</v>
      </c>
      <c r="P2167" s="126">
        <v>42746</v>
      </c>
      <c r="Q2167" s="120">
        <v>4909</v>
      </c>
      <c r="R2167" s="120" t="s">
        <v>611</v>
      </c>
    </row>
    <row r="2168" spans="1:18" ht="45" x14ac:dyDescent="0.25">
      <c r="A2168" s="120" t="s">
        <v>17</v>
      </c>
      <c r="B2168" s="121" t="s">
        <v>18</v>
      </c>
      <c r="C2168" s="122">
        <v>42664</v>
      </c>
      <c r="D2168" s="132">
        <v>220400</v>
      </c>
      <c r="E2168" s="120" t="s">
        <v>507</v>
      </c>
      <c r="F2168" s="130">
        <v>104</v>
      </c>
      <c r="G2168" s="120" t="str">
        <f>VLOOKUP(F2168,Plan2!$A$11:$H$148,3,0)</f>
        <v>GRAMPO GRAMPEADOR, MATERIAL METAL, TRATAMENTO SUPERFICIAL GALVANIZADO, TAMANHO26/6. CAIXA COM 5.000 UNIDADES</v>
      </c>
      <c r="H2168" s="130" t="s">
        <v>577</v>
      </c>
      <c r="I2168" s="130">
        <v>5</v>
      </c>
      <c r="J2168" s="131">
        <f>VLOOKUP(F2168,Plan2!$A$11:$H$148,8,0)</f>
        <v>2</v>
      </c>
      <c r="K2168" s="129">
        <f t="shared" si="131"/>
        <v>10</v>
      </c>
      <c r="L2168" s="133">
        <v>42663</v>
      </c>
      <c r="M2168" s="133" t="s">
        <v>643</v>
      </c>
      <c r="N2168" s="130">
        <v>5</v>
      </c>
      <c r="O2168" s="146">
        <f t="shared" si="132"/>
        <v>10</v>
      </c>
      <c r="P2168" s="126">
        <v>42668</v>
      </c>
      <c r="Q2168" s="120">
        <v>347</v>
      </c>
      <c r="R2168" s="120" t="s">
        <v>611</v>
      </c>
    </row>
    <row r="2169" spans="1:18" ht="135" x14ac:dyDescent="0.25">
      <c r="A2169" s="120" t="s">
        <v>17</v>
      </c>
      <c r="B2169" s="121" t="s">
        <v>18</v>
      </c>
      <c r="C2169" s="122">
        <v>42664</v>
      </c>
      <c r="D2169" s="132">
        <v>220400</v>
      </c>
      <c r="E2169" s="120" t="s">
        <v>507</v>
      </c>
      <c r="F2169" s="130">
        <v>114</v>
      </c>
      <c r="G2169" s="120" t="str">
        <f>VLOOKUP(F2169,Plan2!$A$11:$H$148,3,0)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2169" s="130" t="s">
        <v>577</v>
      </c>
      <c r="I2169" s="130">
        <v>10</v>
      </c>
      <c r="J2169" s="131">
        <f>VLOOKUP(F2169,Plan2!$A$11:$H$148,8,0)</f>
        <v>11.42</v>
      </c>
      <c r="K2169" s="129">
        <f t="shared" si="131"/>
        <v>114.2</v>
      </c>
      <c r="L2169" s="133">
        <v>42663</v>
      </c>
      <c r="M2169" s="130" t="s">
        <v>640</v>
      </c>
      <c r="N2169" s="130">
        <v>5</v>
      </c>
      <c r="O2169" s="146">
        <f t="shared" si="132"/>
        <v>57.1</v>
      </c>
      <c r="P2169" s="126">
        <v>42759</v>
      </c>
      <c r="Q2169" s="120">
        <v>4733</v>
      </c>
      <c r="R2169" s="120" t="s">
        <v>692</v>
      </c>
    </row>
    <row r="2170" spans="1:18" ht="135" x14ac:dyDescent="0.25">
      <c r="A2170" s="120" t="s">
        <v>17</v>
      </c>
      <c r="B2170" s="121" t="s">
        <v>18</v>
      </c>
      <c r="C2170" s="122">
        <v>42664</v>
      </c>
      <c r="D2170" s="132">
        <v>220400</v>
      </c>
      <c r="E2170" s="120" t="s">
        <v>507</v>
      </c>
      <c r="F2170" s="130">
        <v>115</v>
      </c>
      <c r="G2170" s="120" t="str">
        <f>VLOOKUP(F2170,Plan2!$A$11:$H$148,3,0)</f>
        <v>LUVA PARA PROCEDIMENTO NÃO CIRÚRGICO, MATERIAL LÁTEX NATURAL ÍNTEGRO E UNIFORME, TAMANHO PEQUENO, CARACTERÍSTICAS ADICIONAIS LUBRIFICADA COM PÓ BIOABSORVÍVEL, DESCARTÁVEL, APRESENTAÇÃO ATÓXICA, TIPO AMBIDESTRA, TIPO USO DESCARTÁVEL, MODELO FORMATO ANATÔMICO, FINALIDADE RESISTENTE À TRAÇÃO</v>
      </c>
      <c r="H2170" s="130" t="s">
        <v>577</v>
      </c>
      <c r="I2170" s="130">
        <v>10</v>
      </c>
      <c r="J2170" s="131">
        <f>VLOOKUP(F2170,Plan2!$A$11:$H$148,8,0)</f>
        <v>14.1</v>
      </c>
      <c r="K2170" s="129">
        <f t="shared" si="131"/>
        <v>141</v>
      </c>
      <c r="L2170" s="130" t="s">
        <v>477</v>
      </c>
      <c r="M2170" s="130" t="s">
        <v>477</v>
      </c>
      <c r="N2170" s="130" t="s">
        <v>477</v>
      </c>
      <c r="O2170" s="130" t="s">
        <v>477</v>
      </c>
      <c r="P2170" s="126" t="s">
        <v>477</v>
      </c>
      <c r="Q2170" s="120" t="s">
        <v>477</v>
      </c>
      <c r="R2170" s="120" t="s">
        <v>478</v>
      </c>
    </row>
    <row r="2171" spans="1:18" ht="60" x14ac:dyDescent="0.25">
      <c r="A2171" s="120" t="s">
        <v>17</v>
      </c>
      <c r="B2171" s="121" t="s">
        <v>18</v>
      </c>
      <c r="C2171" s="122">
        <v>42664</v>
      </c>
      <c r="D2171" s="132">
        <v>220400</v>
      </c>
      <c r="E2171" s="120" t="s">
        <v>507</v>
      </c>
      <c r="F2171" s="130">
        <v>175</v>
      </c>
      <c r="G2171" s="120" t="str">
        <f>VLOOKUP(F2171,Plan2!$A$11:$H$148,3,0)</f>
        <v>TINTA PARA CARIMBO, COR AZUL, COMPONENTES ÁGUA, PIGMENTOS, ASPECTO FÍSICO LÍQUIDO, APLICAÇÃO ALMOFADA, CAPACIDADE FRASCO 40 ML</v>
      </c>
      <c r="H2171" s="130" t="s">
        <v>577</v>
      </c>
      <c r="I2171" s="130">
        <v>4</v>
      </c>
      <c r="J2171" s="131">
        <f>VLOOKUP(F2171,Plan2!$A$11:$H$148,8,0)</f>
        <v>1.6</v>
      </c>
      <c r="K2171" s="129">
        <f t="shared" si="131"/>
        <v>6.4</v>
      </c>
      <c r="L2171" s="133">
        <v>42653</v>
      </c>
      <c r="M2171" s="130" t="s">
        <v>618</v>
      </c>
      <c r="N2171" s="130">
        <v>4</v>
      </c>
      <c r="O2171" s="146">
        <f t="shared" si="132"/>
        <v>6.4</v>
      </c>
      <c r="P2171" s="149">
        <v>43055</v>
      </c>
      <c r="Q2171" s="151" t="s">
        <v>701</v>
      </c>
      <c r="R2171" s="120" t="s">
        <v>611</v>
      </c>
    </row>
    <row r="2172" spans="1:18" ht="60" x14ac:dyDescent="0.25">
      <c r="A2172" s="120" t="s">
        <v>17</v>
      </c>
      <c r="B2172" s="121" t="s">
        <v>18</v>
      </c>
      <c r="C2172" s="122">
        <v>42664</v>
      </c>
      <c r="D2172" s="132">
        <v>250200</v>
      </c>
      <c r="E2172" s="120" t="s">
        <v>578</v>
      </c>
      <c r="F2172" s="130">
        <v>7</v>
      </c>
      <c r="G2172" s="120" t="str">
        <f>VLOOKUP(F2172,Plan2!$A$11:$H$148,3,0)</f>
        <v>APAGADOR QUADRO MAGNÉTICO, MATERIAL CORPO PLÁSTICO, COMPRIMENTO 15 CM, LARGURA6 CM, ALTURA 4 CM, MATERIAL BASE FELTRO, ENCAIXE PINCEL SEM ENCAIXE</v>
      </c>
      <c r="H2172" s="130" t="s">
        <v>579</v>
      </c>
      <c r="I2172" s="130">
        <v>4</v>
      </c>
      <c r="J2172" s="131">
        <f>VLOOKUP(F2172,Plan2!$A$11:$H$148,8,0)</f>
        <v>2.5</v>
      </c>
      <c r="K2172" s="129">
        <f t="shared" si="131"/>
        <v>10</v>
      </c>
      <c r="L2172" s="133">
        <v>42663</v>
      </c>
      <c r="M2172" s="130" t="s">
        <v>645</v>
      </c>
      <c r="N2172" s="130">
        <v>4</v>
      </c>
      <c r="O2172" s="146">
        <f t="shared" si="132"/>
        <v>10</v>
      </c>
      <c r="P2172" s="133">
        <v>42765</v>
      </c>
      <c r="Q2172" s="130">
        <v>17907</v>
      </c>
      <c r="R2172" s="120" t="s">
        <v>611</v>
      </c>
    </row>
    <row r="2173" spans="1:18" ht="45" x14ac:dyDescent="0.25">
      <c r="A2173" s="120" t="s">
        <v>17</v>
      </c>
      <c r="B2173" s="121" t="s">
        <v>18</v>
      </c>
      <c r="C2173" s="122">
        <v>42664</v>
      </c>
      <c r="D2173" s="132">
        <v>250200</v>
      </c>
      <c r="E2173" s="120" t="s">
        <v>578</v>
      </c>
      <c r="F2173" s="130">
        <v>9</v>
      </c>
      <c r="G2173" s="120" t="str">
        <f>VLOOKUP(F2173,Plan2!$A$11:$H$148,3,0)</f>
        <v>BARBANTE ALGODÃO, QUANTIDADE FIOS 8 UN, ACABAMENTO SUPERFICIAL CRÚ. ROLO DE 250G</v>
      </c>
      <c r="H2173" s="130" t="s">
        <v>579</v>
      </c>
      <c r="I2173" s="130">
        <v>2</v>
      </c>
      <c r="J2173" s="131">
        <f>VLOOKUP(F2173,Plan2!$A$11:$H$148,8,0)</f>
        <v>3.49</v>
      </c>
      <c r="K2173" s="129">
        <f t="shared" si="131"/>
        <v>6.98</v>
      </c>
      <c r="L2173" s="133">
        <v>42663</v>
      </c>
      <c r="M2173" s="130" t="s">
        <v>639</v>
      </c>
      <c r="N2173" s="130">
        <v>2</v>
      </c>
      <c r="O2173" s="146">
        <f t="shared" si="132"/>
        <v>6.98</v>
      </c>
      <c r="P2173" s="126">
        <v>42678</v>
      </c>
      <c r="Q2173" s="120">
        <v>1362</v>
      </c>
      <c r="R2173" s="120" t="s">
        <v>611</v>
      </c>
    </row>
    <row r="2174" spans="1:18" ht="60" x14ac:dyDescent="0.25">
      <c r="A2174" s="120" t="s">
        <v>17</v>
      </c>
      <c r="B2174" s="121" t="s">
        <v>18</v>
      </c>
      <c r="C2174" s="122">
        <v>42664</v>
      </c>
      <c r="D2174" s="132">
        <v>250200</v>
      </c>
      <c r="E2174" s="120" t="s">
        <v>578</v>
      </c>
      <c r="F2174" s="130">
        <v>12</v>
      </c>
      <c r="G2174" s="120" t="str">
        <f>VLOOKUP(F2174,Plan2!$A$11:$H$148,3,0)</f>
        <v>BLOCO RECADO, MATERIAL PAPEL, COR AMARELO, LARGURA 38 MM, COMPRIMENTO 50 MM, TIPO REMOVÍVEL, CARACTERÍSTICAS ADICIONAIS AUTO-ADESIVO</v>
      </c>
      <c r="H2174" s="130" t="s">
        <v>579</v>
      </c>
      <c r="I2174" s="130">
        <v>10</v>
      </c>
      <c r="J2174" s="131">
        <f>VLOOKUP(F2174,Plan2!$A$11:$H$148,8,0)</f>
        <v>0.56999999999999995</v>
      </c>
      <c r="K2174" s="129">
        <f t="shared" si="131"/>
        <v>5.6999999999999993</v>
      </c>
      <c r="L2174" s="133">
        <v>42653</v>
      </c>
      <c r="M2174" s="130" t="s">
        <v>618</v>
      </c>
      <c r="N2174" s="130">
        <v>10</v>
      </c>
      <c r="O2174" s="146">
        <f t="shared" si="132"/>
        <v>5.6999999999999993</v>
      </c>
      <c r="P2174" s="149">
        <v>43055</v>
      </c>
      <c r="Q2174" s="151" t="s">
        <v>701</v>
      </c>
      <c r="R2174" s="120" t="s">
        <v>611</v>
      </c>
    </row>
    <row r="2175" spans="1:18" ht="60" x14ac:dyDescent="0.25">
      <c r="A2175" s="120" t="s">
        <v>17</v>
      </c>
      <c r="B2175" s="121" t="s">
        <v>18</v>
      </c>
      <c r="C2175" s="122">
        <v>42664</v>
      </c>
      <c r="D2175" s="132">
        <v>250200</v>
      </c>
      <c r="E2175" s="120" t="s">
        <v>578</v>
      </c>
      <c r="F2175" s="130">
        <v>17</v>
      </c>
      <c r="G2175" s="120" t="str">
        <f>VLOOKUP(F2175,Plan2!$A$11:$H$148,3,0)</f>
        <v>CAIXA ARQUIVO, MATERIAL PLÁSTICO, DIMENSÕES 135 X 240 X 360 MM, COR AZUL</v>
      </c>
      <c r="H2175" s="130" t="s">
        <v>579</v>
      </c>
      <c r="I2175" s="130">
        <v>50</v>
      </c>
      <c r="J2175" s="131">
        <f>VLOOKUP(F2175,Plan2!$A$11:$H$148,8,0)</f>
        <v>2.5499999999999998</v>
      </c>
      <c r="K2175" s="129">
        <f t="shared" si="131"/>
        <v>127.49999999999999</v>
      </c>
      <c r="L2175" s="133">
        <v>42663</v>
      </c>
      <c r="M2175" s="130" t="s">
        <v>640</v>
      </c>
      <c r="N2175" s="130">
        <v>34</v>
      </c>
      <c r="O2175" s="146">
        <f t="shared" si="132"/>
        <v>86.699999999999989</v>
      </c>
      <c r="P2175" s="126">
        <v>42759</v>
      </c>
      <c r="Q2175" s="120">
        <v>4733</v>
      </c>
      <c r="R2175" s="120" t="s">
        <v>692</v>
      </c>
    </row>
    <row r="2176" spans="1:18" ht="45" x14ac:dyDescent="0.25">
      <c r="A2176" s="120" t="s">
        <v>17</v>
      </c>
      <c r="B2176" s="121" t="s">
        <v>18</v>
      </c>
      <c r="C2176" s="122">
        <v>42664</v>
      </c>
      <c r="D2176" s="132">
        <v>250200</v>
      </c>
      <c r="E2176" s="120" t="s">
        <v>578</v>
      </c>
      <c r="F2176" s="130">
        <v>22</v>
      </c>
      <c r="G2176" s="120" t="str">
        <f>VLOOKUP(F2176,Plan2!$A$11:$H$148,3,0)</f>
        <v>CANETA HIDROGRÁFICA, MATERIAL PLÁSTICO, COR CARGA AZUL, APLICAÇÃO RETROPROJETOR</v>
      </c>
      <c r="H2176" s="130" t="s">
        <v>579</v>
      </c>
      <c r="I2176" s="130">
        <v>5</v>
      </c>
      <c r="J2176" s="131">
        <f>VLOOKUP(F2176,Plan2!$A$11:$H$148,8,0)</f>
        <v>1.3</v>
      </c>
      <c r="K2176" s="129">
        <f t="shared" si="131"/>
        <v>6.5</v>
      </c>
      <c r="L2176" s="133">
        <v>42653</v>
      </c>
      <c r="M2176" s="130" t="s">
        <v>618</v>
      </c>
      <c r="N2176" s="130">
        <v>5</v>
      </c>
      <c r="O2176" s="146">
        <f t="shared" si="132"/>
        <v>6.5</v>
      </c>
      <c r="P2176" s="149">
        <v>43055</v>
      </c>
      <c r="Q2176" s="151" t="s">
        <v>701</v>
      </c>
      <c r="R2176" s="120" t="s">
        <v>611</v>
      </c>
    </row>
    <row r="2177" spans="1:18" ht="60" x14ac:dyDescent="0.25">
      <c r="A2177" s="120" t="s">
        <v>17</v>
      </c>
      <c r="B2177" s="121" t="s">
        <v>18</v>
      </c>
      <c r="C2177" s="122">
        <v>42664</v>
      </c>
      <c r="D2177" s="132">
        <v>250200</v>
      </c>
      <c r="E2177" s="120" t="s">
        <v>578</v>
      </c>
      <c r="F2177" s="130">
        <v>28</v>
      </c>
      <c r="G2177" s="120" t="str">
        <f>VLOOKUP(F2177,Plan2!$A$11:$H$148,3,0)</f>
        <v>CANETA MARCA-TEXTO, MATERIAL PLÁSTICO, TIPO PONTA POROSA, COR FLUORESCENTE AMARELA, TIPO NÃO RECARREGÁVEL, DIMENSÕES 4 MM</v>
      </c>
      <c r="H2177" s="130" t="s">
        <v>579</v>
      </c>
      <c r="I2177" s="130">
        <v>10</v>
      </c>
      <c r="J2177" s="131">
        <f>VLOOKUP(F2177,Plan2!$A$11:$H$148,8,0)</f>
        <v>0.85</v>
      </c>
      <c r="K2177" s="129">
        <f t="shared" si="131"/>
        <v>8.5</v>
      </c>
      <c r="L2177" s="133">
        <v>42653</v>
      </c>
      <c r="M2177" s="130" t="s">
        <v>618</v>
      </c>
      <c r="N2177" s="130">
        <v>10</v>
      </c>
      <c r="O2177" s="146">
        <f t="shared" si="132"/>
        <v>8.5</v>
      </c>
      <c r="P2177" s="149">
        <v>43055</v>
      </c>
      <c r="Q2177" s="151" t="s">
        <v>701</v>
      </c>
      <c r="R2177" s="120" t="s">
        <v>611</v>
      </c>
    </row>
    <row r="2178" spans="1:18" ht="75" x14ac:dyDescent="0.25">
      <c r="A2178" s="120" t="s">
        <v>17</v>
      </c>
      <c r="B2178" s="121" t="s">
        <v>18</v>
      </c>
      <c r="C2178" s="122">
        <v>42664</v>
      </c>
      <c r="D2178" s="132">
        <v>250200</v>
      </c>
      <c r="E2178" s="120" t="s">
        <v>578</v>
      </c>
      <c r="F2178" s="130">
        <v>29</v>
      </c>
      <c r="G2178" s="120" t="str">
        <f>VLOOKUP(F2178,Plan2!$A$11:$H$148,3,0)</f>
        <v>CANETA MARCA-TEXTO, MATERIAL PLÁSTICO, TIPO PONTA FACETADA, COR FLUORESCENTE AZUL, TIPO NÃO RECARREGÁVEL, CARACTERÍSTICAS ADICIONAIS TRAÇO 1 A 4 MM E BASE D´ÁGUA</v>
      </c>
      <c r="H2178" s="130" t="s">
        <v>579</v>
      </c>
      <c r="I2178" s="130">
        <v>10</v>
      </c>
      <c r="J2178" s="131">
        <f>VLOOKUP(F2178,Plan2!$A$11:$H$148,8,0)</f>
        <v>0.85</v>
      </c>
      <c r="K2178" s="129">
        <f t="shared" si="131"/>
        <v>8.5</v>
      </c>
      <c r="L2178" s="133">
        <v>42653</v>
      </c>
      <c r="M2178" s="130" t="s">
        <v>618</v>
      </c>
      <c r="N2178" s="130">
        <v>10</v>
      </c>
      <c r="O2178" s="146">
        <f t="shared" si="132"/>
        <v>8.5</v>
      </c>
      <c r="P2178" s="149">
        <v>43055</v>
      </c>
      <c r="Q2178" s="151" t="s">
        <v>701</v>
      </c>
      <c r="R2178" s="120" t="s">
        <v>611</v>
      </c>
    </row>
    <row r="2179" spans="1:18" ht="45" x14ac:dyDescent="0.25">
      <c r="A2179" s="120" t="s">
        <v>17</v>
      </c>
      <c r="B2179" s="121" t="s">
        <v>18</v>
      </c>
      <c r="C2179" s="122">
        <v>42664</v>
      </c>
      <c r="D2179" s="132">
        <v>250200</v>
      </c>
      <c r="E2179" s="120" t="s">
        <v>578</v>
      </c>
      <c r="F2179" s="130">
        <v>39</v>
      </c>
      <c r="G2179" s="120" t="str">
        <f>VLOOKUP(F2179,Plan2!$A$11:$H$148,3,0)</f>
        <v>CLIPE, TAMANHO 2, MATERIAL METAL, FORMATO PARALELO. CAIXA COM 100 UNIDADES</v>
      </c>
      <c r="H2179" s="130" t="s">
        <v>579</v>
      </c>
      <c r="I2179" s="130">
        <v>10</v>
      </c>
      <c r="J2179" s="131">
        <f>VLOOKUP(F2179,Plan2!$A$11:$H$148,8,0)</f>
        <v>0.95</v>
      </c>
      <c r="K2179" s="129">
        <f t="shared" si="131"/>
        <v>9.5</v>
      </c>
      <c r="L2179" s="133">
        <v>42663</v>
      </c>
      <c r="M2179" s="130" t="s">
        <v>639</v>
      </c>
      <c r="N2179" s="130">
        <v>10</v>
      </c>
      <c r="O2179" s="146">
        <f t="shared" si="132"/>
        <v>9.5</v>
      </c>
      <c r="P2179" s="126">
        <v>42678</v>
      </c>
      <c r="Q2179" s="120">
        <v>1362</v>
      </c>
      <c r="R2179" s="120" t="s">
        <v>611</v>
      </c>
    </row>
    <row r="2180" spans="1:18" ht="45" x14ac:dyDescent="0.25">
      <c r="A2180" s="120" t="s">
        <v>17</v>
      </c>
      <c r="B2180" s="121" t="s">
        <v>18</v>
      </c>
      <c r="C2180" s="122">
        <v>42664</v>
      </c>
      <c r="D2180" s="132">
        <v>250200</v>
      </c>
      <c r="E2180" s="120" t="s">
        <v>578</v>
      </c>
      <c r="F2180" s="130">
        <v>40</v>
      </c>
      <c r="G2180" s="120" t="str">
        <f>VLOOKUP(F2180,Plan2!$A$11:$H$148,3,0)</f>
        <v>CLIPE, TAMANHO 3, MATERIAL METAL, FORMATO PARALELO. CAIXA COM 50 UNIDADES</v>
      </c>
      <c r="H2180" s="130" t="s">
        <v>579</v>
      </c>
      <c r="I2180" s="130">
        <v>10</v>
      </c>
      <c r="J2180" s="131">
        <f>VLOOKUP(F2180,Plan2!$A$11:$H$148,8,0)</f>
        <v>0.99</v>
      </c>
      <c r="K2180" s="129">
        <f t="shared" si="131"/>
        <v>9.9</v>
      </c>
      <c r="L2180" s="133">
        <v>42663</v>
      </c>
      <c r="M2180" s="130" t="s">
        <v>639</v>
      </c>
      <c r="N2180" s="130">
        <v>10</v>
      </c>
      <c r="O2180" s="146">
        <f t="shared" si="132"/>
        <v>9.9</v>
      </c>
      <c r="P2180" s="126">
        <v>42678</v>
      </c>
      <c r="Q2180" s="120">
        <v>1362</v>
      </c>
      <c r="R2180" s="120" t="s">
        <v>611</v>
      </c>
    </row>
    <row r="2181" spans="1:18" ht="45" x14ac:dyDescent="0.25">
      <c r="A2181" s="120" t="s">
        <v>17</v>
      </c>
      <c r="B2181" s="121" t="s">
        <v>18</v>
      </c>
      <c r="C2181" s="122">
        <v>42664</v>
      </c>
      <c r="D2181" s="132">
        <v>250200</v>
      </c>
      <c r="E2181" s="120" t="s">
        <v>578</v>
      </c>
      <c r="F2181" s="130">
        <v>41</v>
      </c>
      <c r="G2181" s="120" t="str">
        <f>VLOOKUP(F2181,Plan2!$A$11:$H$148,3,0)</f>
        <v>CLIPE, TAMANHO 6/0, MATERIAL METAL, FORMATO PARALELO. CAIXA COM 50 UNIDADES</v>
      </c>
      <c r="H2181" s="130" t="s">
        <v>579</v>
      </c>
      <c r="I2181" s="130">
        <v>2</v>
      </c>
      <c r="J2181" s="131">
        <f>VLOOKUP(F2181,Plan2!$A$11:$H$148,8,0)</f>
        <v>1.29</v>
      </c>
      <c r="K2181" s="129">
        <f t="shared" ref="K2181:K2244" si="133">J2181*I2181</f>
        <v>2.58</v>
      </c>
      <c r="L2181" s="133">
        <v>42653</v>
      </c>
      <c r="M2181" s="144" t="s">
        <v>622</v>
      </c>
      <c r="N2181" s="130">
        <v>2</v>
      </c>
      <c r="O2181" s="146">
        <f t="shared" si="132"/>
        <v>2.58</v>
      </c>
      <c r="P2181" s="133">
        <v>42758</v>
      </c>
      <c r="Q2181" s="144">
        <v>1467</v>
      </c>
      <c r="R2181" s="120" t="s">
        <v>611</v>
      </c>
    </row>
    <row r="2182" spans="1:18" ht="60" x14ac:dyDescent="0.25">
      <c r="A2182" s="120" t="s">
        <v>17</v>
      </c>
      <c r="B2182" s="121" t="s">
        <v>18</v>
      </c>
      <c r="C2182" s="122">
        <v>42664</v>
      </c>
      <c r="D2182" s="132">
        <v>250200</v>
      </c>
      <c r="E2182" s="120" t="s">
        <v>578</v>
      </c>
      <c r="F2182" s="130">
        <v>87</v>
      </c>
      <c r="G2182" s="120" t="str">
        <f>VLOOKUP(F2182,Plan2!$A$11:$H$148,3,0)</f>
        <v>FITA ADESIVA, MATERIAL CELOFANE TRANSPARENTE, TIPO MONOFACE, LARGURA 19 MM, COMPRIMENTO 30 M, COR INCOLOR, APLICAÇÃO MULTIUSO</v>
      </c>
      <c r="H2182" s="130" t="s">
        <v>579</v>
      </c>
      <c r="I2182" s="130">
        <v>15</v>
      </c>
      <c r="J2182" s="131">
        <f>VLOOKUP(F2182,Plan2!$A$11:$H$148,8,0)</f>
        <v>0.97</v>
      </c>
      <c r="K2182" s="129">
        <f t="shared" si="133"/>
        <v>14.549999999999999</v>
      </c>
      <c r="L2182" s="133">
        <v>42653</v>
      </c>
      <c r="M2182" s="130" t="s">
        <v>614</v>
      </c>
      <c r="N2182" s="130">
        <v>15</v>
      </c>
      <c r="O2182" s="146">
        <f t="shared" si="132"/>
        <v>14.549999999999999</v>
      </c>
      <c r="P2182" s="126">
        <v>42753</v>
      </c>
      <c r="Q2182" s="120">
        <v>1593</v>
      </c>
      <c r="R2182" s="120" t="s">
        <v>611</v>
      </c>
    </row>
    <row r="2183" spans="1:18" ht="75" x14ac:dyDescent="0.25">
      <c r="A2183" s="120" t="s">
        <v>17</v>
      </c>
      <c r="B2183" s="121" t="s">
        <v>18</v>
      </c>
      <c r="C2183" s="122">
        <v>42664</v>
      </c>
      <c r="D2183" s="132">
        <v>250200</v>
      </c>
      <c r="E2183" s="120" t="s">
        <v>578</v>
      </c>
      <c r="F2183" s="130">
        <v>91</v>
      </c>
      <c r="G2183" s="120" t="str">
        <f>VLOOKUP(F2183,Plan2!$A$11:$H$148,3,0)</f>
        <v>FITA ADESIVA, MATERIAL POLIPROPILENO TRANSPARENTE, TIPO MONOFACE, LARGURA 19 MM, COMPRIMENTO 50 M, COR INCOLOR, APLICAÇÃO MULTIUSO. ROLO DE 50 METROS</v>
      </c>
      <c r="H2183" s="130" t="s">
        <v>579</v>
      </c>
      <c r="I2183" s="130">
        <v>15</v>
      </c>
      <c r="J2183" s="131">
        <f>VLOOKUP(F2183,Plan2!$A$11:$H$148,8,0)</f>
        <v>1.03</v>
      </c>
      <c r="K2183" s="129">
        <f t="shared" si="133"/>
        <v>15.450000000000001</v>
      </c>
      <c r="L2183" s="133">
        <v>42653</v>
      </c>
      <c r="M2183" s="130" t="s">
        <v>621</v>
      </c>
      <c r="N2183" s="130">
        <v>15</v>
      </c>
      <c r="O2183" s="146">
        <f t="shared" si="132"/>
        <v>15.450000000000001</v>
      </c>
      <c r="P2183" s="126">
        <v>42758</v>
      </c>
      <c r="Q2183" s="120">
        <v>4141</v>
      </c>
      <c r="R2183" s="120" t="s">
        <v>611</v>
      </c>
    </row>
    <row r="2184" spans="1:18" ht="45" x14ac:dyDescent="0.25">
      <c r="A2184" s="120" t="s">
        <v>17</v>
      </c>
      <c r="B2184" s="121" t="s">
        <v>18</v>
      </c>
      <c r="C2184" s="122">
        <v>42664</v>
      </c>
      <c r="D2184" s="132">
        <v>250200</v>
      </c>
      <c r="E2184" s="120" t="s">
        <v>578</v>
      </c>
      <c r="F2184" s="130">
        <v>102</v>
      </c>
      <c r="G2184" s="120" t="str">
        <f>VLOOKUP(F2184,Plan2!$A$11:$H$148,3,0)</f>
        <v>GRAMPEADOR, TRATAMENTO SUPERFICIAL PINTADO, MATERIAL METAL, TIPO MESA, CAPACIDADE 50 FL, TAMANHO GRAMPO 26/6</v>
      </c>
      <c r="H2184" s="130" t="s">
        <v>579</v>
      </c>
      <c r="I2184" s="130">
        <v>6</v>
      </c>
      <c r="J2184" s="131">
        <f>VLOOKUP(F2184,Plan2!$A$11:$H$148,8,0)</f>
        <v>17.489999999999998</v>
      </c>
      <c r="K2184" s="129">
        <f t="shared" si="133"/>
        <v>104.94</v>
      </c>
      <c r="L2184" s="133">
        <v>42653</v>
      </c>
      <c r="M2184" s="130" t="s">
        <v>616</v>
      </c>
      <c r="N2184" s="130">
        <v>6</v>
      </c>
      <c r="O2184" s="146">
        <f t="shared" si="132"/>
        <v>104.94</v>
      </c>
      <c r="P2184" s="126">
        <v>42746</v>
      </c>
      <c r="Q2184" s="120">
        <v>4909</v>
      </c>
      <c r="R2184" s="120" t="s">
        <v>611</v>
      </c>
    </row>
    <row r="2185" spans="1:18" ht="75" x14ac:dyDescent="0.25">
      <c r="A2185" s="120" t="s">
        <v>17</v>
      </c>
      <c r="B2185" s="121" t="s">
        <v>18</v>
      </c>
      <c r="C2185" s="122">
        <v>42664</v>
      </c>
      <c r="D2185" s="132">
        <v>250200</v>
      </c>
      <c r="E2185" s="120" t="s">
        <v>578</v>
      </c>
      <c r="F2185" s="130">
        <v>110</v>
      </c>
      <c r="G2185" s="120" t="str">
        <f>VLOOKUP(F2185,Plan2!$A$11:$H$148,3,0)</f>
        <v>LIVRO ATA, MATERIAL PAPEL OFF-SET, QUANTIDADE FOLHAS 100, GRAMATURA 75 G/M2, COMPRIMENTO 320 MM, LARGURA 220 MM, CARACTERÍSTICAS ADICIONAIS COM ÍNDICE, TIPO CAPA CARTONADO</v>
      </c>
      <c r="H2185" s="130" t="s">
        <v>579</v>
      </c>
      <c r="I2185" s="130">
        <v>4</v>
      </c>
      <c r="J2185" s="131">
        <f>VLOOKUP(F2185,Plan2!$A$11:$H$148,8,0)</f>
        <v>3.65</v>
      </c>
      <c r="K2185" s="129">
        <f t="shared" si="133"/>
        <v>14.6</v>
      </c>
      <c r="L2185" s="133">
        <v>42653</v>
      </c>
      <c r="M2185" s="130" t="s">
        <v>620</v>
      </c>
      <c r="N2185" s="130">
        <v>4</v>
      </c>
      <c r="O2185" s="146">
        <f t="shared" si="132"/>
        <v>14.6</v>
      </c>
      <c r="P2185" s="126" t="s">
        <v>671</v>
      </c>
      <c r="Q2185" s="120" t="s">
        <v>477</v>
      </c>
      <c r="R2185" s="120" t="s">
        <v>693</v>
      </c>
    </row>
    <row r="2186" spans="1:18" ht="120" x14ac:dyDescent="0.25">
      <c r="A2186" s="120" t="s">
        <v>17</v>
      </c>
      <c r="B2186" s="121" t="s">
        <v>18</v>
      </c>
      <c r="C2186" s="122">
        <v>42664</v>
      </c>
      <c r="D2186" s="132">
        <v>250200</v>
      </c>
      <c r="E2186" s="120" t="s">
        <v>578</v>
      </c>
      <c r="F2186" s="130">
        <v>112</v>
      </c>
      <c r="G2186" s="120" t="str">
        <f>VLOOKUP(F2186,Plan2!$A$11:$H$148,3,0)</f>
        <v>LIVRO PROTOCOLO, MATERIAL PAPEL OFF-SET, QUANTIDADE FOLHAS 100 FL, COMPRIMENTO230 MM, LARGURA 170 MM, TIPO CAPA DURA, CARACTERÍSTICAS ADICIONAIS COM FOLHAS PAUTADAS E NUMERADAS SEQÜENCIALMENTE, MATERIAL CAPA PAPELÃO, GRAMATURA FOLHAS 54 G/M2</v>
      </c>
      <c r="H2186" s="130" t="s">
        <v>579</v>
      </c>
      <c r="I2186" s="130">
        <v>4</v>
      </c>
      <c r="J2186" s="131">
        <f>VLOOKUP(F2186,Plan2!$A$11:$H$148,8,0)</f>
        <v>3.75</v>
      </c>
      <c r="K2186" s="129">
        <f t="shared" si="133"/>
        <v>15</v>
      </c>
      <c r="L2186" s="133">
        <v>42653</v>
      </c>
      <c r="M2186" s="130" t="s">
        <v>620</v>
      </c>
      <c r="N2186" s="130">
        <v>4</v>
      </c>
      <c r="O2186" s="146">
        <f t="shared" si="132"/>
        <v>15</v>
      </c>
      <c r="P2186" s="126" t="s">
        <v>671</v>
      </c>
      <c r="Q2186" s="120" t="s">
        <v>477</v>
      </c>
      <c r="R2186" s="120" t="s">
        <v>693</v>
      </c>
    </row>
    <row r="2187" spans="1:18" ht="45" x14ac:dyDescent="0.25">
      <c r="A2187" s="120" t="s">
        <v>17</v>
      </c>
      <c r="B2187" s="121" t="s">
        <v>18</v>
      </c>
      <c r="C2187" s="122">
        <v>42664</v>
      </c>
      <c r="D2187" s="132">
        <v>250200</v>
      </c>
      <c r="E2187" s="120" t="s">
        <v>578</v>
      </c>
      <c r="F2187" s="130">
        <v>155</v>
      </c>
      <c r="G2187" s="120" t="str">
        <f>VLOOKUP(F2187,Plan2!$A$11:$H$148,3,0)</f>
        <v>PINCEL MARCADOR PERMANENTE CD, MATERIAL PLÁSTICO, TIPO PONTA FELTRO, COR TINTAVERMELHA</v>
      </c>
      <c r="H2187" s="130" t="s">
        <v>579</v>
      </c>
      <c r="I2187" s="130">
        <v>8</v>
      </c>
      <c r="J2187" s="131">
        <f>VLOOKUP(F2187,Plan2!$A$11:$H$148,8,0)</f>
        <v>1.18</v>
      </c>
      <c r="K2187" s="129">
        <f t="shared" si="133"/>
        <v>9.44</v>
      </c>
      <c r="L2187" s="133">
        <v>42653</v>
      </c>
      <c r="M2187" s="130" t="s">
        <v>618</v>
      </c>
      <c r="N2187" s="130">
        <v>8</v>
      </c>
      <c r="O2187" s="146">
        <f t="shared" si="132"/>
        <v>9.44</v>
      </c>
      <c r="P2187" s="149">
        <v>43055</v>
      </c>
      <c r="Q2187" s="151" t="s">
        <v>701</v>
      </c>
      <c r="R2187" s="120" t="s">
        <v>611</v>
      </c>
    </row>
    <row r="2188" spans="1:18" ht="60" x14ac:dyDescent="0.25">
      <c r="A2188" s="120" t="s">
        <v>17</v>
      </c>
      <c r="B2188" s="121" t="s">
        <v>18</v>
      </c>
      <c r="C2188" s="122">
        <v>42664</v>
      </c>
      <c r="D2188" s="132">
        <v>250200</v>
      </c>
      <c r="E2188" s="120" t="s">
        <v>578</v>
      </c>
      <c r="F2188" s="130">
        <v>158</v>
      </c>
      <c r="G2188" s="120" t="str">
        <f>VLOOKUP(F2188,Plan2!$A$11:$H$148,3,0)</f>
        <v>PINCEL QUADRO BRANCO / MAGNÉTICO, MATERIAL PLÁSTICO, MATERIAL PONTA FELTRO, TIPO CARGA DESCARTÁVEL, COR VERDE</v>
      </c>
      <c r="H2188" s="130" t="s">
        <v>579</v>
      </c>
      <c r="I2188" s="130">
        <v>8</v>
      </c>
      <c r="J2188" s="131">
        <f>VLOOKUP(F2188,Plan2!$A$11:$H$148,8,0)</f>
        <v>1.27</v>
      </c>
      <c r="K2188" s="129">
        <f t="shared" si="133"/>
        <v>10.16</v>
      </c>
      <c r="L2188" s="133">
        <v>42653</v>
      </c>
      <c r="M2188" s="130" t="s">
        <v>618</v>
      </c>
      <c r="N2188" s="130">
        <v>8</v>
      </c>
      <c r="O2188" s="146">
        <f t="shared" si="132"/>
        <v>10.16</v>
      </c>
      <c r="P2188" s="149">
        <v>43055</v>
      </c>
      <c r="Q2188" s="151" t="s">
        <v>701</v>
      </c>
      <c r="R2188" s="120" t="s">
        <v>611</v>
      </c>
    </row>
    <row r="2189" spans="1:18" ht="60" x14ac:dyDescent="0.25">
      <c r="A2189" s="120" t="s">
        <v>17</v>
      </c>
      <c r="B2189" s="121" t="s">
        <v>18</v>
      </c>
      <c r="C2189" s="122">
        <v>42664</v>
      </c>
      <c r="D2189" s="132">
        <v>250200</v>
      </c>
      <c r="E2189" s="120" t="s">
        <v>578</v>
      </c>
      <c r="F2189" s="130">
        <v>159</v>
      </c>
      <c r="G2189" s="120" t="str">
        <f>VLOOKUP(F2189,Plan2!$A$11:$H$148,3,0)</f>
        <v>PINCEL QUADRO BRANCO / MAGNÉTICO, MATERIAL PLÁSTICO, MATERIAL PONTA FELTRO, TIPO CARGA DESCARTÁVEL, COR VERMELHO</v>
      </c>
      <c r="H2189" s="130" t="s">
        <v>579</v>
      </c>
      <c r="I2189" s="130">
        <v>8</v>
      </c>
      <c r="J2189" s="131">
        <f>VLOOKUP(F2189,Plan2!$A$11:$H$148,8,0)</f>
        <v>1.28</v>
      </c>
      <c r="K2189" s="129">
        <f t="shared" si="133"/>
        <v>10.24</v>
      </c>
      <c r="L2189" s="133">
        <v>42653</v>
      </c>
      <c r="M2189" s="130" t="s">
        <v>618</v>
      </c>
      <c r="N2189" s="130">
        <v>8</v>
      </c>
      <c r="O2189" s="146">
        <f t="shared" si="132"/>
        <v>10.24</v>
      </c>
      <c r="P2189" s="149">
        <v>43055</v>
      </c>
      <c r="Q2189" s="151" t="s">
        <v>701</v>
      </c>
      <c r="R2189" s="120" t="s">
        <v>611</v>
      </c>
    </row>
    <row r="2190" spans="1:18" ht="45" x14ac:dyDescent="0.25">
      <c r="A2190" s="120" t="s">
        <v>17</v>
      </c>
      <c r="B2190" s="121" t="s">
        <v>18</v>
      </c>
      <c r="C2190" s="122">
        <v>42664</v>
      </c>
      <c r="D2190" s="132">
        <v>250200</v>
      </c>
      <c r="E2190" s="120" t="s">
        <v>578</v>
      </c>
      <c r="F2190" s="130">
        <v>156</v>
      </c>
      <c r="G2190" s="120" t="str">
        <f>VLOOKUP(F2190,Plan2!$A$11:$H$148,3,0)</f>
        <v>PINCEL QUADRO BRANCO / MAGNÉTICO, MATERIAL PLÁSTICO, MATERIAL PONTA FELTRO, TIPO CARGA DESCARTÁVEL, COR AZUL</v>
      </c>
      <c r="H2190" s="130" t="s">
        <v>579</v>
      </c>
      <c r="I2190" s="130">
        <v>10</v>
      </c>
      <c r="J2190" s="131">
        <f>VLOOKUP(F2190,Plan2!$A$11:$H$148,8,0)</f>
        <v>1.3</v>
      </c>
      <c r="K2190" s="129">
        <f t="shared" si="133"/>
        <v>13</v>
      </c>
      <c r="L2190" s="133">
        <v>42663</v>
      </c>
      <c r="M2190" s="130" t="s">
        <v>642</v>
      </c>
      <c r="N2190" s="130">
        <v>10</v>
      </c>
      <c r="O2190" s="146">
        <f t="shared" si="132"/>
        <v>13</v>
      </c>
      <c r="P2190" s="126">
        <v>42703</v>
      </c>
      <c r="Q2190" s="120">
        <v>384</v>
      </c>
      <c r="R2190" s="120" t="s">
        <v>611</v>
      </c>
    </row>
    <row r="2191" spans="1:18" ht="45" x14ac:dyDescent="0.25">
      <c r="A2191" s="120" t="s">
        <v>17</v>
      </c>
      <c r="B2191" s="121" t="s">
        <v>18</v>
      </c>
      <c r="C2191" s="122">
        <v>42664</v>
      </c>
      <c r="D2191" s="132">
        <v>250200</v>
      </c>
      <c r="E2191" s="120" t="s">
        <v>578</v>
      </c>
      <c r="F2191" s="130">
        <v>174</v>
      </c>
      <c r="G2191" s="120" t="str">
        <f>VLOOKUP(F2191,Plan2!$A$11:$H$148,3,0)</f>
        <v>TESOURA, MATERIAL AÇO INOXIDÁVEL, MATERIAL CABO POLIPROPILENO, COMPRIMENTO 20 CM</v>
      </c>
      <c r="H2191" s="130" t="s">
        <v>579</v>
      </c>
      <c r="I2191" s="130">
        <v>6</v>
      </c>
      <c r="J2191" s="131">
        <f>VLOOKUP(F2191,Plan2!$A$11:$H$148,8,0)</f>
        <v>2.8</v>
      </c>
      <c r="K2191" s="129">
        <f t="shared" si="133"/>
        <v>16.799999999999997</v>
      </c>
      <c r="L2191" s="133">
        <v>42663</v>
      </c>
      <c r="M2191" s="130" t="s">
        <v>642</v>
      </c>
      <c r="N2191" s="130">
        <v>6</v>
      </c>
      <c r="O2191" s="146">
        <f t="shared" si="132"/>
        <v>16.799999999999997</v>
      </c>
      <c r="P2191" s="126">
        <v>42703</v>
      </c>
      <c r="Q2191" s="120">
        <v>384</v>
      </c>
      <c r="R2191" s="120" t="s">
        <v>611</v>
      </c>
    </row>
    <row r="2192" spans="1:18" ht="60" x14ac:dyDescent="0.25">
      <c r="A2192" s="120" t="s">
        <v>17</v>
      </c>
      <c r="B2192" s="121" t="s">
        <v>18</v>
      </c>
      <c r="C2192" s="122">
        <v>42664</v>
      </c>
      <c r="D2192" s="132">
        <v>260100</v>
      </c>
      <c r="E2192" s="120" t="s">
        <v>294</v>
      </c>
      <c r="F2192" s="130">
        <v>46</v>
      </c>
      <c r="G2192" s="120" t="str">
        <f>VLOOKUP(F2192,Plan2!$A$11:$H$148,3,0)</f>
        <v>COLA, COMPOSIÇÃO CIANIACRILATO, APLICAÇÃO MATERIAIS POROSOS, CARACTERÍSTICAS ADICIONAIS BICO APLICADOR, TIPO INSTANTÂNEA. TUBO DE 3G</v>
      </c>
      <c r="H2192" s="130" t="s">
        <v>580</v>
      </c>
      <c r="I2192" s="130">
        <v>2</v>
      </c>
      <c r="J2192" s="131">
        <f>VLOOKUP(F2192,Plan2!$A$11:$H$148,8,0)</f>
        <v>3.23</v>
      </c>
      <c r="K2192" s="129">
        <f t="shared" si="133"/>
        <v>6.46</v>
      </c>
      <c r="L2192" s="133">
        <v>42653</v>
      </c>
      <c r="M2192" s="130" t="s">
        <v>617</v>
      </c>
      <c r="N2192" s="130">
        <v>2</v>
      </c>
      <c r="O2192" s="146">
        <f t="shared" si="132"/>
        <v>6.46</v>
      </c>
      <c r="P2192" s="126">
        <v>42747</v>
      </c>
      <c r="Q2192" s="120">
        <v>14685</v>
      </c>
      <c r="R2192" s="120" t="s">
        <v>611</v>
      </c>
    </row>
    <row r="2193" spans="1:18" ht="75" x14ac:dyDescent="0.25">
      <c r="A2193" s="120" t="s">
        <v>17</v>
      </c>
      <c r="B2193" s="121" t="s">
        <v>18</v>
      </c>
      <c r="C2193" s="122">
        <v>42664</v>
      </c>
      <c r="D2193" s="132">
        <v>260100</v>
      </c>
      <c r="E2193" s="120" t="s">
        <v>294</v>
      </c>
      <c r="F2193" s="130">
        <v>47</v>
      </c>
      <c r="G2193" s="120" t="str">
        <f>VLOOKUP(F2193,Plan2!$A$11:$H$148,3,0)</f>
        <v>COLA, COMPOSIÇÃO POLIVINIL ACETATO- PVA, COR BRANCA, APLICAÇÃO ESCOLAR, CARACTERÍSTICAS ADICIONAIS LAVÁVEL, NÃO TÓXICA, VALIDADE MÍNIMA 18 MESES, TIPOLÍQUIDO. TUDO DE 40G</v>
      </c>
      <c r="H2193" s="130" t="s">
        <v>580</v>
      </c>
      <c r="I2193" s="130">
        <v>2</v>
      </c>
      <c r="J2193" s="131">
        <f>VLOOKUP(F2193,Plan2!$A$11:$H$148,8,0)</f>
        <v>0.49</v>
      </c>
      <c r="K2193" s="129">
        <f t="shared" si="133"/>
        <v>0.98</v>
      </c>
      <c r="L2193" s="133">
        <v>42653</v>
      </c>
      <c r="M2193" s="130" t="s">
        <v>618</v>
      </c>
      <c r="N2193" s="130">
        <v>2</v>
      </c>
      <c r="O2193" s="146">
        <f t="shared" si="132"/>
        <v>0.98</v>
      </c>
      <c r="P2193" s="149">
        <v>43055</v>
      </c>
      <c r="Q2193" s="151" t="s">
        <v>701</v>
      </c>
      <c r="R2193" s="120" t="s">
        <v>611</v>
      </c>
    </row>
    <row r="2194" spans="1:18" ht="60" x14ac:dyDescent="0.25">
      <c r="A2194" s="120" t="s">
        <v>17</v>
      </c>
      <c r="B2194" s="121" t="s">
        <v>18</v>
      </c>
      <c r="C2194" s="122">
        <v>42664</v>
      </c>
      <c r="D2194" s="132">
        <v>260100</v>
      </c>
      <c r="E2194" s="120" t="s">
        <v>294</v>
      </c>
      <c r="F2194" s="130">
        <v>163</v>
      </c>
      <c r="G2194" s="120" t="str">
        <f>VLOOKUP(F2194,Plan2!$A$11:$H$148,3,0)</f>
        <v>RÉGUA COMUM, MATERIAL PLÁSTICO CRISTAL, COMPRIMENTO 30 CM, GRADUAÇÃO CENTÍMETRO, TIPO MATERIAL RÍGIDO</v>
      </c>
      <c r="H2194" s="130" t="s">
        <v>580</v>
      </c>
      <c r="I2194" s="130">
        <v>5</v>
      </c>
      <c r="J2194" s="131">
        <f>VLOOKUP(F2194,Plan2!$A$11:$H$148,8,0)</f>
        <v>0.49</v>
      </c>
      <c r="K2194" s="129">
        <f t="shared" si="133"/>
        <v>2.4500000000000002</v>
      </c>
      <c r="L2194" s="133">
        <v>42653</v>
      </c>
      <c r="M2194" s="130" t="s">
        <v>617</v>
      </c>
      <c r="N2194" s="130">
        <v>5</v>
      </c>
      <c r="O2194" s="146">
        <f t="shared" si="132"/>
        <v>2.4500000000000002</v>
      </c>
      <c r="P2194" s="126">
        <v>42747</v>
      </c>
      <c r="Q2194" s="120">
        <v>14685</v>
      </c>
      <c r="R2194" s="120" t="s">
        <v>611</v>
      </c>
    </row>
    <row r="2195" spans="1:18" ht="60" x14ac:dyDescent="0.25">
      <c r="A2195" s="120" t="s">
        <v>17</v>
      </c>
      <c r="B2195" s="121" t="s">
        <v>18</v>
      </c>
      <c r="C2195" s="122">
        <v>42664</v>
      </c>
      <c r="D2195" s="132">
        <v>260200</v>
      </c>
      <c r="E2195" s="120" t="s">
        <v>286</v>
      </c>
      <c r="F2195" s="130">
        <v>103</v>
      </c>
      <c r="G2195" s="120" t="str">
        <f>VLOOKUP(F2195,Plan2!$A$11:$H$148,3,0)</f>
        <v>GRAMPO GRAMPEADOR, MATERIAL METAL, TRATAMENTO SUPERFICIAL GALVANIZADO, TAMANHO23/10, USO GRAMPEADOR DE MESA. CAIXA COM 5.000 UNIDADES</v>
      </c>
      <c r="H2195" s="130" t="s">
        <v>581</v>
      </c>
      <c r="I2195" s="130">
        <v>1</v>
      </c>
      <c r="J2195" s="131">
        <f>VLOOKUP(F2195,Plan2!$A$11:$H$148,8,0)</f>
        <v>7.75</v>
      </c>
      <c r="K2195" s="129">
        <f t="shared" si="133"/>
        <v>7.75</v>
      </c>
      <c r="L2195" s="130" t="s">
        <v>477</v>
      </c>
      <c r="M2195" s="130" t="s">
        <v>477</v>
      </c>
      <c r="N2195" s="130" t="s">
        <v>477</v>
      </c>
      <c r="O2195" s="130" t="s">
        <v>477</v>
      </c>
      <c r="P2195" s="126" t="s">
        <v>477</v>
      </c>
      <c r="Q2195" s="120" t="s">
        <v>477</v>
      </c>
      <c r="R2195" s="120" t="s">
        <v>478</v>
      </c>
    </row>
    <row r="2196" spans="1:18" ht="60" x14ac:dyDescent="0.25">
      <c r="A2196" s="120" t="s">
        <v>17</v>
      </c>
      <c r="B2196" s="121" t="s">
        <v>18</v>
      </c>
      <c r="C2196" s="122">
        <v>42664</v>
      </c>
      <c r="D2196" s="132">
        <v>260300</v>
      </c>
      <c r="E2196" s="120" t="s">
        <v>582</v>
      </c>
      <c r="F2196" s="130">
        <v>7</v>
      </c>
      <c r="G2196" s="120" t="str">
        <f>VLOOKUP(F2196,Plan2!$A$11:$H$148,3,0)</f>
        <v>APAGADOR QUADRO MAGNÉTICO, MATERIAL CORPO PLÁSTICO, COMPRIMENTO 15 CM, LARGURA6 CM, ALTURA 4 CM, MATERIAL BASE FELTRO, ENCAIXE PINCEL SEM ENCAIXE</v>
      </c>
      <c r="H2196" s="130" t="s">
        <v>583</v>
      </c>
      <c r="I2196" s="130">
        <v>12</v>
      </c>
      <c r="J2196" s="131">
        <f>VLOOKUP(F2196,Plan2!$A$11:$H$148,8,0)</f>
        <v>2.5</v>
      </c>
      <c r="K2196" s="129">
        <f t="shared" si="133"/>
        <v>30</v>
      </c>
      <c r="L2196" s="133">
        <v>42663</v>
      </c>
      <c r="M2196" s="130" t="s">
        <v>645</v>
      </c>
      <c r="N2196" s="130">
        <v>12</v>
      </c>
      <c r="O2196" s="146">
        <f t="shared" ref="O2196:O2259" si="134">N2196*J2196</f>
        <v>30</v>
      </c>
      <c r="P2196" s="133">
        <v>42765</v>
      </c>
      <c r="Q2196" s="130">
        <v>17907</v>
      </c>
      <c r="R2196" s="120" t="s">
        <v>611</v>
      </c>
    </row>
    <row r="2197" spans="1:18" ht="45" x14ac:dyDescent="0.25">
      <c r="A2197" s="120" t="s">
        <v>17</v>
      </c>
      <c r="B2197" s="121" t="s">
        <v>18</v>
      </c>
      <c r="C2197" s="122">
        <v>42664</v>
      </c>
      <c r="D2197" s="132">
        <v>260300</v>
      </c>
      <c r="E2197" s="120" t="s">
        <v>582</v>
      </c>
      <c r="F2197" s="130">
        <v>9</v>
      </c>
      <c r="G2197" s="120" t="str">
        <f>VLOOKUP(F2197,Plan2!$A$11:$H$148,3,0)</f>
        <v>BARBANTE ALGODÃO, QUANTIDADE FIOS 8 UN, ACABAMENTO SUPERFICIAL CRÚ. ROLO DE 250G</v>
      </c>
      <c r="H2197" s="130" t="s">
        <v>583</v>
      </c>
      <c r="I2197" s="130">
        <v>30</v>
      </c>
      <c r="J2197" s="131">
        <f>VLOOKUP(F2197,Plan2!$A$11:$H$148,8,0)</f>
        <v>3.49</v>
      </c>
      <c r="K2197" s="129">
        <f t="shared" si="133"/>
        <v>104.7</v>
      </c>
      <c r="L2197" s="133">
        <v>42663</v>
      </c>
      <c r="M2197" s="130" t="s">
        <v>639</v>
      </c>
      <c r="N2197" s="130">
        <v>30</v>
      </c>
      <c r="O2197" s="146">
        <f t="shared" si="134"/>
        <v>104.7</v>
      </c>
      <c r="P2197" s="126">
        <v>42678</v>
      </c>
      <c r="Q2197" s="120">
        <v>1362</v>
      </c>
      <c r="R2197" s="120" t="s">
        <v>611</v>
      </c>
    </row>
    <row r="2198" spans="1:18" ht="45" x14ac:dyDescent="0.25">
      <c r="A2198" s="120" t="s">
        <v>17</v>
      </c>
      <c r="B2198" s="121" t="s">
        <v>18</v>
      </c>
      <c r="C2198" s="122">
        <v>42664</v>
      </c>
      <c r="D2198" s="132">
        <v>260300</v>
      </c>
      <c r="E2198" s="120" t="s">
        <v>582</v>
      </c>
      <c r="F2198" s="130">
        <v>16</v>
      </c>
      <c r="G2198" s="120" t="str">
        <f>VLOOKUP(F2198,Plan2!$A$11:$H$148,3,0)</f>
        <v>CAIXA ARQUIVO, MATERIAL PLÁSTICO CORRUGADO FLEXÍVEL, DIMENSÕES 135 X 250 X 360MM, COR CINZA</v>
      </c>
      <c r="H2198" s="130" t="s">
        <v>583</v>
      </c>
      <c r="I2198" s="130">
        <v>12</v>
      </c>
      <c r="J2198" s="131">
        <f>VLOOKUP(F2198,Plan2!$A$11:$H$148,8,0)</f>
        <v>2.52</v>
      </c>
      <c r="K2198" s="129">
        <f t="shared" si="133"/>
        <v>30.240000000000002</v>
      </c>
      <c r="L2198" s="133">
        <v>42663</v>
      </c>
      <c r="M2198" s="130" t="s">
        <v>640</v>
      </c>
      <c r="N2198" s="130">
        <v>12</v>
      </c>
      <c r="O2198" s="146">
        <f t="shared" si="134"/>
        <v>30.240000000000002</v>
      </c>
      <c r="P2198" s="126">
        <v>42759</v>
      </c>
      <c r="Q2198" s="120">
        <v>4733</v>
      </c>
      <c r="R2198" s="120" t="s">
        <v>611</v>
      </c>
    </row>
    <row r="2199" spans="1:18" ht="45" x14ac:dyDescent="0.25">
      <c r="A2199" s="120" t="s">
        <v>17</v>
      </c>
      <c r="B2199" s="121" t="s">
        <v>18</v>
      </c>
      <c r="C2199" s="122">
        <v>42664</v>
      </c>
      <c r="D2199" s="132">
        <v>260300</v>
      </c>
      <c r="E2199" s="120" t="s">
        <v>582</v>
      </c>
      <c r="F2199" s="130">
        <v>22</v>
      </c>
      <c r="G2199" s="120" t="str">
        <f>VLOOKUP(F2199,Plan2!$A$11:$H$148,3,0)</f>
        <v>CANETA HIDROGRÁFICA, MATERIAL PLÁSTICO, COR CARGA AZUL, APLICAÇÃO RETROPROJETOR</v>
      </c>
      <c r="H2199" s="130" t="s">
        <v>583</v>
      </c>
      <c r="I2199" s="130">
        <v>12</v>
      </c>
      <c r="J2199" s="131">
        <f>VLOOKUP(F2199,Plan2!$A$11:$H$148,8,0)</f>
        <v>1.3</v>
      </c>
      <c r="K2199" s="129">
        <f t="shared" si="133"/>
        <v>15.600000000000001</v>
      </c>
      <c r="L2199" s="133">
        <v>42653</v>
      </c>
      <c r="M2199" s="130" t="s">
        <v>618</v>
      </c>
      <c r="N2199" s="130">
        <v>12</v>
      </c>
      <c r="O2199" s="146">
        <f t="shared" si="134"/>
        <v>15.600000000000001</v>
      </c>
      <c r="P2199" s="149">
        <v>43055</v>
      </c>
      <c r="Q2199" s="151" t="s">
        <v>701</v>
      </c>
      <c r="R2199" s="120" t="s">
        <v>611</v>
      </c>
    </row>
    <row r="2200" spans="1:18" ht="45" x14ac:dyDescent="0.25">
      <c r="A2200" s="120" t="s">
        <v>17</v>
      </c>
      <c r="B2200" s="121" t="s">
        <v>18</v>
      </c>
      <c r="C2200" s="122">
        <v>42664</v>
      </c>
      <c r="D2200" s="132">
        <v>260300</v>
      </c>
      <c r="E2200" s="120" t="s">
        <v>582</v>
      </c>
      <c r="F2200" s="130">
        <v>39</v>
      </c>
      <c r="G2200" s="120" t="str">
        <f>VLOOKUP(F2200,Plan2!$A$11:$H$148,3,0)</f>
        <v>CLIPE, TAMANHO 2, MATERIAL METAL, FORMATO PARALELO. CAIXA COM 100 UNIDADES</v>
      </c>
      <c r="H2200" s="130" t="s">
        <v>583</v>
      </c>
      <c r="I2200" s="130">
        <v>12</v>
      </c>
      <c r="J2200" s="131">
        <f>VLOOKUP(F2200,Plan2!$A$11:$H$148,8,0)</f>
        <v>0.95</v>
      </c>
      <c r="K2200" s="129">
        <f t="shared" si="133"/>
        <v>11.399999999999999</v>
      </c>
      <c r="L2200" s="133">
        <v>42663</v>
      </c>
      <c r="M2200" s="130" t="s">
        <v>639</v>
      </c>
      <c r="N2200" s="130">
        <v>12</v>
      </c>
      <c r="O2200" s="146">
        <f t="shared" si="134"/>
        <v>11.399999999999999</v>
      </c>
      <c r="P2200" s="126">
        <v>42678</v>
      </c>
      <c r="Q2200" s="120">
        <v>1362</v>
      </c>
      <c r="R2200" s="120" t="s">
        <v>611</v>
      </c>
    </row>
    <row r="2201" spans="1:18" ht="60" x14ac:dyDescent="0.25">
      <c r="A2201" s="120" t="s">
        <v>17</v>
      </c>
      <c r="B2201" s="121" t="s">
        <v>18</v>
      </c>
      <c r="C2201" s="122">
        <v>42664</v>
      </c>
      <c r="D2201" s="132">
        <v>260300</v>
      </c>
      <c r="E2201" s="120" t="s">
        <v>582</v>
      </c>
      <c r="F2201" s="130">
        <v>99</v>
      </c>
      <c r="G2201" s="120" t="str">
        <f>VLOOKUP(F2201,Plan2!$A$11:$H$148,3,0)</f>
        <v>GARRAFA TÉRMICA, MATERIAL PLÁSTICO, CAPACIDADE 1 L, FORMATO CILÍNDRICO, CARACTERÍSTICAS ADICIONAIS COM TAMPA ROSCÁVEL E AMPOLA EM VIDRO</v>
      </c>
      <c r="H2201" s="130" t="s">
        <v>583</v>
      </c>
      <c r="I2201" s="130">
        <v>2</v>
      </c>
      <c r="J2201" s="131">
        <f>VLOOKUP(F2201,Plan2!$A$11:$H$148,8,0)</f>
        <v>19.989999999999998</v>
      </c>
      <c r="K2201" s="129">
        <f t="shared" si="133"/>
        <v>39.979999999999997</v>
      </c>
      <c r="L2201" s="133">
        <v>42663</v>
      </c>
      <c r="M2201" s="130" t="s">
        <v>641</v>
      </c>
      <c r="N2201" s="130">
        <v>2</v>
      </c>
      <c r="O2201" s="146">
        <f t="shared" si="134"/>
        <v>39.979999999999997</v>
      </c>
      <c r="P2201" s="126">
        <v>42724</v>
      </c>
      <c r="Q2201" s="120">
        <v>579</v>
      </c>
      <c r="R2201" s="120" t="s">
        <v>611</v>
      </c>
    </row>
    <row r="2202" spans="1:18" ht="45" x14ac:dyDescent="0.25">
      <c r="A2202" s="120" t="s">
        <v>17</v>
      </c>
      <c r="B2202" s="121" t="s">
        <v>18</v>
      </c>
      <c r="C2202" s="122">
        <v>42664</v>
      </c>
      <c r="D2202" s="132">
        <v>260300</v>
      </c>
      <c r="E2202" s="120" t="s">
        <v>582</v>
      </c>
      <c r="F2202" s="130">
        <v>102</v>
      </c>
      <c r="G2202" s="120" t="str">
        <f>VLOOKUP(F2202,Plan2!$A$11:$H$148,3,0)</f>
        <v>GRAMPEADOR, TRATAMENTO SUPERFICIAL PINTADO, MATERIAL METAL, TIPO MESA, CAPACIDADE 50 FL, TAMANHO GRAMPO 26/6</v>
      </c>
      <c r="H2202" s="130" t="s">
        <v>583</v>
      </c>
      <c r="I2202" s="130">
        <v>4</v>
      </c>
      <c r="J2202" s="131">
        <f>VLOOKUP(F2202,Plan2!$A$11:$H$148,8,0)</f>
        <v>17.489999999999998</v>
      </c>
      <c r="K2202" s="129">
        <f t="shared" si="133"/>
        <v>69.959999999999994</v>
      </c>
      <c r="L2202" s="133">
        <v>42653</v>
      </c>
      <c r="M2202" s="130" t="s">
        <v>616</v>
      </c>
      <c r="N2202" s="130">
        <v>4</v>
      </c>
      <c r="O2202" s="146">
        <f t="shared" si="134"/>
        <v>69.959999999999994</v>
      </c>
      <c r="P2202" s="126">
        <v>42746</v>
      </c>
      <c r="Q2202" s="120">
        <v>4909</v>
      </c>
      <c r="R2202" s="120" t="s">
        <v>611</v>
      </c>
    </row>
    <row r="2203" spans="1:18" ht="135" x14ac:dyDescent="0.25">
      <c r="A2203" s="120" t="s">
        <v>17</v>
      </c>
      <c r="B2203" s="121" t="s">
        <v>18</v>
      </c>
      <c r="C2203" s="122">
        <v>42664</v>
      </c>
      <c r="D2203" s="132">
        <v>260300</v>
      </c>
      <c r="E2203" s="120" t="s">
        <v>582</v>
      </c>
      <c r="F2203" s="130">
        <v>115</v>
      </c>
      <c r="G2203" s="120" t="str">
        <f>VLOOKUP(F2203,Plan2!$A$11:$H$148,3,0)</f>
        <v>LUVA PARA PROCEDIMENTO NÃO CIRÚRGICO, MATERIAL LÁTEX NATURAL ÍNTEGRO E UNIFORME, TAMANHO PEQUENO, CARACTERÍSTICAS ADICIONAIS LUBRIFICADA COM PÓ BIOABSORVÍVEL, DESCARTÁVEL, APRESENTAÇÃO ATÓXICA, TIPO AMBIDESTRA, TIPO USO DESCARTÁVEL, MODELO FORMATO ANATÔMICO, FINALIDADE RESISTENTE À TRAÇÃO</v>
      </c>
      <c r="H2203" s="130" t="s">
        <v>583</v>
      </c>
      <c r="I2203" s="130">
        <v>13</v>
      </c>
      <c r="J2203" s="131">
        <f>VLOOKUP(F2203,Plan2!$A$11:$H$148,8,0)</f>
        <v>14.1</v>
      </c>
      <c r="K2203" s="129">
        <f t="shared" si="133"/>
        <v>183.29999999999998</v>
      </c>
      <c r="L2203" s="130" t="s">
        <v>477</v>
      </c>
      <c r="M2203" s="130" t="s">
        <v>477</v>
      </c>
      <c r="N2203" s="130" t="s">
        <v>477</v>
      </c>
      <c r="O2203" s="130" t="s">
        <v>477</v>
      </c>
      <c r="P2203" s="126" t="s">
        <v>477</v>
      </c>
      <c r="Q2203" s="120" t="s">
        <v>477</v>
      </c>
      <c r="R2203" s="120" t="s">
        <v>478</v>
      </c>
    </row>
    <row r="2204" spans="1:18" ht="45" x14ac:dyDescent="0.25">
      <c r="A2204" s="120" t="s">
        <v>17</v>
      </c>
      <c r="B2204" s="121" t="s">
        <v>18</v>
      </c>
      <c r="C2204" s="122">
        <v>42664</v>
      </c>
      <c r="D2204" s="132">
        <v>260300</v>
      </c>
      <c r="E2204" s="120" t="s">
        <v>582</v>
      </c>
      <c r="F2204" s="130">
        <v>155</v>
      </c>
      <c r="G2204" s="120" t="str">
        <f>VLOOKUP(F2204,Plan2!$A$11:$H$148,3,0)</f>
        <v>PINCEL MARCADOR PERMANENTE CD, MATERIAL PLÁSTICO, TIPO PONTA FELTRO, COR TINTAVERMELHA</v>
      </c>
      <c r="H2204" s="130" t="s">
        <v>583</v>
      </c>
      <c r="I2204" s="130">
        <v>12</v>
      </c>
      <c r="J2204" s="131">
        <f>VLOOKUP(F2204,Plan2!$A$11:$H$148,8,0)</f>
        <v>1.18</v>
      </c>
      <c r="K2204" s="129">
        <f t="shared" si="133"/>
        <v>14.16</v>
      </c>
      <c r="L2204" s="133">
        <v>42653</v>
      </c>
      <c r="M2204" s="130" t="s">
        <v>618</v>
      </c>
      <c r="N2204" s="130">
        <v>12</v>
      </c>
      <c r="O2204" s="146">
        <f t="shared" si="134"/>
        <v>14.16</v>
      </c>
      <c r="P2204" s="149">
        <v>43055</v>
      </c>
      <c r="Q2204" s="151" t="s">
        <v>701</v>
      </c>
      <c r="R2204" s="120" t="s">
        <v>611</v>
      </c>
    </row>
    <row r="2205" spans="1:18" ht="45" x14ac:dyDescent="0.25">
      <c r="A2205" s="120" t="s">
        <v>17</v>
      </c>
      <c r="B2205" s="121" t="s">
        <v>18</v>
      </c>
      <c r="C2205" s="122">
        <v>42664</v>
      </c>
      <c r="D2205" s="132">
        <v>260300</v>
      </c>
      <c r="E2205" s="120" t="s">
        <v>582</v>
      </c>
      <c r="F2205" s="130">
        <v>156</v>
      </c>
      <c r="G2205" s="120" t="str">
        <f>VLOOKUP(F2205,Plan2!$A$11:$H$148,3,0)</f>
        <v>PINCEL QUADRO BRANCO / MAGNÉTICO, MATERIAL PLÁSTICO, MATERIAL PONTA FELTRO, TIPO CARGA DESCARTÁVEL, COR AZUL</v>
      </c>
      <c r="H2205" s="130" t="s">
        <v>583</v>
      </c>
      <c r="I2205" s="130">
        <v>12</v>
      </c>
      <c r="J2205" s="131">
        <f>VLOOKUP(F2205,Plan2!$A$11:$H$148,8,0)</f>
        <v>1.3</v>
      </c>
      <c r="K2205" s="129">
        <f>J2205*I2205</f>
        <v>15.600000000000001</v>
      </c>
      <c r="L2205" s="133">
        <v>42663</v>
      </c>
      <c r="M2205" s="130" t="s">
        <v>642</v>
      </c>
      <c r="N2205" s="130">
        <v>12</v>
      </c>
      <c r="O2205" s="146">
        <f t="shared" si="134"/>
        <v>15.600000000000001</v>
      </c>
      <c r="P2205" s="126">
        <v>42703</v>
      </c>
      <c r="Q2205" s="120">
        <v>384</v>
      </c>
      <c r="R2205" s="120" t="s">
        <v>611</v>
      </c>
    </row>
    <row r="2206" spans="1:18" ht="60" x14ac:dyDescent="0.25">
      <c r="A2206" s="120" t="s">
        <v>17</v>
      </c>
      <c r="B2206" s="121" t="s">
        <v>18</v>
      </c>
      <c r="C2206" s="122">
        <v>42664</v>
      </c>
      <c r="D2206" s="132">
        <v>260300</v>
      </c>
      <c r="E2206" s="120" t="s">
        <v>582</v>
      </c>
      <c r="F2206" s="130">
        <v>163</v>
      </c>
      <c r="G2206" s="120" t="str">
        <f>VLOOKUP(F2206,Plan2!$A$11:$H$148,3,0)</f>
        <v>RÉGUA COMUM, MATERIAL PLÁSTICO CRISTAL, COMPRIMENTO 30 CM, GRADUAÇÃO CENTÍMETRO, TIPO MATERIAL RÍGIDO</v>
      </c>
      <c r="H2206" s="130" t="s">
        <v>583</v>
      </c>
      <c r="I2206" s="130">
        <v>12</v>
      </c>
      <c r="J2206" s="131">
        <f>VLOOKUP(F2206,Plan2!$A$11:$H$148,8,0)</f>
        <v>0.49</v>
      </c>
      <c r="K2206" s="129">
        <f t="shared" si="133"/>
        <v>5.88</v>
      </c>
      <c r="L2206" s="133">
        <v>42653</v>
      </c>
      <c r="M2206" s="130" t="s">
        <v>617</v>
      </c>
      <c r="N2206" s="130">
        <v>12</v>
      </c>
      <c r="O2206" s="146">
        <f t="shared" si="134"/>
        <v>5.88</v>
      </c>
      <c r="P2206" s="126">
        <v>42747</v>
      </c>
      <c r="Q2206" s="120">
        <v>14685</v>
      </c>
      <c r="R2206" s="120" t="s">
        <v>611</v>
      </c>
    </row>
    <row r="2207" spans="1:18" ht="45" x14ac:dyDescent="0.25">
      <c r="A2207" s="120" t="s">
        <v>17</v>
      </c>
      <c r="B2207" s="121" t="s">
        <v>18</v>
      </c>
      <c r="C2207" s="122">
        <v>42664</v>
      </c>
      <c r="D2207" s="132">
        <v>260300</v>
      </c>
      <c r="E2207" s="120" t="s">
        <v>582</v>
      </c>
      <c r="F2207" s="130">
        <v>174</v>
      </c>
      <c r="G2207" s="120" t="str">
        <f>VLOOKUP(F2207,Plan2!$A$11:$H$148,3,0)</f>
        <v>TESOURA, MATERIAL AÇO INOXIDÁVEL, MATERIAL CABO POLIPROPILENO, COMPRIMENTO 20 CM</v>
      </c>
      <c r="H2207" s="130" t="s">
        <v>583</v>
      </c>
      <c r="I2207" s="130">
        <v>10</v>
      </c>
      <c r="J2207" s="131">
        <f>VLOOKUP(F2207,Plan2!$A$11:$H$148,8,0)</f>
        <v>2.8</v>
      </c>
      <c r="K2207" s="129">
        <f t="shared" si="133"/>
        <v>28</v>
      </c>
      <c r="L2207" s="133">
        <v>42663</v>
      </c>
      <c r="M2207" s="130" t="s">
        <v>642</v>
      </c>
      <c r="N2207" s="130">
        <v>10</v>
      </c>
      <c r="O2207" s="146">
        <f t="shared" si="134"/>
        <v>28</v>
      </c>
      <c r="P2207" s="126">
        <v>42703</v>
      </c>
      <c r="Q2207" s="120">
        <v>384</v>
      </c>
      <c r="R2207" s="120" t="s">
        <v>611</v>
      </c>
    </row>
    <row r="2208" spans="1:18" ht="75" x14ac:dyDescent="0.25">
      <c r="A2208" s="120" t="s">
        <v>17</v>
      </c>
      <c r="B2208" s="121" t="s">
        <v>18</v>
      </c>
      <c r="C2208" s="122">
        <v>42664</v>
      </c>
      <c r="D2208" s="132">
        <v>270000</v>
      </c>
      <c r="E2208" s="120" t="s">
        <v>519</v>
      </c>
      <c r="F2208" s="130">
        <v>6</v>
      </c>
      <c r="G2208" s="120" t="str">
        <f>VLOOKUP(F2208,Plan2!$A$11:$H$148,3,0)</f>
        <v>ALMOFADA CARIMBO, MATERIAL CAIXA PLÁSTICO, MATERIAL ALMOFADA ESPONJA ABSORVENTE REVESTIDA DE TECIDO G/M2, COR AZUL MM, TIPO NÃO ENTINTADA, COMPRIMENTO 12 CM, LARGURA 8 CM</v>
      </c>
      <c r="H2208" s="130" t="s">
        <v>584</v>
      </c>
      <c r="I2208" s="130">
        <v>4</v>
      </c>
      <c r="J2208" s="131">
        <f>VLOOKUP(F2208,Plan2!$A$11:$H$148,8,0)</f>
        <v>1.95</v>
      </c>
      <c r="K2208" s="129">
        <f t="shared" si="133"/>
        <v>7.8</v>
      </c>
      <c r="L2208" s="133">
        <v>42663</v>
      </c>
      <c r="M2208" s="130" t="s">
        <v>645</v>
      </c>
      <c r="N2208" s="130">
        <v>4</v>
      </c>
      <c r="O2208" s="146">
        <f t="shared" si="134"/>
        <v>7.8</v>
      </c>
      <c r="P2208" s="133">
        <v>42765</v>
      </c>
      <c r="Q2208" s="130">
        <v>17907</v>
      </c>
      <c r="R2208" s="120" t="s">
        <v>611</v>
      </c>
    </row>
    <row r="2209" spans="1:18" ht="45" x14ac:dyDescent="0.25">
      <c r="A2209" s="120" t="s">
        <v>17</v>
      </c>
      <c r="B2209" s="121" t="s">
        <v>18</v>
      </c>
      <c r="C2209" s="122">
        <v>42664</v>
      </c>
      <c r="D2209" s="132">
        <v>270000</v>
      </c>
      <c r="E2209" s="120" t="s">
        <v>519</v>
      </c>
      <c r="F2209" s="130">
        <v>9</v>
      </c>
      <c r="G2209" s="120" t="str">
        <f>VLOOKUP(F2209,Plan2!$A$11:$H$148,3,0)</f>
        <v>BARBANTE ALGODÃO, QUANTIDADE FIOS 8 UN, ACABAMENTO SUPERFICIAL CRÚ. ROLO DE 250G</v>
      </c>
      <c r="H2209" s="130" t="s">
        <v>584</v>
      </c>
      <c r="I2209" s="130">
        <v>5</v>
      </c>
      <c r="J2209" s="131">
        <f>VLOOKUP(F2209,Plan2!$A$11:$H$148,8,0)</f>
        <v>3.49</v>
      </c>
      <c r="K2209" s="129">
        <f t="shared" si="133"/>
        <v>17.450000000000003</v>
      </c>
      <c r="L2209" s="133">
        <v>42663</v>
      </c>
      <c r="M2209" s="130" t="s">
        <v>639</v>
      </c>
      <c r="N2209" s="130">
        <v>5</v>
      </c>
      <c r="O2209" s="146">
        <f t="shared" si="134"/>
        <v>17.450000000000003</v>
      </c>
      <c r="P2209" s="126">
        <v>42678</v>
      </c>
      <c r="Q2209" s="120">
        <v>1362</v>
      </c>
      <c r="R2209" s="120" t="s">
        <v>611</v>
      </c>
    </row>
    <row r="2210" spans="1:18" ht="60" x14ac:dyDescent="0.25">
      <c r="A2210" s="120" t="s">
        <v>17</v>
      </c>
      <c r="B2210" s="121" t="s">
        <v>18</v>
      </c>
      <c r="C2210" s="122">
        <v>42664</v>
      </c>
      <c r="D2210" s="132">
        <v>270000</v>
      </c>
      <c r="E2210" s="120" t="s">
        <v>519</v>
      </c>
      <c r="F2210" s="130">
        <v>10</v>
      </c>
      <c r="G2210" s="120" t="str">
        <f>VLOOKUP(F2210,Plan2!$A$11:$H$148,3,0)</f>
        <v>BLOCO FLIP CHART, COR BRANCA, FORMATO 66 X 96 CM, APLICAÇÃO FLIP CHART COM FUROS, CARACTERÍSTICAS ADICIONAIS SEM PAUTA</v>
      </c>
      <c r="H2210" s="130" t="s">
        <v>584</v>
      </c>
      <c r="I2210" s="130">
        <v>2</v>
      </c>
      <c r="J2210" s="131">
        <f>VLOOKUP(F2210,Plan2!$A$11:$H$148,8,0)</f>
        <v>19.899999999999999</v>
      </c>
      <c r="K2210" s="129">
        <f t="shared" si="133"/>
        <v>39.799999999999997</v>
      </c>
      <c r="L2210" s="133">
        <v>42663</v>
      </c>
      <c r="M2210" s="130" t="s">
        <v>642</v>
      </c>
      <c r="N2210" s="130">
        <v>2</v>
      </c>
      <c r="O2210" s="146">
        <f t="shared" si="134"/>
        <v>39.799999999999997</v>
      </c>
      <c r="P2210" s="126">
        <v>42703</v>
      </c>
      <c r="Q2210" s="120">
        <v>384</v>
      </c>
      <c r="R2210" s="120" t="s">
        <v>611</v>
      </c>
    </row>
    <row r="2211" spans="1:18" ht="60" x14ac:dyDescent="0.25">
      <c r="A2211" s="120" t="s">
        <v>17</v>
      </c>
      <c r="B2211" s="121" t="s">
        <v>18</v>
      </c>
      <c r="C2211" s="122">
        <v>42664</v>
      </c>
      <c r="D2211" s="132">
        <v>270000</v>
      </c>
      <c r="E2211" s="120" t="s">
        <v>519</v>
      </c>
      <c r="F2211" s="130">
        <v>12</v>
      </c>
      <c r="G2211" s="120" t="str">
        <f>VLOOKUP(F2211,Plan2!$A$11:$H$148,3,0)</f>
        <v>BLOCO RECADO, MATERIAL PAPEL, COR AMARELO, LARGURA 38 MM, COMPRIMENTO 50 MM, TIPO REMOVÍVEL, CARACTERÍSTICAS ADICIONAIS AUTO-ADESIVO</v>
      </c>
      <c r="H2211" s="130" t="s">
        <v>584</v>
      </c>
      <c r="I2211" s="130">
        <v>10</v>
      </c>
      <c r="J2211" s="131">
        <f>VLOOKUP(F2211,Plan2!$A$11:$H$148,8,0)</f>
        <v>0.56999999999999995</v>
      </c>
      <c r="K2211" s="129">
        <f t="shared" si="133"/>
        <v>5.6999999999999993</v>
      </c>
      <c r="L2211" s="133">
        <v>42653</v>
      </c>
      <c r="M2211" s="130" t="s">
        <v>618</v>
      </c>
      <c r="N2211" s="130">
        <v>10</v>
      </c>
      <c r="O2211" s="146">
        <f t="shared" si="134"/>
        <v>5.6999999999999993</v>
      </c>
      <c r="P2211" s="149">
        <v>43055</v>
      </c>
      <c r="Q2211" s="151" t="s">
        <v>701</v>
      </c>
      <c r="R2211" s="120" t="s">
        <v>611</v>
      </c>
    </row>
    <row r="2212" spans="1:18" ht="60" x14ac:dyDescent="0.25">
      <c r="A2212" s="120" t="s">
        <v>17</v>
      </c>
      <c r="B2212" s="121" t="s">
        <v>18</v>
      </c>
      <c r="C2212" s="122">
        <v>42664</v>
      </c>
      <c r="D2212" s="132">
        <v>270000</v>
      </c>
      <c r="E2212" s="120" t="s">
        <v>519</v>
      </c>
      <c r="F2212" s="130">
        <v>15</v>
      </c>
      <c r="G2212" s="120" t="str">
        <f>VLOOKUP(F2212,Plan2!$A$11:$H$148,3,0)</f>
        <v>BORRACHA APAGADORA ESCRITA, MATERIAL PLÁSTICO DE VINIL, COMPRIMENTO 60 MM, LARGURA 20 MM, ALTURA 10 MM, COR VERDE, TIPO MACIA</v>
      </c>
      <c r="H2212" s="130" t="s">
        <v>584</v>
      </c>
      <c r="I2212" s="130">
        <v>10</v>
      </c>
      <c r="J2212" s="131">
        <f>VLOOKUP(F2212,Plan2!$A$11:$H$148,8,0)</f>
        <v>0.6</v>
      </c>
      <c r="K2212" s="129">
        <f t="shared" si="133"/>
        <v>6</v>
      </c>
      <c r="L2212" s="133">
        <v>42653</v>
      </c>
      <c r="M2212" s="130" t="s">
        <v>617</v>
      </c>
      <c r="N2212" s="130">
        <v>10</v>
      </c>
      <c r="O2212" s="146">
        <f t="shared" si="134"/>
        <v>6</v>
      </c>
      <c r="P2212" s="126">
        <v>42747</v>
      </c>
      <c r="Q2212" s="120">
        <v>14685</v>
      </c>
      <c r="R2212" s="120" t="s">
        <v>611</v>
      </c>
    </row>
    <row r="2213" spans="1:18" ht="45" x14ac:dyDescent="0.25">
      <c r="A2213" s="120" t="s">
        <v>17</v>
      </c>
      <c r="B2213" s="121" t="s">
        <v>18</v>
      </c>
      <c r="C2213" s="122">
        <v>42664</v>
      </c>
      <c r="D2213" s="132">
        <v>270000</v>
      </c>
      <c r="E2213" s="120" t="s">
        <v>519</v>
      </c>
      <c r="F2213" s="130">
        <v>24</v>
      </c>
      <c r="G2213" s="120" t="str">
        <f>VLOOKUP(F2213,Plan2!$A$11:$H$148,3,0)</f>
        <v>CANETA HIDROGRÁFICA, MATERIAL PLÁSTICO, COR CARGA VERDE, APLICAÇÃO RETROPROJETOR</v>
      </c>
      <c r="H2213" s="130" t="s">
        <v>584</v>
      </c>
      <c r="I2213" s="130">
        <v>4</v>
      </c>
      <c r="J2213" s="131">
        <f>VLOOKUP(F2213,Plan2!$A$11:$H$148,8,0)</f>
        <v>1.5</v>
      </c>
      <c r="K2213" s="129">
        <f t="shared" si="133"/>
        <v>6</v>
      </c>
      <c r="L2213" s="133">
        <v>42653</v>
      </c>
      <c r="M2213" s="130" t="s">
        <v>618</v>
      </c>
      <c r="N2213" s="130">
        <v>4</v>
      </c>
      <c r="O2213" s="146">
        <f t="shared" si="134"/>
        <v>6</v>
      </c>
      <c r="P2213" s="149">
        <v>43055</v>
      </c>
      <c r="Q2213" s="151" t="s">
        <v>701</v>
      </c>
      <c r="R2213" s="120" t="s">
        <v>611</v>
      </c>
    </row>
    <row r="2214" spans="1:18" ht="45" x14ac:dyDescent="0.25">
      <c r="A2214" s="120" t="s">
        <v>17</v>
      </c>
      <c r="B2214" s="121" t="s">
        <v>18</v>
      </c>
      <c r="C2214" s="122">
        <v>42664</v>
      </c>
      <c r="D2214" s="132">
        <v>270000</v>
      </c>
      <c r="E2214" s="120" t="s">
        <v>519</v>
      </c>
      <c r="F2214" s="130">
        <v>25</v>
      </c>
      <c r="G2214" s="120" t="str">
        <f>VLOOKUP(F2214,Plan2!$A$11:$H$148,3,0)</f>
        <v>CANETA HIDROGRÁFICA, MATERIAL PLÁSTICO, COR CARGA VERMELHA, APLICAÇÃO RETROPROJETOR</v>
      </c>
      <c r="H2214" s="130" t="s">
        <v>584</v>
      </c>
      <c r="I2214" s="130">
        <v>4</v>
      </c>
      <c r="J2214" s="131">
        <f>VLOOKUP(F2214,Plan2!$A$11:$H$148,8,0)</f>
        <v>1.3</v>
      </c>
      <c r="K2214" s="129">
        <f t="shared" si="133"/>
        <v>5.2</v>
      </c>
      <c r="L2214" s="133">
        <v>42653</v>
      </c>
      <c r="M2214" s="130" t="s">
        <v>618</v>
      </c>
      <c r="N2214" s="130">
        <v>4</v>
      </c>
      <c r="O2214" s="146">
        <f t="shared" si="134"/>
        <v>5.2</v>
      </c>
      <c r="P2214" s="149">
        <v>43055</v>
      </c>
      <c r="Q2214" s="151" t="s">
        <v>701</v>
      </c>
      <c r="R2214" s="120" t="s">
        <v>611</v>
      </c>
    </row>
    <row r="2215" spans="1:18" ht="45" x14ac:dyDescent="0.25">
      <c r="A2215" s="120" t="s">
        <v>17</v>
      </c>
      <c r="B2215" s="121" t="s">
        <v>18</v>
      </c>
      <c r="C2215" s="122">
        <v>42664</v>
      </c>
      <c r="D2215" s="132">
        <v>270000</v>
      </c>
      <c r="E2215" s="120" t="s">
        <v>519</v>
      </c>
      <c r="F2215" s="130">
        <v>22</v>
      </c>
      <c r="G2215" s="120" t="str">
        <f>VLOOKUP(F2215,Plan2!$A$11:$H$148,3,0)</f>
        <v>CANETA HIDROGRÁFICA, MATERIAL PLÁSTICO, COR CARGA AZUL, APLICAÇÃO RETROPROJETOR</v>
      </c>
      <c r="H2215" s="130" t="s">
        <v>584</v>
      </c>
      <c r="I2215" s="130">
        <v>4</v>
      </c>
      <c r="J2215" s="131">
        <f>VLOOKUP(F2215,Plan2!$A$11:$H$148,8,0)</f>
        <v>1.3</v>
      </c>
      <c r="K2215" s="129">
        <f t="shared" si="133"/>
        <v>5.2</v>
      </c>
      <c r="L2215" s="133">
        <v>42653</v>
      </c>
      <c r="M2215" s="130" t="s">
        <v>618</v>
      </c>
      <c r="N2215" s="130">
        <v>4</v>
      </c>
      <c r="O2215" s="146">
        <f t="shared" si="134"/>
        <v>5.2</v>
      </c>
      <c r="P2215" s="149">
        <v>43055</v>
      </c>
      <c r="Q2215" s="151" t="s">
        <v>701</v>
      </c>
      <c r="R2215" s="120" t="s">
        <v>611</v>
      </c>
    </row>
    <row r="2216" spans="1:18" ht="60" x14ac:dyDescent="0.25">
      <c r="A2216" s="120" t="s">
        <v>17</v>
      </c>
      <c r="B2216" s="121" t="s">
        <v>18</v>
      </c>
      <c r="C2216" s="122">
        <v>42664</v>
      </c>
      <c r="D2216" s="132">
        <v>270000</v>
      </c>
      <c r="E2216" s="120" t="s">
        <v>519</v>
      </c>
      <c r="F2216" s="130">
        <v>28</v>
      </c>
      <c r="G2216" s="120" t="str">
        <f>VLOOKUP(F2216,Plan2!$A$11:$H$148,3,0)</f>
        <v>CANETA MARCA-TEXTO, MATERIAL PLÁSTICO, TIPO PONTA POROSA, COR FLUORESCENTE AMARELA, TIPO NÃO RECARREGÁVEL, DIMENSÕES 4 MM</v>
      </c>
      <c r="H2216" s="130" t="s">
        <v>584</v>
      </c>
      <c r="I2216" s="130">
        <v>8</v>
      </c>
      <c r="J2216" s="131">
        <f>VLOOKUP(F2216,Plan2!$A$11:$H$148,8,0)</f>
        <v>0.85</v>
      </c>
      <c r="K2216" s="129">
        <f t="shared" si="133"/>
        <v>6.8</v>
      </c>
      <c r="L2216" s="133">
        <v>42653</v>
      </c>
      <c r="M2216" s="130" t="s">
        <v>618</v>
      </c>
      <c r="N2216" s="130">
        <v>8</v>
      </c>
      <c r="O2216" s="146">
        <f t="shared" si="134"/>
        <v>6.8</v>
      </c>
      <c r="P2216" s="149">
        <v>43055</v>
      </c>
      <c r="Q2216" s="151" t="s">
        <v>701</v>
      </c>
      <c r="R2216" s="120" t="s">
        <v>611</v>
      </c>
    </row>
    <row r="2217" spans="1:18" ht="75" x14ac:dyDescent="0.25">
      <c r="A2217" s="120" t="s">
        <v>17</v>
      </c>
      <c r="B2217" s="121" t="s">
        <v>18</v>
      </c>
      <c r="C2217" s="122">
        <v>42664</v>
      </c>
      <c r="D2217" s="132">
        <v>270000</v>
      </c>
      <c r="E2217" s="120" t="s">
        <v>519</v>
      </c>
      <c r="F2217" s="130">
        <v>29</v>
      </c>
      <c r="G2217" s="120" t="str">
        <f>VLOOKUP(F2217,Plan2!$A$11:$H$148,3,0)</f>
        <v>CANETA MARCA-TEXTO, MATERIAL PLÁSTICO, TIPO PONTA FACETADA, COR FLUORESCENTE AZUL, TIPO NÃO RECARREGÁVEL, CARACTERÍSTICAS ADICIONAIS TRAÇO 1 A 4 MM E BASE D´ÁGUA</v>
      </c>
      <c r="H2217" s="130" t="s">
        <v>584</v>
      </c>
      <c r="I2217" s="130">
        <v>8</v>
      </c>
      <c r="J2217" s="131">
        <f>VLOOKUP(F2217,Plan2!$A$11:$H$148,8,0)</f>
        <v>0.85</v>
      </c>
      <c r="K2217" s="129">
        <f t="shared" si="133"/>
        <v>6.8</v>
      </c>
      <c r="L2217" s="133">
        <v>42653</v>
      </c>
      <c r="M2217" s="130" t="s">
        <v>618</v>
      </c>
      <c r="N2217" s="130">
        <v>8</v>
      </c>
      <c r="O2217" s="146">
        <f t="shared" si="134"/>
        <v>6.8</v>
      </c>
      <c r="P2217" s="149">
        <v>43055</v>
      </c>
      <c r="Q2217" s="151" t="s">
        <v>701</v>
      </c>
      <c r="R2217" s="120" t="s">
        <v>611</v>
      </c>
    </row>
    <row r="2218" spans="1:18" ht="45" x14ac:dyDescent="0.25">
      <c r="A2218" s="120" t="s">
        <v>17</v>
      </c>
      <c r="B2218" s="121" t="s">
        <v>18</v>
      </c>
      <c r="C2218" s="122">
        <v>42664</v>
      </c>
      <c r="D2218" s="132">
        <v>270000</v>
      </c>
      <c r="E2218" s="120" t="s">
        <v>519</v>
      </c>
      <c r="F2218" s="130">
        <v>26</v>
      </c>
      <c r="G2218" s="120" t="str">
        <f>VLOOKUP(F2218,Plan2!$A$11:$H$148,3,0)</f>
        <v>CANETA MARCA-TEXTO, MATERIAL PLÁSTICO, TIPO PONTA FLUORESCENTE, COR ROSA, TIPONÃO RECARREGÁVEL</v>
      </c>
      <c r="H2218" s="130" t="s">
        <v>584</v>
      </c>
      <c r="I2218" s="130">
        <v>8</v>
      </c>
      <c r="J2218" s="131">
        <f>VLOOKUP(F2218,Plan2!$A$11:$H$148,8,0)</f>
        <v>0.85</v>
      </c>
      <c r="K2218" s="129">
        <f t="shared" si="133"/>
        <v>6.8</v>
      </c>
      <c r="L2218" s="133">
        <v>42653</v>
      </c>
      <c r="M2218" s="130" t="s">
        <v>618</v>
      </c>
      <c r="N2218" s="130">
        <v>8</v>
      </c>
      <c r="O2218" s="146">
        <f t="shared" si="134"/>
        <v>6.8</v>
      </c>
      <c r="P2218" s="149">
        <v>43055</v>
      </c>
      <c r="Q2218" s="151" t="s">
        <v>701</v>
      </c>
      <c r="R2218" s="120" t="s">
        <v>611</v>
      </c>
    </row>
    <row r="2219" spans="1:18" ht="45" x14ac:dyDescent="0.25">
      <c r="A2219" s="120" t="s">
        <v>17</v>
      </c>
      <c r="B2219" s="121" t="s">
        <v>18</v>
      </c>
      <c r="C2219" s="122">
        <v>42664</v>
      </c>
      <c r="D2219" s="132">
        <v>270000</v>
      </c>
      <c r="E2219" s="120" t="s">
        <v>519</v>
      </c>
      <c r="F2219" s="130">
        <v>27</v>
      </c>
      <c r="G2219" s="120" t="str">
        <f>VLOOKUP(F2219,Plan2!$A$11:$H$148,3,0)</f>
        <v>CANETA MARCA-TEXTO, MATERIAL PLÁSTICO, TIPO PONTA FLUORESCENTE, COR VERDE, TIPO NÃO RECARREGÁVEL</v>
      </c>
      <c r="H2219" s="130" t="s">
        <v>584</v>
      </c>
      <c r="I2219" s="130">
        <v>8</v>
      </c>
      <c r="J2219" s="131">
        <f>VLOOKUP(F2219,Plan2!$A$11:$H$148,8,0)</f>
        <v>0.85</v>
      </c>
      <c r="K2219" s="129">
        <f t="shared" si="133"/>
        <v>6.8</v>
      </c>
      <c r="L2219" s="133">
        <v>42663</v>
      </c>
      <c r="M2219" s="130" t="s">
        <v>642</v>
      </c>
      <c r="N2219" s="130">
        <v>8</v>
      </c>
      <c r="O2219" s="146">
        <f t="shared" si="134"/>
        <v>6.8</v>
      </c>
      <c r="P2219" s="126">
        <v>42703</v>
      </c>
      <c r="Q2219" s="120">
        <v>384</v>
      </c>
      <c r="R2219" s="120" t="s">
        <v>611</v>
      </c>
    </row>
    <row r="2220" spans="1:18" ht="45" x14ac:dyDescent="0.25">
      <c r="A2220" s="120" t="s">
        <v>17</v>
      </c>
      <c r="B2220" s="121" t="s">
        <v>18</v>
      </c>
      <c r="C2220" s="122">
        <v>42664</v>
      </c>
      <c r="D2220" s="132">
        <v>270000</v>
      </c>
      <c r="E2220" s="120" t="s">
        <v>519</v>
      </c>
      <c r="F2220" s="130">
        <v>37</v>
      </c>
      <c r="G2220" s="120" t="str">
        <f>VLOOKUP(F2220,Plan2!$A$11:$H$148,3,0)</f>
        <v>CARTOLINA, MATERIAL CELULOSE VEGETAL, GRAMATURA 180 G/M2, COMPRIMENTO 730 MM, LARGURA 550 MM, COR BRANCA</v>
      </c>
      <c r="H2220" s="130" t="s">
        <v>584</v>
      </c>
      <c r="I2220" s="130">
        <v>50</v>
      </c>
      <c r="J2220" s="131">
        <f>VLOOKUP(F2220,Plan2!$A$11:$H$148,8,0)</f>
        <v>0.38</v>
      </c>
      <c r="K2220" s="129">
        <f>J2220*I2220</f>
        <v>19</v>
      </c>
      <c r="L2220" s="133">
        <v>42653</v>
      </c>
      <c r="M2220" s="144" t="s">
        <v>619</v>
      </c>
      <c r="N2220" s="130">
        <v>50</v>
      </c>
      <c r="O2220" s="146">
        <f t="shared" si="134"/>
        <v>19</v>
      </c>
      <c r="P2220" s="133">
        <v>42769</v>
      </c>
      <c r="Q2220" s="144">
        <v>1611</v>
      </c>
      <c r="R2220" s="120" t="s">
        <v>611</v>
      </c>
    </row>
    <row r="2221" spans="1:18" ht="60" x14ac:dyDescent="0.25">
      <c r="A2221" s="120" t="s">
        <v>17</v>
      </c>
      <c r="B2221" s="121" t="s">
        <v>18</v>
      </c>
      <c r="C2221" s="122">
        <v>42664</v>
      </c>
      <c r="D2221" s="132">
        <v>270000</v>
      </c>
      <c r="E2221" s="120" t="s">
        <v>519</v>
      </c>
      <c r="F2221" s="130">
        <v>82</v>
      </c>
      <c r="G2221" s="120" t="str">
        <f>VLOOKUP(F2221,Plan2!$A$11:$H$148,3,0)</f>
        <v>ESTILETE DESENHO, MATERIAL CORPO PLÁSTICO RESISTENTE, LARGURA LÂMINA 22 MM, TIPO LÂMINA RETRÁTIL, TIPO FIXAÇÃO LÂMINA ENCAIXE DE PRESSÃO</v>
      </c>
      <c r="H2221" s="130" t="s">
        <v>584</v>
      </c>
      <c r="I2221" s="130">
        <v>5</v>
      </c>
      <c r="J2221" s="131">
        <f>VLOOKUP(F2221,Plan2!$A$11:$H$148,8,0)</f>
        <v>1</v>
      </c>
      <c r="K2221" s="129">
        <f t="shared" si="133"/>
        <v>5</v>
      </c>
      <c r="L2221" s="133">
        <v>42653</v>
      </c>
      <c r="M2221" s="130" t="s">
        <v>618</v>
      </c>
      <c r="N2221" s="130">
        <v>5</v>
      </c>
      <c r="O2221" s="146">
        <f t="shared" si="134"/>
        <v>5</v>
      </c>
      <c r="P2221" s="149">
        <v>43055</v>
      </c>
      <c r="Q2221" s="151" t="s">
        <v>701</v>
      </c>
      <c r="R2221" s="120" t="s">
        <v>611</v>
      </c>
    </row>
    <row r="2222" spans="1:18" ht="60" x14ac:dyDescent="0.25">
      <c r="A2222" s="120" t="s">
        <v>17</v>
      </c>
      <c r="B2222" s="121" t="s">
        <v>18</v>
      </c>
      <c r="C2222" s="122">
        <v>42664</v>
      </c>
      <c r="D2222" s="132">
        <v>270000</v>
      </c>
      <c r="E2222" s="120" t="s">
        <v>519</v>
      </c>
      <c r="F2222" s="130">
        <v>85</v>
      </c>
      <c r="G2222" s="120" t="str">
        <f>VLOOKUP(F2222,Plan2!$A$11:$H$148,3,0)</f>
        <v>EXTRATOR GRAMPO, MATERIAL AÇO INOXIDÁVEL, TIPO ESPÁTULA, CARACTERÍSTICAS ADICIONAIS DIMENSÕES 150 X 5 MM</v>
      </c>
      <c r="H2222" s="130" t="s">
        <v>584</v>
      </c>
      <c r="I2222" s="130">
        <v>5</v>
      </c>
      <c r="J2222" s="131">
        <f>VLOOKUP(F2222,Plan2!$A$11:$H$148,8,0)</f>
        <v>0.88</v>
      </c>
      <c r="K2222" s="129">
        <f t="shared" si="133"/>
        <v>4.4000000000000004</v>
      </c>
      <c r="L2222" s="133">
        <v>42653</v>
      </c>
      <c r="M2222" s="130" t="s">
        <v>618</v>
      </c>
      <c r="N2222" s="130">
        <v>5</v>
      </c>
      <c r="O2222" s="146">
        <f t="shared" si="134"/>
        <v>4.4000000000000004</v>
      </c>
      <c r="P2222" s="149">
        <v>43055</v>
      </c>
      <c r="Q2222" s="151" t="s">
        <v>701</v>
      </c>
      <c r="R2222" s="120" t="s">
        <v>611</v>
      </c>
    </row>
    <row r="2223" spans="1:18" ht="60" x14ac:dyDescent="0.25">
      <c r="A2223" s="120" t="s">
        <v>17</v>
      </c>
      <c r="B2223" s="121" t="s">
        <v>18</v>
      </c>
      <c r="C2223" s="122">
        <v>42664</v>
      </c>
      <c r="D2223" s="132">
        <v>270000</v>
      </c>
      <c r="E2223" s="120" t="s">
        <v>519</v>
      </c>
      <c r="F2223" s="130">
        <v>87</v>
      </c>
      <c r="G2223" s="120" t="str">
        <f>VLOOKUP(F2223,Plan2!$A$11:$H$148,3,0)</f>
        <v>FITA ADESIVA, MATERIAL CELOFANE TRANSPARENTE, TIPO MONOFACE, LARGURA 19 MM, COMPRIMENTO 30 M, COR INCOLOR, APLICAÇÃO MULTIUSO</v>
      </c>
      <c r="H2223" s="130" t="s">
        <v>584</v>
      </c>
      <c r="I2223" s="130">
        <v>10</v>
      </c>
      <c r="J2223" s="131">
        <f>VLOOKUP(F2223,Plan2!$A$11:$H$148,8,0)</f>
        <v>0.97</v>
      </c>
      <c r="K2223" s="129">
        <f t="shared" si="133"/>
        <v>9.6999999999999993</v>
      </c>
      <c r="L2223" s="133">
        <v>42653</v>
      </c>
      <c r="M2223" s="130" t="s">
        <v>614</v>
      </c>
      <c r="N2223" s="130">
        <v>10</v>
      </c>
      <c r="O2223" s="146">
        <f t="shared" si="134"/>
        <v>9.6999999999999993</v>
      </c>
      <c r="P2223" s="126">
        <v>42753</v>
      </c>
      <c r="Q2223" s="120">
        <v>1593</v>
      </c>
      <c r="R2223" s="120" t="s">
        <v>611</v>
      </c>
    </row>
    <row r="2224" spans="1:18" ht="75" x14ac:dyDescent="0.25">
      <c r="A2224" s="120" t="s">
        <v>17</v>
      </c>
      <c r="B2224" s="121" t="s">
        <v>18</v>
      </c>
      <c r="C2224" s="122">
        <v>42664</v>
      </c>
      <c r="D2224" s="132">
        <v>270000</v>
      </c>
      <c r="E2224" s="120" t="s">
        <v>519</v>
      </c>
      <c r="F2224" s="130">
        <v>91</v>
      </c>
      <c r="G2224" s="120" t="str">
        <f>VLOOKUP(F2224,Plan2!$A$11:$H$148,3,0)</f>
        <v>FITA ADESIVA, MATERIAL POLIPROPILENO TRANSPARENTE, TIPO MONOFACE, LARGURA 19 MM, COMPRIMENTO 50 M, COR INCOLOR, APLICAÇÃO MULTIUSO. ROLO DE 50 METROS</v>
      </c>
      <c r="H2224" s="130" t="s">
        <v>584</v>
      </c>
      <c r="I2224" s="130">
        <v>10</v>
      </c>
      <c r="J2224" s="131">
        <f>VLOOKUP(F2224,Plan2!$A$11:$H$148,8,0)</f>
        <v>1.03</v>
      </c>
      <c r="K2224" s="129">
        <f t="shared" si="133"/>
        <v>10.3</v>
      </c>
      <c r="L2224" s="133">
        <v>42653</v>
      </c>
      <c r="M2224" s="130" t="s">
        <v>621</v>
      </c>
      <c r="N2224" s="130">
        <v>10</v>
      </c>
      <c r="O2224" s="146">
        <f t="shared" si="134"/>
        <v>10.3</v>
      </c>
      <c r="P2224" s="126">
        <v>42758</v>
      </c>
      <c r="Q2224" s="120">
        <v>4141</v>
      </c>
      <c r="R2224" s="120" t="s">
        <v>611</v>
      </c>
    </row>
    <row r="2225" spans="1:18" ht="60" x14ac:dyDescent="0.25">
      <c r="A2225" s="120" t="s">
        <v>17</v>
      </c>
      <c r="B2225" s="121" t="s">
        <v>18</v>
      </c>
      <c r="C2225" s="122">
        <v>42664</v>
      </c>
      <c r="D2225" s="132">
        <v>270000</v>
      </c>
      <c r="E2225" s="120" t="s">
        <v>519</v>
      </c>
      <c r="F2225" s="130">
        <v>99</v>
      </c>
      <c r="G2225" s="120" t="str">
        <f>VLOOKUP(F2225,Plan2!$A$11:$H$148,3,0)</f>
        <v>GARRAFA TÉRMICA, MATERIAL PLÁSTICO, CAPACIDADE 1 L, FORMATO CILÍNDRICO, CARACTERÍSTICAS ADICIONAIS COM TAMPA ROSCÁVEL E AMPOLA EM VIDRO</v>
      </c>
      <c r="H2225" s="130" t="s">
        <v>584</v>
      </c>
      <c r="I2225" s="130">
        <v>1</v>
      </c>
      <c r="J2225" s="131">
        <f>VLOOKUP(F2225,Plan2!$A$11:$H$148,8,0)</f>
        <v>19.989999999999998</v>
      </c>
      <c r="K2225" s="129">
        <f t="shared" si="133"/>
        <v>19.989999999999998</v>
      </c>
      <c r="L2225" s="133">
        <v>42663</v>
      </c>
      <c r="M2225" s="130" t="s">
        <v>641</v>
      </c>
      <c r="N2225" s="130">
        <v>1</v>
      </c>
      <c r="O2225" s="146">
        <f t="shared" si="134"/>
        <v>19.989999999999998</v>
      </c>
      <c r="P2225" s="126">
        <v>42724</v>
      </c>
      <c r="Q2225" s="120">
        <v>579</v>
      </c>
      <c r="R2225" s="120" t="s">
        <v>611</v>
      </c>
    </row>
    <row r="2226" spans="1:18" ht="60" x14ac:dyDescent="0.25">
      <c r="A2226" s="120" t="s">
        <v>17</v>
      </c>
      <c r="B2226" s="121" t="s">
        <v>18</v>
      </c>
      <c r="C2226" s="122">
        <v>42664</v>
      </c>
      <c r="D2226" s="132">
        <v>270000</v>
      </c>
      <c r="E2226" s="120" t="s">
        <v>519</v>
      </c>
      <c r="F2226" s="130">
        <v>101</v>
      </c>
      <c r="G2226" s="120" t="str">
        <f>VLOOKUP(F2226,Plan2!$A$11:$H$148,3,0)</f>
        <v>GRAMPEADOR, TRATAMENTO SUPERFICIAL PINTADO, MATERIAL METAL, TIPO MESA, CAPACIDADE 20 FL, APLICAÇÃO PAPEL, TAMANHO GRAMPO 26/6</v>
      </c>
      <c r="H2226" s="130" t="s">
        <v>584</v>
      </c>
      <c r="I2226" s="130">
        <v>4</v>
      </c>
      <c r="J2226" s="131">
        <f>VLOOKUP(F2226,Plan2!$A$11:$H$148,8,0)</f>
        <v>5.84</v>
      </c>
      <c r="K2226" s="129">
        <f t="shared" si="133"/>
        <v>23.36</v>
      </c>
      <c r="L2226" s="133">
        <v>42653</v>
      </c>
      <c r="M2226" s="144" t="s">
        <v>622</v>
      </c>
      <c r="N2226" s="130">
        <v>4</v>
      </c>
      <c r="O2226" s="146">
        <f t="shared" si="134"/>
        <v>23.36</v>
      </c>
      <c r="P2226" s="133">
        <v>42758</v>
      </c>
      <c r="Q2226" s="144">
        <v>1467</v>
      </c>
      <c r="R2226" s="120" t="s">
        <v>611</v>
      </c>
    </row>
    <row r="2227" spans="1:18" ht="60" x14ac:dyDescent="0.25">
      <c r="A2227" s="120" t="s">
        <v>17</v>
      </c>
      <c r="B2227" s="121" t="s">
        <v>18</v>
      </c>
      <c r="C2227" s="122">
        <v>42664</v>
      </c>
      <c r="D2227" s="132">
        <v>270000</v>
      </c>
      <c r="E2227" s="120" t="s">
        <v>519</v>
      </c>
      <c r="F2227" s="130">
        <v>109</v>
      </c>
      <c r="G2227" s="120" t="str">
        <f>VLOOKUP(F2227,Plan2!$A$11:$H$148,3,0)</f>
        <v>LAPISEIRA, MATERIAL PLÁSTICO, DIÂMETRO CARGA 0,7 MM, CARACTERÍSTICAS ADICIONAIS PRENDEDOR E PONTEIRA DE METAL</v>
      </c>
      <c r="H2227" s="130" t="s">
        <v>584</v>
      </c>
      <c r="I2227" s="130">
        <v>2</v>
      </c>
      <c r="J2227" s="131">
        <f>VLOOKUP(F2227,Plan2!$A$11:$H$148,8,0)</f>
        <v>2</v>
      </c>
      <c r="K2227" s="129">
        <f t="shared" si="133"/>
        <v>4</v>
      </c>
      <c r="L2227" s="133">
        <v>42663</v>
      </c>
      <c r="M2227" s="130" t="s">
        <v>642</v>
      </c>
      <c r="N2227" s="130">
        <v>2</v>
      </c>
      <c r="O2227" s="146">
        <f t="shared" si="134"/>
        <v>4</v>
      </c>
      <c r="P2227" s="126">
        <v>42703</v>
      </c>
      <c r="Q2227" s="120">
        <v>384</v>
      </c>
      <c r="R2227" s="120" t="s">
        <v>611</v>
      </c>
    </row>
    <row r="2228" spans="1:18" ht="60" x14ac:dyDescent="0.25">
      <c r="A2228" s="120" t="s">
        <v>17</v>
      </c>
      <c r="B2228" s="121" t="s">
        <v>18</v>
      </c>
      <c r="C2228" s="122">
        <v>42664</v>
      </c>
      <c r="D2228" s="132">
        <v>270000</v>
      </c>
      <c r="E2228" s="120" t="s">
        <v>519</v>
      </c>
      <c r="F2228" s="130">
        <v>111</v>
      </c>
      <c r="G2228" s="120" t="str">
        <f>VLOOKUP(F2228,Plan2!$A$11:$H$148,3,0)</f>
        <v>LIVRO ATA, MATERIAL PAPEL OFF-SET, QUANTIDADE FOLHAS 200 FL, GRAMATURA 75 G/ M2, COMPRIMENTO 320 MM, LARGURA 220 MM</v>
      </c>
      <c r="H2228" s="130" t="s">
        <v>584</v>
      </c>
      <c r="I2228" s="130">
        <v>4</v>
      </c>
      <c r="J2228" s="131">
        <f>VLOOKUP(F2228,Plan2!$A$11:$H$148,8,0)</f>
        <v>10.49</v>
      </c>
      <c r="K2228" s="129">
        <f t="shared" si="133"/>
        <v>41.96</v>
      </c>
      <c r="L2228" s="133">
        <v>42663</v>
      </c>
      <c r="M2228" s="130" t="s">
        <v>644</v>
      </c>
      <c r="N2228" s="130">
        <v>4</v>
      </c>
      <c r="O2228" s="146">
        <f t="shared" si="134"/>
        <v>41.96</v>
      </c>
      <c r="P2228" s="126">
        <v>42725</v>
      </c>
      <c r="Q2228" s="120">
        <v>1732</v>
      </c>
      <c r="R2228" s="120" t="s">
        <v>611</v>
      </c>
    </row>
    <row r="2229" spans="1:18" ht="120" x14ac:dyDescent="0.25">
      <c r="A2229" s="120" t="s">
        <v>17</v>
      </c>
      <c r="B2229" s="121" t="s">
        <v>18</v>
      </c>
      <c r="C2229" s="122">
        <v>42664</v>
      </c>
      <c r="D2229" s="132">
        <v>270000</v>
      </c>
      <c r="E2229" s="120" t="s">
        <v>519</v>
      </c>
      <c r="F2229" s="130">
        <v>112</v>
      </c>
      <c r="G2229" s="120" t="str">
        <f>VLOOKUP(F2229,Plan2!$A$11:$H$148,3,0)</f>
        <v>LIVRO PROTOCOLO, MATERIAL PAPEL OFF-SET, QUANTIDADE FOLHAS 100 FL, COMPRIMENTO230 MM, LARGURA 170 MM, TIPO CAPA DURA, CARACTERÍSTICAS ADICIONAIS COM FOLHAS PAUTADAS E NUMERADAS SEQÜENCIALMENTE, MATERIAL CAPA PAPELÃO, GRAMATURA FOLHAS 54 G/M2</v>
      </c>
      <c r="H2229" s="130" t="s">
        <v>584</v>
      </c>
      <c r="I2229" s="130">
        <v>1</v>
      </c>
      <c r="J2229" s="131">
        <f>VLOOKUP(F2229,Plan2!$A$11:$H$148,8,0)</f>
        <v>3.75</v>
      </c>
      <c r="K2229" s="129">
        <f t="shared" si="133"/>
        <v>3.75</v>
      </c>
      <c r="L2229" s="133">
        <v>42653</v>
      </c>
      <c r="M2229" s="130" t="s">
        <v>620</v>
      </c>
      <c r="N2229" s="130">
        <v>1</v>
      </c>
      <c r="O2229" s="146">
        <f t="shared" si="134"/>
        <v>3.75</v>
      </c>
      <c r="P2229" s="126" t="s">
        <v>671</v>
      </c>
      <c r="Q2229" s="120" t="s">
        <v>477</v>
      </c>
      <c r="R2229" s="120" t="s">
        <v>693</v>
      </c>
    </row>
    <row r="2230" spans="1:18" ht="135" x14ac:dyDescent="0.25">
      <c r="A2230" s="120" t="s">
        <v>17</v>
      </c>
      <c r="B2230" s="121" t="s">
        <v>18</v>
      </c>
      <c r="C2230" s="122">
        <v>42664</v>
      </c>
      <c r="D2230" s="132">
        <v>270000</v>
      </c>
      <c r="E2230" s="120" t="s">
        <v>519</v>
      </c>
      <c r="F2230" s="130">
        <v>114</v>
      </c>
      <c r="G2230" s="120" t="str">
        <f>VLOOKUP(F2230,Plan2!$A$11:$H$148,3,0)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2230" s="130" t="s">
        <v>584</v>
      </c>
      <c r="I2230" s="130">
        <v>4</v>
      </c>
      <c r="J2230" s="131">
        <f>VLOOKUP(F2230,Plan2!$A$11:$H$148,8,0)</f>
        <v>11.42</v>
      </c>
      <c r="K2230" s="129">
        <f t="shared" si="133"/>
        <v>45.68</v>
      </c>
      <c r="L2230" s="133">
        <v>42663</v>
      </c>
      <c r="M2230" s="130" t="s">
        <v>640</v>
      </c>
      <c r="N2230" s="130">
        <v>4</v>
      </c>
      <c r="O2230" s="146">
        <f t="shared" si="134"/>
        <v>45.68</v>
      </c>
      <c r="P2230" s="126">
        <v>42759</v>
      </c>
      <c r="Q2230" s="120">
        <v>4733</v>
      </c>
      <c r="R2230" s="120" t="s">
        <v>611</v>
      </c>
    </row>
    <row r="2231" spans="1:18" ht="75" x14ac:dyDescent="0.25">
      <c r="A2231" s="120" t="s">
        <v>17</v>
      </c>
      <c r="B2231" s="121" t="s">
        <v>18</v>
      </c>
      <c r="C2231" s="122">
        <v>42664</v>
      </c>
      <c r="D2231" s="132">
        <v>270000</v>
      </c>
      <c r="E2231" s="120" t="s">
        <v>519</v>
      </c>
      <c r="F2231" s="130">
        <v>142</v>
      </c>
      <c r="G2231" s="120" t="str">
        <f>VLOOKUP(F2231,Plan2!$A$11:$H$148,3,0)</f>
        <v>PASTA ARQUIVO, MATERIAL PLÁSTICO CORRUGADO FLEXÍVEL, TIPO COM ABAS, LARGURA 250 MM, ALTURA 340 MM, LOMBADA 35 MM, COR AMARELA, CARACTERÍSTICAS ADICIONAIS COM ELÁSTICO</v>
      </c>
      <c r="H2231" s="130" t="s">
        <v>584</v>
      </c>
      <c r="I2231" s="130">
        <v>5</v>
      </c>
      <c r="J2231" s="131">
        <f>VLOOKUP(F2231,Plan2!$A$11:$H$148,8,0)</f>
        <v>1.89</v>
      </c>
      <c r="K2231" s="129">
        <f t="shared" si="133"/>
        <v>9.4499999999999993</v>
      </c>
      <c r="L2231" s="133">
        <v>42653</v>
      </c>
      <c r="M2231" s="144" t="s">
        <v>619</v>
      </c>
      <c r="N2231" s="130">
        <v>5</v>
      </c>
      <c r="O2231" s="146">
        <f t="shared" si="134"/>
        <v>9.4499999999999993</v>
      </c>
      <c r="P2231" s="133">
        <v>42769</v>
      </c>
      <c r="Q2231" s="144">
        <v>1611</v>
      </c>
      <c r="R2231" s="120" t="s">
        <v>611</v>
      </c>
    </row>
    <row r="2232" spans="1:18" ht="45" x14ac:dyDescent="0.25">
      <c r="A2232" s="120" t="s">
        <v>17</v>
      </c>
      <c r="B2232" s="121" t="s">
        <v>18</v>
      </c>
      <c r="C2232" s="122">
        <v>42664</v>
      </c>
      <c r="D2232" s="132">
        <v>270000</v>
      </c>
      <c r="E2232" s="120" t="s">
        <v>519</v>
      </c>
      <c r="F2232" s="130">
        <v>155</v>
      </c>
      <c r="G2232" s="120" t="str">
        <f>VLOOKUP(F2232,Plan2!$A$11:$H$148,3,0)</f>
        <v>PINCEL MARCADOR PERMANENTE CD, MATERIAL PLÁSTICO, TIPO PONTA FELTRO, COR TINTAVERMELHA</v>
      </c>
      <c r="H2232" s="130" t="s">
        <v>584</v>
      </c>
      <c r="I2232" s="130">
        <v>4</v>
      </c>
      <c r="J2232" s="131">
        <f>VLOOKUP(F2232,Plan2!$A$11:$H$148,8,0)</f>
        <v>1.18</v>
      </c>
      <c r="K2232" s="129">
        <f t="shared" si="133"/>
        <v>4.72</v>
      </c>
      <c r="L2232" s="133">
        <v>42653</v>
      </c>
      <c r="M2232" s="130" t="s">
        <v>618</v>
      </c>
      <c r="N2232" s="130">
        <v>4</v>
      </c>
      <c r="O2232" s="146">
        <f t="shared" si="134"/>
        <v>4.72</v>
      </c>
      <c r="P2232" s="149">
        <v>43055</v>
      </c>
      <c r="Q2232" s="151" t="s">
        <v>701</v>
      </c>
      <c r="R2232" s="120" t="s">
        <v>611</v>
      </c>
    </row>
    <row r="2233" spans="1:18" ht="45" x14ac:dyDescent="0.25">
      <c r="A2233" s="120" t="s">
        <v>17</v>
      </c>
      <c r="B2233" s="121" t="s">
        <v>18</v>
      </c>
      <c r="C2233" s="122">
        <v>42664</v>
      </c>
      <c r="D2233" s="132">
        <v>270000</v>
      </c>
      <c r="E2233" s="120" t="s">
        <v>519</v>
      </c>
      <c r="F2233" s="130">
        <v>156</v>
      </c>
      <c r="G2233" s="120" t="str">
        <f>VLOOKUP(F2233,Plan2!$A$11:$H$148,3,0)</f>
        <v>PINCEL QUADRO BRANCO / MAGNÉTICO, MATERIAL PLÁSTICO, MATERIAL PONTA FELTRO, TIPO CARGA DESCARTÁVEL, COR AZUL</v>
      </c>
      <c r="H2233" s="130" t="s">
        <v>584</v>
      </c>
      <c r="I2233" s="130">
        <v>80</v>
      </c>
      <c r="J2233" s="131">
        <f>VLOOKUP(F2233,Plan2!$A$11:$H$148,8,0)</f>
        <v>1.3</v>
      </c>
      <c r="K2233" s="129">
        <f t="shared" si="133"/>
        <v>104</v>
      </c>
      <c r="L2233" s="133">
        <v>42663</v>
      </c>
      <c r="M2233" s="130" t="s">
        <v>642</v>
      </c>
      <c r="N2233" s="130">
        <v>80</v>
      </c>
      <c r="O2233" s="146">
        <f t="shared" si="134"/>
        <v>104</v>
      </c>
      <c r="P2233" s="126">
        <v>42703</v>
      </c>
      <c r="Q2233" s="120">
        <v>384</v>
      </c>
      <c r="R2233" s="120" t="s">
        <v>611</v>
      </c>
    </row>
    <row r="2234" spans="1:18" ht="60" x14ac:dyDescent="0.25">
      <c r="A2234" s="120" t="s">
        <v>17</v>
      </c>
      <c r="B2234" s="121" t="s">
        <v>18</v>
      </c>
      <c r="C2234" s="122">
        <v>42664</v>
      </c>
      <c r="D2234" s="132">
        <v>270000</v>
      </c>
      <c r="E2234" s="120" t="s">
        <v>519</v>
      </c>
      <c r="F2234" s="130">
        <v>175</v>
      </c>
      <c r="G2234" s="120" t="str">
        <f>VLOOKUP(F2234,Plan2!$A$11:$H$148,3,0)</f>
        <v>TINTA PARA CARIMBO, COR AZUL, COMPONENTES ÁGUA, PIGMENTOS, ASPECTO FÍSICO LÍQUIDO, APLICAÇÃO ALMOFADA, CAPACIDADE FRASCO 40 ML</v>
      </c>
      <c r="H2234" s="130" t="s">
        <v>584</v>
      </c>
      <c r="I2234" s="130">
        <v>4</v>
      </c>
      <c r="J2234" s="131">
        <f>VLOOKUP(F2234,Plan2!$A$11:$H$148,8,0)</f>
        <v>1.6</v>
      </c>
      <c r="K2234" s="129">
        <f t="shared" si="133"/>
        <v>6.4</v>
      </c>
      <c r="L2234" s="133">
        <v>42653</v>
      </c>
      <c r="M2234" s="130" t="s">
        <v>618</v>
      </c>
      <c r="N2234" s="130">
        <v>4</v>
      </c>
      <c r="O2234" s="146">
        <f t="shared" si="134"/>
        <v>6.4</v>
      </c>
      <c r="P2234" s="149">
        <v>43055</v>
      </c>
      <c r="Q2234" s="151" t="s">
        <v>701</v>
      </c>
      <c r="R2234" s="120" t="s">
        <v>611</v>
      </c>
    </row>
    <row r="2235" spans="1:18" ht="60" x14ac:dyDescent="0.25">
      <c r="A2235" s="120" t="s">
        <v>17</v>
      </c>
      <c r="B2235" s="121" t="s">
        <v>18</v>
      </c>
      <c r="C2235" s="122">
        <v>42664</v>
      </c>
      <c r="D2235" s="132">
        <v>270200</v>
      </c>
      <c r="E2235" s="120" t="s">
        <v>288</v>
      </c>
      <c r="F2235" s="130">
        <v>7</v>
      </c>
      <c r="G2235" s="120" t="str">
        <f>VLOOKUP(F2235,Plan2!$A$11:$H$148,3,0)</f>
        <v>APAGADOR QUADRO MAGNÉTICO, MATERIAL CORPO PLÁSTICO, COMPRIMENTO 15 CM, LARGURA6 CM, ALTURA 4 CM, MATERIAL BASE FELTRO, ENCAIXE PINCEL SEM ENCAIXE</v>
      </c>
      <c r="H2235" s="130" t="s">
        <v>585</v>
      </c>
      <c r="I2235" s="130">
        <v>3</v>
      </c>
      <c r="J2235" s="131">
        <f>VLOOKUP(F2235,Plan2!$A$11:$H$148,8,0)</f>
        <v>2.5</v>
      </c>
      <c r="K2235" s="129">
        <f t="shared" si="133"/>
        <v>7.5</v>
      </c>
      <c r="L2235" s="133">
        <v>42663</v>
      </c>
      <c r="M2235" s="130" t="s">
        <v>645</v>
      </c>
      <c r="N2235" s="130">
        <v>3</v>
      </c>
      <c r="O2235" s="146">
        <f t="shared" si="134"/>
        <v>7.5</v>
      </c>
      <c r="P2235" s="133">
        <v>42765</v>
      </c>
      <c r="Q2235" s="130">
        <v>17907</v>
      </c>
      <c r="R2235" s="120" t="s">
        <v>611</v>
      </c>
    </row>
    <row r="2236" spans="1:18" ht="45" x14ac:dyDescent="0.25">
      <c r="A2236" s="120" t="s">
        <v>17</v>
      </c>
      <c r="B2236" s="121" t="s">
        <v>18</v>
      </c>
      <c r="C2236" s="122">
        <v>42664</v>
      </c>
      <c r="D2236" s="132">
        <v>270200</v>
      </c>
      <c r="E2236" s="120" t="s">
        <v>288</v>
      </c>
      <c r="F2236" s="130">
        <v>102</v>
      </c>
      <c r="G2236" s="120" t="str">
        <f>VLOOKUP(F2236,Plan2!$A$11:$H$148,3,0)</f>
        <v>GRAMPEADOR, TRATAMENTO SUPERFICIAL PINTADO, MATERIAL METAL, TIPO MESA, CAPACIDADE 50 FL, TAMANHO GRAMPO 26/6</v>
      </c>
      <c r="H2236" s="130" t="s">
        <v>585</v>
      </c>
      <c r="I2236" s="130">
        <v>3</v>
      </c>
      <c r="J2236" s="131">
        <f>VLOOKUP(F2236,Plan2!$A$11:$H$148,8,0)</f>
        <v>17.489999999999998</v>
      </c>
      <c r="K2236" s="129">
        <f t="shared" si="133"/>
        <v>52.47</v>
      </c>
      <c r="L2236" s="133">
        <v>42653</v>
      </c>
      <c r="M2236" s="130" t="s">
        <v>616</v>
      </c>
      <c r="N2236" s="130">
        <v>3</v>
      </c>
      <c r="O2236" s="146">
        <f t="shared" si="134"/>
        <v>52.47</v>
      </c>
      <c r="P2236" s="126">
        <v>42746</v>
      </c>
      <c r="Q2236" s="120">
        <v>4909</v>
      </c>
      <c r="R2236" s="120" t="s">
        <v>611</v>
      </c>
    </row>
    <row r="2237" spans="1:18" ht="75" x14ac:dyDescent="0.25">
      <c r="A2237" s="120" t="s">
        <v>17</v>
      </c>
      <c r="B2237" s="121" t="s">
        <v>18</v>
      </c>
      <c r="C2237" s="122">
        <v>42664</v>
      </c>
      <c r="D2237" s="132">
        <v>270200</v>
      </c>
      <c r="E2237" s="120" t="s">
        <v>288</v>
      </c>
      <c r="F2237" s="130">
        <v>142</v>
      </c>
      <c r="G2237" s="120" t="str">
        <f>VLOOKUP(F2237,Plan2!$A$11:$H$148,3,0)</f>
        <v>PASTA ARQUIVO, MATERIAL PLÁSTICO CORRUGADO FLEXÍVEL, TIPO COM ABAS, LARGURA 250 MM, ALTURA 340 MM, LOMBADA 35 MM, COR AMARELA, CARACTERÍSTICAS ADICIONAIS COM ELÁSTICO</v>
      </c>
      <c r="H2237" s="130" t="s">
        <v>585</v>
      </c>
      <c r="I2237" s="130">
        <v>3</v>
      </c>
      <c r="J2237" s="131">
        <f>VLOOKUP(F2237,Plan2!$A$11:$H$148,8,0)</f>
        <v>1.89</v>
      </c>
      <c r="K2237" s="129">
        <f t="shared" si="133"/>
        <v>5.67</v>
      </c>
      <c r="L2237" s="133">
        <v>42653</v>
      </c>
      <c r="M2237" s="144" t="s">
        <v>619</v>
      </c>
      <c r="N2237" s="130">
        <v>3</v>
      </c>
      <c r="O2237" s="146">
        <f t="shared" si="134"/>
        <v>5.67</v>
      </c>
      <c r="P2237" s="133">
        <v>42769</v>
      </c>
      <c r="Q2237" s="144">
        <v>1611</v>
      </c>
      <c r="R2237" s="120" t="s">
        <v>611</v>
      </c>
    </row>
    <row r="2238" spans="1:18" ht="60" x14ac:dyDescent="0.25">
      <c r="A2238" s="120" t="s">
        <v>17</v>
      </c>
      <c r="B2238" s="121" t="s">
        <v>18</v>
      </c>
      <c r="C2238" s="122">
        <v>42664</v>
      </c>
      <c r="D2238" s="132">
        <v>270200</v>
      </c>
      <c r="E2238" s="120" t="s">
        <v>288</v>
      </c>
      <c r="F2238" s="130">
        <v>158</v>
      </c>
      <c r="G2238" s="120" t="str">
        <f>VLOOKUP(F2238,Plan2!$A$11:$H$148,3,0)</f>
        <v>PINCEL QUADRO BRANCO / MAGNÉTICO, MATERIAL PLÁSTICO, MATERIAL PONTA FELTRO, TIPO CARGA DESCARTÁVEL, COR VERDE</v>
      </c>
      <c r="H2238" s="130" t="s">
        <v>585</v>
      </c>
      <c r="I2238" s="130">
        <v>20</v>
      </c>
      <c r="J2238" s="131">
        <f>VLOOKUP(F2238,Plan2!$A$11:$H$148,8,0)</f>
        <v>1.27</v>
      </c>
      <c r="K2238" s="129">
        <f t="shared" si="133"/>
        <v>25.4</v>
      </c>
      <c r="L2238" s="133">
        <v>42653</v>
      </c>
      <c r="M2238" s="130" t="s">
        <v>618</v>
      </c>
      <c r="N2238" s="130">
        <v>20</v>
      </c>
      <c r="O2238" s="146">
        <f t="shared" si="134"/>
        <v>25.4</v>
      </c>
      <c r="P2238" s="149">
        <v>43055</v>
      </c>
      <c r="Q2238" s="151" t="s">
        <v>701</v>
      </c>
      <c r="R2238" s="120" t="s">
        <v>611</v>
      </c>
    </row>
    <row r="2239" spans="1:18" ht="60" x14ac:dyDescent="0.25">
      <c r="A2239" s="120" t="s">
        <v>17</v>
      </c>
      <c r="B2239" s="121" t="s">
        <v>18</v>
      </c>
      <c r="C2239" s="122">
        <v>42664</v>
      </c>
      <c r="D2239" s="132">
        <v>270200</v>
      </c>
      <c r="E2239" s="120" t="s">
        <v>288</v>
      </c>
      <c r="F2239" s="130">
        <v>159</v>
      </c>
      <c r="G2239" s="120" t="str">
        <f>VLOOKUP(F2239,Plan2!$A$11:$H$148,3,0)</f>
        <v>PINCEL QUADRO BRANCO / MAGNÉTICO, MATERIAL PLÁSTICO, MATERIAL PONTA FELTRO, TIPO CARGA DESCARTÁVEL, COR VERMELHO</v>
      </c>
      <c r="H2239" s="130" t="s">
        <v>585</v>
      </c>
      <c r="I2239" s="130">
        <v>20</v>
      </c>
      <c r="J2239" s="131">
        <f>VLOOKUP(F2239,Plan2!$A$11:$H$148,8,0)</f>
        <v>1.28</v>
      </c>
      <c r="K2239" s="129">
        <f t="shared" si="133"/>
        <v>25.6</v>
      </c>
      <c r="L2239" s="133">
        <v>42653</v>
      </c>
      <c r="M2239" s="130" t="s">
        <v>618</v>
      </c>
      <c r="N2239" s="130">
        <v>20</v>
      </c>
      <c r="O2239" s="146">
        <f t="shared" si="134"/>
        <v>25.6</v>
      </c>
      <c r="P2239" s="149">
        <v>43055</v>
      </c>
      <c r="Q2239" s="151" t="s">
        <v>701</v>
      </c>
      <c r="R2239" s="120" t="s">
        <v>611</v>
      </c>
    </row>
    <row r="2240" spans="1:18" ht="45" x14ac:dyDescent="0.25">
      <c r="A2240" s="120" t="s">
        <v>17</v>
      </c>
      <c r="B2240" s="121" t="s">
        <v>18</v>
      </c>
      <c r="C2240" s="122">
        <v>42664</v>
      </c>
      <c r="D2240" s="132">
        <v>270200</v>
      </c>
      <c r="E2240" s="120" t="s">
        <v>288</v>
      </c>
      <c r="F2240" s="130">
        <v>156</v>
      </c>
      <c r="G2240" s="120" t="str">
        <f>VLOOKUP(F2240,Plan2!$A$11:$H$148,3,0)</f>
        <v>PINCEL QUADRO BRANCO / MAGNÉTICO, MATERIAL PLÁSTICO, MATERIAL PONTA FELTRO, TIPO CARGA DESCARTÁVEL, COR AZUL</v>
      </c>
      <c r="H2240" s="130" t="s">
        <v>585</v>
      </c>
      <c r="I2240" s="130">
        <v>20</v>
      </c>
      <c r="J2240" s="131">
        <f>VLOOKUP(F2240,Plan2!$A$11:$H$148,8,0)</f>
        <v>1.3</v>
      </c>
      <c r="K2240" s="129">
        <f t="shared" si="133"/>
        <v>26</v>
      </c>
      <c r="L2240" s="133">
        <v>42663</v>
      </c>
      <c r="M2240" s="130" t="s">
        <v>642</v>
      </c>
      <c r="N2240" s="130">
        <v>20</v>
      </c>
      <c r="O2240" s="146">
        <f t="shared" si="134"/>
        <v>26</v>
      </c>
      <c r="P2240" s="126">
        <v>42703</v>
      </c>
      <c r="Q2240" s="120">
        <v>384</v>
      </c>
      <c r="R2240" s="120" t="s">
        <v>611</v>
      </c>
    </row>
    <row r="2241" spans="1:18" ht="45" x14ac:dyDescent="0.25">
      <c r="A2241" s="120" t="s">
        <v>17</v>
      </c>
      <c r="B2241" s="121" t="s">
        <v>18</v>
      </c>
      <c r="C2241" s="122">
        <v>42664</v>
      </c>
      <c r="D2241" s="132">
        <v>270400</v>
      </c>
      <c r="E2241" s="120" t="s">
        <v>312</v>
      </c>
      <c r="F2241" s="130">
        <v>9</v>
      </c>
      <c r="G2241" s="120" t="str">
        <f>VLOOKUP(F2241,Plan2!$A$11:$H$148,3,0)</f>
        <v>BARBANTE ALGODÃO, QUANTIDADE FIOS 8 UN, ACABAMENTO SUPERFICIAL CRÚ. ROLO DE 250G</v>
      </c>
      <c r="H2241" s="130" t="s">
        <v>586</v>
      </c>
      <c r="I2241" s="130">
        <v>5</v>
      </c>
      <c r="J2241" s="131">
        <f>VLOOKUP(F2241,Plan2!$A$11:$H$148,8,0)</f>
        <v>3.49</v>
      </c>
      <c r="K2241" s="129">
        <f t="shared" si="133"/>
        <v>17.450000000000003</v>
      </c>
      <c r="L2241" s="133">
        <v>42663</v>
      </c>
      <c r="M2241" s="130" t="s">
        <v>639</v>
      </c>
      <c r="N2241" s="130">
        <v>5</v>
      </c>
      <c r="O2241" s="146">
        <f t="shared" si="134"/>
        <v>17.450000000000003</v>
      </c>
      <c r="P2241" s="126">
        <v>42678</v>
      </c>
      <c r="Q2241" s="120">
        <v>1362</v>
      </c>
      <c r="R2241" s="120" t="s">
        <v>611</v>
      </c>
    </row>
    <row r="2242" spans="1:18" ht="60" x14ac:dyDescent="0.25">
      <c r="A2242" s="120" t="s">
        <v>17</v>
      </c>
      <c r="B2242" s="121" t="s">
        <v>18</v>
      </c>
      <c r="C2242" s="122">
        <v>42664</v>
      </c>
      <c r="D2242" s="132">
        <v>270400</v>
      </c>
      <c r="E2242" s="120" t="s">
        <v>312</v>
      </c>
      <c r="F2242" s="130">
        <v>12</v>
      </c>
      <c r="G2242" s="120" t="str">
        <f>VLOOKUP(F2242,Plan2!$A$11:$H$148,3,0)</f>
        <v>BLOCO RECADO, MATERIAL PAPEL, COR AMARELO, LARGURA 38 MM, COMPRIMENTO 50 MM, TIPO REMOVÍVEL, CARACTERÍSTICAS ADICIONAIS AUTO-ADESIVO</v>
      </c>
      <c r="H2242" s="130" t="s">
        <v>586</v>
      </c>
      <c r="I2242" s="130">
        <v>13</v>
      </c>
      <c r="J2242" s="131">
        <f>VLOOKUP(F2242,Plan2!$A$11:$H$148,8,0)</f>
        <v>0.56999999999999995</v>
      </c>
      <c r="K2242" s="129">
        <f t="shared" si="133"/>
        <v>7.4099999999999993</v>
      </c>
      <c r="L2242" s="133">
        <v>42653</v>
      </c>
      <c r="M2242" s="130" t="s">
        <v>618</v>
      </c>
      <c r="N2242" s="130">
        <v>13</v>
      </c>
      <c r="O2242" s="146">
        <f t="shared" si="134"/>
        <v>7.4099999999999993</v>
      </c>
      <c r="P2242" s="149">
        <v>43055</v>
      </c>
      <c r="Q2242" s="151" t="s">
        <v>701</v>
      </c>
      <c r="R2242" s="120" t="s">
        <v>611</v>
      </c>
    </row>
    <row r="2243" spans="1:18" ht="45" x14ac:dyDescent="0.25">
      <c r="A2243" s="120" t="s">
        <v>17</v>
      </c>
      <c r="B2243" s="121" t="s">
        <v>18</v>
      </c>
      <c r="C2243" s="122">
        <v>42664</v>
      </c>
      <c r="D2243" s="132">
        <v>270400</v>
      </c>
      <c r="E2243" s="120" t="s">
        <v>312</v>
      </c>
      <c r="F2243" s="130">
        <v>24</v>
      </c>
      <c r="G2243" s="120" t="str">
        <f>VLOOKUP(F2243,Plan2!$A$11:$H$148,3,0)</f>
        <v>CANETA HIDROGRÁFICA, MATERIAL PLÁSTICO, COR CARGA VERDE, APLICAÇÃO RETROPROJETOR</v>
      </c>
      <c r="H2243" s="130" t="s">
        <v>586</v>
      </c>
      <c r="I2243" s="130">
        <v>2</v>
      </c>
      <c r="J2243" s="131">
        <f>VLOOKUP(F2243,Plan2!$A$11:$H$148,8,0)</f>
        <v>1.5</v>
      </c>
      <c r="K2243" s="129">
        <f t="shared" si="133"/>
        <v>3</v>
      </c>
      <c r="L2243" s="133">
        <v>42653</v>
      </c>
      <c r="M2243" s="130" t="s">
        <v>618</v>
      </c>
      <c r="N2243" s="130">
        <v>2</v>
      </c>
      <c r="O2243" s="146">
        <f t="shared" si="134"/>
        <v>3</v>
      </c>
      <c r="P2243" s="149">
        <v>43055</v>
      </c>
      <c r="Q2243" s="151" t="s">
        <v>701</v>
      </c>
      <c r="R2243" s="120" t="s">
        <v>611</v>
      </c>
    </row>
    <row r="2244" spans="1:18" ht="45" x14ac:dyDescent="0.25">
      <c r="A2244" s="120" t="s">
        <v>17</v>
      </c>
      <c r="B2244" s="121" t="s">
        <v>18</v>
      </c>
      <c r="C2244" s="122">
        <v>42664</v>
      </c>
      <c r="D2244" s="132">
        <v>270400</v>
      </c>
      <c r="E2244" s="120" t="s">
        <v>312</v>
      </c>
      <c r="F2244" s="130">
        <v>25</v>
      </c>
      <c r="G2244" s="120" t="str">
        <f>VLOOKUP(F2244,Plan2!$A$11:$H$148,3,0)</f>
        <v>CANETA HIDROGRÁFICA, MATERIAL PLÁSTICO, COR CARGA VERMELHA, APLICAÇÃO RETROPROJETOR</v>
      </c>
      <c r="H2244" s="130" t="s">
        <v>586</v>
      </c>
      <c r="I2244" s="130">
        <v>6</v>
      </c>
      <c r="J2244" s="131">
        <f>VLOOKUP(F2244,Plan2!$A$11:$H$148,8,0)</f>
        <v>1.3</v>
      </c>
      <c r="K2244" s="129">
        <f t="shared" si="133"/>
        <v>7.8000000000000007</v>
      </c>
      <c r="L2244" s="133">
        <v>42653</v>
      </c>
      <c r="M2244" s="130" t="s">
        <v>618</v>
      </c>
      <c r="N2244" s="130">
        <v>6</v>
      </c>
      <c r="O2244" s="146">
        <f t="shared" si="134"/>
        <v>7.8000000000000007</v>
      </c>
      <c r="P2244" s="149">
        <v>43055</v>
      </c>
      <c r="Q2244" s="151" t="s">
        <v>701</v>
      </c>
      <c r="R2244" s="120" t="s">
        <v>611</v>
      </c>
    </row>
    <row r="2245" spans="1:18" ht="45" x14ac:dyDescent="0.25">
      <c r="A2245" s="120" t="s">
        <v>17</v>
      </c>
      <c r="B2245" s="121" t="s">
        <v>18</v>
      </c>
      <c r="C2245" s="122">
        <v>42664</v>
      </c>
      <c r="D2245" s="132">
        <v>270400</v>
      </c>
      <c r="E2245" s="120" t="s">
        <v>312</v>
      </c>
      <c r="F2245" s="130">
        <v>22</v>
      </c>
      <c r="G2245" s="120" t="str">
        <f>VLOOKUP(F2245,Plan2!$A$11:$H$148,3,0)</f>
        <v>CANETA HIDROGRÁFICA, MATERIAL PLÁSTICO, COR CARGA AZUL, APLICAÇÃO RETROPROJETOR</v>
      </c>
      <c r="H2245" s="130" t="s">
        <v>586</v>
      </c>
      <c r="I2245" s="130">
        <v>30</v>
      </c>
      <c r="J2245" s="131">
        <f>VLOOKUP(F2245,Plan2!$A$11:$H$148,8,0)</f>
        <v>1.3</v>
      </c>
      <c r="K2245" s="129">
        <f t="shared" ref="K2245:K2308" si="135">J2245*I2245</f>
        <v>39</v>
      </c>
      <c r="L2245" s="133">
        <v>42653</v>
      </c>
      <c r="M2245" s="130" t="s">
        <v>618</v>
      </c>
      <c r="N2245" s="130">
        <v>20</v>
      </c>
      <c r="O2245" s="146">
        <f t="shared" si="134"/>
        <v>26</v>
      </c>
      <c r="P2245" s="149">
        <v>43055</v>
      </c>
      <c r="Q2245" s="151" t="s">
        <v>701</v>
      </c>
      <c r="R2245" s="120" t="s">
        <v>611</v>
      </c>
    </row>
    <row r="2246" spans="1:18" ht="60" x14ac:dyDescent="0.25">
      <c r="A2246" s="120" t="s">
        <v>17</v>
      </c>
      <c r="B2246" s="121" t="s">
        <v>18</v>
      </c>
      <c r="C2246" s="122">
        <v>42664</v>
      </c>
      <c r="D2246" s="132">
        <v>270400</v>
      </c>
      <c r="E2246" s="120" t="s">
        <v>312</v>
      </c>
      <c r="F2246" s="130">
        <v>87</v>
      </c>
      <c r="G2246" s="120" t="str">
        <f>VLOOKUP(F2246,Plan2!$A$11:$H$148,3,0)</f>
        <v>FITA ADESIVA, MATERIAL CELOFANE TRANSPARENTE, TIPO MONOFACE, LARGURA 19 MM, COMPRIMENTO 30 M, COR INCOLOR, APLICAÇÃO MULTIUSO</v>
      </c>
      <c r="H2246" s="130" t="s">
        <v>586</v>
      </c>
      <c r="I2246" s="130">
        <v>3</v>
      </c>
      <c r="J2246" s="131">
        <f>VLOOKUP(F2246,Plan2!$A$11:$H$148,8,0)</f>
        <v>0.97</v>
      </c>
      <c r="K2246" s="129">
        <f t="shared" si="135"/>
        <v>2.91</v>
      </c>
      <c r="L2246" s="133">
        <v>42653</v>
      </c>
      <c r="M2246" s="130" t="s">
        <v>614</v>
      </c>
      <c r="N2246" s="130">
        <v>3</v>
      </c>
      <c r="O2246" s="146">
        <f t="shared" si="134"/>
        <v>2.91</v>
      </c>
      <c r="P2246" s="126">
        <v>42753</v>
      </c>
      <c r="Q2246" s="120">
        <v>1593</v>
      </c>
      <c r="R2246" s="120" t="s">
        <v>611</v>
      </c>
    </row>
    <row r="2247" spans="1:18" ht="60" x14ac:dyDescent="0.25">
      <c r="A2247" s="120" t="s">
        <v>17</v>
      </c>
      <c r="B2247" s="121" t="s">
        <v>18</v>
      </c>
      <c r="C2247" s="122">
        <v>42664</v>
      </c>
      <c r="D2247" s="132">
        <v>270400</v>
      </c>
      <c r="E2247" s="120" t="s">
        <v>312</v>
      </c>
      <c r="F2247" s="130">
        <v>101</v>
      </c>
      <c r="G2247" s="120" t="str">
        <f>VLOOKUP(F2247,Plan2!$A$11:$H$148,3,0)</f>
        <v>GRAMPEADOR, TRATAMENTO SUPERFICIAL PINTADO, MATERIAL METAL, TIPO MESA, CAPACIDADE 20 FL, APLICAÇÃO PAPEL, TAMANHO GRAMPO 26/6</v>
      </c>
      <c r="H2247" s="130" t="s">
        <v>586</v>
      </c>
      <c r="I2247" s="130">
        <v>5</v>
      </c>
      <c r="J2247" s="131">
        <f>VLOOKUP(F2247,Plan2!$A$11:$H$148,8,0)</f>
        <v>5.84</v>
      </c>
      <c r="K2247" s="129">
        <f t="shared" si="135"/>
        <v>29.2</v>
      </c>
      <c r="L2247" s="133">
        <v>42653</v>
      </c>
      <c r="M2247" s="144" t="s">
        <v>622</v>
      </c>
      <c r="N2247" s="130">
        <v>5</v>
      </c>
      <c r="O2247" s="146">
        <f t="shared" si="134"/>
        <v>29.2</v>
      </c>
      <c r="P2247" s="133">
        <v>42758</v>
      </c>
      <c r="Q2247" s="144">
        <v>1467</v>
      </c>
      <c r="R2247" s="120" t="s">
        <v>611</v>
      </c>
    </row>
    <row r="2248" spans="1:18" ht="45" x14ac:dyDescent="0.25">
      <c r="A2248" s="120" t="s">
        <v>17</v>
      </c>
      <c r="B2248" s="121" t="s">
        <v>18</v>
      </c>
      <c r="C2248" s="122">
        <v>42664</v>
      </c>
      <c r="D2248" s="132">
        <v>270400</v>
      </c>
      <c r="E2248" s="120" t="s">
        <v>312</v>
      </c>
      <c r="F2248" s="130">
        <v>102</v>
      </c>
      <c r="G2248" s="120" t="str">
        <f>VLOOKUP(F2248,Plan2!$A$11:$H$148,3,0)</f>
        <v>GRAMPEADOR, TRATAMENTO SUPERFICIAL PINTADO, MATERIAL METAL, TIPO MESA, CAPACIDADE 50 FL, TAMANHO GRAMPO 26/6</v>
      </c>
      <c r="H2248" s="130" t="s">
        <v>586</v>
      </c>
      <c r="I2248" s="130">
        <v>1</v>
      </c>
      <c r="J2248" s="131">
        <f>VLOOKUP(F2248,Plan2!$A$11:$H$148,8,0)</f>
        <v>17.489999999999998</v>
      </c>
      <c r="K2248" s="129">
        <f t="shared" si="135"/>
        <v>17.489999999999998</v>
      </c>
      <c r="L2248" s="133">
        <v>42653</v>
      </c>
      <c r="M2248" s="130" t="s">
        <v>616</v>
      </c>
      <c r="N2248" s="130">
        <v>1</v>
      </c>
      <c r="O2248" s="146">
        <f t="shared" si="134"/>
        <v>17.489999999999998</v>
      </c>
      <c r="P2248" s="126">
        <v>42746</v>
      </c>
      <c r="Q2248" s="120">
        <v>4909</v>
      </c>
      <c r="R2248" s="120" t="s">
        <v>611</v>
      </c>
    </row>
    <row r="2249" spans="1:18" ht="45" x14ac:dyDescent="0.25">
      <c r="A2249" s="120" t="s">
        <v>17</v>
      </c>
      <c r="B2249" s="121" t="s">
        <v>18</v>
      </c>
      <c r="C2249" s="122">
        <v>42664</v>
      </c>
      <c r="D2249" s="132">
        <v>270400</v>
      </c>
      <c r="E2249" s="120" t="s">
        <v>312</v>
      </c>
      <c r="F2249" s="130">
        <v>104</v>
      </c>
      <c r="G2249" s="120" t="str">
        <f>VLOOKUP(F2249,Plan2!$A$11:$H$148,3,0)</f>
        <v>GRAMPO GRAMPEADOR, MATERIAL METAL, TRATAMENTO SUPERFICIAL GALVANIZADO, TAMANHO26/6. CAIXA COM 5.000 UNIDADES</v>
      </c>
      <c r="H2249" s="130" t="s">
        <v>586</v>
      </c>
      <c r="I2249" s="130">
        <v>15</v>
      </c>
      <c r="J2249" s="131">
        <f>VLOOKUP(F2249,Plan2!$A$11:$H$148,8,0)</f>
        <v>2</v>
      </c>
      <c r="K2249" s="129">
        <f t="shared" si="135"/>
        <v>30</v>
      </c>
      <c r="L2249" s="133">
        <v>42663</v>
      </c>
      <c r="M2249" s="133" t="s">
        <v>643</v>
      </c>
      <c r="N2249" s="130">
        <v>15</v>
      </c>
      <c r="O2249" s="146">
        <f t="shared" si="134"/>
        <v>30</v>
      </c>
      <c r="P2249" s="126">
        <v>42668</v>
      </c>
      <c r="Q2249" s="120">
        <v>347</v>
      </c>
      <c r="R2249" s="120" t="s">
        <v>611</v>
      </c>
    </row>
    <row r="2250" spans="1:18" ht="60" x14ac:dyDescent="0.25">
      <c r="A2250" s="120" t="s">
        <v>17</v>
      </c>
      <c r="B2250" s="121" t="s">
        <v>18</v>
      </c>
      <c r="C2250" s="122">
        <v>42664</v>
      </c>
      <c r="D2250" s="132">
        <v>270400</v>
      </c>
      <c r="E2250" s="120" t="s">
        <v>312</v>
      </c>
      <c r="F2250" s="130">
        <v>109</v>
      </c>
      <c r="G2250" s="120" t="str">
        <f>VLOOKUP(F2250,Plan2!$A$11:$H$148,3,0)</f>
        <v>LAPISEIRA, MATERIAL PLÁSTICO, DIÂMETRO CARGA 0,7 MM, CARACTERÍSTICAS ADICIONAIS PRENDEDOR E PONTEIRA DE METAL</v>
      </c>
      <c r="H2250" s="130" t="s">
        <v>586</v>
      </c>
      <c r="I2250" s="130">
        <v>3</v>
      </c>
      <c r="J2250" s="131">
        <f>VLOOKUP(F2250,Plan2!$A$11:$H$148,8,0)</f>
        <v>2</v>
      </c>
      <c r="K2250" s="129">
        <f t="shared" si="135"/>
        <v>6</v>
      </c>
      <c r="L2250" s="133">
        <v>42663</v>
      </c>
      <c r="M2250" s="130" t="s">
        <v>642</v>
      </c>
      <c r="N2250" s="130">
        <v>3</v>
      </c>
      <c r="O2250" s="146">
        <f t="shared" si="134"/>
        <v>6</v>
      </c>
      <c r="P2250" s="126">
        <v>42703</v>
      </c>
      <c r="Q2250" s="120">
        <v>384</v>
      </c>
      <c r="R2250" s="120" t="s">
        <v>611</v>
      </c>
    </row>
    <row r="2251" spans="1:18" ht="135" x14ac:dyDescent="0.25">
      <c r="A2251" s="120" t="s">
        <v>17</v>
      </c>
      <c r="B2251" s="121" t="s">
        <v>18</v>
      </c>
      <c r="C2251" s="122">
        <v>42664</v>
      </c>
      <c r="D2251" s="132">
        <v>270400</v>
      </c>
      <c r="E2251" s="120" t="s">
        <v>312</v>
      </c>
      <c r="F2251" s="130">
        <v>114</v>
      </c>
      <c r="G2251" s="120" t="str">
        <f>VLOOKUP(F2251,Plan2!$A$11:$H$148,3,0)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2251" s="130" t="s">
        <v>586</v>
      </c>
      <c r="I2251" s="130">
        <v>17</v>
      </c>
      <c r="J2251" s="131">
        <f>VLOOKUP(F2251,Plan2!$A$11:$H$148,8,0)</f>
        <v>11.42</v>
      </c>
      <c r="K2251" s="129">
        <f t="shared" si="135"/>
        <v>194.14</v>
      </c>
      <c r="L2251" s="133">
        <v>42663</v>
      </c>
      <c r="M2251" s="130" t="s">
        <v>640</v>
      </c>
      <c r="N2251" s="130">
        <v>8</v>
      </c>
      <c r="O2251" s="146">
        <f t="shared" si="134"/>
        <v>91.36</v>
      </c>
      <c r="P2251" s="126">
        <v>42759</v>
      </c>
      <c r="Q2251" s="120">
        <v>4733</v>
      </c>
      <c r="R2251" s="120" t="s">
        <v>692</v>
      </c>
    </row>
    <row r="2252" spans="1:18" ht="135" x14ac:dyDescent="0.25">
      <c r="A2252" s="120" t="s">
        <v>17</v>
      </c>
      <c r="B2252" s="121" t="s">
        <v>18</v>
      </c>
      <c r="C2252" s="122">
        <v>42664</v>
      </c>
      <c r="D2252" s="132">
        <v>270400</v>
      </c>
      <c r="E2252" s="120" t="s">
        <v>312</v>
      </c>
      <c r="F2252" s="130">
        <v>115</v>
      </c>
      <c r="G2252" s="120" t="str">
        <f>VLOOKUP(F2252,Plan2!$A$11:$H$148,3,0)</f>
        <v>LUVA PARA PROCEDIMENTO NÃO CIRÚRGICO, MATERIAL LÁTEX NATURAL ÍNTEGRO E UNIFORME, TAMANHO PEQUENO, CARACTERÍSTICAS ADICIONAIS LUBRIFICADA COM PÓ BIOABSORVÍVEL, DESCARTÁVEL, APRESENTAÇÃO ATÓXICA, TIPO AMBIDESTRA, TIPO USO DESCARTÁVEL, MODELO FORMATO ANATÔMICO, FINALIDADE RESISTENTE À TRAÇÃO</v>
      </c>
      <c r="H2252" s="130" t="s">
        <v>586</v>
      </c>
      <c r="I2252" s="130">
        <v>11</v>
      </c>
      <c r="J2252" s="131">
        <f>VLOOKUP(F2252,Plan2!$A$11:$H$148,8,0)</f>
        <v>14.1</v>
      </c>
      <c r="K2252" s="129">
        <f t="shared" si="135"/>
        <v>155.1</v>
      </c>
      <c r="L2252" s="130" t="s">
        <v>477</v>
      </c>
      <c r="M2252" s="130" t="s">
        <v>477</v>
      </c>
      <c r="N2252" s="130" t="s">
        <v>477</v>
      </c>
      <c r="O2252" s="130" t="s">
        <v>477</v>
      </c>
      <c r="P2252" s="126" t="s">
        <v>477</v>
      </c>
      <c r="Q2252" s="120" t="s">
        <v>477</v>
      </c>
      <c r="R2252" s="120" t="s">
        <v>478</v>
      </c>
    </row>
    <row r="2253" spans="1:18" ht="105" x14ac:dyDescent="0.25">
      <c r="A2253" s="120" t="s">
        <v>17</v>
      </c>
      <c r="B2253" s="121" t="s">
        <v>18</v>
      </c>
      <c r="C2253" s="122">
        <v>42664</v>
      </c>
      <c r="D2253" s="132">
        <v>270400</v>
      </c>
      <c r="E2253" s="120" t="s">
        <v>312</v>
      </c>
      <c r="F2253" s="130">
        <v>146</v>
      </c>
      <c r="G2253" s="120" t="str">
        <f>VLOOKUP(F2253,Plan2!$A$11:$H$148,3,0)</f>
        <v>PERFURADOR PAPEL, MATERIAL FERRO FUNDIDO, TIPO MESA, CAPACIDADE PERFURAÇÃO 100FL, FUNCIONAMENTO MANUAL, CARACTERÍSTICAS ADICIONAIS FURO REDONDO, MARGEADOR, REGULAGEM DE PROFUNDIDAD E, QUANTIDADE FUROS 2 UN</v>
      </c>
      <c r="H2253" s="130" t="s">
        <v>586</v>
      </c>
      <c r="I2253" s="130">
        <v>2</v>
      </c>
      <c r="J2253" s="131">
        <f>VLOOKUP(F2253,Plan2!$A$11:$H$148,8,0)</f>
        <v>64.5</v>
      </c>
      <c r="K2253" s="129">
        <f t="shared" si="135"/>
        <v>129</v>
      </c>
      <c r="L2253" s="133">
        <v>42663</v>
      </c>
      <c r="M2253" s="130" t="s">
        <v>640</v>
      </c>
      <c r="N2253" s="130">
        <v>2</v>
      </c>
      <c r="O2253" s="146">
        <f t="shared" si="134"/>
        <v>129</v>
      </c>
      <c r="P2253" s="126">
        <v>42759</v>
      </c>
      <c r="Q2253" s="120">
        <v>4733</v>
      </c>
      <c r="R2253" s="120" t="s">
        <v>611</v>
      </c>
    </row>
    <row r="2254" spans="1:18" ht="45" x14ac:dyDescent="0.25">
      <c r="A2254" s="120" t="s">
        <v>17</v>
      </c>
      <c r="B2254" s="121" t="s">
        <v>18</v>
      </c>
      <c r="C2254" s="122">
        <v>42664</v>
      </c>
      <c r="D2254" s="132">
        <v>270400</v>
      </c>
      <c r="E2254" s="120" t="s">
        <v>312</v>
      </c>
      <c r="F2254" s="130">
        <v>155</v>
      </c>
      <c r="G2254" s="120" t="str">
        <f>VLOOKUP(F2254,Plan2!$A$11:$H$148,3,0)</f>
        <v>PINCEL MARCADOR PERMANENTE CD, MATERIAL PLÁSTICO, TIPO PONTA FELTRO, COR TINTAVERMELHA</v>
      </c>
      <c r="H2254" s="130" t="s">
        <v>586</v>
      </c>
      <c r="I2254" s="130">
        <v>1</v>
      </c>
      <c r="J2254" s="131">
        <f>VLOOKUP(F2254,Plan2!$A$11:$H$148,8,0)</f>
        <v>1.18</v>
      </c>
      <c r="K2254" s="129">
        <f t="shared" si="135"/>
        <v>1.18</v>
      </c>
      <c r="L2254" s="133">
        <v>42653</v>
      </c>
      <c r="M2254" s="130" t="s">
        <v>618</v>
      </c>
      <c r="N2254" s="130">
        <v>1</v>
      </c>
      <c r="O2254" s="146">
        <f t="shared" si="134"/>
        <v>1.18</v>
      </c>
      <c r="P2254" s="149">
        <v>43055</v>
      </c>
      <c r="Q2254" s="151" t="s">
        <v>701</v>
      </c>
      <c r="R2254" s="120" t="s">
        <v>611</v>
      </c>
    </row>
    <row r="2255" spans="1:18" ht="60" x14ac:dyDescent="0.25">
      <c r="A2255" s="120" t="s">
        <v>17</v>
      </c>
      <c r="B2255" s="121" t="s">
        <v>18</v>
      </c>
      <c r="C2255" s="122">
        <v>42664</v>
      </c>
      <c r="D2255" s="132">
        <v>270400</v>
      </c>
      <c r="E2255" s="120" t="s">
        <v>312</v>
      </c>
      <c r="F2255" s="130">
        <v>158</v>
      </c>
      <c r="G2255" s="120" t="str">
        <f>VLOOKUP(F2255,Plan2!$A$11:$H$148,3,0)</f>
        <v>PINCEL QUADRO BRANCO / MAGNÉTICO, MATERIAL PLÁSTICO, MATERIAL PONTA FELTRO, TIPO CARGA DESCARTÁVEL, COR VERDE</v>
      </c>
      <c r="H2255" s="130" t="s">
        <v>586</v>
      </c>
      <c r="I2255" s="130">
        <v>38</v>
      </c>
      <c r="J2255" s="131">
        <f>VLOOKUP(F2255,Plan2!$A$11:$H$148,8,0)</f>
        <v>1.27</v>
      </c>
      <c r="K2255" s="129">
        <f t="shared" si="135"/>
        <v>48.26</v>
      </c>
      <c r="L2255" s="133">
        <v>42653</v>
      </c>
      <c r="M2255" s="130" t="s">
        <v>618</v>
      </c>
      <c r="N2255" s="130">
        <v>38</v>
      </c>
      <c r="O2255" s="146">
        <f t="shared" si="134"/>
        <v>48.26</v>
      </c>
      <c r="P2255" s="149">
        <v>43055</v>
      </c>
      <c r="Q2255" s="151" t="s">
        <v>701</v>
      </c>
      <c r="R2255" s="120" t="s">
        <v>611</v>
      </c>
    </row>
    <row r="2256" spans="1:18" ht="60" x14ac:dyDescent="0.25">
      <c r="A2256" s="120" t="s">
        <v>17</v>
      </c>
      <c r="B2256" s="121" t="s">
        <v>18</v>
      </c>
      <c r="C2256" s="122">
        <v>42664</v>
      </c>
      <c r="D2256" s="132">
        <v>270400</v>
      </c>
      <c r="E2256" s="120" t="s">
        <v>312</v>
      </c>
      <c r="F2256" s="130">
        <v>159</v>
      </c>
      <c r="G2256" s="120" t="str">
        <f>VLOOKUP(F2256,Plan2!$A$11:$H$148,3,0)</f>
        <v>PINCEL QUADRO BRANCO / MAGNÉTICO, MATERIAL PLÁSTICO, MATERIAL PONTA FELTRO, TIPO CARGA DESCARTÁVEL, COR VERMELHO</v>
      </c>
      <c r="H2256" s="130" t="s">
        <v>586</v>
      </c>
      <c r="I2256" s="130">
        <v>10</v>
      </c>
      <c r="J2256" s="131">
        <f>VLOOKUP(F2256,Plan2!$A$11:$H$148,8,0)</f>
        <v>1.28</v>
      </c>
      <c r="K2256" s="129">
        <f t="shared" si="135"/>
        <v>12.8</v>
      </c>
      <c r="L2256" s="133">
        <v>42653</v>
      </c>
      <c r="M2256" s="130" t="s">
        <v>618</v>
      </c>
      <c r="N2256" s="130">
        <v>10</v>
      </c>
      <c r="O2256" s="146">
        <f t="shared" si="134"/>
        <v>12.8</v>
      </c>
      <c r="P2256" s="149">
        <v>43055</v>
      </c>
      <c r="Q2256" s="151" t="s">
        <v>701</v>
      </c>
      <c r="R2256" s="120" t="s">
        <v>611</v>
      </c>
    </row>
    <row r="2257" spans="1:18" ht="45" x14ac:dyDescent="0.25">
      <c r="A2257" s="120" t="s">
        <v>17</v>
      </c>
      <c r="B2257" s="121" t="s">
        <v>18</v>
      </c>
      <c r="C2257" s="122">
        <v>42664</v>
      </c>
      <c r="D2257" s="132">
        <v>270400</v>
      </c>
      <c r="E2257" s="120" t="s">
        <v>312</v>
      </c>
      <c r="F2257" s="130">
        <v>156</v>
      </c>
      <c r="G2257" s="120" t="str">
        <f>VLOOKUP(F2257,Plan2!$A$11:$H$148,3,0)</f>
        <v>PINCEL QUADRO BRANCO / MAGNÉTICO, MATERIAL PLÁSTICO, MATERIAL PONTA FELTRO, TIPO CARGA DESCARTÁVEL, COR AZUL</v>
      </c>
      <c r="H2257" s="130" t="s">
        <v>586</v>
      </c>
      <c r="I2257" s="130">
        <v>42</v>
      </c>
      <c r="J2257" s="131">
        <f>VLOOKUP(F2257,Plan2!$A$11:$H$148,8,0)</f>
        <v>1.3</v>
      </c>
      <c r="K2257" s="129">
        <f t="shared" si="135"/>
        <v>54.6</v>
      </c>
      <c r="L2257" s="133">
        <v>42663</v>
      </c>
      <c r="M2257" s="130" t="s">
        <v>642</v>
      </c>
      <c r="N2257" s="130">
        <v>42</v>
      </c>
      <c r="O2257" s="146">
        <f t="shared" si="134"/>
        <v>54.6</v>
      </c>
      <c r="P2257" s="126">
        <v>42703</v>
      </c>
      <c r="Q2257" s="120">
        <v>384</v>
      </c>
      <c r="R2257" s="120" t="s">
        <v>611</v>
      </c>
    </row>
    <row r="2258" spans="1:18" ht="75" x14ac:dyDescent="0.25">
      <c r="A2258" s="120" t="s">
        <v>17</v>
      </c>
      <c r="B2258" s="121" t="s">
        <v>18</v>
      </c>
      <c r="C2258" s="122">
        <v>42664</v>
      </c>
      <c r="D2258" s="132">
        <v>270400</v>
      </c>
      <c r="E2258" s="120" t="s">
        <v>312</v>
      </c>
      <c r="F2258" s="130">
        <v>160</v>
      </c>
      <c r="G2258" s="120" t="str">
        <f>VLOOKUP(F2258,Plan2!$A$11:$H$148,3,0)</f>
        <v>PRANCHETA PORTÁTIL, MATERIAL ACRÍLICO, COMPRIMENTO 233 MM, LARGURA 320 MM, ESPESSURA 3 MM, COR FUMÊ, CARACTERÍSTICAS ADICIONAIS COM PRENDEDOR NIQUELADO</v>
      </c>
      <c r="H2258" s="130" t="s">
        <v>586</v>
      </c>
      <c r="I2258" s="130">
        <v>1</v>
      </c>
      <c r="J2258" s="131">
        <f>VLOOKUP(F2258,Plan2!$A$11:$H$148,8,0)</f>
        <v>7.54</v>
      </c>
      <c r="K2258" s="129">
        <f t="shared" si="135"/>
        <v>7.54</v>
      </c>
      <c r="L2258" s="133">
        <v>42653</v>
      </c>
      <c r="M2258" s="130" t="s">
        <v>616</v>
      </c>
      <c r="N2258" s="130">
        <v>1</v>
      </c>
      <c r="O2258" s="146">
        <f t="shared" si="134"/>
        <v>7.54</v>
      </c>
      <c r="P2258" s="126">
        <v>42746</v>
      </c>
      <c r="Q2258" s="120">
        <v>4909</v>
      </c>
      <c r="R2258" s="120" t="s">
        <v>611</v>
      </c>
    </row>
    <row r="2259" spans="1:18" ht="45" x14ac:dyDescent="0.25">
      <c r="A2259" s="120" t="s">
        <v>17</v>
      </c>
      <c r="B2259" s="121" t="s">
        <v>18</v>
      </c>
      <c r="C2259" s="122">
        <v>42664</v>
      </c>
      <c r="D2259" s="132">
        <v>270400</v>
      </c>
      <c r="E2259" s="120" t="s">
        <v>312</v>
      </c>
      <c r="F2259" s="130">
        <v>174</v>
      </c>
      <c r="G2259" s="120" t="str">
        <f>VLOOKUP(F2259,Plan2!$A$11:$H$148,3,0)</f>
        <v>TESOURA, MATERIAL AÇO INOXIDÁVEL, MATERIAL CABO POLIPROPILENO, COMPRIMENTO 20 CM</v>
      </c>
      <c r="H2259" s="130" t="s">
        <v>586</v>
      </c>
      <c r="I2259" s="130">
        <v>3</v>
      </c>
      <c r="J2259" s="131">
        <f>VLOOKUP(F2259,Plan2!$A$11:$H$148,8,0)</f>
        <v>2.8</v>
      </c>
      <c r="K2259" s="129">
        <f t="shared" si="135"/>
        <v>8.3999999999999986</v>
      </c>
      <c r="L2259" s="133">
        <v>42663</v>
      </c>
      <c r="M2259" s="130" t="s">
        <v>642</v>
      </c>
      <c r="N2259" s="130">
        <v>3</v>
      </c>
      <c r="O2259" s="146">
        <f t="shared" si="134"/>
        <v>8.3999999999999986</v>
      </c>
      <c r="P2259" s="126">
        <v>42703</v>
      </c>
      <c r="Q2259" s="120">
        <v>384</v>
      </c>
      <c r="R2259" s="120" t="s">
        <v>611</v>
      </c>
    </row>
    <row r="2260" spans="1:18" ht="75" x14ac:dyDescent="0.25">
      <c r="A2260" s="120" t="s">
        <v>17</v>
      </c>
      <c r="B2260" s="121" t="s">
        <v>18</v>
      </c>
      <c r="C2260" s="122">
        <v>42664</v>
      </c>
      <c r="D2260" s="132">
        <v>280200</v>
      </c>
      <c r="E2260" s="120" t="s">
        <v>587</v>
      </c>
      <c r="F2260" s="130">
        <v>6</v>
      </c>
      <c r="G2260" s="120" t="str">
        <f>VLOOKUP(F2260,Plan2!$A$11:$H$148,3,0)</f>
        <v>ALMOFADA CARIMBO, MATERIAL CAIXA PLÁSTICO, MATERIAL ALMOFADA ESPONJA ABSORVENTE REVESTIDA DE TECIDO G/M2, COR AZUL MM, TIPO NÃO ENTINTADA, COMPRIMENTO 12 CM, LARGURA 8 CM</v>
      </c>
      <c r="H2260" s="130" t="s">
        <v>588</v>
      </c>
      <c r="I2260" s="130">
        <v>3</v>
      </c>
      <c r="J2260" s="131">
        <f>VLOOKUP(F2260,Plan2!$A$11:$H$148,8,0)</f>
        <v>1.95</v>
      </c>
      <c r="K2260" s="129">
        <f t="shared" si="135"/>
        <v>5.85</v>
      </c>
      <c r="L2260" s="133">
        <v>42663</v>
      </c>
      <c r="M2260" s="130" t="s">
        <v>645</v>
      </c>
      <c r="N2260" s="130">
        <v>3</v>
      </c>
      <c r="O2260" s="146">
        <f t="shared" ref="O2260:O2323" si="136">N2260*J2260</f>
        <v>5.85</v>
      </c>
      <c r="P2260" s="133">
        <v>42765</v>
      </c>
      <c r="Q2260" s="130">
        <v>17907</v>
      </c>
      <c r="R2260" s="120" t="s">
        <v>611</v>
      </c>
    </row>
    <row r="2261" spans="1:18" ht="60" x14ac:dyDescent="0.25">
      <c r="A2261" s="120" t="s">
        <v>17</v>
      </c>
      <c r="B2261" s="121" t="s">
        <v>18</v>
      </c>
      <c r="C2261" s="122">
        <v>42664</v>
      </c>
      <c r="D2261" s="132">
        <v>280200</v>
      </c>
      <c r="E2261" s="120" t="s">
        <v>587</v>
      </c>
      <c r="F2261" s="130">
        <v>7</v>
      </c>
      <c r="G2261" s="120" t="str">
        <f>VLOOKUP(F2261,Plan2!$A$11:$H$148,3,0)</f>
        <v>APAGADOR QUADRO MAGNÉTICO, MATERIAL CORPO PLÁSTICO, COMPRIMENTO 15 CM, LARGURA6 CM, ALTURA 4 CM, MATERIAL BASE FELTRO, ENCAIXE PINCEL SEM ENCAIXE</v>
      </c>
      <c r="H2261" s="130" t="s">
        <v>588</v>
      </c>
      <c r="I2261" s="130">
        <v>10</v>
      </c>
      <c r="J2261" s="131">
        <f>VLOOKUP(F2261,Plan2!$A$11:$H$148,8,0)</f>
        <v>2.5</v>
      </c>
      <c r="K2261" s="129">
        <f t="shared" si="135"/>
        <v>25</v>
      </c>
      <c r="L2261" s="133">
        <v>42663</v>
      </c>
      <c r="M2261" s="130" t="s">
        <v>645</v>
      </c>
      <c r="N2261" s="130">
        <v>10</v>
      </c>
      <c r="O2261" s="146">
        <f t="shared" si="136"/>
        <v>25</v>
      </c>
      <c r="P2261" s="133">
        <v>42765</v>
      </c>
      <c r="Q2261" s="130">
        <v>17907</v>
      </c>
      <c r="R2261" s="120" t="s">
        <v>611</v>
      </c>
    </row>
    <row r="2262" spans="1:18" ht="60" x14ac:dyDescent="0.25">
      <c r="A2262" s="120" t="s">
        <v>17</v>
      </c>
      <c r="B2262" s="121" t="s">
        <v>18</v>
      </c>
      <c r="C2262" s="122">
        <v>42664</v>
      </c>
      <c r="D2262" s="132">
        <v>280200</v>
      </c>
      <c r="E2262" s="120" t="s">
        <v>587</v>
      </c>
      <c r="F2262" s="130">
        <v>8</v>
      </c>
      <c r="G2262" s="120" t="str">
        <f>VLOOKUP(F2262,Plan2!$A$11:$H$148,3,0)</f>
        <v>APONTADOR LÁPIS, MATERIAL METAL, TIPO ESCOLAR, COR PRATEADO, TAMANHO PEQUENO, QUANTIDADE FUROS 1, CARACTERÍSTICAS ADICIONAIS SEM DEPÓSITO</v>
      </c>
      <c r="H2262" s="130" t="s">
        <v>588</v>
      </c>
      <c r="I2262" s="130">
        <v>10</v>
      </c>
      <c r="J2262" s="131">
        <f>VLOOKUP(F2262,Plan2!$A$11:$H$148,8,0)</f>
        <v>0.4</v>
      </c>
      <c r="K2262" s="129">
        <f t="shared" si="135"/>
        <v>4</v>
      </c>
      <c r="L2262" s="133">
        <v>42653</v>
      </c>
      <c r="M2262" s="144" t="s">
        <v>619</v>
      </c>
      <c r="N2262" s="130">
        <v>10</v>
      </c>
      <c r="O2262" s="146">
        <f t="shared" si="136"/>
        <v>4</v>
      </c>
      <c r="P2262" s="133">
        <v>42769</v>
      </c>
      <c r="Q2262" s="144">
        <v>1611</v>
      </c>
      <c r="R2262" s="120" t="s">
        <v>611</v>
      </c>
    </row>
    <row r="2263" spans="1:18" ht="60" x14ac:dyDescent="0.25">
      <c r="A2263" s="120" t="s">
        <v>17</v>
      </c>
      <c r="B2263" s="121" t="s">
        <v>18</v>
      </c>
      <c r="C2263" s="122">
        <v>42664</v>
      </c>
      <c r="D2263" s="132">
        <v>280200</v>
      </c>
      <c r="E2263" s="120" t="s">
        <v>587</v>
      </c>
      <c r="F2263" s="130">
        <v>12</v>
      </c>
      <c r="G2263" s="120" t="str">
        <f>VLOOKUP(F2263,Plan2!$A$11:$H$148,3,0)</f>
        <v>BLOCO RECADO, MATERIAL PAPEL, COR AMARELO, LARGURA 38 MM, COMPRIMENTO 50 MM, TIPO REMOVÍVEL, CARACTERÍSTICAS ADICIONAIS AUTO-ADESIVO</v>
      </c>
      <c r="H2263" s="130" t="s">
        <v>588</v>
      </c>
      <c r="I2263" s="130">
        <v>20</v>
      </c>
      <c r="J2263" s="131">
        <f>VLOOKUP(F2263,Plan2!$A$11:$H$148,8,0)</f>
        <v>0.56999999999999995</v>
      </c>
      <c r="K2263" s="129">
        <f t="shared" si="135"/>
        <v>11.399999999999999</v>
      </c>
      <c r="L2263" s="133">
        <v>42653</v>
      </c>
      <c r="M2263" s="130" t="s">
        <v>618</v>
      </c>
      <c r="N2263" s="130">
        <v>20</v>
      </c>
      <c r="O2263" s="146">
        <f t="shared" si="136"/>
        <v>11.399999999999999</v>
      </c>
      <c r="P2263" s="149">
        <v>43055</v>
      </c>
      <c r="Q2263" s="151" t="s">
        <v>701</v>
      </c>
      <c r="R2263" s="120" t="s">
        <v>611</v>
      </c>
    </row>
    <row r="2264" spans="1:18" ht="60" x14ac:dyDescent="0.25">
      <c r="A2264" s="120" t="s">
        <v>17</v>
      </c>
      <c r="B2264" s="121" t="s">
        <v>18</v>
      </c>
      <c r="C2264" s="122">
        <v>42664</v>
      </c>
      <c r="D2264" s="132">
        <v>280200</v>
      </c>
      <c r="E2264" s="120" t="s">
        <v>587</v>
      </c>
      <c r="F2264" s="130">
        <v>15</v>
      </c>
      <c r="G2264" s="120" t="str">
        <f>VLOOKUP(F2264,Plan2!$A$11:$H$148,3,0)</f>
        <v>BORRACHA APAGADORA ESCRITA, MATERIAL PLÁSTICO DE VINIL, COMPRIMENTO 60 MM, LARGURA 20 MM, ALTURA 10 MM, COR VERDE, TIPO MACIA</v>
      </c>
      <c r="H2264" s="130" t="s">
        <v>588</v>
      </c>
      <c r="I2264" s="130">
        <v>15</v>
      </c>
      <c r="J2264" s="131">
        <f>VLOOKUP(F2264,Plan2!$A$11:$H$148,8,0)</f>
        <v>0.6</v>
      </c>
      <c r="K2264" s="129">
        <f t="shared" si="135"/>
        <v>9</v>
      </c>
      <c r="L2264" s="133">
        <v>42653</v>
      </c>
      <c r="M2264" s="130" t="s">
        <v>617</v>
      </c>
      <c r="N2264" s="130">
        <v>15</v>
      </c>
      <c r="O2264" s="146">
        <f t="shared" si="136"/>
        <v>9</v>
      </c>
      <c r="P2264" s="126">
        <v>42747</v>
      </c>
      <c r="Q2264" s="120">
        <v>14685</v>
      </c>
      <c r="R2264" s="120" t="s">
        <v>611</v>
      </c>
    </row>
    <row r="2265" spans="1:18" ht="45" x14ac:dyDescent="0.25">
      <c r="A2265" s="120" t="s">
        <v>17</v>
      </c>
      <c r="B2265" s="121" t="s">
        <v>18</v>
      </c>
      <c r="C2265" s="122">
        <v>42664</v>
      </c>
      <c r="D2265" s="132">
        <v>280200</v>
      </c>
      <c r="E2265" s="120" t="s">
        <v>587</v>
      </c>
      <c r="F2265" s="130">
        <v>22</v>
      </c>
      <c r="G2265" s="120" t="str">
        <f>VLOOKUP(F2265,Plan2!$A$11:$H$148,3,0)</f>
        <v>CANETA HIDROGRÁFICA, MATERIAL PLÁSTICO, COR CARGA AZUL, APLICAÇÃO RETROPROJETOR</v>
      </c>
      <c r="H2265" s="130" t="s">
        <v>588</v>
      </c>
      <c r="I2265" s="130">
        <v>10</v>
      </c>
      <c r="J2265" s="131">
        <f>VLOOKUP(F2265,Plan2!$A$11:$H$148,8,0)</f>
        <v>1.3</v>
      </c>
      <c r="K2265" s="129">
        <f t="shared" si="135"/>
        <v>13</v>
      </c>
      <c r="L2265" s="133">
        <v>42653</v>
      </c>
      <c r="M2265" s="130" t="s">
        <v>618</v>
      </c>
      <c r="N2265" s="130">
        <v>10</v>
      </c>
      <c r="O2265" s="146">
        <f t="shared" si="136"/>
        <v>13</v>
      </c>
      <c r="P2265" s="149">
        <v>43055</v>
      </c>
      <c r="Q2265" s="151" t="s">
        <v>701</v>
      </c>
      <c r="R2265" s="120" t="s">
        <v>611</v>
      </c>
    </row>
    <row r="2266" spans="1:18" ht="60" x14ac:dyDescent="0.25">
      <c r="A2266" s="120" t="s">
        <v>17</v>
      </c>
      <c r="B2266" s="121" t="s">
        <v>18</v>
      </c>
      <c r="C2266" s="122">
        <v>42664</v>
      </c>
      <c r="D2266" s="132">
        <v>280200</v>
      </c>
      <c r="E2266" s="120" t="s">
        <v>587</v>
      </c>
      <c r="F2266" s="130">
        <v>28</v>
      </c>
      <c r="G2266" s="120" t="str">
        <f>VLOOKUP(F2266,Plan2!$A$11:$H$148,3,0)</f>
        <v>CANETA MARCA-TEXTO, MATERIAL PLÁSTICO, TIPO PONTA POROSA, COR FLUORESCENTE AMARELA, TIPO NÃO RECARREGÁVEL, DIMENSÕES 4 MM</v>
      </c>
      <c r="H2266" s="130" t="s">
        <v>588</v>
      </c>
      <c r="I2266" s="130">
        <v>10</v>
      </c>
      <c r="J2266" s="131">
        <f>VLOOKUP(F2266,Plan2!$A$11:$H$148,8,0)</f>
        <v>0.85</v>
      </c>
      <c r="K2266" s="129">
        <f t="shared" si="135"/>
        <v>8.5</v>
      </c>
      <c r="L2266" s="133">
        <v>42653</v>
      </c>
      <c r="M2266" s="130" t="s">
        <v>618</v>
      </c>
      <c r="N2266" s="130">
        <v>10</v>
      </c>
      <c r="O2266" s="146">
        <f t="shared" si="136"/>
        <v>8.5</v>
      </c>
      <c r="P2266" s="149">
        <v>43055</v>
      </c>
      <c r="Q2266" s="151" t="s">
        <v>701</v>
      </c>
      <c r="R2266" s="120" t="s">
        <v>611</v>
      </c>
    </row>
    <row r="2267" spans="1:18" ht="45" x14ac:dyDescent="0.25">
      <c r="A2267" s="120" t="s">
        <v>17</v>
      </c>
      <c r="B2267" s="121" t="s">
        <v>18</v>
      </c>
      <c r="C2267" s="122">
        <v>42664</v>
      </c>
      <c r="D2267" s="132">
        <v>280200</v>
      </c>
      <c r="E2267" s="120" t="s">
        <v>587</v>
      </c>
      <c r="F2267" s="130">
        <v>27</v>
      </c>
      <c r="G2267" s="120" t="str">
        <f>VLOOKUP(F2267,Plan2!$A$11:$H$148,3,0)</f>
        <v>CANETA MARCA-TEXTO, MATERIAL PLÁSTICO, TIPO PONTA FLUORESCENTE, COR VERDE, TIPO NÃO RECARREGÁVEL</v>
      </c>
      <c r="H2267" s="130" t="s">
        <v>588</v>
      </c>
      <c r="I2267" s="130">
        <v>10</v>
      </c>
      <c r="J2267" s="131">
        <f>VLOOKUP(F2267,Plan2!$A$11:$H$148,8,0)</f>
        <v>0.85</v>
      </c>
      <c r="K2267" s="129">
        <f t="shared" si="135"/>
        <v>8.5</v>
      </c>
      <c r="L2267" s="133">
        <v>42663</v>
      </c>
      <c r="M2267" s="130" t="s">
        <v>642</v>
      </c>
      <c r="N2267" s="130">
        <v>10</v>
      </c>
      <c r="O2267" s="146">
        <f t="shared" si="136"/>
        <v>8.5</v>
      </c>
      <c r="P2267" s="126">
        <v>42703</v>
      </c>
      <c r="Q2267" s="120">
        <v>384</v>
      </c>
      <c r="R2267" s="120" t="s">
        <v>611</v>
      </c>
    </row>
    <row r="2268" spans="1:18" ht="45" x14ac:dyDescent="0.25">
      <c r="A2268" s="120" t="s">
        <v>17</v>
      </c>
      <c r="B2268" s="121" t="s">
        <v>18</v>
      </c>
      <c r="C2268" s="122">
        <v>42664</v>
      </c>
      <c r="D2268" s="132">
        <v>280200</v>
      </c>
      <c r="E2268" s="120" t="s">
        <v>587</v>
      </c>
      <c r="F2268" s="130">
        <v>39</v>
      </c>
      <c r="G2268" s="120" t="str">
        <f>VLOOKUP(F2268,Plan2!$A$11:$H$148,3,0)</f>
        <v>CLIPE, TAMANHO 2, MATERIAL METAL, FORMATO PARALELO. CAIXA COM 100 UNIDADES</v>
      </c>
      <c r="H2268" s="130" t="s">
        <v>588</v>
      </c>
      <c r="I2268" s="130">
        <v>10</v>
      </c>
      <c r="J2268" s="131">
        <f>VLOOKUP(F2268,Plan2!$A$11:$H$148,8,0)</f>
        <v>0.95</v>
      </c>
      <c r="K2268" s="129">
        <f t="shared" si="135"/>
        <v>9.5</v>
      </c>
      <c r="L2268" s="133">
        <v>42663</v>
      </c>
      <c r="M2268" s="130" t="s">
        <v>639</v>
      </c>
      <c r="N2268" s="130">
        <v>10</v>
      </c>
      <c r="O2268" s="146">
        <f t="shared" si="136"/>
        <v>9.5</v>
      </c>
      <c r="P2268" s="126">
        <v>42678</v>
      </c>
      <c r="Q2268" s="120">
        <v>1362</v>
      </c>
      <c r="R2268" s="120" t="s">
        <v>611</v>
      </c>
    </row>
    <row r="2269" spans="1:18" ht="45" x14ac:dyDescent="0.25">
      <c r="A2269" s="120" t="s">
        <v>17</v>
      </c>
      <c r="B2269" s="121" t="s">
        <v>18</v>
      </c>
      <c r="C2269" s="122">
        <v>42664</v>
      </c>
      <c r="D2269" s="132">
        <v>280200</v>
      </c>
      <c r="E2269" s="120" t="s">
        <v>587</v>
      </c>
      <c r="F2269" s="130">
        <v>40</v>
      </c>
      <c r="G2269" s="120" t="str">
        <f>VLOOKUP(F2269,Plan2!$A$11:$H$148,3,0)</f>
        <v>CLIPE, TAMANHO 3, MATERIAL METAL, FORMATO PARALELO. CAIXA COM 50 UNIDADES</v>
      </c>
      <c r="H2269" s="130" t="s">
        <v>588</v>
      </c>
      <c r="I2269" s="130">
        <v>10</v>
      </c>
      <c r="J2269" s="131">
        <f>VLOOKUP(F2269,Plan2!$A$11:$H$148,8,0)</f>
        <v>0.99</v>
      </c>
      <c r="K2269" s="129">
        <f t="shared" si="135"/>
        <v>9.9</v>
      </c>
      <c r="L2269" s="133">
        <v>42663</v>
      </c>
      <c r="M2269" s="130" t="s">
        <v>639</v>
      </c>
      <c r="N2269" s="130">
        <v>10</v>
      </c>
      <c r="O2269" s="146">
        <f t="shared" si="136"/>
        <v>9.9</v>
      </c>
      <c r="P2269" s="126">
        <v>42678</v>
      </c>
      <c r="Q2269" s="120">
        <v>1362</v>
      </c>
      <c r="R2269" s="120" t="s">
        <v>611</v>
      </c>
    </row>
    <row r="2270" spans="1:18" ht="45" x14ac:dyDescent="0.25">
      <c r="A2270" s="120" t="s">
        <v>17</v>
      </c>
      <c r="B2270" s="121" t="s">
        <v>18</v>
      </c>
      <c r="C2270" s="122">
        <v>42664</v>
      </c>
      <c r="D2270" s="132">
        <v>280200</v>
      </c>
      <c r="E2270" s="120" t="s">
        <v>587</v>
      </c>
      <c r="F2270" s="130">
        <v>41</v>
      </c>
      <c r="G2270" s="120" t="str">
        <f>VLOOKUP(F2270,Plan2!$A$11:$H$148,3,0)</f>
        <v>CLIPE, TAMANHO 6/0, MATERIAL METAL, FORMATO PARALELO. CAIXA COM 50 UNIDADES</v>
      </c>
      <c r="H2270" s="130" t="s">
        <v>588</v>
      </c>
      <c r="I2270" s="130">
        <v>10</v>
      </c>
      <c r="J2270" s="131">
        <f>VLOOKUP(F2270,Plan2!$A$11:$H$148,8,0)</f>
        <v>1.29</v>
      </c>
      <c r="K2270" s="129">
        <f t="shared" si="135"/>
        <v>12.9</v>
      </c>
      <c r="L2270" s="133">
        <v>42653</v>
      </c>
      <c r="M2270" s="144" t="s">
        <v>622</v>
      </c>
      <c r="N2270" s="130">
        <v>10</v>
      </c>
      <c r="O2270" s="146">
        <f t="shared" si="136"/>
        <v>12.9</v>
      </c>
      <c r="P2270" s="133">
        <v>42758</v>
      </c>
      <c r="Q2270" s="144">
        <v>1467</v>
      </c>
      <c r="R2270" s="120" t="s">
        <v>611</v>
      </c>
    </row>
    <row r="2271" spans="1:18" ht="60" x14ac:dyDescent="0.25">
      <c r="A2271" s="120" t="s">
        <v>17</v>
      </c>
      <c r="B2271" s="121" t="s">
        <v>18</v>
      </c>
      <c r="C2271" s="122">
        <v>42664</v>
      </c>
      <c r="D2271" s="132">
        <v>280200</v>
      </c>
      <c r="E2271" s="120" t="s">
        <v>587</v>
      </c>
      <c r="F2271" s="130">
        <v>46</v>
      </c>
      <c r="G2271" s="120" t="str">
        <f>VLOOKUP(F2271,Plan2!$A$11:$H$148,3,0)</f>
        <v>COLA, COMPOSIÇÃO CIANIACRILATO, APLICAÇÃO MATERIAIS POROSOS, CARACTERÍSTICAS ADICIONAIS BICO APLICADOR, TIPO INSTANTÂNEA. TUBO DE 3G</v>
      </c>
      <c r="H2271" s="130" t="s">
        <v>588</v>
      </c>
      <c r="I2271" s="130">
        <v>10</v>
      </c>
      <c r="J2271" s="131">
        <f>VLOOKUP(F2271,Plan2!$A$11:$H$148,8,0)</f>
        <v>3.23</v>
      </c>
      <c r="K2271" s="129">
        <f t="shared" si="135"/>
        <v>32.299999999999997</v>
      </c>
      <c r="L2271" s="133">
        <v>42653</v>
      </c>
      <c r="M2271" s="130" t="s">
        <v>617</v>
      </c>
      <c r="N2271" s="130">
        <v>10</v>
      </c>
      <c r="O2271" s="146">
        <f t="shared" si="136"/>
        <v>32.299999999999997</v>
      </c>
      <c r="P2271" s="126">
        <v>42747</v>
      </c>
      <c r="Q2271" s="120">
        <v>14685</v>
      </c>
      <c r="R2271" s="120" t="s">
        <v>611</v>
      </c>
    </row>
    <row r="2272" spans="1:18" ht="45" x14ac:dyDescent="0.25">
      <c r="A2272" s="120" t="s">
        <v>17</v>
      </c>
      <c r="B2272" s="121" t="s">
        <v>18</v>
      </c>
      <c r="C2272" s="122">
        <v>42664</v>
      </c>
      <c r="D2272" s="132">
        <v>280200</v>
      </c>
      <c r="E2272" s="120" t="s">
        <v>587</v>
      </c>
      <c r="F2272" s="130">
        <v>48</v>
      </c>
      <c r="G2272" s="120" t="str">
        <f>VLOOKUP(F2272,Plan2!$A$11:$H$148,3,0)</f>
        <v>COLA, COR BRANCA, APLICAÇÃO PAPEL, CARACTERÍSTICAS ADICIONAIS ATÓXICA, TIPO BASTÃO. TUBO DE 20G</v>
      </c>
      <c r="H2272" s="130" t="s">
        <v>588</v>
      </c>
      <c r="I2272" s="130">
        <v>10</v>
      </c>
      <c r="J2272" s="131">
        <f>VLOOKUP(F2272,Plan2!$A$11:$H$148,8,0)</f>
        <v>0.94</v>
      </c>
      <c r="K2272" s="129">
        <f t="shared" si="135"/>
        <v>9.3999999999999986</v>
      </c>
      <c r="L2272" s="133">
        <v>42653</v>
      </c>
      <c r="M2272" s="130" t="s">
        <v>617</v>
      </c>
      <c r="N2272" s="130">
        <v>10</v>
      </c>
      <c r="O2272" s="146">
        <f t="shared" si="136"/>
        <v>9.3999999999999986</v>
      </c>
      <c r="P2272" s="126">
        <v>42747</v>
      </c>
      <c r="Q2272" s="120">
        <v>14685</v>
      </c>
      <c r="R2272" s="120" t="s">
        <v>611</v>
      </c>
    </row>
    <row r="2273" spans="1:18" ht="60" x14ac:dyDescent="0.25">
      <c r="A2273" s="120" t="s">
        <v>17</v>
      </c>
      <c r="B2273" s="121" t="s">
        <v>18</v>
      </c>
      <c r="C2273" s="122">
        <v>42664</v>
      </c>
      <c r="D2273" s="132">
        <v>280200</v>
      </c>
      <c r="E2273" s="120" t="s">
        <v>587</v>
      </c>
      <c r="F2273" s="130">
        <v>99</v>
      </c>
      <c r="G2273" s="120" t="str">
        <f>VLOOKUP(F2273,Plan2!$A$11:$H$148,3,0)</f>
        <v>GARRAFA TÉRMICA, MATERIAL PLÁSTICO, CAPACIDADE 1 L, FORMATO CILÍNDRICO, CARACTERÍSTICAS ADICIONAIS COM TAMPA ROSCÁVEL E AMPOLA EM VIDRO</v>
      </c>
      <c r="H2273" s="130" t="s">
        <v>588</v>
      </c>
      <c r="I2273" s="130">
        <v>4</v>
      </c>
      <c r="J2273" s="131">
        <f>VLOOKUP(F2273,Plan2!$A$11:$H$148,8,0)</f>
        <v>19.989999999999998</v>
      </c>
      <c r="K2273" s="129">
        <f t="shared" si="135"/>
        <v>79.959999999999994</v>
      </c>
      <c r="L2273" s="133">
        <v>42663</v>
      </c>
      <c r="M2273" s="130" t="s">
        <v>641</v>
      </c>
      <c r="N2273" s="130">
        <v>4</v>
      </c>
      <c r="O2273" s="146">
        <f t="shared" si="136"/>
        <v>79.959999999999994</v>
      </c>
      <c r="P2273" s="126">
        <v>42724</v>
      </c>
      <c r="Q2273" s="120">
        <v>579</v>
      </c>
      <c r="R2273" s="120" t="s">
        <v>611</v>
      </c>
    </row>
    <row r="2274" spans="1:18" ht="60" x14ac:dyDescent="0.25">
      <c r="A2274" s="120" t="s">
        <v>17</v>
      </c>
      <c r="B2274" s="121" t="s">
        <v>18</v>
      </c>
      <c r="C2274" s="122">
        <v>42664</v>
      </c>
      <c r="D2274" s="132">
        <v>280200</v>
      </c>
      <c r="E2274" s="120" t="s">
        <v>587</v>
      </c>
      <c r="F2274" s="130">
        <v>100</v>
      </c>
      <c r="G2274" s="120" t="str">
        <f>VLOOKUP(F2274,Plan2!$A$11:$H$148,3,0)</f>
        <v>GRAMPEADOR, TRATAMENTO SUPERFICIAL PINTADO, MATERIAL METAL, TIPO MESA, CAPACIDADE 100 FL, APLICAÇÃO PAPEL, TAMANHO GRAMPO 23/10</v>
      </c>
      <c r="H2274" s="130" t="s">
        <v>588</v>
      </c>
      <c r="I2274" s="130">
        <v>3</v>
      </c>
      <c r="J2274" s="131">
        <f>VLOOKUP(F2274,Plan2!$A$11:$H$148,8,0)</f>
        <v>33.200000000000003</v>
      </c>
      <c r="K2274" s="129">
        <f t="shared" si="135"/>
        <v>99.600000000000009</v>
      </c>
      <c r="L2274" s="133">
        <v>42653</v>
      </c>
      <c r="M2274" s="130" t="s">
        <v>615</v>
      </c>
      <c r="N2274" s="130">
        <v>3</v>
      </c>
      <c r="O2274" s="146">
        <f t="shared" si="136"/>
        <v>99.600000000000009</v>
      </c>
      <c r="P2274" s="126">
        <v>42718</v>
      </c>
      <c r="Q2274" s="120">
        <v>6939</v>
      </c>
      <c r="R2274" s="120" t="s">
        <v>611</v>
      </c>
    </row>
    <row r="2275" spans="1:18" ht="60" x14ac:dyDescent="0.25">
      <c r="A2275" s="120" t="s">
        <v>17</v>
      </c>
      <c r="B2275" s="121" t="s">
        <v>18</v>
      </c>
      <c r="C2275" s="122">
        <v>42664</v>
      </c>
      <c r="D2275" s="132">
        <v>280200</v>
      </c>
      <c r="E2275" s="120" t="s">
        <v>587</v>
      </c>
      <c r="F2275" s="130">
        <v>101</v>
      </c>
      <c r="G2275" s="120" t="str">
        <f>VLOOKUP(F2275,Plan2!$A$11:$H$148,3,0)</f>
        <v>GRAMPEADOR, TRATAMENTO SUPERFICIAL PINTADO, MATERIAL METAL, TIPO MESA, CAPACIDADE 20 FL, APLICAÇÃO PAPEL, TAMANHO GRAMPO 26/6</v>
      </c>
      <c r="H2275" s="130" t="s">
        <v>588</v>
      </c>
      <c r="I2275" s="130">
        <v>3</v>
      </c>
      <c r="J2275" s="131">
        <f>VLOOKUP(F2275,Plan2!$A$11:$H$148,8,0)</f>
        <v>5.84</v>
      </c>
      <c r="K2275" s="129">
        <f t="shared" si="135"/>
        <v>17.52</v>
      </c>
      <c r="L2275" s="133">
        <v>42653</v>
      </c>
      <c r="M2275" s="144" t="s">
        <v>622</v>
      </c>
      <c r="N2275" s="130">
        <v>3</v>
      </c>
      <c r="O2275" s="146">
        <f t="shared" si="136"/>
        <v>17.52</v>
      </c>
      <c r="P2275" s="133">
        <v>42758</v>
      </c>
      <c r="Q2275" s="144">
        <v>1467</v>
      </c>
      <c r="R2275" s="120" t="s">
        <v>611</v>
      </c>
    </row>
    <row r="2276" spans="1:18" ht="45" x14ac:dyDescent="0.25">
      <c r="A2276" s="120" t="s">
        <v>17</v>
      </c>
      <c r="B2276" s="121" t="s">
        <v>18</v>
      </c>
      <c r="C2276" s="122">
        <v>42664</v>
      </c>
      <c r="D2276" s="132">
        <v>280200</v>
      </c>
      <c r="E2276" s="120" t="s">
        <v>587</v>
      </c>
      <c r="F2276" s="130">
        <v>102</v>
      </c>
      <c r="G2276" s="120" t="str">
        <f>VLOOKUP(F2276,Plan2!$A$11:$H$148,3,0)</f>
        <v>GRAMPEADOR, TRATAMENTO SUPERFICIAL PINTADO, MATERIAL METAL, TIPO MESA, CAPACIDADE 50 FL, TAMANHO GRAMPO 26/6</v>
      </c>
      <c r="H2276" s="130" t="s">
        <v>588</v>
      </c>
      <c r="I2276" s="130">
        <v>3</v>
      </c>
      <c r="J2276" s="131">
        <f>VLOOKUP(F2276,Plan2!$A$11:$H$148,8,0)</f>
        <v>17.489999999999998</v>
      </c>
      <c r="K2276" s="129">
        <f t="shared" si="135"/>
        <v>52.47</v>
      </c>
      <c r="L2276" s="133">
        <v>42653</v>
      </c>
      <c r="M2276" s="130" t="s">
        <v>616</v>
      </c>
      <c r="N2276" s="130">
        <v>3</v>
      </c>
      <c r="O2276" s="146">
        <f t="shared" si="136"/>
        <v>52.47</v>
      </c>
      <c r="P2276" s="126">
        <v>42746</v>
      </c>
      <c r="Q2276" s="120">
        <v>4909</v>
      </c>
      <c r="R2276" s="120" t="s">
        <v>611</v>
      </c>
    </row>
    <row r="2277" spans="1:18" ht="60" x14ac:dyDescent="0.25">
      <c r="A2277" s="120" t="s">
        <v>17</v>
      </c>
      <c r="B2277" s="121" t="s">
        <v>18</v>
      </c>
      <c r="C2277" s="122">
        <v>42664</v>
      </c>
      <c r="D2277" s="132">
        <v>280200</v>
      </c>
      <c r="E2277" s="120" t="s">
        <v>587</v>
      </c>
      <c r="F2277" s="130">
        <v>103</v>
      </c>
      <c r="G2277" s="120" t="str">
        <f>VLOOKUP(F2277,Plan2!$A$11:$H$148,3,0)</f>
        <v>GRAMPO GRAMPEADOR, MATERIAL METAL, TRATAMENTO SUPERFICIAL GALVANIZADO, TAMANHO23/10, USO GRAMPEADOR DE MESA. CAIXA COM 5.000 UNIDADES</v>
      </c>
      <c r="H2277" s="130" t="s">
        <v>588</v>
      </c>
      <c r="I2277" s="130">
        <v>10</v>
      </c>
      <c r="J2277" s="131">
        <f>VLOOKUP(F2277,Plan2!$A$11:$H$148,8,0)</f>
        <v>7.75</v>
      </c>
      <c r="K2277" s="129">
        <f t="shared" si="135"/>
        <v>77.5</v>
      </c>
      <c r="L2277" s="130" t="s">
        <v>477</v>
      </c>
      <c r="M2277" s="130" t="s">
        <v>477</v>
      </c>
      <c r="N2277" s="130" t="s">
        <v>477</v>
      </c>
      <c r="O2277" s="130" t="s">
        <v>477</v>
      </c>
      <c r="P2277" s="126" t="s">
        <v>477</v>
      </c>
      <c r="Q2277" s="120" t="s">
        <v>477</v>
      </c>
      <c r="R2277" s="120" t="s">
        <v>478</v>
      </c>
    </row>
    <row r="2278" spans="1:18" ht="45" x14ac:dyDescent="0.25">
      <c r="A2278" s="120" t="s">
        <v>17</v>
      </c>
      <c r="B2278" s="121" t="s">
        <v>18</v>
      </c>
      <c r="C2278" s="122">
        <v>42664</v>
      </c>
      <c r="D2278" s="132">
        <v>280200</v>
      </c>
      <c r="E2278" s="120" t="s">
        <v>587</v>
      </c>
      <c r="F2278" s="130">
        <v>104</v>
      </c>
      <c r="G2278" s="120" t="str">
        <f>VLOOKUP(F2278,Plan2!$A$11:$H$148,3,0)</f>
        <v>GRAMPO GRAMPEADOR, MATERIAL METAL, TRATAMENTO SUPERFICIAL GALVANIZADO, TAMANHO26/6. CAIXA COM 5.000 UNIDADES</v>
      </c>
      <c r="H2278" s="130" t="s">
        <v>588</v>
      </c>
      <c r="I2278" s="130">
        <v>10</v>
      </c>
      <c r="J2278" s="131">
        <f>VLOOKUP(F2278,Plan2!$A$11:$H$148,8,0)</f>
        <v>2</v>
      </c>
      <c r="K2278" s="129">
        <f t="shared" si="135"/>
        <v>20</v>
      </c>
      <c r="L2278" s="133">
        <v>42663</v>
      </c>
      <c r="M2278" s="133" t="s">
        <v>643</v>
      </c>
      <c r="N2278" s="130">
        <v>10</v>
      </c>
      <c r="O2278" s="146">
        <f t="shared" si="136"/>
        <v>20</v>
      </c>
      <c r="P2278" s="126">
        <v>42668</v>
      </c>
      <c r="Q2278" s="120">
        <v>347</v>
      </c>
      <c r="R2278" s="120" t="s">
        <v>611</v>
      </c>
    </row>
    <row r="2279" spans="1:18" ht="60" x14ac:dyDescent="0.25">
      <c r="A2279" s="120" t="s">
        <v>17</v>
      </c>
      <c r="B2279" s="121" t="s">
        <v>18</v>
      </c>
      <c r="C2279" s="122">
        <v>42664</v>
      </c>
      <c r="D2279" s="132">
        <v>280200</v>
      </c>
      <c r="E2279" s="120" t="s">
        <v>587</v>
      </c>
      <c r="F2279" s="130">
        <v>111</v>
      </c>
      <c r="G2279" s="120" t="str">
        <f>VLOOKUP(F2279,Plan2!$A$11:$H$148,3,0)</f>
        <v>LIVRO ATA, MATERIAL PAPEL OFF-SET, QUANTIDADE FOLHAS 200 FL, GRAMATURA 75 G/ M2, COMPRIMENTO 320 MM, LARGURA 220 MM</v>
      </c>
      <c r="H2279" s="130" t="s">
        <v>588</v>
      </c>
      <c r="I2279" s="130">
        <v>10</v>
      </c>
      <c r="J2279" s="131">
        <f>VLOOKUP(F2279,Plan2!$A$11:$H$148,8,0)</f>
        <v>10.49</v>
      </c>
      <c r="K2279" s="129">
        <f t="shared" si="135"/>
        <v>104.9</v>
      </c>
      <c r="L2279" s="133">
        <v>42663</v>
      </c>
      <c r="M2279" s="130" t="s">
        <v>644</v>
      </c>
      <c r="N2279" s="130">
        <v>10</v>
      </c>
      <c r="O2279" s="146">
        <f t="shared" si="136"/>
        <v>104.9</v>
      </c>
      <c r="P2279" s="126">
        <v>42725</v>
      </c>
      <c r="Q2279" s="120">
        <v>1732</v>
      </c>
      <c r="R2279" s="120" t="s">
        <v>611</v>
      </c>
    </row>
    <row r="2280" spans="1:18" ht="120" x14ac:dyDescent="0.25">
      <c r="A2280" s="120" t="s">
        <v>17</v>
      </c>
      <c r="B2280" s="121" t="s">
        <v>18</v>
      </c>
      <c r="C2280" s="122">
        <v>42664</v>
      </c>
      <c r="D2280" s="132">
        <v>280200</v>
      </c>
      <c r="E2280" s="120" t="s">
        <v>587</v>
      </c>
      <c r="F2280" s="130">
        <v>112</v>
      </c>
      <c r="G2280" s="120" t="str">
        <f>VLOOKUP(F2280,Plan2!$A$11:$H$148,3,0)</f>
        <v>LIVRO PROTOCOLO, MATERIAL PAPEL OFF-SET, QUANTIDADE FOLHAS 100 FL, COMPRIMENTO230 MM, LARGURA 170 MM, TIPO CAPA DURA, CARACTERÍSTICAS ADICIONAIS COM FOLHAS PAUTADAS E NUMERADAS SEQÜENCIALMENTE, MATERIAL CAPA PAPELÃO, GRAMATURA FOLHAS 54 G/M2</v>
      </c>
      <c r="H2280" s="130" t="s">
        <v>588</v>
      </c>
      <c r="I2280" s="130">
        <v>10</v>
      </c>
      <c r="J2280" s="131">
        <f>VLOOKUP(F2280,Plan2!$A$11:$H$148,8,0)</f>
        <v>3.75</v>
      </c>
      <c r="K2280" s="129">
        <f t="shared" si="135"/>
        <v>37.5</v>
      </c>
      <c r="L2280" s="133">
        <v>42653</v>
      </c>
      <c r="M2280" s="130" t="s">
        <v>620</v>
      </c>
      <c r="N2280" s="130">
        <v>10</v>
      </c>
      <c r="O2280" s="146">
        <f t="shared" si="136"/>
        <v>37.5</v>
      </c>
      <c r="P2280" s="126" t="s">
        <v>671</v>
      </c>
      <c r="Q2280" s="120" t="s">
        <v>477</v>
      </c>
      <c r="R2280" s="120" t="s">
        <v>693</v>
      </c>
    </row>
    <row r="2281" spans="1:18" ht="75" x14ac:dyDescent="0.25">
      <c r="A2281" s="120" t="s">
        <v>17</v>
      </c>
      <c r="B2281" s="121" t="s">
        <v>18</v>
      </c>
      <c r="C2281" s="122">
        <v>42664</v>
      </c>
      <c r="D2281" s="132">
        <v>280200</v>
      </c>
      <c r="E2281" s="120" t="s">
        <v>587</v>
      </c>
      <c r="F2281" s="130">
        <v>160</v>
      </c>
      <c r="G2281" s="120" t="str">
        <f>VLOOKUP(F2281,Plan2!$A$11:$H$148,3,0)</f>
        <v>PRANCHETA PORTÁTIL, MATERIAL ACRÍLICO, COMPRIMENTO 233 MM, LARGURA 320 MM, ESPESSURA 3 MM, COR FUMÊ, CARACTERÍSTICAS ADICIONAIS COM PRENDEDOR NIQUELADO</v>
      </c>
      <c r="H2281" s="130" t="s">
        <v>588</v>
      </c>
      <c r="I2281" s="130">
        <v>10</v>
      </c>
      <c r="J2281" s="131">
        <f>VLOOKUP(F2281,Plan2!$A$11:$H$148,8,0)</f>
        <v>7.54</v>
      </c>
      <c r="K2281" s="129">
        <f t="shared" si="135"/>
        <v>75.400000000000006</v>
      </c>
      <c r="L2281" s="133">
        <v>42653</v>
      </c>
      <c r="M2281" s="130" t="s">
        <v>616</v>
      </c>
      <c r="N2281" s="130">
        <v>10</v>
      </c>
      <c r="O2281" s="146">
        <f t="shared" si="136"/>
        <v>75.400000000000006</v>
      </c>
      <c r="P2281" s="126">
        <v>42746</v>
      </c>
      <c r="Q2281" s="120">
        <v>4909</v>
      </c>
      <c r="R2281" s="120" t="s">
        <v>611</v>
      </c>
    </row>
    <row r="2282" spans="1:18" ht="60" x14ac:dyDescent="0.25">
      <c r="A2282" s="120" t="s">
        <v>17</v>
      </c>
      <c r="B2282" s="121" t="s">
        <v>18</v>
      </c>
      <c r="C2282" s="122">
        <v>42664</v>
      </c>
      <c r="D2282" s="132">
        <v>280200</v>
      </c>
      <c r="E2282" s="120" t="s">
        <v>587</v>
      </c>
      <c r="F2282" s="130">
        <v>163</v>
      </c>
      <c r="G2282" s="120" t="str">
        <f>VLOOKUP(F2282,Plan2!$A$11:$H$148,3,0)</f>
        <v>RÉGUA COMUM, MATERIAL PLÁSTICO CRISTAL, COMPRIMENTO 30 CM, GRADUAÇÃO CENTÍMETRO, TIPO MATERIAL RÍGIDO</v>
      </c>
      <c r="H2282" s="130" t="s">
        <v>588</v>
      </c>
      <c r="I2282" s="130">
        <v>10</v>
      </c>
      <c r="J2282" s="131">
        <f>VLOOKUP(F2282,Plan2!$A$11:$H$148,8,0)</f>
        <v>0.49</v>
      </c>
      <c r="K2282" s="129">
        <f t="shared" si="135"/>
        <v>4.9000000000000004</v>
      </c>
      <c r="L2282" s="133">
        <v>42653</v>
      </c>
      <c r="M2282" s="130" t="s">
        <v>617</v>
      </c>
      <c r="N2282" s="130">
        <v>10</v>
      </c>
      <c r="O2282" s="146">
        <f t="shared" si="136"/>
        <v>4.9000000000000004</v>
      </c>
      <c r="P2282" s="126">
        <v>42747</v>
      </c>
      <c r="Q2282" s="120">
        <v>14685</v>
      </c>
      <c r="R2282" s="120" t="s">
        <v>611</v>
      </c>
    </row>
    <row r="2283" spans="1:18" ht="60" x14ac:dyDescent="0.25">
      <c r="A2283" s="120" t="s">
        <v>17</v>
      </c>
      <c r="B2283" s="121" t="s">
        <v>18</v>
      </c>
      <c r="C2283" s="122">
        <v>42664</v>
      </c>
      <c r="D2283" s="132">
        <v>280200</v>
      </c>
      <c r="E2283" s="120" t="s">
        <v>587</v>
      </c>
      <c r="F2283" s="130">
        <v>164</v>
      </c>
      <c r="G2283" s="120" t="str">
        <f>VLOOKUP(F2283,Plan2!$A$11:$H$148,3,0)</f>
        <v>RÉGUA COMUM, MATERIAL PLÁSTICO CRISTAL, COMPRIMENTO 50 CM, GRADUAÇÃO CENTÍMETRO, TIPO MATERIAL RÍGIDO</v>
      </c>
      <c r="H2283" s="130" t="s">
        <v>588</v>
      </c>
      <c r="I2283" s="130">
        <v>10</v>
      </c>
      <c r="J2283" s="131">
        <f>VLOOKUP(F2283,Plan2!$A$11:$H$148,8,0)</f>
        <v>1.88</v>
      </c>
      <c r="K2283" s="129">
        <f t="shared" si="135"/>
        <v>18.799999999999997</v>
      </c>
      <c r="L2283" s="133">
        <v>42653</v>
      </c>
      <c r="M2283" s="130" t="s">
        <v>623</v>
      </c>
      <c r="N2283" s="130">
        <v>10</v>
      </c>
      <c r="O2283" s="146">
        <f t="shared" si="136"/>
        <v>18.799999999999997</v>
      </c>
      <c r="P2283" s="126">
        <v>42759</v>
      </c>
      <c r="Q2283" s="120">
        <v>8103</v>
      </c>
      <c r="R2283" s="120" t="s">
        <v>611</v>
      </c>
    </row>
    <row r="2284" spans="1:18" ht="45" x14ac:dyDescent="0.25">
      <c r="A2284" s="120" t="s">
        <v>17</v>
      </c>
      <c r="B2284" s="121" t="s">
        <v>18</v>
      </c>
      <c r="C2284" s="122">
        <v>42664</v>
      </c>
      <c r="D2284" s="132">
        <v>280200</v>
      </c>
      <c r="E2284" s="120" t="s">
        <v>587</v>
      </c>
      <c r="F2284" s="130">
        <v>173</v>
      </c>
      <c r="G2284" s="120" t="str">
        <f>VLOOKUP(F2284,Plan2!$A$11:$H$148,3,0)</f>
        <v>TESOURA, MATERIAL AÇO INOXIDÁVEL, MATERIAL CABO PLÁSTICO, COMPRIMENTO 16 CM</v>
      </c>
      <c r="H2284" s="130" t="s">
        <v>588</v>
      </c>
      <c r="I2284" s="130">
        <v>1</v>
      </c>
      <c r="J2284" s="131">
        <f>VLOOKUP(F2284,Plan2!$A$11:$H$148,8,0)</f>
        <v>2.69</v>
      </c>
      <c r="K2284" s="129">
        <f t="shared" si="135"/>
        <v>2.69</v>
      </c>
      <c r="L2284" s="133">
        <v>42653</v>
      </c>
      <c r="M2284" s="144" t="s">
        <v>622</v>
      </c>
      <c r="N2284" s="130">
        <v>1</v>
      </c>
      <c r="O2284" s="146">
        <f t="shared" si="136"/>
        <v>2.69</v>
      </c>
      <c r="P2284" s="133">
        <v>42758</v>
      </c>
      <c r="Q2284" s="144">
        <v>1467</v>
      </c>
      <c r="R2284" s="120" t="s">
        <v>611</v>
      </c>
    </row>
    <row r="2285" spans="1:18" ht="45" x14ac:dyDescent="0.25">
      <c r="A2285" s="120" t="s">
        <v>17</v>
      </c>
      <c r="B2285" s="121" t="s">
        <v>18</v>
      </c>
      <c r="C2285" s="122">
        <v>42664</v>
      </c>
      <c r="D2285" s="132">
        <v>280200</v>
      </c>
      <c r="E2285" s="120" t="s">
        <v>587</v>
      </c>
      <c r="F2285" s="130">
        <v>174</v>
      </c>
      <c r="G2285" s="120" t="str">
        <f>VLOOKUP(F2285,Plan2!$A$11:$H$148,3,0)</f>
        <v>TESOURA, MATERIAL AÇO INOXIDÁVEL, MATERIAL CABO POLIPROPILENO, COMPRIMENTO 20 CM</v>
      </c>
      <c r="H2285" s="130" t="s">
        <v>588</v>
      </c>
      <c r="I2285" s="130">
        <v>10</v>
      </c>
      <c r="J2285" s="131">
        <f>VLOOKUP(F2285,Plan2!$A$11:$H$148,8,0)</f>
        <v>2.8</v>
      </c>
      <c r="K2285" s="129">
        <f t="shared" si="135"/>
        <v>28</v>
      </c>
      <c r="L2285" s="133">
        <v>42663</v>
      </c>
      <c r="M2285" s="130" t="s">
        <v>642</v>
      </c>
      <c r="N2285" s="130">
        <v>10</v>
      </c>
      <c r="O2285" s="146">
        <f t="shared" si="136"/>
        <v>28</v>
      </c>
      <c r="P2285" s="126">
        <v>42703</v>
      </c>
      <c r="Q2285" s="120">
        <v>384</v>
      </c>
      <c r="R2285" s="120" t="s">
        <v>611</v>
      </c>
    </row>
    <row r="2286" spans="1:18" ht="60" x14ac:dyDescent="0.25">
      <c r="A2286" s="120" t="s">
        <v>17</v>
      </c>
      <c r="B2286" s="121" t="s">
        <v>18</v>
      </c>
      <c r="C2286" s="122">
        <v>42664</v>
      </c>
      <c r="D2286" s="132">
        <v>280200</v>
      </c>
      <c r="E2286" s="120" t="s">
        <v>587</v>
      </c>
      <c r="F2286" s="130">
        <v>175</v>
      </c>
      <c r="G2286" s="120" t="str">
        <f>VLOOKUP(F2286,Plan2!$A$11:$H$148,3,0)</f>
        <v>TINTA PARA CARIMBO, COR AZUL, COMPONENTES ÁGUA, PIGMENTOS, ASPECTO FÍSICO LÍQUIDO, APLICAÇÃO ALMOFADA, CAPACIDADE FRASCO 40 ML</v>
      </c>
      <c r="H2286" s="130" t="s">
        <v>588</v>
      </c>
      <c r="I2286" s="130">
        <v>10</v>
      </c>
      <c r="J2286" s="131">
        <f>VLOOKUP(F2286,Plan2!$A$11:$H$148,8,0)</f>
        <v>1.6</v>
      </c>
      <c r="K2286" s="129">
        <f t="shared" si="135"/>
        <v>16</v>
      </c>
      <c r="L2286" s="133">
        <v>42653</v>
      </c>
      <c r="M2286" s="130" t="s">
        <v>618</v>
      </c>
      <c r="N2286" s="130">
        <v>10</v>
      </c>
      <c r="O2286" s="146">
        <f t="shared" si="136"/>
        <v>16</v>
      </c>
      <c r="P2286" s="149">
        <v>43055</v>
      </c>
      <c r="Q2286" s="151" t="s">
        <v>701</v>
      </c>
      <c r="R2286" s="120" t="s">
        <v>611</v>
      </c>
    </row>
    <row r="2287" spans="1:18" ht="60" x14ac:dyDescent="0.25">
      <c r="A2287" s="120" t="s">
        <v>17</v>
      </c>
      <c r="B2287" s="121" t="s">
        <v>18</v>
      </c>
      <c r="C2287" s="122">
        <v>42664</v>
      </c>
      <c r="D2287" s="132">
        <v>280300</v>
      </c>
      <c r="E2287" s="120" t="s">
        <v>589</v>
      </c>
      <c r="F2287" s="130">
        <v>8</v>
      </c>
      <c r="G2287" s="120" t="str">
        <f>VLOOKUP(F2287,Plan2!$A$11:$H$148,3,0)</f>
        <v>APONTADOR LÁPIS, MATERIAL METAL, TIPO ESCOLAR, COR PRATEADO, TAMANHO PEQUENO, QUANTIDADE FUROS 1, CARACTERÍSTICAS ADICIONAIS SEM DEPÓSITO</v>
      </c>
      <c r="H2287" s="130" t="s">
        <v>590</v>
      </c>
      <c r="I2287" s="130">
        <v>2</v>
      </c>
      <c r="J2287" s="131">
        <f>VLOOKUP(F2287,Plan2!$A$11:$H$148,8,0)</f>
        <v>0.4</v>
      </c>
      <c r="K2287" s="129">
        <f t="shared" si="135"/>
        <v>0.8</v>
      </c>
      <c r="L2287" s="133">
        <v>42653</v>
      </c>
      <c r="M2287" s="144" t="s">
        <v>619</v>
      </c>
      <c r="N2287" s="130">
        <v>2</v>
      </c>
      <c r="O2287" s="146">
        <f t="shared" si="136"/>
        <v>0.8</v>
      </c>
      <c r="P2287" s="133">
        <v>42769</v>
      </c>
      <c r="Q2287" s="144">
        <v>1611</v>
      </c>
      <c r="R2287" s="120" t="s">
        <v>611</v>
      </c>
    </row>
    <row r="2288" spans="1:18" ht="45" x14ac:dyDescent="0.25">
      <c r="A2288" s="120" t="s">
        <v>17</v>
      </c>
      <c r="B2288" s="121" t="s">
        <v>18</v>
      </c>
      <c r="C2288" s="122">
        <v>42664</v>
      </c>
      <c r="D2288" s="132">
        <v>280300</v>
      </c>
      <c r="E2288" s="120" t="s">
        <v>589</v>
      </c>
      <c r="F2288" s="130">
        <v>9</v>
      </c>
      <c r="G2288" s="120" t="str">
        <f>VLOOKUP(F2288,Plan2!$A$11:$H$148,3,0)</f>
        <v>BARBANTE ALGODÃO, QUANTIDADE FIOS 8 UN, ACABAMENTO SUPERFICIAL CRÚ. ROLO DE 250G</v>
      </c>
      <c r="H2288" s="130" t="s">
        <v>590</v>
      </c>
      <c r="I2288" s="130">
        <v>8</v>
      </c>
      <c r="J2288" s="131">
        <f>VLOOKUP(F2288,Plan2!$A$11:$H$148,8,0)</f>
        <v>3.49</v>
      </c>
      <c r="K2288" s="129">
        <f t="shared" si="135"/>
        <v>27.92</v>
      </c>
      <c r="L2288" s="133">
        <v>42663</v>
      </c>
      <c r="M2288" s="130" t="s">
        <v>639</v>
      </c>
      <c r="N2288" s="130">
        <v>8</v>
      </c>
      <c r="O2288" s="146">
        <f t="shared" si="136"/>
        <v>27.92</v>
      </c>
      <c r="P2288" s="126">
        <v>42678</v>
      </c>
      <c r="Q2288" s="120">
        <v>1362</v>
      </c>
      <c r="R2288" s="120" t="s">
        <v>611</v>
      </c>
    </row>
    <row r="2289" spans="1:18" ht="105" x14ac:dyDescent="0.25">
      <c r="A2289" s="120" t="s">
        <v>17</v>
      </c>
      <c r="B2289" s="121" t="s">
        <v>18</v>
      </c>
      <c r="C2289" s="122">
        <v>42664</v>
      </c>
      <c r="D2289" s="132">
        <v>280300</v>
      </c>
      <c r="E2289" s="120" t="s">
        <v>589</v>
      </c>
      <c r="F2289" s="130">
        <v>21</v>
      </c>
      <c r="G2289" s="120" t="str">
        <f>VLOOKUP(F2289,Plan2!$A$11:$H$148,3,0)</f>
        <v>CANETA ESFEROGRÁFICA, MATERIAL PLÁSTICO, QUANTIDADE CARGAS 1 UN, MATERIAL PONTA LATÃO COM ESFERA DE TUNGSTÊNIO, TIPO ESCRITA MÉDIA, COR TINTA VERMELHA, CARACTERÍSTICAS ADICIONAIS MATERIAL TRANSPARENTE E COM ORIFÍCIO LATERAL</v>
      </c>
      <c r="H2289" s="130" t="s">
        <v>590</v>
      </c>
      <c r="I2289" s="130">
        <v>31</v>
      </c>
      <c r="J2289" s="131">
        <f>VLOOKUP(F2289,Plan2!$A$11:$H$148,8,0)</f>
        <v>0.32</v>
      </c>
      <c r="K2289" s="129">
        <f t="shared" si="135"/>
        <v>9.92</v>
      </c>
      <c r="L2289" s="133">
        <v>42653</v>
      </c>
      <c r="M2289" s="144" t="s">
        <v>622</v>
      </c>
      <c r="N2289" s="130">
        <v>25</v>
      </c>
      <c r="O2289" s="146">
        <f t="shared" si="136"/>
        <v>8</v>
      </c>
      <c r="P2289" s="133">
        <v>42758</v>
      </c>
      <c r="Q2289" s="144">
        <v>1467</v>
      </c>
      <c r="R2289" s="120" t="s">
        <v>692</v>
      </c>
    </row>
    <row r="2290" spans="1:18" ht="75" x14ac:dyDescent="0.25">
      <c r="A2290" s="120" t="s">
        <v>17</v>
      </c>
      <c r="B2290" s="121" t="s">
        <v>18</v>
      </c>
      <c r="C2290" s="122">
        <v>42664</v>
      </c>
      <c r="D2290" s="132">
        <v>280300</v>
      </c>
      <c r="E2290" s="120" t="s">
        <v>589</v>
      </c>
      <c r="F2290" s="130">
        <v>29</v>
      </c>
      <c r="G2290" s="120" t="str">
        <f>VLOOKUP(F2290,Plan2!$A$11:$H$148,3,0)</f>
        <v>CANETA MARCA-TEXTO, MATERIAL PLÁSTICO, TIPO PONTA FACETADA, COR FLUORESCENTE AZUL, TIPO NÃO RECARREGÁVEL, CARACTERÍSTICAS ADICIONAIS TRAÇO 1 A 4 MM E BASE D´ÁGUA</v>
      </c>
      <c r="H2290" s="130" t="s">
        <v>590</v>
      </c>
      <c r="I2290" s="130">
        <v>10</v>
      </c>
      <c r="J2290" s="131">
        <f>VLOOKUP(F2290,Plan2!$A$11:$H$148,8,0)</f>
        <v>0.85</v>
      </c>
      <c r="K2290" s="129">
        <f t="shared" si="135"/>
        <v>8.5</v>
      </c>
      <c r="L2290" s="133">
        <v>42653</v>
      </c>
      <c r="M2290" s="130" t="s">
        <v>618</v>
      </c>
      <c r="N2290" s="130">
        <v>10</v>
      </c>
      <c r="O2290" s="146">
        <f t="shared" si="136"/>
        <v>8.5</v>
      </c>
      <c r="P2290" s="149">
        <v>43055</v>
      </c>
      <c r="Q2290" s="151" t="s">
        <v>701</v>
      </c>
      <c r="R2290" s="120" t="s">
        <v>611</v>
      </c>
    </row>
    <row r="2291" spans="1:18" ht="45" x14ac:dyDescent="0.25">
      <c r="A2291" s="120" t="s">
        <v>17</v>
      </c>
      <c r="B2291" s="121" t="s">
        <v>18</v>
      </c>
      <c r="C2291" s="122">
        <v>42664</v>
      </c>
      <c r="D2291" s="132">
        <v>280300</v>
      </c>
      <c r="E2291" s="120" t="s">
        <v>589</v>
      </c>
      <c r="F2291" s="130">
        <v>41</v>
      </c>
      <c r="G2291" s="120" t="str">
        <f>VLOOKUP(F2291,Plan2!$A$11:$H$148,3,0)</f>
        <v>CLIPE, TAMANHO 6/0, MATERIAL METAL, FORMATO PARALELO. CAIXA COM 50 UNIDADES</v>
      </c>
      <c r="H2291" s="130" t="s">
        <v>590</v>
      </c>
      <c r="I2291" s="130">
        <v>10</v>
      </c>
      <c r="J2291" s="131">
        <f>VLOOKUP(F2291,Plan2!$A$11:$H$148,8,0)</f>
        <v>1.29</v>
      </c>
      <c r="K2291" s="129">
        <f t="shared" si="135"/>
        <v>12.9</v>
      </c>
      <c r="L2291" s="133">
        <v>42653</v>
      </c>
      <c r="M2291" s="144" t="s">
        <v>622</v>
      </c>
      <c r="N2291" s="130">
        <v>10</v>
      </c>
      <c r="O2291" s="146">
        <f t="shared" si="136"/>
        <v>12.9</v>
      </c>
      <c r="P2291" s="133">
        <v>42758</v>
      </c>
      <c r="Q2291" s="144">
        <v>1467</v>
      </c>
      <c r="R2291" s="120" t="s">
        <v>611</v>
      </c>
    </row>
    <row r="2292" spans="1:18" ht="60" x14ac:dyDescent="0.25">
      <c r="A2292" s="120" t="s">
        <v>17</v>
      </c>
      <c r="B2292" s="121" t="s">
        <v>18</v>
      </c>
      <c r="C2292" s="122">
        <v>42664</v>
      </c>
      <c r="D2292" s="132">
        <v>280300</v>
      </c>
      <c r="E2292" s="120" t="s">
        <v>589</v>
      </c>
      <c r="F2292" s="130">
        <v>85</v>
      </c>
      <c r="G2292" s="120" t="str">
        <f>VLOOKUP(F2292,Plan2!$A$11:$H$148,3,0)</f>
        <v>EXTRATOR GRAMPO, MATERIAL AÇO INOXIDÁVEL, TIPO ESPÁTULA, CARACTERÍSTICAS ADICIONAIS DIMENSÕES 150 X 5 MM</v>
      </c>
      <c r="H2292" s="130" t="s">
        <v>590</v>
      </c>
      <c r="I2292" s="130">
        <v>4</v>
      </c>
      <c r="J2292" s="131">
        <f>VLOOKUP(F2292,Plan2!$A$11:$H$148,8,0)</f>
        <v>0.88</v>
      </c>
      <c r="K2292" s="129">
        <f t="shared" si="135"/>
        <v>3.52</v>
      </c>
      <c r="L2292" s="133">
        <v>42653</v>
      </c>
      <c r="M2292" s="130" t="s">
        <v>618</v>
      </c>
      <c r="N2292" s="130">
        <v>4</v>
      </c>
      <c r="O2292" s="146">
        <f t="shared" si="136"/>
        <v>3.52</v>
      </c>
      <c r="P2292" s="149">
        <v>43055</v>
      </c>
      <c r="Q2292" s="151" t="s">
        <v>701</v>
      </c>
      <c r="R2292" s="120" t="s">
        <v>611</v>
      </c>
    </row>
    <row r="2293" spans="1:18" ht="60" x14ac:dyDescent="0.25">
      <c r="A2293" s="120" t="s">
        <v>17</v>
      </c>
      <c r="B2293" s="121" t="s">
        <v>18</v>
      </c>
      <c r="C2293" s="122">
        <v>42664</v>
      </c>
      <c r="D2293" s="132">
        <v>280300</v>
      </c>
      <c r="E2293" s="120" t="s">
        <v>589</v>
      </c>
      <c r="F2293" s="130">
        <v>100</v>
      </c>
      <c r="G2293" s="120" t="str">
        <f>VLOOKUP(F2293,Plan2!$A$11:$H$148,3,0)</f>
        <v>GRAMPEADOR, TRATAMENTO SUPERFICIAL PINTADO, MATERIAL METAL, TIPO MESA, CAPACIDADE 100 FL, APLICAÇÃO PAPEL, TAMANHO GRAMPO 23/10</v>
      </c>
      <c r="H2293" s="130" t="s">
        <v>590</v>
      </c>
      <c r="I2293" s="130">
        <v>1</v>
      </c>
      <c r="J2293" s="131">
        <f>VLOOKUP(F2293,Plan2!$A$11:$H$148,8,0)</f>
        <v>33.200000000000003</v>
      </c>
      <c r="K2293" s="129">
        <f t="shared" si="135"/>
        <v>33.200000000000003</v>
      </c>
      <c r="L2293" s="133">
        <v>42653</v>
      </c>
      <c r="M2293" s="130" t="s">
        <v>615</v>
      </c>
      <c r="N2293" s="130">
        <v>1</v>
      </c>
      <c r="O2293" s="146">
        <f t="shared" si="136"/>
        <v>33.200000000000003</v>
      </c>
      <c r="P2293" s="126">
        <v>42718</v>
      </c>
      <c r="Q2293" s="120">
        <v>6939</v>
      </c>
      <c r="R2293" s="120" t="s">
        <v>611</v>
      </c>
    </row>
    <row r="2294" spans="1:18" ht="60" x14ac:dyDescent="0.25">
      <c r="A2294" s="120" t="s">
        <v>17</v>
      </c>
      <c r="B2294" s="121" t="s">
        <v>18</v>
      </c>
      <c r="C2294" s="122">
        <v>42664</v>
      </c>
      <c r="D2294" s="132">
        <v>280300</v>
      </c>
      <c r="E2294" s="120" t="s">
        <v>589</v>
      </c>
      <c r="F2294" s="130">
        <v>103</v>
      </c>
      <c r="G2294" s="120" t="str">
        <f>VLOOKUP(F2294,Plan2!$A$11:$H$148,3,0)</f>
        <v>GRAMPO GRAMPEADOR, MATERIAL METAL, TRATAMENTO SUPERFICIAL GALVANIZADO, TAMANHO23/10, USO GRAMPEADOR DE MESA. CAIXA COM 5.000 UNIDADES</v>
      </c>
      <c r="H2294" s="130" t="s">
        <v>590</v>
      </c>
      <c r="I2294" s="130">
        <v>2</v>
      </c>
      <c r="J2294" s="131">
        <f>VLOOKUP(F2294,Plan2!$A$11:$H$148,8,0)</f>
        <v>7.75</v>
      </c>
      <c r="K2294" s="129">
        <f t="shared" si="135"/>
        <v>15.5</v>
      </c>
      <c r="L2294" s="130" t="s">
        <v>477</v>
      </c>
      <c r="M2294" s="130" t="s">
        <v>477</v>
      </c>
      <c r="N2294" s="130" t="s">
        <v>477</v>
      </c>
      <c r="O2294" s="130" t="s">
        <v>477</v>
      </c>
      <c r="P2294" s="126" t="s">
        <v>477</v>
      </c>
      <c r="Q2294" s="120" t="s">
        <v>477</v>
      </c>
      <c r="R2294" s="120" t="s">
        <v>478</v>
      </c>
    </row>
    <row r="2295" spans="1:18" ht="60" x14ac:dyDescent="0.25">
      <c r="A2295" s="120" t="s">
        <v>17</v>
      </c>
      <c r="B2295" s="121" t="s">
        <v>18</v>
      </c>
      <c r="C2295" s="122">
        <v>42664</v>
      </c>
      <c r="D2295" s="132">
        <v>280300</v>
      </c>
      <c r="E2295" s="120" t="s">
        <v>589</v>
      </c>
      <c r="F2295" s="130">
        <v>104</v>
      </c>
      <c r="G2295" s="120" t="str">
        <f>VLOOKUP(F2295,Plan2!$A$11:$H$148,3,0)</f>
        <v>GRAMPO GRAMPEADOR, MATERIAL METAL, TRATAMENTO SUPERFICIAL GALVANIZADO, TAMANHO26/6. CAIXA COM 5.000 UNIDADES</v>
      </c>
      <c r="H2295" s="130" t="s">
        <v>590</v>
      </c>
      <c r="I2295" s="130">
        <v>10</v>
      </c>
      <c r="J2295" s="131">
        <f>VLOOKUP(F2295,Plan2!$A$11:$H$148,8,0)</f>
        <v>2</v>
      </c>
      <c r="K2295" s="129">
        <f t="shared" si="135"/>
        <v>20</v>
      </c>
      <c r="L2295" s="133">
        <v>42663</v>
      </c>
      <c r="M2295" s="133" t="s">
        <v>643</v>
      </c>
      <c r="N2295" s="130">
        <v>2</v>
      </c>
      <c r="O2295" s="146">
        <f t="shared" si="136"/>
        <v>4</v>
      </c>
      <c r="P2295" s="126">
        <v>42668</v>
      </c>
      <c r="Q2295" s="120">
        <v>347</v>
      </c>
      <c r="R2295" s="120" t="s">
        <v>692</v>
      </c>
    </row>
    <row r="2296" spans="1:18" ht="135" x14ac:dyDescent="0.25">
      <c r="A2296" s="120" t="s">
        <v>17</v>
      </c>
      <c r="B2296" s="121" t="s">
        <v>18</v>
      </c>
      <c r="C2296" s="122">
        <v>42664</v>
      </c>
      <c r="D2296" s="132">
        <v>280300</v>
      </c>
      <c r="E2296" s="120" t="s">
        <v>589</v>
      </c>
      <c r="F2296" s="130">
        <v>114</v>
      </c>
      <c r="G2296" s="120" t="str">
        <f>VLOOKUP(F2296,Plan2!$A$11:$H$148,3,0)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2296" s="130" t="s">
        <v>590</v>
      </c>
      <c r="I2296" s="130">
        <v>10</v>
      </c>
      <c r="J2296" s="131">
        <f>VLOOKUP(F2296,Plan2!$A$11:$H$148,8,0)</f>
        <v>11.42</v>
      </c>
      <c r="K2296" s="129">
        <f t="shared" si="135"/>
        <v>114.2</v>
      </c>
      <c r="L2296" s="133">
        <v>42663</v>
      </c>
      <c r="M2296" s="130" t="s">
        <v>640</v>
      </c>
      <c r="N2296" s="130">
        <v>5</v>
      </c>
      <c r="O2296" s="146">
        <f t="shared" si="136"/>
        <v>57.1</v>
      </c>
      <c r="P2296" s="126">
        <v>42759</v>
      </c>
      <c r="Q2296" s="120">
        <v>4733</v>
      </c>
      <c r="R2296" s="120" t="s">
        <v>692</v>
      </c>
    </row>
    <row r="2297" spans="1:18" ht="45" x14ac:dyDescent="0.25">
      <c r="A2297" s="120" t="s">
        <v>17</v>
      </c>
      <c r="B2297" s="121" t="s">
        <v>18</v>
      </c>
      <c r="C2297" s="122">
        <v>42664</v>
      </c>
      <c r="D2297" s="132">
        <v>280300</v>
      </c>
      <c r="E2297" s="120" t="s">
        <v>589</v>
      </c>
      <c r="F2297" s="130">
        <v>145</v>
      </c>
      <c r="G2297" s="120" t="str">
        <f>VLOOKUP(F2297,Plan2!$A$11:$H$148,3,0)</f>
        <v>PERCEVEJO, MATERIAL METAL, TRATAMENTO SUPERFICIAL LATONADO, TAMANHO 10 MM. CAIXA COM 100 UNIDADES</v>
      </c>
      <c r="H2297" s="130" t="s">
        <v>590</v>
      </c>
      <c r="I2297" s="130">
        <v>10</v>
      </c>
      <c r="J2297" s="131">
        <f>VLOOKUP(F2297,Plan2!$A$11:$H$148,8,0)</f>
        <v>1.08</v>
      </c>
      <c r="K2297" s="129">
        <f t="shared" si="135"/>
        <v>10.8</v>
      </c>
      <c r="L2297" s="133">
        <v>42653</v>
      </c>
      <c r="M2297" s="144" t="s">
        <v>619</v>
      </c>
      <c r="N2297" s="130">
        <v>10</v>
      </c>
      <c r="O2297" s="146">
        <f t="shared" si="136"/>
        <v>10.8</v>
      </c>
      <c r="P2297" s="133">
        <v>42769</v>
      </c>
      <c r="Q2297" s="144">
        <v>1611</v>
      </c>
      <c r="R2297" s="120" t="s">
        <v>611</v>
      </c>
    </row>
    <row r="2298" spans="1:18" ht="45" x14ac:dyDescent="0.25">
      <c r="A2298" s="120" t="s">
        <v>17</v>
      </c>
      <c r="B2298" s="121" t="s">
        <v>18</v>
      </c>
      <c r="C2298" s="122">
        <v>42664</v>
      </c>
      <c r="D2298" s="132">
        <v>280300</v>
      </c>
      <c r="E2298" s="120" t="s">
        <v>589</v>
      </c>
      <c r="F2298" s="130">
        <v>151</v>
      </c>
      <c r="G2298" s="120" t="str">
        <f>VLOOKUP(F2298,Plan2!$A$11:$H$148,3,0)</f>
        <v>PINCEL ATÔMICO, MATERIAL PLÁSTICO, TIPO PONTA FELTRO, TIPO CARGA DESCARTÁVEL, COR TINTA VERDE</v>
      </c>
      <c r="H2298" s="130" t="s">
        <v>590</v>
      </c>
      <c r="I2298" s="130">
        <v>10</v>
      </c>
      <c r="J2298" s="131">
        <f>VLOOKUP(F2298,Plan2!$A$11:$H$148,8,0)</f>
        <v>1.05</v>
      </c>
      <c r="K2298" s="129">
        <f t="shared" si="135"/>
        <v>10.5</v>
      </c>
      <c r="L2298" s="133">
        <v>42653</v>
      </c>
      <c r="M2298" s="130" t="s">
        <v>618</v>
      </c>
      <c r="N2298" s="130">
        <v>10</v>
      </c>
      <c r="O2298" s="146">
        <f t="shared" si="136"/>
        <v>10.5</v>
      </c>
      <c r="P2298" s="149">
        <v>43055</v>
      </c>
      <c r="Q2298" s="151" t="s">
        <v>701</v>
      </c>
      <c r="R2298" s="120" t="s">
        <v>611</v>
      </c>
    </row>
    <row r="2299" spans="1:18" ht="45" x14ac:dyDescent="0.25">
      <c r="A2299" s="120" t="s">
        <v>17</v>
      </c>
      <c r="B2299" s="121" t="s">
        <v>18</v>
      </c>
      <c r="C2299" s="122">
        <v>42664</v>
      </c>
      <c r="D2299" s="132">
        <v>280300</v>
      </c>
      <c r="E2299" s="120" t="s">
        <v>589</v>
      </c>
      <c r="F2299" s="130">
        <v>173</v>
      </c>
      <c r="G2299" s="120" t="str">
        <f>VLOOKUP(F2299,Plan2!$A$11:$H$148,3,0)</f>
        <v>TESOURA, MATERIAL AÇO INOXIDÁVEL, MATERIAL CABO PLÁSTICO, COMPRIMENTO 16 CM</v>
      </c>
      <c r="H2299" s="130" t="s">
        <v>590</v>
      </c>
      <c r="I2299" s="130">
        <v>2</v>
      </c>
      <c r="J2299" s="131">
        <f>VLOOKUP(F2299,Plan2!$A$11:$H$148,8,0)</f>
        <v>2.69</v>
      </c>
      <c r="K2299" s="129">
        <f t="shared" si="135"/>
        <v>5.38</v>
      </c>
      <c r="L2299" s="133">
        <v>42653</v>
      </c>
      <c r="M2299" s="144" t="s">
        <v>622</v>
      </c>
      <c r="N2299" s="130">
        <v>2</v>
      </c>
      <c r="O2299" s="146">
        <f t="shared" si="136"/>
        <v>5.38</v>
      </c>
      <c r="P2299" s="133">
        <v>42758</v>
      </c>
      <c r="Q2299" s="144">
        <v>1467</v>
      </c>
      <c r="R2299" s="120" t="s">
        <v>611</v>
      </c>
    </row>
    <row r="2300" spans="1:18" ht="45" x14ac:dyDescent="0.25">
      <c r="A2300" s="120" t="s">
        <v>17</v>
      </c>
      <c r="B2300" s="121" t="s">
        <v>18</v>
      </c>
      <c r="C2300" s="122">
        <v>42664</v>
      </c>
      <c r="D2300" s="132">
        <v>280400</v>
      </c>
      <c r="E2300" s="120" t="s">
        <v>591</v>
      </c>
      <c r="F2300" s="130">
        <v>9</v>
      </c>
      <c r="G2300" s="120" t="str">
        <f>VLOOKUP(F2300,Plan2!$A$11:$H$148,3,0)</f>
        <v>BARBANTE ALGODÃO, QUANTIDADE FIOS 8 UN, ACABAMENTO SUPERFICIAL CRÚ. ROLO DE 250G</v>
      </c>
      <c r="H2300" s="130" t="s">
        <v>592</v>
      </c>
      <c r="I2300" s="130">
        <v>10</v>
      </c>
      <c r="J2300" s="131">
        <f>VLOOKUP(F2300,Plan2!$A$11:$H$148,8,0)</f>
        <v>3.49</v>
      </c>
      <c r="K2300" s="129">
        <f t="shared" si="135"/>
        <v>34.900000000000006</v>
      </c>
      <c r="L2300" s="133">
        <v>42663</v>
      </c>
      <c r="M2300" s="130" t="s">
        <v>639</v>
      </c>
      <c r="N2300" s="130">
        <v>10</v>
      </c>
      <c r="O2300" s="146">
        <f t="shared" si="136"/>
        <v>34.900000000000006</v>
      </c>
      <c r="P2300" s="126">
        <v>42678</v>
      </c>
      <c r="Q2300" s="120">
        <v>1362</v>
      </c>
      <c r="R2300" s="120" t="s">
        <v>611</v>
      </c>
    </row>
    <row r="2301" spans="1:18" ht="45" x14ac:dyDescent="0.25">
      <c r="A2301" s="120" t="s">
        <v>17</v>
      </c>
      <c r="B2301" s="121" t="s">
        <v>18</v>
      </c>
      <c r="C2301" s="122">
        <v>42664</v>
      </c>
      <c r="D2301" s="132">
        <v>280400</v>
      </c>
      <c r="E2301" s="120" t="s">
        <v>591</v>
      </c>
      <c r="F2301" s="130">
        <v>39</v>
      </c>
      <c r="G2301" s="120" t="str">
        <f>VLOOKUP(F2301,Plan2!$A$11:$H$148,3,0)</f>
        <v>CLIPE, TAMANHO 2, MATERIAL METAL, FORMATO PARALELO. CAIXA COM 100 UNIDADES</v>
      </c>
      <c r="H2301" s="130" t="s">
        <v>592</v>
      </c>
      <c r="I2301" s="130">
        <v>10</v>
      </c>
      <c r="J2301" s="131">
        <f>VLOOKUP(F2301,Plan2!$A$11:$H$148,8,0)</f>
        <v>0.95</v>
      </c>
      <c r="K2301" s="129">
        <f t="shared" si="135"/>
        <v>9.5</v>
      </c>
      <c r="L2301" s="133">
        <v>42663</v>
      </c>
      <c r="M2301" s="130" t="s">
        <v>639</v>
      </c>
      <c r="N2301" s="130">
        <v>10</v>
      </c>
      <c r="O2301" s="146">
        <f t="shared" si="136"/>
        <v>9.5</v>
      </c>
      <c r="P2301" s="126">
        <v>42678</v>
      </c>
      <c r="Q2301" s="120">
        <v>1362</v>
      </c>
      <c r="R2301" s="120" t="s">
        <v>611</v>
      </c>
    </row>
    <row r="2302" spans="1:18" ht="45" x14ac:dyDescent="0.25">
      <c r="A2302" s="120" t="s">
        <v>17</v>
      </c>
      <c r="B2302" s="121" t="s">
        <v>18</v>
      </c>
      <c r="C2302" s="122">
        <v>42664</v>
      </c>
      <c r="D2302" s="132">
        <v>280400</v>
      </c>
      <c r="E2302" s="120" t="s">
        <v>591</v>
      </c>
      <c r="F2302" s="130">
        <v>48</v>
      </c>
      <c r="G2302" s="120" t="str">
        <f>VLOOKUP(F2302,Plan2!$A$11:$H$148,3,0)</f>
        <v>COLA, COR BRANCA, APLICAÇÃO PAPEL, CARACTERÍSTICAS ADICIONAIS ATÓXICA, TIPO BASTÃO. TUBO DE 20G</v>
      </c>
      <c r="H2302" s="130" t="s">
        <v>592</v>
      </c>
      <c r="I2302" s="130">
        <v>20</v>
      </c>
      <c r="J2302" s="131">
        <f>VLOOKUP(F2302,Plan2!$A$11:$H$148,8,0)</f>
        <v>0.94</v>
      </c>
      <c r="K2302" s="129">
        <f t="shared" si="135"/>
        <v>18.799999999999997</v>
      </c>
      <c r="L2302" s="133">
        <v>42653</v>
      </c>
      <c r="M2302" s="130" t="s">
        <v>617</v>
      </c>
      <c r="N2302" s="130">
        <v>20</v>
      </c>
      <c r="O2302" s="146">
        <f t="shared" si="136"/>
        <v>18.799999999999997</v>
      </c>
      <c r="P2302" s="126">
        <v>42747</v>
      </c>
      <c r="Q2302" s="120">
        <v>14685</v>
      </c>
      <c r="R2302" s="120" t="s">
        <v>611</v>
      </c>
    </row>
    <row r="2303" spans="1:18" ht="60" x14ac:dyDescent="0.25">
      <c r="A2303" s="120" t="s">
        <v>17</v>
      </c>
      <c r="B2303" s="121" t="s">
        <v>18</v>
      </c>
      <c r="C2303" s="122">
        <v>42664</v>
      </c>
      <c r="D2303" s="132">
        <v>280400</v>
      </c>
      <c r="E2303" s="120" t="s">
        <v>591</v>
      </c>
      <c r="F2303" s="130">
        <v>82</v>
      </c>
      <c r="G2303" s="120" t="str">
        <f>VLOOKUP(F2303,Plan2!$A$11:$H$148,3,0)</f>
        <v>ESTILETE DESENHO, MATERIAL CORPO PLÁSTICO RESISTENTE, LARGURA LÂMINA 22 MM, TIPO LÂMINA RETRÁTIL, TIPO FIXAÇÃO LÂMINA ENCAIXE DE PRESSÃO</v>
      </c>
      <c r="H2303" s="130" t="s">
        <v>592</v>
      </c>
      <c r="I2303" s="130">
        <v>10</v>
      </c>
      <c r="J2303" s="131">
        <f>VLOOKUP(F2303,Plan2!$A$11:$H$148,8,0)</f>
        <v>1</v>
      </c>
      <c r="K2303" s="129">
        <f t="shared" si="135"/>
        <v>10</v>
      </c>
      <c r="L2303" s="133">
        <v>42653</v>
      </c>
      <c r="M2303" s="130" t="s">
        <v>618</v>
      </c>
      <c r="N2303" s="130">
        <v>10</v>
      </c>
      <c r="O2303" s="146">
        <f t="shared" si="136"/>
        <v>10</v>
      </c>
      <c r="P2303" s="149">
        <v>43055</v>
      </c>
      <c r="Q2303" s="151" t="s">
        <v>701</v>
      </c>
      <c r="R2303" s="120" t="s">
        <v>611</v>
      </c>
    </row>
    <row r="2304" spans="1:18" ht="60" x14ac:dyDescent="0.25">
      <c r="A2304" s="120" t="s">
        <v>17</v>
      </c>
      <c r="B2304" s="121" t="s">
        <v>18</v>
      </c>
      <c r="C2304" s="122">
        <v>42664</v>
      </c>
      <c r="D2304" s="132">
        <v>280400</v>
      </c>
      <c r="E2304" s="120" t="s">
        <v>591</v>
      </c>
      <c r="F2304" s="130">
        <v>99</v>
      </c>
      <c r="G2304" s="120" t="str">
        <f>VLOOKUP(F2304,Plan2!$A$11:$H$148,3,0)</f>
        <v>GARRAFA TÉRMICA, MATERIAL PLÁSTICO, CAPACIDADE 1 L, FORMATO CILÍNDRICO, CARACTERÍSTICAS ADICIONAIS COM TAMPA ROSCÁVEL E AMPOLA EM VIDRO</v>
      </c>
      <c r="H2304" s="130" t="s">
        <v>592</v>
      </c>
      <c r="I2304" s="130">
        <v>4</v>
      </c>
      <c r="J2304" s="131">
        <f>VLOOKUP(F2304,Plan2!$A$11:$H$148,8,0)</f>
        <v>19.989999999999998</v>
      </c>
      <c r="K2304" s="129">
        <f t="shared" si="135"/>
        <v>79.959999999999994</v>
      </c>
      <c r="L2304" s="133">
        <v>42663</v>
      </c>
      <c r="M2304" s="130" t="s">
        <v>641</v>
      </c>
      <c r="N2304" s="130">
        <v>4</v>
      </c>
      <c r="O2304" s="146">
        <f t="shared" si="136"/>
        <v>79.959999999999994</v>
      </c>
      <c r="P2304" s="126">
        <v>42724</v>
      </c>
      <c r="Q2304" s="120">
        <v>579</v>
      </c>
      <c r="R2304" s="120" t="s">
        <v>611</v>
      </c>
    </row>
    <row r="2305" spans="1:18" ht="60" x14ac:dyDescent="0.25">
      <c r="A2305" s="120" t="s">
        <v>17</v>
      </c>
      <c r="B2305" s="121" t="s">
        <v>18</v>
      </c>
      <c r="C2305" s="122">
        <v>42664</v>
      </c>
      <c r="D2305" s="132">
        <v>280400</v>
      </c>
      <c r="E2305" s="120" t="s">
        <v>591</v>
      </c>
      <c r="F2305" s="130">
        <v>100</v>
      </c>
      <c r="G2305" s="120" t="str">
        <f>VLOOKUP(F2305,Plan2!$A$11:$H$148,3,0)</f>
        <v>GRAMPEADOR, TRATAMENTO SUPERFICIAL PINTADO, MATERIAL METAL, TIPO MESA, CAPACIDADE 100 FL, APLICAÇÃO PAPEL, TAMANHO GRAMPO 23/10</v>
      </c>
      <c r="H2305" s="130" t="s">
        <v>592</v>
      </c>
      <c r="I2305" s="130">
        <v>3</v>
      </c>
      <c r="J2305" s="131">
        <f>VLOOKUP(F2305,Plan2!$A$11:$H$148,8,0)</f>
        <v>33.200000000000003</v>
      </c>
      <c r="K2305" s="129">
        <f t="shared" si="135"/>
        <v>99.600000000000009</v>
      </c>
      <c r="L2305" s="133">
        <v>42653</v>
      </c>
      <c r="M2305" s="130" t="s">
        <v>615</v>
      </c>
      <c r="N2305" s="130">
        <v>3</v>
      </c>
      <c r="O2305" s="146">
        <f t="shared" si="136"/>
        <v>99.600000000000009</v>
      </c>
      <c r="P2305" s="126">
        <v>42718</v>
      </c>
      <c r="Q2305" s="120">
        <v>6939</v>
      </c>
      <c r="R2305" s="120" t="s">
        <v>611</v>
      </c>
    </row>
    <row r="2306" spans="1:18" ht="60" x14ac:dyDescent="0.25">
      <c r="A2306" s="120" t="s">
        <v>17</v>
      </c>
      <c r="B2306" s="121" t="s">
        <v>18</v>
      </c>
      <c r="C2306" s="122">
        <v>42664</v>
      </c>
      <c r="D2306" s="132">
        <v>280400</v>
      </c>
      <c r="E2306" s="120" t="s">
        <v>591</v>
      </c>
      <c r="F2306" s="130">
        <v>101</v>
      </c>
      <c r="G2306" s="120" t="str">
        <f>VLOOKUP(F2306,Plan2!$A$11:$H$148,3,0)</f>
        <v>GRAMPEADOR, TRATAMENTO SUPERFICIAL PINTADO, MATERIAL METAL, TIPO MESA, CAPACIDADE 20 FL, APLICAÇÃO PAPEL, TAMANHO GRAMPO 26/6</v>
      </c>
      <c r="H2306" s="130" t="s">
        <v>592</v>
      </c>
      <c r="I2306" s="130">
        <v>3</v>
      </c>
      <c r="J2306" s="131">
        <f>VLOOKUP(F2306,Plan2!$A$11:$H$148,8,0)</f>
        <v>5.84</v>
      </c>
      <c r="K2306" s="129">
        <f t="shared" si="135"/>
        <v>17.52</v>
      </c>
      <c r="L2306" s="133">
        <v>42653</v>
      </c>
      <c r="M2306" s="144" t="s">
        <v>622</v>
      </c>
      <c r="N2306" s="130">
        <v>3</v>
      </c>
      <c r="O2306" s="146">
        <f t="shared" si="136"/>
        <v>17.52</v>
      </c>
      <c r="P2306" s="133">
        <v>42758</v>
      </c>
      <c r="Q2306" s="144">
        <v>1467</v>
      </c>
      <c r="R2306" s="120" t="s">
        <v>611</v>
      </c>
    </row>
    <row r="2307" spans="1:18" ht="45" x14ac:dyDescent="0.25">
      <c r="A2307" s="120" t="s">
        <v>17</v>
      </c>
      <c r="B2307" s="121" t="s">
        <v>18</v>
      </c>
      <c r="C2307" s="122">
        <v>42664</v>
      </c>
      <c r="D2307" s="132">
        <v>280400</v>
      </c>
      <c r="E2307" s="120" t="s">
        <v>591</v>
      </c>
      <c r="F2307" s="130">
        <v>102</v>
      </c>
      <c r="G2307" s="120" t="str">
        <f>VLOOKUP(F2307,Plan2!$A$11:$H$148,3,0)</f>
        <v>GRAMPEADOR, TRATAMENTO SUPERFICIAL PINTADO, MATERIAL METAL, TIPO MESA, CAPACIDADE 50 FL, TAMANHO GRAMPO 26/6</v>
      </c>
      <c r="H2307" s="130" t="s">
        <v>592</v>
      </c>
      <c r="I2307" s="130">
        <v>3</v>
      </c>
      <c r="J2307" s="131">
        <f>VLOOKUP(F2307,Plan2!$A$11:$H$148,8,0)</f>
        <v>17.489999999999998</v>
      </c>
      <c r="K2307" s="129">
        <f t="shared" si="135"/>
        <v>52.47</v>
      </c>
      <c r="L2307" s="133">
        <v>42653</v>
      </c>
      <c r="M2307" s="130" t="s">
        <v>616</v>
      </c>
      <c r="N2307" s="130">
        <v>3</v>
      </c>
      <c r="O2307" s="146">
        <f t="shared" si="136"/>
        <v>52.47</v>
      </c>
      <c r="P2307" s="126">
        <v>42746</v>
      </c>
      <c r="Q2307" s="120">
        <v>4909</v>
      </c>
      <c r="R2307" s="120" t="s">
        <v>611</v>
      </c>
    </row>
    <row r="2308" spans="1:18" ht="135" x14ac:dyDescent="0.25">
      <c r="A2308" s="120" t="s">
        <v>17</v>
      </c>
      <c r="B2308" s="121" t="s">
        <v>18</v>
      </c>
      <c r="C2308" s="122">
        <v>42664</v>
      </c>
      <c r="D2308" s="132">
        <v>280400</v>
      </c>
      <c r="E2308" s="120" t="s">
        <v>591</v>
      </c>
      <c r="F2308" s="130">
        <v>114</v>
      </c>
      <c r="G2308" s="120" t="str">
        <f>VLOOKUP(F2308,Plan2!$A$11:$H$148,3,0)</f>
        <v>LUVA PARA PROCEDIMENTO NÃO CIRÚRGICO, MATERIAL LÁTEX NATURAL ÍNTEGRO E UNIFORME, TAMANHO MÉDIO, CARACTERÍSTICAS ADICIONAIS LUBRIFICADA COM PÓ BIOABSORVÍVEL, DESCARTÁVEL, APRESENTAÇÃO ATÓXICA, TIPO AMBIDESTRA, TIPO USO DESCARTÁVEL, MODELO FORMATO ANATÔMICO, FINALIDADE RESISTENTE À TRAÇÃO. CAIXA COM 100 UNIDADES</v>
      </c>
      <c r="H2308" s="130" t="s">
        <v>592</v>
      </c>
      <c r="I2308" s="130">
        <v>20</v>
      </c>
      <c r="J2308" s="131">
        <f>VLOOKUP(F2308,Plan2!$A$11:$H$148,8,0)</f>
        <v>11.42</v>
      </c>
      <c r="K2308" s="129">
        <f t="shared" si="135"/>
        <v>228.4</v>
      </c>
      <c r="L2308" s="133">
        <v>42663</v>
      </c>
      <c r="M2308" s="130" t="s">
        <v>640</v>
      </c>
      <c r="N2308" s="130">
        <v>10</v>
      </c>
      <c r="O2308" s="146">
        <f t="shared" si="136"/>
        <v>114.2</v>
      </c>
      <c r="P2308" s="126">
        <v>42759</v>
      </c>
      <c r="Q2308" s="120">
        <v>4733</v>
      </c>
      <c r="R2308" s="120" t="s">
        <v>692</v>
      </c>
    </row>
    <row r="2309" spans="1:18" ht="135" x14ac:dyDescent="0.25">
      <c r="A2309" s="120" t="s">
        <v>17</v>
      </c>
      <c r="B2309" s="121" t="s">
        <v>18</v>
      </c>
      <c r="C2309" s="122">
        <v>42664</v>
      </c>
      <c r="D2309" s="132">
        <v>280400</v>
      </c>
      <c r="E2309" s="120" t="s">
        <v>591</v>
      </c>
      <c r="F2309" s="130">
        <v>115</v>
      </c>
      <c r="G2309" s="120" t="str">
        <f>VLOOKUP(F2309,Plan2!$A$11:$H$148,3,0)</f>
        <v>LUVA PARA PROCEDIMENTO NÃO CIRÚRGICO, MATERIAL LÁTEX NATURAL ÍNTEGRO E UNIFORME, TAMANHO PEQUENO, CARACTERÍSTICAS ADICIONAIS LUBRIFICADA COM PÓ BIOABSORVÍVEL, DESCARTÁVEL, APRESENTAÇÃO ATÓXICA, TIPO AMBIDESTRA, TIPO USO DESCARTÁVEL, MODELO FORMATO ANATÔMICO, FINALIDADE RESISTENTE À TRAÇÃO</v>
      </c>
      <c r="H2309" s="130" t="s">
        <v>592</v>
      </c>
      <c r="I2309" s="130">
        <v>20</v>
      </c>
      <c r="J2309" s="131">
        <f>VLOOKUP(F2309,Plan2!$A$11:$H$148,8,0)</f>
        <v>14.1</v>
      </c>
      <c r="K2309" s="129">
        <f t="shared" ref="K2309:K2372" si="137">J2309*I2309</f>
        <v>282</v>
      </c>
      <c r="L2309" s="130" t="s">
        <v>477</v>
      </c>
      <c r="M2309" s="130" t="s">
        <v>477</v>
      </c>
      <c r="N2309" s="130" t="s">
        <v>477</v>
      </c>
      <c r="O2309" s="130" t="s">
        <v>477</v>
      </c>
      <c r="P2309" s="126" t="s">
        <v>477</v>
      </c>
      <c r="Q2309" s="120" t="s">
        <v>477</v>
      </c>
      <c r="R2309" s="120" t="s">
        <v>478</v>
      </c>
    </row>
    <row r="2310" spans="1:18" ht="45" x14ac:dyDescent="0.25">
      <c r="A2310" s="120" t="s">
        <v>17</v>
      </c>
      <c r="B2310" s="121" t="s">
        <v>18</v>
      </c>
      <c r="C2310" s="122">
        <v>42664</v>
      </c>
      <c r="D2310" s="132">
        <v>280400</v>
      </c>
      <c r="E2310" s="120" t="s">
        <v>591</v>
      </c>
      <c r="F2310" s="130">
        <v>145</v>
      </c>
      <c r="G2310" s="120" t="str">
        <f>VLOOKUP(F2310,Plan2!$A$11:$H$148,3,0)</f>
        <v>PERCEVEJO, MATERIAL METAL, TRATAMENTO SUPERFICIAL LATONADO, TAMANHO 10 MM. CAIXA COM 100 UNIDADES</v>
      </c>
      <c r="H2310" s="130" t="s">
        <v>592</v>
      </c>
      <c r="I2310" s="130">
        <v>10</v>
      </c>
      <c r="J2310" s="131">
        <f>VLOOKUP(F2310,Plan2!$A$11:$H$148,8,0)</f>
        <v>1.08</v>
      </c>
      <c r="K2310" s="129">
        <f t="shared" si="137"/>
        <v>10.8</v>
      </c>
      <c r="L2310" s="133">
        <v>42653</v>
      </c>
      <c r="M2310" s="144" t="s">
        <v>619</v>
      </c>
      <c r="N2310" s="130">
        <v>10</v>
      </c>
      <c r="O2310" s="146">
        <f t="shared" si="136"/>
        <v>10.8</v>
      </c>
      <c r="P2310" s="133">
        <v>42769</v>
      </c>
      <c r="Q2310" s="144">
        <v>1611</v>
      </c>
      <c r="R2310" s="120" t="s">
        <v>611</v>
      </c>
    </row>
    <row r="2311" spans="1:18" ht="105" x14ac:dyDescent="0.25">
      <c r="A2311" s="120" t="s">
        <v>17</v>
      </c>
      <c r="B2311" s="121" t="s">
        <v>18</v>
      </c>
      <c r="C2311" s="122">
        <v>42664</v>
      </c>
      <c r="D2311" s="132">
        <v>280400</v>
      </c>
      <c r="E2311" s="120" t="s">
        <v>591</v>
      </c>
      <c r="F2311" s="130">
        <v>146</v>
      </c>
      <c r="G2311" s="120" t="str">
        <f>VLOOKUP(F2311,Plan2!$A$11:$H$148,3,0)</f>
        <v>PERFURADOR PAPEL, MATERIAL FERRO FUNDIDO, TIPO MESA, CAPACIDADE PERFURAÇÃO 100FL, FUNCIONAMENTO MANUAL, CARACTERÍSTICAS ADICIONAIS FURO REDONDO, MARGEADOR, REGULAGEM DE PROFUNDIDAD E, QUANTIDADE FUROS 2 UN</v>
      </c>
      <c r="H2311" s="130" t="s">
        <v>592</v>
      </c>
      <c r="I2311" s="130">
        <v>3</v>
      </c>
      <c r="J2311" s="131">
        <f>VLOOKUP(F2311,Plan2!$A$11:$H$148,8,0)</f>
        <v>64.5</v>
      </c>
      <c r="K2311" s="129">
        <f t="shared" si="137"/>
        <v>193.5</v>
      </c>
      <c r="L2311" s="133">
        <v>42663</v>
      </c>
      <c r="M2311" s="130" t="s">
        <v>640</v>
      </c>
      <c r="N2311" s="130">
        <v>3</v>
      </c>
      <c r="O2311" s="146">
        <f t="shared" si="136"/>
        <v>193.5</v>
      </c>
      <c r="P2311" s="126">
        <v>42759</v>
      </c>
      <c r="Q2311" s="120">
        <v>4733</v>
      </c>
      <c r="R2311" s="120" t="s">
        <v>611</v>
      </c>
    </row>
    <row r="2312" spans="1:18" ht="45" x14ac:dyDescent="0.25">
      <c r="A2312" s="120" t="s">
        <v>17</v>
      </c>
      <c r="B2312" s="121" t="s">
        <v>18</v>
      </c>
      <c r="C2312" s="122">
        <v>42664</v>
      </c>
      <c r="D2312" s="132">
        <v>280400</v>
      </c>
      <c r="E2312" s="120" t="s">
        <v>591</v>
      </c>
      <c r="F2312" s="130">
        <v>174</v>
      </c>
      <c r="G2312" s="120" t="str">
        <f>VLOOKUP(F2312,Plan2!$A$11:$H$148,3,0)</f>
        <v>TESOURA, MATERIAL AÇO INOXIDÁVEL, MATERIAL CABO POLIPROPILENO, COMPRIMENTO 20 CM</v>
      </c>
      <c r="H2312" s="130" t="s">
        <v>592</v>
      </c>
      <c r="I2312" s="130">
        <v>3</v>
      </c>
      <c r="J2312" s="131">
        <f>VLOOKUP(F2312,Plan2!$A$11:$H$148,8,0)</f>
        <v>2.8</v>
      </c>
      <c r="K2312" s="129">
        <f t="shared" si="137"/>
        <v>8.3999999999999986</v>
      </c>
      <c r="L2312" s="133">
        <v>42663</v>
      </c>
      <c r="M2312" s="130" t="s">
        <v>642</v>
      </c>
      <c r="N2312" s="130">
        <v>3</v>
      </c>
      <c r="O2312" s="146">
        <f t="shared" si="136"/>
        <v>8.3999999999999986</v>
      </c>
      <c r="P2312" s="126">
        <v>42703</v>
      </c>
      <c r="Q2312" s="120">
        <v>384</v>
      </c>
      <c r="R2312" s="120" t="s">
        <v>611</v>
      </c>
    </row>
    <row r="2313" spans="1:18" ht="90" x14ac:dyDescent="0.25">
      <c r="A2313" s="120" t="s">
        <v>17</v>
      </c>
      <c r="B2313" s="121" t="s">
        <v>18</v>
      </c>
      <c r="C2313" s="122">
        <v>42664</v>
      </c>
      <c r="D2313" s="132">
        <v>290000</v>
      </c>
      <c r="E2313" s="120" t="s">
        <v>526</v>
      </c>
      <c r="F2313" s="130">
        <v>4</v>
      </c>
      <c r="G2313" s="120" t="str">
        <f>VLOOKUP(F2313,Plan2!$A$11:$H$148,3,0)</f>
        <v>ALFINETE MAPA, MATERIAL METAL, TRATAMENTO SUPERFICIAL NIQUELADO, MATERIAL CABEÇA PLÁSTICO, FORMATO CABEÇA REDONDO, COR PRETA, COMPRIMENTO 10 MM, APLICAÇÃO MAPA. CAIXA COM 100 UNIDADES</v>
      </c>
      <c r="H2313" s="130" t="s">
        <v>593</v>
      </c>
      <c r="I2313" s="130">
        <v>9</v>
      </c>
      <c r="J2313" s="131">
        <f>VLOOKUP(F2313,Plan2!$A$11:$H$148,8,0)</f>
        <v>3.5</v>
      </c>
      <c r="K2313" s="129">
        <f t="shared" si="137"/>
        <v>31.5</v>
      </c>
      <c r="L2313" s="133">
        <v>42663</v>
      </c>
      <c r="M2313" s="130" t="s">
        <v>642</v>
      </c>
      <c r="N2313" s="130">
        <v>9</v>
      </c>
      <c r="O2313" s="146">
        <f t="shared" si="136"/>
        <v>31.5</v>
      </c>
      <c r="P2313" s="126">
        <v>42703</v>
      </c>
      <c r="Q2313" s="120">
        <v>384</v>
      </c>
      <c r="R2313" s="120" t="s">
        <v>611</v>
      </c>
    </row>
    <row r="2314" spans="1:18" ht="75" x14ac:dyDescent="0.25">
      <c r="A2314" s="120" t="s">
        <v>17</v>
      </c>
      <c r="B2314" s="121" t="s">
        <v>18</v>
      </c>
      <c r="C2314" s="122">
        <v>42664</v>
      </c>
      <c r="D2314" s="132">
        <v>290000</v>
      </c>
      <c r="E2314" s="120" t="s">
        <v>526</v>
      </c>
      <c r="F2314" s="130">
        <v>6</v>
      </c>
      <c r="G2314" s="120" t="str">
        <f>VLOOKUP(F2314,Plan2!$A$11:$H$148,3,0)</f>
        <v>ALMOFADA CARIMBO, MATERIAL CAIXA PLÁSTICO, MATERIAL ALMOFADA ESPONJA ABSORVENTE REVESTIDA DE TECIDO G/M2, COR AZUL MM, TIPO NÃO ENTINTADA, COMPRIMENTO 12 CM, LARGURA 8 CM</v>
      </c>
      <c r="H2314" s="130" t="s">
        <v>593</v>
      </c>
      <c r="I2314" s="130">
        <v>9</v>
      </c>
      <c r="J2314" s="131">
        <f>VLOOKUP(F2314,Plan2!$A$11:$H$148,8,0)</f>
        <v>1.95</v>
      </c>
      <c r="K2314" s="129">
        <f t="shared" si="137"/>
        <v>17.55</v>
      </c>
      <c r="L2314" s="133">
        <v>42663</v>
      </c>
      <c r="M2314" s="130" t="s">
        <v>645</v>
      </c>
      <c r="N2314" s="130">
        <v>9</v>
      </c>
      <c r="O2314" s="146">
        <f t="shared" si="136"/>
        <v>17.55</v>
      </c>
      <c r="P2314" s="133">
        <v>42765</v>
      </c>
      <c r="Q2314" s="130">
        <v>17907</v>
      </c>
      <c r="R2314" s="120" t="s">
        <v>611</v>
      </c>
    </row>
    <row r="2315" spans="1:18" ht="60" x14ac:dyDescent="0.25">
      <c r="A2315" s="120" t="s">
        <v>17</v>
      </c>
      <c r="B2315" s="121" t="s">
        <v>18</v>
      </c>
      <c r="C2315" s="122">
        <v>42664</v>
      </c>
      <c r="D2315" s="132">
        <v>290000</v>
      </c>
      <c r="E2315" s="120" t="s">
        <v>526</v>
      </c>
      <c r="F2315" s="130">
        <v>7</v>
      </c>
      <c r="G2315" s="120" t="str">
        <f>VLOOKUP(F2315,Plan2!$A$11:$H$148,3,0)</f>
        <v>APAGADOR QUADRO MAGNÉTICO, MATERIAL CORPO PLÁSTICO, COMPRIMENTO 15 CM, LARGURA6 CM, ALTURA 4 CM, MATERIAL BASE FELTRO, ENCAIXE PINCEL SEM ENCAIXE</v>
      </c>
      <c r="H2315" s="130" t="s">
        <v>593</v>
      </c>
      <c r="I2315" s="130">
        <v>4</v>
      </c>
      <c r="J2315" s="131">
        <f>VLOOKUP(F2315,Plan2!$A$11:$H$148,8,0)</f>
        <v>2.5</v>
      </c>
      <c r="K2315" s="129">
        <f t="shared" si="137"/>
        <v>10</v>
      </c>
      <c r="L2315" s="133">
        <v>42663</v>
      </c>
      <c r="M2315" s="130" t="s">
        <v>645</v>
      </c>
      <c r="N2315" s="130">
        <v>4</v>
      </c>
      <c r="O2315" s="146">
        <f t="shared" si="136"/>
        <v>10</v>
      </c>
      <c r="P2315" s="133">
        <v>42765</v>
      </c>
      <c r="Q2315" s="130">
        <v>17907</v>
      </c>
      <c r="R2315" s="120" t="s">
        <v>611</v>
      </c>
    </row>
    <row r="2316" spans="1:18" ht="60" x14ac:dyDescent="0.25">
      <c r="A2316" s="120" t="s">
        <v>17</v>
      </c>
      <c r="B2316" s="121" t="s">
        <v>18</v>
      </c>
      <c r="C2316" s="122">
        <v>42664</v>
      </c>
      <c r="D2316" s="132">
        <v>290000</v>
      </c>
      <c r="E2316" s="120" t="s">
        <v>526</v>
      </c>
      <c r="F2316" s="130">
        <v>8</v>
      </c>
      <c r="G2316" s="120" t="str">
        <f>VLOOKUP(F2316,Plan2!$A$11:$H$148,3,0)</f>
        <v>APONTADOR LÁPIS, MATERIAL METAL, TIPO ESCOLAR, COR PRATEADO, TAMANHO PEQUENO, QUANTIDADE FUROS 1, CARACTERÍSTICAS ADICIONAIS SEM DEPÓSITO</v>
      </c>
      <c r="H2316" s="130" t="s">
        <v>593</v>
      </c>
      <c r="I2316" s="130">
        <v>20</v>
      </c>
      <c r="J2316" s="131">
        <f>VLOOKUP(F2316,Plan2!$A$11:$H$148,8,0)</f>
        <v>0.4</v>
      </c>
      <c r="K2316" s="129">
        <f t="shared" si="137"/>
        <v>8</v>
      </c>
      <c r="L2316" s="133">
        <v>42653</v>
      </c>
      <c r="M2316" s="144" t="s">
        <v>619</v>
      </c>
      <c r="N2316" s="130">
        <v>20</v>
      </c>
      <c r="O2316" s="146">
        <f t="shared" si="136"/>
        <v>8</v>
      </c>
      <c r="P2316" s="133">
        <v>42769</v>
      </c>
      <c r="Q2316" s="144">
        <v>1611</v>
      </c>
      <c r="R2316" s="120" t="s">
        <v>611</v>
      </c>
    </row>
    <row r="2317" spans="1:18" ht="45" x14ac:dyDescent="0.25">
      <c r="A2317" s="120" t="s">
        <v>17</v>
      </c>
      <c r="B2317" s="121" t="s">
        <v>18</v>
      </c>
      <c r="C2317" s="122">
        <v>42664</v>
      </c>
      <c r="D2317" s="132">
        <v>290000</v>
      </c>
      <c r="E2317" s="120" t="s">
        <v>526</v>
      </c>
      <c r="F2317" s="130">
        <v>9</v>
      </c>
      <c r="G2317" s="120" t="str">
        <f>VLOOKUP(F2317,Plan2!$A$11:$H$148,3,0)</f>
        <v>BARBANTE ALGODÃO, QUANTIDADE FIOS 8 UN, ACABAMENTO SUPERFICIAL CRÚ. ROLO DE 250G</v>
      </c>
      <c r="H2317" s="130" t="s">
        <v>593</v>
      </c>
      <c r="I2317" s="130">
        <v>6</v>
      </c>
      <c r="J2317" s="131">
        <f>VLOOKUP(F2317,Plan2!$A$11:$H$148,8,0)</f>
        <v>3.49</v>
      </c>
      <c r="K2317" s="129">
        <f t="shared" si="137"/>
        <v>20.94</v>
      </c>
      <c r="L2317" s="133">
        <v>42663</v>
      </c>
      <c r="M2317" s="130" t="s">
        <v>639</v>
      </c>
      <c r="N2317" s="130">
        <v>6</v>
      </c>
      <c r="O2317" s="146">
        <f t="shared" si="136"/>
        <v>20.94</v>
      </c>
      <c r="P2317" s="126">
        <v>42678</v>
      </c>
      <c r="Q2317" s="120">
        <v>1362</v>
      </c>
      <c r="R2317" s="120" t="s">
        <v>611</v>
      </c>
    </row>
    <row r="2318" spans="1:18" ht="60" x14ac:dyDescent="0.25">
      <c r="A2318" s="120" t="s">
        <v>17</v>
      </c>
      <c r="B2318" s="121" t="s">
        <v>18</v>
      </c>
      <c r="C2318" s="122">
        <v>42664</v>
      </c>
      <c r="D2318" s="132">
        <v>290000</v>
      </c>
      <c r="E2318" s="120" t="s">
        <v>526</v>
      </c>
      <c r="F2318" s="130">
        <v>10</v>
      </c>
      <c r="G2318" s="120" t="str">
        <f>VLOOKUP(F2318,Plan2!$A$11:$H$148,3,0)</f>
        <v>BLOCO FLIP CHART, COR BRANCA, FORMATO 66 X 96 CM, APLICAÇÃO FLIP CHART COM FUROS, CARACTERÍSTICAS ADICIONAIS SEM PAUTA</v>
      </c>
      <c r="H2318" s="130" t="s">
        <v>593</v>
      </c>
      <c r="I2318" s="130">
        <v>11</v>
      </c>
      <c r="J2318" s="131">
        <f>VLOOKUP(F2318,Plan2!$A$11:$H$148,8,0)</f>
        <v>19.899999999999999</v>
      </c>
      <c r="K2318" s="129">
        <f t="shared" si="137"/>
        <v>218.89999999999998</v>
      </c>
      <c r="L2318" s="133">
        <v>42663</v>
      </c>
      <c r="M2318" s="130" t="s">
        <v>642</v>
      </c>
      <c r="N2318" s="130">
        <v>11</v>
      </c>
      <c r="O2318" s="146">
        <f t="shared" si="136"/>
        <v>218.89999999999998</v>
      </c>
      <c r="P2318" s="126">
        <v>42703</v>
      </c>
      <c r="Q2318" s="120">
        <v>384</v>
      </c>
      <c r="R2318" s="120" t="s">
        <v>611</v>
      </c>
    </row>
    <row r="2319" spans="1:18" ht="60" x14ac:dyDescent="0.25">
      <c r="A2319" s="120" t="s">
        <v>17</v>
      </c>
      <c r="B2319" s="121" t="s">
        <v>18</v>
      </c>
      <c r="C2319" s="122">
        <v>42664</v>
      </c>
      <c r="D2319" s="132">
        <v>290000</v>
      </c>
      <c r="E2319" s="120" t="s">
        <v>526</v>
      </c>
      <c r="F2319" s="130">
        <v>12</v>
      </c>
      <c r="G2319" s="120" t="str">
        <f>VLOOKUP(F2319,Plan2!$A$11:$H$148,3,0)</f>
        <v>BLOCO RECADO, MATERIAL PAPEL, COR AMARELO, LARGURA 38 MM, COMPRIMENTO 50 MM, TIPO REMOVÍVEL, CARACTERÍSTICAS ADICIONAIS AUTO-ADESIVO</v>
      </c>
      <c r="H2319" s="130" t="s">
        <v>593</v>
      </c>
      <c r="I2319" s="130">
        <v>24</v>
      </c>
      <c r="J2319" s="131">
        <f>VLOOKUP(F2319,Plan2!$A$11:$H$148,8,0)</f>
        <v>0.56999999999999995</v>
      </c>
      <c r="K2319" s="129">
        <f t="shared" si="137"/>
        <v>13.68</v>
      </c>
      <c r="L2319" s="133">
        <v>42653</v>
      </c>
      <c r="M2319" s="130" t="s">
        <v>618</v>
      </c>
      <c r="N2319" s="130">
        <v>24</v>
      </c>
      <c r="O2319" s="146">
        <f t="shared" si="136"/>
        <v>13.68</v>
      </c>
      <c r="P2319" s="149">
        <v>43055</v>
      </c>
      <c r="Q2319" s="151" t="s">
        <v>701</v>
      </c>
      <c r="R2319" s="120" t="s">
        <v>611</v>
      </c>
    </row>
    <row r="2320" spans="1:18" ht="60" x14ac:dyDescent="0.25">
      <c r="A2320" s="120" t="s">
        <v>17</v>
      </c>
      <c r="B2320" s="121" t="s">
        <v>18</v>
      </c>
      <c r="C2320" s="122">
        <v>42664</v>
      </c>
      <c r="D2320" s="132">
        <v>290000</v>
      </c>
      <c r="E2320" s="120" t="s">
        <v>526</v>
      </c>
      <c r="F2320" s="130">
        <v>15</v>
      </c>
      <c r="G2320" s="120" t="str">
        <f>VLOOKUP(F2320,Plan2!$A$11:$H$148,3,0)</f>
        <v>BORRACHA APAGADORA ESCRITA, MATERIAL PLÁSTICO DE VINIL, COMPRIMENTO 60 MM, LARGURA 20 MM, ALTURA 10 MM, COR VERDE, TIPO MACIA</v>
      </c>
      <c r="H2320" s="130" t="s">
        <v>593</v>
      </c>
      <c r="I2320" s="130">
        <v>10</v>
      </c>
      <c r="J2320" s="131">
        <f>VLOOKUP(F2320,Plan2!$A$11:$H$148,8,0)</f>
        <v>0.6</v>
      </c>
      <c r="K2320" s="129">
        <f t="shared" si="137"/>
        <v>6</v>
      </c>
      <c r="L2320" s="133">
        <v>42653</v>
      </c>
      <c r="M2320" s="130" t="s">
        <v>617</v>
      </c>
      <c r="N2320" s="130">
        <v>10</v>
      </c>
      <c r="O2320" s="146">
        <f t="shared" si="136"/>
        <v>6</v>
      </c>
      <c r="P2320" s="126">
        <v>42747</v>
      </c>
      <c r="Q2320" s="120">
        <v>14685</v>
      </c>
      <c r="R2320" s="120" t="s">
        <v>611</v>
      </c>
    </row>
    <row r="2321" spans="1:18" ht="45" x14ac:dyDescent="0.25">
      <c r="A2321" s="120" t="s">
        <v>17</v>
      </c>
      <c r="B2321" s="121" t="s">
        <v>18</v>
      </c>
      <c r="C2321" s="122">
        <v>42664</v>
      </c>
      <c r="D2321" s="132">
        <v>290000</v>
      </c>
      <c r="E2321" s="120" t="s">
        <v>526</v>
      </c>
      <c r="F2321" s="130">
        <v>16</v>
      </c>
      <c r="G2321" s="120" t="str">
        <f>VLOOKUP(F2321,Plan2!$A$11:$H$148,3,0)</f>
        <v>CAIXA ARQUIVO, MATERIAL PLÁSTICO CORRUGADO FLEXÍVEL, DIMENSÕES 135 X 250 X 360MM, COR CINZA</v>
      </c>
      <c r="H2321" s="130" t="s">
        <v>593</v>
      </c>
      <c r="I2321" s="130">
        <v>10</v>
      </c>
      <c r="J2321" s="131">
        <f>VLOOKUP(F2321,Plan2!$A$11:$H$148,8,0)</f>
        <v>2.52</v>
      </c>
      <c r="K2321" s="129">
        <f t="shared" si="137"/>
        <v>25.2</v>
      </c>
      <c r="L2321" s="133">
        <v>42663</v>
      </c>
      <c r="M2321" s="130" t="s">
        <v>640</v>
      </c>
      <c r="N2321" s="130">
        <v>10</v>
      </c>
      <c r="O2321" s="146">
        <f t="shared" si="136"/>
        <v>25.2</v>
      </c>
      <c r="P2321" s="126">
        <v>42759</v>
      </c>
      <c r="Q2321" s="120">
        <v>4733</v>
      </c>
      <c r="R2321" s="120" t="s">
        <v>611</v>
      </c>
    </row>
    <row r="2322" spans="1:18" ht="105" x14ac:dyDescent="0.25">
      <c r="A2322" s="120" t="s">
        <v>17</v>
      </c>
      <c r="B2322" s="121" t="s">
        <v>18</v>
      </c>
      <c r="C2322" s="122">
        <v>42664</v>
      </c>
      <c r="D2322" s="132">
        <v>290000</v>
      </c>
      <c r="E2322" s="120" t="s">
        <v>526</v>
      </c>
      <c r="F2322" s="130">
        <v>21</v>
      </c>
      <c r="G2322" s="120" t="str">
        <f>VLOOKUP(F2322,Plan2!$A$11:$H$148,3,0)</f>
        <v>CANETA ESFEROGRÁFICA, MATERIAL PLÁSTICO, QUANTIDADE CARGAS 1 UN, MATERIAL PONTA LATÃO COM ESFERA DE TUNGSTÊNIO, TIPO ESCRITA MÉDIA, COR TINTA VERMELHA, CARACTERÍSTICAS ADICIONAIS MATERIAL TRANSPARENTE E COM ORIFÍCIO LATERAL</v>
      </c>
      <c r="H2322" s="130" t="s">
        <v>593</v>
      </c>
      <c r="I2322" s="130">
        <v>40</v>
      </c>
      <c r="J2322" s="131">
        <f>VLOOKUP(F2322,Plan2!$A$11:$H$148,8,0)</f>
        <v>0.32</v>
      </c>
      <c r="K2322" s="129">
        <f t="shared" si="137"/>
        <v>12.8</v>
      </c>
      <c r="L2322" s="133">
        <v>42653</v>
      </c>
      <c r="M2322" s="144" t="s">
        <v>622</v>
      </c>
      <c r="N2322" s="130">
        <v>30</v>
      </c>
      <c r="O2322" s="146">
        <f t="shared" si="136"/>
        <v>9.6</v>
      </c>
      <c r="P2322" s="133">
        <v>42758</v>
      </c>
      <c r="Q2322" s="144">
        <v>1467</v>
      </c>
      <c r="R2322" s="120" t="s">
        <v>692</v>
      </c>
    </row>
    <row r="2323" spans="1:18" ht="45" x14ac:dyDescent="0.25">
      <c r="A2323" s="120" t="s">
        <v>17</v>
      </c>
      <c r="B2323" s="121" t="s">
        <v>18</v>
      </c>
      <c r="C2323" s="122">
        <v>42664</v>
      </c>
      <c r="D2323" s="132">
        <v>290000</v>
      </c>
      <c r="E2323" s="120" t="s">
        <v>526</v>
      </c>
      <c r="F2323" s="130">
        <v>24</v>
      </c>
      <c r="G2323" s="120" t="str">
        <f>VLOOKUP(F2323,Plan2!$A$11:$H$148,3,0)</f>
        <v>CANETA HIDROGRÁFICA, MATERIAL PLÁSTICO, COR CARGA VERDE, APLICAÇÃO RETROPROJETOR</v>
      </c>
      <c r="H2323" s="130" t="s">
        <v>593</v>
      </c>
      <c r="I2323" s="130">
        <v>10</v>
      </c>
      <c r="J2323" s="131">
        <f>VLOOKUP(F2323,Plan2!$A$11:$H$148,8,0)</f>
        <v>1.5</v>
      </c>
      <c r="K2323" s="129">
        <f t="shared" si="137"/>
        <v>15</v>
      </c>
      <c r="L2323" s="133">
        <v>42653</v>
      </c>
      <c r="M2323" s="130" t="s">
        <v>618</v>
      </c>
      <c r="N2323" s="130">
        <v>10</v>
      </c>
      <c r="O2323" s="146">
        <f t="shared" si="136"/>
        <v>15</v>
      </c>
      <c r="P2323" s="149">
        <v>43055</v>
      </c>
      <c r="Q2323" s="151" t="s">
        <v>701</v>
      </c>
      <c r="R2323" s="120" t="s">
        <v>611</v>
      </c>
    </row>
    <row r="2324" spans="1:18" ht="45" x14ac:dyDescent="0.25">
      <c r="A2324" s="120" t="s">
        <v>17</v>
      </c>
      <c r="B2324" s="121" t="s">
        <v>18</v>
      </c>
      <c r="C2324" s="122">
        <v>42664</v>
      </c>
      <c r="D2324" s="132">
        <v>290000</v>
      </c>
      <c r="E2324" s="120" t="s">
        <v>526</v>
      </c>
      <c r="F2324" s="130">
        <v>22</v>
      </c>
      <c r="G2324" s="120" t="str">
        <f>VLOOKUP(F2324,Plan2!$A$11:$H$148,3,0)</f>
        <v>CANETA HIDROGRÁFICA, MATERIAL PLÁSTICO, COR CARGA AZUL, APLICAÇÃO RETROPROJETOR</v>
      </c>
      <c r="H2324" s="130" t="s">
        <v>593</v>
      </c>
      <c r="I2324" s="130">
        <v>10</v>
      </c>
      <c r="J2324" s="131">
        <f>VLOOKUP(F2324,Plan2!$A$11:$H$148,8,0)</f>
        <v>1.3</v>
      </c>
      <c r="K2324" s="129">
        <f t="shared" si="137"/>
        <v>13</v>
      </c>
      <c r="L2324" s="133">
        <v>42653</v>
      </c>
      <c r="M2324" s="130" t="s">
        <v>618</v>
      </c>
      <c r="N2324" s="130">
        <v>10</v>
      </c>
      <c r="O2324" s="146">
        <f t="shared" ref="O2324:O2387" si="138">N2324*J2324</f>
        <v>13</v>
      </c>
      <c r="P2324" s="149">
        <v>43055</v>
      </c>
      <c r="Q2324" s="151" t="s">
        <v>701</v>
      </c>
      <c r="R2324" s="120" t="s">
        <v>611</v>
      </c>
    </row>
    <row r="2325" spans="1:18" ht="75" x14ac:dyDescent="0.25">
      <c r="A2325" s="120" t="s">
        <v>17</v>
      </c>
      <c r="B2325" s="121" t="s">
        <v>18</v>
      </c>
      <c r="C2325" s="122">
        <v>42664</v>
      </c>
      <c r="D2325" s="132">
        <v>290000</v>
      </c>
      <c r="E2325" s="120" t="s">
        <v>526</v>
      </c>
      <c r="F2325" s="130">
        <v>29</v>
      </c>
      <c r="G2325" s="120" t="str">
        <f>VLOOKUP(F2325,Plan2!$A$11:$H$148,3,0)</f>
        <v>CANETA MARCA-TEXTO, MATERIAL PLÁSTICO, TIPO PONTA FACETADA, COR FLUORESCENTE AZUL, TIPO NÃO RECARREGÁVEL, CARACTERÍSTICAS ADICIONAIS TRAÇO 1 A 4 MM E BASE D´ÁGUA</v>
      </c>
      <c r="H2325" s="130" t="s">
        <v>593</v>
      </c>
      <c r="I2325" s="130">
        <v>15</v>
      </c>
      <c r="J2325" s="131">
        <f>VLOOKUP(F2325,Plan2!$A$11:$H$148,8,0)</f>
        <v>0.85</v>
      </c>
      <c r="K2325" s="129">
        <f t="shared" si="137"/>
        <v>12.75</v>
      </c>
      <c r="L2325" s="133">
        <v>42653</v>
      </c>
      <c r="M2325" s="130" t="s">
        <v>618</v>
      </c>
      <c r="N2325" s="130">
        <v>15</v>
      </c>
      <c r="O2325" s="146">
        <f t="shared" si="138"/>
        <v>12.75</v>
      </c>
      <c r="P2325" s="149">
        <v>43055</v>
      </c>
      <c r="Q2325" s="151" t="s">
        <v>701</v>
      </c>
      <c r="R2325" s="120" t="s">
        <v>611</v>
      </c>
    </row>
    <row r="2326" spans="1:18" ht="45" x14ac:dyDescent="0.25">
      <c r="A2326" s="120" t="s">
        <v>17</v>
      </c>
      <c r="B2326" s="121" t="s">
        <v>18</v>
      </c>
      <c r="C2326" s="122">
        <v>42664</v>
      </c>
      <c r="D2326" s="132">
        <v>290000</v>
      </c>
      <c r="E2326" s="120" t="s">
        <v>526</v>
      </c>
      <c r="F2326" s="130">
        <v>26</v>
      </c>
      <c r="G2326" s="120" t="str">
        <f>VLOOKUP(F2326,Plan2!$A$11:$H$148,3,0)</f>
        <v>CANETA MARCA-TEXTO, MATERIAL PLÁSTICO, TIPO PONTA FLUORESCENTE, COR ROSA, TIPONÃO RECARREGÁVEL</v>
      </c>
      <c r="H2326" s="130" t="s">
        <v>593</v>
      </c>
      <c r="I2326" s="130">
        <v>10</v>
      </c>
      <c r="J2326" s="131">
        <f>VLOOKUP(F2326,Plan2!$A$11:$H$148,8,0)</f>
        <v>0.85</v>
      </c>
      <c r="K2326" s="129">
        <f t="shared" si="137"/>
        <v>8.5</v>
      </c>
      <c r="L2326" s="133">
        <v>42653</v>
      </c>
      <c r="M2326" s="130" t="s">
        <v>618</v>
      </c>
      <c r="N2326" s="130">
        <v>10</v>
      </c>
      <c r="O2326" s="146">
        <f t="shared" si="138"/>
        <v>8.5</v>
      </c>
      <c r="P2326" s="149">
        <v>43055</v>
      </c>
      <c r="Q2326" s="151" t="s">
        <v>701</v>
      </c>
      <c r="R2326" s="120" t="s">
        <v>611</v>
      </c>
    </row>
    <row r="2327" spans="1:18" ht="45" x14ac:dyDescent="0.25">
      <c r="A2327" s="120" t="s">
        <v>17</v>
      </c>
      <c r="B2327" s="121" t="s">
        <v>18</v>
      </c>
      <c r="C2327" s="122">
        <v>42664</v>
      </c>
      <c r="D2327" s="132">
        <v>290000</v>
      </c>
      <c r="E2327" s="120" t="s">
        <v>526</v>
      </c>
      <c r="F2327" s="130">
        <v>37</v>
      </c>
      <c r="G2327" s="120" t="str">
        <f>VLOOKUP(F2327,Plan2!$A$11:$H$148,3,0)</f>
        <v>CARTOLINA, MATERIAL CELULOSE VEGETAL, GRAMATURA 180 G/M2, COMPRIMENTO 730 MM, LARGURA 550 MM, COR BRANCA</v>
      </c>
      <c r="H2327" s="130" t="s">
        <v>593</v>
      </c>
      <c r="I2327" s="130">
        <v>10</v>
      </c>
      <c r="J2327" s="131">
        <f>VLOOKUP(F2327,Plan2!$A$11:$H$148,8,0)</f>
        <v>0.38</v>
      </c>
      <c r="K2327" s="129">
        <f t="shared" si="137"/>
        <v>3.8</v>
      </c>
      <c r="L2327" s="133">
        <v>42653</v>
      </c>
      <c r="M2327" s="144" t="s">
        <v>619</v>
      </c>
      <c r="N2327" s="130">
        <v>10</v>
      </c>
      <c r="O2327" s="146">
        <f t="shared" si="138"/>
        <v>3.8</v>
      </c>
      <c r="P2327" s="133">
        <v>42769</v>
      </c>
      <c r="Q2327" s="144">
        <v>1611</v>
      </c>
      <c r="R2327" s="120" t="s">
        <v>611</v>
      </c>
    </row>
    <row r="2328" spans="1:18" ht="45" x14ac:dyDescent="0.25">
      <c r="A2328" s="120" t="s">
        <v>17</v>
      </c>
      <c r="B2328" s="121" t="s">
        <v>18</v>
      </c>
      <c r="C2328" s="122">
        <v>42664</v>
      </c>
      <c r="D2328" s="132">
        <v>290000</v>
      </c>
      <c r="E2328" s="120" t="s">
        <v>526</v>
      </c>
      <c r="F2328" s="130">
        <v>39</v>
      </c>
      <c r="G2328" s="120" t="str">
        <f>VLOOKUP(F2328,Plan2!$A$11:$H$148,3,0)</f>
        <v>CLIPE, TAMANHO 2, MATERIAL METAL, FORMATO PARALELO. CAIXA COM 100 UNIDADES</v>
      </c>
      <c r="H2328" s="130" t="s">
        <v>593</v>
      </c>
      <c r="I2328" s="130">
        <v>10</v>
      </c>
      <c r="J2328" s="131">
        <f>VLOOKUP(F2328,Plan2!$A$11:$H$148,8,0)</f>
        <v>0.95</v>
      </c>
      <c r="K2328" s="129">
        <f t="shared" si="137"/>
        <v>9.5</v>
      </c>
      <c r="L2328" s="133">
        <v>42663</v>
      </c>
      <c r="M2328" s="130" t="s">
        <v>639</v>
      </c>
      <c r="N2328" s="130">
        <v>10</v>
      </c>
      <c r="O2328" s="146">
        <f t="shared" si="138"/>
        <v>9.5</v>
      </c>
      <c r="P2328" s="126">
        <v>42678</v>
      </c>
      <c r="Q2328" s="120">
        <v>1362</v>
      </c>
      <c r="R2328" s="120" t="s">
        <v>611</v>
      </c>
    </row>
    <row r="2329" spans="1:18" ht="45" x14ac:dyDescent="0.25">
      <c r="A2329" s="120" t="s">
        <v>17</v>
      </c>
      <c r="B2329" s="121" t="s">
        <v>18</v>
      </c>
      <c r="C2329" s="122">
        <v>42664</v>
      </c>
      <c r="D2329" s="132">
        <v>290000</v>
      </c>
      <c r="E2329" s="120" t="s">
        <v>526</v>
      </c>
      <c r="F2329" s="130">
        <v>40</v>
      </c>
      <c r="G2329" s="120" t="str">
        <f>VLOOKUP(F2329,Plan2!$A$11:$H$148,3,0)</f>
        <v>CLIPE, TAMANHO 3, MATERIAL METAL, FORMATO PARALELO. CAIXA COM 50 UNIDADES</v>
      </c>
      <c r="H2329" s="130" t="s">
        <v>593</v>
      </c>
      <c r="I2329" s="130">
        <v>10</v>
      </c>
      <c r="J2329" s="131">
        <f>VLOOKUP(F2329,Plan2!$A$11:$H$148,8,0)</f>
        <v>0.99</v>
      </c>
      <c r="K2329" s="129">
        <f t="shared" si="137"/>
        <v>9.9</v>
      </c>
      <c r="L2329" s="133">
        <v>42663</v>
      </c>
      <c r="M2329" s="130" t="s">
        <v>639</v>
      </c>
      <c r="N2329" s="130">
        <v>10</v>
      </c>
      <c r="O2329" s="146">
        <f t="shared" si="138"/>
        <v>9.9</v>
      </c>
      <c r="P2329" s="126">
        <v>42678</v>
      </c>
      <c r="Q2329" s="120">
        <v>1362</v>
      </c>
      <c r="R2329" s="120" t="s">
        <v>611</v>
      </c>
    </row>
    <row r="2330" spans="1:18" ht="60" x14ac:dyDescent="0.25">
      <c r="A2330" s="120" t="s">
        <v>17</v>
      </c>
      <c r="B2330" s="121" t="s">
        <v>18</v>
      </c>
      <c r="C2330" s="122">
        <v>42664</v>
      </c>
      <c r="D2330" s="132">
        <v>290000</v>
      </c>
      <c r="E2330" s="120" t="s">
        <v>526</v>
      </c>
      <c r="F2330" s="130">
        <v>42</v>
      </c>
      <c r="G2330" s="120" t="str">
        <f>VLOOKUP(F2330,Plan2!$A$11:$H$148,3,0)</f>
        <v>CLIPE, TRATAMENTO SUPERFICIAL NIQUELADO, TAMANHO 1/0, MATERIAL METAL, FORMATO TRANÇADO. CAIXA COM 12 UNIDADES</v>
      </c>
      <c r="H2330" s="130" t="s">
        <v>593</v>
      </c>
      <c r="I2330" s="130">
        <v>10</v>
      </c>
      <c r="J2330" s="131">
        <f>VLOOKUP(F2330,Plan2!$A$11:$H$148,8,0)</f>
        <v>1.2</v>
      </c>
      <c r="K2330" s="129">
        <f t="shared" si="137"/>
        <v>12</v>
      </c>
      <c r="L2330" s="133">
        <v>42653</v>
      </c>
      <c r="M2330" s="130" t="s">
        <v>618</v>
      </c>
      <c r="N2330" s="130">
        <v>10</v>
      </c>
      <c r="O2330" s="146">
        <f t="shared" si="138"/>
        <v>12</v>
      </c>
      <c r="P2330" s="149">
        <v>43055</v>
      </c>
      <c r="Q2330" s="151" t="s">
        <v>701</v>
      </c>
      <c r="R2330" s="120" t="s">
        <v>611</v>
      </c>
    </row>
    <row r="2331" spans="1:18" ht="60" x14ac:dyDescent="0.25">
      <c r="A2331" s="120" t="s">
        <v>17</v>
      </c>
      <c r="B2331" s="121" t="s">
        <v>18</v>
      </c>
      <c r="C2331" s="122">
        <v>42664</v>
      </c>
      <c r="D2331" s="132">
        <v>290000</v>
      </c>
      <c r="E2331" s="120" t="s">
        <v>526</v>
      </c>
      <c r="F2331" s="130">
        <v>43</v>
      </c>
      <c r="G2331" s="120" t="str">
        <f>VLOOKUP(F2331,Plan2!$A$11:$H$148,3,0)</f>
        <v>CLIPE, TRATAMENTO SUPERFICIAL NIQUELADO, TAMANHO 2/0, MATERIAL METAL, FORMATO TRANÇADO. CAIXA COM 50 UNIDADES</v>
      </c>
      <c r="H2331" s="130" t="s">
        <v>593</v>
      </c>
      <c r="I2331" s="130">
        <v>10</v>
      </c>
      <c r="J2331" s="131">
        <f>VLOOKUP(F2331,Plan2!$A$11:$H$148,8,0)</f>
        <v>1.7</v>
      </c>
      <c r="K2331" s="129">
        <f t="shared" si="137"/>
        <v>17</v>
      </c>
      <c r="L2331" s="133">
        <v>42663</v>
      </c>
      <c r="M2331" s="130" t="s">
        <v>638</v>
      </c>
      <c r="N2331" s="130">
        <v>10</v>
      </c>
      <c r="O2331" s="146">
        <f t="shared" si="138"/>
        <v>17</v>
      </c>
      <c r="P2331" s="133">
        <v>42767</v>
      </c>
      <c r="Q2331" s="130">
        <v>5216</v>
      </c>
      <c r="R2331" s="120" t="s">
        <v>611</v>
      </c>
    </row>
    <row r="2332" spans="1:18" ht="60" x14ac:dyDescent="0.25">
      <c r="A2332" s="120" t="s">
        <v>17</v>
      </c>
      <c r="B2332" s="121" t="s">
        <v>18</v>
      </c>
      <c r="C2332" s="122">
        <v>42664</v>
      </c>
      <c r="D2332" s="132">
        <v>290000</v>
      </c>
      <c r="E2332" s="120" t="s">
        <v>526</v>
      </c>
      <c r="F2332" s="130">
        <v>46</v>
      </c>
      <c r="G2332" s="120" t="str">
        <f>VLOOKUP(F2332,Plan2!$A$11:$H$148,3,0)</f>
        <v>COLA, COMPOSIÇÃO CIANIACRILATO, APLICAÇÃO MATERIAIS POROSOS, CARACTERÍSTICAS ADICIONAIS BICO APLICADOR, TIPO INSTANTÂNEA. TUBO DE 3G</v>
      </c>
      <c r="H2332" s="130" t="s">
        <v>593</v>
      </c>
      <c r="I2332" s="130">
        <v>10</v>
      </c>
      <c r="J2332" s="131">
        <f>VLOOKUP(F2332,Plan2!$A$11:$H$148,8,0)</f>
        <v>3.23</v>
      </c>
      <c r="K2332" s="129">
        <f t="shared" si="137"/>
        <v>32.299999999999997</v>
      </c>
      <c r="L2332" s="133">
        <v>42653</v>
      </c>
      <c r="M2332" s="130" t="s">
        <v>617</v>
      </c>
      <c r="N2332" s="130">
        <v>10</v>
      </c>
      <c r="O2332" s="146">
        <f t="shared" si="138"/>
        <v>32.299999999999997</v>
      </c>
      <c r="P2332" s="126">
        <v>42747</v>
      </c>
      <c r="Q2332" s="120">
        <v>14685</v>
      </c>
      <c r="R2332" s="120" t="s">
        <v>611</v>
      </c>
    </row>
    <row r="2333" spans="1:18" ht="75" x14ac:dyDescent="0.25">
      <c r="A2333" s="120" t="s">
        <v>17</v>
      </c>
      <c r="B2333" s="121" t="s">
        <v>18</v>
      </c>
      <c r="C2333" s="122">
        <v>42664</v>
      </c>
      <c r="D2333" s="132">
        <v>290000</v>
      </c>
      <c r="E2333" s="120" t="s">
        <v>526</v>
      </c>
      <c r="F2333" s="130">
        <v>47</v>
      </c>
      <c r="G2333" s="120" t="str">
        <f>VLOOKUP(F2333,Plan2!$A$11:$H$148,3,0)</f>
        <v>COLA, COMPOSIÇÃO POLIVINIL ACETATO- PVA, COR BRANCA, APLICAÇÃO ESCOLAR, CARACTERÍSTICAS ADICIONAIS LAVÁVEL, NÃO TÓXICA, VALIDADE MÍNIMA 18 MESES, TIPOLÍQUIDO. TUDO DE 40G</v>
      </c>
      <c r="H2333" s="130" t="s">
        <v>593</v>
      </c>
      <c r="I2333" s="130">
        <v>10</v>
      </c>
      <c r="J2333" s="131">
        <f>VLOOKUP(F2333,Plan2!$A$11:$H$148,8,0)</f>
        <v>0.49</v>
      </c>
      <c r="K2333" s="129">
        <f t="shared" si="137"/>
        <v>4.9000000000000004</v>
      </c>
      <c r="L2333" s="133">
        <v>42653</v>
      </c>
      <c r="M2333" s="130" t="s">
        <v>618</v>
      </c>
      <c r="N2333" s="130">
        <v>10</v>
      </c>
      <c r="O2333" s="146">
        <f t="shared" si="138"/>
        <v>4.9000000000000004</v>
      </c>
      <c r="P2333" s="149">
        <v>43055</v>
      </c>
      <c r="Q2333" s="151" t="s">
        <v>701</v>
      </c>
      <c r="R2333" s="120" t="s">
        <v>611</v>
      </c>
    </row>
    <row r="2334" spans="1:18" ht="60" x14ac:dyDescent="0.25">
      <c r="A2334" s="120" t="s">
        <v>17</v>
      </c>
      <c r="B2334" s="121" t="s">
        <v>18</v>
      </c>
      <c r="C2334" s="122">
        <v>42664</v>
      </c>
      <c r="D2334" s="132">
        <v>290000</v>
      </c>
      <c r="E2334" s="120" t="s">
        <v>526</v>
      </c>
      <c r="F2334" s="130">
        <v>51</v>
      </c>
      <c r="G2334" s="120" t="str">
        <f>VLOOKUP(F2334,Plan2!$A$11:$H$148,3,0)</f>
        <v>COLCHETE FIXAÇÃO, MATERIAL METAL, TRATAMENTO SUPERFICIAL LATONADO, TAMANHO Nº 12, APLICAÇÃO PROCESSOS. CAIXA COM 72 UNIDADES</v>
      </c>
      <c r="H2334" s="130" t="s">
        <v>593</v>
      </c>
      <c r="I2334" s="130">
        <v>6</v>
      </c>
      <c r="J2334" s="131">
        <f>VLOOKUP(F2334,Plan2!$A$11:$H$148,8,0)</f>
        <v>4.5999999999999996</v>
      </c>
      <c r="K2334" s="129">
        <f t="shared" si="137"/>
        <v>27.599999999999998</v>
      </c>
      <c r="L2334" s="133">
        <v>42653</v>
      </c>
      <c r="M2334" s="130" t="s">
        <v>614</v>
      </c>
      <c r="N2334" s="130">
        <v>6</v>
      </c>
      <c r="O2334" s="146">
        <f t="shared" si="138"/>
        <v>27.599999999999998</v>
      </c>
      <c r="P2334" s="126">
        <v>42753</v>
      </c>
      <c r="Q2334" s="120">
        <v>1593</v>
      </c>
      <c r="R2334" s="120" t="s">
        <v>611</v>
      </c>
    </row>
    <row r="2335" spans="1:18" ht="45" x14ac:dyDescent="0.25">
      <c r="A2335" s="120" t="s">
        <v>17</v>
      </c>
      <c r="B2335" s="121" t="s">
        <v>18</v>
      </c>
      <c r="C2335" s="122">
        <v>42664</v>
      </c>
      <c r="D2335" s="132">
        <v>290000</v>
      </c>
      <c r="E2335" s="120" t="s">
        <v>526</v>
      </c>
      <c r="F2335" s="130">
        <v>52</v>
      </c>
      <c r="G2335" s="120" t="str">
        <f>VLOOKUP(F2335,Plan2!$A$11:$H$148,3,0)</f>
        <v>COLCHETE FIXAÇÃO, MATERIAL METAL, TRATAMENTO SUPERFICIAL LATONADO, TAMANHO Nº 15. CAIXA COM 72 UNIDADES</v>
      </c>
      <c r="H2335" s="130" t="s">
        <v>593</v>
      </c>
      <c r="I2335" s="130">
        <v>7</v>
      </c>
      <c r="J2335" s="131">
        <f>VLOOKUP(F2335,Plan2!$A$11:$H$148,8,0)</f>
        <v>6.8</v>
      </c>
      <c r="K2335" s="129">
        <f t="shared" si="137"/>
        <v>47.6</v>
      </c>
      <c r="L2335" s="133">
        <v>42663</v>
      </c>
      <c r="M2335" s="130" t="s">
        <v>642</v>
      </c>
      <c r="N2335" s="130">
        <v>7</v>
      </c>
      <c r="O2335" s="146">
        <f t="shared" si="138"/>
        <v>47.6</v>
      </c>
      <c r="P2335" s="126">
        <v>42703</v>
      </c>
      <c r="Q2335" s="120">
        <v>384</v>
      </c>
      <c r="R2335" s="120" t="s">
        <v>611</v>
      </c>
    </row>
    <row r="2336" spans="1:18" ht="60" x14ac:dyDescent="0.25">
      <c r="A2336" s="120" t="s">
        <v>17</v>
      </c>
      <c r="B2336" s="121" t="s">
        <v>18</v>
      </c>
      <c r="C2336" s="122">
        <v>42664</v>
      </c>
      <c r="D2336" s="132">
        <v>290000</v>
      </c>
      <c r="E2336" s="120" t="s">
        <v>526</v>
      </c>
      <c r="F2336" s="130">
        <v>82</v>
      </c>
      <c r="G2336" s="120" t="str">
        <f>VLOOKUP(F2336,Plan2!$A$11:$H$148,3,0)</f>
        <v>ESTILETE DESENHO, MATERIAL CORPO PLÁSTICO RESISTENTE, LARGURA LÂMINA 22 MM, TIPO LÂMINA RETRÁTIL, TIPO FIXAÇÃO LÂMINA ENCAIXE DE PRESSÃO</v>
      </c>
      <c r="H2336" s="130" t="s">
        <v>593</v>
      </c>
      <c r="I2336" s="130">
        <v>11</v>
      </c>
      <c r="J2336" s="131">
        <f>VLOOKUP(F2336,Plan2!$A$11:$H$148,8,0)</f>
        <v>1</v>
      </c>
      <c r="K2336" s="129">
        <f t="shared" si="137"/>
        <v>11</v>
      </c>
      <c r="L2336" s="133">
        <v>42653</v>
      </c>
      <c r="M2336" s="130" t="s">
        <v>618</v>
      </c>
      <c r="N2336" s="130">
        <v>11</v>
      </c>
      <c r="O2336" s="146">
        <f t="shared" si="138"/>
        <v>11</v>
      </c>
      <c r="P2336" s="149">
        <v>43055</v>
      </c>
      <c r="Q2336" s="151" t="s">
        <v>701</v>
      </c>
      <c r="R2336" s="120" t="s">
        <v>611</v>
      </c>
    </row>
    <row r="2337" spans="1:18" ht="120" x14ac:dyDescent="0.25">
      <c r="A2337" s="120" t="s">
        <v>17</v>
      </c>
      <c r="B2337" s="121" t="s">
        <v>18</v>
      </c>
      <c r="C2337" s="122">
        <v>42664</v>
      </c>
      <c r="D2337" s="132">
        <v>290000</v>
      </c>
      <c r="E2337" s="120" t="s">
        <v>526</v>
      </c>
      <c r="F2337" s="130">
        <v>84</v>
      </c>
      <c r="G2337" s="120" t="str">
        <f>VLOOKUP(F2337,Plan2!$A$11:$H$148,3,0)</f>
        <v>ETIQUETA ADESIVA, MATERIAL PAPEL, COR BRANCA, LARGURA 74,60 MM, COMPRIMENTO 128 MM, APLICAÇÃO IMPRESSORA MATRICIAL, FORMATO RETANGULAR, CARACTERÍSTICAS ADICIONAIS FOLHA COM 4 ETIQUETAS AUTO-ADESIVA/FORMULÁRIO COM. CIXA COM 2.000 UNIDADES</v>
      </c>
      <c r="H2337" s="130" t="s">
        <v>593</v>
      </c>
      <c r="I2337" s="130">
        <v>3</v>
      </c>
      <c r="J2337" s="131">
        <f>VLOOKUP(F2337,Plan2!$A$11:$H$148,8,0)</f>
        <v>74.849999999999994</v>
      </c>
      <c r="K2337" s="129">
        <f t="shared" si="137"/>
        <v>224.54999999999998</v>
      </c>
      <c r="L2337" s="133">
        <v>42653</v>
      </c>
      <c r="M2337" s="130" t="s">
        <v>615</v>
      </c>
      <c r="N2337" s="130">
        <v>3</v>
      </c>
      <c r="O2337" s="146">
        <f t="shared" si="138"/>
        <v>224.54999999999998</v>
      </c>
      <c r="P2337" s="126">
        <v>42718</v>
      </c>
      <c r="Q2337" s="120">
        <v>6939</v>
      </c>
      <c r="R2337" s="120" t="s">
        <v>611</v>
      </c>
    </row>
    <row r="2338" spans="1:18" ht="60" x14ac:dyDescent="0.25">
      <c r="A2338" s="120" t="s">
        <v>17</v>
      </c>
      <c r="B2338" s="121" t="s">
        <v>18</v>
      </c>
      <c r="C2338" s="122">
        <v>42664</v>
      </c>
      <c r="D2338" s="132">
        <v>290000</v>
      </c>
      <c r="E2338" s="120" t="s">
        <v>526</v>
      </c>
      <c r="F2338" s="130">
        <v>87</v>
      </c>
      <c r="G2338" s="120" t="str">
        <f>VLOOKUP(F2338,Plan2!$A$11:$H$148,3,0)</f>
        <v>FITA ADESIVA, MATERIAL CELOFANE TRANSPARENTE, TIPO MONOFACE, LARGURA 19 MM, COMPRIMENTO 30 M, COR INCOLOR, APLICAÇÃO MULTIUSO</v>
      </c>
      <c r="H2338" s="130" t="s">
        <v>593</v>
      </c>
      <c r="I2338" s="130">
        <v>25</v>
      </c>
      <c r="J2338" s="131">
        <f>VLOOKUP(F2338,Plan2!$A$11:$H$148,8,0)</f>
        <v>0.97</v>
      </c>
      <c r="K2338" s="129">
        <f t="shared" si="137"/>
        <v>24.25</v>
      </c>
      <c r="L2338" s="133">
        <v>42653</v>
      </c>
      <c r="M2338" s="130" t="s">
        <v>614</v>
      </c>
      <c r="N2338" s="130">
        <v>25</v>
      </c>
      <c r="O2338" s="146">
        <f t="shared" si="138"/>
        <v>24.25</v>
      </c>
      <c r="P2338" s="126">
        <v>42753</v>
      </c>
      <c r="Q2338" s="120">
        <v>1593</v>
      </c>
      <c r="R2338" s="120" t="s">
        <v>611</v>
      </c>
    </row>
    <row r="2339" spans="1:18" ht="75" x14ac:dyDescent="0.25">
      <c r="A2339" s="120" t="s">
        <v>17</v>
      </c>
      <c r="B2339" s="121" t="s">
        <v>18</v>
      </c>
      <c r="C2339" s="122">
        <v>42664</v>
      </c>
      <c r="D2339" s="132">
        <v>290000</v>
      </c>
      <c r="E2339" s="120" t="s">
        <v>526</v>
      </c>
      <c r="F2339" s="130">
        <v>91</v>
      </c>
      <c r="G2339" s="120" t="str">
        <f>VLOOKUP(F2339,Plan2!$A$11:$H$148,3,0)</f>
        <v>FITA ADESIVA, MATERIAL POLIPROPILENO TRANSPARENTE, TIPO MONOFACE, LARGURA 19 MM, COMPRIMENTO 50 M, COR INCOLOR, APLICAÇÃO MULTIUSO. ROLO DE 50 METROS</v>
      </c>
      <c r="H2339" s="130" t="s">
        <v>593</v>
      </c>
      <c r="I2339" s="130">
        <v>10</v>
      </c>
      <c r="J2339" s="131">
        <f>VLOOKUP(F2339,Plan2!$A$11:$H$148,8,0)</f>
        <v>1.03</v>
      </c>
      <c r="K2339" s="129">
        <f t="shared" si="137"/>
        <v>10.3</v>
      </c>
      <c r="L2339" s="133">
        <v>42653</v>
      </c>
      <c r="M2339" s="130" t="s">
        <v>621</v>
      </c>
      <c r="N2339" s="130">
        <v>10</v>
      </c>
      <c r="O2339" s="146">
        <f t="shared" si="138"/>
        <v>10.3</v>
      </c>
      <c r="P2339" s="126">
        <v>42758</v>
      </c>
      <c r="Q2339" s="120">
        <v>4141</v>
      </c>
      <c r="R2339" s="120" t="s">
        <v>611</v>
      </c>
    </row>
    <row r="2340" spans="1:18" ht="60" x14ac:dyDescent="0.25">
      <c r="A2340" s="120" t="s">
        <v>17</v>
      </c>
      <c r="B2340" s="121" t="s">
        <v>18</v>
      </c>
      <c r="C2340" s="122">
        <v>42664</v>
      </c>
      <c r="D2340" s="132">
        <v>290000</v>
      </c>
      <c r="E2340" s="120" t="s">
        <v>526</v>
      </c>
      <c r="F2340" s="130">
        <v>99</v>
      </c>
      <c r="G2340" s="120" t="str">
        <f>VLOOKUP(F2340,Plan2!$A$11:$H$148,3,0)</f>
        <v>GARRAFA TÉRMICA, MATERIAL PLÁSTICO, CAPACIDADE 1 L, FORMATO CILÍNDRICO, CARACTERÍSTICAS ADICIONAIS COM TAMPA ROSCÁVEL E AMPOLA EM VIDRO</v>
      </c>
      <c r="H2340" s="130" t="s">
        <v>593</v>
      </c>
      <c r="I2340" s="130">
        <v>8</v>
      </c>
      <c r="J2340" s="131">
        <f>VLOOKUP(F2340,Plan2!$A$11:$H$148,8,0)</f>
        <v>19.989999999999998</v>
      </c>
      <c r="K2340" s="129">
        <f t="shared" si="137"/>
        <v>159.91999999999999</v>
      </c>
      <c r="L2340" s="133">
        <v>42663</v>
      </c>
      <c r="M2340" s="130" t="s">
        <v>641</v>
      </c>
      <c r="N2340" s="130">
        <v>8</v>
      </c>
      <c r="O2340" s="146">
        <f t="shared" si="138"/>
        <v>159.91999999999999</v>
      </c>
      <c r="P2340" s="126">
        <v>42724</v>
      </c>
      <c r="Q2340" s="120">
        <v>579</v>
      </c>
      <c r="R2340" s="120" t="s">
        <v>611</v>
      </c>
    </row>
    <row r="2341" spans="1:18" ht="60" x14ac:dyDescent="0.25">
      <c r="A2341" s="120" t="s">
        <v>17</v>
      </c>
      <c r="B2341" s="121" t="s">
        <v>18</v>
      </c>
      <c r="C2341" s="122">
        <v>42664</v>
      </c>
      <c r="D2341" s="132">
        <v>290000</v>
      </c>
      <c r="E2341" s="120" t="s">
        <v>526</v>
      </c>
      <c r="F2341" s="130">
        <v>101</v>
      </c>
      <c r="G2341" s="120" t="str">
        <f>VLOOKUP(F2341,Plan2!$A$11:$H$148,3,0)</f>
        <v>GRAMPEADOR, TRATAMENTO SUPERFICIAL PINTADO, MATERIAL METAL, TIPO MESA, CAPACIDADE 20 FL, APLICAÇÃO PAPEL, TAMANHO GRAMPO 26/6</v>
      </c>
      <c r="H2341" s="130" t="s">
        <v>593</v>
      </c>
      <c r="I2341" s="130">
        <v>2</v>
      </c>
      <c r="J2341" s="131">
        <f>VLOOKUP(F2341,Plan2!$A$11:$H$148,8,0)</f>
        <v>5.84</v>
      </c>
      <c r="K2341" s="129">
        <f t="shared" si="137"/>
        <v>11.68</v>
      </c>
      <c r="L2341" s="133">
        <v>42653</v>
      </c>
      <c r="M2341" s="144" t="s">
        <v>622</v>
      </c>
      <c r="N2341" s="130">
        <v>2</v>
      </c>
      <c r="O2341" s="146">
        <f t="shared" si="138"/>
        <v>11.68</v>
      </c>
      <c r="P2341" s="133">
        <v>42758</v>
      </c>
      <c r="Q2341" s="144">
        <v>1467</v>
      </c>
      <c r="R2341" s="120" t="s">
        <v>611</v>
      </c>
    </row>
    <row r="2342" spans="1:18" ht="45" x14ac:dyDescent="0.25">
      <c r="A2342" s="120" t="s">
        <v>17</v>
      </c>
      <c r="B2342" s="121" t="s">
        <v>18</v>
      </c>
      <c r="C2342" s="122">
        <v>42664</v>
      </c>
      <c r="D2342" s="132">
        <v>290000</v>
      </c>
      <c r="E2342" s="120" t="s">
        <v>526</v>
      </c>
      <c r="F2342" s="130">
        <v>102</v>
      </c>
      <c r="G2342" s="120" t="str">
        <f>VLOOKUP(F2342,Plan2!$A$11:$H$148,3,0)</f>
        <v>GRAMPEADOR, TRATAMENTO SUPERFICIAL PINTADO, MATERIAL METAL, TIPO MESA, CAPACIDADE 50 FL, TAMANHO GRAMPO 26/6</v>
      </c>
      <c r="H2342" s="130" t="s">
        <v>593</v>
      </c>
      <c r="I2342" s="130">
        <v>5</v>
      </c>
      <c r="J2342" s="131">
        <f>VLOOKUP(F2342,Plan2!$A$11:$H$148,8,0)</f>
        <v>17.489999999999998</v>
      </c>
      <c r="K2342" s="129">
        <f t="shared" si="137"/>
        <v>87.449999999999989</v>
      </c>
      <c r="L2342" s="133">
        <v>42653</v>
      </c>
      <c r="M2342" s="130" t="s">
        <v>616</v>
      </c>
      <c r="N2342" s="130">
        <v>5</v>
      </c>
      <c r="O2342" s="146">
        <f t="shared" si="138"/>
        <v>87.449999999999989</v>
      </c>
      <c r="P2342" s="126">
        <v>42746</v>
      </c>
      <c r="Q2342" s="120">
        <v>4909</v>
      </c>
      <c r="R2342" s="120" t="s">
        <v>611</v>
      </c>
    </row>
    <row r="2343" spans="1:18" ht="60" x14ac:dyDescent="0.25">
      <c r="A2343" s="120" t="s">
        <v>17</v>
      </c>
      <c r="B2343" s="121" t="s">
        <v>18</v>
      </c>
      <c r="C2343" s="122">
        <v>42664</v>
      </c>
      <c r="D2343" s="132">
        <v>290000</v>
      </c>
      <c r="E2343" s="120" t="s">
        <v>526</v>
      </c>
      <c r="F2343" s="130">
        <v>103</v>
      </c>
      <c r="G2343" s="120" t="str">
        <f>VLOOKUP(F2343,Plan2!$A$11:$H$148,3,0)</f>
        <v>GRAMPO GRAMPEADOR, MATERIAL METAL, TRATAMENTO SUPERFICIAL GALVANIZADO, TAMANHO23/10, USO GRAMPEADOR DE MESA. CAIXA COM 5.000 UNIDADES</v>
      </c>
      <c r="H2343" s="130" t="s">
        <v>593</v>
      </c>
      <c r="I2343" s="130">
        <v>5</v>
      </c>
      <c r="J2343" s="131">
        <f>VLOOKUP(F2343,Plan2!$A$11:$H$148,8,0)</f>
        <v>7.75</v>
      </c>
      <c r="K2343" s="129">
        <f t="shared" si="137"/>
        <v>38.75</v>
      </c>
      <c r="L2343" s="130" t="s">
        <v>477</v>
      </c>
      <c r="M2343" s="130" t="s">
        <v>477</v>
      </c>
      <c r="N2343" s="130" t="s">
        <v>477</v>
      </c>
      <c r="O2343" s="130" t="s">
        <v>477</v>
      </c>
      <c r="P2343" s="126" t="s">
        <v>477</v>
      </c>
      <c r="Q2343" s="120" t="s">
        <v>477</v>
      </c>
      <c r="R2343" s="120" t="s">
        <v>478</v>
      </c>
    </row>
    <row r="2344" spans="1:18" ht="60" x14ac:dyDescent="0.25">
      <c r="A2344" s="120" t="s">
        <v>17</v>
      </c>
      <c r="B2344" s="121" t="s">
        <v>18</v>
      </c>
      <c r="C2344" s="122">
        <v>42664</v>
      </c>
      <c r="D2344" s="132">
        <v>290000</v>
      </c>
      <c r="E2344" s="120" t="s">
        <v>526</v>
      </c>
      <c r="F2344" s="130">
        <v>159</v>
      </c>
      <c r="G2344" s="120" t="str">
        <f>VLOOKUP(F2344,Plan2!$A$11:$H$148,3,0)</f>
        <v>PINCEL QUADRO BRANCO / MAGNÉTICO, MATERIAL PLÁSTICO, MATERIAL PONTA FELTRO, TIPO CARGA DESCARTÁVEL, COR VERMELHO</v>
      </c>
      <c r="H2344" s="130" t="s">
        <v>593</v>
      </c>
      <c r="I2344" s="130">
        <v>1</v>
      </c>
      <c r="J2344" s="131">
        <f>VLOOKUP(F2344,Plan2!$A$11:$H$148,8,0)</f>
        <v>1.28</v>
      </c>
      <c r="K2344" s="129">
        <f t="shared" si="137"/>
        <v>1.28</v>
      </c>
      <c r="L2344" s="133">
        <v>42653</v>
      </c>
      <c r="M2344" s="130" t="s">
        <v>618</v>
      </c>
      <c r="N2344" s="130">
        <v>1</v>
      </c>
      <c r="O2344" s="146">
        <f t="shared" si="138"/>
        <v>1.28</v>
      </c>
      <c r="P2344" s="149">
        <v>43055</v>
      </c>
      <c r="Q2344" s="151" t="s">
        <v>701</v>
      </c>
      <c r="R2344" s="120" t="s">
        <v>611</v>
      </c>
    </row>
    <row r="2345" spans="1:18" ht="75" x14ac:dyDescent="0.25">
      <c r="A2345" s="120" t="s">
        <v>17</v>
      </c>
      <c r="B2345" s="121" t="s">
        <v>18</v>
      </c>
      <c r="C2345" s="122">
        <v>42664</v>
      </c>
      <c r="D2345" s="132">
        <v>290000</v>
      </c>
      <c r="E2345" s="120" t="s">
        <v>526</v>
      </c>
      <c r="F2345" s="130">
        <v>160</v>
      </c>
      <c r="G2345" s="120" t="str">
        <f>VLOOKUP(F2345,Plan2!$A$11:$H$148,3,0)</f>
        <v>PRANCHETA PORTÁTIL, MATERIAL ACRÍLICO, COMPRIMENTO 233 MM, LARGURA 320 MM, ESPESSURA 3 MM, COR FUMÊ, CARACTERÍSTICAS ADICIONAIS COM PRENDEDOR NIQUELADO</v>
      </c>
      <c r="H2345" s="130" t="s">
        <v>593</v>
      </c>
      <c r="I2345" s="130">
        <v>10</v>
      </c>
      <c r="J2345" s="131">
        <f>VLOOKUP(F2345,Plan2!$A$11:$H$148,8,0)</f>
        <v>7.54</v>
      </c>
      <c r="K2345" s="129">
        <f t="shared" si="137"/>
        <v>75.400000000000006</v>
      </c>
      <c r="L2345" s="133">
        <v>42653</v>
      </c>
      <c r="M2345" s="130" t="s">
        <v>616</v>
      </c>
      <c r="N2345" s="130">
        <v>10</v>
      </c>
      <c r="O2345" s="146">
        <f t="shared" si="138"/>
        <v>75.400000000000006</v>
      </c>
      <c r="P2345" s="126">
        <v>42746</v>
      </c>
      <c r="Q2345" s="120">
        <v>4909</v>
      </c>
      <c r="R2345" s="120" t="s">
        <v>611</v>
      </c>
    </row>
    <row r="2346" spans="1:18" ht="60" x14ac:dyDescent="0.25">
      <c r="A2346" s="120" t="s">
        <v>17</v>
      </c>
      <c r="B2346" s="121" t="s">
        <v>18</v>
      </c>
      <c r="C2346" s="122">
        <v>42664</v>
      </c>
      <c r="D2346" s="132">
        <v>290000</v>
      </c>
      <c r="E2346" s="120" t="s">
        <v>526</v>
      </c>
      <c r="F2346" s="130">
        <v>163</v>
      </c>
      <c r="G2346" s="120" t="str">
        <f>VLOOKUP(F2346,Plan2!$A$11:$H$148,3,0)</f>
        <v>RÉGUA COMUM, MATERIAL PLÁSTICO CRISTAL, COMPRIMENTO 30 CM, GRADUAÇÃO CENTÍMETRO, TIPO MATERIAL RÍGIDO</v>
      </c>
      <c r="H2346" s="130" t="s">
        <v>593</v>
      </c>
      <c r="I2346" s="130">
        <v>10</v>
      </c>
      <c r="J2346" s="131">
        <f>VLOOKUP(F2346,Plan2!$A$11:$H$148,8,0)</f>
        <v>0.49</v>
      </c>
      <c r="K2346" s="129">
        <f t="shared" si="137"/>
        <v>4.9000000000000004</v>
      </c>
      <c r="L2346" s="133">
        <v>42653</v>
      </c>
      <c r="M2346" s="130" t="s">
        <v>617</v>
      </c>
      <c r="N2346" s="130">
        <v>10</v>
      </c>
      <c r="O2346" s="146">
        <f t="shared" si="138"/>
        <v>4.9000000000000004</v>
      </c>
      <c r="P2346" s="126">
        <v>42747</v>
      </c>
      <c r="Q2346" s="120">
        <v>14685</v>
      </c>
      <c r="R2346" s="120" t="s">
        <v>611</v>
      </c>
    </row>
    <row r="2347" spans="1:18" ht="60" x14ac:dyDescent="0.25">
      <c r="A2347" s="120" t="s">
        <v>17</v>
      </c>
      <c r="B2347" s="121" t="s">
        <v>18</v>
      </c>
      <c r="C2347" s="122">
        <v>42664</v>
      </c>
      <c r="D2347" s="132">
        <v>290000</v>
      </c>
      <c r="E2347" s="120" t="s">
        <v>526</v>
      </c>
      <c r="F2347" s="130">
        <v>164</v>
      </c>
      <c r="G2347" s="120" t="str">
        <f>VLOOKUP(F2347,Plan2!$A$11:$H$148,3,0)</f>
        <v>RÉGUA COMUM, MATERIAL PLÁSTICO CRISTAL, COMPRIMENTO 50 CM, GRADUAÇÃO CENTÍMETRO, TIPO MATERIAL RÍGIDO</v>
      </c>
      <c r="H2347" s="130" t="s">
        <v>593</v>
      </c>
      <c r="I2347" s="130">
        <v>10</v>
      </c>
      <c r="J2347" s="131">
        <f>VLOOKUP(F2347,Plan2!$A$11:$H$148,8,0)</f>
        <v>1.88</v>
      </c>
      <c r="K2347" s="129">
        <f t="shared" si="137"/>
        <v>18.799999999999997</v>
      </c>
      <c r="L2347" s="133">
        <v>42653</v>
      </c>
      <c r="M2347" s="130" t="s">
        <v>623</v>
      </c>
      <c r="N2347" s="130">
        <v>10</v>
      </c>
      <c r="O2347" s="146">
        <f t="shared" si="138"/>
        <v>18.799999999999997</v>
      </c>
      <c r="P2347" s="126">
        <v>42759</v>
      </c>
      <c r="Q2347" s="120">
        <v>8103</v>
      </c>
      <c r="R2347" s="120" t="s">
        <v>611</v>
      </c>
    </row>
    <row r="2348" spans="1:18" ht="45" x14ac:dyDescent="0.25">
      <c r="A2348" s="120" t="s">
        <v>17</v>
      </c>
      <c r="B2348" s="121" t="s">
        <v>18</v>
      </c>
      <c r="C2348" s="122">
        <v>42664</v>
      </c>
      <c r="D2348" s="132">
        <v>290000</v>
      </c>
      <c r="E2348" s="120" t="s">
        <v>526</v>
      </c>
      <c r="F2348" s="130">
        <v>173</v>
      </c>
      <c r="G2348" s="120" t="str">
        <f>VLOOKUP(F2348,Plan2!$A$11:$H$148,3,0)</f>
        <v>TESOURA, MATERIAL AÇO INOXIDÁVEL, MATERIAL CABO PLÁSTICO, COMPRIMENTO 16 CM</v>
      </c>
      <c r="H2348" s="130" t="s">
        <v>593</v>
      </c>
      <c r="I2348" s="130">
        <v>1</v>
      </c>
      <c r="J2348" s="131">
        <f>VLOOKUP(F2348,Plan2!$A$11:$H$148,8,0)</f>
        <v>2.69</v>
      </c>
      <c r="K2348" s="129">
        <f t="shared" si="137"/>
        <v>2.69</v>
      </c>
      <c r="L2348" s="133">
        <v>42653</v>
      </c>
      <c r="M2348" s="144" t="s">
        <v>622</v>
      </c>
      <c r="N2348" s="130">
        <v>1</v>
      </c>
      <c r="O2348" s="146">
        <f t="shared" si="138"/>
        <v>2.69</v>
      </c>
      <c r="P2348" s="133">
        <v>42758</v>
      </c>
      <c r="Q2348" s="144">
        <v>1467</v>
      </c>
      <c r="R2348" s="120" t="s">
        <v>611</v>
      </c>
    </row>
    <row r="2349" spans="1:18" ht="45" x14ac:dyDescent="0.25">
      <c r="A2349" s="120" t="s">
        <v>17</v>
      </c>
      <c r="B2349" s="121" t="s">
        <v>18</v>
      </c>
      <c r="C2349" s="122">
        <v>42664</v>
      </c>
      <c r="D2349" s="132">
        <v>290000</v>
      </c>
      <c r="E2349" s="120" t="s">
        <v>526</v>
      </c>
      <c r="F2349" s="130">
        <v>174</v>
      </c>
      <c r="G2349" s="120" t="str">
        <f>VLOOKUP(F2349,Plan2!$A$11:$H$148,3,0)</f>
        <v>TESOURA, MATERIAL AÇO INOXIDÁVEL, MATERIAL CABO POLIPROPILENO, COMPRIMENTO 20 CM</v>
      </c>
      <c r="H2349" s="130" t="s">
        <v>593</v>
      </c>
      <c r="I2349" s="130">
        <v>1</v>
      </c>
      <c r="J2349" s="131">
        <f>VLOOKUP(F2349,Plan2!$A$11:$H$148,8,0)</f>
        <v>2.8</v>
      </c>
      <c r="K2349" s="129">
        <f t="shared" si="137"/>
        <v>2.8</v>
      </c>
      <c r="L2349" s="133">
        <v>42663</v>
      </c>
      <c r="M2349" s="130" t="s">
        <v>642</v>
      </c>
      <c r="N2349" s="130">
        <v>1</v>
      </c>
      <c r="O2349" s="146">
        <f t="shared" si="138"/>
        <v>2.8</v>
      </c>
      <c r="P2349" s="126">
        <v>42703</v>
      </c>
      <c r="Q2349" s="120">
        <v>384</v>
      </c>
      <c r="R2349" s="120" t="s">
        <v>611</v>
      </c>
    </row>
    <row r="2350" spans="1:18" ht="60" x14ac:dyDescent="0.25">
      <c r="A2350" s="120" t="s">
        <v>17</v>
      </c>
      <c r="B2350" s="121" t="s">
        <v>18</v>
      </c>
      <c r="C2350" s="122">
        <v>42664</v>
      </c>
      <c r="D2350" s="132">
        <v>290000</v>
      </c>
      <c r="E2350" s="120" t="s">
        <v>526</v>
      </c>
      <c r="F2350" s="130">
        <v>175</v>
      </c>
      <c r="G2350" s="120" t="str">
        <f>VLOOKUP(F2350,Plan2!$A$11:$H$148,3,0)</f>
        <v>TINTA PARA CARIMBO, COR AZUL, COMPONENTES ÁGUA, PIGMENTOS, ASPECTO FÍSICO LÍQUIDO, APLICAÇÃO ALMOFADA, CAPACIDADE FRASCO 40 ML</v>
      </c>
      <c r="H2350" s="130" t="s">
        <v>593</v>
      </c>
      <c r="I2350" s="130">
        <v>8</v>
      </c>
      <c r="J2350" s="131">
        <f>VLOOKUP(F2350,Plan2!$A$11:$H$148,8,0)</f>
        <v>1.6</v>
      </c>
      <c r="K2350" s="129">
        <f t="shared" si="137"/>
        <v>12.8</v>
      </c>
      <c r="L2350" s="133">
        <v>42653</v>
      </c>
      <c r="M2350" s="130" t="s">
        <v>618</v>
      </c>
      <c r="N2350" s="130">
        <v>8</v>
      </c>
      <c r="O2350" s="146">
        <f t="shared" si="138"/>
        <v>12.8</v>
      </c>
      <c r="P2350" s="149">
        <v>43055</v>
      </c>
      <c r="Q2350" s="151" t="s">
        <v>701</v>
      </c>
      <c r="R2350" s="120" t="s">
        <v>611</v>
      </c>
    </row>
    <row r="2351" spans="1:18" ht="60" x14ac:dyDescent="0.25">
      <c r="A2351" s="120" t="s">
        <v>17</v>
      </c>
      <c r="B2351" s="121" t="s">
        <v>18</v>
      </c>
      <c r="C2351" s="122">
        <v>42664</v>
      </c>
      <c r="D2351" s="132">
        <v>310000</v>
      </c>
      <c r="E2351" s="120" t="s">
        <v>304</v>
      </c>
      <c r="F2351" s="130">
        <v>12</v>
      </c>
      <c r="G2351" s="120" t="str">
        <f>VLOOKUP(F2351,Plan2!$A$11:$H$148,3,0)</f>
        <v>BLOCO RECADO, MATERIAL PAPEL, COR AMARELO, LARGURA 38 MM, COMPRIMENTO 50 MM, TIPO REMOVÍVEL, CARACTERÍSTICAS ADICIONAIS AUTO-ADESIVO</v>
      </c>
      <c r="H2351" s="130" t="s">
        <v>594</v>
      </c>
      <c r="I2351" s="130">
        <v>10</v>
      </c>
      <c r="J2351" s="131">
        <f>VLOOKUP(F2351,Plan2!$A$11:$H$148,8,0)</f>
        <v>0.56999999999999995</v>
      </c>
      <c r="K2351" s="129">
        <f t="shared" si="137"/>
        <v>5.6999999999999993</v>
      </c>
      <c r="L2351" s="133">
        <v>42653</v>
      </c>
      <c r="M2351" s="130" t="s">
        <v>618</v>
      </c>
      <c r="N2351" s="130">
        <v>10</v>
      </c>
      <c r="O2351" s="146">
        <f t="shared" si="138"/>
        <v>5.6999999999999993</v>
      </c>
      <c r="P2351" s="149">
        <v>43055</v>
      </c>
      <c r="Q2351" s="151" t="s">
        <v>701</v>
      </c>
      <c r="R2351" s="120" t="s">
        <v>611</v>
      </c>
    </row>
    <row r="2352" spans="1:18" ht="60" x14ac:dyDescent="0.25">
      <c r="A2352" s="120" t="s">
        <v>17</v>
      </c>
      <c r="B2352" s="121" t="s">
        <v>18</v>
      </c>
      <c r="C2352" s="122">
        <v>42664</v>
      </c>
      <c r="D2352" s="132">
        <v>310000</v>
      </c>
      <c r="E2352" s="120" t="s">
        <v>304</v>
      </c>
      <c r="F2352" s="130">
        <v>28</v>
      </c>
      <c r="G2352" s="120" t="str">
        <f>VLOOKUP(F2352,Plan2!$A$11:$H$148,3,0)</f>
        <v>CANETA MARCA-TEXTO, MATERIAL PLÁSTICO, TIPO PONTA POROSA, COR FLUORESCENTE AMARELA, TIPO NÃO RECARREGÁVEL, DIMENSÕES 4 MM</v>
      </c>
      <c r="H2352" s="130" t="s">
        <v>594</v>
      </c>
      <c r="I2352" s="130">
        <v>15</v>
      </c>
      <c r="J2352" s="131">
        <f>VLOOKUP(F2352,Plan2!$A$11:$H$148,8,0)</f>
        <v>0.85</v>
      </c>
      <c r="K2352" s="129">
        <f t="shared" si="137"/>
        <v>12.75</v>
      </c>
      <c r="L2352" s="133">
        <v>42653</v>
      </c>
      <c r="M2352" s="130" t="s">
        <v>618</v>
      </c>
      <c r="N2352" s="130">
        <v>15</v>
      </c>
      <c r="O2352" s="146">
        <f t="shared" si="138"/>
        <v>12.75</v>
      </c>
      <c r="P2352" s="149">
        <v>43055</v>
      </c>
      <c r="Q2352" s="151" t="s">
        <v>701</v>
      </c>
      <c r="R2352" s="120" t="s">
        <v>611</v>
      </c>
    </row>
    <row r="2353" spans="1:18" ht="75" x14ac:dyDescent="0.25">
      <c r="A2353" s="120" t="s">
        <v>17</v>
      </c>
      <c r="B2353" s="121" t="s">
        <v>18</v>
      </c>
      <c r="C2353" s="122">
        <v>42664</v>
      </c>
      <c r="D2353" s="132">
        <v>310000</v>
      </c>
      <c r="E2353" s="120" t="s">
        <v>304</v>
      </c>
      <c r="F2353" s="130">
        <v>29</v>
      </c>
      <c r="G2353" s="120" t="str">
        <f>VLOOKUP(F2353,Plan2!$A$11:$H$148,3,0)</f>
        <v>CANETA MARCA-TEXTO, MATERIAL PLÁSTICO, TIPO PONTA FACETADA, COR FLUORESCENTE AZUL, TIPO NÃO RECARREGÁVEL, CARACTERÍSTICAS ADICIONAIS TRAÇO 1 A 4 MM E BASE D´ÁGUA</v>
      </c>
      <c r="H2353" s="130" t="s">
        <v>594</v>
      </c>
      <c r="I2353" s="130">
        <v>30</v>
      </c>
      <c r="J2353" s="131">
        <f>VLOOKUP(F2353,Plan2!$A$11:$H$148,8,0)</f>
        <v>0.85</v>
      </c>
      <c r="K2353" s="129">
        <f t="shared" si="137"/>
        <v>25.5</v>
      </c>
      <c r="L2353" s="133">
        <v>42653</v>
      </c>
      <c r="M2353" s="130" t="s">
        <v>618</v>
      </c>
      <c r="N2353" s="130">
        <v>30</v>
      </c>
      <c r="O2353" s="146">
        <f t="shared" si="138"/>
        <v>25.5</v>
      </c>
      <c r="P2353" s="149">
        <v>43055</v>
      </c>
      <c r="Q2353" s="151" t="s">
        <v>701</v>
      </c>
      <c r="R2353" s="150" t="s">
        <v>611</v>
      </c>
    </row>
    <row r="2354" spans="1:18" ht="45" x14ac:dyDescent="0.25">
      <c r="A2354" s="120" t="s">
        <v>17</v>
      </c>
      <c r="B2354" s="121" t="s">
        <v>18</v>
      </c>
      <c r="C2354" s="122">
        <v>42664</v>
      </c>
      <c r="D2354" s="132">
        <v>310000</v>
      </c>
      <c r="E2354" s="120" t="s">
        <v>304</v>
      </c>
      <c r="F2354" s="130">
        <v>26</v>
      </c>
      <c r="G2354" s="120" t="str">
        <f>VLOOKUP(F2354,Plan2!$A$11:$H$148,3,0)</f>
        <v>CANETA MARCA-TEXTO, MATERIAL PLÁSTICO, TIPO PONTA FLUORESCENTE, COR ROSA, TIPONÃO RECARREGÁVEL</v>
      </c>
      <c r="H2354" s="130" t="s">
        <v>594</v>
      </c>
      <c r="I2354" s="130">
        <v>30</v>
      </c>
      <c r="J2354" s="131">
        <f>VLOOKUP(F2354,Plan2!$A$11:$H$148,8,0)</f>
        <v>0.85</v>
      </c>
      <c r="K2354" s="129">
        <f t="shared" si="137"/>
        <v>25.5</v>
      </c>
      <c r="L2354" s="133">
        <v>42653</v>
      </c>
      <c r="M2354" s="130" t="s">
        <v>618</v>
      </c>
      <c r="N2354" s="130">
        <v>30</v>
      </c>
      <c r="O2354" s="146">
        <f t="shared" si="138"/>
        <v>25.5</v>
      </c>
      <c r="P2354" s="149">
        <v>43055</v>
      </c>
      <c r="Q2354" s="151" t="s">
        <v>701</v>
      </c>
      <c r="R2354" s="120" t="s">
        <v>611</v>
      </c>
    </row>
    <row r="2355" spans="1:18" ht="45" x14ac:dyDescent="0.25">
      <c r="A2355" s="120" t="s">
        <v>17</v>
      </c>
      <c r="B2355" s="121" t="s">
        <v>18</v>
      </c>
      <c r="C2355" s="122">
        <v>42664</v>
      </c>
      <c r="D2355" s="132">
        <v>310000</v>
      </c>
      <c r="E2355" s="120" t="s">
        <v>304</v>
      </c>
      <c r="F2355" s="130">
        <v>27</v>
      </c>
      <c r="G2355" s="120" t="str">
        <f>VLOOKUP(F2355,Plan2!$A$11:$H$148,3,0)</f>
        <v>CANETA MARCA-TEXTO, MATERIAL PLÁSTICO, TIPO PONTA FLUORESCENTE, COR VERDE, TIPO NÃO RECARREGÁVEL</v>
      </c>
      <c r="H2355" s="130" t="s">
        <v>594</v>
      </c>
      <c r="I2355" s="130">
        <v>15</v>
      </c>
      <c r="J2355" s="131">
        <f>VLOOKUP(F2355,Plan2!$A$11:$H$148,8,0)</f>
        <v>0.85</v>
      </c>
      <c r="K2355" s="129">
        <f t="shared" si="137"/>
        <v>12.75</v>
      </c>
      <c r="L2355" s="133">
        <v>42663</v>
      </c>
      <c r="M2355" s="130" t="s">
        <v>642</v>
      </c>
      <c r="N2355" s="130">
        <v>15</v>
      </c>
      <c r="O2355" s="146">
        <f t="shared" si="138"/>
        <v>12.75</v>
      </c>
      <c r="P2355" s="126">
        <v>42703</v>
      </c>
      <c r="Q2355" s="120">
        <v>384</v>
      </c>
      <c r="R2355" s="120" t="s">
        <v>611</v>
      </c>
    </row>
    <row r="2356" spans="1:18" ht="60" x14ac:dyDescent="0.25">
      <c r="A2356" s="120" t="s">
        <v>17</v>
      </c>
      <c r="B2356" s="121" t="s">
        <v>18</v>
      </c>
      <c r="C2356" s="122">
        <v>42664</v>
      </c>
      <c r="D2356" s="132">
        <v>310000</v>
      </c>
      <c r="E2356" s="120" t="s">
        <v>304</v>
      </c>
      <c r="F2356" s="130">
        <v>46</v>
      </c>
      <c r="G2356" s="120" t="str">
        <f>VLOOKUP(F2356,Plan2!$A$11:$H$148,3,0)</f>
        <v>COLA, COMPOSIÇÃO CIANIACRILATO, APLICAÇÃO MATERIAIS POROSOS, CARACTERÍSTICAS ADICIONAIS BICO APLICADOR, TIPO INSTANTÂNEA. TUBO DE 3G</v>
      </c>
      <c r="H2356" s="130" t="s">
        <v>594</v>
      </c>
      <c r="I2356" s="130">
        <v>10</v>
      </c>
      <c r="J2356" s="131">
        <f>VLOOKUP(F2356,Plan2!$A$11:$H$148,8,0)</f>
        <v>3.23</v>
      </c>
      <c r="K2356" s="129">
        <f t="shared" si="137"/>
        <v>32.299999999999997</v>
      </c>
      <c r="L2356" s="133">
        <v>42653</v>
      </c>
      <c r="M2356" s="130" t="s">
        <v>617</v>
      </c>
      <c r="N2356" s="130">
        <v>10</v>
      </c>
      <c r="O2356" s="146">
        <f t="shared" si="138"/>
        <v>32.299999999999997</v>
      </c>
      <c r="P2356" s="126">
        <v>42747</v>
      </c>
      <c r="Q2356" s="120">
        <v>14685</v>
      </c>
      <c r="R2356" s="120" t="s">
        <v>611</v>
      </c>
    </row>
    <row r="2357" spans="1:18" ht="75" x14ac:dyDescent="0.25">
      <c r="A2357" s="120" t="s">
        <v>17</v>
      </c>
      <c r="B2357" s="121" t="s">
        <v>18</v>
      </c>
      <c r="C2357" s="122">
        <v>42664</v>
      </c>
      <c r="D2357" s="132">
        <v>310000</v>
      </c>
      <c r="E2357" s="120" t="s">
        <v>304</v>
      </c>
      <c r="F2357" s="130">
        <v>47</v>
      </c>
      <c r="G2357" s="120" t="str">
        <f>VLOOKUP(F2357,Plan2!$A$11:$H$148,3,0)</f>
        <v>COLA, COMPOSIÇÃO POLIVINIL ACETATO- PVA, COR BRANCA, APLICAÇÃO ESCOLAR, CARACTERÍSTICAS ADICIONAIS LAVÁVEL, NÃO TÓXICA, VALIDADE MÍNIMA 18 MESES, TIPOLÍQUIDO. TUDO DE 40G</v>
      </c>
      <c r="H2357" s="130" t="s">
        <v>594</v>
      </c>
      <c r="I2357" s="130">
        <v>10</v>
      </c>
      <c r="J2357" s="131">
        <f>VLOOKUP(F2357,Plan2!$A$11:$H$148,8,0)</f>
        <v>0.49</v>
      </c>
      <c r="K2357" s="129">
        <f t="shared" si="137"/>
        <v>4.9000000000000004</v>
      </c>
      <c r="L2357" s="133">
        <v>42653</v>
      </c>
      <c r="M2357" s="130" t="s">
        <v>618</v>
      </c>
      <c r="N2357" s="130">
        <v>10</v>
      </c>
      <c r="O2357" s="146">
        <f t="shared" si="138"/>
        <v>4.9000000000000004</v>
      </c>
      <c r="P2357" s="149">
        <v>43055</v>
      </c>
      <c r="Q2357" s="151" t="s">
        <v>701</v>
      </c>
      <c r="R2357" s="120" t="s">
        <v>611</v>
      </c>
    </row>
    <row r="2358" spans="1:18" ht="45" x14ac:dyDescent="0.25">
      <c r="A2358" s="120" t="s">
        <v>17</v>
      </c>
      <c r="B2358" s="121" t="s">
        <v>18</v>
      </c>
      <c r="C2358" s="122">
        <v>42664</v>
      </c>
      <c r="D2358" s="132">
        <v>310000</v>
      </c>
      <c r="E2358" s="120" t="s">
        <v>304</v>
      </c>
      <c r="F2358" s="130">
        <v>48</v>
      </c>
      <c r="G2358" s="120" t="str">
        <f>VLOOKUP(F2358,Plan2!$A$11:$H$148,3,0)</f>
        <v>COLA, COR BRANCA, APLICAÇÃO PAPEL, CARACTERÍSTICAS ADICIONAIS ATÓXICA, TIPO BASTÃO. TUBO DE 20G</v>
      </c>
      <c r="H2358" s="130" t="s">
        <v>594</v>
      </c>
      <c r="I2358" s="130">
        <v>20</v>
      </c>
      <c r="J2358" s="131">
        <f>VLOOKUP(F2358,Plan2!$A$11:$H$148,8,0)</f>
        <v>0.94</v>
      </c>
      <c r="K2358" s="129">
        <f t="shared" si="137"/>
        <v>18.799999999999997</v>
      </c>
      <c r="L2358" s="133">
        <v>42653</v>
      </c>
      <c r="M2358" s="130" t="s">
        <v>617</v>
      </c>
      <c r="N2358" s="130">
        <v>20</v>
      </c>
      <c r="O2358" s="146">
        <f t="shared" si="138"/>
        <v>18.799999999999997</v>
      </c>
      <c r="P2358" s="126">
        <v>42747</v>
      </c>
      <c r="Q2358" s="120">
        <v>14685</v>
      </c>
      <c r="R2358" s="120" t="s">
        <v>611</v>
      </c>
    </row>
    <row r="2359" spans="1:18" ht="60" x14ac:dyDescent="0.25">
      <c r="A2359" s="120" t="s">
        <v>17</v>
      </c>
      <c r="B2359" s="121" t="s">
        <v>18</v>
      </c>
      <c r="C2359" s="122">
        <v>42664</v>
      </c>
      <c r="D2359" s="132">
        <v>310000</v>
      </c>
      <c r="E2359" s="120" t="s">
        <v>304</v>
      </c>
      <c r="F2359" s="130">
        <v>51</v>
      </c>
      <c r="G2359" s="120" t="str">
        <f>VLOOKUP(F2359,Plan2!$A$11:$H$148,3,0)</f>
        <v>COLCHETE FIXAÇÃO, MATERIAL METAL, TRATAMENTO SUPERFICIAL LATONADO, TAMANHO Nº 12, APLICAÇÃO PROCESSOS. CAIXA COM 72 UNIDADES</v>
      </c>
      <c r="H2359" s="130" t="s">
        <v>594</v>
      </c>
      <c r="I2359" s="130">
        <v>15</v>
      </c>
      <c r="J2359" s="131">
        <f>VLOOKUP(F2359,Plan2!$A$11:$H$148,8,0)</f>
        <v>4.5999999999999996</v>
      </c>
      <c r="K2359" s="129">
        <f t="shared" si="137"/>
        <v>69</v>
      </c>
      <c r="L2359" s="133">
        <v>42653</v>
      </c>
      <c r="M2359" s="130" t="s">
        <v>614</v>
      </c>
      <c r="N2359" s="130">
        <v>15</v>
      </c>
      <c r="O2359" s="146">
        <f t="shared" si="138"/>
        <v>69</v>
      </c>
      <c r="P2359" s="126">
        <v>42753</v>
      </c>
      <c r="Q2359" s="120">
        <v>1593</v>
      </c>
      <c r="R2359" s="120" t="s">
        <v>611</v>
      </c>
    </row>
    <row r="2360" spans="1:18" ht="60" x14ac:dyDescent="0.25">
      <c r="A2360" s="120" t="s">
        <v>17</v>
      </c>
      <c r="B2360" s="121" t="s">
        <v>18</v>
      </c>
      <c r="C2360" s="122">
        <v>42664</v>
      </c>
      <c r="D2360" s="132">
        <v>310000</v>
      </c>
      <c r="E2360" s="120" t="s">
        <v>304</v>
      </c>
      <c r="F2360" s="130">
        <v>82</v>
      </c>
      <c r="G2360" s="120" t="str">
        <f>VLOOKUP(F2360,Plan2!$A$11:$H$148,3,0)</f>
        <v>ESTILETE DESENHO, MATERIAL CORPO PLÁSTICO RESISTENTE, LARGURA LÂMINA 22 MM, TIPO LÂMINA RETRÁTIL, TIPO FIXAÇÃO LÂMINA ENCAIXE DE PRESSÃO</v>
      </c>
      <c r="H2360" s="130" t="s">
        <v>594</v>
      </c>
      <c r="I2360" s="130">
        <v>15</v>
      </c>
      <c r="J2360" s="131">
        <f>VLOOKUP(F2360,Plan2!$A$11:$H$148,8,0)</f>
        <v>1</v>
      </c>
      <c r="K2360" s="129">
        <f t="shared" si="137"/>
        <v>15</v>
      </c>
      <c r="L2360" s="133">
        <v>42653</v>
      </c>
      <c r="M2360" s="130" t="s">
        <v>618</v>
      </c>
      <c r="N2360" s="130">
        <v>15</v>
      </c>
      <c r="O2360" s="146">
        <f t="shared" si="138"/>
        <v>15</v>
      </c>
      <c r="P2360" s="149">
        <v>43055</v>
      </c>
      <c r="Q2360" s="151" t="s">
        <v>701</v>
      </c>
      <c r="R2360" s="120" t="s">
        <v>611</v>
      </c>
    </row>
    <row r="2361" spans="1:18" ht="60" x14ac:dyDescent="0.25">
      <c r="A2361" s="120" t="s">
        <v>17</v>
      </c>
      <c r="B2361" s="121" t="s">
        <v>18</v>
      </c>
      <c r="C2361" s="122">
        <v>42664</v>
      </c>
      <c r="D2361" s="132">
        <v>310000</v>
      </c>
      <c r="E2361" s="120" t="s">
        <v>304</v>
      </c>
      <c r="F2361" s="130">
        <v>85</v>
      </c>
      <c r="G2361" s="120" t="str">
        <f>VLOOKUP(F2361,Plan2!$A$11:$H$148,3,0)</f>
        <v>EXTRATOR GRAMPO, MATERIAL AÇO INOXIDÁVEL, TIPO ESPÁTULA, CARACTERÍSTICAS ADICIONAIS DIMENSÕES 150 X 5 MM</v>
      </c>
      <c r="H2361" s="130" t="s">
        <v>594</v>
      </c>
      <c r="I2361" s="130">
        <v>10</v>
      </c>
      <c r="J2361" s="131">
        <f>VLOOKUP(F2361,Plan2!$A$11:$H$148,8,0)</f>
        <v>0.88</v>
      </c>
      <c r="K2361" s="129">
        <f t="shared" si="137"/>
        <v>8.8000000000000007</v>
      </c>
      <c r="L2361" s="133">
        <v>42653</v>
      </c>
      <c r="M2361" s="130" t="s">
        <v>618</v>
      </c>
      <c r="N2361" s="130">
        <v>10</v>
      </c>
      <c r="O2361" s="146">
        <f t="shared" si="138"/>
        <v>8.8000000000000007</v>
      </c>
      <c r="P2361" s="149">
        <v>43055</v>
      </c>
      <c r="Q2361" s="151" t="s">
        <v>701</v>
      </c>
      <c r="R2361" s="120" t="s">
        <v>611</v>
      </c>
    </row>
    <row r="2362" spans="1:18" ht="135" x14ac:dyDescent="0.25">
      <c r="A2362" s="120" t="s">
        <v>17</v>
      </c>
      <c r="B2362" s="121" t="s">
        <v>18</v>
      </c>
      <c r="C2362" s="122">
        <v>42664</v>
      </c>
      <c r="D2362" s="132">
        <v>310000</v>
      </c>
      <c r="E2362" s="120" t="s">
        <v>304</v>
      </c>
      <c r="F2362" s="130">
        <v>115</v>
      </c>
      <c r="G2362" s="120" t="str">
        <f>VLOOKUP(F2362,Plan2!$A$11:$H$148,3,0)</f>
        <v>LUVA PARA PROCEDIMENTO NÃO CIRÚRGICO, MATERIAL LÁTEX NATURAL ÍNTEGRO E UNIFORME, TAMANHO PEQUENO, CARACTERÍSTICAS ADICIONAIS LUBRIFICADA COM PÓ BIOABSORVÍVEL, DESCARTÁVEL, APRESENTAÇÃO ATÓXICA, TIPO AMBIDESTRA, TIPO USO DESCARTÁVEL, MODELO FORMATO ANATÔMICO, FINALIDADE RESISTENTE À TRAÇÃO</v>
      </c>
      <c r="H2362" s="130" t="s">
        <v>594</v>
      </c>
      <c r="I2362" s="130">
        <v>2</v>
      </c>
      <c r="J2362" s="131">
        <f>VLOOKUP(F2362,Plan2!$A$11:$H$148,8,0)</f>
        <v>14.1</v>
      </c>
      <c r="K2362" s="129">
        <f t="shared" si="137"/>
        <v>28.2</v>
      </c>
      <c r="L2362" s="130" t="s">
        <v>477</v>
      </c>
      <c r="M2362" s="130" t="s">
        <v>477</v>
      </c>
      <c r="N2362" s="130" t="s">
        <v>477</v>
      </c>
      <c r="O2362" s="130" t="s">
        <v>477</v>
      </c>
      <c r="P2362" s="126" t="s">
        <v>477</v>
      </c>
      <c r="Q2362" s="120" t="s">
        <v>477</v>
      </c>
      <c r="R2362" s="120" t="s">
        <v>478</v>
      </c>
    </row>
    <row r="2363" spans="1:18" ht="45" x14ac:dyDescent="0.25">
      <c r="A2363" s="120" t="s">
        <v>17</v>
      </c>
      <c r="B2363" s="121" t="s">
        <v>18</v>
      </c>
      <c r="C2363" s="122">
        <v>42664</v>
      </c>
      <c r="D2363" s="132">
        <v>310000</v>
      </c>
      <c r="E2363" s="120" t="s">
        <v>304</v>
      </c>
      <c r="F2363" s="130">
        <v>145</v>
      </c>
      <c r="G2363" s="120" t="str">
        <f>VLOOKUP(F2363,Plan2!$A$11:$H$148,3,0)</f>
        <v>PERCEVEJO, MATERIAL METAL, TRATAMENTO SUPERFICIAL LATONADO, TAMANHO 10 MM. CAIXA COM 100 UNIDADES</v>
      </c>
      <c r="H2363" s="130" t="s">
        <v>594</v>
      </c>
      <c r="I2363" s="130">
        <v>5</v>
      </c>
      <c r="J2363" s="131">
        <f>VLOOKUP(F2363,Plan2!$A$11:$H$148,8,0)</f>
        <v>1.08</v>
      </c>
      <c r="K2363" s="129">
        <f t="shared" si="137"/>
        <v>5.4</v>
      </c>
      <c r="L2363" s="133">
        <v>42653</v>
      </c>
      <c r="M2363" s="144" t="s">
        <v>619</v>
      </c>
      <c r="N2363" s="130">
        <v>5</v>
      </c>
      <c r="O2363" s="146">
        <f t="shared" si="138"/>
        <v>5.4</v>
      </c>
      <c r="P2363" s="133">
        <v>42769</v>
      </c>
      <c r="Q2363" s="144">
        <v>1611</v>
      </c>
      <c r="R2363" s="120" t="s">
        <v>611</v>
      </c>
    </row>
    <row r="2364" spans="1:18" ht="60" x14ac:dyDescent="0.25">
      <c r="A2364" s="120" t="s">
        <v>17</v>
      </c>
      <c r="B2364" s="121" t="s">
        <v>18</v>
      </c>
      <c r="C2364" s="122">
        <v>42664</v>
      </c>
      <c r="D2364" s="132">
        <v>310000</v>
      </c>
      <c r="E2364" s="120" t="s">
        <v>304</v>
      </c>
      <c r="F2364" s="130">
        <v>158</v>
      </c>
      <c r="G2364" s="120" t="str">
        <f>VLOOKUP(F2364,Plan2!$A$11:$H$148,3,0)</f>
        <v>PINCEL QUADRO BRANCO / MAGNÉTICO, MATERIAL PLÁSTICO, MATERIAL PONTA FELTRO, TIPO CARGA DESCARTÁVEL, COR VERDE</v>
      </c>
      <c r="H2364" s="130" t="s">
        <v>594</v>
      </c>
      <c r="I2364" s="130">
        <v>25</v>
      </c>
      <c r="J2364" s="131">
        <f>VLOOKUP(F2364,Plan2!$A$11:$H$148,8,0)</f>
        <v>1.27</v>
      </c>
      <c r="K2364" s="129">
        <f t="shared" si="137"/>
        <v>31.75</v>
      </c>
      <c r="L2364" s="133">
        <v>42653</v>
      </c>
      <c r="M2364" s="130" t="s">
        <v>618</v>
      </c>
      <c r="N2364" s="130">
        <v>25</v>
      </c>
      <c r="O2364" s="146">
        <f t="shared" si="138"/>
        <v>31.75</v>
      </c>
      <c r="P2364" s="149">
        <v>43055</v>
      </c>
      <c r="Q2364" s="151" t="s">
        <v>701</v>
      </c>
      <c r="R2364" s="120" t="s">
        <v>611</v>
      </c>
    </row>
    <row r="2365" spans="1:18" ht="60" x14ac:dyDescent="0.25">
      <c r="A2365" s="120" t="s">
        <v>17</v>
      </c>
      <c r="B2365" s="121" t="s">
        <v>18</v>
      </c>
      <c r="C2365" s="122">
        <v>42664</v>
      </c>
      <c r="D2365" s="132">
        <v>310000</v>
      </c>
      <c r="E2365" s="120" t="s">
        <v>304</v>
      </c>
      <c r="F2365" s="130">
        <v>175</v>
      </c>
      <c r="G2365" s="120" t="str">
        <f>VLOOKUP(F2365,Plan2!$A$11:$H$148,3,0)</f>
        <v>TINTA PARA CARIMBO, COR AZUL, COMPONENTES ÁGUA, PIGMENTOS, ASPECTO FÍSICO LÍQUIDO, APLICAÇÃO ALMOFADA, CAPACIDADE FRASCO 40 ML</v>
      </c>
      <c r="H2365" s="130" t="s">
        <v>594</v>
      </c>
      <c r="I2365" s="130">
        <v>15</v>
      </c>
      <c r="J2365" s="131">
        <f>VLOOKUP(F2365,Plan2!$A$11:$H$148,8,0)</f>
        <v>1.6</v>
      </c>
      <c r="K2365" s="129">
        <f t="shared" si="137"/>
        <v>24</v>
      </c>
      <c r="L2365" s="133">
        <v>42653</v>
      </c>
      <c r="M2365" s="130" t="s">
        <v>618</v>
      </c>
      <c r="N2365" s="130">
        <v>15</v>
      </c>
      <c r="O2365" s="146">
        <f t="shared" si="138"/>
        <v>24</v>
      </c>
      <c r="P2365" s="149">
        <v>43055</v>
      </c>
      <c r="Q2365" s="151" t="s">
        <v>701</v>
      </c>
      <c r="R2365" s="120" t="s">
        <v>611</v>
      </c>
    </row>
    <row r="2366" spans="1:18" ht="120" x14ac:dyDescent="0.25">
      <c r="A2366" s="120" t="s">
        <v>17</v>
      </c>
      <c r="B2366" s="121" t="s">
        <v>18</v>
      </c>
      <c r="C2366" s="122">
        <v>42664</v>
      </c>
      <c r="D2366" s="132">
        <v>500030</v>
      </c>
      <c r="E2366" s="120" t="s">
        <v>595</v>
      </c>
      <c r="F2366" s="130">
        <v>84</v>
      </c>
      <c r="G2366" s="120" t="s">
        <v>107</v>
      </c>
      <c r="H2366" s="130" t="s">
        <v>477</v>
      </c>
      <c r="I2366" s="130">
        <v>5</v>
      </c>
      <c r="J2366" s="131">
        <v>74.849999999999994</v>
      </c>
      <c r="K2366" s="129">
        <f t="shared" si="137"/>
        <v>374.25</v>
      </c>
      <c r="L2366" s="133">
        <v>42664</v>
      </c>
      <c r="M2366" s="130" t="s">
        <v>652</v>
      </c>
      <c r="N2366" s="130">
        <v>5</v>
      </c>
      <c r="O2366" s="146">
        <f t="shared" si="138"/>
        <v>374.25</v>
      </c>
      <c r="P2366" s="126">
        <v>42670</v>
      </c>
      <c r="Q2366" s="120">
        <v>6733</v>
      </c>
      <c r="R2366" s="120" t="s">
        <v>611</v>
      </c>
    </row>
    <row r="2367" spans="1:18" ht="60" x14ac:dyDescent="0.25">
      <c r="A2367" s="120" t="s">
        <v>17</v>
      </c>
      <c r="B2367" s="121" t="s">
        <v>18</v>
      </c>
      <c r="C2367" s="122">
        <v>42664</v>
      </c>
      <c r="D2367" s="132">
        <v>500030</v>
      </c>
      <c r="E2367" s="120" t="s">
        <v>595</v>
      </c>
      <c r="F2367" s="130">
        <v>15</v>
      </c>
      <c r="G2367" s="120" t="s">
        <v>55</v>
      </c>
      <c r="H2367" s="130" t="s">
        <v>477</v>
      </c>
      <c r="I2367" s="130">
        <v>200</v>
      </c>
      <c r="J2367" s="131">
        <v>0.6</v>
      </c>
      <c r="K2367" s="129">
        <f t="shared" si="137"/>
        <v>120</v>
      </c>
      <c r="L2367" s="133">
        <v>42664</v>
      </c>
      <c r="M2367" s="130" t="s">
        <v>653</v>
      </c>
      <c r="N2367" s="130">
        <v>200</v>
      </c>
      <c r="O2367" s="146">
        <f t="shared" si="138"/>
        <v>120</v>
      </c>
      <c r="P2367" s="126">
        <v>42684</v>
      </c>
      <c r="Q2367" s="120">
        <v>14085</v>
      </c>
      <c r="R2367" s="120" t="s">
        <v>611</v>
      </c>
    </row>
    <row r="2368" spans="1:18" ht="45" x14ac:dyDescent="0.25">
      <c r="A2368" s="120" t="s">
        <v>17</v>
      </c>
      <c r="B2368" s="121" t="s">
        <v>18</v>
      </c>
      <c r="C2368" s="122">
        <v>42664</v>
      </c>
      <c r="D2368" s="132">
        <v>500030</v>
      </c>
      <c r="E2368" s="120" t="s">
        <v>595</v>
      </c>
      <c r="F2368" s="130">
        <v>48</v>
      </c>
      <c r="G2368" s="120" t="s">
        <v>85</v>
      </c>
      <c r="H2368" s="130" t="s">
        <v>477</v>
      </c>
      <c r="I2368" s="130">
        <v>50</v>
      </c>
      <c r="J2368" s="131">
        <v>0.94</v>
      </c>
      <c r="K2368" s="129">
        <f t="shared" si="137"/>
        <v>47</v>
      </c>
      <c r="L2368" s="133">
        <v>42664</v>
      </c>
      <c r="M2368" s="130" t="s">
        <v>653</v>
      </c>
      <c r="N2368" s="130">
        <v>50</v>
      </c>
      <c r="O2368" s="146">
        <f t="shared" si="138"/>
        <v>47</v>
      </c>
      <c r="P2368" s="126">
        <v>42684</v>
      </c>
      <c r="Q2368" s="120">
        <v>14085</v>
      </c>
      <c r="R2368" s="120" t="s">
        <v>611</v>
      </c>
    </row>
    <row r="2369" spans="1:18" ht="60" x14ac:dyDescent="0.25">
      <c r="A2369" s="120" t="s">
        <v>17</v>
      </c>
      <c r="B2369" s="121" t="s">
        <v>18</v>
      </c>
      <c r="C2369" s="122">
        <v>42664</v>
      </c>
      <c r="D2369" s="132">
        <v>500030</v>
      </c>
      <c r="E2369" s="120" t="s">
        <v>595</v>
      </c>
      <c r="F2369" s="130">
        <v>163</v>
      </c>
      <c r="G2369" s="120" t="s">
        <v>175</v>
      </c>
      <c r="H2369" s="130" t="s">
        <v>477</v>
      </c>
      <c r="I2369" s="130">
        <v>10</v>
      </c>
      <c r="J2369" s="131">
        <v>0.49</v>
      </c>
      <c r="K2369" s="129">
        <f t="shared" si="137"/>
        <v>4.9000000000000004</v>
      </c>
      <c r="L2369" s="133">
        <v>42664</v>
      </c>
      <c r="M2369" s="130" t="s">
        <v>653</v>
      </c>
      <c r="N2369" s="130">
        <v>10</v>
      </c>
      <c r="O2369" s="146">
        <f t="shared" si="138"/>
        <v>4.9000000000000004</v>
      </c>
      <c r="P2369" s="126">
        <v>42684</v>
      </c>
      <c r="Q2369" s="120">
        <v>14085</v>
      </c>
      <c r="R2369" s="120" t="s">
        <v>611</v>
      </c>
    </row>
    <row r="2370" spans="1:18" ht="30" x14ac:dyDescent="0.25">
      <c r="A2370" s="120" t="s">
        <v>17</v>
      </c>
      <c r="B2370" s="121" t="s">
        <v>18</v>
      </c>
      <c r="C2370" s="122">
        <v>42664</v>
      </c>
      <c r="D2370" s="132">
        <v>500030</v>
      </c>
      <c r="E2370" s="120" t="s">
        <v>595</v>
      </c>
      <c r="F2370" s="130">
        <v>124</v>
      </c>
      <c r="G2370" s="120" t="s">
        <v>144</v>
      </c>
      <c r="H2370" s="130" t="s">
        <v>477</v>
      </c>
      <c r="I2370" s="130">
        <v>50</v>
      </c>
      <c r="J2370" s="131">
        <v>10.7</v>
      </c>
      <c r="K2370" s="129">
        <f t="shared" si="137"/>
        <v>535</v>
      </c>
      <c r="L2370" s="133">
        <v>42664</v>
      </c>
      <c r="M2370" s="130" t="s">
        <v>654</v>
      </c>
      <c r="N2370" s="130">
        <v>50</v>
      </c>
      <c r="O2370" s="146">
        <f t="shared" si="138"/>
        <v>535</v>
      </c>
      <c r="P2370" s="126">
        <v>42759</v>
      </c>
      <c r="Q2370" s="120">
        <v>4731</v>
      </c>
      <c r="R2370" s="120" t="s">
        <v>611</v>
      </c>
    </row>
    <row r="2371" spans="1:18" ht="60" x14ac:dyDescent="0.25">
      <c r="A2371" s="120" t="s">
        <v>17</v>
      </c>
      <c r="B2371" s="121" t="s">
        <v>18</v>
      </c>
      <c r="C2371" s="122">
        <v>42664</v>
      </c>
      <c r="D2371" s="132">
        <v>500030</v>
      </c>
      <c r="E2371" s="120" t="s">
        <v>595</v>
      </c>
      <c r="F2371" s="130">
        <v>12</v>
      </c>
      <c r="G2371" s="120" t="s">
        <v>52</v>
      </c>
      <c r="H2371" s="130" t="s">
        <v>477</v>
      </c>
      <c r="I2371" s="130">
        <v>100</v>
      </c>
      <c r="J2371" s="131">
        <v>0.56999999999999995</v>
      </c>
      <c r="K2371" s="129">
        <f t="shared" si="137"/>
        <v>56.999999999999993</v>
      </c>
      <c r="L2371" s="133">
        <v>42664</v>
      </c>
      <c r="M2371" s="130" t="s">
        <v>655</v>
      </c>
      <c r="N2371" s="130">
        <v>100</v>
      </c>
      <c r="O2371" s="146">
        <f t="shared" si="138"/>
        <v>56.999999999999993</v>
      </c>
      <c r="P2371" s="149">
        <v>43055</v>
      </c>
      <c r="Q2371" s="151" t="s">
        <v>700</v>
      </c>
      <c r="R2371" s="150" t="s">
        <v>611</v>
      </c>
    </row>
    <row r="2372" spans="1:18" ht="60" x14ac:dyDescent="0.25">
      <c r="A2372" s="120" t="s">
        <v>17</v>
      </c>
      <c r="B2372" s="121" t="s">
        <v>18</v>
      </c>
      <c r="C2372" s="122">
        <v>42664</v>
      </c>
      <c r="D2372" s="132">
        <v>500030</v>
      </c>
      <c r="E2372" s="120" t="s">
        <v>595</v>
      </c>
      <c r="F2372" s="130">
        <v>82</v>
      </c>
      <c r="G2372" s="120" t="s">
        <v>105</v>
      </c>
      <c r="H2372" s="130" t="s">
        <v>477</v>
      </c>
      <c r="I2372" s="130">
        <v>10</v>
      </c>
      <c r="J2372" s="131">
        <v>1</v>
      </c>
      <c r="K2372" s="129">
        <f t="shared" si="137"/>
        <v>10</v>
      </c>
      <c r="L2372" s="133">
        <v>42664</v>
      </c>
      <c r="M2372" s="130" t="s">
        <v>655</v>
      </c>
      <c r="N2372" s="130">
        <v>10</v>
      </c>
      <c r="O2372" s="146">
        <f t="shared" si="138"/>
        <v>10</v>
      </c>
      <c r="P2372" s="149">
        <v>43055</v>
      </c>
      <c r="Q2372" s="151" t="s">
        <v>700</v>
      </c>
      <c r="R2372" s="150" t="s">
        <v>611</v>
      </c>
    </row>
    <row r="2373" spans="1:18" ht="60" x14ac:dyDescent="0.25">
      <c r="A2373" s="120" t="s">
        <v>17</v>
      </c>
      <c r="B2373" s="121" t="s">
        <v>18</v>
      </c>
      <c r="C2373" s="122">
        <v>42664</v>
      </c>
      <c r="D2373" s="132">
        <v>500030</v>
      </c>
      <c r="E2373" s="120" t="s">
        <v>595</v>
      </c>
      <c r="F2373" s="130">
        <v>158</v>
      </c>
      <c r="G2373" s="120" t="s">
        <v>172</v>
      </c>
      <c r="H2373" s="130" t="s">
        <v>477</v>
      </c>
      <c r="I2373" s="130">
        <v>50</v>
      </c>
      <c r="J2373" s="131">
        <v>1.27</v>
      </c>
      <c r="K2373" s="129">
        <f t="shared" ref="K2373:K2391" si="139">J2373*I2373</f>
        <v>63.5</v>
      </c>
      <c r="L2373" s="133">
        <v>42664</v>
      </c>
      <c r="M2373" s="130" t="s">
        <v>655</v>
      </c>
      <c r="N2373" s="130">
        <v>50</v>
      </c>
      <c r="O2373" s="146">
        <f t="shared" si="138"/>
        <v>63.5</v>
      </c>
      <c r="P2373" s="149">
        <v>43055</v>
      </c>
      <c r="Q2373" s="151" t="s">
        <v>700</v>
      </c>
      <c r="R2373" s="150" t="s">
        <v>611</v>
      </c>
    </row>
    <row r="2374" spans="1:18" ht="60" x14ac:dyDescent="0.25">
      <c r="A2374" s="120" t="s">
        <v>17</v>
      </c>
      <c r="B2374" s="121" t="s">
        <v>18</v>
      </c>
      <c r="C2374" s="122">
        <v>42664</v>
      </c>
      <c r="D2374" s="132">
        <v>500030</v>
      </c>
      <c r="E2374" s="120" t="s">
        <v>595</v>
      </c>
      <c r="F2374" s="130">
        <v>159</v>
      </c>
      <c r="G2374" s="120" t="s">
        <v>173</v>
      </c>
      <c r="H2374" s="130" t="s">
        <v>477</v>
      </c>
      <c r="I2374" s="130">
        <v>50</v>
      </c>
      <c r="J2374" s="131">
        <v>1.28</v>
      </c>
      <c r="K2374" s="129">
        <f t="shared" si="139"/>
        <v>64</v>
      </c>
      <c r="L2374" s="133">
        <v>42664</v>
      </c>
      <c r="M2374" s="130" t="s">
        <v>655</v>
      </c>
      <c r="N2374" s="130">
        <v>50</v>
      </c>
      <c r="O2374" s="146">
        <f t="shared" si="138"/>
        <v>64</v>
      </c>
      <c r="P2374" s="149">
        <v>43055</v>
      </c>
      <c r="Q2374" s="151" t="s">
        <v>700</v>
      </c>
      <c r="R2374" s="150" t="s">
        <v>611</v>
      </c>
    </row>
    <row r="2375" spans="1:18" ht="60" x14ac:dyDescent="0.25">
      <c r="A2375" s="120" t="s">
        <v>17</v>
      </c>
      <c r="B2375" s="121" t="s">
        <v>18</v>
      </c>
      <c r="C2375" s="122">
        <v>42664</v>
      </c>
      <c r="D2375" s="132">
        <v>500030</v>
      </c>
      <c r="E2375" s="120" t="s">
        <v>595</v>
      </c>
      <c r="F2375" s="130">
        <v>8</v>
      </c>
      <c r="G2375" s="120" t="s">
        <v>48</v>
      </c>
      <c r="H2375" s="130" t="s">
        <v>477</v>
      </c>
      <c r="I2375" s="130">
        <v>50</v>
      </c>
      <c r="J2375" s="131">
        <v>0.4</v>
      </c>
      <c r="K2375" s="129">
        <f t="shared" si="139"/>
        <v>20</v>
      </c>
      <c r="L2375" s="133">
        <v>42664</v>
      </c>
      <c r="M2375" s="130" t="s">
        <v>656</v>
      </c>
      <c r="N2375" s="130">
        <v>50</v>
      </c>
      <c r="O2375" s="146">
        <f t="shared" si="138"/>
        <v>20</v>
      </c>
      <c r="P2375" s="126">
        <v>42683</v>
      </c>
      <c r="Q2375" s="120">
        <v>1522</v>
      </c>
      <c r="R2375" s="120" t="s">
        <v>611</v>
      </c>
    </row>
    <row r="2376" spans="1:18" ht="75" x14ac:dyDescent="0.25">
      <c r="A2376" s="120" t="s">
        <v>17</v>
      </c>
      <c r="B2376" s="121" t="s">
        <v>18</v>
      </c>
      <c r="C2376" s="122">
        <v>42664</v>
      </c>
      <c r="D2376" s="132">
        <v>500030</v>
      </c>
      <c r="E2376" s="120" t="s">
        <v>595</v>
      </c>
      <c r="F2376" s="130">
        <v>91</v>
      </c>
      <c r="G2376" s="120" t="s">
        <v>114</v>
      </c>
      <c r="H2376" s="130" t="s">
        <v>477</v>
      </c>
      <c r="I2376" s="130">
        <v>30</v>
      </c>
      <c r="J2376" s="131">
        <v>1.03</v>
      </c>
      <c r="K2376" s="129">
        <f t="shared" si="139"/>
        <v>30.900000000000002</v>
      </c>
      <c r="L2376" s="133">
        <v>42664</v>
      </c>
      <c r="M2376" s="130" t="s">
        <v>657</v>
      </c>
      <c r="N2376" s="130">
        <v>30</v>
      </c>
      <c r="O2376" s="146">
        <f t="shared" si="138"/>
        <v>30.900000000000002</v>
      </c>
      <c r="P2376" s="126">
        <v>42684</v>
      </c>
      <c r="Q2376" s="120">
        <v>3547</v>
      </c>
      <c r="R2376" s="120" t="s">
        <v>611</v>
      </c>
    </row>
    <row r="2377" spans="1:18" ht="105" x14ac:dyDescent="0.25">
      <c r="A2377" s="130" t="s">
        <v>596</v>
      </c>
      <c r="B2377" s="120" t="s">
        <v>597</v>
      </c>
      <c r="C2377" s="122">
        <v>42936</v>
      </c>
      <c r="D2377" s="132">
        <v>140020</v>
      </c>
      <c r="E2377" s="120" t="s">
        <v>569</v>
      </c>
      <c r="F2377" s="130">
        <v>8</v>
      </c>
      <c r="G2377" s="120" t="s">
        <v>598</v>
      </c>
      <c r="H2377" s="130" t="s">
        <v>612</v>
      </c>
      <c r="I2377" s="130">
        <v>700</v>
      </c>
      <c r="J2377" s="131">
        <v>0.36</v>
      </c>
      <c r="K2377" s="129">
        <f t="shared" si="139"/>
        <v>252</v>
      </c>
      <c r="L2377" s="133">
        <v>42691</v>
      </c>
      <c r="M2377" s="130" t="s">
        <v>660</v>
      </c>
      <c r="N2377" s="130">
        <v>700</v>
      </c>
      <c r="O2377" s="146">
        <f t="shared" si="138"/>
        <v>252</v>
      </c>
      <c r="P2377" s="122" t="s">
        <v>669</v>
      </c>
      <c r="Q2377" s="120" t="s">
        <v>670</v>
      </c>
      <c r="R2377" s="120" t="s">
        <v>611</v>
      </c>
    </row>
    <row r="2378" spans="1:18" ht="105" x14ac:dyDescent="0.25">
      <c r="A2378" s="130" t="s">
        <v>596</v>
      </c>
      <c r="B2378" s="120" t="s">
        <v>597</v>
      </c>
      <c r="C2378" s="122">
        <v>42936</v>
      </c>
      <c r="D2378" s="132">
        <v>140020</v>
      </c>
      <c r="E2378" s="120" t="s">
        <v>569</v>
      </c>
      <c r="F2378" s="130">
        <v>9</v>
      </c>
      <c r="G2378" s="120" t="s">
        <v>599</v>
      </c>
      <c r="H2378" s="130" t="s">
        <v>612</v>
      </c>
      <c r="I2378" s="130">
        <v>700</v>
      </c>
      <c r="J2378" s="131">
        <v>0.36</v>
      </c>
      <c r="K2378" s="129">
        <f t="shared" si="139"/>
        <v>252</v>
      </c>
      <c r="L2378" s="133">
        <v>42691</v>
      </c>
      <c r="M2378" s="130" t="s">
        <v>660</v>
      </c>
      <c r="N2378" s="130">
        <v>700</v>
      </c>
      <c r="O2378" s="146">
        <f t="shared" si="138"/>
        <v>252</v>
      </c>
      <c r="P2378" s="122" t="s">
        <v>669</v>
      </c>
      <c r="Q2378" s="120" t="s">
        <v>670</v>
      </c>
      <c r="R2378" s="120" t="s">
        <v>611</v>
      </c>
    </row>
    <row r="2379" spans="1:18" ht="105" x14ac:dyDescent="0.25">
      <c r="A2379" s="130" t="s">
        <v>596</v>
      </c>
      <c r="B2379" s="120" t="s">
        <v>597</v>
      </c>
      <c r="C2379" s="122">
        <v>42936</v>
      </c>
      <c r="D2379" s="132">
        <v>140020</v>
      </c>
      <c r="E2379" s="120" t="s">
        <v>569</v>
      </c>
      <c r="F2379" s="130">
        <v>10</v>
      </c>
      <c r="G2379" s="120" t="s">
        <v>600</v>
      </c>
      <c r="H2379" s="130" t="s">
        <v>612</v>
      </c>
      <c r="I2379" s="130">
        <v>700</v>
      </c>
      <c r="J2379" s="131">
        <v>0.36</v>
      </c>
      <c r="K2379" s="129">
        <f t="shared" si="139"/>
        <v>252</v>
      </c>
      <c r="L2379" s="133">
        <v>42691</v>
      </c>
      <c r="M2379" s="130" t="s">
        <v>660</v>
      </c>
      <c r="N2379" s="130">
        <v>700</v>
      </c>
      <c r="O2379" s="146">
        <f t="shared" si="138"/>
        <v>252</v>
      </c>
      <c r="P2379" s="122" t="s">
        <v>669</v>
      </c>
      <c r="Q2379" s="120" t="s">
        <v>670</v>
      </c>
      <c r="R2379" s="120" t="s">
        <v>611</v>
      </c>
    </row>
    <row r="2380" spans="1:18" ht="30" x14ac:dyDescent="0.25">
      <c r="A2380" s="130" t="s">
        <v>596</v>
      </c>
      <c r="B2380" s="120" t="s">
        <v>597</v>
      </c>
      <c r="C2380" s="122">
        <v>42936</v>
      </c>
      <c r="D2380" s="132">
        <v>140020</v>
      </c>
      <c r="E2380" s="120" t="s">
        <v>569</v>
      </c>
      <c r="F2380" s="130">
        <v>11</v>
      </c>
      <c r="G2380" s="120" t="s">
        <v>601</v>
      </c>
      <c r="H2380" s="130" t="s">
        <v>612</v>
      </c>
      <c r="I2380" s="130">
        <v>500</v>
      </c>
      <c r="J2380" s="131">
        <v>1</v>
      </c>
      <c r="K2380" s="129">
        <f t="shared" si="139"/>
        <v>500</v>
      </c>
      <c r="L2380" s="133">
        <v>42691</v>
      </c>
      <c r="M2380" s="130" t="s">
        <v>664</v>
      </c>
      <c r="N2380" s="130">
        <v>500</v>
      </c>
      <c r="O2380" s="146">
        <f t="shared" si="138"/>
        <v>500</v>
      </c>
      <c r="P2380" s="133">
        <v>42808</v>
      </c>
      <c r="Q2380" s="130">
        <v>4383</v>
      </c>
      <c r="R2380" s="120" t="s">
        <v>611</v>
      </c>
    </row>
    <row r="2381" spans="1:18" ht="30" x14ac:dyDescent="0.25">
      <c r="A2381" s="130" t="s">
        <v>596</v>
      </c>
      <c r="B2381" s="120" t="s">
        <v>597</v>
      </c>
      <c r="C2381" s="122">
        <v>42936</v>
      </c>
      <c r="D2381" s="132">
        <v>140020</v>
      </c>
      <c r="E2381" s="120" t="s">
        <v>569</v>
      </c>
      <c r="F2381" s="130">
        <v>12</v>
      </c>
      <c r="G2381" s="120" t="s">
        <v>602</v>
      </c>
      <c r="H2381" s="130" t="s">
        <v>612</v>
      </c>
      <c r="I2381" s="130">
        <v>100</v>
      </c>
      <c r="J2381" s="131">
        <v>1</v>
      </c>
      <c r="K2381" s="129">
        <f t="shared" si="139"/>
        <v>100</v>
      </c>
      <c r="L2381" s="133">
        <v>42691</v>
      </c>
      <c r="M2381" s="130" t="s">
        <v>664</v>
      </c>
      <c r="N2381" s="130">
        <v>100</v>
      </c>
      <c r="O2381" s="146">
        <f t="shared" si="138"/>
        <v>100</v>
      </c>
      <c r="P2381" s="133">
        <v>42808</v>
      </c>
      <c r="Q2381" s="130">
        <v>4383</v>
      </c>
      <c r="R2381" s="120" t="s">
        <v>611</v>
      </c>
    </row>
    <row r="2382" spans="1:18" ht="60" x14ac:dyDescent="0.25">
      <c r="A2382" s="130" t="s">
        <v>596</v>
      </c>
      <c r="B2382" s="120" t="s">
        <v>597</v>
      </c>
      <c r="C2382" s="122">
        <v>42936</v>
      </c>
      <c r="D2382" s="132">
        <v>140020</v>
      </c>
      <c r="E2382" s="120" t="s">
        <v>569</v>
      </c>
      <c r="F2382" s="130">
        <v>22</v>
      </c>
      <c r="G2382" s="120" t="s">
        <v>603</v>
      </c>
      <c r="H2382" s="130" t="s">
        <v>612</v>
      </c>
      <c r="I2382" s="130">
        <v>1000</v>
      </c>
      <c r="J2382" s="131">
        <v>0.15</v>
      </c>
      <c r="K2382" s="129">
        <f t="shared" si="139"/>
        <v>150</v>
      </c>
      <c r="L2382" s="133">
        <v>42691</v>
      </c>
      <c r="M2382" s="130" t="s">
        <v>663</v>
      </c>
      <c r="N2382" s="130">
        <v>1000</v>
      </c>
      <c r="O2382" s="146">
        <f t="shared" si="138"/>
        <v>150</v>
      </c>
      <c r="P2382" s="133">
        <v>42808</v>
      </c>
      <c r="Q2382" s="130">
        <v>17489</v>
      </c>
      <c r="R2382" s="120" t="s">
        <v>611</v>
      </c>
    </row>
    <row r="2383" spans="1:18" ht="60" x14ac:dyDescent="0.25">
      <c r="A2383" s="130" t="s">
        <v>596</v>
      </c>
      <c r="B2383" s="120" t="s">
        <v>597</v>
      </c>
      <c r="C2383" s="122">
        <v>42936</v>
      </c>
      <c r="D2383" s="132">
        <v>140020</v>
      </c>
      <c r="E2383" s="120" t="s">
        <v>569</v>
      </c>
      <c r="F2383" s="130">
        <v>25</v>
      </c>
      <c r="G2383" s="120" t="s">
        <v>604</v>
      </c>
      <c r="H2383" s="130" t="s">
        <v>612</v>
      </c>
      <c r="I2383" s="130">
        <v>500</v>
      </c>
      <c r="J2383" s="131">
        <v>1.3</v>
      </c>
      <c r="K2383" s="129">
        <f t="shared" si="139"/>
        <v>650</v>
      </c>
      <c r="L2383" s="133">
        <v>42691</v>
      </c>
      <c r="M2383" s="130" t="s">
        <v>664</v>
      </c>
      <c r="N2383" s="130">
        <v>500</v>
      </c>
      <c r="O2383" s="146">
        <f t="shared" si="138"/>
        <v>650</v>
      </c>
      <c r="P2383" s="133">
        <v>42808</v>
      </c>
      <c r="Q2383" s="130">
        <v>4383</v>
      </c>
      <c r="R2383" s="120" t="s">
        <v>611</v>
      </c>
    </row>
    <row r="2384" spans="1:18" ht="60" x14ac:dyDescent="0.25">
      <c r="A2384" s="130" t="s">
        <v>596</v>
      </c>
      <c r="B2384" s="120" t="s">
        <v>597</v>
      </c>
      <c r="C2384" s="122">
        <v>42936</v>
      </c>
      <c r="D2384" s="132">
        <v>140020</v>
      </c>
      <c r="E2384" s="120" t="s">
        <v>569</v>
      </c>
      <c r="F2384" s="130">
        <v>27</v>
      </c>
      <c r="G2384" s="120" t="s">
        <v>605</v>
      </c>
      <c r="H2384" s="130" t="s">
        <v>612</v>
      </c>
      <c r="I2384" s="130">
        <v>50</v>
      </c>
      <c r="J2384" s="131">
        <v>8.19</v>
      </c>
      <c r="K2384" s="129">
        <f t="shared" si="139"/>
        <v>409.5</v>
      </c>
      <c r="L2384" s="133">
        <v>42691</v>
      </c>
      <c r="M2384" s="130" t="s">
        <v>662</v>
      </c>
      <c r="N2384" s="130">
        <v>50</v>
      </c>
      <c r="O2384" s="146">
        <f t="shared" si="138"/>
        <v>409.5</v>
      </c>
      <c r="P2384" s="133">
        <v>42779</v>
      </c>
      <c r="Q2384" s="130">
        <v>352945</v>
      </c>
      <c r="R2384" s="120" t="s">
        <v>611</v>
      </c>
    </row>
    <row r="2385" spans="1:18" ht="45" x14ac:dyDescent="0.25">
      <c r="A2385" s="130" t="s">
        <v>596</v>
      </c>
      <c r="B2385" s="120" t="s">
        <v>597</v>
      </c>
      <c r="C2385" s="122">
        <v>42936</v>
      </c>
      <c r="D2385" s="132">
        <v>140020</v>
      </c>
      <c r="E2385" s="120" t="s">
        <v>569</v>
      </c>
      <c r="F2385" s="130">
        <v>28</v>
      </c>
      <c r="G2385" s="120" t="s">
        <v>606</v>
      </c>
      <c r="H2385" s="130" t="s">
        <v>612</v>
      </c>
      <c r="I2385" s="130">
        <v>50</v>
      </c>
      <c r="J2385" s="131">
        <v>2.44</v>
      </c>
      <c r="K2385" s="129">
        <f t="shared" si="139"/>
        <v>122</v>
      </c>
      <c r="L2385" s="133">
        <v>42691</v>
      </c>
      <c r="M2385" s="130" t="s">
        <v>662</v>
      </c>
      <c r="N2385" s="130">
        <v>50</v>
      </c>
      <c r="O2385" s="146">
        <f t="shared" si="138"/>
        <v>122</v>
      </c>
      <c r="P2385" s="133">
        <v>42779</v>
      </c>
      <c r="Q2385" s="130">
        <v>352945</v>
      </c>
      <c r="R2385" s="120" t="s">
        <v>611</v>
      </c>
    </row>
    <row r="2386" spans="1:18" ht="75" x14ac:dyDescent="0.25">
      <c r="A2386" s="130" t="s">
        <v>596</v>
      </c>
      <c r="B2386" s="120" t="s">
        <v>597</v>
      </c>
      <c r="C2386" s="122">
        <v>42936</v>
      </c>
      <c r="D2386" s="132">
        <v>140020</v>
      </c>
      <c r="E2386" s="120" t="s">
        <v>569</v>
      </c>
      <c r="F2386" s="130">
        <v>31</v>
      </c>
      <c r="G2386" s="120" t="s">
        <v>607</v>
      </c>
      <c r="H2386" s="130" t="s">
        <v>612</v>
      </c>
      <c r="I2386" s="130">
        <v>800</v>
      </c>
      <c r="J2386" s="131">
        <v>0.2</v>
      </c>
      <c r="K2386" s="129">
        <f t="shared" si="139"/>
        <v>160</v>
      </c>
      <c r="L2386" s="133">
        <v>42691</v>
      </c>
      <c r="M2386" s="130" t="s">
        <v>477</v>
      </c>
      <c r="N2386" s="130" t="s">
        <v>477</v>
      </c>
      <c r="O2386" s="130" t="s">
        <v>477</v>
      </c>
      <c r="P2386" s="126" t="s">
        <v>477</v>
      </c>
      <c r="Q2386" s="120" t="s">
        <v>477</v>
      </c>
      <c r="R2386" s="120" t="s">
        <v>478</v>
      </c>
    </row>
    <row r="2387" spans="1:18" ht="45" x14ac:dyDescent="0.25">
      <c r="A2387" s="130" t="s">
        <v>596</v>
      </c>
      <c r="B2387" s="120" t="s">
        <v>597</v>
      </c>
      <c r="C2387" s="122">
        <v>42936</v>
      </c>
      <c r="D2387" s="132">
        <v>140020</v>
      </c>
      <c r="E2387" s="120" t="s">
        <v>569</v>
      </c>
      <c r="F2387" s="130">
        <v>42</v>
      </c>
      <c r="G2387" s="120" t="s">
        <v>608</v>
      </c>
      <c r="H2387" s="130" t="s">
        <v>612</v>
      </c>
      <c r="I2387" s="130">
        <v>198</v>
      </c>
      <c r="J2387" s="131">
        <v>1.37</v>
      </c>
      <c r="K2387" s="129">
        <f t="shared" si="139"/>
        <v>271.26000000000005</v>
      </c>
      <c r="L2387" s="133">
        <v>42691</v>
      </c>
      <c r="M2387" s="130" t="s">
        <v>662</v>
      </c>
      <c r="N2387" s="130">
        <v>198</v>
      </c>
      <c r="O2387" s="146">
        <f t="shared" si="138"/>
        <v>271.26000000000005</v>
      </c>
      <c r="P2387" s="133">
        <v>42779</v>
      </c>
      <c r="Q2387" s="130">
        <v>352945</v>
      </c>
      <c r="R2387" s="120" t="s">
        <v>611</v>
      </c>
    </row>
    <row r="2388" spans="1:18" ht="60" x14ac:dyDescent="0.25">
      <c r="A2388" s="130" t="s">
        <v>596</v>
      </c>
      <c r="B2388" s="120" t="s">
        <v>597</v>
      </c>
      <c r="C2388" s="122">
        <v>42936</v>
      </c>
      <c r="D2388" s="132">
        <v>140020</v>
      </c>
      <c r="E2388" s="120" t="s">
        <v>569</v>
      </c>
      <c r="F2388" s="130">
        <v>43</v>
      </c>
      <c r="G2388" s="120" t="s">
        <v>609</v>
      </c>
      <c r="H2388" s="130" t="s">
        <v>612</v>
      </c>
      <c r="I2388" s="130">
        <v>50</v>
      </c>
      <c r="J2388" s="131">
        <v>10.83</v>
      </c>
      <c r="K2388" s="129">
        <f t="shared" si="139"/>
        <v>541.5</v>
      </c>
      <c r="L2388" s="133">
        <v>42691</v>
      </c>
      <c r="M2388" s="130" t="s">
        <v>659</v>
      </c>
      <c r="N2388" s="130">
        <v>50</v>
      </c>
      <c r="O2388" s="146">
        <f t="shared" ref="O2388:O2391" si="140">N2388*J2388</f>
        <v>541.5</v>
      </c>
      <c r="P2388" s="133">
        <v>42800</v>
      </c>
      <c r="Q2388" s="130">
        <v>2243</v>
      </c>
      <c r="R2388" s="120" t="s">
        <v>611</v>
      </c>
    </row>
    <row r="2389" spans="1:18" ht="60" x14ac:dyDescent="0.25">
      <c r="A2389" s="130" t="s">
        <v>596</v>
      </c>
      <c r="B2389" s="120" t="s">
        <v>597</v>
      </c>
      <c r="C2389" s="122">
        <v>42936</v>
      </c>
      <c r="D2389" s="132">
        <v>140020</v>
      </c>
      <c r="E2389" s="120" t="s">
        <v>569</v>
      </c>
      <c r="F2389" s="130">
        <v>48</v>
      </c>
      <c r="G2389" s="120" t="s">
        <v>610</v>
      </c>
      <c r="H2389" s="130" t="s">
        <v>612</v>
      </c>
      <c r="I2389" s="130">
        <v>118</v>
      </c>
      <c r="J2389" s="131">
        <v>32.5</v>
      </c>
      <c r="K2389" s="129">
        <f t="shared" si="139"/>
        <v>3835</v>
      </c>
      <c r="L2389" s="133">
        <v>42691</v>
      </c>
      <c r="M2389" s="130" t="s">
        <v>661</v>
      </c>
      <c r="N2389" s="130">
        <v>118</v>
      </c>
      <c r="O2389" s="146">
        <f t="shared" si="140"/>
        <v>3835</v>
      </c>
      <c r="P2389" s="133">
        <v>42754</v>
      </c>
      <c r="Q2389" s="130">
        <v>827</v>
      </c>
      <c r="R2389" s="120" t="s">
        <v>611</v>
      </c>
    </row>
    <row r="2390" spans="1:18" ht="105" x14ac:dyDescent="0.25">
      <c r="A2390" s="130" t="s">
        <v>596</v>
      </c>
      <c r="B2390" s="120" t="s">
        <v>597</v>
      </c>
      <c r="C2390" s="122">
        <v>42936</v>
      </c>
      <c r="D2390" s="132">
        <v>150800</v>
      </c>
      <c r="E2390" s="120" t="s">
        <v>676</v>
      </c>
      <c r="F2390" s="130">
        <v>8</v>
      </c>
      <c r="G2390" s="120" t="s">
        <v>598</v>
      </c>
      <c r="H2390" s="130" t="s">
        <v>613</v>
      </c>
      <c r="I2390" s="132">
        <v>2000</v>
      </c>
      <c r="J2390" s="131">
        <v>0.36</v>
      </c>
      <c r="K2390" s="129">
        <f t="shared" si="139"/>
        <v>720</v>
      </c>
      <c r="L2390" s="133">
        <v>42703</v>
      </c>
      <c r="M2390" s="130" t="s">
        <v>667</v>
      </c>
      <c r="N2390" s="132">
        <v>2000</v>
      </c>
      <c r="O2390" s="146">
        <f t="shared" si="140"/>
        <v>720</v>
      </c>
      <c r="P2390" s="133">
        <v>42788</v>
      </c>
      <c r="Q2390" s="130">
        <v>572</v>
      </c>
      <c r="R2390" s="120" t="s">
        <v>611</v>
      </c>
    </row>
    <row r="2391" spans="1:18" ht="75" x14ac:dyDescent="0.25">
      <c r="A2391" s="130" t="s">
        <v>596</v>
      </c>
      <c r="B2391" s="120" t="s">
        <v>597</v>
      </c>
      <c r="C2391" s="122">
        <v>42936</v>
      </c>
      <c r="D2391" s="132">
        <v>150800</v>
      </c>
      <c r="E2391" s="120" t="s">
        <v>676</v>
      </c>
      <c r="F2391" s="130">
        <v>31</v>
      </c>
      <c r="G2391" s="120" t="s">
        <v>607</v>
      </c>
      <c r="H2391" s="130" t="s">
        <v>613</v>
      </c>
      <c r="I2391" s="132">
        <v>2000</v>
      </c>
      <c r="J2391" s="131">
        <v>0.2</v>
      </c>
      <c r="K2391" s="129">
        <f t="shared" si="139"/>
        <v>400</v>
      </c>
      <c r="L2391" s="133">
        <v>42691</v>
      </c>
      <c r="M2391" s="130" t="s">
        <v>668</v>
      </c>
      <c r="N2391" s="132">
        <v>2000</v>
      </c>
      <c r="O2391" s="146">
        <f t="shared" si="140"/>
        <v>400</v>
      </c>
      <c r="P2391" s="133">
        <v>42768</v>
      </c>
      <c r="Q2391" s="130">
        <v>463</v>
      </c>
      <c r="R2391" s="120" t="s">
        <v>611</v>
      </c>
    </row>
    <row r="2392" spans="1:18" x14ac:dyDescent="0.25">
      <c r="A2392" s="130"/>
      <c r="B2392" s="120"/>
      <c r="C2392" s="122"/>
      <c r="G2392" s="120"/>
      <c r="K2392" s="129"/>
      <c r="O2392" s="146"/>
    </row>
    <row r="2393" spans="1:18" x14ac:dyDescent="0.25">
      <c r="A2393" s="130"/>
      <c r="B2393" s="120"/>
      <c r="C2393" s="122"/>
      <c r="G2393" s="120"/>
      <c r="K2393" s="129"/>
      <c r="O2393" s="146"/>
    </row>
    <row r="2394" spans="1:18" x14ac:dyDescent="0.25">
      <c r="A2394" s="130"/>
      <c r="B2394" s="120"/>
      <c r="C2394" s="122"/>
      <c r="G2394" s="120"/>
      <c r="K2394" s="129"/>
      <c r="O2394" s="146"/>
    </row>
    <row r="2395" spans="1:18" x14ac:dyDescent="0.25">
      <c r="A2395" s="130"/>
      <c r="B2395" s="120"/>
      <c r="C2395" s="122"/>
      <c r="G2395" s="120"/>
      <c r="K2395" s="129"/>
      <c r="O2395" s="146"/>
    </row>
    <row r="2396" spans="1:18" x14ac:dyDescent="0.25">
      <c r="A2396" s="130"/>
      <c r="B2396" s="120"/>
      <c r="C2396" s="122"/>
      <c r="G2396" s="120"/>
      <c r="K2396" s="129"/>
      <c r="O2396" s="146"/>
    </row>
    <row r="2397" spans="1:18" x14ac:dyDescent="0.25">
      <c r="G2397" s="120"/>
      <c r="K2397" s="129"/>
      <c r="O2397" s="146"/>
    </row>
    <row r="2398" spans="1:18" x14ac:dyDescent="0.25">
      <c r="G2398" s="120"/>
      <c r="K2398" s="129"/>
      <c r="O2398" s="146"/>
    </row>
    <row r="2399" spans="1:18" x14ac:dyDescent="0.25">
      <c r="G2399" s="120"/>
      <c r="K2399" s="129"/>
      <c r="O2399" s="146"/>
    </row>
    <row r="2400" spans="1:18" x14ac:dyDescent="0.25">
      <c r="G2400" s="120"/>
      <c r="K2400" s="129"/>
      <c r="O2400" s="146"/>
    </row>
    <row r="2401" spans="7:15" x14ac:dyDescent="0.25">
      <c r="G2401" s="120"/>
      <c r="K2401" s="129"/>
      <c r="O2401" s="146"/>
    </row>
    <row r="2402" spans="7:15" x14ac:dyDescent="0.25">
      <c r="G2402" s="120"/>
      <c r="K2402" s="129"/>
      <c r="O2402" s="146"/>
    </row>
    <row r="2403" spans="7:15" x14ac:dyDescent="0.25">
      <c r="G2403" s="120"/>
      <c r="K2403" s="129"/>
      <c r="O2403" s="146"/>
    </row>
    <row r="2404" spans="7:15" x14ac:dyDescent="0.25">
      <c r="G2404" s="120"/>
      <c r="K2404" s="129"/>
      <c r="O2404" s="146"/>
    </row>
    <row r="2405" spans="7:15" x14ac:dyDescent="0.25">
      <c r="G2405" s="120"/>
      <c r="K2405" s="129"/>
      <c r="O2405" s="146"/>
    </row>
    <row r="2406" spans="7:15" x14ac:dyDescent="0.25">
      <c r="G2406" s="120"/>
      <c r="K2406" s="129"/>
      <c r="O2406" s="146"/>
    </row>
    <row r="2407" spans="7:15" x14ac:dyDescent="0.25">
      <c r="G2407" s="120"/>
      <c r="K2407" s="129"/>
      <c r="O2407" s="146"/>
    </row>
    <row r="2408" spans="7:15" x14ac:dyDescent="0.25">
      <c r="G2408" s="120"/>
      <c r="K2408" s="129"/>
      <c r="O2408" s="146"/>
    </row>
    <row r="2409" spans="7:15" x14ac:dyDescent="0.25">
      <c r="G2409" s="120"/>
      <c r="K2409" s="129"/>
      <c r="O2409" s="146"/>
    </row>
    <row r="2410" spans="7:15" x14ac:dyDescent="0.25">
      <c r="G2410" s="120"/>
      <c r="K2410" s="129"/>
      <c r="O2410" s="146"/>
    </row>
    <row r="2411" spans="7:15" x14ac:dyDescent="0.25">
      <c r="G2411" s="120"/>
      <c r="K2411" s="129"/>
      <c r="O2411" s="146"/>
    </row>
    <row r="2412" spans="7:15" x14ac:dyDescent="0.25">
      <c r="G2412" s="120"/>
      <c r="K2412" s="129"/>
      <c r="O2412" s="146"/>
    </row>
    <row r="2413" spans="7:15" x14ac:dyDescent="0.25">
      <c r="G2413" s="120"/>
      <c r="K2413" s="129"/>
      <c r="O2413" s="146"/>
    </row>
    <row r="2414" spans="7:15" x14ac:dyDescent="0.25">
      <c r="G2414" s="120"/>
      <c r="K2414" s="129"/>
      <c r="O2414" s="146"/>
    </row>
    <row r="2415" spans="7:15" x14ac:dyDescent="0.25">
      <c r="G2415" s="120"/>
      <c r="K2415" s="129"/>
      <c r="O2415" s="146"/>
    </row>
    <row r="2416" spans="7:15" x14ac:dyDescent="0.25">
      <c r="G2416" s="120"/>
      <c r="K2416" s="129"/>
      <c r="O2416" s="146"/>
    </row>
    <row r="2417" spans="7:15" x14ac:dyDescent="0.25">
      <c r="G2417" s="120"/>
      <c r="K2417" s="129"/>
      <c r="O2417" s="146"/>
    </row>
    <row r="2418" spans="7:15" x14ac:dyDescent="0.25">
      <c r="G2418" s="120"/>
      <c r="K2418" s="129"/>
      <c r="O2418" s="146"/>
    </row>
    <row r="2419" spans="7:15" x14ac:dyDescent="0.25">
      <c r="G2419" s="120"/>
      <c r="K2419" s="129"/>
      <c r="O2419" s="146"/>
    </row>
    <row r="2420" spans="7:15" x14ac:dyDescent="0.25">
      <c r="G2420" s="120"/>
      <c r="K2420" s="129"/>
      <c r="O2420" s="146"/>
    </row>
    <row r="2421" spans="7:15" x14ac:dyDescent="0.25">
      <c r="G2421" s="120"/>
      <c r="K2421" s="129"/>
      <c r="O2421" s="146"/>
    </row>
    <row r="2422" spans="7:15" x14ac:dyDescent="0.25">
      <c r="G2422" s="120"/>
      <c r="O2422" s="146"/>
    </row>
    <row r="2423" spans="7:15" x14ac:dyDescent="0.25">
      <c r="O2423" s="146"/>
    </row>
    <row r="2424" spans="7:15" x14ac:dyDescent="0.25">
      <c r="O2424" s="146"/>
    </row>
  </sheetData>
  <sheetProtection algorithmName="SHA-512" hashValue="fwjv9oPg61WJ53p8merG/JXEMtI/pk/N8kNAmQW3EWOnU44lipBFHjM9NBPDRFoNopOupVBb7gBxZ21G/dKcIw==" saltValue="6p6Z8SF9KorVjugyzbvTgA==" spinCount="100000" sheet="1" objects="1" scenarios="1" selectLockedCells="1"/>
  <autoFilter ref="A1:R2391"/>
  <pageMargins left="0.511811024" right="0.511811024" top="0.78740157499999996" bottom="0.78740157499999996" header="0.31496062000000002" footer="0.31496062000000002"/>
  <pageSetup paperSize="9" scale="10" orientation="portrait" horizontalDpi="4294967293" r:id="rId1"/>
  <rowBreaks count="1" manualBreakCount="1">
    <brk id="90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8"/>
  <dimension ref="A1:J263"/>
  <sheetViews>
    <sheetView showGridLines="0" workbookViewId="0">
      <selection activeCell="C39" sqref="C39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673</v>
      </c>
      <c r="B1" s="95"/>
    </row>
    <row r="2" spans="1:9" x14ac:dyDescent="0.25">
      <c r="A2" s="102" t="s">
        <v>3</v>
      </c>
      <c r="B2" s="96">
        <v>140108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75" x14ac:dyDescent="0.25">
      <c r="A5" s="96" t="s">
        <v>60</v>
      </c>
      <c r="B5" s="96" t="s">
        <v>501</v>
      </c>
      <c r="C5" s="96" t="s">
        <v>548</v>
      </c>
      <c r="D5" s="96" t="s">
        <v>611</v>
      </c>
      <c r="E5" s="98">
        <v>42591</v>
      </c>
      <c r="F5" s="98">
        <v>42772</v>
      </c>
      <c r="G5" s="96">
        <v>20</v>
      </c>
      <c r="H5" s="96">
        <v>20</v>
      </c>
      <c r="I5" s="115">
        <v>6.4</v>
      </c>
    </row>
    <row r="6" spans="1:9" ht="30" x14ac:dyDescent="0.25">
      <c r="A6" s="96" t="s">
        <v>79</v>
      </c>
      <c r="B6" s="96" t="s">
        <v>501</v>
      </c>
      <c r="C6" s="96" t="s">
        <v>548</v>
      </c>
      <c r="D6" s="96" t="s">
        <v>611</v>
      </c>
      <c r="E6" s="98">
        <v>42591</v>
      </c>
      <c r="F6" s="98">
        <v>42772</v>
      </c>
      <c r="G6" s="96">
        <v>2</v>
      </c>
      <c r="H6" s="96">
        <v>2</v>
      </c>
      <c r="I6" s="115">
        <v>2.58</v>
      </c>
    </row>
    <row r="7" spans="1:9" ht="45" x14ac:dyDescent="0.25">
      <c r="A7" s="96" t="s">
        <v>121</v>
      </c>
      <c r="B7" s="96" t="s">
        <v>501</v>
      </c>
      <c r="C7" s="96" t="s">
        <v>541</v>
      </c>
      <c r="D7" s="96" t="s">
        <v>611</v>
      </c>
      <c r="E7" s="98">
        <v>42591</v>
      </c>
      <c r="F7" s="98">
        <v>42641</v>
      </c>
      <c r="G7" s="96">
        <v>2</v>
      </c>
      <c r="H7" s="96">
        <v>2</v>
      </c>
      <c r="I7" s="115">
        <v>39.979999999999997</v>
      </c>
    </row>
    <row r="8" spans="1:9" s="96" customFormat="1" ht="45" x14ac:dyDescent="0.25">
      <c r="A8" s="96" t="s">
        <v>121</v>
      </c>
      <c r="B8" s="96" t="s">
        <v>571</v>
      </c>
      <c r="C8" s="96" t="s">
        <v>641</v>
      </c>
      <c r="D8" s="96" t="s">
        <v>611</v>
      </c>
      <c r="E8" s="98">
        <v>42663</v>
      </c>
      <c r="F8" s="98">
        <v>42724</v>
      </c>
      <c r="G8" s="96">
        <v>1</v>
      </c>
      <c r="H8" s="96">
        <v>1</v>
      </c>
      <c r="I8" s="115">
        <v>19.989999999999998</v>
      </c>
    </row>
    <row r="9" spans="1:9" s="96" customFormat="1" ht="45" x14ac:dyDescent="0.25">
      <c r="A9" s="96" t="s">
        <v>122</v>
      </c>
      <c r="B9" s="96" t="s">
        <v>501</v>
      </c>
      <c r="C9" s="96" t="s">
        <v>537</v>
      </c>
      <c r="D9" s="96" t="s">
        <v>611</v>
      </c>
      <c r="E9" s="98">
        <v>42591</v>
      </c>
      <c r="F9" s="98">
        <v>42647</v>
      </c>
      <c r="G9" s="96">
        <v>2</v>
      </c>
      <c r="H9" s="96">
        <v>2</v>
      </c>
      <c r="I9" s="115">
        <v>66.400000000000006</v>
      </c>
    </row>
    <row r="10" spans="1:9" s="96" customFormat="1" ht="45" x14ac:dyDescent="0.25">
      <c r="A10" s="96" t="s">
        <v>144</v>
      </c>
      <c r="B10" s="96" t="s">
        <v>501</v>
      </c>
      <c r="C10" s="96" t="s">
        <v>477</v>
      </c>
      <c r="D10" s="96" t="s">
        <v>560</v>
      </c>
      <c r="E10" s="96" t="s">
        <v>477</v>
      </c>
      <c r="F10" s="96" t="s">
        <v>477</v>
      </c>
      <c r="G10" s="96">
        <v>10</v>
      </c>
      <c r="H10" s="96" t="s">
        <v>477</v>
      </c>
      <c r="I10" s="115">
        <v>0</v>
      </c>
    </row>
    <row r="11" spans="1:9" s="96" customFormat="1" ht="30" x14ac:dyDescent="0.25">
      <c r="A11" s="96" t="s">
        <v>179</v>
      </c>
      <c r="B11" s="96" t="s">
        <v>501</v>
      </c>
      <c r="C11" s="96" t="s">
        <v>542</v>
      </c>
      <c r="D11" s="96" t="s">
        <v>611</v>
      </c>
      <c r="E11" s="98">
        <v>42591</v>
      </c>
      <c r="F11" s="98">
        <v>42660</v>
      </c>
      <c r="G11" s="96">
        <v>3</v>
      </c>
      <c r="H11" s="96">
        <v>3</v>
      </c>
      <c r="I11" s="115">
        <v>8.3999999999999986</v>
      </c>
    </row>
    <row r="12" spans="1:9" s="96" customFormat="1" ht="30" x14ac:dyDescent="0.25">
      <c r="A12" s="96" t="s">
        <v>116</v>
      </c>
      <c r="B12" s="96" t="s">
        <v>501</v>
      </c>
      <c r="C12" s="96" t="s">
        <v>541</v>
      </c>
      <c r="D12" s="96" t="s">
        <v>611</v>
      </c>
      <c r="E12" s="98">
        <v>42591</v>
      </c>
      <c r="F12" s="98">
        <v>42641</v>
      </c>
      <c r="G12" s="96">
        <v>5</v>
      </c>
      <c r="H12" s="96">
        <v>5</v>
      </c>
      <c r="I12" s="115">
        <v>6.1</v>
      </c>
    </row>
    <row r="13" spans="1:9" s="96" customFormat="1" ht="45" x14ac:dyDescent="0.25">
      <c r="A13" s="96" t="s">
        <v>125</v>
      </c>
      <c r="B13" s="96" t="s">
        <v>501</v>
      </c>
      <c r="C13" s="96" t="s">
        <v>540</v>
      </c>
      <c r="D13" s="96" t="s">
        <v>611</v>
      </c>
      <c r="E13" s="98">
        <v>42591</v>
      </c>
      <c r="F13" s="98">
        <v>42766</v>
      </c>
      <c r="G13" s="96">
        <v>2</v>
      </c>
      <c r="H13" s="96">
        <v>2</v>
      </c>
      <c r="I13" s="115">
        <v>15.5</v>
      </c>
    </row>
    <row r="14" spans="1:9" s="96" customFormat="1" ht="30" x14ac:dyDescent="0.25">
      <c r="A14" s="96" t="s">
        <v>57</v>
      </c>
      <c r="B14" s="96" t="s">
        <v>501</v>
      </c>
      <c r="C14" s="96" t="s">
        <v>539</v>
      </c>
      <c r="D14" s="96" t="s">
        <v>611</v>
      </c>
      <c r="E14" s="98">
        <v>42591</v>
      </c>
      <c r="F14" s="98">
        <v>42633</v>
      </c>
      <c r="G14" s="96">
        <v>10</v>
      </c>
      <c r="H14" s="96">
        <v>10</v>
      </c>
      <c r="I14" s="115">
        <v>25.5</v>
      </c>
    </row>
    <row r="15" spans="1:9" ht="45" x14ac:dyDescent="0.25">
      <c r="A15" s="96" t="s">
        <v>114</v>
      </c>
      <c r="B15" s="96" t="s">
        <v>501</v>
      </c>
      <c r="C15" s="96" t="s">
        <v>546</v>
      </c>
      <c r="D15" s="96" t="s">
        <v>611</v>
      </c>
      <c r="E15" s="98">
        <v>42591</v>
      </c>
      <c r="F15" s="98">
        <v>42653</v>
      </c>
      <c r="G15" s="96">
        <v>5</v>
      </c>
      <c r="H15" s="96">
        <v>5</v>
      </c>
      <c r="I15" s="115">
        <v>5.15</v>
      </c>
    </row>
    <row r="16" spans="1:9" ht="60" x14ac:dyDescent="0.25">
      <c r="A16" s="96" t="s">
        <v>133</v>
      </c>
      <c r="B16" s="96" t="s">
        <v>501</v>
      </c>
      <c r="C16" s="96" t="s">
        <v>545</v>
      </c>
      <c r="D16" s="96" t="s">
        <v>699</v>
      </c>
      <c r="E16" s="98">
        <v>42591</v>
      </c>
      <c r="F16" s="96" t="s">
        <v>671</v>
      </c>
      <c r="G16" s="96">
        <v>2</v>
      </c>
      <c r="H16" s="96">
        <v>2</v>
      </c>
      <c r="I16" s="115">
        <v>7.3</v>
      </c>
    </row>
    <row r="17" spans="1:9" ht="60" x14ac:dyDescent="0.25">
      <c r="A17" s="96" t="s">
        <v>160</v>
      </c>
      <c r="B17" s="96" t="s">
        <v>501</v>
      </c>
      <c r="C17" s="96" t="s">
        <v>539</v>
      </c>
      <c r="D17" s="96" t="s">
        <v>611</v>
      </c>
      <c r="E17" s="98">
        <v>42591</v>
      </c>
      <c r="F17" s="98">
        <v>42633</v>
      </c>
      <c r="G17" s="96">
        <v>2</v>
      </c>
      <c r="H17" s="96">
        <v>2</v>
      </c>
      <c r="I17" s="115">
        <v>129</v>
      </c>
    </row>
    <row r="18" spans="1:9" ht="60" x14ac:dyDescent="0.25">
      <c r="A18" s="96" t="s">
        <v>157</v>
      </c>
      <c r="B18" s="96" t="s">
        <v>571</v>
      </c>
      <c r="C18" s="96" t="s">
        <v>618</v>
      </c>
      <c r="D18" s="96" t="s">
        <v>611</v>
      </c>
      <c r="E18" s="98">
        <v>42653</v>
      </c>
      <c r="F18" s="98">
        <v>43055</v>
      </c>
      <c r="G18" s="96">
        <v>40</v>
      </c>
      <c r="H18" s="96">
        <v>40</v>
      </c>
      <c r="I18" s="115">
        <v>74</v>
      </c>
    </row>
    <row r="19" spans="1:9" ht="75.75" thickBot="1" x14ac:dyDescent="0.3">
      <c r="A19" s="96" t="s">
        <v>135</v>
      </c>
      <c r="B19" s="96" t="s">
        <v>501</v>
      </c>
      <c r="C19" s="96" t="s">
        <v>545</v>
      </c>
      <c r="D19" s="96" t="s">
        <v>699</v>
      </c>
      <c r="E19" s="98">
        <v>42591</v>
      </c>
      <c r="F19" s="96" t="s">
        <v>671</v>
      </c>
      <c r="G19" s="96">
        <v>1</v>
      </c>
      <c r="H19" s="96">
        <v>1</v>
      </c>
      <c r="I19" s="115">
        <v>3.75</v>
      </c>
    </row>
    <row r="20" spans="1:9" s="96" customFormat="1" ht="16.5" thickTop="1" thickBot="1" x14ac:dyDescent="0.3">
      <c r="A20" s="104" t="s">
        <v>357</v>
      </c>
      <c r="B20" s="105"/>
      <c r="C20" s="106"/>
      <c r="D20" s="106"/>
      <c r="E20" s="106"/>
      <c r="F20" s="106"/>
      <c r="G20" s="107">
        <f>SUM(G5:G19)</f>
        <v>107</v>
      </c>
      <c r="H20" s="107">
        <f>SUM(H5:H19)</f>
        <v>97</v>
      </c>
      <c r="I20" s="108">
        <f>SUM(I5:I19)</f>
        <v>410.05</v>
      </c>
    </row>
    <row r="21" spans="1:9" s="96" customFormat="1" ht="15.75" thickTop="1" x14ac:dyDescent="0.25">
      <c r="A21"/>
      <c r="B21" s="99"/>
      <c r="C21" s="99"/>
      <c r="D21" s="99"/>
      <c r="E21" s="99"/>
      <c r="F21" s="99"/>
      <c r="G21" s="99"/>
      <c r="I21" s="109"/>
    </row>
    <row r="22" spans="1:9" s="96" customFormat="1" x14ac:dyDescent="0.25">
      <c r="A22"/>
      <c r="B22" s="99"/>
      <c r="C22" s="99"/>
      <c r="D22" s="99"/>
      <c r="E22" s="99"/>
      <c r="F22" s="99"/>
      <c r="G22" s="99"/>
      <c r="I22" s="109"/>
    </row>
    <row r="23" spans="1:9" s="96" customFormat="1" ht="29.25" customHeight="1" x14ac:dyDescent="0.25">
      <c r="A23" s="100" t="s">
        <v>359</v>
      </c>
      <c r="B23" s="99"/>
      <c r="C23" s="99"/>
      <c r="D23" s="99"/>
      <c r="E23" s="99"/>
      <c r="F23" s="99"/>
      <c r="G23" s="99"/>
      <c r="I23" s="109"/>
    </row>
    <row r="24" spans="1:9" s="96" customFormat="1" x14ac:dyDescent="0.25">
      <c r="A24"/>
      <c r="B24" s="99"/>
      <c r="C24" s="99"/>
      <c r="D24" s="99"/>
      <c r="E24" s="99"/>
      <c r="F24" s="99"/>
      <c r="G24" s="99"/>
      <c r="I24" s="109"/>
    </row>
    <row r="25" spans="1:9" s="96" customFormat="1" x14ac:dyDescent="0.25">
      <c r="A25"/>
      <c r="B25" s="99"/>
      <c r="C25" s="99"/>
      <c r="D25" s="99"/>
      <c r="E25" s="99"/>
      <c r="F25" s="99"/>
      <c r="G25" s="99"/>
      <c r="I25" s="109"/>
    </row>
    <row r="26" spans="1:9" s="96" customFormat="1" x14ac:dyDescent="0.25">
      <c r="A26"/>
      <c r="B26" s="99"/>
      <c r="C26" s="99"/>
      <c r="D26" s="99"/>
      <c r="E26" s="99"/>
      <c r="F26" s="99"/>
      <c r="G26" s="99"/>
      <c r="I26" s="109"/>
    </row>
    <row r="27" spans="1:9" s="96" customFormat="1" x14ac:dyDescent="0.25">
      <c r="A27"/>
      <c r="B27" s="99"/>
      <c r="C27" s="99"/>
      <c r="D27" s="99"/>
      <c r="E27" s="99"/>
      <c r="F27" s="99"/>
      <c r="G27" s="99"/>
      <c r="I27" s="109"/>
    </row>
    <row r="28" spans="1:9" s="96" customFormat="1" x14ac:dyDescent="0.25">
      <c r="A28"/>
      <c r="B28" s="99"/>
      <c r="C28" s="99"/>
      <c r="D28" s="99"/>
      <c r="E28" s="99"/>
      <c r="F28" s="99"/>
      <c r="G28" s="99"/>
      <c r="I28" s="109"/>
    </row>
    <row r="29" spans="1:9" s="96" customFormat="1" x14ac:dyDescent="0.25">
      <c r="A29"/>
      <c r="B29" s="99"/>
      <c r="C29" s="99"/>
      <c r="D29" s="99"/>
      <c r="E29" s="99"/>
      <c r="F29" s="99"/>
      <c r="G29" s="99"/>
      <c r="I29" s="109"/>
    </row>
    <row r="30" spans="1:9" s="96" customFormat="1" x14ac:dyDescent="0.25">
      <c r="A30"/>
      <c r="B30" s="99"/>
      <c r="C30" s="99"/>
      <c r="D30" s="99"/>
      <c r="E30" s="99"/>
      <c r="F30" s="99"/>
      <c r="G30" s="99"/>
      <c r="I30" s="109"/>
    </row>
    <row r="31" spans="1:9" s="96" customFormat="1" x14ac:dyDescent="0.25">
      <c r="A31"/>
      <c r="B31" s="99"/>
      <c r="C31" s="99"/>
      <c r="D31" s="99"/>
      <c r="E31" s="99"/>
      <c r="F31" s="99"/>
      <c r="G31" s="99"/>
      <c r="I31" s="109"/>
    </row>
    <row r="32" spans="1:9" s="96" customFormat="1" x14ac:dyDescent="0.25">
      <c r="A32"/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</sheetData>
  <sheetProtection algorithmName="SHA-512" hashValue="4V+O+8CsNmXHmsHu4WrmGUstGoFxAVEX/pvMmJkcPEd7j90MDKk6/X+zAmaKhhxJ1VA5u3WPLLpczvx9EGf7Uw==" saltValue="7YURd1j92aDR4YYyKMmjp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/>
  <dimension ref="A1:J277"/>
  <sheetViews>
    <sheetView showGridLines="0" zoomScaleNormal="100" zoomScaleSheetLayoutView="98" workbookViewId="0">
      <selection activeCell="D5" sqref="D5:D33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372</v>
      </c>
      <c r="B1" s="95"/>
    </row>
    <row r="2" spans="1:9" x14ac:dyDescent="0.25">
      <c r="A2" s="102" t="s">
        <v>3</v>
      </c>
      <c r="B2" s="96" t="s">
        <v>373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60" x14ac:dyDescent="0.25">
      <c r="A5" s="96" t="s">
        <v>45</v>
      </c>
      <c r="B5" s="96" t="s">
        <v>311</v>
      </c>
      <c r="C5" s="96" t="s">
        <v>445</v>
      </c>
      <c r="D5" s="96" t="s">
        <v>611</v>
      </c>
      <c r="E5" s="98">
        <v>42527</v>
      </c>
      <c r="F5" s="98">
        <v>42579</v>
      </c>
      <c r="G5" s="96">
        <v>1</v>
      </c>
      <c r="H5" s="96">
        <v>1</v>
      </c>
      <c r="I5" s="115">
        <v>2.95</v>
      </c>
    </row>
    <row r="6" spans="1:9" ht="75" x14ac:dyDescent="0.25">
      <c r="A6" s="96" t="s">
        <v>58</v>
      </c>
      <c r="B6" s="96" t="s">
        <v>311</v>
      </c>
      <c r="C6" s="96" t="s">
        <v>440</v>
      </c>
      <c r="D6" s="96" t="s">
        <v>611</v>
      </c>
      <c r="E6" s="98">
        <v>42527</v>
      </c>
      <c r="F6" s="98">
        <v>42585</v>
      </c>
      <c r="G6" s="96">
        <v>5</v>
      </c>
      <c r="H6" s="96">
        <v>5</v>
      </c>
      <c r="I6" s="115">
        <v>2.5</v>
      </c>
    </row>
    <row r="7" spans="1:9" ht="75" x14ac:dyDescent="0.25">
      <c r="A7" s="96" t="s">
        <v>59</v>
      </c>
      <c r="B7" s="96" t="s">
        <v>311</v>
      </c>
      <c r="C7" s="96" t="s">
        <v>450</v>
      </c>
      <c r="D7" s="96" t="s">
        <v>611</v>
      </c>
      <c r="E7" s="98">
        <v>42527</v>
      </c>
      <c r="F7" s="98">
        <v>42613</v>
      </c>
      <c r="G7" s="96">
        <v>5</v>
      </c>
      <c r="H7" s="96">
        <v>5</v>
      </c>
      <c r="I7" s="115">
        <v>1.6</v>
      </c>
    </row>
    <row r="8" spans="1:9" s="96" customFormat="1" ht="75" x14ac:dyDescent="0.25">
      <c r="A8" s="96" t="s">
        <v>60</v>
      </c>
      <c r="B8" s="96" t="s">
        <v>311</v>
      </c>
      <c r="C8" s="96" t="s">
        <v>450</v>
      </c>
      <c r="D8" s="96" t="s">
        <v>611</v>
      </c>
      <c r="E8" s="98">
        <v>42527</v>
      </c>
      <c r="F8" s="98">
        <v>42613</v>
      </c>
      <c r="G8" s="96">
        <v>5</v>
      </c>
      <c r="H8" s="96">
        <v>5</v>
      </c>
      <c r="I8" s="115">
        <v>1.6</v>
      </c>
    </row>
    <row r="9" spans="1:9" s="96" customFormat="1" ht="45" x14ac:dyDescent="0.25">
      <c r="A9" s="96" t="s">
        <v>80</v>
      </c>
      <c r="B9" s="96" t="s">
        <v>311</v>
      </c>
      <c r="C9" s="96" t="s">
        <v>445</v>
      </c>
      <c r="D9" s="96" t="s">
        <v>611</v>
      </c>
      <c r="E9" s="98">
        <v>42527</v>
      </c>
      <c r="F9" s="98">
        <v>42579</v>
      </c>
      <c r="G9" s="96">
        <v>1</v>
      </c>
      <c r="H9" s="96">
        <v>1</v>
      </c>
      <c r="I9" s="115">
        <v>1.2</v>
      </c>
    </row>
    <row r="10" spans="1:9" s="96" customFormat="1" ht="45" x14ac:dyDescent="0.25">
      <c r="A10" s="96" t="s">
        <v>81</v>
      </c>
      <c r="B10" s="96" t="s">
        <v>311</v>
      </c>
      <c r="C10" s="96" t="s">
        <v>435</v>
      </c>
      <c r="D10" s="96" t="s">
        <v>611</v>
      </c>
      <c r="E10" s="98">
        <v>42527</v>
      </c>
      <c r="F10" s="98">
        <v>42579</v>
      </c>
      <c r="G10" s="96">
        <v>1</v>
      </c>
      <c r="H10" s="96">
        <v>1</v>
      </c>
      <c r="I10" s="115">
        <v>1.7</v>
      </c>
    </row>
    <row r="11" spans="1:9" s="96" customFormat="1" ht="30" x14ac:dyDescent="0.25">
      <c r="A11" s="96" t="s">
        <v>79</v>
      </c>
      <c r="B11" s="96" t="s">
        <v>311</v>
      </c>
      <c r="C11" s="96" t="s">
        <v>450</v>
      </c>
      <c r="D11" s="96" t="s">
        <v>611</v>
      </c>
      <c r="E11" s="98">
        <v>42527</v>
      </c>
      <c r="F11" s="98">
        <v>42613</v>
      </c>
      <c r="G11" s="96">
        <v>1</v>
      </c>
      <c r="H11" s="96">
        <v>1</v>
      </c>
      <c r="I11" s="115">
        <v>1.29</v>
      </c>
    </row>
    <row r="12" spans="1:9" s="96" customFormat="1" ht="45" x14ac:dyDescent="0.25">
      <c r="A12" s="96" t="s">
        <v>92</v>
      </c>
      <c r="B12" s="96" t="s">
        <v>311</v>
      </c>
      <c r="C12" s="96" t="s">
        <v>450</v>
      </c>
      <c r="D12" s="96" t="s">
        <v>611</v>
      </c>
      <c r="E12" s="98">
        <v>42527</v>
      </c>
      <c r="F12" s="98">
        <v>42613</v>
      </c>
      <c r="G12" s="96">
        <v>2</v>
      </c>
      <c r="H12" s="96">
        <v>2</v>
      </c>
      <c r="I12" s="115">
        <v>1.98</v>
      </c>
    </row>
    <row r="13" spans="1:9" s="96" customFormat="1" ht="45" x14ac:dyDescent="0.25">
      <c r="A13" s="96" t="s">
        <v>122</v>
      </c>
      <c r="B13" s="96" t="s">
        <v>311</v>
      </c>
      <c r="C13" s="96" t="s">
        <v>439</v>
      </c>
      <c r="D13" s="96" t="s">
        <v>611</v>
      </c>
      <c r="E13" s="98">
        <v>42527</v>
      </c>
      <c r="F13" s="98">
        <v>42577</v>
      </c>
      <c r="G13" s="96">
        <v>1</v>
      </c>
      <c r="H13" s="96">
        <v>1</v>
      </c>
      <c r="I13" s="115">
        <v>33.200000000000003</v>
      </c>
    </row>
    <row r="14" spans="1:9" s="96" customFormat="1" ht="45" x14ac:dyDescent="0.25">
      <c r="A14" s="96" t="s">
        <v>123</v>
      </c>
      <c r="B14" s="96" t="s">
        <v>311</v>
      </c>
      <c r="C14" s="96" t="s">
        <v>450</v>
      </c>
      <c r="D14" s="96" t="s">
        <v>611</v>
      </c>
      <c r="E14" s="98">
        <v>42527</v>
      </c>
      <c r="F14" s="98">
        <v>42613</v>
      </c>
      <c r="G14" s="96">
        <v>1</v>
      </c>
      <c r="H14" s="96">
        <v>1</v>
      </c>
      <c r="I14" s="115">
        <v>5.84</v>
      </c>
    </row>
    <row r="15" spans="1:9" ht="30" x14ac:dyDescent="0.25">
      <c r="A15" s="96" t="s">
        <v>159</v>
      </c>
      <c r="B15" s="96" t="s">
        <v>311</v>
      </c>
      <c r="C15" s="96" t="s">
        <v>446</v>
      </c>
      <c r="D15" s="96" t="s">
        <v>611</v>
      </c>
      <c r="E15" s="98">
        <v>42527</v>
      </c>
      <c r="F15" s="98">
        <v>42579</v>
      </c>
      <c r="G15" s="96">
        <v>1</v>
      </c>
      <c r="H15" s="96">
        <v>1</v>
      </c>
      <c r="I15" s="115">
        <v>1.08</v>
      </c>
    </row>
    <row r="16" spans="1:9" ht="30" x14ac:dyDescent="0.25">
      <c r="A16" s="96" t="s">
        <v>56</v>
      </c>
      <c r="B16" s="96" t="s">
        <v>311</v>
      </c>
      <c r="C16" s="96" t="s">
        <v>442</v>
      </c>
      <c r="D16" s="96" t="s">
        <v>611</v>
      </c>
      <c r="E16" s="98">
        <v>42527</v>
      </c>
      <c r="F16" s="98">
        <v>42579</v>
      </c>
      <c r="G16" s="96">
        <v>5</v>
      </c>
      <c r="H16" s="96">
        <v>5</v>
      </c>
      <c r="I16" s="115">
        <v>12.6</v>
      </c>
    </row>
    <row r="17" spans="1:9" ht="45" x14ac:dyDescent="0.25">
      <c r="A17" s="96" t="s">
        <v>68</v>
      </c>
      <c r="B17" s="96" t="s">
        <v>311</v>
      </c>
      <c r="C17" s="96" t="s">
        <v>445</v>
      </c>
      <c r="D17" s="96" t="s">
        <v>611</v>
      </c>
      <c r="E17" s="98">
        <v>42527</v>
      </c>
      <c r="F17" s="98">
        <v>42579</v>
      </c>
      <c r="G17" s="96">
        <v>2</v>
      </c>
      <c r="H17" s="96">
        <v>2</v>
      </c>
      <c r="I17" s="115">
        <v>1.7</v>
      </c>
    </row>
    <row r="18" spans="1:9" ht="45" x14ac:dyDescent="0.25">
      <c r="A18" s="96" t="s">
        <v>95</v>
      </c>
      <c r="B18" s="96" t="s">
        <v>311</v>
      </c>
      <c r="C18" s="96" t="s">
        <v>442</v>
      </c>
      <c r="D18" s="96" t="s">
        <v>611</v>
      </c>
      <c r="E18" s="98">
        <v>42527</v>
      </c>
      <c r="F18" s="98">
        <v>42579</v>
      </c>
      <c r="G18" s="96">
        <v>100</v>
      </c>
      <c r="H18" s="96">
        <v>100</v>
      </c>
      <c r="I18" s="115">
        <v>12</v>
      </c>
    </row>
    <row r="19" spans="1:9" ht="60" x14ac:dyDescent="0.25">
      <c r="A19" s="96" t="s">
        <v>69</v>
      </c>
      <c r="B19" s="96" t="s">
        <v>311</v>
      </c>
      <c r="C19" s="96" t="s">
        <v>445</v>
      </c>
      <c r="D19" s="96" t="s">
        <v>611</v>
      </c>
      <c r="E19" s="98">
        <v>42527</v>
      </c>
      <c r="F19" s="98">
        <v>42579</v>
      </c>
      <c r="G19" s="96">
        <v>2</v>
      </c>
      <c r="H19" s="96">
        <v>2</v>
      </c>
      <c r="I19" s="115">
        <v>1.7</v>
      </c>
    </row>
    <row r="20" spans="1:9" ht="75" x14ac:dyDescent="0.25">
      <c r="A20" s="96" t="s">
        <v>107</v>
      </c>
      <c r="B20" s="96" t="s">
        <v>311</v>
      </c>
      <c r="C20" s="96" t="s">
        <v>439</v>
      </c>
      <c r="D20" s="96" t="s">
        <v>611</v>
      </c>
      <c r="E20" s="98">
        <v>42527</v>
      </c>
      <c r="F20" s="98">
        <v>42577</v>
      </c>
      <c r="G20" s="96">
        <v>1</v>
      </c>
      <c r="H20" s="96">
        <v>1</v>
      </c>
      <c r="I20" s="115">
        <v>74.849999999999994</v>
      </c>
    </row>
    <row r="21" spans="1:9" s="96" customFormat="1" ht="30" x14ac:dyDescent="0.25">
      <c r="A21" s="96" t="s">
        <v>57</v>
      </c>
      <c r="B21" s="96" t="s">
        <v>311</v>
      </c>
      <c r="C21" s="96" t="s">
        <v>442</v>
      </c>
      <c r="D21" s="96" t="s">
        <v>611</v>
      </c>
      <c r="E21" s="98">
        <v>42527</v>
      </c>
      <c r="F21" s="98">
        <v>42579</v>
      </c>
      <c r="G21" s="96">
        <v>5</v>
      </c>
      <c r="H21" s="96">
        <v>5</v>
      </c>
      <c r="I21" s="115">
        <v>12.75</v>
      </c>
    </row>
    <row r="22" spans="1:9" s="96" customFormat="1" ht="30" x14ac:dyDescent="0.25">
      <c r="A22" s="96" t="s">
        <v>86</v>
      </c>
      <c r="B22" s="96" t="s">
        <v>311</v>
      </c>
      <c r="C22" s="96" t="s">
        <v>444</v>
      </c>
      <c r="D22" s="96" t="s">
        <v>611</v>
      </c>
      <c r="E22" s="98">
        <v>42527</v>
      </c>
      <c r="F22" s="98">
        <v>42576</v>
      </c>
      <c r="G22" s="96">
        <v>1</v>
      </c>
      <c r="H22" s="96">
        <v>1</v>
      </c>
      <c r="I22" s="115">
        <v>2.65</v>
      </c>
    </row>
    <row r="23" spans="1:9" s="96" customFormat="1" ht="45" x14ac:dyDescent="0.25">
      <c r="A23" s="96" t="s">
        <v>87</v>
      </c>
      <c r="B23" s="96" t="s">
        <v>311</v>
      </c>
      <c r="C23" s="96" t="s">
        <v>444</v>
      </c>
      <c r="D23" s="96" t="s">
        <v>611</v>
      </c>
      <c r="E23" s="98">
        <v>42527</v>
      </c>
      <c r="F23" s="98">
        <v>42576</v>
      </c>
      <c r="G23" s="96">
        <v>1</v>
      </c>
      <c r="H23" s="96">
        <v>1</v>
      </c>
      <c r="I23" s="115">
        <v>3.15</v>
      </c>
    </row>
    <row r="24" spans="1:9" s="96" customFormat="1" ht="45" x14ac:dyDescent="0.25">
      <c r="A24" s="96" t="s">
        <v>112</v>
      </c>
      <c r="B24" s="96" t="s">
        <v>311</v>
      </c>
      <c r="C24" s="96" t="s">
        <v>438</v>
      </c>
      <c r="D24" s="96" t="s">
        <v>611</v>
      </c>
      <c r="E24" s="98">
        <v>42527</v>
      </c>
      <c r="F24" s="98">
        <v>42583</v>
      </c>
      <c r="G24" s="96">
        <v>2</v>
      </c>
      <c r="H24" s="96">
        <v>2</v>
      </c>
      <c r="I24" s="115">
        <v>4.8</v>
      </c>
    </row>
    <row r="25" spans="1:9" s="96" customFormat="1" ht="60" x14ac:dyDescent="0.25">
      <c r="A25" s="96" t="s">
        <v>46</v>
      </c>
      <c r="B25" s="96" t="s">
        <v>311</v>
      </c>
      <c r="C25" s="96" t="s">
        <v>453</v>
      </c>
      <c r="D25" s="96" t="s">
        <v>611</v>
      </c>
      <c r="E25" s="98">
        <v>42527</v>
      </c>
      <c r="F25" s="98">
        <v>42592</v>
      </c>
      <c r="G25" s="96">
        <v>2</v>
      </c>
      <c r="H25" s="96">
        <v>2</v>
      </c>
      <c r="I25" s="115">
        <v>3.9</v>
      </c>
    </row>
    <row r="26" spans="1:9" s="96" customFormat="1" ht="45" x14ac:dyDescent="0.25">
      <c r="A26" s="96" t="s">
        <v>152</v>
      </c>
      <c r="B26" s="96" t="s">
        <v>311</v>
      </c>
      <c r="C26" s="96" t="s">
        <v>442</v>
      </c>
      <c r="D26" s="96" t="s">
        <v>611</v>
      </c>
      <c r="E26" s="98">
        <v>42527</v>
      </c>
      <c r="F26" s="98">
        <v>42579</v>
      </c>
      <c r="G26" s="96">
        <v>5</v>
      </c>
      <c r="H26" s="96">
        <v>5</v>
      </c>
      <c r="I26" s="115">
        <v>4.25</v>
      </c>
    </row>
    <row r="27" spans="1:9" s="96" customFormat="1" ht="45" x14ac:dyDescent="0.25">
      <c r="A27" s="96" t="s">
        <v>94</v>
      </c>
      <c r="B27" s="96" t="s">
        <v>311</v>
      </c>
      <c r="C27" s="96" t="s">
        <v>442</v>
      </c>
      <c r="D27" s="96" t="s">
        <v>611</v>
      </c>
      <c r="E27" s="98">
        <v>42527</v>
      </c>
      <c r="F27" s="98">
        <v>42579</v>
      </c>
      <c r="G27" s="96">
        <v>100</v>
      </c>
      <c r="H27" s="96">
        <v>100</v>
      </c>
      <c r="I27" s="115">
        <v>11</v>
      </c>
    </row>
    <row r="28" spans="1:9" s="96" customFormat="1" ht="45" x14ac:dyDescent="0.25">
      <c r="A28" s="96" t="s">
        <v>114</v>
      </c>
      <c r="B28" s="96" t="s">
        <v>311</v>
      </c>
      <c r="C28" s="96" t="s">
        <v>449</v>
      </c>
      <c r="D28" s="96" t="s">
        <v>611</v>
      </c>
      <c r="E28" s="98">
        <v>42527</v>
      </c>
      <c r="F28" s="98">
        <v>42569</v>
      </c>
      <c r="G28" s="96">
        <v>2</v>
      </c>
      <c r="H28" s="96">
        <v>2</v>
      </c>
      <c r="I28" s="115">
        <v>2.06</v>
      </c>
    </row>
    <row r="29" spans="1:9" s="96" customFormat="1" ht="45" x14ac:dyDescent="0.25">
      <c r="A29" s="96" t="s">
        <v>108</v>
      </c>
      <c r="B29" s="96" t="s">
        <v>311</v>
      </c>
      <c r="C29" s="96" t="s">
        <v>445</v>
      </c>
      <c r="D29" s="96" t="s">
        <v>611</v>
      </c>
      <c r="E29" s="98">
        <v>42527</v>
      </c>
      <c r="F29" s="98">
        <v>42579</v>
      </c>
      <c r="G29" s="96">
        <v>1</v>
      </c>
      <c r="H29" s="96">
        <v>1</v>
      </c>
      <c r="I29" s="115">
        <v>0.88</v>
      </c>
    </row>
    <row r="30" spans="1:9" s="96" customFormat="1" ht="60" x14ac:dyDescent="0.25">
      <c r="A30" s="96" t="s">
        <v>133</v>
      </c>
      <c r="B30" s="96" t="s">
        <v>311</v>
      </c>
      <c r="C30" s="96" t="s">
        <v>447</v>
      </c>
      <c r="D30" s="96" t="s">
        <v>697</v>
      </c>
      <c r="E30" s="98">
        <v>42527</v>
      </c>
      <c r="F30" s="96" t="s">
        <v>671</v>
      </c>
      <c r="G30" s="96">
        <v>2</v>
      </c>
      <c r="H30" s="96">
        <v>2</v>
      </c>
      <c r="I30" s="115">
        <v>7.3</v>
      </c>
    </row>
    <row r="31" spans="1:9" s="96" customFormat="1" ht="45" x14ac:dyDescent="0.25">
      <c r="A31" s="96" t="s">
        <v>115</v>
      </c>
      <c r="B31" s="96" t="s">
        <v>311</v>
      </c>
      <c r="C31" s="96" t="s">
        <v>438</v>
      </c>
      <c r="D31" s="96" t="s">
        <v>611</v>
      </c>
      <c r="E31" s="98">
        <v>42527</v>
      </c>
      <c r="F31" s="98">
        <v>42583</v>
      </c>
      <c r="G31" s="96">
        <v>2</v>
      </c>
      <c r="H31" s="96">
        <v>2</v>
      </c>
      <c r="I31" s="115">
        <v>3.6</v>
      </c>
    </row>
    <row r="32" spans="1:9" s="96" customFormat="1" ht="60" x14ac:dyDescent="0.25">
      <c r="A32" s="96" t="s">
        <v>153</v>
      </c>
      <c r="B32" s="96" t="s">
        <v>311</v>
      </c>
      <c r="C32" s="96" t="s">
        <v>445</v>
      </c>
      <c r="D32" s="96" t="s">
        <v>611</v>
      </c>
      <c r="E32" s="98">
        <v>42527</v>
      </c>
      <c r="F32" s="98">
        <v>42579</v>
      </c>
      <c r="G32" s="96">
        <v>5</v>
      </c>
      <c r="H32" s="96">
        <v>5</v>
      </c>
      <c r="I32" s="115">
        <v>8.65</v>
      </c>
    </row>
    <row r="33" spans="1:9" s="96" customFormat="1" ht="60.75" thickBot="1" x14ac:dyDescent="0.3">
      <c r="A33" s="96" t="s">
        <v>155</v>
      </c>
      <c r="B33" s="96" t="s">
        <v>311</v>
      </c>
      <c r="C33" s="96" t="s">
        <v>445</v>
      </c>
      <c r="D33" s="96" t="s">
        <v>611</v>
      </c>
      <c r="E33" s="98">
        <v>42527</v>
      </c>
      <c r="F33" s="98">
        <v>42579</v>
      </c>
      <c r="G33" s="96">
        <v>5</v>
      </c>
      <c r="H33" s="96">
        <v>5</v>
      </c>
      <c r="I33" s="115">
        <v>8.65</v>
      </c>
    </row>
    <row r="34" spans="1:9" s="96" customFormat="1" ht="16.5" thickTop="1" thickBot="1" x14ac:dyDescent="0.3">
      <c r="A34" s="104" t="s">
        <v>357</v>
      </c>
      <c r="B34" s="105"/>
      <c r="C34" s="106"/>
      <c r="D34" s="106"/>
      <c r="E34" s="106"/>
      <c r="F34" s="106"/>
      <c r="G34" s="107">
        <f>SUM(G5:G33)</f>
        <v>267</v>
      </c>
      <c r="H34" s="107">
        <f>SUM(H5:H33)</f>
        <v>267</v>
      </c>
      <c r="I34" s="108">
        <f>SUM(I5:I33)</f>
        <v>231.43000000000004</v>
      </c>
    </row>
    <row r="35" spans="1:9" s="96" customFormat="1" ht="15.75" thickTop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ht="29.25" customHeight="1" x14ac:dyDescent="0.25">
      <c r="A37" s="100" t="s">
        <v>359</v>
      </c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  <row r="266" spans="1:9" s="96" customFormat="1" x14ac:dyDescent="0.25">
      <c r="A266"/>
      <c r="B266" s="99"/>
      <c r="C266" s="99"/>
      <c r="D266" s="99"/>
      <c r="E266" s="99"/>
      <c r="F266" s="99"/>
      <c r="G266" s="99"/>
      <c r="I266" s="109"/>
    </row>
    <row r="267" spans="1:9" s="96" customFormat="1" x14ac:dyDescent="0.25">
      <c r="A267"/>
      <c r="B267" s="99"/>
      <c r="C267" s="99"/>
      <c r="D267" s="99"/>
      <c r="E267" s="99"/>
      <c r="F267" s="99"/>
      <c r="G267" s="99"/>
      <c r="I267" s="109"/>
    </row>
    <row r="268" spans="1:9" s="96" customFormat="1" x14ac:dyDescent="0.25">
      <c r="A268"/>
      <c r="B268" s="99"/>
      <c r="C268" s="99"/>
      <c r="D268" s="99"/>
      <c r="E268" s="99"/>
      <c r="F268" s="99"/>
      <c r="G268" s="99"/>
      <c r="I268" s="109"/>
    </row>
    <row r="269" spans="1:9" s="96" customFormat="1" x14ac:dyDescent="0.25">
      <c r="A269"/>
      <c r="B269" s="99"/>
      <c r="C269" s="99"/>
      <c r="D269" s="99"/>
      <c r="E269" s="99"/>
      <c r="F269" s="99"/>
      <c r="G269" s="99"/>
      <c r="I269" s="109"/>
    </row>
    <row r="270" spans="1:9" s="96" customFormat="1" x14ac:dyDescent="0.25">
      <c r="A270"/>
      <c r="B270" s="99"/>
      <c r="C270" s="99"/>
      <c r="D270" s="99"/>
      <c r="E270" s="99"/>
      <c r="F270" s="99"/>
      <c r="G270" s="99"/>
      <c r="I270" s="109"/>
    </row>
    <row r="271" spans="1:9" s="96" customFormat="1" x14ac:dyDescent="0.25">
      <c r="A271"/>
      <c r="B271" s="99"/>
      <c r="C271" s="99"/>
      <c r="D271" s="99"/>
      <c r="E271" s="99"/>
      <c r="F271" s="99"/>
      <c r="G271" s="99"/>
      <c r="I271" s="109"/>
    </row>
    <row r="272" spans="1:9" s="96" customFormat="1" x14ac:dyDescent="0.25">
      <c r="A272"/>
      <c r="B272" s="99"/>
      <c r="C272" s="99"/>
      <c r="D272" s="99"/>
      <c r="E272" s="99"/>
      <c r="F272" s="99"/>
      <c r="G272" s="99"/>
      <c r="I272" s="109"/>
    </row>
    <row r="273" spans="1:9" s="96" customFormat="1" x14ac:dyDescent="0.25">
      <c r="A273"/>
      <c r="B273" s="99"/>
      <c r="C273" s="99"/>
      <c r="D273" s="99"/>
      <c r="E273" s="99"/>
      <c r="F273" s="99"/>
      <c r="G273" s="99"/>
      <c r="I273" s="109"/>
    </row>
    <row r="274" spans="1:9" s="96" customFormat="1" x14ac:dyDescent="0.25">
      <c r="A274"/>
      <c r="B274" s="99"/>
      <c r="C274" s="99"/>
      <c r="D274" s="99"/>
      <c r="E274" s="99"/>
      <c r="F274" s="99"/>
      <c r="G274" s="99"/>
      <c r="I274" s="109"/>
    </row>
    <row r="275" spans="1:9" s="96" customFormat="1" x14ac:dyDescent="0.25">
      <c r="A275"/>
      <c r="B275" s="99"/>
      <c r="C275" s="99"/>
      <c r="D275" s="99"/>
      <c r="E275" s="99"/>
      <c r="F275" s="99"/>
      <c r="G275" s="99"/>
      <c r="I275" s="109"/>
    </row>
    <row r="276" spans="1:9" s="96" customFormat="1" x14ac:dyDescent="0.25">
      <c r="A276"/>
      <c r="B276" s="99"/>
      <c r="C276" s="99"/>
      <c r="D276" s="99"/>
      <c r="E276" s="99"/>
      <c r="F276" s="99"/>
      <c r="G276" s="99"/>
      <c r="I276" s="109"/>
    </row>
    <row r="277" spans="1:9" s="96" customFormat="1" x14ac:dyDescent="0.25">
      <c r="A277"/>
      <c r="B277" s="99"/>
      <c r="C277" s="99"/>
      <c r="D277" s="99"/>
      <c r="E277" s="99"/>
      <c r="F277" s="99"/>
      <c r="G277" s="99"/>
      <c r="I277" s="109"/>
    </row>
  </sheetData>
  <sheetProtection algorithmName="SHA-512" hashValue="kpcXJJ7x+rZZ+z8BmIXKX1xvyvx5DZUJ95ud88L0XmtlgnM2MYW7wONy+adiJhwzhwuu7jiqNY4fNq80IizCXA==" saltValue="E+GroIrZkGOaeHydVhIIUg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/>
  <dimension ref="A1:J277"/>
  <sheetViews>
    <sheetView showGridLines="0" workbookViewId="0">
      <selection activeCell="D5" sqref="D5:D5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374</v>
      </c>
      <c r="B1" s="95"/>
    </row>
    <row r="2" spans="1:9" x14ac:dyDescent="0.25">
      <c r="A2" s="102" t="s">
        <v>3</v>
      </c>
      <c r="B2" s="96">
        <v>140116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45" x14ac:dyDescent="0.25">
      <c r="A5" s="96" t="s">
        <v>180</v>
      </c>
      <c r="B5" s="96" t="s">
        <v>348</v>
      </c>
      <c r="C5" s="96" t="s">
        <v>445</v>
      </c>
      <c r="D5" s="96" t="s">
        <v>611</v>
      </c>
      <c r="E5" s="98">
        <v>42527</v>
      </c>
      <c r="F5" s="98">
        <v>42579</v>
      </c>
      <c r="G5" s="96">
        <v>3</v>
      </c>
      <c r="H5" s="96">
        <v>3</v>
      </c>
      <c r="I5" s="115">
        <v>4.8000000000000007</v>
      </c>
    </row>
    <row r="6" spans="1:9" ht="60" x14ac:dyDescent="0.25">
      <c r="A6" s="96" t="s">
        <v>83</v>
      </c>
      <c r="B6" s="96" t="s">
        <v>348</v>
      </c>
      <c r="C6" s="96" t="s">
        <v>445</v>
      </c>
      <c r="D6" s="96" t="s">
        <v>611</v>
      </c>
      <c r="E6" s="98">
        <v>42527</v>
      </c>
      <c r="F6" s="98">
        <v>42579</v>
      </c>
      <c r="G6" s="96">
        <v>10</v>
      </c>
      <c r="H6" s="96">
        <v>10</v>
      </c>
      <c r="I6" s="115">
        <v>4.9000000000000004</v>
      </c>
    </row>
    <row r="7" spans="1:9" ht="45" x14ac:dyDescent="0.25">
      <c r="A7" s="96" t="s">
        <v>126</v>
      </c>
      <c r="B7" s="96" t="s">
        <v>348</v>
      </c>
      <c r="C7" s="96" t="s">
        <v>448</v>
      </c>
      <c r="D7" s="96" t="s">
        <v>611</v>
      </c>
      <c r="E7" s="98">
        <v>42527</v>
      </c>
      <c r="F7" s="98">
        <v>42639</v>
      </c>
      <c r="G7" s="96">
        <v>5</v>
      </c>
      <c r="H7" s="96">
        <v>5</v>
      </c>
      <c r="I7" s="115">
        <v>10</v>
      </c>
    </row>
    <row r="8" spans="1:9" s="96" customFormat="1" ht="60" x14ac:dyDescent="0.25">
      <c r="A8" s="96" t="s">
        <v>44</v>
      </c>
      <c r="B8" s="96" t="s">
        <v>348</v>
      </c>
      <c r="C8" s="96" t="s">
        <v>444</v>
      </c>
      <c r="D8" s="96" t="s">
        <v>611</v>
      </c>
      <c r="E8" s="98">
        <v>42527</v>
      </c>
      <c r="F8" s="98">
        <v>42576</v>
      </c>
      <c r="G8" s="96">
        <v>2</v>
      </c>
      <c r="H8" s="96">
        <v>2</v>
      </c>
      <c r="I8" s="115">
        <v>7</v>
      </c>
    </row>
    <row r="9" spans="1:9" s="96" customFormat="1" ht="45" x14ac:dyDescent="0.25">
      <c r="A9" s="96" t="s">
        <v>47</v>
      </c>
      <c r="B9" s="96" t="s">
        <v>348</v>
      </c>
      <c r="C9" s="96" t="s">
        <v>453</v>
      </c>
      <c r="D9" s="96" t="s">
        <v>611</v>
      </c>
      <c r="E9" s="98">
        <v>42527</v>
      </c>
      <c r="F9" s="98">
        <v>42592</v>
      </c>
      <c r="G9" s="96">
        <v>30</v>
      </c>
      <c r="H9" s="96">
        <v>30</v>
      </c>
      <c r="I9" s="115">
        <v>75</v>
      </c>
    </row>
    <row r="10" spans="1:9" s="96" customFormat="1" ht="75" x14ac:dyDescent="0.25">
      <c r="A10" s="96" t="s">
        <v>59</v>
      </c>
      <c r="B10" s="96" t="s">
        <v>348</v>
      </c>
      <c r="C10" s="96" t="s">
        <v>450</v>
      </c>
      <c r="D10" s="96" t="s">
        <v>611</v>
      </c>
      <c r="E10" s="98">
        <v>42527</v>
      </c>
      <c r="F10" s="98">
        <v>42613</v>
      </c>
      <c r="G10" s="96">
        <v>100</v>
      </c>
      <c r="H10" s="96">
        <v>100</v>
      </c>
      <c r="I10" s="115">
        <v>32</v>
      </c>
    </row>
    <row r="11" spans="1:9" s="96" customFormat="1" ht="75" x14ac:dyDescent="0.25">
      <c r="A11" s="96" t="s">
        <v>60</v>
      </c>
      <c r="B11" s="96" t="s">
        <v>348</v>
      </c>
      <c r="C11" s="96" t="s">
        <v>450</v>
      </c>
      <c r="D11" s="96" t="s">
        <v>611</v>
      </c>
      <c r="E11" s="98">
        <v>42527</v>
      </c>
      <c r="F11" s="98">
        <v>42613</v>
      </c>
      <c r="G11" s="96">
        <v>100</v>
      </c>
      <c r="H11" s="96">
        <v>100</v>
      </c>
      <c r="I11" s="115">
        <v>32</v>
      </c>
    </row>
    <row r="12" spans="1:9" s="96" customFormat="1" ht="30" x14ac:dyDescent="0.25">
      <c r="A12" s="96" t="s">
        <v>77</v>
      </c>
      <c r="B12" s="96" t="s">
        <v>348</v>
      </c>
      <c r="C12" s="96" t="s">
        <v>437</v>
      </c>
      <c r="D12" s="96" t="s">
        <v>611</v>
      </c>
      <c r="E12" s="98">
        <v>42527</v>
      </c>
      <c r="F12" s="98">
        <v>42564</v>
      </c>
      <c r="G12" s="96">
        <v>10</v>
      </c>
      <c r="H12" s="96">
        <v>10</v>
      </c>
      <c r="I12" s="115">
        <v>9.5</v>
      </c>
    </row>
    <row r="13" spans="1:9" s="96" customFormat="1" ht="30" x14ac:dyDescent="0.25">
      <c r="A13" s="96" t="s">
        <v>79</v>
      </c>
      <c r="B13" s="96" t="s">
        <v>348</v>
      </c>
      <c r="C13" s="96" t="s">
        <v>450</v>
      </c>
      <c r="D13" s="96" t="s">
        <v>611</v>
      </c>
      <c r="E13" s="98">
        <v>42527</v>
      </c>
      <c r="F13" s="98">
        <v>42613</v>
      </c>
      <c r="G13" s="96">
        <v>20</v>
      </c>
      <c r="H13" s="96">
        <v>20</v>
      </c>
      <c r="I13" s="115">
        <v>25.8</v>
      </c>
    </row>
    <row r="14" spans="1:9" s="96" customFormat="1" ht="45" x14ac:dyDescent="0.25">
      <c r="A14" s="96" t="s">
        <v>92</v>
      </c>
      <c r="B14" s="96" t="s">
        <v>348</v>
      </c>
      <c r="C14" s="96" t="s">
        <v>450</v>
      </c>
      <c r="D14" s="96" t="s">
        <v>611</v>
      </c>
      <c r="E14" s="98">
        <v>42527</v>
      </c>
      <c r="F14" s="98">
        <v>42613</v>
      </c>
      <c r="G14" s="96">
        <v>20</v>
      </c>
      <c r="H14" s="96">
        <v>20</v>
      </c>
      <c r="I14" s="115">
        <v>19.8</v>
      </c>
    </row>
    <row r="15" spans="1:9" ht="45" x14ac:dyDescent="0.25">
      <c r="A15" s="96" t="s">
        <v>121</v>
      </c>
      <c r="B15" s="96" t="s">
        <v>348</v>
      </c>
      <c r="C15" s="96" t="s">
        <v>443</v>
      </c>
      <c r="D15" s="96" t="s">
        <v>611</v>
      </c>
      <c r="E15" s="98">
        <v>42527</v>
      </c>
      <c r="F15" s="98">
        <v>42590</v>
      </c>
      <c r="G15" s="96">
        <v>3</v>
      </c>
      <c r="H15" s="96">
        <v>3</v>
      </c>
      <c r="I15" s="115">
        <v>59.97</v>
      </c>
    </row>
    <row r="16" spans="1:9" ht="45" x14ac:dyDescent="0.25">
      <c r="A16" s="96" t="s">
        <v>124</v>
      </c>
      <c r="B16" s="96" t="s">
        <v>348</v>
      </c>
      <c r="C16" s="96" t="s">
        <v>440</v>
      </c>
      <c r="D16" s="96" t="s">
        <v>611</v>
      </c>
      <c r="E16" s="98">
        <v>42527</v>
      </c>
      <c r="F16" s="98">
        <v>42585</v>
      </c>
      <c r="G16" s="96">
        <v>3</v>
      </c>
      <c r="H16" s="96">
        <v>3</v>
      </c>
      <c r="I16" s="115">
        <v>52.47</v>
      </c>
    </row>
    <row r="17" spans="1:9" ht="45" x14ac:dyDescent="0.25">
      <c r="A17" s="96" t="s">
        <v>122</v>
      </c>
      <c r="B17" s="96" t="s">
        <v>348</v>
      </c>
      <c r="C17" s="96" t="s">
        <v>439</v>
      </c>
      <c r="D17" s="96" t="s">
        <v>611</v>
      </c>
      <c r="E17" s="98">
        <v>42527</v>
      </c>
      <c r="F17" s="98">
        <v>42577</v>
      </c>
      <c r="G17" s="96">
        <v>1</v>
      </c>
      <c r="H17" s="96">
        <v>1</v>
      </c>
      <c r="I17" s="115">
        <v>33.200000000000003</v>
      </c>
    </row>
    <row r="18" spans="1:9" ht="105" x14ac:dyDescent="0.25">
      <c r="A18" s="96" t="s">
        <v>137</v>
      </c>
      <c r="B18" s="96" t="s">
        <v>348</v>
      </c>
      <c r="C18" s="96" t="s">
        <v>442</v>
      </c>
      <c r="D18" s="96" t="s">
        <v>611</v>
      </c>
      <c r="E18" s="98">
        <v>42527</v>
      </c>
      <c r="F18" s="98">
        <v>42579</v>
      </c>
      <c r="G18" s="96">
        <v>2</v>
      </c>
      <c r="H18" s="96">
        <v>2</v>
      </c>
      <c r="I18" s="115">
        <v>22.84</v>
      </c>
    </row>
    <row r="19" spans="1:9" ht="30" x14ac:dyDescent="0.25">
      <c r="A19" s="96" t="s">
        <v>159</v>
      </c>
      <c r="B19" s="96" t="s">
        <v>348</v>
      </c>
      <c r="C19" s="96" t="s">
        <v>446</v>
      </c>
      <c r="D19" s="96" t="s">
        <v>611</v>
      </c>
      <c r="E19" s="98">
        <v>42527</v>
      </c>
      <c r="F19" s="98">
        <v>42579</v>
      </c>
      <c r="G19" s="96">
        <v>2</v>
      </c>
      <c r="H19" s="96">
        <v>2</v>
      </c>
      <c r="I19" s="115">
        <v>2.16</v>
      </c>
    </row>
    <row r="20" spans="1:9" ht="30" x14ac:dyDescent="0.25">
      <c r="A20" s="96" t="s">
        <v>179</v>
      </c>
      <c r="B20" s="96" t="s">
        <v>348</v>
      </c>
      <c r="C20" s="96" t="s">
        <v>444</v>
      </c>
      <c r="D20" s="96" t="s">
        <v>611</v>
      </c>
      <c r="E20" s="98">
        <v>42527</v>
      </c>
      <c r="F20" s="98">
        <v>42576</v>
      </c>
      <c r="G20" s="96">
        <v>5</v>
      </c>
      <c r="H20" s="96">
        <v>5</v>
      </c>
      <c r="I20" s="115">
        <v>14</v>
      </c>
    </row>
    <row r="21" spans="1:9" s="96" customFormat="1" ht="45" x14ac:dyDescent="0.25">
      <c r="A21" s="96" t="s">
        <v>52</v>
      </c>
      <c r="B21" s="96" t="s">
        <v>348</v>
      </c>
      <c r="C21" s="96" t="s">
        <v>445</v>
      </c>
      <c r="D21" s="96" t="s">
        <v>611</v>
      </c>
      <c r="E21" s="98">
        <v>42527</v>
      </c>
      <c r="F21" s="98">
        <v>42579</v>
      </c>
      <c r="G21" s="96">
        <v>20</v>
      </c>
      <c r="H21" s="96">
        <v>20</v>
      </c>
      <c r="I21" s="115">
        <v>11.399999999999999</v>
      </c>
    </row>
    <row r="22" spans="1:9" s="96" customFormat="1" ht="45" x14ac:dyDescent="0.25">
      <c r="A22" s="96" t="s">
        <v>68</v>
      </c>
      <c r="B22" s="96" t="s">
        <v>348</v>
      </c>
      <c r="C22" s="96" t="s">
        <v>445</v>
      </c>
      <c r="D22" s="96" t="s">
        <v>611</v>
      </c>
      <c r="E22" s="98">
        <v>42527</v>
      </c>
      <c r="F22" s="98">
        <v>42579</v>
      </c>
      <c r="G22" s="96">
        <v>50</v>
      </c>
      <c r="H22" s="96">
        <v>50</v>
      </c>
      <c r="I22" s="115">
        <v>42.5</v>
      </c>
    </row>
    <row r="23" spans="1:9" s="96" customFormat="1" ht="45" x14ac:dyDescent="0.25">
      <c r="A23" s="96" t="s">
        <v>105</v>
      </c>
      <c r="B23" s="96" t="s">
        <v>348</v>
      </c>
      <c r="C23" s="96" t="s">
        <v>445</v>
      </c>
      <c r="D23" s="96" t="s">
        <v>611</v>
      </c>
      <c r="E23" s="98">
        <v>42527</v>
      </c>
      <c r="F23" s="98">
        <v>42579</v>
      </c>
      <c r="G23" s="96">
        <v>5</v>
      </c>
      <c r="H23" s="96">
        <v>5</v>
      </c>
      <c r="I23" s="115">
        <v>5</v>
      </c>
    </row>
    <row r="24" spans="1:9" s="96" customFormat="1" ht="60" x14ac:dyDescent="0.25">
      <c r="A24" s="96" t="s">
        <v>109</v>
      </c>
      <c r="B24" s="96" t="s">
        <v>348</v>
      </c>
      <c r="C24" s="96" t="s">
        <v>438</v>
      </c>
      <c r="D24" s="96" t="s">
        <v>611</v>
      </c>
      <c r="E24" s="98">
        <v>42527</v>
      </c>
      <c r="F24" s="98">
        <v>42583</v>
      </c>
      <c r="G24" s="96">
        <v>10</v>
      </c>
      <c r="H24" s="96">
        <v>10</v>
      </c>
      <c r="I24" s="115">
        <v>17.5</v>
      </c>
    </row>
    <row r="25" spans="1:9" s="96" customFormat="1" ht="45" x14ac:dyDescent="0.25">
      <c r="A25" s="96" t="s">
        <v>128</v>
      </c>
      <c r="B25" s="96" t="s">
        <v>348</v>
      </c>
      <c r="C25" s="96" t="s">
        <v>477</v>
      </c>
      <c r="D25" s="96" t="s">
        <v>478</v>
      </c>
      <c r="E25" s="96" t="s">
        <v>477</v>
      </c>
      <c r="F25" s="96" t="s">
        <v>477</v>
      </c>
      <c r="G25" s="96">
        <v>3</v>
      </c>
      <c r="H25" s="96" t="s">
        <v>477</v>
      </c>
      <c r="I25" s="115">
        <v>0</v>
      </c>
    </row>
    <row r="26" spans="1:9" s="96" customFormat="1" ht="45" x14ac:dyDescent="0.25">
      <c r="A26" s="96" t="s">
        <v>174</v>
      </c>
      <c r="B26" s="96" t="s">
        <v>348</v>
      </c>
      <c r="C26" s="96" t="s">
        <v>440</v>
      </c>
      <c r="D26" s="96" t="s">
        <v>611</v>
      </c>
      <c r="E26" s="98">
        <v>42527</v>
      </c>
      <c r="F26" s="98">
        <v>42585</v>
      </c>
      <c r="G26" s="96">
        <v>5</v>
      </c>
      <c r="H26" s="96">
        <v>5</v>
      </c>
      <c r="I26" s="115">
        <v>37.700000000000003</v>
      </c>
    </row>
    <row r="27" spans="1:9" s="96" customFormat="1" ht="75" x14ac:dyDescent="0.25">
      <c r="A27" s="96" t="s">
        <v>61</v>
      </c>
      <c r="B27" s="96" t="s">
        <v>348</v>
      </c>
      <c r="C27" s="96" t="s">
        <v>450</v>
      </c>
      <c r="D27" s="96" t="s">
        <v>611</v>
      </c>
      <c r="E27" s="98">
        <v>42527</v>
      </c>
      <c r="F27" s="98">
        <v>42613</v>
      </c>
      <c r="G27" s="96">
        <v>100</v>
      </c>
      <c r="H27" s="96">
        <v>100</v>
      </c>
      <c r="I27" s="115">
        <v>32</v>
      </c>
    </row>
    <row r="28" spans="1:9" s="96" customFormat="1" ht="30" x14ac:dyDescent="0.25">
      <c r="A28" s="96" t="s">
        <v>65</v>
      </c>
      <c r="B28" s="96" t="s">
        <v>348</v>
      </c>
      <c r="C28" s="96" t="s">
        <v>445</v>
      </c>
      <c r="D28" s="96" t="s">
        <v>611</v>
      </c>
      <c r="E28" s="98">
        <v>42527</v>
      </c>
      <c r="F28" s="98">
        <v>42579</v>
      </c>
      <c r="G28" s="96">
        <v>3</v>
      </c>
      <c r="H28" s="96">
        <v>3</v>
      </c>
      <c r="I28" s="115">
        <v>3.9000000000000004</v>
      </c>
    </row>
    <row r="29" spans="1:9" s="96" customFormat="1" ht="75" x14ac:dyDescent="0.25">
      <c r="A29" s="96" t="s">
        <v>107</v>
      </c>
      <c r="B29" s="96" t="s">
        <v>348</v>
      </c>
      <c r="C29" s="96" t="s">
        <v>439</v>
      </c>
      <c r="D29" s="96" t="s">
        <v>611</v>
      </c>
      <c r="E29" s="98">
        <v>42527</v>
      </c>
      <c r="F29" s="98">
        <v>42577</v>
      </c>
      <c r="G29" s="96">
        <v>1</v>
      </c>
      <c r="H29" s="96">
        <v>1</v>
      </c>
      <c r="I29" s="115">
        <v>74.849999999999994</v>
      </c>
    </row>
    <row r="30" spans="1:9" s="96" customFormat="1" ht="30" x14ac:dyDescent="0.25">
      <c r="A30" s="96" t="s">
        <v>116</v>
      </c>
      <c r="B30" s="96" t="s">
        <v>348</v>
      </c>
      <c r="C30" s="96" t="s">
        <v>443</v>
      </c>
      <c r="D30" s="96" t="s">
        <v>611</v>
      </c>
      <c r="E30" s="98">
        <v>42527</v>
      </c>
      <c r="F30" s="98">
        <v>42590</v>
      </c>
      <c r="G30" s="96">
        <v>10</v>
      </c>
      <c r="H30" s="96">
        <v>10</v>
      </c>
      <c r="I30" s="115">
        <v>12.2</v>
      </c>
    </row>
    <row r="31" spans="1:9" s="96" customFormat="1" ht="45" x14ac:dyDescent="0.25">
      <c r="A31" s="96" t="s">
        <v>48</v>
      </c>
      <c r="B31" s="96" t="s">
        <v>348</v>
      </c>
      <c r="C31" s="96" t="s">
        <v>446</v>
      </c>
      <c r="D31" s="96" t="s">
        <v>611</v>
      </c>
      <c r="E31" s="98">
        <v>42527</v>
      </c>
      <c r="F31" s="98">
        <v>42579</v>
      </c>
      <c r="G31" s="96">
        <v>30</v>
      </c>
      <c r="H31" s="96">
        <v>30</v>
      </c>
      <c r="I31" s="115">
        <v>12</v>
      </c>
    </row>
    <row r="32" spans="1:9" s="96" customFormat="1" ht="30" x14ac:dyDescent="0.25">
      <c r="A32" s="96" t="s">
        <v>49</v>
      </c>
      <c r="B32" s="96" t="s">
        <v>348</v>
      </c>
      <c r="C32" s="96" t="s">
        <v>437</v>
      </c>
      <c r="D32" s="96" t="s">
        <v>611</v>
      </c>
      <c r="E32" s="98">
        <v>42527</v>
      </c>
      <c r="F32" s="98">
        <v>42564</v>
      </c>
      <c r="G32" s="96">
        <v>2</v>
      </c>
      <c r="H32" s="96">
        <v>2</v>
      </c>
      <c r="I32" s="115">
        <v>6.98</v>
      </c>
    </row>
    <row r="33" spans="1:9" s="96" customFormat="1" ht="30.75" thickBot="1" x14ac:dyDescent="0.3">
      <c r="A33" s="96" t="s">
        <v>57</v>
      </c>
      <c r="B33" s="96" t="s">
        <v>348</v>
      </c>
      <c r="C33" s="96" t="s">
        <v>442</v>
      </c>
      <c r="D33" s="96" t="s">
        <v>611</v>
      </c>
      <c r="E33" s="98">
        <v>42527</v>
      </c>
      <c r="F33" s="98">
        <v>42579</v>
      </c>
      <c r="G33" s="96">
        <v>30</v>
      </c>
      <c r="H33" s="96">
        <v>30</v>
      </c>
      <c r="I33" s="115">
        <v>76.5</v>
      </c>
    </row>
    <row r="34" spans="1:9" s="96" customFormat="1" ht="46.5" thickTop="1" thickBot="1" x14ac:dyDescent="0.3">
      <c r="A34" s="96" t="s">
        <v>110</v>
      </c>
      <c r="B34" s="96" t="s">
        <v>348</v>
      </c>
      <c r="C34" s="96" t="s">
        <v>436</v>
      </c>
      <c r="D34" s="96" t="s">
        <v>611</v>
      </c>
      <c r="E34" s="98">
        <v>42527</v>
      </c>
      <c r="F34" s="98">
        <v>42612</v>
      </c>
      <c r="G34" s="96">
        <v>10</v>
      </c>
      <c r="H34" s="96">
        <v>10</v>
      </c>
      <c r="I34" s="115">
        <v>9.6999999999999993</v>
      </c>
    </row>
    <row r="35" spans="1:9" s="96" customFormat="1" ht="45.75" thickTop="1" x14ac:dyDescent="0.25">
      <c r="A35" s="96" t="s">
        <v>131</v>
      </c>
      <c r="B35" s="96" t="s">
        <v>348</v>
      </c>
      <c r="C35" s="96" t="s">
        <v>477</v>
      </c>
      <c r="D35" s="96" t="s">
        <v>478</v>
      </c>
      <c r="E35" s="96" t="s">
        <v>477</v>
      </c>
      <c r="F35" s="96" t="s">
        <v>477</v>
      </c>
      <c r="G35" s="96">
        <v>200</v>
      </c>
      <c r="H35" s="96" t="s">
        <v>477</v>
      </c>
      <c r="I35" s="115">
        <v>0</v>
      </c>
    </row>
    <row r="36" spans="1:9" s="96" customFormat="1" ht="60" x14ac:dyDescent="0.25">
      <c r="A36" s="96" t="s">
        <v>46</v>
      </c>
      <c r="B36" s="96" t="s">
        <v>348</v>
      </c>
      <c r="C36" s="96" t="s">
        <v>453</v>
      </c>
      <c r="D36" s="96" t="s">
        <v>611</v>
      </c>
      <c r="E36" s="98">
        <v>42527</v>
      </c>
      <c r="F36" s="98">
        <v>42592</v>
      </c>
      <c r="G36" s="96">
        <v>2</v>
      </c>
      <c r="H36" s="96">
        <v>2</v>
      </c>
      <c r="I36" s="115">
        <v>3.9</v>
      </c>
    </row>
    <row r="37" spans="1:9" s="96" customFormat="1" ht="45" x14ac:dyDescent="0.25">
      <c r="A37" s="96" t="s">
        <v>152</v>
      </c>
      <c r="B37" s="96" t="s">
        <v>348</v>
      </c>
      <c r="C37" s="96" t="s">
        <v>442</v>
      </c>
      <c r="D37" s="96" t="s">
        <v>611</v>
      </c>
      <c r="E37" s="98">
        <v>42527</v>
      </c>
      <c r="F37" s="98">
        <v>42579</v>
      </c>
      <c r="G37" s="96">
        <v>60</v>
      </c>
      <c r="H37" s="96">
        <v>60</v>
      </c>
      <c r="I37" s="115">
        <v>51</v>
      </c>
    </row>
    <row r="38" spans="1:9" s="96" customFormat="1" ht="45" x14ac:dyDescent="0.25">
      <c r="A38" s="96" t="s">
        <v>114</v>
      </c>
      <c r="B38" s="96" t="s">
        <v>348</v>
      </c>
      <c r="C38" s="96" t="s">
        <v>449</v>
      </c>
      <c r="D38" s="96" t="s">
        <v>611</v>
      </c>
      <c r="E38" s="98">
        <v>42527</v>
      </c>
      <c r="F38" s="98">
        <v>42569</v>
      </c>
      <c r="G38" s="96">
        <v>5</v>
      </c>
      <c r="H38" s="96">
        <v>5</v>
      </c>
      <c r="I38" s="115">
        <v>5.15</v>
      </c>
    </row>
    <row r="39" spans="1:9" s="96" customFormat="1" ht="90" x14ac:dyDescent="0.25">
      <c r="A39" s="96" t="s">
        <v>136</v>
      </c>
      <c r="B39" s="96" t="s">
        <v>348</v>
      </c>
      <c r="C39" s="96" t="s">
        <v>442</v>
      </c>
      <c r="D39" s="96" t="s">
        <v>611</v>
      </c>
      <c r="E39" s="98">
        <v>42527</v>
      </c>
      <c r="F39" s="98">
        <v>42579</v>
      </c>
      <c r="G39" s="96">
        <v>2</v>
      </c>
      <c r="H39" s="96">
        <v>2</v>
      </c>
      <c r="I39" s="115">
        <v>25.44</v>
      </c>
    </row>
    <row r="40" spans="1:9" s="96" customFormat="1" ht="30" x14ac:dyDescent="0.25">
      <c r="A40" s="96" t="s">
        <v>176</v>
      </c>
      <c r="B40" s="96" t="s">
        <v>348</v>
      </c>
      <c r="C40" s="96" t="s">
        <v>452</v>
      </c>
      <c r="D40" s="96" t="s">
        <v>611</v>
      </c>
      <c r="E40" s="98">
        <v>42527</v>
      </c>
      <c r="F40" s="98">
        <v>42579</v>
      </c>
      <c r="G40" s="96">
        <v>10</v>
      </c>
      <c r="H40" s="96">
        <v>10</v>
      </c>
      <c r="I40" s="115">
        <v>18.799999999999997</v>
      </c>
    </row>
    <row r="41" spans="1:9" s="96" customFormat="1" ht="45" x14ac:dyDescent="0.25">
      <c r="A41" s="96" t="s">
        <v>55</v>
      </c>
      <c r="B41" s="96" t="s">
        <v>348</v>
      </c>
      <c r="C41" s="96" t="s">
        <v>441</v>
      </c>
      <c r="D41" s="96" t="s">
        <v>611</v>
      </c>
      <c r="E41" s="98">
        <v>42527</v>
      </c>
      <c r="F41" s="98">
        <v>42563</v>
      </c>
      <c r="G41" s="96">
        <v>35</v>
      </c>
      <c r="H41" s="96">
        <v>35</v>
      </c>
      <c r="I41" s="115">
        <v>21</v>
      </c>
    </row>
    <row r="42" spans="1:9" s="96" customFormat="1" ht="45" x14ac:dyDescent="0.25">
      <c r="A42" s="96" t="s">
        <v>96</v>
      </c>
      <c r="B42" s="96" t="s">
        <v>348</v>
      </c>
      <c r="C42" s="96" t="s">
        <v>442</v>
      </c>
      <c r="D42" s="96" t="s">
        <v>611</v>
      </c>
      <c r="E42" s="98">
        <v>42527</v>
      </c>
      <c r="F42" s="98">
        <v>42579</v>
      </c>
      <c r="G42" s="96">
        <v>300</v>
      </c>
      <c r="H42" s="96">
        <v>300</v>
      </c>
      <c r="I42" s="115">
        <v>30</v>
      </c>
    </row>
    <row r="43" spans="1:9" s="96" customFormat="1" ht="45" x14ac:dyDescent="0.25">
      <c r="A43" s="96" t="s">
        <v>108</v>
      </c>
      <c r="B43" s="96" t="s">
        <v>348</v>
      </c>
      <c r="C43" s="96" t="s">
        <v>445</v>
      </c>
      <c r="D43" s="96" t="s">
        <v>611</v>
      </c>
      <c r="E43" s="98">
        <v>42527</v>
      </c>
      <c r="F43" s="98">
        <v>42579</v>
      </c>
      <c r="G43" s="96">
        <v>5</v>
      </c>
      <c r="H43" s="96">
        <v>5</v>
      </c>
      <c r="I43" s="115">
        <v>4.4000000000000004</v>
      </c>
    </row>
    <row r="44" spans="1:9" s="96" customFormat="1" ht="60" x14ac:dyDescent="0.25">
      <c r="A44" s="96" t="s">
        <v>133</v>
      </c>
      <c r="B44" s="96" t="s">
        <v>348</v>
      </c>
      <c r="C44" s="96" t="s">
        <v>447</v>
      </c>
      <c r="D44" s="96" t="s">
        <v>697</v>
      </c>
      <c r="E44" s="98">
        <v>42527</v>
      </c>
      <c r="F44" s="96" t="s">
        <v>671</v>
      </c>
      <c r="G44" s="96">
        <v>10</v>
      </c>
      <c r="H44" s="96">
        <v>10</v>
      </c>
      <c r="I44" s="115">
        <v>36.5</v>
      </c>
    </row>
    <row r="45" spans="1:9" s="96" customFormat="1" ht="30" x14ac:dyDescent="0.25">
      <c r="A45" s="96" t="s">
        <v>167</v>
      </c>
      <c r="B45" s="96" t="s">
        <v>348</v>
      </c>
      <c r="C45" s="96" t="s">
        <v>446</v>
      </c>
      <c r="D45" s="96" t="s">
        <v>611</v>
      </c>
      <c r="E45" s="98">
        <v>42527</v>
      </c>
      <c r="F45" s="98">
        <v>42579</v>
      </c>
      <c r="G45" s="96">
        <v>5</v>
      </c>
      <c r="H45" s="96">
        <v>5</v>
      </c>
      <c r="I45" s="115">
        <v>4.6999999999999993</v>
      </c>
    </row>
    <row r="46" spans="1:9" s="96" customFormat="1" ht="30" x14ac:dyDescent="0.25">
      <c r="A46" s="96" t="s">
        <v>63</v>
      </c>
      <c r="B46" s="96" t="s">
        <v>348</v>
      </c>
      <c r="C46" s="96" t="s">
        <v>445</v>
      </c>
      <c r="D46" s="96" t="s">
        <v>611</v>
      </c>
      <c r="E46" s="98">
        <v>42527</v>
      </c>
      <c r="F46" s="98">
        <v>42579</v>
      </c>
      <c r="G46" s="96">
        <v>3</v>
      </c>
      <c r="H46" s="96">
        <v>3</v>
      </c>
      <c r="I46" s="115">
        <v>3.9000000000000004</v>
      </c>
    </row>
    <row r="47" spans="1:9" s="96" customFormat="1" ht="60" x14ac:dyDescent="0.25">
      <c r="A47" s="96" t="s">
        <v>154</v>
      </c>
      <c r="B47" s="96" t="s">
        <v>348</v>
      </c>
      <c r="C47" s="96" t="s">
        <v>446</v>
      </c>
      <c r="D47" s="96" t="s">
        <v>611</v>
      </c>
      <c r="E47" s="98">
        <v>42527</v>
      </c>
      <c r="F47" s="98">
        <v>42579</v>
      </c>
      <c r="G47" s="96">
        <v>35</v>
      </c>
      <c r="H47" s="96">
        <v>35</v>
      </c>
      <c r="I47" s="115">
        <v>70.7</v>
      </c>
    </row>
    <row r="48" spans="1:9" s="96" customFormat="1" ht="45" x14ac:dyDescent="0.25">
      <c r="A48" s="96" t="s">
        <v>170</v>
      </c>
      <c r="B48" s="96" t="s">
        <v>348</v>
      </c>
      <c r="C48" s="96" t="s">
        <v>444</v>
      </c>
      <c r="D48" s="96" t="s">
        <v>611</v>
      </c>
      <c r="E48" s="98">
        <v>42527</v>
      </c>
      <c r="F48" s="98">
        <v>42576</v>
      </c>
      <c r="G48" s="96">
        <v>25</v>
      </c>
      <c r="H48" s="96">
        <v>25</v>
      </c>
      <c r="I48" s="115">
        <v>32.5</v>
      </c>
    </row>
    <row r="49" spans="1:9" s="96" customFormat="1" ht="45" x14ac:dyDescent="0.25">
      <c r="A49" s="96" t="s">
        <v>172</v>
      </c>
      <c r="B49" s="96" t="s">
        <v>348</v>
      </c>
      <c r="C49" s="96" t="s">
        <v>445</v>
      </c>
      <c r="D49" s="96" t="s">
        <v>611</v>
      </c>
      <c r="E49" s="98">
        <v>42527</v>
      </c>
      <c r="F49" s="98">
        <v>42579</v>
      </c>
      <c r="G49" s="96">
        <v>25</v>
      </c>
      <c r="H49" s="96">
        <v>25</v>
      </c>
      <c r="I49" s="115">
        <v>31.75</v>
      </c>
    </row>
    <row r="50" spans="1:9" s="96" customFormat="1" ht="45" x14ac:dyDescent="0.25">
      <c r="A50" s="96" t="s">
        <v>173</v>
      </c>
      <c r="B50" s="96" t="s">
        <v>348</v>
      </c>
      <c r="C50" s="96" t="s">
        <v>445</v>
      </c>
      <c r="D50" s="96" t="s">
        <v>611</v>
      </c>
      <c r="E50" s="98">
        <v>42527</v>
      </c>
      <c r="F50" s="98">
        <v>42579</v>
      </c>
      <c r="G50" s="96">
        <v>25</v>
      </c>
      <c r="H50" s="96">
        <v>25</v>
      </c>
      <c r="I50" s="115">
        <v>32</v>
      </c>
    </row>
    <row r="51" spans="1:9" s="96" customFormat="1" ht="45" x14ac:dyDescent="0.25">
      <c r="A51" s="96" t="s">
        <v>115</v>
      </c>
      <c r="B51" s="96" t="s">
        <v>348</v>
      </c>
      <c r="C51" s="96" t="s">
        <v>438</v>
      </c>
      <c r="D51" s="96" t="s">
        <v>611</v>
      </c>
      <c r="E51" s="98">
        <v>42527</v>
      </c>
      <c r="F51" s="98">
        <v>42583</v>
      </c>
      <c r="G51" s="96">
        <v>10</v>
      </c>
      <c r="H51" s="96">
        <v>10</v>
      </c>
      <c r="I51" s="115">
        <v>18</v>
      </c>
    </row>
    <row r="52" spans="1:9" s="96" customFormat="1" ht="45" x14ac:dyDescent="0.25">
      <c r="A52" s="96" t="s">
        <v>111</v>
      </c>
      <c r="B52" s="96" t="s">
        <v>348</v>
      </c>
      <c r="C52" s="96" t="s">
        <v>438</v>
      </c>
      <c r="D52" s="96" t="s">
        <v>611</v>
      </c>
      <c r="E52" s="98">
        <v>42527</v>
      </c>
      <c r="F52" s="98">
        <v>42583</v>
      </c>
      <c r="G52" s="96">
        <v>5</v>
      </c>
      <c r="H52" s="96">
        <v>5</v>
      </c>
      <c r="I52" s="115">
        <v>7.5</v>
      </c>
    </row>
    <row r="53" spans="1:9" s="96" customFormat="1" ht="45" x14ac:dyDescent="0.25">
      <c r="A53" s="96" t="s">
        <v>50</v>
      </c>
      <c r="B53" s="96" t="s">
        <v>348</v>
      </c>
      <c r="C53" s="96" t="s">
        <v>444</v>
      </c>
      <c r="D53" s="96" t="s">
        <v>611</v>
      </c>
      <c r="E53" s="98">
        <v>42527</v>
      </c>
      <c r="F53" s="98">
        <v>42576</v>
      </c>
      <c r="G53" s="96">
        <v>20</v>
      </c>
      <c r="H53" s="96">
        <v>20</v>
      </c>
      <c r="I53" s="115">
        <v>398</v>
      </c>
    </row>
    <row r="54" spans="1:9" s="96" customFormat="1" ht="75.75" thickBot="1" x14ac:dyDescent="0.3">
      <c r="A54" s="96" t="s">
        <v>149</v>
      </c>
      <c r="B54" s="96" t="s">
        <v>348</v>
      </c>
      <c r="C54" s="96" t="s">
        <v>442</v>
      </c>
      <c r="D54" s="96" t="s">
        <v>611</v>
      </c>
      <c r="E54" s="98">
        <v>42527</v>
      </c>
      <c r="F54" s="98">
        <v>42579</v>
      </c>
      <c r="G54" s="96">
        <v>80</v>
      </c>
      <c r="H54" s="96">
        <v>80</v>
      </c>
      <c r="I54" s="115">
        <v>48</v>
      </c>
    </row>
    <row r="55" spans="1:9" s="96" customFormat="1" ht="16.5" thickTop="1" thickBot="1" x14ac:dyDescent="0.3">
      <c r="A55" s="104" t="s">
        <v>357</v>
      </c>
      <c r="B55" s="105"/>
      <c r="C55" s="106"/>
      <c r="D55" s="106"/>
      <c r="E55" s="106"/>
      <c r="F55" s="106"/>
      <c r="G55" s="107">
        <f>SUM(G5:G54)</f>
        <v>1457</v>
      </c>
      <c r="H55" s="107">
        <f>SUM(H5:H54)</f>
        <v>1254</v>
      </c>
      <c r="I55" s="108">
        <f>SUM(I5:I54)</f>
        <v>1590.91</v>
      </c>
    </row>
    <row r="56" spans="1:9" s="96" customFormat="1" ht="15.75" thickTop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ht="29.25" customHeight="1" x14ac:dyDescent="0.25">
      <c r="A58" s="100" t="s">
        <v>359</v>
      </c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  <row r="266" spans="1:9" s="96" customFormat="1" x14ac:dyDescent="0.25">
      <c r="A266"/>
      <c r="B266" s="99"/>
      <c r="C266" s="99"/>
      <c r="D266" s="99"/>
      <c r="E266" s="99"/>
      <c r="F266" s="99"/>
      <c r="G266" s="99"/>
      <c r="I266" s="109"/>
    </row>
    <row r="267" spans="1:9" s="96" customFormat="1" x14ac:dyDescent="0.25">
      <c r="A267"/>
      <c r="B267" s="99"/>
      <c r="C267" s="99"/>
      <c r="D267" s="99"/>
      <c r="E267" s="99"/>
      <c r="F267" s="99"/>
      <c r="G267" s="99"/>
      <c r="I267" s="109"/>
    </row>
    <row r="268" spans="1:9" s="96" customFormat="1" x14ac:dyDescent="0.25">
      <c r="A268"/>
      <c r="B268" s="99"/>
      <c r="C268" s="99"/>
      <c r="D268" s="99"/>
      <c r="E268" s="99"/>
      <c r="F268" s="99"/>
      <c r="G268" s="99"/>
      <c r="I268" s="109"/>
    </row>
    <row r="269" spans="1:9" s="96" customFormat="1" x14ac:dyDescent="0.25">
      <c r="A269"/>
      <c r="B269" s="99"/>
      <c r="C269" s="99"/>
      <c r="D269" s="99"/>
      <c r="E269" s="99"/>
      <c r="F269" s="99"/>
      <c r="G269" s="99"/>
      <c r="I269" s="109"/>
    </row>
    <row r="270" spans="1:9" s="96" customFormat="1" x14ac:dyDescent="0.25">
      <c r="A270"/>
      <c r="B270" s="99"/>
      <c r="C270" s="99"/>
      <c r="D270" s="99"/>
      <c r="E270" s="99"/>
      <c r="F270" s="99"/>
      <c r="G270" s="99"/>
      <c r="I270" s="109"/>
    </row>
    <row r="271" spans="1:9" s="96" customFormat="1" x14ac:dyDescent="0.25">
      <c r="A271"/>
      <c r="B271" s="99"/>
      <c r="C271" s="99"/>
      <c r="D271" s="99"/>
      <c r="E271" s="99"/>
      <c r="F271" s="99"/>
      <c r="G271" s="99"/>
      <c r="I271" s="109"/>
    </row>
    <row r="272" spans="1:9" s="96" customFormat="1" x14ac:dyDescent="0.25">
      <c r="A272"/>
      <c r="B272" s="99"/>
      <c r="C272" s="99"/>
      <c r="D272" s="99"/>
      <c r="E272" s="99"/>
      <c r="F272" s="99"/>
      <c r="G272" s="99"/>
      <c r="I272" s="109"/>
    </row>
    <row r="273" spans="1:9" s="96" customFormat="1" x14ac:dyDescent="0.25">
      <c r="A273"/>
      <c r="B273" s="99"/>
      <c r="C273" s="99"/>
      <c r="D273" s="99"/>
      <c r="E273" s="99"/>
      <c r="F273" s="99"/>
      <c r="G273" s="99"/>
      <c r="I273" s="109"/>
    </row>
    <row r="274" spans="1:9" s="96" customFormat="1" x14ac:dyDescent="0.25">
      <c r="A274"/>
      <c r="B274" s="99"/>
      <c r="C274" s="99"/>
      <c r="D274" s="99"/>
      <c r="E274" s="99"/>
      <c r="F274" s="99"/>
      <c r="G274" s="99"/>
      <c r="I274" s="109"/>
    </row>
    <row r="275" spans="1:9" s="96" customFormat="1" x14ac:dyDescent="0.25">
      <c r="A275"/>
      <c r="B275" s="99"/>
      <c r="C275" s="99"/>
      <c r="D275" s="99"/>
      <c r="E275" s="99"/>
      <c r="F275" s="99"/>
      <c r="G275" s="99"/>
      <c r="I275" s="109"/>
    </row>
    <row r="276" spans="1:9" s="96" customFormat="1" x14ac:dyDescent="0.25">
      <c r="A276"/>
      <c r="B276" s="99"/>
      <c r="C276" s="99"/>
      <c r="D276" s="99"/>
      <c r="E276" s="99"/>
      <c r="F276" s="99"/>
      <c r="G276" s="99"/>
      <c r="I276" s="109"/>
    </row>
    <row r="277" spans="1:9" s="96" customFormat="1" x14ac:dyDescent="0.25">
      <c r="A277"/>
      <c r="B277" s="99"/>
      <c r="C277" s="99"/>
      <c r="D277" s="99"/>
      <c r="E277" s="99"/>
      <c r="F277" s="99"/>
      <c r="G277" s="99"/>
      <c r="I277" s="109"/>
    </row>
  </sheetData>
  <sheetProtection algorithmName="SHA-512" hashValue="Ry4gV7vv5uJEiAcUP5qaoQUwCQ5gfcsnqrVPmgdP8Rv2EjQEQRZS5EX1DXBPky87bnEGioBMWEL556zthkzWdQ==" saltValue="6A+Eb7/0A4+ti2FO/BFumA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/>
  <dimension ref="A1:J279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375</v>
      </c>
      <c r="B1" s="95"/>
    </row>
    <row r="2" spans="1:9" x14ac:dyDescent="0.25">
      <c r="A2" s="102" t="s">
        <v>3</v>
      </c>
      <c r="B2" s="96">
        <v>140117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60" x14ac:dyDescent="0.25">
      <c r="A5" s="96" t="s">
        <v>83</v>
      </c>
      <c r="B5" s="96" t="s">
        <v>346</v>
      </c>
      <c r="C5" s="96" t="s">
        <v>445</v>
      </c>
      <c r="D5" s="96" t="s">
        <v>611</v>
      </c>
      <c r="E5" s="98">
        <v>42527</v>
      </c>
      <c r="F5" s="98">
        <v>42579</v>
      </c>
      <c r="G5" s="96">
        <v>10</v>
      </c>
      <c r="H5" s="96">
        <v>10</v>
      </c>
      <c r="I5" s="115">
        <v>4.9000000000000004</v>
      </c>
    </row>
    <row r="6" spans="1:9" ht="45" x14ac:dyDescent="0.25">
      <c r="A6" s="96" t="s">
        <v>126</v>
      </c>
      <c r="B6" s="96" t="s">
        <v>346</v>
      </c>
      <c r="C6" s="96" t="s">
        <v>448</v>
      </c>
      <c r="D6" s="96" t="s">
        <v>611</v>
      </c>
      <c r="E6" s="98">
        <v>42527</v>
      </c>
      <c r="F6" s="98">
        <v>42639</v>
      </c>
      <c r="G6" s="96">
        <v>10</v>
      </c>
      <c r="H6" s="96">
        <v>10</v>
      </c>
      <c r="I6" s="115">
        <v>20</v>
      </c>
    </row>
    <row r="7" spans="1:9" ht="45" x14ac:dyDescent="0.25">
      <c r="A7" s="96" t="s">
        <v>47</v>
      </c>
      <c r="B7" s="96" t="s">
        <v>346</v>
      </c>
      <c r="C7" s="96" t="s">
        <v>453</v>
      </c>
      <c r="D7" s="96" t="s">
        <v>611</v>
      </c>
      <c r="E7" s="98">
        <v>42527</v>
      </c>
      <c r="F7" s="98">
        <v>42592</v>
      </c>
      <c r="G7" s="96">
        <v>20</v>
      </c>
      <c r="H7" s="96">
        <v>20</v>
      </c>
      <c r="I7" s="115">
        <v>50</v>
      </c>
    </row>
    <row r="8" spans="1:9" s="96" customFormat="1" ht="75" x14ac:dyDescent="0.25">
      <c r="A8" s="96" t="s">
        <v>59</v>
      </c>
      <c r="B8" s="96" t="s">
        <v>346</v>
      </c>
      <c r="C8" s="96" t="s">
        <v>450</v>
      </c>
      <c r="D8" s="96" t="s">
        <v>611</v>
      </c>
      <c r="E8" s="98">
        <v>42527</v>
      </c>
      <c r="F8" s="98">
        <v>42613</v>
      </c>
      <c r="G8" s="96">
        <v>100</v>
      </c>
      <c r="H8" s="96">
        <v>100</v>
      </c>
      <c r="I8" s="115">
        <v>32</v>
      </c>
    </row>
    <row r="9" spans="1:9" s="96" customFormat="1" ht="75" x14ac:dyDescent="0.25">
      <c r="A9" s="96" t="s">
        <v>60</v>
      </c>
      <c r="B9" s="96" t="s">
        <v>346</v>
      </c>
      <c r="C9" s="96" t="s">
        <v>450</v>
      </c>
      <c r="D9" s="96" t="s">
        <v>611</v>
      </c>
      <c r="E9" s="98">
        <v>42527</v>
      </c>
      <c r="F9" s="98">
        <v>42613</v>
      </c>
      <c r="G9" s="96">
        <v>100</v>
      </c>
      <c r="H9" s="96">
        <v>100</v>
      </c>
      <c r="I9" s="115">
        <v>32</v>
      </c>
    </row>
    <row r="10" spans="1:9" s="96" customFormat="1" ht="30" x14ac:dyDescent="0.25">
      <c r="A10" s="96" t="s">
        <v>77</v>
      </c>
      <c r="B10" s="96" t="s">
        <v>346</v>
      </c>
      <c r="C10" s="96" t="s">
        <v>437</v>
      </c>
      <c r="D10" s="96" t="s">
        <v>611</v>
      </c>
      <c r="E10" s="98">
        <v>42527</v>
      </c>
      <c r="F10" s="98">
        <v>42564</v>
      </c>
      <c r="G10" s="96">
        <v>10</v>
      </c>
      <c r="H10" s="96">
        <v>10</v>
      </c>
      <c r="I10" s="115">
        <v>9.5</v>
      </c>
    </row>
    <row r="11" spans="1:9" s="96" customFormat="1" ht="30" x14ac:dyDescent="0.25">
      <c r="A11" s="96" t="s">
        <v>79</v>
      </c>
      <c r="B11" s="96" t="s">
        <v>346</v>
      </c>
      <c r="C11" s="96" t="s">
        <v>450</v>
      </c>
      <c r="D11" s="96" t="s">
        <v>611</v>
      </c>
      <c r="E11" s="98">
        <v>42527</v>
      </c>
      <c r="F11" s="98">
        <v>42613</v>
      </c>
      <c r="G11" s="96">
        <v>10</v>
      </c>
      <c r="H11" s="96">
        <v>10</v>
      </c>
      <c r="I11" s="115">
        <v>12.9</v>
      </c>
    </row>
    <row r="12" spans="1:9" s="96" customFormat="1" ht="45" x14ac:dyDescent="0.25">
      <c r="A12" s="96" t="s">
        <v>92</v>
      </c>
      <c r="B12" s="96" t="s">
        <v>346</v>
      </c>
      <c r="C12" s="96" t="s">
        <v>450</v>
      </c>
      <c r="D12" s="96" t="s">
        <v>611</v>
      </c>
      <c r="E12" s="98">
        <v>42527</v>
      </c>
      <c r="F12" s="98">
        <v>42613</v>
      </c>
      <c r="G12" s="96">
        <v>20</v>
      </c>
      <c r="H12" s="96">
        <v>20</v>
      </c>
      <c r="I12" s="115">
        <v>19.8</v>
      </c>
    </row>
    <row r="13" spans="1:9" s="96" customFormat="1" ht="45" x14ac:dyDescent="0.25">
      <c r="A13" s="96" t="s">
        <v>121</v>
      </c>
      <c r="B13" s="96" t="s">
        <v>346</v>
      </c>
      <c r="C13" s="96" t="s">
        <v>443</v>
      </c>
      <c r="D13" s="96" t="s">
        <v>611</v>
      </c>
      <c r="E13" s="98">
        <v>42527</v>
      </c>
      <c r="F13" s="98">
        <v>42590</v>
      </c>
      <c r="G13" s="96">
        <v>3</v>
      </c>
      <c r="H13" s="96">
        <v>3</v>
      </c>
      <c r="I13" s="115">
        <v>59.97</v>
      </c>
    </row>
    <row r="14" spans="1:9" s="96" customFormat="1" ht="45" x14ac:dyDescent="0.25">
      <c r="A14" s="96" t="s">
        <v>124</v>
      </c>
      <c r="B14" s="96" t="s">
        <v>346</v>
      </c>
      <c r="C14" s="96" t="s">
        <v>440</v>
      </c>
      <c r="D14" s="96" t="s">
        <v>611</v>
      </c>
      <c r="E14" s="98">
        <v>42527</v>
      </c>
      <c r="F14" s="98">
        <v>42585</v>
      </c>
      <c r="G14" s="96">
        <v>1</v>
      </c>
      <c r="H14" s="96">
        <v>1</v>
      </c>
      <c r="I14" s="115">
        <v>17.489999999999998</v>
      </c>
    </row>
    <row r="15" spans="1:9" ht="45" x14ac:dyDescent="0.25">
      <c r="A15" s="96" t="s">
        <v>123</v>
      </c>
      <c r="B15" s="96" t="s">
        <v>346</v>
      </c>
      <c r="C15" s="96" t="s">
        <v>450</v>
      </c>
      <c r="D15" s="96" t="s">
        <v>611</v>
      </c>
      <c r="E15" s="98">
        <v>42527</v>
      </c>
      <c r="F15" s="98">
        <v>42613</v>
      </c>
      <c r="G15" s="96">
        <v>3</v>
      </c>
      <c r="H15" s="96">
        <v>3</v>
      </c>
      <c r="I15" s="115">
        <v>17.52</v>
      </c>
    </row>
    <row r="16" spans="1:9" ht="30" x14ac:dyDescent="0.25">
      <c r="A16" s="96" t="s">
        <v>179</v>
      </c>
      <c r="B16" s="96" t="s">
        <v>346</v>
      </c>
      <c r="C16" s="96" t="s">
        <v>444</v>
      </c>
      <c r="D16" s="96" t="s">
        <v>611</v>
      </c>
      <c r="E16" s="98">
        <v>42527</v>
      </c>
      <c r="F16" s="98">
        <v>42576</v>
      </c>
      <c r="G16" s="96">
        <v>5</v>
      </c>
      <c r="H16" s="96">
        <v>5</v>
      </c>
      <c r="I16" s="115">
        <v>14</v>
      </c>
    </row>
    <row r="17" spans="1:9" ht="45" x14ac:dyDescent="0.25">
      <c r="A17" s="96" t="s">
        <v>52</v>
      </c>
      <c r="B17" s="96" t="s">
        <v>346</v>
      </c>
      <c r="C17" s="96" t="s">
        <v>445</v>
      </c>
      <c r="D17" s="96" t="s">
        <v>611</v>
      </c>
      <c r="E17" s="98">
        <v>42527</v>
      </c>
      <c r="F17" s="98">
        <v>42579</v>
      </c>
      <c r="G17" s="96">
        <v>10</v>
      </c>
      <c r="H17" s="96">
        <v>10</v>
      </c>
      <c r="I17" s="115">
        <v>5.6999999999999993</v>
      </c>
    </row>
    <row r="18" spans="1:9" ht="30" x14ac:dyDescent="0.25">
      <c r="A18" s="96" t="s">
        <v>56</v>
      </c>
      <c r="B18" s="96" t="s">
        <v>346</v>
      </c>
      <c r="C18" s="96" t="s">
        <v>442</v>
      </c>
      <c r="D18" s="96" t="s">
        <v>611</v>
      </c>
      <c r="E18" s="98">
        <v>42527</v>
      </c>
      <c r="F18" s="98">
        <v>42579</v>
      </c>
      <c r="G18" s="96">
        <v>10</v>
      </c>
      <c r="H18" s="96">
        <v>10</v>
      </c>
      <c r="I18" s="115">
        <v>25.2</v>
      </c>
    </row>
    <row r="19" spans="1:9" ht="45" x14ac:dyDescent="0.25">
      <c r="A19" s="96" t="s">
        <v>68</v>
      </c>
      <c r="B19" s="96" t="s">
        <v>346</v>
      </c>
      <c r="C19" s="96" t="s">
        <v>445</v>
      </c>
      <c r="D19" s="96" t="s">
        <v>611</v>
      </c>
      <c r="E19" s="98">
        <v>42527</v>
      </c>
      <c r="F19" s="98">
        <v>42579</v>
      </c>
      <c r="G19" s="96">
        <v>1</v>
      </c>
      <c r="H19" s="96">
        <v>1</v>
      </c>
      <c r="I19" s="115">
        <v>0.85</v>
      </c>
    </row>
    <row r="20" spans="1:9" ht="60" x14ac:dyDescent="0.25">
      <c r="A20" s="96" t="s">
        <v>109</v>
      </c>
      <c r="B20" s="96" t="s">
        <v>346</v>
      </c>
      <c r="C20" s="96" t="s">
        <v>438</v>
      </c>
      <c r="D20" s="96" t="s">
        <v>611</v>
      </c>
      <c r="E20" s="98">
        <v>42527</v>
      </c>
      <c r="F20" s="98">
        <v>42583</v>
      </c>
      <c r="G20" s="96">
        <v>5</v>
      </c>
      <c r="H20" s="96">
        <v>5</v>
      </c>
      <c r="I20" s="115">
        <v>8.75</v>
      </c>
    </row>
    <row r="21" spans="1:9" s="96" customFormat="1" ht="45" x14ac:dyDescent="0.25">
      <c r="A21" s="96" t="s">
        <v>174</v>
      </c>
      <c r="B21" s="96" t="s">
        <v>346</v>
      </c>
      <c r="C21" s="96" t="s">
        <v>440</v>
      </c>
      <c r="D21" s="96" t="s">
        <v>611</v>
      </c>
      <c r="E21" s="98">
        <v>42527</v>
      </c>
      <c r="F21" s="98">
        <v>42585</v>
      </c>
      <c r="G21" s="96">
        <v>5</v>
      </c>
      <c r="H21" s="96">
        <v>5</v>
      </c>
      <c r="I21" s="115">
        <v>37.700000000000003</v>
      </c>
    </row>
    <row r="22" spans="1:9" s="96" customFormat="1" ht="75" x14ac:dyDescent="0.25">
      <c r="A22" s="96" t="s">
        <v>61</v>
      </c>
      <c r="B22" s="96" t="s">
        <v>346</v>
      </c>
      <c r="C22" s="96" t="s">
        <v>450</v>
      </c>
      <c r="D22" s="96" t="s">
        <v>611</v>
      </c>
      <c r="E22" s="98">
        <v>42527</v>
      </c>
      <c r="F22" s="98">
        <v>42613</v>
      </c>
      <c r="G22" s="96">
        <v>100</v>
      </c>
      <c r="H22" s="96">
        <v>100</v>
      </c>
      <c r="I22" s="115">
        <v>32</v>
      </c>
    </row>
    <row r="23" spans="1:9" s="96" customFormat="1" ht="30" x14ac:dyDescent="0.25">
      <c r="A23" s="96" t="s">
        <v>116</v>
      </c>
      <c r="B23" s="96" t="s">
        <v>346</v>
      </c>
      <c r="C23" s="96" t="s">
        <v>443</v>
      </c>
      <c r="D23" s="96" t="s">
        <v>611</v>
      </c>
      <c r="E23" s="98">
        <v>42527</v>
      </c>
      <c r="F23" s="98">
        <v>42590</v>
      </c>
      <c r="G23" s="96">
        <v>10</v>
      </c>
      <c r="H23" s="96">
        <v>10</v>
      </c>
      <c r="I23" s="115">
        <v>12.2</v>
      </c>
    </row>
    <row r="24" spans="1:9" s="96" customFormat="1" ht="45" x14ac:dyDescent="0.25">
      <c r="A24" s="96" t="s">
        <v>48</v>
      </c>
      <c r="B24" s="96" t="s">
        <v>346</v>
      </c>
      <c r="C24" s="96" t="s">
        <v>446</v>
      </c>
      <c r="D24" s="96" t="s">
        <v>611</v>
      </c>
      <c r="E24" s="98">
        <v>42527</v>
      </c>
      <c r="F24" s="98">
        <v>42579</v>
      </c>
      <c r="G24" s="96">
        <v>30</v>
      </c>
      <c r="H24" s="96">
        <v>30</v>
      </c>
      <c r="I24" s="115">
        <v>12</v>
      </c>
    </row>
    <row r="25" spans="1:9" s="96" customFormat="1" ht="30" x14ac:dyDescent="0.25">
      <c r="A25" s="96" t="s">
        <v>49</v>
      </c>
      <c r="B25" s="96" t="s">
        <v>346</v>
      </c>
      <c r="C25" s="96" t="s">
        <v>437</v>
      </c>
      <c r="D25" s="96" t="s">
        <v>611</v>
      </c>
      <c r="E25" s="98">
        <v>42527</v>
      </c>
      <c r="F25" s="98">
        <v>42564</v>
      </c>
      <c r="G25" s="96">
        <v>10</v>
      </c>
      <c r="H25" s="96">
        <v>10</v>
      </c>
      <c r="I25" s="115">
        <v>34.900000000000006</v>
      </c>
    </row>
    <row r="26" spans="1:9" s="96" customFormat="1" ht="45" x14ac:dyDescent="0.25">
      <c r="A26" s="96" t="s">
        <v>110</v>
      </c>
      <c r="B26" s="96" t="s">
        <v>346</v>
      </c>
      <c r="C26" s="96" t="s">
        <v>436</v>
      </c>
      <c r="D26" s="96" t="s">
        <v>611</v>
      </c>
      <c r="E26" s="98">
        <v>42527</v>
      </c>
      <c r="F26" s="98">
        <v>42612</v>
      </c>
      <c r="G26" s="96">
        <v>5</v>
      </c>
      <c r="H26" s="96">
        <v>5</v>
      </c>
      <c r="I26" s="115">
        <v>4.8499999999999996</v>
      </c>
    </row>
    <row r="27" spans="1:9" s="96" customFormat="1" ht="45" x14ac:dyDescent="0.25">
      <c r="A27" s="96" t="s">
        <v>131</v>
      </c>
      <c r="B27" s="96" t="s">
        <v>346</v>
      </c>
      <c r="C27" s="96" t="s">
        <v>477</v>
      </c>
      <c r="D27" s="96" t="s">
        <v>478</v>
      </c>
      <c r="E27" s="96" t="s">
        <v>477</v>
      </c>
      <c r="F27" s="96" t="s">
        <v>477</v>
      </c>
      <c r="G27" s="96">
        <v>100</v>
      </c>
      <c r="H27" s="96" t="s">
        <v>477</v>
      </c>
      <c r="I27" s="115">
        <v>0</v>
      </c>
    </row>
    <row r="28" spans="1:9" s="96" customFormat="1" ht="45" x14ac:dyDescent="0.25">
      <c r="A28" s="96" t="s">
        <v>114</v>
      </c>
      <c r="B28" s="96" t="s">
        <v>346</v>
      </c>
      <c r="C28" s="96" t="s">
        <v>449</v>
      </c>
      <c r="D28" s="96" t="s">
        <v>611</v>
      </c>
      <c r="E28" s="98">
        <v>42527</v>
      </c>
      <c r="F28" s="98">
        <v>42569</v>
      </c>
      <c r="G28" s="96">
        <v>5</v>
      </c>
      <c r="H28" s="96">
        <v>5</v>
      </c>
      <c r="I28" s="115">
        <v>5.15</v>
      </c>
    </row>
    <row r="29" spans="1:9" s="96" customFormat="1" ht="30" x14ac:dyDescent="0.25">
      <c r="A29" s="96" t="s">
        <v>176</v>
      </c>
      <c r="B29" s="96" t="s">
        <v>346</v>
      </c>
      <c r="C29" s="96" t="s">
        <v>452</v>
      </c>
      <c r="D29" s="96" t="s">
        <v>611</v>
      </c>
      <c r="E29" s="98">
        <v>42527</v>
      </c>
      <c r="F29" s="98">
        <v>42579</v>
      </c>
      <c r="G29" s="96">
        <v>20</v>
      </c>
      <c r="H29" s="96">
        <v>20</v>
      </c>
      <c r="I29" s="115">
        <v>37.599999999999994</v>
      </c>
    </row>
    <row r="30" spans="1:9" s="96" customFormat="1" ht="45" x14ac:dyDescent="0.25">
      <c r="A30" s="96" t="s">
        <v>55</v>
      </c>
      <c r="B30" s="96" t="s">
        <v>346</v>
      </c>
      <c r="C30" s="96" t="s">
        <v>441</v>
      </c>
      <c r="D30" s="96" t="s">
        <v>611</v>
      </c>
      <c r="E30" s="98">
        <v>42527</v>
      </c>
      <c r="F30" s="98">
        <v>42563</v>
      </c>
      <c r="G30" s="96">
        <v>30</v>
      </c>
      <c r="H30" s="96">
        <v>30</v>
      </c>
      <c r="I30" s="115">
        <v>18</v>
      </c>
    </row>
    <row r="31" spans="1:9" s="96" customFormat="1" ht="45" x14ac:dyDescent="0.25">
      <c r="A31" s="96" t="s">
        <v>96</v>
      </c>
      <c r="B31" s="96" t="s">
        <v>346</v>
      </c>
      <c r="C31" s="96" t="s">
        <v>442</v>
      </c>
      <c r="D31" s="96" t="s">
        <v>611</v>
      </c>
      <c r="E31" s="98">
        <v>42527</v>
      </c>
      <c r="F31" s="98">
        <v>42579</v>
      </c>
      <c r="G31" s="96">
        <v>1</v>
      </c>
      <c r="H31" s="96">
        <v>1</v>
      </c>
      <c r="I31" s="115">
        <v>0.1</v>
      </c>
    </row>
    <row r="32" spans="1:9" s="96" customFormat="1" ht="45" x14ac:dyDescent="0.25">
      <c r="A32" s="96" t="s">
        <v>115</v>
      </c>
      <c r="B32" s="96" t="s">
        <v>346</v>
      </c>
      <c r="C32" s="96" t="s">
        <v>438</v>
      </c>
      <c r="D32" s="96" t="s">
        <v>611</v>
      </c>
      <c r="E32" s="98">
        <v>42527</v>
      </c>
      <c r="F32" s="98">
        <v>42583</v>
      </c>
      <c r="G32" s="96">
        <v>5</v>
      </c>
      <c r="H32" s="96">
        <v>5</v>
      </c>
      <c r="I32" s="115">
        <v>9</v>
      </c>
    </row>
    <row r="33" spans="1:9" s="96" customFormat="1" ht="60.75" thickBot="1" x14ac:dyDescent="0.3">
      <c r="A33" s="96" t="s">
        <v>111</v>
      </c>
      <c r="B33" s="96" t="s">
        <v>346</v>
      </c>
      <c r="C33" s="96" t="s">
        <v>438</v>
      </c>
      <c r="D33" s="96" t="s">
        <v>692</v>
      </c>
      <c r="E33" s="98">
        <v>42527</v>
      </c>
      <c r="F33" s="98">
        <v>42583</v>
      </c>
      <c r="G33" s="96">
        <v>5</v>
      </c>
      <c r="H33" s="96">
        <v>4</v>
      </c>
      <c r="I33" s="115">
        <v>6</v>
      </c>
    </row>
    <row r="34" spans="1:9" s="96" customFormat="1" ht="61.5" thickTop="1" thickBot="1" x14ac:dyDescent="0.3">
      <c r="A34" s="96" t="s">
        <v>151</v>
      </c>
      <c r="B34" s="96" t="s">
        <v>346</v>
      </c>
      <c r="C34" s="96" t="s">
        <v>450</v>
      </c>
      <c r="D34" s="96" t="s">
        <v>611</v>
      </c>
      <c r="E34" s="98">
        <v>42527</v>
      </c>
      <c r="F34" s="98">
        <v>42613</v>
      </c>
      <c r="G34" s="96">
        <v>50</v>
      </c>
      <c r="H34" s="96">
        <v>50</v>
      </c>
      <c r="I34" s="115">
        <v>62.5</v>
      </c>
    </row>
    <row r="35" spans="1:9" s="96" customFormat="1" ht="45.75" thickBot="1" x14ac:dyDescent="0.3">
      <c r="A35" s="96" t="s">
        <v>50</v>
      </c>
      <c r="B35" s="96" t="s">
        <v>346</v>
      </c>
      <c r="C35" s="96" t="s">
        <v>444</v>
      </c>
      <c r="D35" s="96" t="s">
        <v>611</v>
      </c>
      <c r="E35" s="98">
        <v>42527</v>
      </c>
      <c r="F35" s="98">
        <v>42576</v>
      </c>
      <c r="G35" s="96">
        <v>10</v>
      </c>
      <c r="H35" s="96">
        <v>10</v>
      </c>
      <c r="I35" s="115">
        <v>199</v>
      </c>
    </row>
    <row r="36" spans="1:9" s="96" customFormat="1" ht="16.5" thickTop="1" thickBot="1" x14ac:dyDescent="0.3">
      <c r="A36" s="104" t="s">
        <v>357</v>
      </c>
      <c r="B36" s="105"/>
      <c r="C36" s="106"/>
      <c r="D36" s="106"/>
      <c r="E36" s="106"/>
      <c r="F36" s="106"/>
      <c r="G36" s="107">
        <f>SUM(G5:G35)</f>
        <v>704</v>
      </c>
      <c r="H36" s="107">
        <f>SUM(H5:H35)</f>
        <v>603</v>
      </c>
      <c r="I36" s="108">
        <f>SUM(I5:I35)</f>
        <v>801.58</v>
      </c>
    </row>
    <row r="37" spans="1:9" s="96" customFormat="1" ht="15.75" thickTop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ht="29.25" customHeight="1" x14ac:dyDescent="0.25">
      <c r="A39" s="100" t="s">
        <v>359</v>
      </c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  <row r="266" spans="1:9" s="96" customFormat="1" x14ac:dyDescent="0.25">
      <c r="A266"/>
      <c r="B266" s="99"/>
      <c r="C266" s="99"/>
      <c r="D266" s="99"/>
      <c r="E266" s="99"/>
      <c r="F266" s="99"/>
      <c r="G266" s="99"/>
      <c r="I266" s="109"/>
    </row>
    <row r="267" spans="1:9" s="96" customFormat="1" x14ac:dyDescent="0.25">
      <c r="A267"/>
      <c r="B267" s="99"/>
      <c r="C267" s="99"/>
      <c r="D267" s="99"/>
      <c r="E267" s="99"/>
      <c r="F267" s="99"/>
      <c r="G267" s="99"/>
      <c r="I267" s="109"/>
    </row>
    <row r="268" spans="1:9" s="96" customFormat="1" x14ac:dyDescent="0.25">
      <c r="A268"/>
      <c r="B268" s="99"/>
      <c r="C268" s="99"/>
      <c r="D268" s="99"/>
      <c r="E268" s="99"/>
      <c r="F268" s="99"/>
      <c r="G268" s="99"/>
      <c r="I268" s="109"/>
    </row>
    <row r="269" spans="1:9" s="96" customFormat="1" x14ac:dyDescent="0.25">
      <c r="A269"/>
      <c r="B269" s="99"/>
      <c r="C269" s="99"/>
      <c r="D269" s="99"/>
      <c r="E269" s="99"/>
      <c r="F269" s="99"/>
      <c r="G269" s="99"/>
      <c r="I269" s="109"/>
    </row>
    <row r="270" spans="1:9" s="96" customFormat="1" x14ac:dyDescent="0.25">
      <c r="A270"/>
      <c r="B270" s="99"/>
      <c r="C270" s="99"/>
      <c r="D270" s="99"/>
      <c r="E270" s="99"/>
      <c r="F270" s="99"/>
      <c r="G270" s="99"/>
      <c r="I270" s="109"/>
    </row>
    <row r="271" spans="1:9" s="96" customFormat="1" x14ac:dyDescent="0.25">
      <c r="A271"/>
      <c r="B271" s="99"/>
      <c r="C271" s="99"/>
      <c r="D271" s="99"/>
      <c r="E271" s="99"/>
      <c r="F271" s="99"/>
      <c r="G271" s="99"/>
      <c r="I271" s="109"/>
    </row>
    <row r="272" spans="1:9" s="96" customFormat="1" x14ac:dyDescent="0.25">
      <c r="A272"/>
      <c r="B272" s="99"/>
      <c r="C272" s="99"/>
      <c r="D272" s="99"/>
      <c r="E272" s="99"/>
      <c r="F272" s="99"/>
      <c r="G272" s="99"/>
      <c r="I272" s="109"/>
    </row>
    <row r="273" spans="1:9" s="96" customFormat="1" x14ac:dyDescent="0.25">
      <c r="A273"/>
      <c r="B273" s="99"/>
      <c r="C273" s="99"/>
      <c r="D273" s="99"/>
      <c r="E273" s="99"/>
      <c r="F273" s="99"/>
      <c r="G273" s="99"/>
      <c r="I273" s="109"/>
    </row>
    <row r="274" spans="1:9" s="96" customFormat="1" x14ac:dyDescent="0.25">
      <c r="A274"/>
      <c r="B274" s="99"/>
      <c r="C274" s="99"/>
      <c r="D274" s="99"/>
      <c r="E274" s="99"/>
      <c r="F274" s="99"/>
      <c r="G274" s="99"/>
      <c r="I274" s="109"/>
    </row>
    <row r="275" spans="1:9" s="96" customFormat="1" x14ac:dyDescent="0.25">
      <c r="A275"/>
      <c r="B275" s="99"/>
      <c r="C275" s="99"/>
      <c r="D275" s="99"/>
      <c r="E275" s="99"/>
      <c r="F275" s="99"/>
      <c r="G275" s="99"/>
      <c r="I275" s="109"/>
    </row>
    <row r="276" spans="1:9" s="96" customFormat="1" x14ac:dyDescent="0.25">
      <c r="A276"/>
      <c r="B276" s="99"/>
      <c r="C276" s="99"/>
      <c r="D276" s="99"/>
      <c r="E276" s="99"/>
      <c r="F276" s="99"/>
      <c r="G276" s="99"/>
      <c r="I276" s="109"/>
    </row>
    <row r="277" spans="1:9" s="96" customFormat="1" x14ac:dyDescent="0.25">
      <c r="A277"/>
      <c r="B277" s="99"/>
      <c r="C277" s="99"/>
      <c r="D277" s="99"/>
      <c r="E277" s="99"/>
      <c r="F277" s="99"/>
      <c r="G277" s="99"/>
      <c r="I277" s="109"/>
    </row>
    <row r="278" spans="1:9" s="96" customFormat="1" x14ac:dyDescent="0.25">
      <c r="A278"/>
      <c r="B278" s="99"/>
      <c r="C278" s="99"/>
      <c r="D278" s="99"/>
      <c r="E278" s="99"/>
      <c r="F278" s="99"/>
      <c r="G278" s="99"/>
      <c r="I278" s="109"/>
    </row>
    <row r="279" spans="1:9" s="96" customFormat="1" x14ac:dyDescent="0.25">
      <c r="A279"/>
      <c r="B279" s="99"/>
      <c r="C279" s="99"/>
      <c r="D279" s="99"/>
      <c r="E279" s="99"/>
      <c r="F279" s="99"/>
      <c r="G279" s="99"/>
      <c r="I279" s="109"/>
    </row>
  </sheetData>
  <sheetProtection algorithmName="SHA-512" hashValue="3oSuSWFe6tALGKyCBZnBTVtdEjXddUQfnmRDR8NieyGLOjt3wVcVQNwO7o6apW39Ks1FnhPr5f8dvOrapK8xug==" saltValue="vNhJ3AaCXPP9bbB17d0QV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/>
  <dimension ref="A1:J279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570312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376</v>
      </c>
      <c r="B1" s="95"/>
    </row>
    <row r="2" spans="1:9" x14ac:dyDescent="0.25">
      <c r="A2" s="102" t="s">
        <v>3</v>
      </c>
      <c r="B2" s="96" t="s">
        <v>377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60" x14ac:dyDescent="0.25">
      <c r="A5" s="96" t="s">
        <v>83</v>
      </c>
      <c r="B5" s="96" t="s">
        <v>346</v>
      </c>
      <c r="C5" s="96" t="s">
        <v>445</v>
      </c>
      <c r="D5" s="96" t="s">
        <v>611</v>
      </c>
      <c r="E5" s="98">
        <v>42527</v>
      </c>
      <c r="F5" s="98">
        <v>42579</v>
      </c>
      <c r="G5" s="96">
        <v>10</v>
      </c>
      <c r="H5" s="96">
        <v>10</v>
      </c>
      <c r="I5" s="115">
        <v>4.9000000000000004</v>
      </c>
    </row>
    <row r="6" spans="1:9" ht="45" x14ac:dyDescent="0.25">
      <c r="A6" s="96" t="s">
        <v>126</v>
      </c>
      <c r="B6" s="96" t="s">
        <v>346</v>
      </c>
      <c r="C6" s="96" t="s">
        <v>448</v>
      </c>
      <c r="D6" s="96" t="s">
        <v>611</v>
      </c>
      <c r="E6" s="98">
        <v>42527</v>
      </c>
      <c r="F6" s="98">
        <v>42639</v>
      </c>
      <c r="G6" s="96">
        <v>10</v>
      </c>
      <c r="H6" s="96">
        <v>10</v>
      </c>
      <c r="I6" s="115">
        <v>20</v>
      </c>
    </row>
    <row r="7" spans="1:9" ht="45" x14ac:dyDescent="0.25">
      <c r="A7" s="96" t="s">
        <v>47</v>
      </c>
      <c r="B7" s="96" t="s">
        <v>346</v>
      </c>
      <c r="C7" s="96" t="s">
        <v>453</v>
      </c>
      <c r="D7" s="96" t="s">
        <v>611</v>
      </c>
      <c r="E7" s="98">
        <v>42527</v>
      </c>
      <c r="F7" s="98">
        <v>42592</v>
      </c>
      <c r="G7" s="96">
        <v>20</v>
      </c>
      <c r="H7" s="96">
        <v>20</v>
      </c>
      <c r="I7" s="115">
        <v>50</v>
      </c>
    </row>
    <row r="8" spans="1:9" s="96" customFormat="1" ht="75" x14ac:dyDescent="0.25">
      <c r="A8" s="96" t="s">
        <v>59</v>
      </c>
      <c r="B8" s="96" t="s">
        <v>346</v>
      </c>
      <c r="C8" s="96" t="s">
        <v>450</v>
      </c>
      <c r="D8" s="96" t="s">
        <v>611</v>
      </c>
      <c r="E8" s="98">
        <v>42527</v>
      </c>
      <c r="F8" s="98">
        <v>42613</v>
      </c>
      <c r="G8" s="96">
        <v>100</v>
      </c>
      <c r="H8" s="96">
        <v>100</v>
      </c>
      <c r="I8" s="115">
        <v>32</v>
      </c>
    </row>
    <row r="9" spans="1:9" s="96" customFormat="1" ht="75" x14ac:dyDescent="0.25">
      <c r="A9" s="96" t="s">
        <v>60</v>
      </c>
      <c r="B9" s="96" t="s">
        <v>346</v>
      </c>
      <c r="C9" s="96" t="s">
        <v>450</v>
      </c>
      <c r="D9" s="96" t="s">
        <v>611</v>
      </c>
      <c r="E9" s="98">
        <v>42527</v>
      </c>
      <c r="F9" s="98">
        <v>42613</v>
      </c>
      <c r="G9" s="96">
        <v>100</v>
      </c>
      <c r="H9" s="96">
        <v>100</v>
      </c>
      <c r="I9" s="115">
        <v>32</v>
      </c>
    </row>
    <row r="10" spans="1:9" s="96" customFormat="1" ht="30" x14ac:dyDescent="0.25">
      <c r="A10" s="96" t="s">
        <v>77</v>
      </c>
      <c r="B10" s="96" t="s">
        <v>346</v>
      </c>
      <c r="C10" s="96" t="s">
        <v>437</v>
      </c>
      <c r="D10" s="96" t="s">
        <v>611</v>
      </c>
      <c r="E10" s="98">
        <v>42527</v>
      </c>
      <c r="F10" s="98">
        <v>42564</v>
      </c>
      <c r="G10" s="96">
        <v>10</v>
      </c>
      <c r="H10" s="96">
        <v>10</v>
      </c>
      <c r="I10" s="115">
        <v>9.5</v>
      </c>
    </row>
    <row r="11" spans="1:9" s="96" customFormat="1" ht="30" x14ac:dyDescent="0.25">
      <c r="A11" s="96" t="s">
        <v>79</v>
      </c>
      <c r="B11" s="96" t="s">
        <v>346</v>
      </c>
      <c r="C11" s="96" t="s">
        <v>450</v>
      </c>
      <c r="D11" s="96" t="s">
        <v>611</v>
      </c>
      <c r="E11" s="98">
        <v>42527</v>
      </c>
      <c r="F11" s="98">
        <v>42613</v>
      </c>
      <c r="G11" s="96">
        <v>10</v>
      </c>
      <c r="H11" s="96">
        <v>10</v>
      </c>
      <c r="I11" s="115">
        <v>12.9</v>
      </c>
    </row>
    <row r="12" spans="1:9" s="96" customFormat="1" ht="45" x14ac:dyDescent="0.25">
      <c r="A12" s="96" t="s">
        <v>92</v>
      </c>
      <c r="B12" s="96" t="s">
        <v>346</v>
      </c>
      <c r="C12" s="96" t="s">
        <v>450</v>
      </c>
      <c r="D12" s="96" t="s">
        <v>611</v>
      </c>
      <c r="E12" s="98">
        <v>42527</v>
      </c>
      <c r="F12" s="98">
        <v>42613</v>
      </c>
      <c r="G12" s="96">
        <v>20</v>
      </c>
      <c r="H12" s="96">
        <v>20</v>
      </c>
      <c r="I12" s="115">
        <v>19.8</v>
      </c>
    </row>
    <row r="13" spans="1:9" s="96" customFormat="1" ht="45" x14ac:dyDescent="0.25">
      <c r="A13" s="96" t="s">
        <v>121</v>
      </c>
      <c r="B13" s="96" t="s">
        <v>346</v>
      </c>
      <c r="C13" s="96" t="s">
        <v>443</v>
      </c>
      <c r="D13" s="96" t="s">
        <v>611</v>
      </c>
      <c r="E13" s="98">
        <v>42527</v>
      </c>
      <c r="F13" s="98">
        <v>42590</v>
      </c>
      <c r="G13" s="96">
        <v>3</v>
      </c>
      <c r="H13" s="96">
        <v>3</v>
      </c>
      <c r="I13" s="115">
        <v>59.97</v>
      </c>
    </row>
    <row r="14" spans="1:9" s="96" customFormat="1" ht="45" x14ac:dyDescent="0.25">
      <c r="A14" s="96" t="s">
        <v>124</v>
      </c>
      <c r="B14" s="96" t="s">
        <v>346</v>
      </c>
      <c r="C14" s="96" t="s">
        <v>440</v>
      </c>
      <c r="D14" s="96" t="s">
        <v>611</v>
      </c>
      <c r="E14" s="98">
        <v>42527</v>
      </c>
      <c r="F14" s="98">
        <v>42585</v>
      </c>
      <c r="G14" s="96">
        <v>1</v>
      </c>
      <c r="H14" s="96">
        <v>1</v>
      </c>
      <c r="I14" s="115">
        <v>17.489999999999998</v>
      </c>
    </row>
    <row r="15" spans="1:9" ht="45" x14ac:dyDescent="0.25">
      <c r="A15" s="96" t="s">
        <v>123</v>
      </c>
      <c r="B15" s="96" t="s">
        <v>346</v>
      </c>
      <c r="C15" s="96" t="s">
        <v>450</v>
      </c>
      <c r="D15" s="96" t="s">
        <v>611</v>
      </c>
      <c r="E15" s="98">
        <v>42527</v>
      </c>
      <c r="F15" s="98">
        <v>42613</v>
      </c>
      <c r="G15" s="96">
        <v>3</v>
      </c>
      <c r="H15" s="96">
        <v>3</v>
      </c>
      <c r="I15" s="115">
        <v>17.52</v>
      </c>
    </row>
    <row r="16" spans="1:9" ht="30" x14ac:dyDescent="0.25">
      <c r="A16" s="96" t="s">
        <v>179</v>
      </c>
      <c r="B16" s="96" t="s">
        <v>346</v>
      </c>
      <c r="C16" s="96" t="s">
        <v>444</v>
      </c>
      <c r="D16" s="96" t="s">
        <v>611</v>
      </c>
      <c r="E16" s="98">
        <v>42527</v>
      </c>
      <c r="F16" s="98">
        <v>42576</v>
      </c>
      <c r="G16" s="96">
        <v>5</v>
      </c>
      <c r="H16" s="96">
        <v>5</v>
      </c>
      <c r="I16" s="115">
        <v>14</v>
      </c>
    </row>
    <row r="17" spans="1:9" ht="45" x14ac:dyDescent="0.25">
      <c r="A17" s="96" t="s">
        <v>52</v>
      </c>
      <c r="B17" s="96" t="s">
        <v>346</v>
      </c>
      <c r="C17" s="96" t="s">
        <v>445</v>
      </c>
      <c r="D17" s="96" t="s">
        <v>611</v>
      </c>
      <c r="E17" s="98">
        <v>42527</v>
      </c>
      <c r="F17" s="98">
        <v>42579</v>
      </c>
      <c r="G17" s="96">
        <v>10</v>
      </c>
      <c r="H17" s="96">
        <v>10</v>
      </c>
      <c r="I17" s="115">
        <v>5.6999999999999993</v>
      </c>
    </row>
    <row r="18" spans="1:9" ht="30" x14ac:dyDescent="0.25">
      <c r="A18" s="96" t="s">
        <v>56</v>
      </c>
      <c r="B18" s="96" t="s">
        <v>346</v>
      </c>
      <c r="C18" s="96" t="s">
        <v>442</v>
      </c>
      <c r="D18" s="96" t="s">
        <v>611</v>
      </c>
      <c r="E18" s="98">
        <v>42527</v>
      </c>
      <c r="F18" s="98">
        <v>42579</v>
      </c>
      <c r="G18" s="96">
        <v>10</v>
      </c>
      <c r="H18" s="96">
        <v>10</v>
      </c>
      <c r="I18" s="115">
        <v>25.2</v>
      </c>
    </row>
    <row r="19" spans="1:9" ht="45" x14ac:dyDescent="0.25">
      <c r="A19" s="96" t="s">
        <v>68</v>
      </c>
      <c r="B19" s="96" t="s">
        <v>346</v>
      </c>
      <c r="C19" s="96" t="s">
        <v>445</v>
      </c>
      <c r="D19" s="96" t="s">
        <v>611</v>
      </c>
      <c r="E19" s="98">
        <v>42527</v>
      </c>
      <c r="F19" s="98">
        <v>42579</v>
      </c>
      <c r="G19" s="96">
        <v>1</v>
      </c>
      <c r="H19" s="96">
        <v>1</v>
      </c>
      <c r="I19" s="115">
        <v>0.85</v>
      </c>
    </row>
    <row r="20" spans="1:9" ht="60" x14ac:dyDescent="0.25">
      <c r="A20" s="96" t="s">
        <v>109</v>
      </c>
      <c r="B20" s="96" t="s">
        <v>346</v>
      </c>
      <c r="C20" s="96" t="s">
        <v>438</v>
      </c>
      <c r="D20" s="96" t="s">
        <v>611</v>
      </c>
      <c r="E20" s="98">
        <v>42527</v>
      </c>
      <c r="F20" s="98">
        <v>42583</v>
      </c>
      <c r="G20" s="96">
        <v>5</v>
      </c>
      <c r="H20" s="96">
        <v>5</v>
      </c>
      <c r="I20" s="115">
        <v>8.75</v>
      </c>
    </row>
    <row r="21" spans="1:9" s="96" customFormat="1" ht="45" x14ac:dyDescent="0.25">
      <c r="A21" s="96" t="s">
        <v>174</v>
      </c>
      <c r="B21" s="96" t="s">
        <v>346</v>
      </c>
      <c r="C21" s="96" t="s">
        <v>440</v>
      </c>
      <c r="D21" s="96" t="s">
        <v>611</v>
      </c>
      <c r="E21" s="98">
        <v>42527</v>
      </c>
      <c r="F21" s="98">
        <v>42585</v>
      </c>
      <c r="G21" s="96">
        <v>5</v>
      </c>
      <c r="H21" s="96">
        <v>5</v>
      </c>
      <c r="I21" s="115">
        <v>37.700000000000003</v>
      </c>
    </row>
    <row r="22" spans="1:9" s="96" customFormat="1" ht="75" x14ac:dyDescent="0.25">
      <c r="A22" s="96" t="s">
        <v>61</v>
      </c>
      <c r="B22" s="96" t="s">
        <v>346</v>
      </c>
      <c r="C22" s="96" t="s">
        <v>450</v>
      </c>
      <c r="D22" s="96" t="s">
        <v>611</v>
      </c>
      <c r="E22" s="98">
        <v>42527</v>
      </c>
      <c r="F22" s="98">
        <v>42613</v>
      </c>
      <c r="G22" s="96">
        <v>100</v>
      </c>
      <c r="H22" s="96">
        <v>100</v>
      </c>
      <c r="I22" s="115">
        <v>32</v>
      </c>
    </row>
    <row r="23" spans="1:9" s="96" customFormat="1" ht="30" x14ac:dyDescent="0.25">
      <c r="A23" s="96" t="s">
        <v>116</v>
      </c>
      <c r="B23" s="96" t="s">
        <v>346</v>
      </c>
      <c r="C23" s="96" t="s">
        <v>443</v>
      </c>
      <c r="D23" s="96" t="s">
        <v>611</v>
      </c>
      <c r="E23" s="98">
        <v>42527</v>
      </c>
      <c r="F23" s="98">
        <v>42590</v>
      </c>
      <c r="G23" s="96">
        <v>10</v>
      </c>
      <c r="H23" s="96">
        <v>10</v>
      </c>
      <c r="I23" s="115">
        <v>12.2</v>
      </c>
    </row>
    <row r="24" spans="1:9" s="96" customFormat="1" ht="45" x14ac:dyDescent="0.25">
      <c r="A24" s="96" t="s">
        <v>48</v>
      </c>
      <c r="B24" s="96" t="s">
        <v>346</v>
      </c>
      <c r="C24" s="96" t="s">
        <v>446</v>
      </c>
      <c r="D24" s="96" t="s">
        <v>611</v>
      </c>
      <c r="E24" s="98">
        <v>42527</v>
      </c>
      <c r="F24" s="98">
        <v>42579</v>
      </c>
      <c r="G24" s="96">
        <v>30</v>
      </c>
      <c r="H24" s="96">
        <v>30</v>
      </c>
      <c r="I24" s="115">
        <v>12</v>
      </c>
    </row>
    <row r="25" spans="1:9" s="96" customFormat="1" ht="30" x14ac:dyDescent="0.25">
      <c r="A25" s="96" t="s">
        <v>49</v>
      </c>
      <c r="B25" s="96" t="s">
        <v>346</v>
      </c>
      <c r="C25" s="96" t="s">
        <v>437</v>
      </c>
      <c r="D25" s="96" t="s">
        <v>611</v>
      </c>
      <c r="E25" s="98">
        <v>42527</v>
      </c>
      <c r="F25" s="98">
        <v>42564</v>
      </c>
      <c r="G25" s="96">
        <v>10</v>
      </c>
      <c r="H25" s="96">
        <v>10</v>
      </c>
      <c r="I25" s="115">
        <v>34.900000000000006</v>
      </c>
    </row>
    <row r="26" spans="1:9" s="96" customFormat="1" ht="45" x14ac:dyDescent="0.25">
      <c r="A26" s="96" t="s">
        <v>110</v>
      </c>
      <c r="B26" s="96" t="s">
        <v>346</v>
      </c>
      <c r="C26" s="96" t="s">
        <v>436</v>
      </c>
      <c r="D26" s="96" t="s">
        <v>611</v>
      </c>
      <c r="E26" s="98">
        <v>42527</v>
      </c>
      <c r="F26" s="98">
        <v>42612</v>
      </c>
      <c r="G26" s="96">
        <v>5</v>
      </c>
      <c r="H26" s="96">
        <v>5</v>
      </c>
      <c r="I26" s="115">
        <v>4.8499999999999996</v>
      </c>
    </row>
    <row r="27" spans="1:9" s="96" customFormat="1" ht="45" x14ac:dyDescent="0.25">
      <c r="A27" s="96" t="s">
        <v>131</v>
      </c>
      <c r="B27" s="96" t="s">
        <v>346</v>
      </c>
      <c r="C27" s="96" t="s">
        <v>477</v>
      </c>
      <c r="D27" s="96" t="s">
        <v>478</v>
      </c>
      <c r="E27" s="96" t="s">
        <v>477</v>
      </c>
      <c r="F27" s="96" t="s">
        <v>477</v>
      </c>
      <c r="G27" s="96">
        <v>100</v>
      </c>
      <c r="H27" s="96" t="s">
        <v>477</v>
      </c>
      <c r="I27" s="115">
        <v>0</v>
      </c>
    </row>
    <row r="28" spans="1:9" s="96" customFormat="1" ht="45" x14ac:dyDescent="0.25">
      <c r="A28" s="96" t="s">
        <v>114</v>
      </c>
      <c r="B28" s="96" t="s">
        <v>346</v>
      </c>
      <c r="C28" s="96" t="s">
        <v>449</v>
      </c>
      <c r="D28" s="96" t="s">
        <v>611</v>
      </c>
      <c r="E28" s="98">
        <v>42527</v>
      </c>
      <c r="F28" s="98">
        <v>42569</v>
      </c>
      <c r="G28" s="96">
        <v>5</v>
      </c>
      <c r="H28" s="96">
        <v>5</v>
      </c>
      <c r="I28" s="115">
        <v>5.15</v>
      </c>
    </row>
    <row r="29" spans="1:9" s="96" customFormat="1" ht="30" x14ac:dyDescent="0.25">
      <c r="A29" s="96" t="s">
        <v>176</v>
      </c>
      <c r="B29" s="96" t="s">
        <v>346</v>
      </c>
      <c r="C29" s="96" t="s">
        <v>452</v>
      </c>
      <c r="D29" s="96" t="s">
        <v>611</v>
      </c>
      <c r="E29" s="98">
        <v>42527</v>
      </c>
      <c r="F29" s="98">
        <v>42579</v>
      </c>
      <c r="G29" s="96">
        <v>20</v>
      </c>
      <c r="H29" s="96">
        <v>20</v>
      </c>
      <c r="I29" s="115">
        <v>37.599999999999994</v>
      </c>
    </row>
    <row r="30" spans="1:9" s="96" customFormat="1" ht="45" x14ac:dyDescent="0.25">
      <c r="A30" s="96" t="s">
        <v>55</v>
      </c>
      <c r="B30" s="96" t="s">
        <v>346</v>
      </c>
      <c r="C30" s="96" t="s">
        <v>441</v>
      </c>
      <c r="D30" s="96" t="s">
        <v>611</v>
      </c>
      <c r="E30" s="98">
        <v>42527</v>
      </c>
      <c r="F30" s="98">
        <v>42563</v>
      </c>
      <c r="G30" s="96">
        <v>30</v>
      </c>
      <c r="H30" s="96">
        <v>30</v>
      </c>
      <c r="I30" s="115">
        <v>18</v>
      </c>
    </row>
    <row r="31" spans="1:9" s="96" customFormat="1" ht="45" x14ac:dyDescent="0.25">
      <c r="A31" s="96" t="s">
        <v>96</v>
      </c>
      <c r="B31" s="96" t="s">
        <v>346</v>
      </c>
      <c r="C31" s="96" t="s">
        <v>442</v>
      </c>
      <c r="D31" s="96" t="s">
        <v>611</v>
      </c>
      <c r="E31" s="98">
        <v>42527</v>
      </c>
      <c r="F31" s="98">
        <v>42579</v>
      </c>
      <c r="G31" s="96">
        <v>1</v>
      </c>
      <c r="H31" s="96">
        <v>1</v>
      </c>
      <c r="I31" s="115">
        <v>0.1</v>
      </c>
    </row>
    <row r="32" spans="1:9" s="96" customFormat="1" ht="45" x14ac:dyDescent="0.25">
      <c r="A32" s="96" t="s">
        <v>115</v>
      </c>
      <c r="B32" s="96" t="s">
        <v>346</v>
      </c>
      <c r="C32" s="96" t="s">
        <v>438</v>
      </c>
      <c r="D32" s="96" t="s">
        <v>611</v>
      </c>
      <c r="E32" s="98">
        <v>42527</v>
      </c>
      <c r="F32" s="98">
        <v>42583</v>
      </c>
      <c r="G32" s="96">
        <v>5</v>
      </c>
      <c r="H32" s="96">
        <v>5</v>
      </c>
      <c r="I32" s="115">
        <v>9</v>
      </c>
    </row>
    <row r="33" spans="1:9" s="96" customFormat="1" ht="60" x14ac:dyDescent="0.25">
      <c r="A33" s="96" t="s">
        <v>111</v>
      </c>
      <c r="B33" s="96" t="s">
        <v>346</v>
      </c>
      <c r="C33" s="96" t="s">
        <v>438</v>
      </c>
      <c r="D33" s="96" t="s">
        <v>692</v>
      </c>
      <c r="E33" s="98">
        <v>42527</v>
      </c>
      <c r="F33" s="98">
        <v>42583</v>
      </c>
      <c r="G33" s="96">
        <v>5</v>
      </c>
      <c r="H33" s="96">
        <v>4</v>
      </c>
      <c r="I33" s="115">
        <v>6</v>
      </c>
    </row>
    <row r="34" spans="1:9" s="96" customFormat="1" ht="60" x14ac:dyDescent="0.25">
      <c r="A34" s="96" t="s">
        <v>151</v>
      </c>
      <c r="B34" s="96" t="s">
        <v>346</v>
      </c>
      <c r="C34" s="96" t="s">
        <v>450</v>
      </c>
      <c r="D34" s="96" t="s">
        <v>611</v>
      </c>
      <c r="E34" s="98">
        <v>42527</v>
      </c>
      <c r="F34" s="98">
        <v>42613</v>
      </c>
      <c r="G34" s="96">
        <v>50</v>
      </c>
      <c r="H34" s="96">
        <v>50</v>
      </c>
      <c r="I34" s="115">
        <v>62.5</v>
      </c>
    </row>
    <row r="35" spans="1:9" s="96" customFormat="1" ht="45.75" thickBot="1" x14ac:dyDescent="0.3">
      <c r="A35" s="96" t="s">
        <v>50</v>
      </c>
      <c r="B35" s="96" t="s">
        <v>346</v>
      </c>
      <c r="C35" s="96" t="s">
        <v>444</v>
      </c>
      <c r="D35" s="96" t="s">
        <v>611</v>
      </c>
      <c r="E35" s="98">
        <v>42527</v>
      </c>
      <c r="F35" s="98">
        <v>42576</v>
      </c>
      <c r="G35" s="96">
        <v>10</v>
      </c>
      <c r="H35" s="96">
        <v>10</v>
      </c>
      <c r="I35" s="115">
        <v>199</v>
      </c>
    </row>
    <row r="36" spans="1:9" s="96" customFormat="1" ht="16.5" thickTop="1" thickBot="1" x14ac:dyDescent="0.3">
      <c r="A36" s="104" t="s">
        <v>357</v>
      </c>
      <c r="B36" s="105"/>
      <c r="C36" s="106"/>
      <c r="D36" s="106"/>
      <c r="E36" s="106"/>
      <c r="F36" s="106"/>
      <c r="G36" s="107">
        <f>SUM(G5:G35)</f>
        <v>704</v>
      </c>
      <c r="H36" s="107">
        <f>SUM(H5:H35)</f>
        <v>603</v>
      </c>
      <c r="I36" s="108">
        <f>SUM(I5:I35)</f>
        <v>801.58</v>
      </c>
    </row>
    <row r="37" spans="1:9" s="96" customFormat="1" ht="15.75" thickTop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ht="29.25" customHeight="1" x14ac:dyDescent="0.25">
      <c r="A39" s="100" t="s">
        <v>359</v>
      </c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  <row r="266" spans="1:9" s="96" customFormat="1" x14ac:dyDescent="0.25">
      <c r="A266"/>
      <c r="B266" s="99"/>
      <c r="C266" s="99"/>
      <c r="D266" s="99"/>
      <c r="E266" s="99"/>
      <c r="F266" s="99"/>
      <c r="G266" s="99"/>
      <c r="I266" s="109"/>
    </row>
    <row r="267" spans="1:9" s="96" customFormat="1" x14ac:dyDescent="0.25">
      <c r="A267"/>
      <c r="B267" s="99"/>
      <c r="C267" s="99"/>
      <c r="D267" s="99"/>
      <c r="E267" s="99"/>
      <c r="F267" s="99"/>
      <c r="G267" s="99"/>
      <c r="I267" s="109"/>
    </row>
    <row r="268" spans="1:9" s="96" customFormat="1" x14ac:dyDescent="0.25">
      <c r="A268"/>
      <c r="B268" s="99"/>
      <c r="C268" s="99"/>
      <c r="D268" s="99"/>
      <c r="E268" s="99"/>
      <c r="F268" s="99"/>
      <c r="G268" s="99"/>
      <c r="I268" s="109"/>
    </row>
    <row r="269" spans="1:9" s="96" customFormat="1" x14ac:dyDescent="0.25">
      <c r="A269"/>
      <c r="B269" s="99"/>
      <c r="C269" s="99"/>
      <c r="D269" s="99"/>
      <c r="E269" s="99"/>
      <c r="F269" s="99"/>
      <c r="G269" s="99"/>
      <c r="I269" s="109"/>
    </row>
    <row r="270" spans="1:9" s="96" customFormat="1" x14ac:dyDescent="0.25">
      <c r="A270"/>
      <c r="B270" s="99"/>
      <c r="C270" s="99"/>
      <c r="D270" s="99"/>
      <c r="E270" s="99"/>
      <c r="F270" s="99"/>
      <c r="G270" s="99"/>
      <c r="I270" s="109"/>
    </row>
    <row r="271" spans="1:9" s="96" customFormat="1" x14ac:dyDescent="0.25">
      <c r="A271"/>
      <c r="B271" s="99"/>
      <c r="C271" s="99"/>
      <c r="D271" s="99"/>
      <c r="E271" s="99"/>
      <c r="F271" s="99"/>
      <c r="G271" s="99"/>
      <c r="I271" s="109"/>
    </row>
    <row r="272" spans="1:9" s="96" customFormat="1" x14ac:dyDescent="0.25">
      <c r="A272"/>
      <c r="B272" s="99"/>
      <c r="C272" s="99"/>
      <c r="D272" s="99"/>
      <c r="E272" s="99"/>
      <c r="F272" s="99"/>
      <c r="G272" s="99"/>
      <c r="I272" s="109"/>
    </row>
    <row r="273" spans="1:9" s="96" customFormat="1" x14ac:dyDescent="0.25">
      <c r="A273"/>
      <c r="B273" s="99"/>
      <c r="C273" s="99"/>
      <c r="D273" s="99"/>
      <c r="E273" s="99"/>
      <c r="F273" s="99"/>
      <c r="G273" s="99"/>
      <c r="I273" s="109"/>
    </row>
    <row r="274" spans="1:9" s="96" customFormat="1" x14ac:dyDescent="0.25">
      <c r="A274"/>
      <c r="B274" s="99"/>
      <c r="C274" s="99"/>
      <c r="D274" s="99"/>
      <c r="E274" s="99"/>
      <c r="F274" s="99"/>
      <c r="G274" s="99"/>
      <c r="I274" s="109"/>
    </row>
    <row r="275" spans="1:9" s="96" customFormat="1" x14ac:dyDescent="0.25">
      <c r="A275"/>
      <c r="B275" s="99"/>
      <c r="C275" s="99"/>
      <c r="D275" s="99"/>
      <c r="E275" s="99"/>
      <c r="F275" s="99"/>
      <c r="G275" s="99"/>
      <c r="I275" s="109"/>
    </row>
    <row r="276" spans="1:9" s="96" customFormat="1" x14ac:dyDescent="0.25">
      <c r="A276"/>
      <c r="B276" s="99"/>
      <c r="C276" s="99"/>
      <c r="D276" s="99"/>
      <c r="E276" s="99"/>
      <c r="F276" s="99"/>
      <c r="G276" s="99"/>
      <c r="I276" s="109"/>
    </row>
    <row r="277" spans="1:9" s="96" customFormat="1" x14ac:dyDescent="0.25">
      <c r="A277"/>
      <c r="B277" s="99"/>
      <c r="C277" s="99"/>
      <c r="D277" s="99"/>
      <c r="E277" s="99"/>
      <c r="F277" s="99"/>
      <c r="G277" s="99"/>
      <c r="I277" s="109"/>
    </row>
    <row r="278" spans="1:9" s="96" customFormat="1" x14ac:dyDescent="0.25">
      <c r="A278"/>
      <c r="B278" s="99"/>
      <c r="C278" s="99"/>
      <c r="D278" s="99"/>
      <c r="E278" s="99"/>
      <c r="F278" s="99"/>
      <c r="G278" s="99"/>
      <c r="I278" s="109"/>
    </row>
    <row r="279" spans="1:9" s="96" customFormat="1" x14ac:dyDescent="0.25">
      <c r="A279"/>
      <c r="B279" s="99"/>
      <c r="C279" s="99"/>
      <c r="D279" s="99"/>
      <c r="E279" s="99"/>
      <c r="F279" s="99"/>
      <c r="G279" s="99"/>
      <c r="I279" s="109"/>
    </row>
  </sheetData>
  <sheetProtection algorithmName="SHA-512" hashValue="I8c+iWOAbAtKcUhyqbfPOHMa6HpM0fEnI45G/A+YHWrt4KnYIa21z804IdgIONSBb8vpmrG0f6pgw1KNU5aUgg==" saltValue="5EzwKuP71bIrswhdMeAmo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9"/>
  <dimension ref="A1:J269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570312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674</v>
      </c>
      <c r="B1" s="95"/>
    </row>
    <row r="2" spans="1:9" x14ac:dyDescent="0.25">
      <c r="A2" s="102" t="s">
        <v>3</v>
      </c>
      <c r="B2" s="96">
        <v>140131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60" x14ac:dyDescent="0.25">
      <c r="A5" s="96" t="s">
        <v>44</v>
      </c>
      <c r="B5" s="96" t="s">
        <v>493</v>
      </c>
      <c r="C5" s="96" t="s">
        <v>542</v>
      </c>
      <c r="D5" s="96" t="s">
        <v>611</v>
      </c>
      <c r="E5" s="98">
        <v>42591</v>
      </c>
      <c r="F5" s="98">
        <v>42660</v>
      </c>
      <c r="G5" s="96">
        <v>1</v>
      </c>
      <c r="H5" s="96">
        <v>1</v>
      </c>
      <c r="I5" s="115">
        <v>3.5</v>
      </c>
    </row>
    <row r="6" spans="1:9" ht="45" x14ac:dyDescent="0.25">
      <c r="A6" s="96" t="s">
        <v>47</v>
      </c>
      <c r="B6" s="96" t="s">
        <v>493</v>
      </c>
      <c r="C6" s="96" t="s">
        <v>550</v>
      </c>
      <c r="D6" s="96" t="s">
        <v>611</v>
      </c>
      <c r="E6" s="98">
        <v>42591</v>
      </c>
      <c r="F6" s="98">
        <v>42640</v>
      </c>
      <c r="G6" s="96">
        <v>6</v>
      </c>
      <c r="H6" s="96">
        <v>6</v>
      </c>
      <c r="I6" s="115">
        <v>15</v>
      </c>
    </row>
    <row r="7" spans="1:9" ht="75" x14ac:dyDescent="0.25">
      <c r="A7" s="96" t="s">
        <v>59</v>
      </c>
      <c r="B7" s="96" t="s">
        <v>493</v>
      </c>
      <c r="C7" s="96" t="s">
        <v>548</v>
      </c>
      <c r="D7" s="96" t="s">
        <v>611</v>
      </c>
      <c r="E7" s="98">
        <v>42591</v>
      </c>
      <c r="F7" s="98">
        <v>42772</v>
      </c>
      <c r="G7" s="96">
        <v>50</v>
      </c>
      <c r="H7" s="96">
        <v>50</v>
      </c>
      <c r="I7" s="115">
        <v>16</v>
      </c>
    </row>
    <row r="8" spans="1:9" s="96" customFormat="1" ht="75" x14ac:dyDescent="0.25">
      <c r="A8" s="96" t="s">
        <v>60</v>
      </c>
      <c r="B8" s="96" t="s">
        <v>493</v>
      </c>
      <c r="C8" s="96" t="s">
        <v>548</v>
      </c>
      <c r="D8" s="96" t="s">
        <v>692</v>
      </c>
      <c r="E8" s="98">
        <v>42591</v>
      </c>
      <c r="F8" s="98">
        <v>42772</v>
      </c>
      <c r="G8" s="96">
        <v>50</v>
      </c>
      <c r="H8" s="96">
        <v>25</v>
      </c>
      <c r="I8" s="115">
        <v>8</v>
      </c>
    </row>
    <row r="9" spans="1:9" s="96" customFormat="1" ht="30" x14ac:dyDescent="0.25">
      <c r="A9" s="96" t="s">
        <v>78</v>
      </c>
      <c r="B9" s="96" t="s">
        <v>493</v>
      </c>
      <c r="C9" s="96" t="s">
        <v>536</v>
      </c>
      <c r="D9" s="96" t="s">
        <v>611</v>
      </c>
      <c r="E9" s="98">
        <v>42591</v>
      </c>
      <c r="F9" s="98">
        <v>42667</v>
      </c>
      <c r="G9" s="96">
        <v>2</v>
      </c>
      <c r="H9" s="96">
        <v>2</v>
      </c>
      <c r="I9" s="115">
        <v>1.98</v>
      </c>
    </row>
    <row r="10" spans="1:9" s="96" customFormat="1" ht="30" x14ac:dyDescent="0.25">
      <c r="A10" s="96" t="s">
        <v>79</v>
      </c>
      <c r="B10" s="96" t="s">
        <v>493</v>
      </c>
      <c r="C10" s="96" t="s">
        <v>548</v>
      </c>
      <c r="D10" s="96" t="s">
        <v>611</v>
      </c>
      <c r="E10" s="98">
        <v>42591</v>
      </c>
      <c r="F10" s="98">
        <v>42772</v>
      </c>
      <c r="G10" s="96">
        <v>2</v>
      </c>
      <c r="H10" s="96">
        <v>2</v>
      </c>
      <c r="I10" s="115">
        <v>2.58</v>
      </c>
    </row>
    <row r="11" spans="1:9" s="96" customFormat="1" ht="45" x14ac:dyDescent="0.25">
      <c r="A11" s="96" t="s">
        <v>123</v>
      </c>
      <c r="B11" s="96" t="s">
        <v>493</v>
      </c>
      <c r="C11" s="96" t="s">
        <v>548</v>
      </c>
      <c r="D11" s="96" t="s">
        <v>611</v>
      </c>
      <c r="E11" s="98">
        <v>42591</v>
      </c>
      <c r="F11" s="98">
        <v>42772</v>
      </c>
      <c r="G11" s="96">
        <v>2</v>
      </c>
      <c r="H11" s="96">
        <v>2</v>
      </c>
      <c r="I11" s="115">
        <v>11.68</v>
      </c>
    </row>
    <row r="12" spans="1:9" s="96" customFormat="1" ht="30" x14ac:dyDescent="0.25">
      <c r="A12" s="96" t="s">
        <v>144</v>
      </c>
      <c r="B12" s="96" t="s">
        <v>493</v>
      </c>
      <c r="C12" s="96" t="s">
        <v>477</v>
      </c>
      <c r="D12" s="96" t="s">
        <v>559</v>
      </c>
      <c r="E12" s="96" t="s">
        <v>477</v>
      </c>
      <c r="F12" s="96" t="s">
        <v>477</v>
      </c>
      <c r="G12" s="96">
        <v>10</v>
      </c>
      <c r="H12" s="96" t="s">
        <v>477</v>
      </c>
      <c r="I12" s="115">
        <v>0</v>
      </c>
    </row>
    <row r="13" spans="1:9" s="96" customFormat="1" ht="30" x14ac:dyDescent="0.25">
      <c r="A13" s="96" t="s">
        <v>159</v>
      </c>
      <c r="B13" s="96" t="s">
        <v>493</v>
      </c>
      <c r="C13" s="96" t="s">
        <v>543</v>
      </c>
      <c r="D13" s="96" t="s">
        <v>611</v>
      </c>
      <c r="E13" s="98">
        <v>42591</v>
      </c>
      <c r="F13" s="98">
        <v>42639</v>
      </c>
      <c r="G13" s="96">
        <v>1</v>
      </c>
      <c r="H13" s="96">
        <v>1</v>
      </c>
      <c r="I13" s="115">
        <v>1.08</v>
      </c>
    </row>
    <row r="14" spans="1:9" s="96" customFormat="1" ht="30" x14ac:dyDescent="0.25">
      <c r="A14" s="96" t="s">
        <v>56</v>
      </c>
      <c r="B14" s="96" t="s">
        <v>493</v>
      </c>
      <c r="C14" s="96" t="s">
        <v>539</v>
      </c>
      <c r="D14" s="96" t="s">
        <v>611</v>
      </c>
      <c r="E14" s="98">
        <v>42591</v>
      </c>
      <c r="F14" s="98">
        <v>42633</v>
      </c>
      <c r="G14" s="96">
        <v>3</v>
      </c>
      <c r="H14" s="96">
        <v>3</v>
      </c>
      <c r="I14" s="115">
        <v>7.5600000000000005</v>
      </c>
    </row>
    <row r="15" spans="1:9" ht="75" x14ac:dyDescent="0.25">
      <c r="A15" s="96" t="s">
        <v>61</v>
      </c>
      <c r="B15" s="96" t="s">
        <v>493</v>
      </c>
      <c r="C15" s="96" t="s">
        <v>548</v>
      </c>
      <c r="D15" s="96" t="s">
        <v>611</v>
      </c>
      <c r="E15" s="98">
        <v>42591</v>
      </c>
      <c r="F15" s="98">
        <v>42772</v>
      </c>
      <c r="G15" s="96">
        <v>50</v>
      </c>
      <c r="H15" s="96">
        <v>50</v>
      </c>
      <c r="I15" s="115">
        <v>16</v>
      </c>
    </row>
    <row r="16" spans="1:9" ht="30" x14ac:dyDescent="0.25">
      <c r="A16" s="96" t="s">
        <v>67</v>
      </c>
      <c r="B16" s="96" t="s">
        <v>493</v>
      </c>
      <c r="C16" s="96" t="s">
        <v>542</v>
      </c>
      <c r="D16" s="96" t="s">
        <v>611</v>
      </c>
      <c r="E16" s="98">
        <v>42591</v>
      </c>
      <c r="F16" s="98">
        <v>42660</v>
      </c>
      <c r="G16" s="96">
        <v>6</v>
      </c>
      <c r="H16" s="96">
        <v>6</v>
      </c>
      <c r="I16" s="115">
        <v>5.0999999999999996</v>
      </c>
    </row>
    <row r="17" spans="1:9" ht="30" x14ac:dyDescent="0.25">
      <c r="A17" s="96" t="s">
        <v>116</v>
      </c>
      <c r="B17" s="96" t="s">
        <v>493</v>
      </c>
      <c r="C17" s="96" t="s">
        <v>541</v>
      </c>
      <c r="D17" s="96" t="s">
        <v>611</v>
      </c>
      <c r="E17" s="98">
        <v>42591</v>
      </c>
      <c r="F17" s="98">
        <v>42641</v>
      </c>
      <c r="G17" s="96">
        <v>2</v>
      </c>
      <c r="H17" s="96">
        <v>2</v>
      </c>
      <c r="I17" s="115">
        <v>2.44</v>
      </c>
    </row>
    <row r="18" spans="1:9" ht="60" x14ac:dyDescent="0.25">
      <c r="A18" s="96" t="s">
        <v>106</v>
      </c>
      <c r="B18" s="96" t="s">
        <v>493</v>
      </c>
      <c r="C18" s="96" t="s">
        <v>544</v>
      </c>
      <c r="D18" s="96" t="s">
        <v>698</v>
      </c>
      <c r="E18" s="98">
        <v>42591</v>
      </c>
      <c r="F18" s="96" t="s">
        <v>671</v>
      </c>
      <c r="G18" s="96">
        <v>1</v>
      </c>
      <c r="H18" s="96">
        <v>1</v>
      </c>
      <c r="I18" s="115">
        <v>22.44</v>
      </c>
    </row>
    <row r="19" spans="1:9" ht="30" x14ac:dyDescent="0.25">
      <c r="A19" s="96" t="s">
        <v>57</v>
      </c>
      <c r="B19" s="96" t="s">
        <v>493</v>
      </c>
      <c r="C19" s="96" t="s">
        <v>539</v>
      </c>
      <c r="D19" s="96" t="s">
        <v>611</v>
      </c>
      <c r="E19" s="98">
        <v>42591</v>
      </c>
      <c r="F19" s="98">
        <v>42633</v>
      </c>
      <c r="G19" s="96">
        <v>3</v>
      </c>
      <c r="H19" s="96">
        <v>3</v>
      </c>
      <c r="I19" s="115">
        <v>7.6499999999999995</v>
      </c>
    </row>
    <row r="20" spans="1:9" ht="45" x14ac:dyDescent="0.25">
      <c r="A20" s="96" t="s">
        <v>114</v>
      </c>
      <c r="B20" s="96" t="s">
        <v>493</v>
      </c>
      <c r="C20" s="96" t="s">
        <v>546</v>
      </c>
      <c r="D20" s="96" t="s">
        <v>611</v>
      </c>
      <c r="E20" s="98">
        <v>42591</v>
      </c>
      <c r="F20" s="98">
        <v>42653</v>
      </c>
      <c r="G20" s="96">
        <v>3</v>
      </c>
      <c r="H20" s="96">
        <v>3</v>
      </c>
      <c r="I20" s="115">
        <v>3.09</v>
      </c>
    </row>
    <row r="21" spans="1:9" s="96" customFormat="1" ht="45" x14ac:dyDescent="0.25">
      <c r="A21" s="96" t="s">
        <v>96</v>
      </c>
      <c r="B21" s="96" t="s">
        <v>493</v>
      </c>
      <c r="C21" s="96" t="s">
        <v>539</v>
      </c>
      <c r="D21" s="96" t="s">
        <v>611</v>
      </c>
      <c r="E21" s="98">
        <v>42591</v>
      </c>
      <c r="F21" s="98">
        <v>42633</v>
      </c>
      <c r="G21" s="96">
        <v>30</v>
      </c>
      <c r="H21" s="96">
        <v>30</v>
      </c>
      <c r="I21" s="115">
        <v>3</v>
      </c>
    </row>
    <row r="22" spans="1:9" s="96" customFormat="1" ht="60" x14ac:dyDescent="0.25">
      <c r="A22" s="96" t="s">
        <v>133</v>
      </c>
      <c r="B22" s="96" t="s">
        <v>493</v>
      </c>
      <c r="C22" s="96" t="s">
        <v>545</v>
      </c>
      <c r="D22" s="96" t="s">
        <v>699</v>
      </c>
      <c r="E22" s="98">
        <v>42591</v>
      </c>
      <c r="F22" s="96" t="s">
        <v>671</v>
      </c>
      <c r="G22" s="96">
        <v>2</v>
      </c>
      <c r="H22" s="96">
        <v>2</v>
      </c>
      <c r="I22" s="115">
        <v>7.3</v>
      </c>
    </row>
    <row r="23" spans="1:9" s="96" customFormat="1" ht="45" x14ac:dyDescent="0.25">
      <c r="A23" s="96" t="s">
        <v>170</v>
      </c>
      <c r="B23" s="96" t="s">
        <v>493</v>
      </c>
      <c r="C23" s="96" t="s">
        <v>542</v>
      </c>
      <c r="D23" s="96" t="s">
        <v>611</v>
      </c>
      <c r="E23" s="98">
        <v>42591</v>
      </c>
      <c r="F23" s="98">
        <v>42660</v>
      </c>
      <c r="G23" s="96">
        <v>50</v>
      </c>
      <c r="H23" s="96">
        <v>50</v>
      </c>
      <c r="I23" s="115">
        <v>65</v>
      </c>
    </row>
    <row r="24" spans="1:9" s="96" customFormat="1" ht="75" x14ac:dyDescent="0.25">
      <c r="A24" s="96" t="s">
        <v>135</v>
      </c>
      <c r="B24" s="96" t="s">
        <v>493</v>
      </c>
      <c r="C24" s="96" t="s">
        <v>545</v>
      </c>
      <c r="D24" s="96" t="s">
        <v>699</v>
      </c>
      <c r="E24" s="98">
        <v>42591</v>
      </c>
      <c r="F24" s="96" t="s">
        <v>671</v>
      </c>
      <c r="G24" s="96">
        <v>2</v>
      </c>
      <c r="H24" s="96">
        <v>2</v>
      </c>
      <c r="I24" s="115">
        <v>7.5</v>
      </c>
    </row>
    <row r="25" spans="1:9" s="96" customFormat="1" ht="60.75" thickBot="1" x14ac:dyDescent="0.3">
      <c r="A25" s="96" t="s">
        <v>151</v>
      </c>
      <c r="B25" s="96" t="s">
        <v>493</v>
      </c>
      <c r="C25" s="96" t="s">
        <v>548</v>
      </c>
      <c r="D25" s="96" t="s">
        <v>611</v>
      </c>
      <c r="E25" s="98">
        <v>42591</v>
      </c>
      <c r="F25" s="98">
        <v>42772</v>
      </c>
      <c r="G25" s="96">
        <v>5</v>
      </c>
      <c r="H25" s="96">
        <v>5</v>
      </c>
      <c r="I25" s="115">
        <v>6.25</v>
      </c>
    </row>
    <row r="26" spans="1:9" s="96" customFormat="1" ht="16.5" thickTop="1" thickBot="1" x14ac:dyDescent="0.3">
      <c r="A26" s="104" t="s">
        <v>357</v>
      </c>
      <c r="B26" s="105"/>
      <c r="C26" s="106"/>
      <c r="D26" s="106"/>
      <c r="E26" s="106"/>
      <c r="F26" s="106"/>
      <c r="G26" s="107">
        <f>SUM(G5:G25)</f>
        <v>281</v>
      </c>
      <c r="H26" s="107">
        <f>SUM(H5:H25)</f>
        <v>246</v>
      </c>
      <c r="I26" s="108">
        <f>SUM(I5:I25)</f>
        <v>213.15</v>
      </c>
    </row>
    <row r="27" spans="1:9" s="96" customFormat="1" ht="15.75" thickTop="1" x14ac:dyDescent="0.25">
      <c r="A27"/>
      <c r="B27" s="99"/>
      <c r="C27" s="99"/>
      <c r="D27" s="99"/>
      <c r="E27" s="99"/>
      <c r="F27" s="99"/>
      <c r="G27" s="99"/>
      <c r="I27" s="109"/>
    </row>
    <row r="28" spans="1:9" s="96" customFormat="1" x14ac:dyDescent="0.25">
      <c r="A28"/>
      <c r="B28" s="99"/>
      <c r="C28" s="99"/>
      <c r="D28" s="99"/>
      <c r="E28" s="99"/>
      <c r="F28" s="99"/>
      <c r="G28" s="99"/>
      <c r="I28" s="109"/>
    </row>
    <row r="29" spans="1:9" s="96" customFormat="1" ht="29.25" customHeight="1" x14ac:dyDescent="0.25">
      <c r="A29" s="100" t="s">
        <v>359</v>
      </c>
      <c r="B29" s="99"/>
      <c r="C29" s="99"/>
      <c r="D29" s="99"/>
      <c r="E29" s="99"/>
      <c r="F29" s="99"/>
      <c r="G29" s="99"/>
      <c r="I29" s="109"/>
    </row>
    <row r="30" spans="1:9" s="96" customFormat="1" x14ac:dyDescent="0.25">
      <c r="A30"/>
      <c r="B30" s="99"/>
      <c r="C30" s="99"/>
      <c r="D30" s="99"/>
      <c r="E30" s="99"/>
      <c r="F30" s="99"/>
      <c r="G30" s="99"/>
      <c r="I30" s="109"/>
    </row>
    <row r="31" spans="1:9" s="96" customFormat="1" x14ac:dyDescent="0.25">
      <c r="A31"/>
      <c r="B31" s="99"/>
      <c r="C31" s="99"/>
      <c r="D31" s="99"/>
      <c r="E31" s="99"/>
      <c r="F31" s="99"/>
      <c r="G31" s="99"/>
      <c r="I31" s="109"/>
    </row>
    <row r="32" spans="1:9" s="96" customFormat="1" x14ac:dyDescent="0.25">
      <c r="A32"/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  <row r="266" spans="1:9" s="96" customFormat="1" x14ac:dyDescent="0.25">
      <c r="A266"/>
      <c r="B266" s="99"/>
      <c r="C266" s="99"/>
      <c r="D266" s="99"/>
      <c r="E266" s="99"/>
      <c r="F266" s="99"/>
      <c r="G266" s="99"/>
      <c r="I266" s="109"/>
    </row>
    <row r="267" spans="1:9" s="96" customFormat="1" x14ac:dyDescent="0.25">
      <c r="A267"/>
      <c r="B267" s="99"/>
      <c r="C267" s="99"/>
      <c r="D267" s="99"/>
      <c r="E267" s="99"/>
      <c r="F267" s="99"/>
      <c r="G267" s="99"/>
      <c r="I267" s="109"/>
    </row>
    <row r="268" spans="1:9" s="96" customFormat="1" x14ac:dyDescent="0.25">
      <c r="A268"/>
      <c r="B268" s="99"/>
      <c r="C268" s="99"/>
      <c r="D268" s="99"/>
      <c r="E268" s="99"/>
      <c r="F268" s="99"/>
      <c r="G268" s="99"/>
      <c r="I268" s="109"/>
    </row>
    <row r="269" spans="1:9" s="96" customFormat="1" x14ac:dyDescent="0.25">
      <c r="A269"/>
      <c r="B269" s="99"/>
      <c r="C269" s="99"/>
      <c r="D269" s="99"/>
      <c r="E269" s="99"/>
      <c r="F269" s="99"/>
      <c r="G269" s="99"/>
      <c r="I269" s="109"/>
    </row>
  </sheetData>
  <sheetProtection algorithmName="SHA-512" hashValue="G8UF1j7a2csn+gELi8xSZr75RguVT3qbuST8jeE/6ZKJX6rfy5yuKvyZMFUAFZ5Mug/03GKXohSQdBOfiGVX3Q==" saltValue="BdrYehRu3BA5wz7Zh7+EEg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1"/>
  <dimension ref="A1:J265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570312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675</v>
      </c>
      <c r="B1" s="95"/>
    </row>
    <row r="2" spans="1:9" x14ac:dyDescent="0.25">
      <c r="A2" s="102" t="s">
        <v>3</v>
      </c>
      <c r="B2" s="96">
        <v>140132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75" x14ac:dyDescent="0.25">
      <c r="A5" s="96" t="s">
        <v>59</v>
      </c>
      <c r="B5" s="96" t="s">
        <v>503</v>
      </c>
      <c r="C5" s="96" t="s">
        <v>548</v>
      </c>
      <c r="D5" s="96" t="s">
        <v>611</v>
      </c>
      <c r="E5" s="98">
        <v>42591</v>
      </c>
      <c r="F5" s="98">
        <v>42772</v>
      </c>
      <c r="G5" s="96">
        <v>5</v>
      </c>
      <c r="H5" s="96">
        <v>5</v>
      </c>
      <c r="I5" s="115">
        <v>1.6</v>
      </c>
    </row>
    <row r="6" spans="1:9" ht="45" x14ac:dyDescent="0.25">
      <c r="A6" s="96" t="s">
        <v>81</v>
      </c>
      <c r="B6" s="96" t="s">
        <v>503</v>
      </c>
      <c r="C6" s="96" t="s">
        <v>535</v>
      </c>
      <c r="D6" s="96" t="s">
        <v>611</v>
      </c>
      <c r="E6" s="98">
        <v>42591</v>
      </c>
      <c r="F6" s="98">
        <v>42640</v>
      </c>
      <c r="G6" s="96">
        <v>2</v>
      </c>
      <c r="H6" s="96">
        <v>2</v>
      </c>
      <c r="I6" s="115">
        <v>3.4</v>
      </c>
    </row>
    <row r="7" spans="1:9" ht="30" x14ac:dyDescent="0.25">
      <c r="A7" s="96" t="s">
        <v>78</v>
      </c>
      <c r="B7" s="96" t="s">
        <v>503</v>
      </c>
      <c r="C7" s="96" t="s">
        <v>536</v>
      </c>
      <c r="D7" s="96" t="s">
        <v>611</v>
      </c>
      <c r="E7" s="98">
        <v>42591</v>
      </c>
      <c r="F7" s="98">
        <v>42667</v>
      </c>
      <c r="G7" s="96">
        <v>6</v>
      </c>
      <c r="H7" s="96">
        <v>6</v>
      </c>
      <c r="I7" s="115">
        <v>5.9399999999999995</v>
      </c>
    </row>
    <row r="8" spans="1:9" s="96" customFormat="1" ht="30" x14ac:dyDescent="0.25">
      <c r="A8" s="96" t="s">
        <v>79</v>
      </c>
      <c r="B8" s="96" t="s">
        <v>503</v>
      </c>
      <c r="C8" s="96" t="s">
        <v>548</v>
      </c>
      <c r="D8" s="96" t="s">
        <v>611</v>
      </c>
      <c r="E8" s="98">
        <v>42591</v>
      </c>
      <c r="F8" s="98">
        <v>42772</v>
      </c>
      <c r="G8" s="96">
        <v>6</v>
      </c>
      <c r="H8" s="96">
        <v>6</v>
      </c>
      <c r="I8" s="115">
        <v>7.74</v>
      </c>
    </row>
    <row r="9" spans="1:9" s="96" customFormat="1" ht="45" x14ac:dyDescent="0.25">
      <c r="A9" s="96" t="s">
        <v>124</v>
      </c>
      <c r="B9" s="96" t="s">
        <v>503</v>
      </c>
      <c r="C9" s="96" t="s">
        <v>538</v>
      </c>
      <c r="D9" s="96" t="s">
        <v>611</v>
      </c>
      <c r="E9" s="98">
        <v>42591</v>
      </c>
      <c r="F9" s="98">
        <v>42646</v>
      </c>
      <c r="G9" s="96">
        <v>1</v>
      </c>
      <c r="H9" s="96">
        <v>1</v>
      </c>
      <c r="I9" s="115">
        <v>17.489999999999998</v>
      </c>
    </row>
    <row r="10" spans="1:9" s="96" customFormat="1" ht="45" x14ac:dyDescent="0.25">
      <c r="A10" s="96" t="s">
        <v>123</v>
      </c>
      <c r="B10" s="96" t="s">
        <v>503</v>
      </c>
      <c r="C10" s="96" t="s">
        <v>548</v>
      </c>
      <c r="D10" s="96" t="s">
        <v>611</v>
      </c>
      <c r="E10" s="98">
        <v>42591</v>
      </c>
      <c r="F10" s="98">
        <v>42772</v>
      </c>
      <c r="G10" s="96">
        <v>1</v>
      </c>
      <c r="H10" s="96">
        <v>1</v>
      </c>
      <c r="I10" s="115">
        <v>5.84</v>
      </c>
    </row>
    <row r="11" spans="1:9" s="96" customFormat="1" ht="30" x14ac:dyDescent="0.25">
      <c r="A11" s="96" t="s">
        <v>179</v>
      </c>
      <c r="B11" s="96" t="s">
        <v>503</v>
      </c>
      <c r="C11" s="96" t="s">
        <v>542</v>
      </c>
      <c r="D11" s="96" t="s">
        <v>611</v>
      </c>
      <c r="E11" s="98">
        <v>42591</v>
      </c>
      <c r="F11" s="98">
        <v>42660</v>
      </c>
      <c r="G11" s="96">
        <v>1</v>
      </c>
      <c r="H11" s="96">
        <v>1</v>
      </c>
      <c r="I11" s="115">
        <v>2.8</v>
      </c>
    </row>
    <row r="12" spans="1:9" s="96" customFormat="1" ht="30" x14ac:dyDescent="0.25">
      <c r="A12" s="96" t="s">
        <v>56</v>
      </c>
      <c r="B12" s="96" t="s">
        <v>503</v>
      </c>
      <c r="C12" s="96" t="s">
        <v>539</v>
      </c>
      <c r="D12" s="96" t="s">
        <v>611</v>
      </c>
      <c r="E12" s="98">
        <v>42591</v>
      </c>
      <c r="F12" s="98">
        <v>42633</v>
      </c>
      <c r="G12" s="96">
        <v>1</v>
      </c>
      <c r="H12" s="96">
        <v>1</v>
      </c>
      <c r="I12" s="115">
        <v>2.52</v>
      </c>
    </row>
    <row r="13" spans="1:9" s="96" customFormat="1" ht="30" x14ac:dyDescent="0.25">
      <c r="A13" s="96" t="s">
        <v>168</v>
      </c>
      <c r="B13" s="96" t="s">
        <v>503</v>
      </c>
      <c r="C13" s="96" t="s">
        <v>548</v>
      </c>
      <c r="D13" s="96" t="s">
        <v>611</v>
      </c>
      <c r="E13" s="98">
        <v>42591</v>
      </c>
      <c r="F13" s="98">
        <v>42772</v>
      </c>
      <c r="G13" s="96">
        <v>1</v>
      </c>
      <c r="H13" s="96">
        <v>1</v>
      </c>
      <c r="I13" s="115">
        <v>1.21</v>
      </c>
    </row>
    <row r="14" spans="1:9" s="96" customFormat="1" ht="45" x14ac:dyDescent="0.25">
      <c r="A14" s="96" t="s">
        <v>174</v>
      </c>
      <c r="B14" s="96" t="s">
        <v>503</v>
      </c>
      <c r="C14" s="96" t="s">
        <v>538</v>
      </c>
      <c r="D14" s="96" t="s">
        <v>611</v>
      </c>
      <c r="E14" s="98">
        <v>42591</v>
      </c>
      <c r="F14" s="98">
        <v>42646</v>
      </c>
      <c r="G14" s="96">
        <v>4</v>
      </c>
      <c r="H14" s="96">
        <v>4</v>
      </c>
      <c r="I14" s="115">
        <v>30.16</v>
      </c>
    </row>
    <row r="15" spans="1:9" ht="75" x14ac:dyDescent="0.25">
      <c r="A15" s="96" t="s">
        <v>61</v>
      </c>
      <c r="B15" s="96" t="s">
        <v>503</v>
      </c>
      <c r="C15" s="96" t="s">
        <v>548</v>
      </c>
      <c r="D15" s="96" t="s">
        <v>611</v>
      </c>
      <c r="E15" s="98">
        <v>42591</v>
      </c>
      <c r="F15" s="98">
        <v>42772</v>
      </c>
      <c r="G15" s="96">
        <v>5</v>
      </c>
      <c r="H15" s="96">
        <v>5</v>
      </c>
      <c r="I15" s="115">
        <v>1.6</v>
      </c>
    </row>
    <row r="16" spans="1:9" ht="30" x14ac:dyDescent="0.25">
      <c r="A16" s="96" t="s">
        <v>67</v>
      </c>
      <c r="B16" s="96" t="s">
        <v>503</v>
      </c>
      <c r="C16" s="96" t="s">
        <v>542</v>
      </c>
      <c r="D16" s="96" t="s">
        <v>611</v>
      </c>
      <c r="E16" s="98">
        <v>42591</v>
      </c>
      <c r="F16" s="98">
        <v>42660</v>
      </c>
      <c r="G16" s="96">
        <v>5</v>
      </c>
      <c r="H16" s="96">
        <v>5</v>
      </c>
      <c r="I16" s="115">
        <v>4.25</v>
      </c>
    </row>
    <row r="17" spans="1:9" ht="45" x14ac:dyDescent="0.25">
      <c r="A17" s="96" t="s">
        <v>125</v>
      </c>
      <c r="B17" s="96" t="s">
        <v>503</v>
      </c>
      <c r="C17" s="96" t="s">
        <v>540</v>
      </c>
      <c r="D17" s="96" t="s">
        <v>611</v>
      </c>
      <c r="E17" s="98">
        <v>42591</v>
      </c>
      <c r="F17" s="98">
        <v>42766</v>
      </c>
      <c r="G17" s="96">
        <v>2</v>
      </c>
      <c r="H17" s="96">
        <v>2</v>
      </c>
      <c r="I17" s="115">
        <v>15.5</v>
      </c>
    </row>
    <row r="18" spans="1:9" ht="60" x14ac:dyDescent="0.25">
      <c r="A18" s="96" t="s">
        <v>106</v>
      </c>
      <c r="B18" s="96" t="s">
        <v>503</v>
      </c>
      <c r="C18" s="96" t="s">
        <v>544</v>
      </c>
      <c r="D18" s="96" t="s">
        <v>698</v>
      </c>
      <c r="E18" s="98">
        <v>42591</v>
      </c>
      <c r="F18" s="96" t="s">
        <v>671</v>
      </c>
      <c r="G18" s="96">
        <v>1</v>
      </c>
      <c r="H18" s="96">
        <v>1</v>
      </c>
      <c r="I18" s="115">
        <v>22.44</v>
      </c>
    </row>
    <row r="19" spans="1:9" ht="30" x14ac:dyDescent="0.25">
      <c r="A19" s="96" t="s">
        <v>178</v>
      </c>
      <c r="B19" s="96" t="s">
        <v>503</v>
      </c>
      <c r="C19" s="96" t="s">
        <v>548</v>
      </c>
      <c r="D19" s="96" t="s">
        <v>611</v>
      </c>
      <c r="E19" s="98">
        <v>42591</v>
      </c>
      <c r="F19" s="98">
        <v>42772</v>
      </c>
      <c r="G19" s="96">
        <v>1</v>
      </c>
      <c r="H19" s="96">
        <v>1</v>
      </c>
      <c r="I19" s="115">
        <v>2.69</v>
      </c>
    </row>
    <row r="20" spans="1:9" ht="30" x14ac:dyDescent="0.25">
      <c r="A20" s="96" t="s">
        <v>57</v>
      </c>
      <c r="B20" s="96" t="s">
        <v>503</v>
      </c>
      <c r="C20" s="96" t="s">
        <v>539</v>
      </c>
      <c r="D20" s="96" t="s">
        <v>611</v>
      </c>
      <c r="E20" s="98">
        <v>42591</v>
      </c>
      <c r="F20" s="98">
        <v>42633</v>
      </c>
      <c r="G20" s="96">
        <v>1</v>
      </c>
      <c r="H20" s="96">
        <v>1</v>
      </c>
      <c r="I20" s="115">
        <v>2.5499999999999998</v>
      </c>
    </row>
    <row r="21" spans="1:9" s="96" customFormat="1" ht="60" x14ac:dyDescent="0.25">
      <c r="A21" s="96" t="s">
        <v>96</v>
      </c>
      <c r="B21" s="96" t="s">
        <v>503</v>
      </c>
      <c r="C21" s="96" t="s">
        <v>539</v>
      </c>
      <c r="D21" s="96" t="s">
        <v>692</v>
      </c>
      <c r="E21" s="98">
        <v>42591</v>
      </c>
      <c r="F21" s="98">
        <v>42633</v>
      </c>
      <c r="G21" s="96">
        <v>400</v>
      </c>
      <c r="H21" s="96">
        <v>200</v>
      </c>
      <c r="I21" s="115">
        <v>20</v>
      </c>
    </row>
    <row r="22" spans="1:9" s="96" customFormat="1" ht="60.75" thickBot="1" x14ac:dyDescent="0.3">
      <c r="A22" s="96" t="s">
        <v>160</v>
      </c>
      <c r="B22" s="96" t="s">
        <v>503</v>
      </c>
      <c r="C22" s="96" t="s">
        <v>539</v>
      </c>
      <c r="D22" s="96" t="s">
        <v>611</v>
      </c>
      <c r="E22" s="98">
        <v>42591</v>
      </c>
      <c r="F22" s="98">
        <v>42633</v>
      </c>
      <c r="G22" s="96">
        <v>1</v>
      </c>
      <c r="H22" s="96">
        <v>1</v>
      </c>
      <c r="I22" s="115">
        <v>64.5</v>
      </c>
    </row>
    <row r="23" spans="1:9" s="96" customFormat="1" ht="16.5" thickTop="1" thickBot="1" x14ac:dyDescent="0.3">
      <c r="A23" s="104" t="s">
        <v>357</v>
      </c>
      <c r="B23" s="105"/>
      <c r="C23" s="106"/>
      <c r="D23" s="106"/>
      <c r="E23" s="106"/>
      <c r="F23" s="106"/>
      <c r="G23" s="107">
        <f>SUM(G5:G22)</f>
        <v>444</v>
      </c>
      <c r="H23" s="107">
        <f>SUM(H5:H22)</f>
        <v>244</v>
      </c>
      <c r="I23" s="108">
        <f>SUM(I5:I22)</f>
        <v>212.23</v>
      </c>
    </row>
    <row r="24" spans="1:9" s="96" customFormat="1" ht="15.75" thickTop="1" x14ac:dyDescent="0.25">
      <c r="A24"/>
      <c r="B24" s="99"/>
      <c r="C24" s="99"/>
      <c r="D24" s="99"/>
      <c r="E24" s="99"/>
      <c r="F24" s="99"/>
      <c r="G24" s="99"/>
      <c r="I24" s="109"/>
    </row>
    <row r="25" spans="1:9" s="96" customFormat="1" ht="29.25" customHeight="1" x14ac:dyDescent="0.25">
      <c r="A25" s="100" t="s">
        <v>359</v>
      </c>
      <c r="B25" s="99"/>
      <c r="C25" s="99"/>
      <c r="D25" s="99"/>
      <c r="E25" s="99"/>
      <c r="F25" s="99"/>
      <c r="G25" s="99"/>
      <c r="I25" s="109"/>
    </row>
    <row r="26" spans="1:9" s="96" customFormat="1" x14ac:dyDescent="0.25">
      <c r="A26"/>
      <c r="B26" s="99"/>
      <c r="C26" s="99"/>
      <c r="D26" s="99"/>
      <c r="E26" s="99"/>
      <c r="F26" s="99"/>
      <c r="G26" s="99"/>
      <c r="I26" s="109"/>
    </row>
    <row r="27" spans="1:9" s="96" customFormat="1" x14ac:dyDescent="0.25">
      <c r="A27"/>
      <c r="B27" s="99"/>
      <c r="C27" s="99"/>
      <c r="D27" s="99"/>
      <c r="E27" s="99"/>
      <c r="F27" s="99"/>
      <c r="G27" s="99"/>
      <c r="I27" s="109"/>
    </row>
    <row r="28" spans="1:9" s="96" customFormat="1" x14ac:dyDescent="0.25">
      <c r="A28"/>
      <c r="B28" s="99"/>
      <c r="C28" s="99"/>
      <c r="D28" s="99"/>
      <c r="E28" s="99"/>
      <c r="F28" s="99"/>
      <c r="G28" s="99"/>
      <c r="I28" s="109"/>
    </row>
    <row r="29" spans="1:9" s="96" customFormat="1" x14ac:dyDescent="0.25">
      <c r="A29"/>
      <c r="B29" s="99"/>
      <c r="C29" s="99"/>
      <c r="D29" s="99"/>
      <c r="E29" s="99"/>
      <c r="F29" s="99"/>
      <c r="G29" s="99"/>
      <c r="I29" s="109"/>
    </row>
    <row r="30" spans="1:9" s="96" customFormat="1" x14ac:dyDescent="0.25">
      <c r="A30"/>
      <c r="B30" s="99"/>
      <c r="C30" s="99"/>
      <c r="D30" s="99"/>
      <c r="E30" s="99"/>
      <c r="F30" s="99"/>
      <c r="G30" s="99"/>
      <c r="I30" s="109"/>
    </row>
    <row r="31" spans="1:9" s="96" customFormat="1" x14ac:dyDescent="0.25">
      <c r="A31"/>
      <c r="B31" s="99"/>
      <c r="C31" s="99"/>
      <c r="D31" s="99"/>
      <c r="E31" s="99"/>
      <c r="F31" s="99"/>
      <c r="G31" s="99"/>
      <c r="I31" s="109"/>
    </row>
    <row r="32" spans="1:9" s="96" customFormat="1" x14ac:dyDescent="0.25">
      <c r="A32"/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</sheetData>
  <sheetProtection algorithmName="SHA-512" hashValue="+P/UUapz9vZPXSUwVlhOm2KcwLPoCU4DA3367fbxInSkBmwsAp9YZYVLHW66vIEfiyzr/wSce2rPZGRmidMPDQ==" saltValue="oThpiiSWBkWL4SxiQuzoQA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/>
  <dimension ref="A1:J279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378</v>
      </c>
      <c r="B1" s="95"/>
    </row>
    <row r="2" spans="1:9" x14ac:dyDescent="0.25">
      <c r="A2" s="102" t="s">
        <v>3</v>
      </c>
      <c r="B2" s="96">
        <v>150000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60" x14ac:dyDescent="0.25">
      <c r="A5" s="96" t="s">
        <v>83</v>
      </c>
      <c r="B5" s="96" t="s">
        <v>327</v>
      </c>
      <c r="C5" s="96" t="s">
        <v>424</v>
      </c>
      <c r="D5" s="96" t="s">
        <v>611</v>
      </c>
      <c r="E5" s="98">
        <v>42524</v>
      </c>
      <c r="F5" s="98">
        <v>42579</v>
      </c>
      <c r="G5" s="96">
        <v>15</v>
      </c>
      <c r="H5" s="96">
        <v>15</v>
      </c>
      <c r="I5" s="115">
        <v>7.35</v>
      </c>
    </row>
    <row r="6" spans="1:9" ht="45" x14ac:dyDescent="0.25">
      <c r="A6" s="96" t="s">
        <v>126</v>
      </c>
      <c r="B6" s="96" t="s">
        <v>327</v>
      </c>
      <c r="C6" s="96" t="s">
        <v>428</v>
      </c>
      <c r="D6" s="96" t="s">
        <v>611</v>
      </c>
      <c r="E6" s="98">
        <v>42527</v>
      </c>
      <c r="F6" s="98">
        <v>42639</v>
      </c>
      <c r="G6" s="96">
        <v>30</v>
      </c>
      <c r="H6" s="96">
        <v>30</v>
      </c>
      <c r="I6" s="115">
        <v>60</v>
      </c>
    </row>
    <row r="7" spans="1:9" ht="60" x14ac:dyDescent="0.25">
      <c r="A7" s="96" t="s">
        <v>44</v>
      </c>
      <c r="B7" s="96" t="s">
        <v>327</v>
      </c>
      <c r="C7" s="96" t="s">
        <v>423</v>
      </c>
      <c r="D7" s="96" t="s">
        <v>611</v>
      </c>
      <c r="E7" s="98">
        <v>42524</v>
      </c>
      <c r="F7" s="98">
        <v>42576</v>
      </c>
      <c r="G7" s="96">
        <v>3</v>
      </c>
      <c r="H7" s="96">
        <v>3</v>
      </c>
      <c r="I7" s="115">
        <v>10.5</v>
      </c>
    </row>
    <row r="8" spans="1:9" s="96" customFormat="1" ht="45" x14ac:dyDescent="0.25">
      <c r="A8" s="96" t="s">
        <v>47</v>
      </c>
      <c r="B8" s="96" t="s">
        <v>327</v>
      </c>
      <c r="C8" s="96" t="s">
        <v>434</v>
      </c>
      <c r="D8" s="96" t="s">
        <v>611</v>
      </c>
      <c r="E8" s="98">
        <v>42527</v>
      </c>
      <c r="F8" s="98">
        <v>42592</v>
      </c>
      <c r="G8" s="96">
        <v>20</v>
      </c>
      <c r="H8" s="96">
        <v>20</v>
      </c>
      <c r="I8" s="115">
        <v>50</v>
      </c>
    </row>
    <row r="9" spans="1:9" s="96" customFormat="1" ht="75" x14ac:dyDescent="0.25">
      <c r="A9" s="96" t="s">
        <v>58</v>
      </c>
      <c r="B9" s="96" t="s">
        <v>327</v>
      </c>
      <c r="C9" s="96" t="s">
        <v>418</v>
      </c>
      <c r="D9" s="96" t="s">
        <v>692</v>
      </c>
      <c r="E9" s="98">
        <v>42524</v>
      </c>
      <c r="F9" s="98">
        <v>42583</v>
      </c>
      <c r="G9" s="96">
        <v>400</v>
      </c>
      <c r="H9" s="96">
        <v>250</v>
      </c>
      <c r="I9" s="115">
        <v>125</v>
      </c>
    </row>
    <row r="10" spans="1:9" s="96" customFormat="1" ht="75" x14ac:dyDescent="0.25">
      <c r="A10" s="96" t="s">
        <v>60</v>
      </c>
      <c r="B10" s="96" t="s">
        <v>327</v>
      </c>
      <c r="C10" s="96" t="s">
        <v>431</v>
      </c>
      <c r="D10" s="96" t="s">
        <v>611</v>
      </c>
      <c r="E10" s="98">
        <v>42527</v>
      </c>
      <c r="F10" s="98">
        <v>42613</v>
      </c>
      <c r="G10" s="96">
        <v>300</v>
      </c>
      <c r="H10" s="96">
        <v>300</v>
      </c>
      <c r="I10" s="115">
        <v>96</v>
      </c>
    </row>
    <row r="11" spans="1:9" s="96" customFormat="1" ht="45" x14ac:dyDescent="0.25">
      <c r="A11" s="96" t="s">
        <v>82</v>
      </c>
      <c r="B11" s="96" t="s">
        <v>327</v>
      </c>
      <c r="C11" s="96" t="s">
        <v>419</v>
      </c>
      <c r="D11" s="96" t="s">
        <v>611</v>
      </c>
      <c r="E11" s="98">
        <v>42524</v>
      </c>
      <c r="F11" s="98">
        <v>42563</v>
      </c>
      <c r="G11" s="96">
        <v>10</v>
      </c>
      <c r="H11" s="96">
        <v>10</v>
      </c>
      <c r="I11" s="115">
        <v>32.299999999999997</v>
      </c>
    </row>
    <row r="12" spans="1:9" s="96" customFormat="1" ht="30" x14ac:dyDescent="0.25">
      <c r="A12" s="96" t="s">
        <v>85</v>
      </c>
      <c r="B12" s="96" t="s">
        <v>327</v>
      </c>
      <c r="C12" s="96" t="s">
        <v>419</v>
      </c>
      <c r="D12" s="96" t="s">
        <v>611</v>
      </c>
      <c r="E12" s="98">
        <v>42524</v>
      </c>
      <c r="F12" s="98">
        <v>42563</v>
      </c>
      <c r="G12" s="96">
        <v>15</v>
      </c>
      <c r="H12" s="96">
        <v>15</v>
      </c>
      <c r="I12" s="115">
        <v>14.1</v>
      </c>
    </row>
    <row r="13" spans="1:9" s="96" customFormat="1" ht="45" x14ac:dyDescent="0.25">
      <c r="A13" s="96" t="s">
        <v>92</v>
      </c>
      <c r="B13" s="96" t="s">
        <v>327</v>
      </c>
      <c r="C13" s="96" t="s">
        <v>431</v>
      </c>
      <c r="D13" s="96" t="s">
        <v>611</v>
      </c>
      <c r="E13" s="98">
        <v>42527</v>
      </c>
      <c r="F13" s="98">
        <v>42613</v>
      </c>
      <c r="G13" s="96">
        <v>30</v>
      </c>
      <c r="H13" s="96">
        <v>30</v>
      </c>
      <c r="I13" s="115">
        <v>29.7</v>
      </c>
    </row>
    <row r="14" spans="1:9" s="96" customFormat="1" ht="45" x14ac:dyDescent="0.25">
      <c r="A14" s="96" t="s">
        <v>121</v>
      </c>
      <c r="B14" s="96" t="s">
        <v>327</v>
      </c>
      <c r="C14" s="96" t="s">
        <v>422</v>
      </c>
      <c r="D14" s="96" t="s">
        <v>611</v>
      </c>
      <c r="E14" s="98">
        <v>42524</v>
      </c>
      <c r="F14" s="98">
        <v>42590</v>
      </c>
      <c r="G14" s="96">
        <v>4</v>
      </c>
      <c r="H14" s="96">
        <v>4</v>
      </c>
      <c r="I14" s="115">
        <v>79.959999999999994</v>
      </c>
    </row>
    <row r="15" spans="1:9" ht="45" x14ac:dyDescent="0.25">
      <c r="A15" s="96" t="s">
        <v>124</v>
      </c>
      <c r="B15" s="96" t="s">
        <v>327</v>
      </c>
      <c r="C15" s="96" t="s">
        <v>418</v>
      </c>
      <c r="D15" s="96" t="s">
        <v>611</v>
      </c>
      <c r="E15" s="98">
        <v>42524</v>
      </c>
      <c r="F15" s="98">
        <v>42583</v>
      </c>
      <c r="G15" s="96">
        <v>20</v>
      </c>
      <c r="H15" s="96">
        <v>20</v>
      </c>
      <c r="I15" s="115">
        <v>349.79999999999995</v>
      </c>
    </row>
    <row r="16" spans="1:9" ht="45" x14ac:dyDescent="0.25">
      <c r="A16" s="96" t="s">
        <v>122</v>
      </c>
      <c r="B16" s="96" t="s">
        <v>327</v>
      </c>
      <c r="C16" s="96" t="s">
        <v>417</v>
      </c>
      <c r="D16" s="96" t="s">
        <v>611</v>
      </c>
      <c r="E16" s="98">
        <v>42524</v>
      </c>
      <c r="F16" s="98">
        <v>42577</v>
      </c>
      <c r="G16" s="96">
        <v>10</v>
      </c>
      <c r="H16" s="96">
        <v>10</v>
      </c>
      <c r="I16" s="115">
        <v>332</v>
      </c>
    </row>
    <row r="17" spans="1:9" ht="45" x14ac:dyDescent="0.25">
      <c r="A17" s="96" t="s">
        <v>123</v>
      </c>
      <c r="B17" s="96" t="s">
        <v>327</v>
      </c>
      <c r="C17" s="96" t="s">
        <v>431</v>
      </c>
      <c r="D17" s="96" t="s">
        <v>611</v>
      </c>
      <c r="E17" s="98">
        <v>42527</v>
      </c>
      <c r="F17" s="98">
        <v>42613</v>
      </c>
      <c r="G17" s="96">
        <v>5</v>
      </c>
      <c r="H17" s="96">
        <v>5</v>
      </c>
      <c r="I17" s="115">
        <v>29.2</v>
      </c>
    </row>
    <row r="18" spans="1:9" ht="105" x14ac:dyDescent="0.25">
      <c r="A18" s="96" t="s">
        <v>137</v>
      </c>
      <c r="B18" s="96" t="s">
        <v>327</v>
      </c>
      <c r="C18" s="96" t="s">
        <v>420</v>
      </c>
      <c r="D18" s="96" t="s">
        <v>611</v>
      </c>
      <c r="E18" s="98">
        <v>42524</v>
      </c>
      <c r="F18" s="98">
        <v>42579</v>
      </c>
      <c r="G18" s="96">
        <v>2</v>
      </c>
      <c r="H18" s="96">
        <v>2</v>
      </c>
      <c r="I18" s="115">
        <v>22.84</v>
      </c>
    </row>
    <row r="19" spans="1:9" ht="75" x14ac:dyDescent="0.25">
      <c r="A19" s="96" t="s">
        <v>141</v>
      </c>
      <c r="B19" s="96" t="s">
        <v>327</v>
      </c>
      <c r="C19" s="96" t="s">
        <v>477</v>
      </c>
      <c r="D19" s="96" t="s">
        <v>478</v>
      </c>
      <c r="E19" s="96" t="s">
        <v>477</v>
      </c>
      <c r="F19" s="96" t="s">
        <v>477</v>
      </c>
      <c r="G19" s="96">
        <v>2</v>
      </c>
      <c r="H19" s="96" t="s">
        <v>477</v>
      </c>
      <c r="I19" s="115">
        <v>0</v>
      </c>
    </row>
    <row r="20" spans="1:9" ht="60" x14ac:dyDescent="0.25">
      <c r="A20" s="96" t="s">
        <v>161</v>
      </c>
      <c r="B20" s="96" t="s">
        <v>327</v>
      </c>
      <c r="C20" s="96" t="s">
        <v>432</v>
      </c>
      <c r="D20" s="96" t="s">
        <v>692</v>
      </c>
      <c r="E20" s="98">
        <v>42527</v>
      </c>
      <c r="F20" s="98">
        <v>42562</v>
      </c>
      <c r="G20" s="96">
        <v>50</v>
      </c>
      <c r="H20" s="96">
        <v>10</v>
      </c>
      <c r="I20" s="115">
        <v>15.1</v>
      </c>
    </row>
    <row r="21" spans="1:9" s="96" customFormat="1" ht="60" x14ac:dyDescent="0.25">
      <c r="A21" s="96" t="s">
        <v>162</v>
      </c>
      <c r="B21" s="96" t="s">
        <v>327</v>
      </c>
      <c r="C21" s="96" t="s">
        <v>432</v>
      </c>
      <c r="D21" s="96" t="s">
        <v>692</v>
      </c>
      <c r="E21" s="98">
        <v>42527</v>
      </c>
      <c r="F21" s="98">
        <v>42562</v>
      </c>
      <c r="G21" s="96">
        <v>50</v>
      </c>
      <c r="H21" s="96">
        <v>20</v>
      </c>
      <c r="I21" s="115">
        <v>29.8</v>
      </c>
    </row>
    <row r="22" spans="1:9" s="96" customFormat="1" ht="45" x14ac:dyDescent="0.25">
      <c r="A22" s="96" t="s">
        <v>52</v>
      </c>
      <c r="B22" s="96" t="s">
        <v>327</v>
      </c>
      <c r="C22" s="96" t="s">
        <v>424</v>
      </c>
      <c r="D22" s="96" t="s">
        <v>611</v>
      </c>
      <c r="E22" s="98">
        <v>42524</v>
      </c>
      <c r="F22" s="98">
        <v>42579</v>
      </c>
      <c r="G22" s="96">
        <v>50</v>
      </c>
      <c r="H22" s="96">
        <v>50</v>
      </c>
      <c r="I22" s="115">
        <v>28.499999999999996</v>
      </c>
    </row>
    <row r="23" spans="1:9" s="96" customFormat="1" ht="45" x14ac:dyDescent="0.25">
      <c r="A23" s="96" t="s">
        <v>68</v>
      </c>
      <c r="B23" s="96" t="s">
        <v>327</v>
      </c>
      <c r="C23" s="96" t="s">
        <v>424</v>
      </c>
      <c r="D23" s="96" t="s">
        <v>611</v>
      </c>
      <c r="E23" s="98">
        <v>42524</v>
      </c>
      <c r="F23" s="98">
        <v>42579</v>
      </c>
      <c r="G23" s="96">
        <v>50</v>
      </c>
      <c r="H23" s="96">
        <v>50</v>
      </c>
      <c r="I23" s="115">
        <v>42.5</v>
      </c>
    </row>
    <row r="24" spans="1:9" s="96" customFormat="1" ht="45" x14ac:dyDescent="0.25">
      <c r="A24" s="96" t="s">
        <v>105</v>
      </c>
      <c r="B24" s="96" t="s">
        <v>327</v>
      </c>
      <c r="C24" s="96" t="s">
        <v>424</v>
      </c>
      <c r="D24" s="96" t="s">
        <v>611</v>
      </c>
      <c r="E24" s="98">
        <v>42524</v>
      </c>
      <c r="F24" s="98">
        <v>42579</v>
      </c>
      <c r="G24" s="96">
        <v>20</v>
      </c>
      <c r="H24" s="96">
        <v>20</v>
      </c>
      <c r="I24" s="115">
        <v>20</v>
      </c>
    </row>
    <row r="25" spans="1:9" s="96" customFormat="1" ht="30" x14ac:dyDescent="0.25">
      <c r="A25" s="96" t="s">
        <v>168</v>
      </c>
      <c r="B25" s="96" t="s">
        <v>327</v>
      </c>
      <c r="C25" s="96" t="s">
        <v>431</v>
      </c>
      <c r="D25" s="96" t="s">
        <v>611</v>
      </c>
      <c r="E25" s="98">
        <v>42527</v>
      </c>
      <c r="F25" s="98">
        <v>42613</v>
      </c>
      <c r="G25" s="96">
        <v>10</v>
      </c>
      <c r="H25" s="96">
        <v>10</v>
      </c>
      <c r="I25" s="115">
        <v>12.1</v>
      </c>
    </row>
    <row r="26" spans="1:9" s="96" customFormat="1" ht="45" x14ac:dyDescent="0.25">
      <c r="A26" s="96" t="s">
        <v>174</v>
      </c>
      <c r="B26" s="96" t="s">
        <v>327</v>
      </c>
      <c r="C26" s="96" t="s">
        <v>418</v>
      </c>
      <c r="D26" s="96" t="s">
        <v>611</v>
      </c>
      <c r="E26" s="98">
        <v>42524</v>
      </c>
      <c r="F26" s="98">
        <v>42583</v>
      </c>
      <c r="G26" s="96">
        <v>20</v>
      </c>
      <c r="H26" s="96">
        <v>20</v>
      </c>
      <c r="I26" s="115">
        <v>150.80000000000001</v>
      </c>
    </row>
    <row r="27" spans="1:9" s="96" customFormat="1" ht="75" x14ac:dyDescent="0.25">
      <c r="A27" s="96" t="s">
        <v>61</v>
      </c>
      <c r="B27" s="96" t="s">
        <v>327</v>
      </c>
      <c r="C27" s="96" t="s">
        <v>431</v>
      </c>
      <c r="D27" s="96" t="s">
        <v>611</v>
      </c>
      <c r="E27" s="98">
        <v>42527</v>
      </c>
      <c r="F27" s="98">
        <v>42613</v>
      </c>
      <c r="G27" s="96">
        <v>200</v>
      </c>
      <c r="H27" s="96">
        <v>200</v>
      </c>
      <c r="I27" s="115">
        <v>64</v>
      </c>
    </row>
    <row r="28" spans="1:9" s="96" customFormat="1" ht="60" x14ac:dyDescent="0.25">
      <c r="A28" s="96" t="s">
        <v>113</v>
      </c>
      <c r="B28" s="96" t="s">
        <v>327</v>
      </c>
      <c r="C28" s="96" t="s">
        <v>416</v>
      </c>
      <c r="D28" s="96" t="s">
        <v>692</v>
      </c>
      <c r="E28" s="98">
        <v>42524</v>
      </c>
      <c r="F28" s="98">
        <v>42597</v>
      </c>
      <c r="G28" s="96">
        <v>20</v>
      </c>
      <c r="H28" s="96">
        <v>5</v>
      </c>
      <c r="I28" s="115">
        <v>25</v>
      </c>
    </row>
    <row r="29" spans="1:9" s="96" customFormat="1" ht="30" x14ac:dyDescent="0.25">
      <c r="A29" s="96" t="s">
        <v>67</v>
      </c>
      <c r="B29" s="96" t="s">
        <v>327</v>
      </c>
      <c r="C29" s="96" t="s">
        <v>423</v>
      </c>
      <c r="D29" s="96" t="s">
        <v>611</v>
      </c>
      <c r="E29" s="98">
        <v>42524</v>
      </c>
      <c r="F29" s="98">
        <v>42576</v>
      </c>
      <c r="G29" s="96">
        <v>100</v>
      </c>
      <c r="H29" s="96">
        <v>100</v>
      </c>
      <c r="I29" s="115">
        <v>85</v>
      </c>
    </row>
    <row r="30" spans="1:9" s="96" customFormat="1" ht="30" x14ac:dyDescent="0.25">
      <c r="A30" s="96" t="s">
        <v>116</v>
      </c>
      <c r="B30" s="96" t="s">
        <v>327</v>
      </c>
      <c r="C30" s="96" t="s">
        <v>422</v>
      </c>
      <c r="D30" s="96" t="s">
        <v>611</v>
      </c>
      <c r="E30" s="98">
        <v>42524</v>
      </c>
      <c r="F30" s="98">
        <v>42590</v>
      </c>
      <c r="G30" s="96">
        <v>20</v>
      </c>
      <c r="H30" s="96">
        <v>20</v>
      </c>
      <c r="I30" s="115">
        <v>24.4</v>
      </c>
    </row>
    <row r="31" spans="1:9" s="96" customFormat="1" ht="45" x14ac:dyDescent="0.25">
      <c r="A31" s="96" t="s">
        <v>125</v>
      </c>
      <c r="B31" s="96" t="s">
        <v>327</v>
      </c>
      <c r="C31" s="96" t="s">
        <v>421</v>
      </c>
      <c r="D31" s="96" t="s">
        <v>611</v>
      </c>
      <c r="E31" s="98">
        <v>42524</v>
      </c>
      <c r="F31" s="98">
        <v>42766</v>
      </c>
      <c r="G31" s="96">
        <v>10</v>
      </c>
      <c r="H31" s="96">
        <v>10</v>
      </c>
      <c r="I31" s="115">
        <v>77.5</v>
      </c>
    </row>
    <row r="32" spans="1:9" s="96" customFormat="1" ht="45" x14ac:dyDescent="0.25">
      <c r="A32" s="96" t="s">
        <v>48</v>
      </c>
      <c r="B32" s="96" t="s">
        <v>327</v>
      </c>
      <c r="C32" s="96" t="s">
        <v>425</v>
      </c>
      <c r="D32" s="96" t="s">
        <v>611</v>
      </c>
      <c r="E32" s="98">
        <v>42527</v>
      </c>
      <c r="F32" s="98">
        <v>42579</v>
      </c>
      <c r="G32" s="96">
        <v>50</v>
      </c>
      <c r="H32" s="96">
        <v>50</v>
      </c>
      <c r="I32" s="115">
        <v>20</v>
      </c>
    </row>
    <row r="33" spans="1:9" s="96" customFormat="1" ht="30" x14ac:dyDescent="0.25">
      <c r="A33" s="96" t="s">
        <v>49</v>
      </c>
      <c r="B33" s="96" t="s">
        <v>327</v>
      </c>
      <c r="C33" s="96" t="s">
        <v>415</v>
      </c>
      <c r="D33" s="96" t="s">
        <v>611</v>
      </c>
      <c r="E33" s="98">
        <v>42524</v>
      </c>
      <c r="F33" s="98">
        <v>42564</v>
      </c>
      <c r="G33" s="96">
        <v>20</v>
      </c>
      <c r="H33" s="96">
        <v>20</v>
      </c>
      <c r="I33" s="115">
        <v>69.800000000000011</v>
      </c>
    </row>
    <row r="34" spans="1:9" s="96" customFormat="1" ht="45" x14ac:dyDescent="0.25">
      <c r="A34" s="96" t="s">
        <v>54</v>
      </c>
      <c r="B34" s="96" t="s">
        <v>327</v>
      </c>
      <c r="C34" s="96" t="s">
        <v>477</v>
      </c>
      <c r="D34" s="96" t="s">
        <v>478</v>
      </c>
      <c r="E34" s="96" t="s">
        <v>477</v>
      </c>
      <c r="F34" s="96" t="s">
        <v>477</v>
      </c>
      <c r="G34" s="96">
        <v>50</v>
      </c>
      <c r="H34" s="96" t="s">
        <v>477</v>
      </c>
      <c r="I34" s="115">
        <v>0</v>
      </c>
    </row>
    <row r="35" spans="1:9" s="96" customFormat="1" ht="30.75" thickBot="1" x14ac:dyDescent="0.3">
      <c r="A35" s="96" t="s">
        <v>163</v>
      </c>
      <c r="B35" s="96" t="s">
        <v>327</v>
      </c>
      <c r="C35" s="96" t="s">
        <v>424</v>
      </c>
      <c r="D35" s="96" t="s">
        <v>611</v>
      </c>
      <c r="E35" s="98">
        <v>42524</v>
      </c>
      <c r="F35" s="98">
        <v>42579</v>
      </c>
      <c r="G35" s="96">
        <v>40</v>
      </c>
      <c r="H35" s="96">
        <v>40</v>
      </c>
      <c r="I35" s="115">
        <v>42</v>
      </c>
    </row>
    <row r="36" spans="1:9" s="96" customFormat="1" ht="31.5" thickTop="1" thickBot="1" x14ac:dyDescent="0.3">
      <c r="A36" s="96" t="s">
        <v>166</v>
      </c>
      <c r="B36" s="96" t="s">
        <v>327</v>
      </c>
      <c r="C36" s="96" t="s">
        <v>425</v>
      </c>
      <c r="D36" s="96" t="s">
        <v>611</v>
      </c>
      <c r="E36" s="98">
        <v>42527</v>
      </c>
      <c r="F36" s="98">
        <v>42579</v>
      </c>
      <c r="G36" s="96">
        <v>40</v>
      </c>
      <c r="H36" s="96">
        <v>40</v>
      </c>
      <c r="I36" s="115">
        <v>37.599999999999994</v>
      </c>
    </row>
    <row r="37" spans="1:9" s="96" customFormat="1" ht="30.75" thickTop="1" x14ac:dyDescent="0.25">
      <c r="A37" s="96" t="s">
        <v>178</v>
      </c>
      <c r="B37" s="96" t="s">
        <v>327</v>
      </c>
      <c r="C37" s="96" t="s">
        <v>431</v>
      </c>
      <c r="D37" s="96" t="s">
        <v>611</v>
      </c>
      <c r="E37" s="98">
        <v>42527</v>
      </c>
      <c r="F37" s="98">
        <v>42613</v>
      </c>
      <c r="G37" s="96">
        <v>10</v>
      </c>
      <c r="H37" s="96">
        <v>10</v>
      </c>
      <c r="I37" s="115">
        <v>26.9</v>
      </c>
    </row>
    <row r="38" spans="1:9" s="96" customFormat="1" ht="30" x14ac:dyDescent="0.25">
      <c r="A38" s="96" t="s">
        <v>57</v>
      </c>
      <c r="B38" s="96" t="s">
        <v>327</v>
      </c>
      <c r="C38" s="96" t="s">
        <v>420</v>
      </c>
      <c r="D38" s="96" t="s">
        <v>611</v>
      </c>
      <c r="E38" s="98">
        <v>42524</v>
      </c>
      <c r="F38" s="98">
        <v>42579</v>
      </c>
      <c r="G38" s="96">
        <v>50</v>
      </c>
      <c r="H38" s="96">
        <v>50</v>
      </c>
      <c r="I38" s="115">
        <v>127.49999999999999</v>
      </c>
    </row>
    <row r="39" spans="1:9" s="96" customFormat="1" ht="60" x14ac:dyDescent="0.25">
      <c r="A39" s="96" t="s">
        <v>112</v>
      </c>
      <c r="B39" s="96" t="s">
        <v>327</v>
      </c>
      <c r="C39" s="96" t="s">
        <v>416</v>
      </c>
      <c r="D39" s="96" t="s">
        <v>692</v>
      </c>
      <c r="E39" s="98">
        <v>42524</v>
      </c>
      <c r="F39" s="98">
        <v>42597</v>
      </c>
      <c r="G39" s="96">
        <v>20</v>
      </c>
      <c r="H39" s="96">
        <v>5</v>
      </c>
      <c r="I39" s="115">
        <v>12</v>
      </c>
    </row>
    <row r="40" spans="1:9" s="96" customFormat="1" ht="30" x14ac:dyDescent="0.25">
      <c r="A40" s="96" t="s">
        <v>75</v>
      </c>
      <c r="B40" s="96" t="s">
        <v>327</v>
      </c>
      <c r="C40" s="96" t="s">
        <v>425</v>
      </c>
      <c r="D40" s="96" t="s">
        <v>611</v>
      </c>
      <c r="E40" s="98">
        <v>42527</v>
      </c>
      <c r="F40" s="98">
        <v>42579</v>
      </c>
      <c r="G40" s="96">
        <v>50</v>
      </c>
      <c r="H40" s="96">
        <v>50</v>
      </c>
      <c r="I40" s="115">
        <v>19</v>
      </c>
    </row>
    <row r="41" spans="1:9" s="96" customFormat="1" ht="45" x14ac:dyDescent="0.25">
      <c r="A41" s="96" t="s">
        <v>134</v>
      </c>
      <c r="B41" s="96" t="s">
        <v>327</v>
      </c>
      <c r="C41" s="96" t="s">
        <v>430</v>
      </c>
      <c r="D41" s="96" t="s">
        <v>611</v>
      </c>
      <c r="E41" s="98">
        <v>42527</v>
      </c>
      <c r="F41" s="98">
        <v>42570</v>
      </c>
      <c r="G41" s="96">
        <v>10</v>
      </c>
      <c r="H41" s="96">
        <v>10</v>
      </c>
      <c r="I41" s="115">
        <v>104.9</v>
      </c>
    </row>
    <row r="42" spans="1:9" s="96" customFormat="1" ht="45" x14ac:dyDescent="0.25">
      <c r="A42" s="96" t="s">
        <v>152</v>
      </c>
      <c r="B42" s="96" t="s">
        <v>327</v>
      </c>
      <c r="C42" s="96" t="s">
        <v>420</v>
      </c>
      <c r="D42" s="96" t="s">
        <v>611</v>
      </c>
      <c r="E42" s="98">
        <v>42524</v>
      </c>
      <c r="F42" s="98">
        <v>42579</v>
      </c>
      <c r="G42" s="96">
        <v>20</v>
      </c>
      <c r="H42" s="96">
        <v>20</v>
      </c>
      <c r="I42" s="115">
        <v>17</v>
      </c>
    </row>
    <row r="43" spans="1:9" s="96" customFormat="1" ht="30" x14ac:dyDescent="0.25">
      <c r="A43" s="96" t="s">
        <v>175</v>
      </c>
      <c r="B43" s="96" t="s">
        <v>327</v>
      </c>
      <c r="C43" s="96" t="s">
        <v>419</v>
      </c>
      <c r="D43" s="96" t="s">
        <v>611</v>
      </c>
      <c r="E43" s="98">
        <v>42524</v>
      </c>
      <c r="F43" s="98">
        <v>42563</v>
      </c>
      <c r="G43" s="96">
        <v>50</v>
      </c>
      <c r="H43" s="96">
        <v>50</v>
      </c>
      <c r="I43" s="115">
        <v>24.5</v>
      </c>
    </row>
    <row r="44" spans="1:9" s="96" customFormat="1" ht="45" x14ac:dyDescent="0.25">
      <c r="A44" s="96" t="s">
        <v>114</v>
      </c>
      <c r="B44" s="96" t="s">
        <v>327</v>
      </c>
      <c r="C44" s="96" t="s">
        <v>429</v>
      </c>
      <c r="D44" s="96" t="s">
        <v>611</v>
      </c>
      <c r="E44" s="98">
        <v>42527</v>
      </c>
      <c r="F44" s="98">
        <v>42569</v>
      </c>
      <c r="G44" s="96">
        <v>20</v>
      </c>
      <c r="H44" s="96">
        <v>20</v>
      </c>
      <c r="I44" s="115">
        <v>20.6</v>
      </c>
    </row>
    <row r="45" spans="1:9" s="96" customFormat="1" ht="30" x14ac:dyDescent="0.25">
      <c r="A45" s="96" t="s">
        <v>176</v>
      </c>
      <c r="B45" s="96" t="s">
        <v>327</v>
      </c>
      <c r="C45" s="96" t="s">
        <v>433</v>
      </c>
      <c r="D45" s="96" t="s">
        <v>611</v>
      </c>
      <c r="E45" s="98">
        <v>42527</v>
      </c>
      <c r="F45" s="98">
        <v>42570</v>
      </c>
      <c r="G45" s="96">
        <v>10</v>
      </c>
      <c r="H45" s="96">
        <v>10</v>
      </c>
      <c r="I45" s="115">
        <v>18.799999999999997</v>
      </c>
    </row>
    <row r="46" spans="1:9" s="96" customFormat="1" ht="45" x14ac:dyDescent="0.25">
      <c r="A46" s="96" t="s">
        <v>108</v>
      </c>
      <c r="B46" s="96" t="s">
        <v>327</v>
      </c>
      <c r="C46" s="96" t="s">
        <v>424</v>
      </c>
      <c r="D46" s="96" t="s">
        <v>611</v>
      </c>
      <c r="E46" s="98">
        <v>42524</v>
      </c>
      <c r="F46" s="98">
        <v>42579</v>
      </c>
      <c r="G46" s="96">
        <v>30</v>
      </c>
      <c r="H46" s="96">
        <v>30</v>
      </c>
      <c r="I46" s="115">
        <v>26.4</v>
      </c>
    </row>
    <row r="47" spans="1:9" s="96" customFormat="1" ht="60" x14ac:dyDescent="0.25">
      <c r="A47" s="96" t="s">
        <v>133</v>
      </c>
      <c r="B47" s="96" t="s">
        <v>327</v>
      </c>
      <c r="C47" s="96" t="s">
        <v>427</v>
      </c>
      <c r="D47" s="96" t="s">
        <v>695</v>
      </c>
      <c r="E47" s="98">
        <v>42527</v>
      </c>
      <c r="F47" s="96" t="s">
        <v>671</v>
      </c>
      <c r="G47" s="96">
        <v>5</v>
      </c>
      <c r="H47" s="96">
        <v>5</v>
      </c>
      <c r="I47" s="115">
        <v>18.25</v>
      </c>
    </row>
    <row r="48" spans="1:9" s="96" customFormat="1" ht="30" x14ac:dyDescent="0.25">
      <c r="A48" s="96" t="s">
        <v>167</v>
      </c>
      <c r="B48" s="96" t="s">
        <v>327</v>
      </c>
      <c r="C48" s="96" t="s">
        <v>425</v>
      </c>
      <c r="D48" s="96" t="s">
        <v>611</v>
      </c>
      <c r="E48" s="98">
        <v>42527</v>
      </c>
      <c r="F48" s="98">
        <v>42579</v>
      </c>
      <c r="G48" s="96">
        <v>5</v>
      </c>
      <c r="H48" s="96">
        <v>5</v>
      </c>
      <c r="I48" s="115">
        <v>4.6999999999999993</v>
      </c>
    </row>
    <row r="49" spans="1:9" s="96" customFormat="1" ht="60" x14ac:dyDescent="0.25">
      <c r="A49" s="96" t="s">
        <v>156</v>
      </c>
      <c r="B49" s="96" t="s">
        <v>327</v>
      </c>
      <c r="C49" s="96" t="s">
        <v>425</v>
      </c>
      <c r="D49" s="96" t="s">
        <v>611</v>
      </c>
      <c r="E49" s="98">
        <v>42527</v>
      </c>
      <c r="F49" s="98">
        <v>42579</v>
      </c>
      <c r="G49" s="96">
        <v>20</v>
      </c>
      <c r="H49" s="96">
        <v>20</v>
      </c>
      <c r="I49" s="115">
        <v>37.799999999999997</v>
      </c>
    </row>
    <row r="50" spans="1:9" s="96" customFormat="1" ht="45" x14ac:dyDescent="0.25">
      <c r="A50" s="96" t="s">
        <v>158</v>
      </c>
      <c r="B50" s="96" t="s">
        <v>327</v>
      </c>
      <c r="C50" s="96" t="s">
        <v>425</v>
      </c>
      <c r="D50" s="96" t="s">
        <v>611</v>
      </c>
      <c r="E50" s="98">
        <v>42527</v>
      </c>
      <c r="F50" s="98">
        <v>42579</v>
      </c>
      <c r="G50" s="96">
        <v>20</v>
      </c>
      <c r="H50" s="96">
        <v>20</v>
      </c>
      <c r="I50" s="115">
        <v>40.4</v>
      </c>
    </row>
    <row r="51" spans="1:9" s="96" customFormat="1" ht="60" x14ac:dyDescent="0.25">
      <c r="A51" s="96" t="s">
        <v>154</v>
      </c>
      <c r="B51" s="96" t="s">
        <v>327</v>
      </c>
      <c r="C51" s="96" t="s">
        <v>425</v>
      </c>
      <c r="D51" s="96" t="s">
        <v>611</v>
      </c>
      <c r="E51" s="98">
        <v>42527</v>
      </c>
      <c r="F51" s="98">
        <v>42579</v>
      </c>
      <c r="G51" s="96">
        <v>20</v>
      </c>
      <c r="H51" s="96">
        <v>20</v>
      </c>
      <c r="I51" s="115">
        <v>40.4</v>
      </c>
    </row>
    <row r="52" spans="1:9" s="96" customFormat="1" ht="60" x14ac:dyDescent="0.25">
      <c r="A52" s="96" t="s">
        <v>157</v>
      </c>
      <c r="B52" s="96" t="s">
        <v>327</v>
      </c>
      <c r="C52" s="96" t="s">
        <v>424</v>
      </c>
      <c r="D52" s="96" t="s">
        <v>611</v>
      </c>
      <c r="E52" s="98">
        <v>42524</v>
      </c>
      <c r="F52" s="98">
        <v>42579</v>
      </c>
      <c r="G52" s="96">
        <v>20</v>
      </c>
      <c r="H52" s="96">
        <v>20</v>
      </c>
      <c r="I52" s="115">
        <v>37</v>
      </c>
    </row>
    <row r="53" spans="1:9" s="96" customFormat="1" ht="30" x14ac:dyDescent="0.25">
      <c r="A53" s="96" t="s">
        <v>164</v>
      </c>
      <c r="B53" s="96" t="s">
        <v>327</v>
      </c>
      <c r="C53" s="96" t="s">
        <v>424</v>
      </c>
      <c r="D53" s="96" t="s">
        <v>611</v>
      </c>
      <c r="E53" s="98">
        <v>42524</v>
      </c>
      <c r="F53" s="98">
        <v>42579</v>
      </c>
      <c r="G53" s="96">
        <v>40</v>
      </c>
      <c r="H53" s="96">
        <v>40</v>
      </c>
      <c r="I53" s="115">
        <v>42</v>
      </c>
    </row>
    <row r="54" spans="1:9" s="96" customFormat="1" ht="30" x14ac:dyDescent="0.25">
      <c r="A54" s="96" t="s">
        <v>165</v>
      </c>
      <c r="B54" s="96" t="s">
        <v>327</v>
      </c>
      <c r="C54" s="96" t="s">
        <v>424</v>
      </c>
      <c r="D54" s="96" t="s">
        <v>611</v>
      </c>
      <c r="E54" s="98">
        <v>42524</v>
      </c>
      <c r="F54" s="98">
        <v>42579</v>
      </c>
      <c r="G54" s="96">
        <v>40</v>
      </c>
      <c r="H54" s="96">
        <v>40</v>
      </c>
      <c r="I54" s="115">
        <v>42</v>
      </c>
    </row>
    <row r="55" spans="1:9" s="96" customFormat="1" ht="60" x14ac:dyDescent="0.25">
      <c r="A55" s="96" t="s">
        <v>171</v>
      </c>
      <c r="B55" s="96" t="s">
        <v>327</v>
      </c>
      <c r="C55" s="96" t="s">
        <v>423</v>
      </c>
      <c r="D55" s="96" t="s">
        <v>692</v>
      </c>
      <c r="E55" s="98">
        <v>42524</v>
      </c>
      <c r="F55" s="98">
        <v>42576</v>
      </c>
      <c r="G55" s="96">
        <v>300</v>
      </c>
      <c r="H55" s="96">
        <v>100</v>
      </c>
      <c r="I55" s="115">
        <v>130</v>
      </c>
    </row>
    <row r="56" spans="1:9" s="96" customFormat="1" ht="45" x14ac:dyDescent="0.25">
      <c r="A56" s="96" t="s">
        <v>173</v>
      </c>
      <c r="B56" s="96" t="s">
        <v>327</v>
      </c>
      <c r="C56" s="96" t="s">
        <v>424</v>
      </c>
      <c r="D56" s="96" t="s">
        <v>611</v>
      </c>
      <c r="E56" s="98">
        <v>42524</v>
      </c>
      <c r="F56" s="98">
        <v>42579</v>
      </c>
      <c r="G56" s="96">
        <v>100</v>
      </c>
      <c r="H56" s="96">
        <v>100</v>
      </c>
      <c r="I56" s="115">
        <v>128</v>
      </c>
    </row>
    <row r="57" spans="1:9" s="96" customFormat="1" ht="45" x14ac:dyDescent="0.25">
      <c r="A57" s="96" t="s">
        <v>115</v>
      </c>
      <c r="B57" s="96" t="s">
        <v>327</v>
      </c>
      <c r="C57" s="96" t="s">
        <v>416</v>
      </c>
      <c r="D57" s="96" t="s">
        <v>611</v>
      </c>
      <c r="E57" s="98">
        <v>42524</v>
      </c>
      <c r="F57" s="98">
        <v>42597</v>
      </c>
      <c r="G57" s="96">
        <v>20</v>
      </c>
      <c r="H57" s="96">
        <v>20</v>
      </c>
      <c r="I57" s="115">
        <v>36</v>
      </c>
    </row>
    <row r="58" spans="1:9" s="96" customFormat="1" ht="75" x14ac:dyDescent="0.25">
      <c r="A58" s="96" t="s">
        <v>135</v>
      </c>
      <c r="B58" s="96" t="s">
        <v>327</v>
      </c>
      <c r="C58" s="96" t="s">
        <v>427</v>
      </c>
      <c r="D58" s="96" t="s">
        <v>695</v>
      </c>
      <c r="E58" s="98">
        <v>42527</v>
      </c>
      <c r="F58" s="96" t="s">
        <v>671</v>
      </c>
      <c r="G58" s="96">
        <v>4</v>
      </c>
      <c r="H58" s="96">
        <v>4</v>
      </c>
      <c r="I58" s="115">
        <v>15</v>
      </c>
    </row>
    <row r="59" spans="1:9" s="96" customFormat="1" ht="60" x14ac:dyDescent="0.25">
      <c r="A59" s="96" t="s">
        <v>111</v>
      </c>
      <c r="B59" s="96" t="s">
        <v>327</v>
      </c>
      <c r="C59" s="96" t="s">
        <v>416</v>
      </c>
      <c r="D59" s="96" t="s">
        <v>692</v>
      </c>
      <c r="E59" s="98">
        <v>42524</v>
      </c>
      <c r="F59" s="98">
        <v>42597</v>
      </c>
      <c r="G59" s="96">
        <v>20</v>
      </c>
      <c r="H59" s="96">
        <v>10</v>
      </c>
      <c r="I59" s="115">
        <v>15</v>
      </c>
    </row>
    <row r="60" spans="1:9" s="96" customFormat="1" ht="60" x14ac:dyDescent="0.25">
      <c r="A60" s="96" t="s">
        <v>151</v>
      </c>
      <c r="B60" s="96" t="s">
        <v>327</v>
      </c>
      <c r="C60" s="96" t="s">
        <v>431</v>
      </c>
      <c r="D60" s="96" t="s">
        <v>611</v>
      </c>
      <c r="E60" s="98">
        <v>42527</v>
      </c>
      <c r="F60" s="98">
        <v>42613</v>
      </c>
      <c r="G60" s="96">
        <v>150</v>
      </c>
      <c r="H60" s="96">
        <v>150</v>
      </c>
      <c r="I60" s="115">
        <v>187.5</v>
      </c>
    </row>
    <row r="61" spans="1:9" s="96" customFormat="1" ht="45" x14ac:dyDescent="0.25">
      <c r="A61" s="96" t="s">
        <v>50</v>
      </c>
      <c r="B61" s="96" t="s">
        <v>327</v>
      </c>
      <c r="C61" s="96" t="s">
        <v>423</v>
      </c>
      <c r="D61" s="96" t="s">
        <v>611</v>
      </c>
      <c r="E61" s="98">
        <v>42524</v>
      </c>
      <c r="F61" s="98">
        <v>42576</v>
      </c>
      <c r="G61" s="96">
        <v>10</v>
      </c>
      <c r="H61" s="96">
        <v>10</v>
      </c>
      <c r="I61" s="115">
        <v>199</v>
      </c>
    </row>
    <row r="62" spans="1:9" s="96" customFormat="1" ht="60" x14ac:dyDescent="0.25">
      <c r="A62" s="96" t="s">
        <v>153</v>
      </c>
      <c r="B62" s="96" t="s">
        <v>327</v>
      </c>
      <c r="C62" s="96" t="s">
        <v>424</v>
      </c>
      <c r="D62" s="96" t="s">
        <v>611</v>
      </c>
      <c r="E62" s="98">
        <v>42524</v>
      </c>
      <c r="F62" s="98">
        <v>42579</v>
      </c>
      <c r="G62" s="96">
        <v>20</v>
      </c>
      <c r="H62" s="96">
        <v>20</v>
      </c>
      <c r="I62" s="115">
        <v>34.6</v>
      </c>
    </row>
    <row r="63" spans="1:9" s="96" customFormat="1" ht="60.75" thickBot="1" x14ac:dyDescent="0.3">
      <c r="A63" s="96" t="s">
        <v>155</v>
      </c>
      <c r="B63" s="96" t="s">
        <v>327</v>
      </c>
      <c r="C63" s="96" t="s">
        <v>424</v>
      </c>
      <c r="D63" s="96" t="s">
        <v>611</v>
      </c>
      <c r="E63" s="98">
        <v>42524</v>
      </c>
      <c r="F63" s="98">
        <v>42579</v>
      </c>
      <c r="G63" s="96">
        <v>20</v>
      </c>
      <c r="H63" s="96">
        <v>20</v>
      </c>
      <c r="I63" s="115">
        <v>34.6</v>
      </c>
    </row>
    <row r="64" spans="1:9" s="96" customFormat="1" ht="16.5" thickTop="1" thickBot="1" x14ac:dyDescent="0.3">
      <c r="A64" s="104" t="s">
        <v>357</v>
      </c>
      <c r="B64" s="105"/>
      <c r="C64" s="106"/>
      <c r="D64" s="106"/>
      <c r="E64" s="106"/>
      <c r="F64" s="106"/>
      <c r="G64" s="107">
        <f>SUM(G5:G63)</f>
        <v>2750</v>
      </c>
      <c r="H64" s="107">
        <f>SUM(H5:H63)</f>
        <v>2238</v>
      </c>
      <c r="I64" s="108">
        <f>SUM(I5:I63)</f>
        <v>3422.7</v>
      </c>
    </row>
    <row r="65" spans="1:9" s="96" customFormat="1" ht="15.75" thickTop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ht="29.25" customHeight="1" x14ac:dyDescent="0.25">
      <c r="A67" s="100" t="s">
        <v>359</v>
      </c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  <row r="266" spans="1:9" s="96" customFormat="1" x14ac:dyDescent="0.25">
      <c r="A266"/>
      <c r="B266" s="99"/>
      <c r="C266" s="99"/>
      <c r="D266" s="99"/>
      <c r="E266" s="99"/>
      <c r="F266" s="99"/>
      <c r="G266" s="99"/>
      <c r="I266" s="109"/>
    </row>
    <row r="267" spans="1:9" s="96" customFormat="1" x14ac:dyDescent="0.25">
      <c r="A267"/>
      <c r="B267" s="99"/>
      <c r="C267" s="99"/>
      <c r="D267" s="99"/>
      <c r="E267" s="99"/>
      <c r="F267" s="99"/>
      <c r="G267" s="99"/>
      <c r="I267" s="109"/>
    </row>
    <row r="268" spans="1:9" s="96" customFormat="1" x14ac:dyDescent="0.25">
      <c r="A268"/>
      <c r="B268" s="99"/>
      <c r="C268" s="99"/>
      <c r="D268" s="99"/>
      <c r="E268" s="99"/>
      <c r="F268" s="99"/>
      <c r="G268" s="99"/>
      <c r="I268" s="109"/>
    </row>
    <row r="269" spans="1:9" s="96" customFormat="1" x14ac:dyDescent="0.25">
      <c r="A269"/>
      <c r="B269" s="99"/>
      <c r="C269" s="99"/>
      <c r="D269" s="99"/>
      <c r="E269" s="99"/>
      <c r="F269" s="99"/>
      <c r="G269" s="99"/>
      <c r="I269" s="109"/>
    </row>
    <row r="270" spans="1:9" s="96" customFormat="1" x14ac:dyDescent="0.25">
      <c r="A270"/>
      <c r="B270" s="99"/>
      <c r="C270" s="99"/>
      <c r="D270" s="99"/>
      <c r="E270" s="99"/>
      <c r="F270" s="99"/>
      <c r="G270" s="99"/>
      <c r="I270" s="109"/>
    </row>
    <row r="271" spans="1:9" s="96" customFormat="1" x14ac:dyDescent="0.25">
      <c r="A271"/>
      <c r="B271" s="99"/>
      <c r="C271" s="99"/>
      <c r="D271" s="99"/>
      <c r="E271" s="99"/>
      <c r="F271" s="99"/>
      <c r="G271" s="99"/>
      <c r="I271" s="109"/>
    </row>
    <row r="272" spans="1:9" s="96" customFormat="1" x14ac:dyDescent="0.25">
      <c r="A272"/>
      <c r="B272" s="99"/>
      <c r="C272" s="99"/>
      <c r="D272" s="99"/>
      <c r="E272" s="99"/>
      <c r="F272" s="99"/>
      <c r="G272" s="99"/>
      <c r="I272" s="109"/>
    </row>
    <row r="273" spans="1:9" s="96" customFormat="1" x14ac:dyDescent="0.25">
      <c r="A273"/>
      <c r="B273" s="99"/>
      <c r="C273" s="99"/>
      <c r="D273" s="99"/>
      <c r="E273" s="99"/>
      <c r="F273" s="99"/>
      <c r="G273" s="99"/>
      <c r="I273" s="109"/>
    </row>
    <row r="274" spans="1:9" s="96" customFormat="1" x14ac:dyDescent="0.25">
      <c r="A274"/>
      <c r="B274" s="99"/>
      <c r="C274" s="99"/>
      <c r="D274" s="99"/>
      <c r="E274" s="99"/>
      <c r="F274" s="99"/>
      <c r="G274" s="99"/>
      <c r="I274" s="109"/>
    </row>
    <row r="275" spans="1:9" s="96" customFormat="1" x14ac:dyDescent="0.25">
      <c r="A275"/>
      <c r="B275" s="99"/>
      <c r="C275" s="99"/>
      <c r="D275" s="99"/>
      <c r="E275" s="99"/>
      <c r="F275" s="99"/>
      <c r="G275" s="99"/>
      <c r="I275" s="109"/>
    </row>
    <row r="276" spans="1:9" s="96" customFormat="1" x14ac:dyDescent="0.25">
      <c r="A276"/>
      <c r="B276" s="99"/>
      <c r="C276" s="99"/>
      <c r="D276" s="99"/>
      <c r="E276" s="99"/>
      <c r="F276" s="99"/>
      <c r="G276" s="99"/>
      <c r="I276" s="109"/>
    </row>
    <row r="277" spans="1:9" s="96" customFormat="1" x14ac:dyDescent="0.25">
      <c r="A277"/>
      <c r="B277" s="99"/>
      <c r="C277" s="99"/>
      <c r="D277" s="99"/>
      <c r="E277" s="99"/>
      <c r="F277" s="99"/>
      <c r="G277" s="99"/>
      <c r="I277" s="109"/>
    </row>
    <row r="278" spans="1:9" s="96" customFormat="1" x14ac:dyDescent="0.25">
      <c r="A278"/>
      <c r="B278" s="99"/>
      <c r="C278" s="99"/>
      <c r="D278" s="99"/>
      <c r="E278" s="99"/>
      <c r="F278" s="99"/>
      <c r="G278" s="99"/>
      <c r="I278" s="109"/>
    </row>
    <row r="279" spans="1:9" s="96" customFormat="1" x14ac:dyDescent="0.25">
      <c r="A279"/>
      <c r="B279" s="99"/>
      <c r="C279" s="99"/>
      <c r="D279" s="99"/>
      <c r="E279" s="99"/>
      <c r="F279" s="99"/>
      <c r="G279" s="99"/>
      <c r="I279" s="109"/>
    </row>
  </sheetData>
  <sheetProtection algorithmName="SHA-512" hashValue="FyQxe7Kn4TqD11ALiy3KrzBSRq5lmnGvNWwcGDdkrC0kHa0ispVtMkr+054HAnQuBYewvwoTxEhw9CGGi7fKEg==" saltValue="2tROWMNvbRZVcOWQqVjxP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/>
  <dimension ref="A1:J278"/>
  <sheetViews>
    <sheetView showGridLines="0" workbookViewId="0">
      <selection activeCell="D5" sqref="D5:D69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379</v>
      </c>
      <c r="B1" s="95"/>
    </row>
    <row r="2" spans="1:9" x14ac:dyDescent="0.25">
      <c r="A2" s="102" t="s">
        <v>3</v>
      </c>
      <c r="B2" s="96">
        <v>150100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45" x14ac:dyDescent="0.25">
      <c r="A5" s="96" t="s">
        <v>180</v>
      </c>
      <c r="B5" s="96" t="s">
        <v>336</v>
      </c>
      <c r="C5" s="96" t="s">
        <v>424</v>
      </c>
      <c r="D5" s="96" t="s">
        <v>611</v>
      </c>
      <c r="E5" s="98">
        <v>42524</v>
      </c>
      <c r="F5" s="98">
        <v>42579</v>
      </c>
      <c r="G5" s="96">
        <v>6</v>
      </c>
      <c r="H5" s="96">
        <v>6</v>
      </c>
      <c r="I5" s="115">
        <v>9.6000000000000014</v>
      </c>
    </row>
    <row r="6" spans="1:9" ht="60" x14ac:dyDescent="0.25">
      <c r="A6" s="96" t="s">
        <v>83</v>
      </c>
      <c r="B6" s="96" t="s">
        <v>336</v>
      </c>
      <c r="C6" s="96" t="s">
        <v>424</v>
      </c>
      <c r="D6" s="96" t="s">
        <v>611</v>
      </c>
      <c r="E6" s="98">
        <v>42524</v>
      </c>
      <c r="F6" s="98">
        <v>42579</v>
      </c>
      <c r="G6" s="96">
        <v>2</v>
      </c>
      <c r="H6" s="96">
        <v>2</v>
      </c>
      <c r="I6" s="115">
        <v>0.98</v>
      </c>
    </row>
    <row r="7" spans="1:9" ht="60" x14ac:dyDescent="0.25">
      <c r="A7" s="96" t="s">
        <v>44</v>
      </c>
      <c r="B7" s="96" t="s">
        <v>336</v>
      </c>
      <c r="C7" s="96" t="s">
        <v>423</v>
      </c>
      <c r="D7" s="96" t="s">
        <v>611</v>
      </c>
      <c r="E7" s="98">
        <v>42524</v>
      </c>
      <c r="F7" s="98">
        <v>42576</v>
      </c>
      <c r="G7" s="96">
        <v>3</v>
      </c>
      <c r="H7" s="96">
        <v>3</v>
      </c>
      <c r="I7" s="115">
        <v>10.5</v>
      </c>
    </row>
    <row r="8" spans="1:9" s="96" customFormat="1" ht="60" x14ac:dyDescent="0.25">
      <c r="A8" s="96" t="s">
        <v>43</v>
      </c>
      <c r="B8" s="96" t="s">
        <v>336</v>
      </c>
      <c r="C8" s="96" t="s">
        <v>424</v>
      </c>
      <c r="D8" s="96" t="s">
        <v>611</v>
      </c>
      <c r="E8" s="98">
        <v>42524</v>
      </c>
      <c r="F8" s="98">
        <v>42579</v>
      </c>
      <c r="G8" s="96">
        <v>2</v>
      </c>
      <c r="H8" s="96">
        <v>2</v>
      </c>
      <c r="I8" s="115">
        <v>6</v>
      </c>
    </row>
    <row r="9" spans="1:9" s="96" customFormat="1" ht="75" x14ac:dyDescent="0.25">
      <c r="A9" s="96" t="s">
        <v>58</v>
      </c>
      <c r="B9" s="96" t="s">
        <v>336</v>
      </c>
      <c r="C9" s="96" t="s">
        <v>418</v>
      </c>
      <c r="D9" s="96" t="s">
        <v>611</v>
      </c>
      <c r="E9" s="98">
        <v>42524</v>
      </c>
      <c r="F9" s="98">
        <v>42583</v>
      </c>
      <c r="G9" s="96">
        <v>3</v>
      </c>
      <c r="H9" s="96">
        <v>3</v>
      </c>
      <c r="I9" s="115">
        <v>1.5</v>
      </c>
    </row>
    <row r="10" spans="1:9" s="96" customFormat="1" ht="75" x14ac:dyDescent="0.25">
      <c r="A10" s="96" t="s">
        <v>59</v>
      </c>
      <c r="B10" s="96" t="s">
        <v>336</v>
      </c>
      <c r="C10" s="96" t="s">
        <v>431</v>
      </c>
      <c r="D10" s="96" t="s">
        <v>611</v>
      </c>
      <c r="E10" s="98">
        <v>42527</v>
      </c>
      <c r="F10" s="98">
        <v>42613</v>
      </c>
      <c r="G10" s="96">
        <v>3</v>
      </c>
      <c r="H10" s="96">
        <v>3</v>
      </c>
      <c r="I10" s="115">
        <v>0.96</v>
      </c>
    </row>
    <row r="11" spans="1:9" s="96" customFormat="1" ht="75" x14ac:dyDescent="0.25">
      <c r="A11" s="96" t="s">
        <v>60</v>
      </c>
      <c r="B11" s="96" t="s">
        <v>336</v>
      </c>
      <c r="C11" s="96" t="s">
        <v>431</v>
      </c>
      <c r="D11" s="96" t="s">
        <v>611</v>
      </c>
      <c r="E11" s="98">
        <v>42527</v>
      </c>
      <c r="F11" s="98">
        <v>42613</v>
      </c>
      <c r="G11" s="96">
        <v>2</v>
      </c>
      <c r="H11" s="96">
        <v>2</v>
      </c>
      <c r="I11" s="115">
        <v>0.64</v>
      </c>
    </row>
    <row r="12" spans="1:9" s="96" customFormat="1" ht="45" x14ac:dyDescent="0.25">
      <c r="A12" s="96" t="s">
        <v>80</v>
      </c>
      <c r="B12" s="96" t="s">
        <v>336</v>
      </c>
      <c r="C12" s="96" t="s">
        <v>424</v>
      </c>
      <c r="D12" s="96" t="s">
        <v>611</v>
      </c>
      <c r="E12" s="98">
        <v>42524</v>
      </c>
      <c r="F12" s="98">
        <v>42579</v>
      </c>
      <c r="G12" s="96">
        <v>4</v>
      </c>
      <c r="H12" s="96">
        <v>4</v>
      </c>
      <c r="I12" s="115">
        <v>4.8</v>
      </c>
    </row>
    <row r="13" spans="1:9" s="96" customFormat="1" ht="45" x14ac:dyDescent="0.25">
      <c r="A13" s="96" t="s">
        <v>81</v>
      </c>
      <c r="B13" s="96" t="s">
        <v>336</v>
      </c>
      <c r="C13" s="96" t="s">
        <v>413</v>
      </c>
      <c r="D13" s="96" t="s">
        <v>611</v>
      </c>
      <c r="E13" s="98">
        <v>42524</v>
      </c>
      <c r="F13" s="98">
        <v>42579</v>
      </c>
      <c r="G13" s="96">
        <v>4</v>
      </c>
      <c r="H13" s="96">
        <v>4</v>
      </c>
      <c r="I13" s="115">
        <v>6.8</v>
      </c>
    </row>
    <row r="14" spans="1:9" s="96" customFormat="1" ht="30" x14ac:dyDescent="0.25">
      <c r="A14" s="96" t="s">
        <v>77</v>
      </c>
      <c r="B14" s="96" t="s">
        <v>336</v>
      </c>
      <c r="C14" s="96" t="s">
        <v>415</v>
      </c>
      <c r="D14" s="96" t="s">
        <v>611</v>
      </c>
      <c r="E14" s="98">
        <v>42524</v>
      </c>
      <c r="F14" s="98">
        <v>42564</v>
      </c>
      <c r="G14" s="96">
        <v>10</v>
      </c>
      <c r="H14" s="96">
        <v>10</v>
      </c>
      <c r="I14" s="115">
        <v>9.5</v>
      </c>
    </row>
    <row r="15" spans="1:9" ht="30" x14ac:dyDescent="0.25">
      <c r="A15" s="96" t="s">
        <v>79</v>
      </c>
      <c r="B15" s="96" t="s">
        <v>336</v>
      </c>
      <c r="C15" s="96" t="s">
        <v>431</v>
      </c>
      <c r="D15" s="96" t="s">
        <v>611</v>
      </c>
      <c r="E15" s="98">
        <v>42527</v>
      </c>
      <c r="F15" s="98">
        <v>42613</v>
      </c>
      <c r="G15" s="96">
        <v>10</v>
      </c>
      <c r="H15" s="96">
        <v>10</v>
      </c>
      <c r="I15" s="115">
        <v>12.9</v>
      </c>
    </row>
    <row r="16" spans="1:9" ht="45" x14ac:dyDescent="0.25">
      <c r="A16" s="96" t="s">
        <v>82</v>
      </c>
      <c r="B16" s="96" t="s">
        <v>336</v>
      </c>
      <c r="C16" s="96" t="s">
        <v>419</v>
      </c>
      <c r="D16" s="96" t="s">
        <v>611</v>
      </c>
      <c r="E16" s="98">
        <v>42524</v>
      </c>
      <c r="F16" s="98">
        <v>42563</v>
      </c>
      <c r="G16" s="96">
        <v>3</v>
      </c>
      <c r="H16" s="96">
        <v>3</v>
      </c>
      <c r="I16" s="115">
        <v>9.69</v>
      </c>
    </row>
    <row r="17" spans="1:9" ht="30" x14ac:dyDescent="0.25">
      <c r="A17" s="96" t="s">
        <v>85</v>
      </c>
      <c r="B17" s="96" t="s">
        <v>336</v>
      </c>
      <c r="C17" s="96" t="s">
        <v>419</v>
      </c>
      <c r="D17" s="96" t="s">
        <v>611</v>
      </c>
      <c r="E17" s="98">
        <v>42524</v>
      </c>
      <c r="F17" s="98">
        <v>42563</v>
      </c>
      <c r="G17" s="96">
        <v>2</v>
      </c>
      <c r="H17" s="96">
        <v>2</v>
      </c>
      <c r="I17" s="115">
        <v>1.88</v>
      </c>
    </row>
    <row r="18" spans="1:9" ht="45" x14ac:dyDescent="0.25">
      <c r="A18" s="96" t="s">
        <v>92</v>
      </c>
      <c r="B18" s="96" t="s">
        <v>336</v>
      </c>
      <c r="C18" s="96" t="s">
        <v>431</v>
      </c>
      <c r="D18" s="96" t="s">
        <v>611</v>
      </c>
      <c r="E18" s="98">
        <v>42527</v>
      </c>
      <c r="F18" s="98">
        <v>42613</v>
      </c>
      <c r="G18" s="96">
        <v>8</v>
      </c>
      <c r="H18" s="96">
        <v>8</v>
      </c>
      <c r="I18" s="115">
        <v>7.92</v>
      </c>
    </row>
    <row r="19" spans="1:9" ht="45" x14ac:dyDescent="0.25">
      <c r="A19" s="96" t="s">
        <v>121</v>
      </c>
      <c r="B19" s="96" t="s">
        <v>336</v>
      </c>
      <c r="C19" s="96" t="s">
        <v>422</v>
      </c>
      <c r="D19" s="96" t="s">
        <v>611</v>
      </c>
      <c r="E19" s="98">
        <v>42524</v>
      </c>
      <c r="F19" s="98">
        <v>42590</v>
      </c>
      <c r="G19" s="96">
        <v>1</v>
      </c>
      <c r="H19" s="96">
        <v>1</v>
      </c>
      <c r="I19" s="115">
        <v>19.989999999999998</v>
      </c>
    </row>
    <row r="20" spans="1:9" ht="45" x14ac:dyDescent="0.25">
      <c r="A20" s="96" t="s">
        <v>132</v>
      </c>
      <c r="B20" s="96" t="s">
        <v>336</v>
      </c>
      <c r="C20" s="96" t="s">
        <v>423</v>
      </c>
      <c r="D20" s="96" t="s">
        <v>611</v>
      </c>
      <c r="E20" s="98">
        <v>42524</v>
      </c>
      <c r="F20" s="98">
        <v>42576</v>
      </c>
      <c r="G20" s="96">
        <v>5</v>
      </c>
      <c r="H20" s="96">
        <v>5</v>
      </c>
      <c r="I20" s="115">
        <v>10</v>
      </c>
    </row>
    <row r="21" spans="1:9" s="96" customFormat="1" ht="90" x14ac:dyDescent="0.25">
      <c r="A21" s="96" t="s">
        <v>138</v>
      </c>
      <c r="B21" s="96" t="s">
        <v>336</v>
      </c>
      <c r="C21" s="96" t="s">
        <v>421</v>
      </c>
      <c r="D21" s="96" t="s">
        <v>611</v>
      </c>
      <c r="E21" s="98">
        <v>42524</v>
      </c>
      <c r="F21" s="98">
        <v>42766</v>
      </c>
      <c r="G21" s="96">
        <v>1</v>
      </c>
      <c r="H21" s="96">
        <v>1</v>
      </c>
      <c r="I21" s="115">
        <v>14.1</v>
      </c>
    </row>
    <row r="22" spans="1:9" s="96" customFormat="1" ht="105" x14ac:dyDescent="0.25">
      <c r="A22" s="96" t="s">
        <v>137</v>
      </c>
      <c r="B22" s="96" t="s">
        <v>336</v>
      </c>
      <c r="C22" s="96" t="s">
        <v>420</v>
      </c>
      <c r="D22" s="96" t="s">
        <v>611</v>
      </c>
      <c r="E22" s="98">
        <v>42524</v>
      </c>
      <c r="F22" s="98">
        <v>42579</v>
      </c>
      <c r="G22" s="96">
        <v>1</v>
      </c>
      <c r="H22" s="96">
        <v>1</v>
      </c>
      <c r="I22" s="115">
        <v>11.42</v>
      </c>
    </row>
    <row r="23" spans="1:9" s="96" customFormat="1" ht="45" x14ac:dyDescent="0.25">
      <c r="A23" s="96" t="s">
        <v>139</v>
      </c>
      <c r="B23" s="96" t="s">
        <v>336</v>
      </c>
      <c r="C23" s="96" t="s">
        <v>430</v>
      </c>
      <c r="D23" s="96" t="s">
        <v>611</v>
      </c>
      <c r="E23" s="98">
        <v>42527</v>
      </c>
      <c r="F23" s="98">
        <v>42570</v>
      </c>
      <c r="G23" s="96">
        <v>2</v>
      </c>
      <c r="H23" s="96">
        <v>2</v>
      </c>
      <c r="I23" s="115">
        <v>0.24</v>
      </c>
    </row>
    <row r="24" spans="1:9" s="96" customFormat="1" ht="60" x14ac:dyDescent="0.25">
      <c r="A24" s="96" t="s">
        <v>148</v>
      </c>
      <c r="B24" s="96" t="s">
        <v>336</v>
      </c>
      <c r="C24" s="96" t="s">
        <v>420</v>
      </c>
      <c r="D24" s="96" t="s">
        <v>692</v>
      </c>
      <c r="E24" s="98">
        <v>42524</v>
      </c>
      <c r="F24" s="98">
        <v>42579</v>
      </c>
      <c r="G24" s="96">
        <v>10</v>
      </c>
      <c r="H24" s="96">
        <v>5</v>
      </c>
      <c r="I24" s="115">
        <v>64.850000000000009</v>
      </c>
    </row>
    <row r="25" spans="1:9" s="96" customFormat="1" ht="30" x14ac:dyDescent="0.25">
      <c r="A25" s="96" t="s">
        <v>159</v>
      </c>
      <c r="B25" s="96" t="s">
        <v>336</v>
      </c>
      <c r="C25" s="96" t="s">
        <v>425</v>
      </c>
      <c r="D25" s="96" t="s">
        <v>611</v>
      </c>
      <c r="E25" s="98">
        <v>42527</v>
      </c>
      <c r="F25" s="98">
        <v>42579</v>
      </c>
      <c r="G25" s="96">
        <v>5</v>
      </c>
      <c r="H25" s="96">
        <v>5</v>
      </c>
      <c r="I25" s="115">
        <v>5.4</v>
      </c>
    </row>
    <row r="26" spans="1:9" s="96" customFormat="1" ht="30" x14ac:dyDescent="0.25">
      <c r="A26" s="96" t="s">
        <v>179</v>
      </c>
      <c r="B26" s="96" t="s">
        <v>336</v>
      </c>
      <c r="C26" s="96" t="s">
        <v>423</v>
      </c>
      <c r="D26" s="96" t="s">
        <v>611</v>
      </c>
      <c r="E26" s="98">
        <v>42524</v>
      </c>
      <c r="F26" s="98">
        <v>42576</v>
      </c>
      <c r="G26" s="96">
        <v>20</v>
      </c>
      <c r="H26" s="96">
        <v>20</v>
      </c>
      <c r="I26" s="115">
        <v>56</v>
      </c>
    </row>
    <row r="27" spans="1:9" s="96" customFormat="1" ht="45" x14ac:dyDescent="0.25">
      <c r="A27" s="96" t="s">
        <v>51</v>
      </c>
      <c r="B27" s="96" t="s">
        <v>336</v>
      </c>
      <c r="C27" s="96" t="s">
        <v>423</v>
      </c>
      <c r="D27" s="96" t="s">
        <v>611</v>
      </c>
      <c r="E27" s="98">
        <v>42524</v>
      </c>
      <c r="F27" s="98">
        <v>42576</v>
      </c>
      <c r="G27" s="96">
        <v>5</v>
      </c>
      <c r="H27" s="96">
        <v>5</v>
      </c>
      <c r="I27" s="115">
        <v>4.25</v>
      </c>
    </row>
    <row r="28" spans="1:9" s="96" customFormat="1" ht="45" x14ac:dyDescent="0.25">
      <c r="A28" s="96" t="s">
        <v>52</v>
      </c>
      <c r="B28" s="96" t="s">
        <v>336</v>
      </c>
      <c r="C28" s="96" t="s">
        <v>424</v>
      </c>
      <c r="D28" s="96" t="s">
        <v>611</v>
      </c>
      <c r="E28" s="98">
        <v>42524</v>
      </c>
      <c r="F28" s="98">
        <v>42579</v>
      </c>
      <c r="G28" s="96">
        <v>5</v>
      </c>
      <c r="H28" s="96">
        <v>5</v>
      </c>
      <c r="I28" s="115">
        <v>2.8499999999999996</v>
      </c>
    </row>
    <row r="29" spans="1:9" s="96" customFormat="1" ht="30" x14ac:dyDescent="0.25">
      <c r="A29" s="96" t="s">
        <v>56</v>
      </c>
      <c r="B29" s="96" t="s">
        <v>336</v>
      </c>
      <c r="C29" s="96" t="s">
        <v>420</v>
      </c>
      <c r="D29" s="96" t="s">
        <v>611</v>
      </c>
      <c r="E29" s="98">
        <v>42524</v>
      </c>
      <c r="F29" s="98">
        <v>42579</v>
      </c>
      <c r="G29" s="96">
        <v>4</v>
      </c>
      <c r="H29" s="96">
        <v>4</v>
      </c>
      <c r="I29" s="115">
        <v>10.08</v>
      </c>
    </row>
    <row r="30" spans="1:9" s="96" customFormat="1" ht="45" x14ac:dyDescent="0.25">
      <c r="A30" s="96" t="s">
        <v>68</v>
      </c>
      <c r="B30" s="96" t="s">
        <v>336</v>
      </c>
      <c r="C30" s="96" t="s">
        <v>424</v>
      </c>
      <c r="D30" s="96" t="s">
        <v>611</v>
      </c>
      <c r="E30" s="98">
        <v>42524</v>
      </c>
      <c r="F30" s="98">
        <v>42579</v>
      </c>
      <c r="G30" s="96">
        <v>1</v>
      </c>
      <c r="H30" s="96">
        <v>1</v>
      </c>
      <c r="I30" s="115">
        <v>0.85</v>
      </c>
    </row>
    <row r="31" spans="1:9" s="96" customFormat="1" ht="45" x14ac:dyDescent="0.25">
      <c r="A31" s="96" t="s">
        <v>105</v>
      </c>
      <c r="B31" s="96" t="s">
        <v>336</v>
      </c>
      <c r="C31" s="96" t="s">
        <v>424</v>
      </c>
      <c r="D31" s="96" t="s">
        <v>611</v>
      </c>
      <c r="E31" s="98">
        <v>42524</v>
      </c>
      <c r="F31" s="98">
        <v>42579</v>
      </c>
      <c r="G31" s="96">
        <v>3</v>
      </c>
      <c r="H31" s="96">
        <v>3</v>
      </c>
      <c r="I31" s="115">
        <v>3</v>
      </c>
    </row>
    <row r="32" spans="1:9" s="96" customFormat="1" ht="60" x14ac:dyDescent="0.25">
      <c r="A32" s="96" t="s">
        <v>109</v>
      </c>
      <c r="B32" s="96" t="s">
        <v>336</v>
      </c>
      <c r="C32" s="96" t="s">
        <v>416</v>
      </c>
      <c r="D32" s="96" t="s">
        <v>611</v>
      </c>
      <c r="E32" s="98">
        <v>42524</v>
      </c>
      <c r="F32" s="98">
        <v>42597</v>
      </c>
      <c r="G32" s="96">
        <v>4</v>
      </c>
      <c r="H32" s="96">
        <v>4</v>
      </c>
      <c r="I32" s="115">
        <v>7</v>
      </c>
    </row>
    <row r="33" spans="1:9" s="96" customFormat="1" ht="45" x14ac:dyDescent="0.25">
      <c r="A33" s="96" t="s">
        <v>174</v>
      </c>
      <c r="B33" s="96" t="s">
        <v>336</v>
      </c>
      <c r="C33" s="96" t="s">
        <v>418</v>
      </c>
      <c r="D33" s="96" t="s">
        <v>611</v>
      </c>
      <c r="E33" s="98">
        <v>42524</v>
      </c>
      <c r="F33" s="98">
        <v>42583</v>
      </c>
      <c r="G33" s="96">
        <v>3</v>
      </c>
      <c r="H33" s="96">
        <v>3</v>
      </c>
      <c r="I33" s="115">
        <v>22.62</v>
      </c>
    </row>
    <row r="34" spans="1:9" s="96" customFormat="1" ht="75" x14ac:dyDescent="0.25">
      <c r="A34" s="96" t="s">
        <v>61</v>
      </c>
      <c r="B34" s="96" t="s">
        <v>336</v>
      </c>
      <c r="C34" s="96" t="s">
        <v>431</v>
      </c>
      <c r="D34" s="96" t="s">
        <v>611</v>
      </c>
      <c r="E34" s="98">
        <v>42527</v>
      </c>
      <c r="F34" s="98">
        <v>42613</v>
      </c>
      <c r="G34" s="96">
        <v>1</v>
      </c>
      <c r="H34" s="96">
        <v>1</v>
      </c>
      <c r="I34" s="115">
        <v>0.32</v>
      </c>
    </row>
    <row r="35" spans="1:9" s="96" customFormat="1" ht="45" x14ac:dyDescent="0.25">
      <c r="A35" s="96" t="s">
        <v>113</v>
      </c>
      <c r="B35" s="96" t="s">
        <v>336</v>
      </c>
      <c r="C35" s="96" t="s">
        <v>416</v>
      </c>
      <c r="D35" s="96" t="s">
        <v>611</v>
      </c>
      <c r="E35" s="98">
        <v>42524</v>
      </c>
      <c r="F35" s="98">
        <v>42597</v>
      </c>
      <c r="G35" s="96">
        <v>4</v>
      </c>
      <c r="H35" s="96">
        <v>4</v>
      </c>
      <c r="I35" s="115">
        <v>20</v>
      </c>
    </row>
    <row r="36" spans="1:9" s="96" customFormat="1" ht="75" x14ac:dyDescent="0.25">
      <c r="A36" s="96" t="s">
        <v>150</v>
      </c>
      <c r="B36" s="96" t="s">
        <v>336</v>
      </c>
      <c r="C36" s="96" t="s">
        <v>420</v>
      </c>
      <c r="D36" s="96" t="s">
        <v>611</v>
      </c>
      <c r="E36" s="98">
        <v>42524</v>
      </c>
      <c r="F36" s="98">
        <v>42579</v>
      </c>
      <c r="G36" s="96">
        <v>5</v>
      </c>
      <c r="H36" s="96">
        <v>5</v>
      </c>
      <c r="I36" s="115">
        <v>31.7</v>
      </c>
    </row>
    <row r="37" spans="1:9" s="96" customFormat="1" ht="45" x14ac:dyDescent="0.25">
      <c r="A37" s="96" t="s">
        <v>177</v>
      </c>
      <c r="B37" s="96" t="s">
        <v>336</v>
      </c>
      <c r="C37" s="96" t="s">
        <v>424</v>
      </c>
      <c r="D37" s="96" t="s">
        <v>611</v>
      </c>
      <c r="E37" s="98">
        <v>42524</v>
      </c>
      <c r="F37" s="98">
        <v>42579</v>
      </c>
      <c r="G37" s="96">
        <v>1</v>
      </c>
      <c r="H37" s="96">
        <v>1</v>
      </c>
      <c r="I37" s="115">
        <v>0.15</v>
      </c>
    </row>
    <row r="38" spans="1:9" s="96" customFormat="1" ht="45" x14ac:dyDescent="0.25">
      <c r="A38" s="96" t="s">
        <v>74</v>
      </c>
      <c r="B38" s="96" t="s">
        <v>336</v>
      </c>
      <c r="C38" s="96" t="s">
        <v>413</v>
      </c>
      <c r="D38" s="96" t="s">
        <v>611</v>
      </c>
      <c r="E38" s="98">
        <v>42524</v>
      </c>
      <c r="F38" s="98">
        <v>42579</v>
      </c>
      <c r="G38" s="96">
        <v>5</v>
      </c>
      <c r="H38" s="96">
        <v>5</v>
      </c>
      <c r="I38" s="115">
        <v>1.1000000000000001</v>
      </c>
    </row>
    <row r="39" spans="1:9" s="96" customFormat="1" ht="75" x14ac:dyDescent="0.25">
      <c r="A39" s="96" t="s">
        <v>107</v>
      </c>
      <c r="B39" s="96" t="s">
        <v>336</v>
      </c>
      <c r="C39" s="96" t="s">
        <v>417</v>
      </c>
      <c r="D39" s="96" t="s">
        <v>611</v>
      </c>
      <c r="E39" s="98">
        <v>42524</v>
      </c>
      <c r="F39" s="98">
        <v>42577</v>
      </c>
      <c r="G39" s="96">
        <v>1</v>
      </c>
      <c r="H39" s="96">
        <v>1</v>
      </c>
      <c r="I39" s="115">
        <v>74.849999999999994</v>
      </c>
    </row>
    <row r="40" spans="1:9" s="96" customFormat="1" ht="30" x14ac:dyDescent="0.25">
      <c r="A40" s="96" t="s">
        <v>116</v>
      </c>
      <c r="B40" s="96" t="s">
        <v>336</v>
      </c>
      <c r="C40" s="96" t="s">
        <v>422</v>
      </c>
      <c r="D40" s="96" t="s">
        <v>611</v>
      </c>
      <c r="E40" s="98">
        <v>42524</v>
      </c>
      <c r="F40" s="98">
        <v>42590</v>
      </c>
      <c r="G40" s="96">
        <v>5</v>
      </c>
      <c r="H40" s="96">
        <v>5</v>
      </c>
      <c r="I40" s="115">
        <v>6.1</v>
      </c>
    </row>
    <row r="41" spans="1:9" s="96" customFormat="1" ht="30" x14ac:dyDescent="0.25">
      <c r="A41" s="96" t="s">
        <v>49</v>
      </c>
      <c r="B41" s="96" t="s">
        <v>336</v>
      </c>
      <c r="C41" s="96" t="s">
        <v>415</v>
      </c>
      <c r="D41" s="96" t="s">
        <v>611</v>
      </c>
      <c r="E41" s="98">
        <v>42524</v>
      </c>
      <c r="F41" s="98">
        <v>42564</v>
      </c>
      <c r="G41" s="96">
        <v>2</v>
      </c>
      <c r="H41" s="96">
        <v>2</v>
      </c>
      <c r="I41" s="115">
        <v>6.98</v>
      </c>
    </row>
    <row r="42" spans="1:9" s="96" customFormat="1" ht="45" x14ac:dyDescent="0.25">
      <c r="A42" s="96" t="s">
        <v>54</v>
      </c>
      <c r="B42" s="96" t="s">
        <v>336</v>
      </c>
      <c r="C42" s="96" t="s">
        <v>477</v>
      </c>
      <c r="D42" s="96" t="s">
        <v>478</v>
      </c>
      <c r="E42" s="96" t="s">
        <v>477</v>
      </c>
      <c r="F42" s="96" t="s">
        <v>477</v>
      </c>
      <c r="G42" s="96">
        <v>2</v>
      </c>
      <c r="H42" s="96" t="s">
        <v>477</v>
      </c>
      <c r="I42" s="115">
        <v>0</v>
      </c>
    </row>
    <row r="43" spans="1:9" s="96" customFormat="1" ht="30" x14ac:dyDescent="0.25">
      <c r="A43" s="96" t="s">
        <v>163</v>
      </c>
      <c r="B43" s="96" t="s">
        <v>336</v>
      </c>
      <c r="C43" s="96" t="s">
        <v>424</v>
      </c>
      <c r="D43" s="96" t="s">
        <v>611</v>
      </c>
      <c r="E43" s="98">
        <v>42524</v>
      </c>
      <c r="F43" s="98">
        <v>42579</v>
      </c>
      <c r="G43" s="96">
        <v>5</v>
      </c>
      <c r="H43" s="96">
        <v>5</v>
      </c>
      <c r="I43" s="115">
        <v>5.25</v>
      </c>
    </row>
    <row r="44" spans="1:9" s="96" customFormat="1" ht="30" x14ac:dyDescent="0.25">
      <c r="A44" s="96" t="s">
        <v>57</v>
      </c>
      <c r="B44" s="96" t="s">
        <v>336</v>
      </c>
      <c r="C44" s="96" t="s">
        <v>420</v>
      </c>
      <c r="D44" s="96" t="s">
        <v>611</v>
      </c>
      <c r="E44" s="98">
        <v>42524</v>
      </c>
      <c r="F44" s="98">
        <v>42579</v>
      </c>
      <c r="G44" s="96">
        <v>4</v>
      </c>
      <c r="H44" s="96">
        <v>4</v>
      </c>
      <c r="I44" s="115">
        <v>10.199999999999999</v>
      </c>
    </row>
    <row r="45" spans="1:9" s="96" customFormat="1" ht="45" x14ac:dyDescent="0.25">
      <c r="A45" s="96" t="s">
        <v>110</v>
      </c>
      <c r="B45" s="96" t="s">
        <v>336</v>
      </c>
      <c r="C45" s="96" t="s">
        <v>414</v>
      </c>
      <c r="D45" s="96" t="s">
        <v>611</v>
      </c>
      <c r="E45" s="98">
        <v>42524</v>
      </c>
      <c r="F45" s="98">
        <v>42612</v>
      </c>
      <c r="G45" s="96">
        <v>4</v>
      </c>
      <c r="H45" s="96">
        <v>4</v>
      </c>
      <c r="I45" s="115">
        <v>3.88</v>
      </c>
    </row>
    <row r="46" spans="1:9" s="96" customFormat="1" ht="45" x14ac:dyDescent="0.25">
      <c r="A46" s="96" t="s">
        <v>112</v>
      </c>
      <c r="B46" s="96" t="s">
        <v>336</v>
      </c>
      <c r="C46" s="96" t="s">
        <v>416</v>
      </c>
      <c r="D46" s="96" t="s">
        <v>611</v>
      </c>
      <c r="E46" s="98">
        <v>42524</v>
      </c>
      <c r="F46" s="98">
        <v>42597</v>
      </c>
      <c r="G46" s="96">
        <v>4</v>
      </c>
      <c r="H46" s="96">
        <v>4</v>
      </c>
      <c r="I46" s="115">
        <v>9.6</v>
      </c>
    </row>
    <row r="47" spans="1:9" s="96" customFormat="1" ht="45" x14ac:dyDescent="0.25">
      <c r="A47" s="96" t="s">
        <v>131</v>
      </c>
      <c r="B47" s="96" t="s">
        <v>336</v>
      </c>
      <c r="C47" s="96" t="s">
        <v>477</v>
      </c>
      <c r="D47" s="96" t="s">
        <v>478</v>
      </c>
      <c r="E47" s="96" t="s">
        <v>477</v>
      </c>
      <c r="F47" s="96" t="s">
        <v>477</v>
      </c>
      <c r="G47" s="96">
        <v>10</v>
      </c>
      <c r="H47" s="96" t="s">
        <v>477</v>
      </c>
      <c r="I47" s="115">
        <v>0</v>
      </c>
    </row>
    <row r="48" spans="1:9" s="96" customFormat="1" ht="60" x14ac:dyDescent="0.25">
      <c r="A48" s="96" t="s">
        <v>46</v>
      </c>
      <c r="B48" s="96" t="s">
        <v>336</v>
      </c>
      <c r="C48" s="96" t="s">
        <v>434</v>
      </c>
      <c r="D48" s="96" t="s">
        <v>611</v>
      </c>
      <c r="E48" s="98">
        <v>42527</v>
      </c>
      <c r="F48" s="98">
        <v>42592</v>
      </c>
      <c r="G48" s="96">
        <v>2</v>
      </c>
      <c r="H48" s="96">
        <v>2</v>
      </c>
      <c r="I48" s="115">
        <v>3.9</v>
      </c>
    </row>
    <row r="49" spans="1:9" s="96" customFormat="1" ht="45" x14ac:dyDescent="0.25">
      <c r="A49" s="96" t="s">
        <v>134</v>
      </c>
      <c r="B49" s="96" t="s">
        <v>336</v>
      </c>
      <c r="C49" s="96" t="s">
        <v>430</v>
      </c>
      <c r="D49" s="96" t="s">
        <v>611</v>
      </c>
      <c r="E49" s="98">
        <v>42527</v>
      </c>
      <c r="F49" s="98">
        <v>42570</v>
      </c>
      <c r="G49" s="96">
        <v>2</v>
      </c>
      <c r="H49" s="96">
        <v>2</v>
      </c>
      <c r="I49" s="115">
        <v>20.98</v>
      </c>
    </row>
    <row r="50" spans="1:9" s="96" customFormat="1" ht="30" x14ac:dyDescent="0.25">
      <c r="A50" s="96" t="s">
        <v>175</v>
      </c>
      <c r="B50" s="96" t="s">
        <v>336</v>
      </c>
      <c r="C50" s="96" t="s">
        <v>419</v>
      </c>
      <c r="D50" s="96" t="s">
        <v>611</v>
      </c>
      <c r="E50" s="98">
        <v>42524</v>
      </c>
      <c r="F50" s="98">
        <v>42563</v>
      </c>
      <c r="G50" s="96">
        <v>10</v>
      </c>
      <c r="H50" s="96">
        <v>10</v>
      </c>
      <c r="I50" s="115">
        <v>4.9000000000000004</v>
      </c>
    </row>
    <row r="51" spans="1:9" s="96" customFormat="1" ht="45" x14ac:dyDescent="0.25">
      <c r="A51" s="96" t="s">
        <v>94</v>
      </c>
      <c r="B51" s="96" t="s">
        <v>336</v>
      </c>
      <c r="C51" s="96" t="s">
        <v>420</v>
      </c>
      <c r="D51" s="96" t="s">
        <v>611</v>
      </c>
      <c r="E51" s="98">
        <v>42524</v>
      </c>
      <c r="F51" s="98">
        <v>42579</v>
      </c>
      <c r="G51" s="96">
        <v>2</v>
      </c>
      <c r="H51" s="96">
        <v>2</v>
      </c>
      <c r="I51" s="115">
        <v>0.22</v>
      </c>
    </row>
    <row r="52" spans="1:9" s="96" customFormat="1" ht="45" x14ac:dyDescent="0.25">
      <c r="A52" s="96" t="s">
        <v>114</v>
      </c>
      <c r="B52" s="96" t="s">
        <v>336</v>
      </c>
      <c r="C52" s="96" t="s">
        <v>429</v>
      </c>
      <c r="D52" s="96" t="s">
        <v>611</v>
      </c>
      <c r="E52" s="98">
        <v>42527</v>
      </c>
      <c r="F52" s="98">
        <v>42569</v>
      </c>
      <c r="G52" s="96">
        <v>1</v>
      </c>
      <c r="H52" s="96">
        <v>1</v>
      </c>
      <c r="I52" s="115">
        <v>1.03</v>
      </c>
    </row>
    <row r="53" spans="1:9" s="96" customFormat="1" ht="90" x14ac:dyDescent="0.25">
      <c r="A53" s="96" t="s">
        <v>136</v>
      </c>
      <c r="B53" s="96" t="s">
        <v>336</v>
      </c>
      <c r="C53" s="96" t="s">
        <v>420</v>
      </c>
      <c r="D53" s="96" t="s">
        <v>611</v>
      </c>
      <c r="E53" s="98">
        <v>42524</v>
      </c>
      <c r="F53" s="98">
        <v>42579</v>
      </c>
      <c r="G53" s="96">
        <v>1</v>
      </c>
      <c r="H53" s="96">
        <v>1</v>
      </c>
      <c r="I53" s="115">
        <v>12.72</v>
      </c>
    </row>
    <row r="54" spans="1:9" s="96" customFormat="1" ht="30" x14ac:dyDescent="0.25">
      <c r="A54" s="96" t="s">
        <v>176</v>
      </c>
      <c r="B54" s="96" t="s">
        <v>336</v>
      </c>
      <c r="C54" s="96" t="s">
        <v>433</v>
      </c>
      <c r="D54" s="96" t="s">
        <v>611</v>
      </c>
      <c r="E54" s="98">
        <v>42527</v>
      </c>
      <c r="F54" s="98">
        <v>42570</v>
      </c>
      <c r="G54" s="96">
        <v>10</v>
      </c>
      <c r="H54" s="96">
        <v>10</v>
      </c>
      <c r="I54" s="115">
        <v>18.799999999999997</v>
      </c>
    </row>
    <row r="55" spans="1:9" s="96" customFormat="1" ht="45" x14ac:dyDescent="0.25">
      <c r="A55" s="96" t="s">
        <v>55</v>
      </c>
      <c r="B55" s="96" t="s">
        <v>336</v>
      </c>
      <c r="C55" s="96" t="s">
        <v>419</v>
      </c>
      <c r="D55" s="96" t="s">
        <v>611</v>
      </c>
      <c r="E55" s="98">
        <v>42524</v>
      </c>
      <c r="F55" s="98">
        <v>42563</v>
      </c>
      <c r="G55" s="96">
        <v>1</v>
      </c>
      <c r="H55" s="96">
        <v>1</v>
      </c>
      <c r="I55" s="115">
        <v>0.6</v>
      </c>
    </row>
    <row r="56" spans="1:9" s="96" customFormat="1" ht="45" x14ac:dyDescent="0.25">
      <c r="A56" s="96" t="s">
        <v>96</v>
      </c>
      <c r="B56" s="96" t="s">
        <v>336</v>
      </c>
      <c r="C56" s="96" t="s">
        <v>420</v>
      </c>
      <c r="D56" s="96" t="s">
        <v>611</v>
      </c>
      <c r="E56" s="98">
        <v>42524</v>
      </c>
      <c r="F56" s="98">
        <v>42579</v>
      </c>
      <c r="G56" s="96">
        <v>2</v>
      </c>
      <c r="H56" s="96">
        <v>2</v>
      </c>
      <c r="I56" s="115">
        <v>0.2</v>
      </c>
    </row>
    <row r="57" spans="1:9" s="96" customFormat="1" ht="60" x14ac:dyDescent="0.25">
      <c r="A57" s="96" t="s">
        <v>133</v>
      </c>
      <c r="B57" s="96" t="s">
        <v>336</v>
      </c>
      <c r="C57" s="96" t="s">
        <v>427</v>
      </c>
      <c r="D57" s="96" t="s">
        <v>695</v>
      </c>
      <c r="E57" s="98">
        <v>42527</v>
      </c>
      <c r="F57" s="96" t="s">
        <v>671</v>
      </c>
      <c r="G57" s="96">
        <v>2</v>
      </c>
      <c r="H57" s="96">
        <v>2</v>
      </c>
      <c r="I57" s="115">
        <v>7.3</v>
      </c>
    </row>
    <row r="58" spans="1:9" s="96" customFormat="1" ht="60" x14ac:dyDescent="0.25">
      <c r="A58" s="96" t="s">
        <v>160</v>
      </c>
      <c r="B58" s="96" t="s">
        <v>336</v>
      </c>
      <c r="C58" s="96" t="s">
        <v>420</v>
      </c>
      <c r="D58" s="96" t="s">
        <v>611</v>
      </c>
      <c r="E58" s="98">
        <v>42524</v>
      </c>
      <c r="F58" s="98">
        <v>42579</v>
      </c>
      <c r="G58" s="96">
        <v>3</v>
      </c>
      <c r="H58" s="96">
        <v>3</v>
      </c>
      <c r="I58" s="115">
        <v>193.5</v>
      </c>
    </row>
    <row r="59" spans="1:9" s="96" customFormat="1" ht="30" x14ac:dyDescent="0.25">
      <c r="A59" s="96" t="s">
        <v>63</v>
      </c>
      <c r="B59" s="96" t="s">
        <v>336</v>
      </c>
      <c r="C59" s="96" t="s">
        <v>424</v>
      </c>
      <c r="D59" s="96" t="s">
        <v>611</v>
      </c>
      <c r="E59" s="98">
        <v>42524</v>
      </c>
      <c r="F59" s="98">
        <v>42579</v>
      </c>
      <c r="G59" s="96">
        <v>1</v>
      </c>
      <c r="H59" s="96">
        <v>1</v>
      </c>
      <c r="I59" s="115">
        <v>1.3</v>
      </c>
    </row>
    <row r="60" spans="1:9" s="96" customFormat="1" ht="45" x14ac:dyDescent="0.25">
      <c r="A60" s="96" t="s">
        <v>146</v>
      </c>
      <c r="B60" s="96" t="s">
        <v>336</v>
      </c>
      <c r="C60" s="96" t="s">
        <v>424</v>
      </c>
      <c r="D60" s="96" t="s">
        <v>611</v>
      </c>
      <c r="E60" s="98">
        <v>42524</v>
      </c>
      <c r="F60" s="98">
        <v>42579</v>
      </c>
      <c r="G60" s="96">
        <v>5</v>
      </c>
      <c r="H60" s="96">
        <v>5</v>
      </c>
      <c r="I60" s="115">
        <v>1.75</v>
      </c>
    </row>
    <row r="61" spans="1:9" s="96" customFormat="1" ht="30" x14ac:dyDescent="0.25">
      <c r="A61" s="96" t="s">
        <v>164</v>
      </c>
      <c r="B61" s="96" t="s">
        <v>336</v>
      </c>
      <c r="C61" s="96" t="s">
        <v>424</v>
      </c>
      <c r="D61" s="96" t="s">
        <v>611</v>
      </c>
      <c r="E61" s="98">
        <v>42524</v>
      </c>
      <c r="F61" s="98">
        <v>42579</v>
      </c>
      <c r="G61" s="96">
        <v>5</v>
      </c>
      <c r="H61" s="96">
        <v>5</v>
      </c>
      <c r="I61" s="115">
        <v>5.25</v>
      </c>
    </row>
    <row r="62" spans="1:9" s="96" customFormat="1" ht="45" x14ac:dyDescent="0.25">
      <c r="A62" s="96" t="s">
        <v>115</v>
      </c>
      <c r="B62" s="96" t="s">
        <v>336</v>
      </c>
      <c r="C62" s="96" t="s">
        <v>416</v>
      </c>
      <c r="D62" s="96" t="s">
        <v>611</v>
      </c>
      <c r="E62" s="98">
        <v>42524</v>
      </c>
      <c r="F62" s="98">
        <v>42597</v>
      </c>
      <c r="G62" s="96">
        <v>1</v>
      </c>
      <c r="H62" s="96">
        <v>1</v>
      </c>
      <c r="I62" s="115">
        <v>1.8</v>
      </c>
    </row>
    <row r="63" spans="1:9" s="96" customFormat="1" ht="75.75" thickBot="1" x14ac:dyDescent="0.3">
      <c r="A63" s="96" t="s">
        <v>135</v>
      </c>
      <c r="B63" s="96" t="s">
        <v>336</v>
      </c>
      <c r="C63" s="96" t="s">
        <v>427</v>
      </c>
      <c r="D63" s="96" t="s">
        <v>695</v>
      </c>
      <c r="E63" s="98">
        <v>42527</v>
      </c>
      <c r="F63" s="96" t="s">
        <v>671</v>
      </c>
      <c r="G63" s="96">
        <v>2</v>
      </c>
      <c r="H63" s="96">
        <v>2</v>
      </c>
      <c r="I63" s="115">
        <v>7.5</v>
      </c>
    </row>
    <row r="64" spans="1:9" s="96" customFormat="1" ht="46.5" thickTop="1" thickBot="1" x14ac:dyDescent="0.3">
      <c r="A64" s="96" t="s">
        <v>111</v>
      </c>
      <c r="B64" s="96" t="s">
        <v>336</v>
      </c>
      <c r="C64" s="96" t="s">
        <v>416</v>
      </c>
      <c r="D64" s="96" t="s">
        <v>611</v>
      </c>
      <c r="E64" s="98">
        <v>42524</v>
      </c>
      <c r="F64" s="98">
        <v>42597</v>
      </c>
      <c r="G64" s="96">
        <v>3</v>
      </c>
      <c r="H64" s="96">
        <v>3</v>
      </c>
      <c r="I64" s="115">
        <v>4.5</v>
      </c>
    </row>
    <row r="65" spans="1:9" s="96" customFormat="1" ht="60.75" thickTop="1" x14ac:dyDescent="0.25">
      <c r="A65" s="96" t="s">
        <v>151</v>
      </c>
      <c r="B65" s="96" t="s">
        <v>336</v>
      </c>
      <c r="C65" s="96" t="s">
        <v>431</v>
      </c>
      <c r="D65" s="96" t="s">
        <v>611</v>
      </c>
      <c r="E65" s="98">
        <v>42527</v>
      </c>
      <c r="F65" s="98">
        <v>42613</v>
      </c>
      <c r="G65" s="96">
        <v>5</v>
      </c>
      <c r="H65" s="96">
        <v>5</v>
      </c>
      <c r="I65" s="115">
        <v>6.25</v>
      </c>
    </row>
    <row r="66" spans="1:9" s="96" customFormat="1" ht="45" x14ac:dyDescent="0.25">
      <c r="A66" s="96" t="s">
        <v>50</v>
      </c>
      <c r="B66" s="96" t="s">
        <v>336</v>
      </c>
      <c r="C66" s="96" t="s">
        <v>423</v>
      </c>
      <c r="D66" s="96" t="s">
        <v>611</v>
      </c>
      <c r="E66" s="98">
        <v>42524</v>
      </c>
      <c r="F66" s="98">
        <v>42576</v>
      </c>
      <c r="G66" s="96">
        <v>3</v>
      </c>
      <c r="H66" s="96">
        <v>3</v>
      </c>
      <c r="I66" s="115">
        <v>59.699999999999996</v>
      </c>
    </row>
    <row r="67" spans="1:9" s="96" customFormat="1" ht="60" x14ac:dyDescent="0.25">
      <c r="A67" s="96" t="s">
        <v>153</v>
      </c>
      <c r="B67" s="96" t="s">
        <v>336</v>
      </c>
      <c r="C67" s="96" t="s">
        <v>424</v>
      </c>
      <c r="D67" s="96" t="s">
        <v>611</v>
      </c>
      <c r="E67" s="98">
        <v>42524</v>
      </c>
      <c r="F67" s="98">
        <v>42579</v>
      </c>
      <c r="G67" s="96">
        <v>5</v>
      </c>
      <c r="H67" s="96">
        <v>5</v>
      </c>
      <c r="I67" s="115">
        <v>8.65</v>
      </c>
    </row>
    <row r="68" spans="1:9" s="96" customFormat="1" ht="30" x14ac:dyDescent="0.25">
      <c r="A68" s="96" t="s">
        <v>140</v>
      </c>
      <c r="B68" s="96" t="s">
        <v>336</v>
      </c>
      <c r="C68" s="96" t="s">
        <v>477</v>
      </c>
      <c r="D68" s="96" t="s">
        <v>478</v>
      </c>
      <c r="E68" s="96" t="s">
        <v>477</v>
      </c>
      <c r="F68" s="96" t="s">
        <v>477</v>
      </c>
      <c r="G68" s="96">
        <v>10</v>
      </c>
      <c r="H68" s="96" t="s">
        <v>477</v>
      </c>
      <c r="I68" s="115">
        <v>0</v>
      </c>
    </row>
    <row r="69" spans="1:9" s="96" customFormat="1" ht="60.75" thickBot="1" x14ac:dyDescent="0.3">
      <c r="A69" s="96" t="s">
        <v>155</v>
      </c>
      <c r="B69" s="96" t="s">
        <v>336</v>
      </c>
      <c r="C69" s="96" t="s">
        <v>424</v>
      </c>
      <c r="D69" s="96" t="s">
        <v>611</v>
      </c>
      <c r="E69" s="98">
        <v>42524</v>
      </c>
      <c r="F69" s="98">
        <v>42579</v>
      </c>
      <c r="G69" s="96">
        <v>5</v>
      </c>
      <c r="H69" s="96">
        <v>5</v>
      </c>
      <c r="I69" s="115">
        <v>8.65</v>
      </c>
    </row>
    <row r="70" spans="1:9" s="96" customFormat="1" ht="16.5" thickTop="1" thickBot="1" x14ac:dyDescent="0.3">
      <c r="A70" s="104" t="s">
        <v>357</v>
      </c>
      <c r="B70" s="105"/>
      <c r="C70" s="106"/>
      <c r="D70" s="106"/>
      <c r="E70" s="106"/>
      <c r="F70" s="106"/>
      <c r="G70" s="107">
        <f>SUM(G5:G69)</f>
        <v>266</v>
      </c>
      <c r="H70" s="107">
        <f>SUM(H5:H69)</f>
        <v>239</v>
      </c>
      <c r="I70" s="108">
        <f>SUM(I5:I69)</f>
        <v>855.94999999999993</v>
      </c>
    </row>
    <row r="71" spans="1:9" s="114" customFormat="1" ht="15.75" thickTop="1" x14ac:dyDescent="0.25">
      <c r="A71" s="111"/>
      <c r="B71" s="111"/>
      <c r="C71" s="111"/>
      <c r="D71" s="111"/>
      <c r="E71" s="111"/>
      <c r="F71" s="111"/>
      <c r="G71" s="112"/>
      <c r="H71" s="112"/>
      <c r="I71" s="113"/>
    </row>
    <row r="72" spans="1:9" s="96" customFormat="1" x14ac:dyDescent="0.25">
      <c r="A72" s="100" t="s">
        <v>359</v>
      </c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  <row r="266" spans="1:9" s="96" customFormat="1" x14ac:dyDescent="0.25">
      <c r="A266"/>
      <c r="B266" s="99"/>
      <c r="C266" s="99"/>
      <c r="D266" s="99"/>
      <c r="E266" s="99"/>
      <c r="F266" s="99"/>
      <c r="G266" s="99"/>
      <c r="I266" s="109"/>
    </row>
    <row r="267" spans="1:9" s="96" customFormat="1" x14ac:dyDescent="0.25">
      <c r="A267"/>
      <c r="B267" s="99"/>
      <c r="C267" s="99"/>
      <c r="D267" s="99"/>
      <c r="E267" s="99"/>
      <c r="F267" s="99"/>
      <c r="G267" s="99"/>
      <c r="I267" s="109"/>
    </row>
    <row r="268" spans="1:9" s="96" customFormat="1" x14ac:dyDescent="0.25">
      <c r="A268"/>
      <c r="B268" s="99"/>
      <c r="C268" s="99"/>
      <c r="D268" s="99"/>
      <c r="E268" s="99"/>
      <c r="F268" s="99"/>
      <c r="G268" s="99"/>
      <c r="I268" s="109"/>
    </row>
    <row r="269" spans="1:9" s="96" customFormat="1" x14ac:dyDescent="0.25">
      <c r="A269"/>
      <c r="B269" s="99"/>
      <c r="C269" s="99"/>
      <c r="D269" s="99"/>
      <c r="E269" s="99"/>
      <c r="F269" s="99"/>
      <c r="G269" s="99"/>
      <c r="I269" s="109"/>
    </row>
    <row r="270" spans="1:9" s="96" customFormat="1" x14ac:dyDescent="0.25">
      <c r="A270"/>
      <c r="B270" s="99"/>
      <c r="C270" s="99"/>
      <c r="D270" s="99"/>
      <c r="E270" s="99"/>
      <c r="F270" s="99"/>
      <c r="G270" s="99"/>
      <c r="I270" s="109"/>
    </row>
    <row r="271" spans="1:9" s="96" customFormat="1" x14ac:dyDescent="0.25">
      <c r="A271"/>
      <c r="B271" s="99"/>
      <c r="C271" s="99"/>
      <c r="D271" s="99"/>
      <c r="E271" s="99"/>
      <c r="F271" s="99"/>
      <c r="G271" s="99"/>
      <c r="I271" s="109"/>
    </row>
    <row r="272" spans="1:9" s="96" customFormat="1" x14ac:dyDescent="0.25">
      <c r="A272"/>
      <c r="B272" s="99"/>
      <c r="C272" s="99"/>
      <c r="D272" s="99"/>
      <c r="E272" s="99"/>
      <c r="F272" s="99"/>
      <c r="G272" s="99"/>
      <c r="I272" s="109"/>
    </row>
    <row r="273" spans="1:9" s="96" customFormat="1" x14ac:dyDescent="0.25">
      <c r="A273"/>
      <c r="B273" s="99"/>
      <c r="C273" s="99"/>
      <c r="D273" s="99"/>
      <c r="E273" s="99"/>
      <c r="F273" s="99"/>
      <c r="G273" s="99"/>
      <c r="I273" s="109"/>
    </row>
    <row r="274" spans="1:9" s="96" customFormat="1" x14ac:dyDescent="0.25">
      <c r="A274"/>
      <c r="B274" s="99"/>
      <c r="C274" s="99"/>
      <c r="D274" s="99"/>
      <c r="E274" s="99"/>
      <c r="F274" s="99"/>
      <c r="G274" s="99"/>
      <c r="I274" s="109"/>
    </row>
    <row r="275" spans="1:9" s="96" customFormat="1" x14ac:dyDescent="0.25">
      <c r="A275"/>
      <c r="B275" s="99"/>
      <c r="C275" s="99"/>
      <c r="D275" s="99"/>
      <c r="E275" s="99"/>
      <c r="F275" s="99"/>
      <c r="G275" s="99"/>
      <c r="I275" s="109"/>
    </row>
    <row r="276" spans="1:9" s="96" customFormat="1" x14ac:dyDescent="0.25">
      <c r="A276"/>
      <c r="B276" s="99"/>
      <c r="C276" s="99"/>
      <c r="D276" s="99"/>
      <c r="E276" s="99"/>
      <c r="F276" s="99"/>
      <c r="G276" s="99"/>
      <c r="I276" s="109"/>
    </row>
    <row r="277" spans="1:9" s="96" customFormat="1" x14ac:dyDescent="0.25">
      <c r="A277"/>
      <c r="B277" s="99"/>
      <c r="C277" s="99"/>
      <c r="D277" s="99"/>
      <c r="E277" s="99"/>
      <c r="F277" s="99"/>
      <c r="G277" s="99"/>
      <c r="I277" s="109"/>
    </row>
    <row r="278" spans="1:9" s="96" customFormat="1" x14ac:dyDescent="0.25">
      <c r="A278"/>
      <c r="B278" s="99"/>
      <c r="C278" s="99"/>
      <c r="D278" s="99"/>
      <c r="E278" s="99"/>
      <c r="F278" s="99"/>
      <c r="G278" s="99"/>
      <c r="I278" s="109"/>
    </row>
  </sheetData>
  <sheetProtection algorithmName="SHA-512" hashValue="gD3AolkfZiJ/b4PPAAGqNXeOvGtQ1fyhzSjkrbRqkoib25F2SNC8V3DOGGLMV/xbs1CgLXnNZDwxcoNaODgCYQ==" saltValue="ojzMK3zscnnsc1sD1gmx1g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/>
  <dimension ref="A1:J274"/>
  <sheetViews>
    <sheetView showGridLines="0" workbookViewId="0">
      <selection activeCell="D5" sqref="D5:D43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380</v>
      </c>
      <c r="B1" s="95"/>
    </row>
    <row r="2" spans="1:9" x14ac:dyDescent="0.25">
      <c r="A2" s="102" t="s">
        <v>3</v>
      </c>
      <c r="B2" s="96">
        <v>150200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60" x14ac:dyDescent="0.25">
      <c r="A5" s="96" t="s">
        <v>83</v>
      </c>
      <c r="B5" s="96" t="s">
        <v>264</v>
      </c>
      <c r="C5" s="96" t="s">
        <v>424</v>
      </c>
      <c r="D5" s="96" t="s">
        <v>611</v>
      </c>
      <c r="E5" s="98">
        <v>42524</v>
      </c>
      <c r="F5" s="98">
        <v>42579</v>
      </c>
      <c r="G5" s="96">
        <v>10</v>
      </c>
      <c r="H5" s="96">
        <v>10</v>
      </c>
      <c r="I5" s="115">
        <v>4.9000000000000004</v>
      </c>
    </row>
    <row r="6" spans="1:9" ht="45" x14ac:dyDescent="0.25">
      <c r="A6" s="96" t="s">
        <v>126</v>
      </c>
      <c r="B6" s="96" t="s">
        <v>264</v>
      </c>
      <c r="C6" s="96" t="s">
        <v>428</v>
      </c>
      <c r="D6" s="96" t="s">
        <v>611</v>
      </c>
      <c r="E6" s="98">
        <v>42527</v>
      </c>
      <c r="F6" s="98">
        <v>42639</v>
      </c>
      <c r="G6" s="96">
        <v>2</v>
      </c>
      <c r="H6" s="96">
        <v>2</v>
      </c>
      <c r="I6" s="115">
        <v>4</v>
      </c>
    </row>
    <row r="7" spans="1:9" ht="45" x14ac:dyDescent="0.25">
      <c r="A7" s="96" t="s">
        <v>126</v>
      </c>
      <c r="B7" s="96" t="s">
        <v>477</v>
      </c>
      <c r="C7" s="96" t="s">
        <v>643</v>
      </c>
      <c r="D7" s="96" t="s">
        <v>611</v>
      </c>
      <c r="E7" s="98">
        <v>42663</v>
      </c>
      <c r="F7" s="98">
        <v>42668</v>
      </c>
      <c r="G7" s="96">
        <v>1</v>
      </c>
      <c r="H7" s="96">
        <v>1</v>
      </c>
      <c r="I7" s="115">
        <v>2</v>
      </c>
    </row>
    <row r="8" spans="1:9" s="96" customFormat="1" ht="75" x14ac:dyDescent="0.25">
      <c r="A8" s="96" t="s">
        <v>58</v>
      </c>
      <c r="B8" s="96" t="s">
        <v>264</v>
      </c>
      <c r="C8" s="96" t="s">
        <v>418</v>
      </c>
      <c r="D8" s="96" t="s">
        <v>611</v>
      </c>
      <c r="E8" s="98">
        <v>42524</v>
      </c>
      <c r="F8" s="98">
        <v>42583</v>
      </c>
      <c r="G8" s="96">
        <v>25</v>
      </c>
      <c r="H8" s="96">
        <v>25</v>
      </c>
      <c r="I8" s="115">
        <v>12.5</v>
      </c>
    </row>
    <row r="9" spans="1:9" s="96" customFormat="1" ht="30" x14ac:dyDescent="0.25">
      <c r="A9" s="96" t="s">
        <v>85</v>
      </c>
      <c r="B9" s="96" t="s">
        <v>264</v>
      </c>
      <c r="C9" s="96" t="s">
        <v>419</v>
      </c>
      <c r="D9" s="96" t="s">
        <v>611</v>
      </c>
      <c r="E9" s="98">
        <v>42524</v>
      </c>
      <c r="F9" s="98">
        <v>42563</v>
      </c>
      <c r="G9" s="96">
        <v>5</v>
      </c>
      <c r="H9" s="96">
        <v>5</v>
      </c>
      <c r="I9" s="115">
        <v>4.6999999999999993</v>
      </c>
    </row>
    <row r="10" spans="1:9" s="96" customFormat="1" ht="45" x14ac:dyDescent="0.25">
      <c r="A10" s="96" t="s">
        <v>92</v>
      </c>
      <c r="B10" s="96" t="s">
        <v>264</v>
      </c>
      <c r="C10" s="96" t="s">
        <v>431</v>
      </c>
      <c r="D10" s="96" t="s">
        <v>611</v>
      </c>
      <c r="E10" s="98">
        <v>42527</v>
      </c>
      <c r="F10" s="98">
        <v>42613</v>
      </c>
      <c r="G10" s="96">
        <v>5</v>
      </c>
      <c r="H10" s="96">
        <v>5</v>
      </c>
      <c r="I10" s="115">
        <v>4.95</v>
      </c>
    </row>
    <row r="11" spans="1:9" s="96" customFormat="1" ht="45" x14ac:dyDescent="0.25">
      <c r="A11" s="96" t="s">
        <v>121</v>
      </c>
      <c r="B11" s="96" t="s">
        <v>264</v>
      </c>
      <c r="C11" s="96" t="s">
        <v>422</v>
      </c>
      <c r="D11" s="96" t="s">
        <v>611</v>
      </c>
      <c r="E11" s="98">
        <v>42524</v>
      </c>
      <c r="F11" s="98">
        <v>42590</v>
      </c>
      <c r="G11" s="96">
        <v>3</v>
      </c>
      <c r="H11" s="96">
        <v>3</v>
      </c>
      <c r="I11" s="115">
        <v>59.97</v>
      </c>
    </row>
    <row r="12" spans="1:9" s="96" customFormat="1" ht="45" x14ac:dyDescent="0.25">
      <c r="A12" s="96" t="s">
        <v>124</v>
      </c>
      <c r="B12" s="96" t="s">
        <v>264</v>
      </c>
      <c r="C12" s="96" t="s">
        <v>418</v>
      </c>
      <c r="D12" s="96" t="s">
        <v>611</v>
      </c>
      <c r="E12" s="98">
        <v>42524</v>
      </c>
      <c r="F12" s="98">
        <v>42583</v>
      </c>
      <c r="G12" s="96">
        <v>3</v>
      </c>
      <c r="H12" s="96">
        <v>3</v>
      </c>
      <c r="I12" s="115">
        <v>52.47</v>
      </c>
    </row>
    <row r="13" spans="1:9" s="96" customFormat="1" ht="45" x14ac:dyDescent="0.25">
      <c r="A13" s="96" t="s">
        <v>123</v>
      </c>
      <c r="B13" s="96" t="s">
        <v>264</v>
      </c>
      <c r="C13" s="96" t="s">
        <v>431</v>
      </c>
      <c r="D13" s="96" t="s">
        <v>611</v>
      </c>
      <c r="E13" s="98">
        <v>42527</v>
      </c>
      <c r="F13" s="98">
        <v>42613</v>
      </c>
      <c r="G13" s="96">
        <v>5</v>
      </c>
      <c r="H13" s="96">
        <v>5</v>
      </c>
      <c r="I13" s="115">
        <v>29.2</v>
      </c>
    </row>
    <row r="14" spans="1:9" s="96" customFormat="1" ht="45" x14ac:dyDescent="0.25">
      <c r="A14" s="96" t="s">
        <v>123</v>
      </c>
      <c r="B14" s="96" t="s">
        <v>477</v>
      </c>
      <c r="C14" s="96" t="s">
        <v>622</v>
      </c>
      <c r="D14" s="96" t="s">
        <v>611</v>
      </c>
      <c r="E14" s="98">
        <v>42653</v>
      </c>
      <c r="F14" s="98">
        <v>42758</v>
      </c>
      <c r="G14" s="96">
        <v>2</v>
      </c>
      <c r="H14" s="96">
        <v>2</v>
      </c>
      <c r="I14" s="115">
        <v>11.68</v>
      </c>
    </row>
    <row r="15" spans="1:9" ht="45" x14ac:dyDescent="0.25">
      <c r="A15" s="96" t="s">
        <v>132</v>
      </c>
      <c r="B15" s="96" t="s">
        <v>477</v>
      </c>
      <c r="C15" s="96" t="s">
        <v>642</v>
      </c>
      <c r="D15" s="96" t="s">
        <v>611</v>
      </c>
      <c r="E15" s="98">
        <v>42663</v>
      </c>
      <c r="F15" s="98">
        <v>42703</v>
      </c>
      <c r="G15" s="96">
        <v>5</v>
      </c>
      <c r="H15" s="96">
        <v>5</v>
      </c>
      <c r="I15" s="115">
        <v>10</v>
      </c>
    </row>
    <row r="16" spans="1:9" ht="75" x14ac:dyDescent="0.25">
      <c r="A16" s="96" t="s">
        <v>141</v>
      </c>
      <c r="B16" s="96" t="s">
        <v>264</v>
      </c>
      <c r="C16" s="96" t="s">
        <v>477</v>
      </c>
      <c r="D16" s="96" t="s">
        <v>478</v>
      </c>
      <c r="E16" s="96" t="s">
        <v>477</v>
      </c>
      <c r="F16" s="96" t="s">
        <v>477</v>
      </c>
      <c r="G16" s="96">
        <v>3</v>
      </c>
      <c r="H16" s="96" t="s">
        <v>477</v>
      </c>
      <c r="I16" s="115">
        <v>0</v>
      </c>
    </row>
    <row r="17" spans="1:9" ht="60" x14ac:dyDescent="0.25">
      <c r="A17" s="96" t="s">
        <v>142</v>
      </c>
      <c r="B17" s="96" t="s">
        <v>264</v>
      </c>
      <c r="C17" s="96" t="s">
        <v>420</v>
      </c>
      <c r="D17" s="96" t="s">
        <v>692</v>
      </c>
      <c r="E17" s="98">
        <v>42524</v>
      </c>
      <c r="F17" s="98">
        <v>42579</v>
      </c>
      <c r="G17" s="96">
        <v>1000</v>
      </c>
      <c r="H17" s="96">
        <v>575</v>
      </c>
      <c r="I17" s="115">
        <v>9947.5</v>
      </c>
    </row>
    <row r="18" spans="1:9" ht="45" x14ac:dyDescent="0.25">
      <c r="A18" s="96" t="s">
        <v>161</v>
      </c>
      <c r="B18" s="96" t="s">
        <v>264</v>
      </c>
      <c r="C18" s="96" t="s">
        <v>432</v>
      </c>
      <c r="D18" s="96" t="s">
        <v>611</v>
      </c>
      <c r="E18" s="98">
        <v>42527</v>
      </c>
      <c r="F18" s="98">
        <v>42562</v>
      </c>
      <c r="G18" s="96">
        <v>6</v>
      </c>
      <c r="H18" s="96">
        <v>6</v>
      </c>
      <c r="I18" s="115">
        <v>9.06</v>
      </c>
    </row>
    <row r="19" spans="1:9" ht="60" x14ac:dyDescent="0.25">
      <c r="A19" s="96" t="s">
        <v>162</v>
      </c>
      <c r="B19" s="96" t="s">
        <v>264</v>
      </c>
      <c r="C19" s="96" t="s">
        <v>432</v>
      </c>
      <c r="D19" s="96" t="s">
        <v>611</v>
      </c>
      <c r="E19" s="98">
        <v>42527</v>
      </c>
      <c r="F19" s="98">
        <v>42562</v>
      </c>
      <c r="G19" s="96">
        <v>6</v>
      </c>
      <c r="H19" s="96">
        <v>6</v>
      </c>
      <c r="I19" s="115">
        <v>8.94</v>
      </c>
    </row>
    <row r="20" spans="1:9" ht="30" x14ac:dyDescent="0.25">
      <c r="A20" s="96" t="s">
        <v>179</v>
      </c>
      <c r="B20" s="96" t="s">
        <v>264</v>
      </c>
      <c r="C20" s="96" t="s">
        <v>423</v>
      </c>
      <c r="D20" s="96" t="s">
        <v>611</v>
      </c>
      <c r="E20" s="98">
        <v>42524</v>
      </c>
      <c r="F20" s="98">
        <v>42576</v>
      </c>
      <c r="G20" s="96">
        <v>2</v>
      </c>
      <c r="H20" s="96">
        <v>2</v>
      </c>
      <c r="I20" s="115">
        <v>5.6</v>
      </c>
    </row>
    <row r="21" spans="1:9" s="96" customFormat="1" ht="30" x14ac:dyDescent="0.25">
      <c r="A21" s="96" t="s">
        <v>179</v>
      </c>
      <c r="B21" s="96" t="s">
        <v>477</v>
      </c>
      <c r="C21" s="96" t="s">
        <v>642</v>
      </c>
      <c r="D21" s="96" t="s">
        <v>611</v>
      </c>
      <c r="E21" s="98">
        <v>42663</v>
      </c>
      <c r="F21" s="98">
        <v>42703</v>
      </c>
      <c r="G21" s="96">
        <v>2</v>
      </c>
      <c r="H21" s="96">
        <v>2</v>
      </c>
      <c r="I21" s="115">
        <v>5.6</v>
      </c>
    </row>
    <row r="22" spans="1:9" s="96" customFormat="1" ht="45" x14ac:dyDescent="0.25">
      <c r="A22" s="96" t="s">
        <v>68</v>
      </c>
      <c r="B22" s="96" t="s">
        <v>264</v>
      </c>
      <c r="C22" s="96" t="s">
        <v>424</v>
      </c>
      <c r="D22" s="96" t="s">
        <v>611</v>
      </c>
      <c r="E22" s="98">
        <v>42524</v>
      </c>
      <c r="F22" s="98">
        <v>42579</v>
      </c>
      <c r="G22" s="96">
        <v>5</v>
      </c>
      <c r="H22" s="96">
        <v>5</v>
      </c>
      <c r="I22" s="115">
        <v>4.25</v>
      </c>
    </row>
    <row r="23" spans="1:9" s="96" customFormat="1" ht="60" x14ac:dyDescent="0.25">
      <c r="A23" s="96" t="s">
        <v>73</v>
      </c>
      <c r="B23" s="96" t="s">
        <v>264</v>
      </c>
      <c r="C23" s="96" t="s">
        <v>425</v>
      </c>
      <c r="D23" s="96" t="s">
        <v>692</v>
      </c>
      <c r="E23" s="98">
        <v>42527</v>
      </c>
      <c r="F23" s="98">
        <v>42579</v>
      </c>
      <c r="G23" s="96">
        <v>6000</v>
      </c>
      <c r="H23" s="96">
        <v>140</v>
      </c>
      <c r="I23" s="115">
        <v>28</v>
      </c>
    </row>
    <row r="24" spans="1:9" s="96" customFormat="1" ht="75" x14ac:dyDescent="0.25">
      <c r="A24" s="96" t="s">
        <v>107</v>
      </c>
      <c r="B24" s="96" t="s">
        <v>264</v>
      </c>
      <c r="C24" s="96" t="s">
        <v>417</v>
      </c>
      <c r="D24" s="96" t="s">
        <v>611</v>
      </c>
      <c r="E24" s="98">
        <v>42524</v>
      </c>
      <c r="F24" s="98">
        <v>42577</v>
      </c>
      <c r="G24" s="96">
        <v>5</v>
      </c>
      <c r="H24" s="96">
        <v>5</v>
      </c>
      <c r="I24" s="115">
        <v>374.25</v>
      </c>
    </row>
    <row r="25" spans="1:9" s="96" customFormat="1" ht="30" x14ac:dyDescent="0.25">
      <c r="A25" s="96" t="s">
        <v>116</v>
      </c>
      <c r="B25" s="96" t="s">
        <v>264</v>
      </c>
      <c r="C25" s="96" t="s">
        <v>422</v>
      </c>
      <c r="D25" s="96" t="s">
        <v>611</v>
      </c>
      <c r="E25" s="98">
        <v>42524</v>
      </c>
      <c r="F25" s="98">
        <v>42590</v>
      </c>
      <c r="G25" s="96">
        <v>5</v>
      </c>
      <c r="H25" s="96">
        <v>5</v>
      </c>
      <c r="I25" s="115">
        <v>6.1</v>
      </c>
    </row>
    <row r="26" spans="1:9" s="96" customFormat="1" ht="45" x14ac:dyDescent="0.25">
      <c r="A26" s="96" t="s">
        <v>48</v>
      </c>
      <c r="B26" s="96" t="s">
        <v>264</v>
      </c>
      <c r="C26" s="96" t="s">
        <v>425</v>
      </c>
      <c r="D26" s="96" t="s">
        <v>611</v>
      </c>
      <c r="E26" s="98">
        <v>42527</v>
      </c>
      <c r="F26" s="98">
        <v>42579</v>
      </c>
      <c r="G26" s="96">
        <v>5</v>
      </c>
      <c r="H26" s="96">
        <v>5</v>
      </c>
      <c r="I26" s="115">
        <v>2</v>
      </c>
    </row>
    <row r="27" spans="1:9" s="96" customFormat="1" ht="30" x14ac:dyDescent="0.25">
      <c r="A27" s="96" t="s">
        <v>49</v>
      </c>
      <c r="B27" s="96" t="s">
        <v>264</v>
      </c>
      <c r="C27" s="96" t="s">
        <v>415</v>
      </c>
      <c r="D27" s="96" t="s">
        <v>611</v>
      </c>
      <c r="E27" s="98">
        <v>42524</v>
      </c>
      <c r="F27" s="98">
        <v>42564</v>
      </c>
      <c r="G27" s="96">
        <v>5</v>
      </c>
      <c r="H27" s="96">
        <v>5</v>
      </c>
      <c r="I27" s="115">
        <v>17.450000000000003</v>
      </c>
    </row>
    <row r="28" spans="1:9" s="96" customFormat="1" ht="45" x14ac:dyDescent="0.25">
      <c r="A28" s="96" t="s">
        <v>54</v>
      </c>
      <c r="B28" s="96" t="s">
        <v>264</v>
      </c>
      <c r="C28" s="96" t="s">
        <v>477</v>
      </c>
      <c r="D28" s="96" t="s">
        <v>478</v>
      </c>
      <c r="E28" s="96" t="s">
        <v>477</v>
      </c>
      <c r="F28" s="96" t="s">
        <v>477</v>
      </c>
      <c r="G28" s="96">
        <v>5</v>
      </c>
      <c r="H28" s="96" t="s">
        <v>477</v>
      </c>
      <c r="I28" s="115">
        <v>0</v>
      </c>
    </row>
    <row r="29" spans="1:9" s="96" customFormat="1" ht="60" x14ac:dyDescent="0.25">
      <c r="A29" s="96" t="s">
        <v>70</v>
      </c>
      <c r="B29" s="96" t="s">
        <v>264</v>
      </c>
      <c r="C29" s="96" t="s">
        <v>425</v>
      </c>
      <c r="D29" s="96" t="s">
        <v>692</v>
      </c>
      <c r="E29" s="98">
        <v>42527</v>
      </c>
      <c r="F29" s="98">
        <v>42579</v>
      </c>
      <c r="G29" s="96">
        <v>3000</v>
      </c>
      <c r="H29" s="96">
        <v>240</v>
      </c>
      <c r="I29" s="115">
        <v>48</v>
      </c>
    </row>
    <row r="30" spans="1:9" s="96" customFormat="1" ht="30" x14ac:dyDescent="0.25">
      <c r="A30" s="96" t="s">
        <v>98</v>
      </c>
      <c r="B30" s="96" t="s">
        <v>264</v>
      </c>
      <c r="C30" s="96" t="s">
        <v>415</v>
      </c>
      <c r="D30" s="96" t="s">
        <v>611</v>
      </c>
      <c r="E30" s="98">
        <v>42524</v>
      </c>
      <c r="F30" s="98">
        <v>42564</v>
      </c>
      <c r="G30" s="96">
        <v>3000</v>
      </c>
      <c r="H30" s="96">
        <v>250</v>
      </c>
      <c r="I30" s="115">
        <v>20</v>
      </c>
    </row>
    <row r="31" spans="1:9" s="96" customFormat="1" ht="60" x14ac:dyDescent="0.25">
      <c r="A31" s="96" t="s">
        <v>99</v>
      </c>
      <c r="B31" s="96" t="s">
        <v>264</v>
      </c>
      <c r="C31" s="96" t="s">
        <v>425</v>
      </c>
      <c r="D31" s="96" t="s">
        <v>692</v>
      </c>
      <c r="E31" s="98">
        <v>42527</v>
      </c>
      <c r="F31" s="98">
        <v>42579</v>
      </c>
      <c r="G31" s="96">
        <v>3000</v>
      </c>
      <c r="H31" s="96">
        <v>250</v>
      </c>
      <c r="I31" s="115">
        <v>27.5</v>
      </c>
    </row>
    <row r="32" spans="1:9" s="96" customFormat="1" ht="30" x14ac:dyDescent="0.25">
      <c r="A32" s="96" t="s">
        <v>100</v>
      </c>
      <c r="B32" s="96" t="s">
        <v>264</v>
      </c>
      <c r="C32" s="96" t="s">
        <v>415</v>
      </c>
      <c r="D32" s="96" t="s">
        <v>611</v>
      </c>
      <c r="E32" s="98">
        <v>42524</v>
      </c>
      <c r="F32" s="98">
        <v>42564</v>
      </c>
      <c r="G32" s="96">
        <v>1000</v>
      </c>
      <c r="H32" s="96">
        <v>250</v>
      </c>
      <c r="I32" s="115">
        <v>40</v>
      </c>
    </row>
    <row r="33" spans="1:9" s="96" customFormat="1" ht="30" x14ac:dyDescent="0.25">
      <c r="A33" s="96" t="s">
        <v>104</v>
      </c>
      <c r="B33" s="96" t="s">
        <v>264</v>
      </c>
      <c r="C33" s="96" t="s">
        <v>415</v>
      </c>
      <c r="D33" s="96" t="s">
        <v>611</v>
      </c>
      <c r="E33" s="98">
        <v>42524</v>
      </c>
      <c r="F33" s="98">
        <v>42564</v>
      </c>
      <c r="G33" s="96">
        <v>3000</v>
      </c>
      <c r="H33" s="96">
        <v>150</v>
      </c>
      <c r="I33" s="115">
        <v>7.5</v>
      </c>
    </row>
    <row r="34" spans="1:9" s="96" customFormat="1" ht="60" x14ac:dyDescent="0.25">
      <c r="A34" s="96" t="s">
        <v>101</v>
      </c>
      <c r="B34" s="96" t="s">
        <v>264</v>
      </c>
      <c r="C34" s="96" t="s">
        <v>425</v>
      </c>
      <c r="D34" s="96" t="s">
        <v>692</v>
      </c>
      <c r="E34" s="98">
        <v>42527</v>
      </c>
      <c r="F34" s="98">
        <v>42579</v>
      </c>
      <c r="G34" s="96">
        <v>1000</v>
      </c>
      <c r="H34" s="96">
        <v>250</v>
      </c>
      <c r="I34" s="115">
        <v>65</v>
      </c>
    </row>
    <row r="35" spans="1:9" s="96" customFormat="1" ht="45" x14ac:dyDescent="0.25">
      <c r="A35" s="96" t="s">
        <v>103</v>
      </c>
      <c r="B35" s="96" t="s">
        <v>264</v>
      </c>
      <c r="C35" s="96" t="s">
        <v>415</v>
      </c>
      <c r="D35" s="96" t="s">
        <v>611</v>
      </c>
      <c r="E35" s="98">
        <v>42524</v>
      </c>
      <c r="F35" s="98">
        <v>42564</v>
      </c>
      <c r="G35" s="96">
        <v>500</v>
      </c>
      <c r="H35" s="96">
        <v>120</v>
      </c>
      <c r="I35" s="115">
        <v>69.599999999999994</v>
      </c>
    </row>
    <row r="36" spans="1:9" s="96" customFormat="1" ht="60" x14ac:dyDescent="0.25">
      <c r="A36" s="96" t="s">
        <v>102</v>
      </c>
      <c r="B36" s="96" t="s">
        <v>264</v>
      </c>
      <c r="C36" s="96" t="s">
        <v>425</v>
      </c>
      <c r="D36" s="96" t="s">
        <v>692</v>
      </c>
      <c r="E36" s="98">
        <v>42527</v>
      </c>
      <c r="F36" s="98">
        <v>42579</v>
      </c>
      <c r="G36" s="96">
        <v>500</v>
      </c>
      <c r="H36" s="96">
        <v>300</v>
      </c>
      <c r="I36" s="115">
        <v>99</v>
      </c>
    </row>
    <row r="37" spans="1:9" s="96" customFormat="1" ht="60" x14ac:dyDescent="0.25">
      <c r="A37" s="96" t="s">
        <v>106</v>
      </c>
      <c r="B37" s="96" t="s">
        <v>264</v>
      </c>
      <c r="C37" s="96" t="s">
        <v>426</v>
      </c>
      <c r="D37" s="96" t="s">
        <v>694</v>
      </c>
      <c r="E37" s="98">
        <v>42527</v>
      </c>
      <c r="F37" s="96" t="s">
        <v>477</v>
      </c>
      <c r="G37" s="96">
        <v>5</v>
      </c>
      <c r="H37" s="96">
        <v>5</v>
      </c>
      <c r="I37" s="115">
        <v>112.2</v>
      </c>
    </row>
    <row r="38" spans="1:9" s="96" customFormat="1" ht="60.75" thickBot="1" x14ac:dyDescent="0.3">
      <c r="A38" s="96" t="s">
        <v>147</v>
      </c>
      <c r="B38" s="96" t="s">
        <v>264</v>
      </c>
      <c r="C38" s="96" t="s">
        <v>420</v>
      </c>
      <c r="D38" s="96" t="s">
        <v>692</v>
      </c>
      <c r="E38" s="98">
        <v>42524</v>
      </c>
      <c r="F38" s="98">
        <v>42579</v>
      </c>
      <c r="G38" s="96">
        <v>1100</v>
      </c>
      <c r="H38" s="96">
        <v>360</v>
      </c>
      <c r="I38" s="115">
        <v>93.600000000000009</v>
      </c>
    </row>
    <row r="39" spans="1:9" s="96" customFormat="1" ht="31.5" thickTop="1" thickBot="1" x14ac:dyDescent="0.3">
      <c r="A39" s="96" t="s">
        <v>163</v>
      </c>
      <c r="B39" s="96" t="s">
        <v>264</v>
      </c>
      <c r="C39" s="96" t="s">
        <v>424</v>
      </c>
      <c r="D39" s="96" t="s">
        <v>611</v>
      </c>
      <c r="E39" s="98">
        <v>42524</v>
      </c>
      <c r="F39" s="98">
        <v>42579</v>
      </c>
      <c r="G39" s="96">
        <v>2</v>
      </c>
      <c r="H39" s="96">
        <v>2</v>
      </c>
      <c r="I39" s="115">
        <v>2.1</v>
      </c>
    </row>
    <row r="40" spans="1:9" s="96" customFormat="1" ht="30.75" thickTop="1" x14ac:dyDescent="0.25">
      <c r="A40" s="96" t="s">
        <v>166</v>
      </c>
      <c r="B40" s="96" t="s">
        <v>264</v>
      </c>
      <c r="C40" s="96" t="s">
        <v>425</v>
      </c>
      <c r="D40" s="96" t="s">
        <v>611</v>
      </c>
      <c r="E40" s="98">
        <v>42527</v>
      </c>
      <c r="F40" s="98">
        <v>42579</v>
      </c>
      <c r="G40" s="96">
        <v>2</v>
      </c>
      <c r="H40" s="96">
        <v>2</v>
      </c>
      <c r="I40" s="115">
        <v>1.88</v>
      </c>
    </row>
    <row r="41" spans="1:9" s="96" customFormat="1" ht="30" x14ac:dyDescent="0.25">
      <c r="A41" s="96" t="s">
        <v>178</v>
      </c>
      <c r="B41" s="96" t="s">
        <v>264</v>
      </c>
      <c r="C41" s="96" t="s">
        <v>431</v>
      </c>
      <c r="D41" s="96" t="s">
        <v>611</v>
      </c>
      <c r="E41" s="98">
        <v>42527</v>
      </c>
      <c r="F41" s="98">
        <v>42613</v>
      </c>
      <c r="G41" s="96">
        <v>2</v>
      </c>
      <c r="H41" s="96">
        <v>2</v>
      </c>
      <c r="I41" s="115">
        <v>5.38</v>
      </c>
    </row>
    <row r="42" spans="1:9" s="96" customFormat="1" ht="60" x14ac:dyDescent="0.25">
      <c r="A42" s="96" t="s">
        <v>72</v>
      </c>
      <c r="B42" s="96" t="s">
        <v>477</v>
      </c>
      <c r="C42" s="96" t="s">
        <v>643</v>
      </c>
      <c r="D42" s="96" t="s">
        <v>692</v>
      </c>
      <c r="E42" s="98">
        <v>42663</v>
      </c>
      <c r="F42" s="98">
        <v>42668</v>
      </c>
      <c r="G42" s="96">
        <v>1360</v>
      </c>
      <c r="H42" s="96">
        <v>20</v>
      </c>
      <c r="I42" s="115">
        <v>4.4000000000000004</v>
      </c>
    </row>
    <row r="43" spans="1:9" s="96" customFormat="1" ht="60.75" thickBot="1" x14ac:dyDescent="0.3">
      <c r="A43" s="96" t="s">
        <v>607</v>
      </c>
      <c r="B43" s="96" t="s">
        <v>264</v>
      </c>
      <c r="C43" s="96" t="s">
        <v>419</v>
      </c>
      <c r="D43" s="96" t="s">
        <v>692</v>
      </c>
      <c r="E43" s="98">
        <v>42524</v>
      </c>
      <c r="F43" s="98">
        <v>42563</v>
      </c>
      <c r="G43" s="96">
        <v>3000</v>
      </c>
      <c r="H43" s="96">
        <v>240</v>
      </c>
      <c r="I43" s="115">
        <v>40.800000000000004</v>
      </c>
    </row>
    <row r="44" spans="1:9" s="96" customFormat="1" ht="16.5" thickTop="1" thickBot="1" x14ac:dyDescent="0.3">
      <c r="A44" s="104" t="s">
        <v>357</v>
      </c>
      <c r="B44" s="105"/>
      <c r="C44" s="106"/>
      <c r="D44" s="106"/>
      <c r="E44" s="106"/>
      <c r="F44" s="106"/>
      <c r="G44" s="107">
        <f>SUM(G5:G43)</f>
        <v>27586</v>
      </c>
      <c r="H44" s="107">
        <f>SUM(H5:H43)</f>
        <v>3263</v>
      </c>
      <c r="I44" s="108">
        <f>SUM(I5:I43)</f>
        <v>11242.080000000002</v>
      </c>
    </row>
    <row r="45" spans="1:9" s="96" customFormat="1" ht="15.75" thickTop="1" x14ac:dyDescent="0.25">
      <c r="E45" s="98"/>
      <c r="F45" s="98"/>
      <c r="I45" s="115"/>
    </row>
    <row r="46" spans="1:9" s="96" customFormat="1" x14ac:dyDescent="0.25">
      <c r="A46" s="100" t="s">
        <v>359</v>
      </c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H50" s="99"/>
      <c r="I50" s="99"/>
    </row>
    <row r="51" spans="1:9" s="96" customFormat="1" x14ac:dyDescent="0.25">
      <c r="A51"/>
      <c r="B51" s="99"/>
      <c r="C51" s="99"/>
      <c r="D51" s="99"/>
      <c r="E51" s="99"/>
      <c r="F51" s="99"/>
      <c r="G51" s="99"/>
      <c r="H51" s="99"/>
      <c r="I51" s="99"/>
    </row>
    <row r="52" spans="1:9" s="96" customFormat="1" x14ac:dyDescent="0.25">
      <c r="A52"/>
      <c r="B52" s="99"/>
      <c r="C52" s="99"/>
      <c r="D52" s="99"/>
      <c r="E52" s="99"/>
      <c r="F52" s="99"/>
      <c r="G52" s="99"/>
      <c r="H52" s="99"/>
      <c r="I52" s="99"/>
    </row>
    <row r="53" spans="1:9" s="96" customFormat="1" x14ac:dyDescent="0.25">
      <c r="A53"/>
      <c r="B53" s="99"/>
      <c r="C53" s="99"/>
      <c r="D53" s="99"/>
      <c r="E53" s="99"/>
      <c r="F53" s="99"/>
      <c r="G53" s="99"/>
      <c r="H53" s="99"/>
      <c r="I53" s="99"/>
    </row>
    <row r="54" spans="1:9" s="96" customFormat="1" x14ac:dyDescent="0.25">
      <c r="A54"/>
      <c r="B54" s="99"/>
      <c r="C54" s="99"/>
      <c r="D54" s="99"/>
      <c r="E54" s="99"/>
      <c r="F54" s="99"/>
      <c r="G54" s="99"/>
      <c r="H54" s="99"/>
      <c r="I54" s="99"/>
    </row>
    <row r="55" spans="1:9" s="96" customFormat="1" x14ac:dyDescent="0.25">
      <c r="A55"/>
      <c r="B55" s="99"/>
      <c r="C55" s="99"/>
      <c r="D55" s="99"/>
      <c r="E55" s="99"/>
      <c r="F55" s="99"/>
      <c r="G55" s="99"/>
      <c r="H55" s="99"/>
      <c r="I55" s="99"/>
    </row>
    <row r="56" spans="1:9" s="96" customFormat="1" x14ac:dyDescent="0.25">
      <c r="A56"/>
      <c r="B56" s="99"/>
      <c r="C56" s="99"/>
      <c r="D56" s="99"/>
      <c r="E56" s="99"/>
      <c r="F56" s="99"/>
      <c r="G56" s="99"/>
      <c r="H56" s="99"/>
      <c r="I56" s="99"/>
    </row>
    <row r="57" spans="1:9" s="96" customFormat="1" x14ac:dyDescent="0.25">
      <c r="A57"/>
      <c r="B57" s="99"/>
      <c r="C57" s="99"/>
      <c r="D57" s="99"/>
      <c r="E57" s="99"/>
      <c r="F57" s="99"/>
      <c r="G57" s="99"/>
      <c r="H57" s="99"/>
      <c r="I57" s="99"/>
    </row>
    <row r="58" spans="1:9" s="96" customFormat="1" x14ac:dyDescent="0.25">
      <c r="A58"/>
      <c r="B58" s="99"/>
      <c r="C58" s="99"/>
      <c r="D58" s="99"/>
      <c r="E58" s="99"/>
      <c r="F58" s="99"/>
      <c r="G58" s="99"/>
      <c r="H58" s="99"/>
      <c r="I58" s="99"/>
    </row>
    <row r="59" spans="1:9" s="96" customFormat="1" x14ac:dyDescent="0.25">
      <c r="A59"/>
      <c r="B59" s="99"/>
      <c r="C59" s="99"/>
      <c r="D59" s="99"/>
      <c r="E59" s="99"/>
      <c r="F59" s="99"/>
      <c r="G59" s="99"/>
      <c r="H59" s="99"/>
      <c r="I59" s="99"/>
    </row>
    <row r="60" spans="1:9" s="96" customFormat="1" x14ac:dyDescent="0.25">
      <c r="A60"/>
      <c r="B60" s="99"/>
      <c r="C60" s="99"/>
      <c r="D60" s="99"/>
      <c r="E60" s="99"/>
      <c r="F60" s="99"/>
      <c r="G60" s="99"/>
      <c r="H60" s="99"/>
      <c r="I60" s="99"/>
    </row>
    <row r="61" spans="1:9" s="96" customFormat="1" x14ac:dyDescent="0.25">
      <c r="A61"/>
      <c r="B61" s="99"/>
      <c r="C61" s="99"/>
      <c r="D61" s="99"/>
      <c r="E61" s="99"/>
      <c r="F61" s="99"/>
      <c r="G61" s="99"/>
      <c r="H61" s="99"/>
      <c r="I61" s="99"/>
    </row>
    <row r="62" spans="1:9" s="96" customFormat="1" x14ac:dyDescent="0.25">
      <c r="A62"/>
      <c r="B62" s="99"/>
      <c r="C62" s="99"/>
      <c r="D62" s="99"/>
      <c r="E62" s="99"/>
      <c r="F62" s="99"/>
      <c r="G62" s="99"/>
      <c r="H62" s="99"/>
      <c r="I62" s="99"/>
    </row>
    <row r="63" spans="1:9" s="96" customFormat="1" x14ac:dyDescent="0.25">
      <c r="A63"/>
      <c r="B63" s="99"/>
      <c r="C63" s="99"/>
      <c r="D63" s="99"/>
      <c r="E63" s="99"/>
      <c r="F63" s="99"/>
      <c r="G63" s="99"/>
      <c r="H63" s="99"/>
      <c r="I63" s="99"/>
    </row>
    <row r="64" spans="1:9" s="96" customFormat="1" x14ac:dyDescent="0.25">
      <c r="A64"/>
      <c r="B64" s="99"/>
      <c r="C64" s="99"/>
      <c r="D64" s="99"/>
      <c r="E64" s="99"/>
      <c r="F64" s="99"/>
      <c r="G64" s="99"/>
      <c r="H64" s="99"/>
      <c r="I64" s="99"/>
    </row>
    <row r="65" spans="1:9" s="96" customFormat="1" x14ac:dyDescent="0.25">
      <c r="A65"/>
      <c r="B65" s="99"/>
      <c r="C65" s="99"/>
      <c r="D65" s="99"/>
      <c r="E65" s="99"/>
      <c r="F65" s="99"/>
      <c r="G65" s="99"/>
      <c r="H65" s="99"/>
      <c r="I65" s="99"/>
    </row>
    <row r="66" spans="1:9" s="96" customFormat="1" x14ac:dyDescent="0.25">
      <c r="A66"/>
      <c r="B66" s="99"/>
      <c r="C66" s="99"/>
      <c r="D66" s="99"/>
      <c r="E66" s="99"/>
      <c r="F66" s="99"/>
      <c r="G66" s="99"/>
      <c r="H66" s="99"/>
      <c r="I66" s="99"/>
    </row>
    <row r="67" spans="1:9" s="96" customFormat="1" x14ac:dyDescent="0.25">
      <c r="A67"/>
      <c r="B67" s="99"/>
      <c r="C67" s="99"/>
      <c r="D67" s="99"/>
      <c r="E67" s="99"/>
      <c r="F67" s="99"/>
      <c r="G67" s="99"/>
      <c r="H67" s="99"/>
      <c r="I67" s="99"/>
    </row>
    <row r="68" spans="1:9" s="96" customFormat="1" x14ac:dyDescent="0.25">
      <c r="A68"/>
      <c r="B68" s="99"/>
      <c r="C68" s="99"/>
      <c r="D68" s="99"/>
      <c r="E68" s="99"/>
      <c r="F68" s="99"/>
      <c r="G68" s="99"/>
      <c r="H68" s="99"/>
      <c r="I68" s="99"/>
    </row>
    <row r="69" spans="1:9" s="96" customFormat="1" x14ac:dyDescent="0.25">
      <c r="A69"/>
      <c r="B69" s="99"/>
      <c r="C69" s="99"/>
      <c r="D69" s="99"/>
      <c r="E69" s="99"/>
      <c r="F69" s="99"/>
      <c r="G69" s="99"/>
      <c r="H69" s="99"/>
      <c r="I69" s="99"/>
    </row>
    <row r="70" spans="1:9" s="96" customFormat="1" x14ac:dyDescent="0.25">
      <c r="A70"/>
      <c r="B70" s="99"/>
      <c r="C70" s="99"/>
      <c r="D70" s="99"/>
      <c r="E70" s="99"/>
      <c r="F70" s="99"/>
      <c r="G70" s="99"/>
      <c r="H70" s="99"/>
      <c r="I70" s="99"/>
    </row>
    <row r="71" spans="1:9" s="96" customFormat="1" x14ac:dyDescent="0.25">
      <c r="A71"/>
      <c r="B71" s="99"/>
      <c r="C71" s="99"/>
      <c r="D71" s="99"/>
      <c r="E71" s="99"/>
      <c r="F71" s="99"/>
      <c r="G71" s="99"/>
      <c r="H71" s="99"/>
      <c r="I71" s="9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  <row r="266" spans="1:9" s="96" customFormat="1" x14ac:dyDescent="0.25">
      <c r="A266"/>
      <c r="B266" s="99"/>
      <c r="C266" s="99"/>
      <c r="D266" s="99"/>
      <c r="E266" s="99"/>
      <c r="F266" s="99"/>
      <c r="G266" s="99"/>
      <c r="I266" s="109"/>
    </row>
    <row r="267" spans="1:9" s="96" customFormat="1" x14ac:dyDescent="0.25">
      <c r="A267"/>
      <c r="B267" s="99"/>
      <c r="C267" s="99"/>
      <c r="D267" s="99"/>
      <c r="E267" s="99"/>
      <c r="F267" s="99"/>
      <c r="G267" s="99"/>
      <c r="I267" s="109"/>
    </row>
    <row r="268" spans="1:9" s="96" customFormat="1" x14ac:dyDescent="0.25">
      <c r="A268"/>
      <c r="B268" s="99"/>
      <c r="C268" s="99"/>
      <c r="D268" s="99"/>
      <c r="E268" s="99"/>
      <c r="F268" s="99"/>
      <c r="G268" s="99"/>
      <c r="I268" s="109"/>
    </row>
    <row r="269" spans="1:9" s="96" customFormat="1" x14ac:dyDescent="0.25">
      <c r="A269"/>
      <c r="B269" s="99"/>
      <c r="C269" s="99"/>
      <c r="D269" s="99"/>
      <c r="E269" s="99"/>
      <c r="F269" s="99"/>
      <c r="G269" s="99"/>
      <c r="I269" s="109"/>
    </row>
    <row r="270" spans="1:9" s="96" customFormat="1" x14ac:dyDescent="0.25">
      <c r="A270"/>
      <c r="B270" s="99"/>
      <c r="C270" s="99"/>
      <c r="D270" s="99"/>
      <c r="E270" s="99"/>
      <c r="F270" s="99"/>
      <c r="G270" s="99"/>
      <c r="I270" s="109"/>
    </row>
    <row r="271" spans="1:9" s="96" customFormat="1" x14ac:dyDescent="0.25">
      <c r="A271"/>
      <c r="B271" s="99"/>
      <c r="C271" s="99"/>
      <c r="D271" s="99"/>
      <c r="E271" s="99"/>
      <c r="F271" s="99"/>
      <c r="G271" s="99"/>
      <c r="I271" s="109"/>
    </row>
    <row r="272" spans="1:9" s="96" customFormat="1" x14ac:dyDescent="0.25">
      <c r="A272"/>
      <c r="B272" s="99"/>
      <c r="C272" s="99"/>
      <c r="D272" s="99"/>
      <c r="E272" s="99"/>
      <c r="F272" s="99"/>
      <c r="G272" s="99"/>
      <c r="I272" s="109"/>
    </row>
    <row r="273" spans="1:9" s="96" customFormat="1" x14ac:dyDescent="0.25">
      <c r="A273"/>
      <c r="B273" s="99"/>
      <c r="C273" s="99"/>
      <c r="D273" s="99"/>
      <c r="E273" s="99"/>
      <c r="F273" s="99"/>
      <c r="G273" s="99"/>
      <c r="I273" s="109"/>
    </row>
    <row r="274" spans="1:9" s="96" customFormat="1" x14ac:dyDescent="0.25">
      <c r="A274"/>
      <c r="B274" s="99"/>
      <c r="C274" s="99"/>
      <c r="D274" s="99"/>
      <c r="E274" s="99"/>
      <c r="F274" s="99"/>
      <c r="G274" s="99"/>
      <c r="I274" s="109"/>
    </row>
  </sheetData>
  <sheetProtection algorithmName="SHA-512" hashValue="w+my51mZm7jiXkx6RxFwuY0C9hGbarPuhBS0+Pr1mERtwJk0PFGW8AOGq8a+A7W/uAi9+aJUzpHJVPCjgbBl0Q==" saltValue="yyK4B7A4s3UpX7XTJOq/og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theme="0"/>
  </sheetPr>
  <dimension ref="A1:F27"/>
  <sheetViews>
    <sheetView showGridLines="0" tabSelected="1" workbookViewId="0">
      <selection sqref="A1:E1"/>
    </sheetView>
  </sheetViews>
  <sheetFormatPr defaultRowHeight="15" x14ac:dyDescent="0.25"/>
  <cols>
    <col min="1" max="5" width="19.5703125" customWidth="1"/>
  </cols>
  <sheetData>
    <row r="1" spans="1:6" ht="52.5" customHeight="1" x14ac:dyDescent="0.25">
      <c r="A1" s="205" t="s">
        <v>411</v>
      </c>
      <c r="B1" s="206"/>
      <c r="C1" s="206"/>
      <c r="D1" s="206"/>
      <c r="E1" s="206"/>
      <c r="F1" s="116"/>
    </row>
    <row r="2" spans="1:6" ht="54" customHeight="1" x14ac:dyDescent="0.25">
      <c r="A2" s="207" t="s">
        <v>412</v>
      </c>
      <c r="B2" s="207"/>
      <c r="C2" s="207"/>
      <c r="D2" s="207"/>
      <c r="E2" s="207"/>
      <c r="F2" s="116"/>
    </row>
    <row r="3" spans="1:6" ht="41.25" customHeight="1" x14ac:dyDescent="0.25"/>
    <row r="4" spans="1:6" ht="41.25" customHeight="1" x14ac:dyDescent="0.25"/>
    <row r="5" spans="1:6" ht="41.25" customHeight="1" x14ac:dyDescent="0.25"/>
    <row r="6" spans="1:6" ht="41.25" customHeight="1" x14ac:dyDescent="0.25"/>
    <row r="7" spans="1:6" ht="41.25" customHeight="1" x14ac:dyDescent="0.25"/>
    <row r="8" spans="1:6" ht="48" customHeight="1" x14ac:dyDescent="0.25"/>
    <row r="9" spans="1:6" ht="45" customHeight="1" x14ac:dyDescent="0.25"/>
    <row r="10" spans="1:6" ht="45" customHeight="1" x14ac:dyDescent="0.25"/>
    <row r="11" spans="1:6" ht="41.25" customHeight="1" x14ac:dyDescent="0.25"/>
    <row r="12" spans="1:6" ht="41.25" customHeight="1" x14ac:dyDescent="0.25"/>
    <row r="13" spans="1:6" ht="41.25" customHeight="1" x14ac:dyDescent="0.25"/>
    <row r="14" spans="1:6" ht="41.25" customHeight="1" x14ac:dyDescent="0.25"/>
    <row r="15" spans="1:6" ht="41.25" customHeight="1" x14ac:dyDescent="0.25"/>
    <row r="16" spans="1:6" ht="41.25" customHeight="1" x14ac:dyDescent="0.25"/>
    <row r="17" ht="41.25" customHeight="1" x14ac:dyDescent="0.25"/>
    <row r="18" ht="41.25" customHeight="1" x14ac:dyDescent="0.25"/>
    <row r="19" ht="41.25" customHeight="1" x14ac:dyDescent="0.25"/>
    <row r="20" ht="41.25" customHeight="1" x14ac:dyDescent="0.25"/>
    <row r="21" ht="41.25" customHeight="1" x14ac:dyDescent="0.25"/>
    <row r="22" ht="41.25" customHeight="1" x14ac:dyDescent="0.25"/>
    <row r="23" ht="41.25" customHeight="1" x14ac:dyDescent="0.25"/>
    <row r="24" ht="41.25" customHeight="1" x14ac:dyDescent="0.25"/>
    <row r="25" ht="41.25" customHeight="1" x14ac:dyDescent="0.25"/>
    <row r="26" ht="41.25" customHeight="1" x14ac:dyDescent="0.25"/>
    <row r="27" ht="41.25" customHeight="1" x14ac:dyDescent="0.25"/>
  </sheetData>
  <sheetProtection algorithmName="SHA-512" hashValue="hBnAV2e2JFuenw+p4uVnevCJQzggJtZlcnh6SLSJ/0IKTGhlvdE8jYPsVePRRdqgddNz/V7KtekZ0h2vLXsnNw==" saltValue="Jxqe2uL2AF6gbmkFr2n/nw==" spinCount="100000" sheet="1" objects="1" scenarios="1" selectLockedCells="1"/>
  <mergeCells count="2">
    <mergeCell ref="A1:E1"/>
    <mergeCell ref="A2:E2"/>
  </mergeCells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4"/>
  <dimension ref="A1:J249"/>
  <sheetViews>
    <sheetView showGridLines="0" workbookViewId="0"/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570312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677</v>
      </c>
      <c r="B1" s="95"/>
    </row>
    <row r="2" spans="1:9" x14ac:dyDescent="0.25">
      <c r="A2" s="102" t="s">
        <v>3</v>
      </c>
      <c r="B2" s="96" t="s">
        <v>705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45" x14ac:dyDescent="0.25">
      <c r="A5" s="96" t="s">
        <v>180</v>
      </c>
      <c r="B5" s="96" t="s">
        <v>266</v>
      </c>
      <c r="C5" s="96" t="s">
        <v>424</v>
      </c>
      <c r="D5" s="96" t="s">
        <v>611</v>
      </c>
      <c r="E5" s="98">
        <v>42524</v>
      </c>
      <c r="F5" s="98">
        <v>42579</v>
      </c>
      <c r="G5" s="96">
        <v>20</v>
      </c>
      <c r="H5" s="96">
        <v>20</v>
      </c>
      <c r="I5" s="115">
        <v>32</v>
      </c>
    </row>
    <row r="6" spans="1:9" ht="45.75" thickBot="1" x14ac:dyDescent="0.3">
      <c r="A6" s="96" t="s">
        <v>180</v>
      </c>
      <c r="B6" s="96" t="s">
        <v>269</v>
      </c>
      <c r="C6" s="96" t="s">
        <v>424</v>
      </c>
      <c r="D6" s="96" t="s">
        <v>611</v>
      </c>
      <c r="E6" s="98">
        <v>42524</v>
      </c>
      <c r="F6" s="98">
        <v>42579</v>
      </c>
      <c r="G6" s="96">
        <v>4</v>
      </c>
      <c r="H6" s="96">
        <v>4</v>
      </c>
      <c r="I6" s="115">
        <v>6.4</v>
      </c>
    </row>
    <row r="7" spans="1:9" s="96" customFormat="1" ht="16.5" thickTop="1" thickBot="1" x14ac:dyDescent="0.3">
      <c r="A7" s="104" t="s">
        <v>357</v>
      </c>
      <c r="B7" s="105"/>
      <c r="C7" s="106"/>
      <c r="D7" s="106"/>
      <c r="E7" s="106"/>
      <c r="F7" s="106"/>
      <c r="G7" s="107">
        <f>SUM(G5:G6)</f>
        <v>24</v>
      </c>
      <c r="H7" s="107">
        <f>SUM(H5:H6)</f>
        <v>24</v>
      </c>
      <c r="I7" s="108">
        <f>SUM(I5:I6)</f>
        <v>38.4</v>
      </c>
    </row>
    <row r="8" spans="1:9" s="96" customFormat="1" ht="15.75" thickTop="1" x14ac:dyDescent="0.25">
      <c r="A8"/>
      <c r="B8" s="99"/>
      <c r="C8" s="99"/>
      <c r="D8" s="99"/>
      <c r="E8" s="99"/>
      <c r="F8" s="99"/>
      <c r="G8" s="99"/>
      <c r="I8" s="109"/>
    </row>
    <row r="9" spans="1:9" s="96" customFormat="1" ht="29.25" customHeight="1" x14ac:dyDescent="0.25">
      <c r="A9" s="100" t="s">
        <v>359</v>
      </c>
      <c r="B9" s="99"/>
      <c r="C9" s="99"/>
      <c r="D9" s="99"/>
      <c r="E9" s="99"/>
      <c r="F9" s="99"/>
      <c r="G9" s="99"/>
      <c r="I9" s="109"/>
    </row>
    <row r="10" spans="1:9" s="96" customFormat="1" x14ac:dyDescent="0.25">
      <c r="A10"/>
      <c r="B10" s="99"/>
      <c r="C10" s="99"/>
      <c r="D10" s="99"/>
      <c r="E10" s="99"/>
      <c r="F10" s="99"/>
      <c r="G10" s="99"/>
      <c r="I10" s="109"/>
    </row>
    <row r="11" spans="1:9" s="96" customFormat="1" x14ac:dyDescent="0.25">
      <c r="A11"/>
      <c r="B11" s="99"/>
      <c r="C11" s="99"/>
      <c r="D11" s="99"/>
      <c r="E11" s="99"/>
      <c r="F11" s="99"/>
      <c r="G11" s="99"/>
      <c r="I11" s="109"/>
    </row>
    <row r="12" spans="1:9" s="96" customFormat="1" x14ac:dyDescent="0.25">
      <c r="A12"/>
      <c r="B12" s="99"/>
      <c r="C12" s="99"/>
      <c r="D12" s="99"/>
      <c r="E12" s="99"/>
      <c r="F12" s="99"/>
      <c r="G12" s="99"/>
      <c r="I12" s="109"/>
    </row>
    <row r="13" spans="1:9" s="96" customFormat="1" x14ac:dyDescent="0.25">
      <c r="A13"/>
      <c r="B13" s="99"/>
      <c r="C13" s="99"/>
      <c r="D13" s="99"/>
      <c r="E13" s="99"/>
      <c r="F13" s="99"/>
      <c r="G13" s="99"/>
      <c r="I13" s="109"/>
    </row>
    <row r="14" spans="1:9" s="96" customFormat="1" x14ac:dyDescent="0.25">
      <c r="A14"/>
      <c r="B14" s="99"/>
      <c r="C14" s="99"/>
      <c r="D14" s="99"/>
      <c r="E14" s="99"/>
      <c r="F14" s="99"/>
      <c r="G14" s="99"/>
      <c r="I14" s="109"/>
    </row>
    <row r="15" spans="1:9" s="96" customFormat="1" x14ac:dyDescent="0.25">
      <c r="A15"/>
      <c r="B15" s="99"/>
      <c r="C15" s="99"/>
      <c r="D15" s="99"/>
      <c r="E15" s="99"/>
      <c r="F15" s="99"/>
      <c r="G15" s="99"/>
      <c r="I15" s="109"/>
    </row>
    <row r="16" spans="1:9" s="96" customFormat="1" x14ac:dyDescent="0.25">
      <c r="A16"/>
      <c r="B16" s="99"/>
      <c r="C16" s="99"/>
      <c r="D16" s="99"/>
      <c r="E16" s="99"/>
      <c r="F16" s="99"/>
      <c r="G16" s="99"/>
      <c r="I16" s="109"/>
    </row>
    <row r="17" spans="1:9" s="96" customFormat="1" x14ac:dyDescent="0.25">
      <c r="A17"/>
      <c r="B17" s="99"/>
      <c r="C17" s="99"/>
      <c r="D17" s="99"/>
      <c r="E17" s="99"/>
      <c r="F17" s="99"/>
      <c r="G17" s="99"/>
      <c r="I17" s="109"/>
    </row>
    <row r="18" spans="1:9" s="96" customFormat="1" x14ac:dyDescent="0.25">
      <c r="A18"/>
      <c r="B18" s="99"/>
      <c r="C18" s="99"/>
      <c r="D18" s="99"/>
      <c r="E18" s="99"/>
      <c r="F18" s="99"/>
      <c r="G18" s="99"/>
      <c r="I18" s="109"/>
    </row>
    <row r="19" spans="1:9" s="96" customFormat="1" x14ac:dyDescent="0.25">
      <c r="A19"/>
      <c r="B19" s="99"/>
      <c r="C19" s="99"/>
      <c r="D19" s="99"/>
      <c r="E19" s="99"/>
      <c r="F19" s="99"/>
      <c r="G19" s="99"/>
      <c r="I19" s="109"/>
    </row>
    <row r="20" spans="1:9" s="96" customFormat="1" x14ac:dyDescent="0.25">
      <c r="A20"/>
      <c r="B20" s="99"/>
      <c r="C20" s="99"/>
      <c r="D20" s="99"/>
      <c r="E20" s="99"/>
      <c r="F20" s="99"/>
      <c r="G20" s="99"/>
      <c r="I20" s="109"/>
    </row>
    <row r="21" spans="1:9" s="96" customFormat="1" x14ac:dyDescent="0.25">
      <c r="A21"/>
      <c r="B21" s="99"/>
      <c r="C21" s="99"/>
      <c r="D21" s="99"/>
      <c r="E21" s="99"/>
      <c r="F21" s="99"/>
      <c r="G21" s="99"/>
      <c r="I21" s="109"/>
    </row>
    <row r="22" spans="1:9" s="96" customFormat="1" x14ac:dyDescent="0.25">
      <c r="A22"/>
      <c r="B22" s="99"/>
      <c r="C22" s="99"/>
      <c r="D22" s="99"/>
      <c r="E22" s="99"/>
      <c r="F22" s="99"/>
      <c r="G22" s="99"/>
      <c r="I22" s="109"/>
    </row>
    <row r="23" spans="1:9" s="96" customFormat="1" x14ac:dyDescent="0.25">
      <c r="A23"/>
      <c r="B23" s="99"/>
      <c r="C23" s="99"/>
      <c r="D23" s="99"/>
      <c r="E23" s="99"/>
      <c r="F23" s="99"/>
      <c r="G23" s="99"/>
      <c r="I23" s="109"/>
    </row>
    <row r="24" spans="1:9" s="96" customFormat="1" x14ac:dyDescent="0.25">
      <c r="A24"/>
      <c r="B24" s="99"/>
      <c r="C24" s="99"/>
      <c r="D24" s="99"/>
      <c r="E24" s="99"/>
      <c r="F24" s="99"/>
      <c r="G24" s="99"/>
      <c r="I24" s="109"/>
    </row>
    <row r="25" spans="1:9" s="96" customFormat="1" x14ac:dyDescent="0.25">
      <c r="A25"/>
      <c r="B25" s="99"/>
      <c r="C25" s="99"/>
      <c r="D25" s="99"/>
      <c r="E25" s="99"/>
      <c r="F25" s="99"/>
      <c r="G25" s="99"/>
      <c r="I25" s="109"/>
    </row>
    <row r="26" spans="1:9" s="96" customFormat="1" x14ac:dyDescent="0.25">
      <c r="A26"/>
      <c r="B26" s="99"/>
      <c r="C26" s="99"/>
      <c r="D26" s="99"/>
      <c r="E26" s="99"/>
      <c r="F26" s="99"/>
      <c r="G26" s="99"/>
      <c r="I26" s="109"/>
    </row>
    <row r="27" spans="1:9" s="96" customFormat="1" x14ac:dyDescent="0.25">
      <c r="A27"/>
      <c r="B27" s="99"/>
      <c r="C27" s="99"/>
      <c r="D27" s="99"/>
      <c r="E27" s="99"/>
      <c r="F27" s="99"/>
      <c r="G27" s="99"/>
      <c r="I27" s="109"/>
    </row>
    <row r="28" spans="1:9" s="96" customFormat="1" x14ac:dyDescent="0.25">
      <c r="A28"/>
      <c r="B28" s="99"/>
      <c r="C28" s="99"/>
      <c r="D28" s="99"/>
      <c r="E28" s="99"/>
      <c r="F28" s="99"/>
      <c r="G28" s="99"/>
      <c r="I28" s="109"/>
    </row>
    <row r="29" spans="1:9" s="96" customFormat="1" x14ac:dyDescent="0.25">
      <c r="A29"/>
      <c r="B29" s="99"/>
      <c r="C29" s="99"/>
      <c r="D29" s="99"/>
      <c r="E29" s="99"/>
      <c r="F29" s="99"/>
      <c r="G29" s="99"/>
      <c r="I29" s="109"/>
    </row>
    <row r="30" spans="1:9" s="96" customFormat="1" x14ac:dyDescent="0.25">
      <c r="A30"/>
      <c r="B30" s="99"/>
      <c r="C30" s="99"/>
      <c r="D30" s="99"/>
      <c r="E30" s="99"/>
      <c r="F30" s="99"/>
      <c r="G30" s="99"/>
      <c r="I30" s="109"/>
    </row>
    <row r="31" spans="1:9" s="96" customFormat="1" x14ac:dyDescent="0.25">
      <c r="A31"/>
      <c r="B31" s="99"/>
      <c r="C31" s="99"/>
      <c r="D31" s="99"/>
      <c r="E31" s="99"/>
      <c r="F31" s="99"/>
      <c r="G31" s="99"/>
      <c r="I31" s="109"/>
    </row>
    <row r="32" spans="1:9" s="96" customFormat="1" x14ac:dyDescent="0.25">
      <c r="A32"/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</sheetData>
  <sheetProtection algorithmName="SHA-512" hashValue="RkGZ4pWG/BOjE2ZBa0qdaHyNBhs6ONe3bMODNnoMDY8jdqnN8oUQS/bxI6M6OQrUOQqA8ioHANcdFvmiFHVFAQ==" saltValue="UA1NXFCh/zSOkTu0DXiMR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/>
  <dimension ref="A1:J251"/>
  <sheetViews>
    <sheetView showGridLines="0" workbookViewId="0">
      <selection activeCell="D5" sqref="D5:D42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381</v>
      </c>
      <c r="B1" s="95"/>
    </row>
    <row r="2" spans="1:9" x14ac:dyDescent="0.25">
      <c r="A2" s="102" t="s">
        <v>3</v>
      </c>
      <c r="B2" s="96">
        <v>160000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60" x14ac:dyDescent="0.25">
      <c r="A5" s="96" t="s">
        <v>45</v>
      </c>
      <c r="B5" s="96" t="s">
        <v>299</v>
      </c>
      <c r="C5" s="96" t="s">
        <v>424</v>
      </c>
      <c r="D5" s="96" t="s">
        <v>611</v>
      </c>
      <c r="E5" s="98">
        <v>42524</v>
      </c>
      <c r="F5" s="98">
        <v>42579</v>
      </c>
      <c r="G5" s="96">
        <v>5</v>
      </c>
      <c r="H5" s="96">
        <v>5</v>
      </c>
      <c r="I5" s="115">
        <v>14.75</v>
      </c>
    </row>
    <row r="6" spans="1:9" ht="75" x14ac:dyDescent="0.25">
      <c r="A6" s="96" t="s">
        <v>58</v>
      </c>
      <c r="B6" s="96" t="s">
        <v>299</v>
      </c>
      <c r="C6" s="96" t="s">
        <v>418</v>
      </c>
      <c r="D6" s="96" t="s">
        <v>611</v>
      </c>
      <c r="E6" s="98">
        <v>42524</v>
      </c>
      <c r="F6" s="98">
        <v>42583</v>
      </c>
      <c r="G6" s="96">
        <v>100</v>
      </c>
      <c r="H6" s="96">
        <v>100</v>
      </c>
      <c r="I6" s="115">
        <v>50</v>
      </c>
    </row>
    <row r="7" spans="1:9" ht="75" x14ac:dyDescent="0.25">
      <c r="A7" s="96" t="s">
        <v>60</v>
      </c>
      <c r="B7" s="96" t="s">
        <v>299</v>
      </c>
      <c r="C7" s="96" t="s">
        <v>431</v>
      </c>
      <c r="D7" s="96" t="s">
        <v>611</v>
      </c>
      <c r="E7" s="98">
        <v>42527</v>
      </c>
      <c r="F7" s="98">
        <v>42613</v>
      </c>
      <c r="G7" s="96">
        <v>50</v>
      </c>
      <c r="H7" s="96">
        <v>50</v>
      </c>
      <c r="I7" s="115">
        <v>16</v>
      </c>
    </row>
    <row r="8" spans="1:9" s="96" customFormat="1" ht="45" x14ac:dyDescent="0.25">
      <c r="A8" s="96" t="s">
        <v>81</v>
      </c>
      <c r="B8" s="96" t="s">
        <v>299</v>
      </c>
      <c r="C8" s="96" t="s">
        <v>413</v>
      </c>
      <c r="D8" s="96" t="s">
        <v>611</v>
      </c>
      <c r="E8" s="98">
        <v>42524</v>
      </c>
      <c r="F8" s="98">
        <v>42579</v>
      </c>
      <c r="G8" s="96">
        <v>30</v>
      </c>
      <c r="H8" s="96">
        <v>30</v>
      </c>
      <c r="I8" s="115">
        <v>51</v>
      </c>
    </row>
    <row r="9" spans="1:9" s="96" customFormat="1" ht="30" x14ac:dyDescent="0.25">
      <c r="A9" s="96" t="s">
        <v>77</v>
      </c>
      <c r="B9" s="96" t="s">
        <v>299</v>
      </c>
      <c r="C9" s="96" t="s">
        <v>415</v>
      </c>
      <c r="D9" s="96" t="s">
        <v>611</v>
      </c>
      <c r="E9" s="98">
        <v>42524</v>
      </c>
      <c r="F9" s="98">
        <v>42564</v>
      </c>
      <c r="G9" s="96">
        <v>30</v>
      </c>
      <c r="H9" s="96">
        <v>30</v>
      </c>
      <c r="I9" s="115">
        <v>28.5</v>
      </c>
    </row>
    <row r="10" spans="1:9" s="96" customFormat="1" ht="30" x14ac:dyDescent="0.25">
      <c r="A10" s="96" t="s">
        <v>78</v>
      </c>
      <c r="B10" s="96" t="s">
        <v>299</v>
      </c>
      <c r="C10" s="96" t="s">
        <v>415</v>
      </c>
      <c r="D10" s="96" t="s">
        <v>611</v>
      </c>
      <c r="E10" s="98">
        <v>42524</v>
      </c>
      <c r="F10" s="98">
        <v>42564</v>
      </c>
      <c r="G10" s="96">
        <v>30</v>
      </c>
      <c r="H10" s="96">
        <v>30</v>
      </c>
      <c r="I10" s="115">
        <v>29.7</v>
      </c>
    </row>
    <row r="11" spans="1:9" s="96" customFormat="1" ht="30" x14ac:dyDescent="0.25">
      <c r="A11" s="96" t="s">
        <v>79</v>
      </c>
      <c r="B11" s="96" t="s">
        <v>299</v>
      </c>
      <c r="C11" s="96" t="s">
        <v>431</v>
      </c>
      <c r="D11" s="96" t="s">
        <v>611</v>
      </c>
      <c r="E11" s="98">
        <v>42527</v>
      </c>
      <c r="F11" s="98">
        <v>42613</v>
      </c>
      <c r="G11" s="96">
        <v>10</v>
      </c>
      <c r="H11" s="96">
        <v>10</v>
      </c>
      <c r="I11" s="115">
        <v>12.9</v>
      </c>
    </row>
    <row r="12" spans="1:9" s="96" customFormat="1" ht="45" x14ac:dyDescent="0.25">
      <c r="A12" s="96" t="s">
        <v>82</v>
      </c>
      <c r="B12" s="96" t="s">
        <v>299</v>
      </c>
      <c r="C12" s="96" t="s">
        <v>419</v>
      </c>
      <c r="D12" s="96" t="s">
        <v>611</v>
      </c>
      <c r="E12" s="98">
        <v>42524</v>
      </c>
      <c r="F12" s="98">
        <v>42563</v>
      </c>
      <c r="G12" s="96">
        <v>10</v>
      </c>
      <c r="H12" s="96">
        <v>10</v>
      </c>
      <c r="I12" s="115">
        <v>32.299999999999997</v>
      </c>
    </row>
    <row r="13" spans="1:9" s="96" customFormat="1" ht="30" x14ac:dyDescent="0.25">
      <c r="A13" s="96" t="s">
        <v>85</v>
      </c>
      <c r="B13" s="96" t="s">
        <v>299</v>
      </c>
      <c r="C13" s="96" t="s">
        <v>419</v>
      </c>
      <c r="D13" s="96" t="s">
        <v>611</v>
      </c>
      <c r="E13" s="98">
        <v>42524</v>
      </c>
      <c r="F13" s="98">
        <v>42563</v>
      </c>
      <c r="G13" s="96">
        <v>10</v>
      </c>
      <c r="H13" s="96">
        <v>10</v>
      </c>
      <c r="I13" s="115">
        <v>9.3999999999999986</v>
      </c>
    </row>
    <row r="14" spans="1:9" s="96" customFormat="1" ht="45" x14ac:dyDescent="0.25">
      <c r="A14" s="96" t="s">
        <v>92</v>
      </c>
      <c r="B14" s="96" t="s">
        <v>299</v>
      </c>
      <c r="C14" s="96" t="s">
        <v>431</v>
      </c>
      <c r="D14" s="96" t="s">
        <v>611</v>
      </c>
      <c r="E14" s="98">
        <v>42527</v>
      </c>
      <c r="F14" s="98">
        <v>42613</v>
      </c>
      <c r="G14" s="96">
        <v>5</v>
      </c>
      <c r="H14" s="96">
        <v>5</v>
      </c>
      <c r="I14" s="115">
        <v>4.95</v>
      </c>
    </row>
    <row r="15" spans="1:9" ht="45" x14ac:dyDescent="0.25">
      <c r="A15" s="96" t="s">
        <v>124</v>
      </c>
      <c r="B15" s="96" t="s">
        <v>299</v>
      </c>
      <c r="C15" s="96" t="s">
        <v>418</v>
      </c>
      <c r="D15" s="96" t="s">
        <v>611</v>
      </c>
      <c r="E15" s="98">
        <v>42524</v>
      </c>
      <c r="F15" s="98">
        <v>42583</v>
      </c>
      <c r="G15" s="96">
        <v>10</v>
      </c>
      <c r="H15" s="96">
        <v>10</v>
      </c>
      <c r="I15" s="115">
        <v>174.89999999999998</v>
      </c>
    </row>
    <row r="16" spans="1:9" ht="45" x14ac:dyDescent="0.25">
      <c r="A16" s="96" t="s">
        <v>123</v>
      </c>
      <c r="B16" s="96" t="s">
        <v>299</v>
      </c>
      <c r="C16" s="96" t="s">
        <v>431</v>
      </c>
      <c r="D16" s="96" t="s">
        <v>611</v>
      </c>
      <c r="E16" s="98">
        <v>42527</v>
      </c>
      <c r="F16" s="98">
        <v>42613</v>
      </c>
      <c r="G16" s="96">
        <v>10</v>
      </c>
      <c r="H16" s="96">
        <v>10</v>
      </c>
      <c r="I16" s="115">
        <v>58.4</v>
      </c>
    </row>
    <row r="17" spans="1:9" ht="60" x14ac:dyDescent="0.25">
      <c r="A17" s="96" t="s">
        <v>148</v>
      </c>
      <c r="B17" s="96" t="s">
        <v>299</v>
      </c>
      <c r="C17" s="96" t="s">
        <v>420</v>
      </c>
      <c r="D17" s="96" t="s">
        <v>692</v>
      </c>
      <c r="E17" s="98">
        <v>42524</v>
      </c>
      <c r="F17" s="98">
        <v>42579</v>
      </c>
      <c r="G17" s="96">
        <v>10</v>
      </c>
      <c r="H17" s="96">
        <v>5</v>
      </c>
      <c r="I17" s="115">
        <v>64.850000000000009</v>
      </c>
    </row>
    <row r="18" spans="1:9" ht="30" x14ac:dyDescent="0.25">
      <c r="A18" s="96" t="s">
        <v>179</v>
      </c>
      <c r="B18" s="96" t="s">
        <v>299</v>
      </c>
      <c r="C18" s="96" t="s">
        <v>423</v>
      </c>
      <c r="D18" s="96" t="s">
        <v>611</v>
      </c>
      <c r="E18" s="98">
        <v>42524</v>
      </c>
      <c r="F18" s="98">
        <v>42576</v>
      </c>
      <c r="G18" s="96">
        <v>2</v>
      </c>
      <c r="H18" s="96">
        <v>2</v>
      </c>
      <c r="I18" s="115">
        <v>5.6</v>
      </c>
    </row>
    <row r="19" spans="1:9" ht="45" x14ac:dyDescent="0.25">
      <c r="A19" s="96" t="s">
        <v>52</v>
      </c>
      <c r="B19" s="96" t="s">
        <v>299</v>
      </c>
      <c r="C19" s="96" t="s">
        <v>424</v>
      </c>
      <c r="D19" s="96" t="s">
        <v>611</v>
      </c>
      <c r="E19" s="98">
        <v>42524</v>
      </c>
      <c r="F19" s="98">
        <v>42579</v>
      </c>
      <c r="G19" s="96">
        <v>20</v>
      </c>
      <c r="H19" s="96">
        <v>20</v>
      </c>
      <c r="I19" s="115">
        <v>11.399999999999999</v>
      </c>
    </row>
    <row r="20" spans="1:9" ht="30" x14ac:dyDescent="0.25">
      <c r="A20" s="96" t="s">
        <v>56</v>
      </c>
      <c r="B20" s="96" t="s">
        <v>299</v>
      </c>
      <c r="C20" s="96" t="s">
        <v>420</v>
      </c>
      <c r="D20" s="96" t="s">
        <v>611</v>
      </c>
      <c r="E20" s="98">
        <v>42524</v>
      </c>
      <c r="F20" s="98">
        <v>42579</v>
      </c>
      <c r="G20" s="96">
        <v>1</v>
      </c>
      <c r="H20" s="96">
        <v>1</v>
      </c>
      <c r="I20" s="115">
        <v>2.52</v>
      </c>
    </row>
    <row r="21" spans="1:9" s="96" customFormat="1" ht="45" x14ac:dyDescent="0.25">
      <c r="A21" s="96" t="s">
        <v>68</v>
      </c>
      <c r="B21" s="96" t="s">
        <v>299</v>
      </c>
      <c r="C21" s="96" t="s">
        <v>424</v>
      </c>
      <c r="D21" s="96" t="s">
        <v>611</v>
      </c>
      <c r="E21" s="98">
        <v>42524</v>
      </c>
      <c r="F21" s="98">
        <v>42579</v>
      </c>
      <c r="G21" s="96">
        <v>10</v>
      </c>
      <c r="H21" s="96">
        <v>10</v>
      </c>
      <c r="I21" s="115">
        <v>8.5</v>
      </c>
    </row>
    <row r="22" spans="1:9" s="96" customFormat="1" ht="60" x14ac:dyDescent="0.25">
      <c r="A22" s="96" t="s">
        <v>109</v>
      </c>
      <c r="B22" s="96" t="s">
        <v>299</v>
      </c>
      <c r="C22" s="96" t="s">
        <v>416</v>
      </c>
      <c r="D22" s="96" t="s">
        <v>611</v>
      </c>
      <c r="E22" s="98">
        <v>42524</v>
      </c>
      <c r="F22" s="98">
        <v>42597</v>
      </c>
      <c r="G22" s="96">
        <v>20</v>
      </c>
      <c r="H22" s="96">
        <v>20</v>
      </c>
      <c r="I22" s="115">
        <v>35</v>
      </c>
    </row>
    <row r="23" spans="1:9" s="96" customFormat="1" ht="30" x14ac:dyDescent="0.25">
      <c r="A23" s="96" t="s">
        <v>168</v>
      </c>
      <c r="B23" s="96" t="s">
        <v>299</v>
      </c>
      <c r="C23" s="96" t="s">
        <v>431</v>
      </c>
      <c r="D23" s="96" t="s">
        <v>611</v>
      </c>
      <c r="E23" s="98">
        <v>42527</v>
      </c>
      <c r="F23" s="98">
        <v>42613</v>
      </c>
      <c r="G23" s="96">
        <v>5</v>
      </c>
      <c r="H23" s="96">
        <v>5</v>
      </c>
      <c r="I23" s="115">
        <v>6.05</v>
      </c>
    </row>
    <row r="24" spans="1:9" s="96" customFormat="1" ht="60" x14ac:dyDescent="0.25">
      <c r="A24" s="96" t="s">
        <v>113</v>
      </c>
      <c r="B24" s="96" t="s">
        <v>299</v>
      </c>
      <c r="C24" s="96" t="s">
        <v>416</v>
      </c>
      <c r="D24" s="96" t="s">
        <v>692</v>
      </c>
      <c r="E24" s="98">
        <v>42524</v>
      </c>
      <c r="F24" s="98">
        <v>42597</v>
      </c>
      <c r="G24" s="96">
        <v>20</v>
      </c>
      <c r="H24" s="96">
        <v>6</v>
      </c>
      <c r="I24" s="115">
        <v>30</v>
      </c>
    </row>
    <row r="25" spans="1:9" s="96" customFormat="1" ht="75" x14ac:dyDescent="0.25">
      <c r="A25" s="96" t="s">
        <v>107</v>
      </c>
      <c r="B25" s="96" t="s">
        <v>299</v>
      </c>
      <c r="C25" s="96" t="s">
        <v>417</v>
      </c>
      <c r="D25" s="96" t="s">
        <v>611</v>
      </c>
      <c r="E25" s="98">
        <v>42524</v>
      </c>
      <c r="F25" s="98">
        <v>42577</v>
      </c>
      <c r="G25" s="96">
        <v>1</v>
      </c>
      <c r="H25" s="96">
        <v>1</v>
      </c>
      <c r="I25" s="115">
        <v>74.849999999999994</v>
      </c>
    </row>
    <row r="26" spans="1:9" s="96" customFormat="1" ht="30" x14ac:dyDescent="0.25">
      <c r="A26" s="96" t="s">
        <v>116</v>
      </c>
      <c r="B26" s="96" t="s">
        <v>299</v>
      </c>
      <c r="C26" s="96" t="s">
        <v>422</v>
      </c>
      <c r="D26" s="96" t="s">
        <v>611</v>
      </c>
      <c r="E26" s="98">
        <v>42524</v>
      </c>
      <c r="F26" s="98">
        <v>42590</v>
      </c>
      <c r="G26" s="96">
        <v>1</v>
      </c>
      <c r="H26" s="96">
        <v>1</v>
      </c>
      <c r="I26" s="115">
        <v>1.22</v>
      </c>
    </row>
    <row r="27" spans="1:9" s="96" customFormat="1" ht="45" x14ac:dyDescent="0.25">
      <c r="A27" s="96" t="s">
        <v>48</v>
      </c>
      <c r="B27" s="96" t="s">
        <v>299</v>
      </c>
      <c r="C27" s="96" t="s">
        <v>425</v>
      </c>
      <c r="D27" s="96" t="s">
        <v>611</v>
      </c>
      <c r="E27" s="98">
        <v>42527</v>
      </c>
      <c r="F27" s="98">
        <v>42579</v>
      </c>
      <c r="G27" s="96">
        <v>1</v>
      </c>
      <c r="H27" s="96">
        <v>1</v>
      </c>
      <c r="I27" s="115">
        <v>0.4</v>
      </c>
    </row>
    <row r="28" spans="1:9" s="96" customFormat="1" ht="30" x14ac:dyDescent="0.25">
      <c r="A28" s="96" t="s">
        <v>49</v>
      </c>
      <c r="B28" s="96" t="s">
        <v>299</v>
      </c>
      <c r="C28" s="96" t="s">
        <v>415</v>
      </c>
      <c r="D28" s="96" t="s">
        <v>611</v>
      </c>
      <c r="E28" s="98">
        <v>42524</v>
      </c>
      <c r="F28" s="98">
        <v>42564</v>
      </c>
      <c r="G28" s="96">
        <v>20</v>
      </c>
      <c r="H28" s="96">
        <v>20</v>
      </c>
      <c r="I28" s="115">
        <v>69.800000000000011</v>
      </c>
    </row>
    <row r="29" spans="1:9" s="96" customFormat="1" ht="30" x14ac:dyDescent="0.25">
      <c r="A29" s="96" t="s">
        <v>57</v>
      </c>
      <c r="B29" s="96" t="s">
        <v>299</v>
      </c>
      <c r="C29" s="96" t="s">
        <v>420</v>
      </c>
      <c r="D29" s="96" t="s">
        <v>611</v>
      </c>
      <c r="E29" s="98">
        <v>42524</v>
      </c>
      <c r="F29" s="98">
        <v>42579</v>
      </c>
      <c r="G29" s="96">
        <v>1</v>
      </c>
      <c r="H29" s="96">
        <v>1</v>
      </c>
      <c r="I29" s="115">
        <v>2.5499999999999998</v>
      </c>
    </row>
    <row r="30" spans="1:9" s="96" customFormat="1" ht="45" x14ac:dyDescent="0.25">
      <c r="A30" s="96" t="s">
        <v>87</v>
      </c>
      <c r="B30" s="96" t="s">
        <v>299</v>
      </c>
      <c r="C30" s="96" t="s">
        <v>423</v>
      </c>
      <c r="D30" s="96" t="s">
        <v>611</v>
      </c>
      <c r="E30" s="98">
        <v>42524</v>
      </c>
      <c r="F30" s="98">
        <v>42576</v>
      </c>
      <c r="G30" s="96">
        <v>2</v>
      </c>
      <c r="H30" s="96">
        <v>2</v>
      </c>
      <c r="I30" s="115">
        <v>6.3</v>
      </c>
    </row>
    <row r="31" spans="1:9" s="96" customFormat="1" ht="45" x14ac:dyDescent="0.25">
      <c r="A31" s="96" t="s">
        <v>110</v>
      </c>
      <c r="B31" s="96" t="s">
        <v>299</v>
      </c>
      <c r="C31" s="96" t="s">
        <v>414</v>
      </c>
      <c r="D31" s="96" t="s">
        <v>611</v>
      </c>
      <c r="E31" s="98">
        <v>42524</v>
      </c>
      <c r="F31" s="98">
        <v>42612</v>
      </c>
      <c r="G31" s="96">
        <v>10</v>
      </c>
      <c r="H31" s="96">
        <v>10</v>
      </c>
      <c r="I31" s="115">
        <v>9.6999999999999993</v>
      </c>
    </row>
    <row r="32" spans="1:9" s="96" customFormat="1" ht="60" x14ac:dyDescent="0.25">
      <c r="A32" s="96" t="s">
        <v>112</v>
      </c>
      <c r="B32" s="96" t="s">
        <v>299</v>
      </c>
      <c r="C32" s="96" t="s">
        <v>416</v>
      </c>
      <c r="D32" s="96" t="s">
        <v>692</v>
      </c>
      <c r="E32" s="98">
        <v>42524</v>
      </c>
      <c r="F32" s="98">
        <v>42597</v>
      </c>
      <c r="G32" s="96">
        <v>10</v>
      </c>
      <c r="H32" s="96">
        <v>5</v>
      </c>
      <c r="I32" s="115">
        <v>12</v>
      </c>
    </row>
    <row r="33" spans="1:9" s="96" customFormat="1" ht="45" x14ac:dyDescent="0.25">
      <c r="A33" s="96" t="s">
        <v>131</v>
      </c>
      <c r="B33" s="96" t="s">
        <v>299</v>
      </c>
      <c r="C33" s="96" t="s">
        <v>477</v>
      </c>
      <c r="D33" s="96" t="s">
        <v>478</v>
      </c>
      <c r="E33" s="96" t="s">
        <v>477</v>
      </c>
      <c r="F33" s="96" t="s">
        <v>477</v>
      </c>
      <c r="G33" s="96">
        <v>50</v>
      </c>
      <c r="H33" s="96" t="s">
        <v>477</v>
      </c>
      <c r="I33" s="115">
        <v>0</v>
      </c>
    </row>
    <row r="34" spans="1:9" s="96" customFormat="1" ht="45" x14ac:dyDescent="0.25">
      <c r="A34" s="96" t="s">
        <v>94</v>
      </c>
      <c r="B34" s="96" t="s">
        <v>299</v>
      </c>
      <c r="C34" s="96" t="s">
        <v>420</v>
      </c>
      <c r="D34" s="96" t="s">
        <v>611</v>
      </c>
      <c r="E34" s="98">
        <v>42524</v>
      </c>
      <c r="F34" s="98">
        <v>42579</v>
      </c>
      <c r="G34" s="96">
        <v>100</v>
      </c>
      <c r="H34" s="96">
        <v>100</v>
      </c>
      <c r="I34" s="115">
        <v>11</v>
      </c>
    </row>
    <row r="35" spans="1:9" s="96" customFormat="1" ht="45" x14ac:dyDescent="0.25">
      <c r="A35" s="96" t="s">
        <v>114</v>
      </c>
      <c r="B35" s="96" t="s">
        <v>299</v>
      </c>
      <c r="C35" s="96" t="s">
        <v>429</v>
      </c>
      <c r="D35" s="96" t="s">
        <v>611</v>
      </c>
      <c r="E35" s="98">
        <v>42527</v>
      </c>
      <c r="F35" s="98">
        <v>42569</v>
      </c>
      <c r="G35" s="96">
        <v>10</v>
      </c>
      <c r="H35" s="96">
        <v>10</v>
      </c>
      <c r="I35" s="115">
        <v>10.3</v>
      </c>
    </row>
    <row r="36" spans="1:9" s="96" customFormat="1" ht="45" x14ac:dyDescent="0.25">
      <c r="A36" s="96" t="s">
        <v>108</v>
      </c>
      <c r="B36" s="96" t="s">
        <v>299</v>
      </c>
      <c r="C36" s="96" t="s">
        <v>424</v>
      </c>
      <c r="D36" s="96" t="s">
        <v>611</v>
      </c>
      <c r="E36" s="98">
        <v>42524</v>
      </c>
      <c r="F36" s="98">
        <v>42579</v>
      </c>
      <c r="G36" s="96">
        <v>10</v>
      </c>
      <c r="H36" s="96">
        <v>10</v>
      </c>
      <c r="I36" s="115">
        <v>8.8000000000000007</v>
      </c>
    </row>
    <row r="37" spans="1:9" s="96" customFormat="1" ht="60" x14ac:dyDescent="0.25">
      <c r="A37" s="96" t="s">
        <v>133</v>
      </c>
      <c r="B37" s="96" t="s">
        <v>299</v>
      </c>
      <c r="C37" s="96" t="s">
        <v>427</v>
      </c>
      <c r="D37" s="96" t="s">
        <v>695</v>
      </c>
      <c r="E37" s="98">
        <v>42527</v>
      </c>
      <c r="F37" s="96" t="s">
        <v>671</v>
      </c>
      <c r="G37" s="96">
        <v>1</v>
      </c>
      <c r="H37" s="96">
        <v>1</v>
      </c>
      <c r="I37" s="115">
        <v>3.65</v>
      </c>
    </row>
    <row r="38" spans="1:9" s="96" customFormat="1" ht="60" x14ac:dyDescent="0.25">
      <c r="A38" s="96" t="s">
        <v>160</v>
      </c>
      <c r="B38" s="96" t="s">
        <v>299</v>
      </c>
      <c r="C38" s="96" t="s">
        <v>420</v>
      </c>
      <c r="D38" s="96" t="s">
        <v>611</v>
      </c>
      <c r="E38" s="98">
        <v>42524</v>
      </c>
      <c r="F38" s="98">
        <v>42579</v>
      </c>
      <c r="G38" s="96">
        <v>2</v>
      </c>
      <c r="H38" s="96">
        <v>2</v>
      </c>
      <c r="I38" s="115">
        <v>129</v>
      </c>
    </row>
    <row r="39" spans="1:9" s="96" customFormat="1" ht="45" x14ac:dyDescent="0.25">
      <c r="A39" s="96" t="s">
        <v>115</v>
      </c>
      <c r="B39" s="96" t="s">
        <v>299</v>
      </c>
      <c r="C39" s="96" t="s">
        <v>416</v>
      </c>
      <c r="D39" s="96" t="s">
        <v>611</v>
      </c>
      <c r="E39" s="98">
        <v>42524</v>
      </c>
      <c r="F39" s="98">
        <v>42597</v>
      </c>
      <c r="G39" s="96">
        <v>10</v>
      </c>
      <c r="H39" s="96">
        <v>10</v>
      </c>
      <c r="I39" s="115">
        <v>18</v>
      </c>
    </row>
    <row r="40" spans="1:9" s="96" customFormat="1" ht="45" x14ac:dyDescent="0.25">
      <c r="A40" s="96" t="s">
        <v>111</v>
      </c>
      <c r="B40" s="96" t="s">
        <v>299</v>
      </c>
      <c r="C40" s="96" t="s">
        <v>416</v>
      </c>
      <c r="D40" s="96" t="s">
        <v>611</v>
      </c>
      <c r="E40" s="98">
        <v>42524</v>
      </c>
      <c r="F40" s="98">
        <v>42597</v>
      </c>
      <c r="G40" s="96">
        <v>5</v>
      </c>
      <c r="H40" s="96">
        <v>5</v>
      </c>
      <c r="I40" s="115">
        <v>7.5</v>
      </c>
    </row>
    <row r="41" spans="1:9" s="96" customFormat="1" ht="45" x14ac:dyDescent="0.25">
      <c r="A41" s="96" t="s">
        <v>50</v>
      </c>
      <c r="B41" s="96" t="s">
        <v>299</v>
      </c>
      <c r="C41" s="96" t="s">
        <v>423</v>
      </c>
      <c r="D41" s="96" t="s">
        <v>611</v>
      </c>
      <c r="E41" s="98">
        <v>42524</v>
      </c>
      <c r="F41" s="98">
        <v>42576</v>
      </c>
      <c r="G41" s="96">
        <v>20</v>
      </c>
      <c r="H41" s="96">
        <v>20</v>
      </c>
      <c r="I41" s="115">
        <v>398</v>
      </c>
    </row>
    <row r="42" spans="1:9" s="96" customFormat="1" ht="75.75" thickBot="1" x14ac:dyDescent="0.3">
      <c r="A42" s="96" t="s">
        <v>149</v>
      </c>
      <c r="B42" s="96" t="s">
        <v>299</v>
      </c>
      <c r="C42" s="96" t="s">
        <v>420</v>
      </c>
      <c r="D42" s="96" t="s">
        <v>611</v>
      </c>
      <c r="E42" s="98">
        <v>42524</v>
      </c>
      <c r="F42" s="98">
        <v>42579</v>
      </c>
      <c r="G42" s="96">
        <v>100</v>
      </c>
      <c r="H42" s="96">
        <v>100</v>
      </c>
      <c r="I42" s="115">
        <v>60</v>
      </c>
    </row>
    <row r="43" spans="1:9" s="96" customFormat="1" ht="16.5" thickTop="1" thickBot="1" x14ac:dyDescent="0.3">
      <c r="A43" s="104" t="s">
        <v>357</v>
      </c>
      <c r="B43" s="105"/>
      <c r="C43" s="106"/>
      <c r="D43" s="106"/>
      <c r="E43" s="106"/>
      <c r="F43" s="106"/>
      <c r="G43" s="107">
        <f>SUM(G5:G42)</f>
        <v>742</v>
      </c>
      <c r="H43" s="107">
        <f>SUM(H5:H42)</f>
        <v>668</v>
      </c>
      <c r="I43" s="108">
        <f>SUM(I5:I42)</f>
        <v>1469.79</v>
      </c>
    </row>
    <row r="44" spans="1:9" s="96" customFormat="1" ht="15.75" thickTop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ht="29.25" customHeight="1" x14ac:dyDescent="0.25">
      <c r="A45" s="100" t="s">
        <v>359</v>
      </c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</sheetData>
  <sheetProtection algorithmName="SHA-512" hashValue="fiupvJNfv9jHRX/vPEtNJSBFsgPAhzKgoK8F7ap8Wl8cr97KRY31oTwiS5MqVrJfplgqv2kOrDdQIvemC/u6IQ==" saltValue="XX4PmRiTjJ5fC8n58E2UHA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7"/>
  <dimension ref="A1:J241"/>
  <sheetViews>
    <sheetView showGridLines="0" workbookViewId="0">
      <selection activeCell="D5" sqref="D5:D32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382</v>
      </c>
      <c r="B1" s="95"/>
    </row>
    <row r="2" spans="1:9" x14ac:dyDescent="0.25">
      <c r="A2" s="102" t="s">
        <v>3</v>
      </c>
      <c r="B2" s="96">
        <v>160010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45" x14ac:dyDescent="0.25">
      <c r="A5" s="96" t="s">
        <v>180</v>
      </c>
      <c r="B5" s="96" t="s">
        <v>279</v>
      </c>
      <c r="C5" s="96" t="s">
        <v>424</v>
      </c>
      <c r="D5" s="96" t="s">
        <v>611</v>
      </c>
      <c r="E5" s="98">
        <v>42524</v>
      </c>
      <c r="F5" s="98">
        <v>42579</v>
      </c>
      <c r="G5" s="96">
        <v>4</v>
      </c>
      <c r="H5" s="96">
        <v>4</v>
      </c>
      <c r="I5" s="115">
        <v>6.4</v>
      </c>
    </row>
    <row r="6" spans="1:9" ht="45" x14ac:dyDescent="0.25">
      <c r="A6" s="96" t="s">
        <v>126</v>
      </c>
      <c r="B6" s="96" t="s">
        <v>279</v>
      </c>
      <c r="C6" s="96" t="s">
        <v>428</v>
      </c>
      <c r="D6" s="96" t="s">
        <v>611</v>
      </c>
      <c r="E6" s="98">
        <v>42527</v>
      </c>
      <c r="F6" s="98">
        <v>42639</v>
      </c>
      <c r="G6" s="96">
        <v>4</v>
      </c>
      <c r="H6" s="96">
        <v>4</v>
      </c>
      <c r="I6" s="115">
        <v>8</v>
      </c>
    </row>
    <row r="7" spans="1:9" ht="75" x14ac:dyDescent="0.25">
      <c r="A7" s="96" t="s">
        <v>59</v>
      </c>
      <c r="B7" s="96" t="s">
        <v>279</v>
      </c>
      <c r="C7" s="96" t="s">
        <v>431</v>
      </c>
      <c r="D7" s="96" t="s">
        <v>611</v>
      </c>
      <c r="E7" s="98">
        <v>42527</v>
      </c>
      <c r="F7" s="98">
        <v>42613</v>
      </c>
      <c r="G7" s="96">
        <v>20</v>
      </c>
      <c r="H7" s="96">
        <v>20</v>
      </c>
      <c r="I7" s="115">
        <v>6.4</v>
      </c>
    </row>
    <row r="8" spans="1:9" s="96" customFormat="1" ht="30" x14ac:dyDescent="0.25">
      <c r="A8" s="96" t="s">
        <v>77</v>
      </c>
      <c r="B8" s="96" t="s">
        <v>279</v>
      </c>
      <c r="C8" s="96" t="s">
        <v>415</v>
      </c>
      <c r="D8" s="96" t="s">
        <v>611</v>
      </c>
      <c r="E8" s="98">
        <v>42524</v>
      </c>
      <c r="F8" s="98">
        <v>42564</v>
      </c>
      <c r="G8" s="96">
        <v>5</v>
      </c>
      <c r="H8" s="96">
        <v>5</v>
      </c>
      <c r="I8" s="115">
        <v>4.75</v>
      </c>
    </row>
    <row r="9" spans="1:9" s="96" customFormat="1" ht="30" x14ac:dyDescent="0.25">
      <c r="A9" s="96" t="s">
        <v>79</v>
      </c>
      <c r="B9" s="96" t="s">
        <v>279</v>
      </c>
      <c r="C9" s="96" t="s">
        <v>431</v>
      </c>
      <c r="D9" s="96" t="s">
        <v>611</v>
      </c>
      <c r="E9" s="98">
        <v>42527</v>
      </c>
      <c r="F9" s="98">
        <v>42613</v>
      </c>
      <c r="G9" s="96">
        <v>5</v>
      </c>
      <c r="H9" s="96">
        <v>5</v>
      </c>
      <c r="I9" s="115">
        <v>6.45</v>
      </c>
    </row>
    <row r="10" spans="1:9" s="96" customFormat="1" ht="45" x14ac:dyDescent="0.25">
      <c r="A10" s="96" t="s">
        <v>92</v>
      </c>
      <c r="B10" s="96" t="s">
        <v>279</v>
      </c>
      <c r="C10" s="96" t="s">
        <v>431</v>
      </c>
      <c r="D10" s="96" t="s">
        <v>611</v>
      </c>
      <c r="E10" s="98">
        <v>42527</v>
      </c>
      <c r="F10" s="98">
        <v>42613</v>
      </c>
      <c r="G10" s="96">
        <v>2</v>
      </c>
      <c r="H10" s="96">
        <v>2</v>
      </c>
      <c r="I10" s="115">
        <v>1.98</v>
      </c>
    </row>
    <row r="11" spans="1:9" s="96" customFormat="1" ht="45" x14ac:dyDescent="0.25">
      <c r="A11" s="96" t="s">
        <v>122</v>
      </c>
      <c r="B11" s="96" t="s">
        <v>279</v>
      </c>
      <c r="C11" s="96" t="s">
        <v>417</v>
      </c>
      <c r="D11" s="96" t="s">
        <v>611</v>
      </c>
      <c r="E11" s="98">
        <v>42524</v>
      </c>
      <c r="F11" s="98">
        <v>42577</v>
      </c>
      <c r="G11" s="96">
        <v>4</v>
      </c>
      <c r="H11" s="96">
        <v>4</v>
      </c>
      <c r="I11" s="115">
        <v>132.80000000000001</v>
      </c>
    </row>
    <row r="12" spans="1:9" s="96" customFormat="1" ht="45" x14ac:dyDescent="0.25">
      <c r="A12" s="96" t="s">
        <v>52</v>
      </c>
      <c r="B12" s="96" t="s">
        <v>279</v>
      </c>
      <c r="C12" s="96" t="s">
        <v>424</v>
      </c>
      <c r="D12" s="96" t="s">
        <v>611</v>
      </c>
      <c r="E12" s="98">
        <v>42524</v>
      </c>
      <c r="F12" s="98">
        <v>42579</v>
      </c>
      <c r="G12" s="96">
        <v>4</v>
      </c>
      <c r="H12" s="96">
        <v>4</v>
      </c>
      <c r="I12" s="115">
        <v>2.2799999999999998</v>
      </c>
    </row>
    <row r="13" spans="1:9" s="96" customFormat="1" ht="45" x14ac:dyDescent="0.25">
      <c r="A13" s="96" t="s">
        <v>68</v>
      </c>
      <c r="B13" s="96" t="s">
        <v>279</v>
      </c>
      <c r="C13" s="96" t="s">
        <v>424</v>
      </c>
      <c r="D13" s="96" t="s">
        <v>611</v>
      </c>
      <c r="E13" s="98">
        <v>42524</v>
      </c>
      <c r="F13" s="98">
        <v>42579</v>
      </c>
      <c r="G13" s="96">
        <v>4</v>
      </c>
      <c r="H13" s="96">
        <v>4</v>
      </c>
      <c r="I13" s="115">
        <v>3.4</v>
      </c>
    </row>
    <row r="14" spans="1:9" s="96" customFormat="1" ht="60" x14ac:dyDescent="0.25">
      <c r="A14" s="96" t="s">
        <v>109</v>
      </c>
      <c r="B14" s="96" t="s">
        <v>279</v>
      </c>
      <c r="C14" s="96" t="s">
        <v>416</v>
      </c>
      <c r="D14" s="96" t="s">
        <v>611</v>
      </c>
      <c r="E14" s="98">
        <v>42524</v>
      </c>
      <c r="F14" s="98">
        <v>42597</v>
      </c>
      <c r="G14" s="96">
        <v>4</v>
      </c>
      <c r="H14" s="96">
        <v>4</v>
      </c>
      <c r="I14" s="115">
        <v>7</v>
      </c>
    </row>
    <row r="15" spans="1:9" ht="75" x14ac:dyDescent="0.25">
      <c r="A15" s="96" t="s">
        <v>61</v>
      </c>
      <c r="B15" s="96" t="s">
        <v>279</v>
      </c>
      <c r="C15" s="96" t="s">
        <v>431</v>
      </c>
      <c r="D15" s="96" t="s">
        <v>611</v>
      </c>
      <c r="E15" s="98">
        <v>42527</v>
      </c>
      <c r="F15" s="98">
        <v>42613</v>
      </c>
      <c r="G15" s="96">
        <v>20</v>
      </c>
      <c r="H15" s="96">
        <v>20</v>
      </c>
      <c r="I15" s="115">
        <v>6.4</v>
      </c>
    </row>
    <row r="16" spans="1:9" ht="45" x14ac:dyDescent="0.25">
      <c r="A16" s="96" t="s">
        <v>95</v>
      </c>
      <c r="B16" s="96" t="s">
        <v>279</v>
      </c>
      <c r="C16" s="96" t="s">
        <v>420</v>
      </c>
      <c r="D16" s="96" t="s">
        <v>611</v>
      </c>
      <c r="E16" s="98">
        <v>42524</v>
      </c>
      <c r="F16" s="98">
        <v>42579</v>
      </c>
      <c r="G16" s="96">
        <v>30</v>
      </c>
      <c r="H16" s="96">
        <v>30</v>
      </c>
      <c r="I16" s="115">
        <v>3.5999999999999996</v>
      </c>
    </row>
    <row r="17" spans="1:9" ht="60" x14ac:dyDescent="0.25">
      <c r="A17" s="96" t="s">
        <v>69</v>
      </c>
      <c r="B17" s="96" t="s">
        <v>279</v>
      </c>
      <c r="C17" s="96" t="s">
        <v>424</v>
      </c>
      <c r="D17" s="96" t="s">
        <v>611</v>
      </c>
      <c r="E17" s="98">
        <v>42524</v>
      </c>
      <c r="F17" s="98">
        <v>42579</v>
      </c>
      <c r="G17" s="96">
        <v>4</v>
      </c>
      <c r="H17" s="96">
        <v>4</v>
      </c>
      <c r="I17" s="115">
        <v>3.4</v>
      </c>
    </row>
    <row r="18" spans="1:9" ht="30" x14ac:dyDescent="0.25">
      <c r="A18" s="96" t="s">
        <v>66</v>
      </c>
      <c r="B18" s="96" t="s">
        <v>279</v>
      </c>
      <c r="C18" s="96" t="s">
        <v>424</v>
      </c>
      <c r="D18" s="96" t="s">
        <v>611</v>
      </c>
      <c r="E18" s="98">
        <v>42524</v>
      </c>
      <c r="F18" s="98">
        <v>42579</v>
      </c>
      <c r="G18" s="96">
        <v>4</v>
      </c>
      <c r="H18" s="96">
        <v>4</v>
      </c>
      <c r="I18" s="115">
        <v>3.4</v>
      </c>
    </row>
    <row r="19" spans="1:9" ht="30" x14ac:dyDescent="0.25">
      <c r="A19" s="96" t="s">
        <v>67</v>
      </c>
      <c r="B19" s="96" t="s">
        <v>279</v>
      </c>
      <c r="C19" s="96" t="s">
        <v>423</v>
      </c>
      <c r="D19" s="96" t="s">
        <v>611</v>
      </c>
      <c r="E19" s="98">
        <v>42524</v>
      </c>
      <c r="F19" s="98">
        <v>42576</v>
      </c>
      <c r="G19" s="96">
        <v>4</v>
      </c>
      <c r="H19" s="96">
        <v>4</v>
      </c>
      <c r="I19" s="115">
        <v>3.4</v>
      </c>
    </row>
    <row r="20" spans="1:9" ht="45" x14ac:dyDescent="0.25">
      <c r="A20" s="96" t="s">
        <v>125</v>
      </c>
      <c r="B20" s="96" t="s">
        <v>279</v>
      </c>
      <c r="C20" s="96" t="s">
        <v>421</v>
      </c>
      <c r="D20" s="96" t="s">
        <v>611</v>
      </c>
      <c r="E20" s="98">
        <v>42524</v>
      </c>
      <c r="F20" s="98">
        <v>42766</v>
      </c>
      <c r="G20" s="96">
        <v>4</v>
      </c>
      <c r="H20" s="96">
        <v>4</v>
      </c>
      <c r="I20" s="115">
        <v>31</v>
      </c>
    </row>
    <row r="21" spans="1:9" s="96" customFormat="1" ht="30" x14ac:dyDescent="0.25">
      <c r="A21" s="96" t="s">
        <v>57</v>
      </c>
      <c r="B21" s="96" t="s">
        <v>279</v>
      </c>
      <c r="C21" s="96" t="s">
        <v>420</v>
      </c>
      <c r="D21" s="96" t="s">
        <v>611</v>
      </c>
      <c r="E21" s="98">
        <v>42524</v>
      </c>
      <c r="F21" s="98">
        <v>42579</v>
      </c>
      <c r="G21" s="96">
        <v>4</v>
      </c>
      <c r="H21" s="96">
        <v>4</v>
      </c>
      <c r="I21" s="115">
        <v>10.199999999999999</v>
      </c>
    </row>
    <row r="22" spans="1:9" s="96" customFormat="1" ht="45" x14ac:dyDescent="0.25">
      <c r="A22" s="96" t="s">
        <v>97</v>
      </c>
      <c r="B22" s="96" t="s">
        <v>279</v>
      </c>
      <c r="C22" s="96" t="s">
        <v>420</v>
      </c>
      <c r="D22" s="96" t="s">
        <v>611</v>
      </c>
      <c r="E22" s="98">
        <v>42524</v>
      </c>
      <c r="F22" s="98">
        <v>42579</v>
      </c>
      <c r="G22" s="96">
        <v>30</v>
      </c>
      <c r="H22" s="96">
        <v>30</v>
      </c>
      <c r="I22" s="115">
        <v>2.1</v>
      </c>
    </row>
    <row r="23" spans="1:9" s="96" customFormat="1" ht="45" x14ac:dyDescent="0.25">
      <c r="A23" s="96" t="s">
        <v>96</v>
      </c>
      <c r="B23" s="96" t="s">
        <v>279</v>
      </c>
      <c r="C23" s="96" t="s">
        <v>420</v>
      </c>
      <c r="D23" s="96" t="s">
        <v>611</v>
      </c>
      <c r="E23" s="98">
        <v>42524</v>
      </c>
      <c r="F23" s="98">
        <v>42579</v>
      </c>
      <c r="G23" s="96">
        <v>30</v>
      </c>
      <c r="H23" s="96">
        <v>30</v>
      </c>
      <c r="I23" s="115">
        <v>3</v>
      </c>
    </row>
    <row r="24" spans="1:9" s="96" customFormat="1" ht="30" x14ac:dyDescent="0.25">
      <c r="A24" s="96" t="s">
        <v>167</v>
      </c>
      <c r="B24" s="96" t="s">
        <v>279</v>
      </c>
      <c r="C24" s="96" t="s">
        <v>425</v>
      </c>
      <c r="D24" s="96" t="s">
        <v>611</v>
      </c>
      <c r="E24" s="98">
        <v>42527</v>
      </c>
      <c r="F24" s="98">
        <v>42579</v>
      </c>
      <c r="G24" s="96">
        <v>4</v>
      </c>
      <c r="H24" s="96">
        <v>4</v>
      </c>
      <c r="I24" s="115">
        <v>3.76</v>
      </c>
    </row>
    <row r="25" spans="1:9" s="96" customFormat="1" ht="45" x14ac:dyDescent="0.25">
      <c r="A25" s="96" t="s">
        <v>158</v>
      </c>
      <c r="B25" s="96" t="s">
        <v>279</v>
      </c>
      <c r="C25" s="96" t="s">
        <v>425</v>
      </c>
      <c r="D25" s="96" t="s">
        <v>611</v>
      </c>
      <c r="E25" s="98">
        <v>42527</v>
      </c>
      <c r="F25" s="98">
        <v>42579</v>
      </c>
      <c r="G25" s="96">
        <v>4</v>
      </c>
      <c r="H25" s="96">
        <v>4</v>
      </c>
      <c r="I25" s="115">
        <v>8.08</v>
      </c>
    </row>
    <row r="26" spans="1:9" s="96" customFormat="1" ht="60" x14ac:dyDescent="0.25">
      <c r="A26" s="96" t="s">
        <v>154</v>
      </c>
      <c r="B26" s="96" t="s">
        <v>279</v>
      </c>
      <c r="C26" s="96" t="s">
        <v>425</v>
      </c>
      <c r="D26" s="96" t="s">
        <v>611</v>
      </c>
      <c r="E26" s="98">
        <v>42527</v>
      </c>
      <c r="F26" s="98">
        <v>42579</v>
      </c>
      <c r="G26" s="96">
        <v>4</v>
      </c>
      <c r="H26" s="96">
        <v>4</v>
      </c>
      <c r="I26" s="115">
        <v>8.08</v>
      </c>
    </row>
    <row r="27" spans="1:9" s="96" customFormat="1" ht="60" x14ac:dyDescent="0.25">
      <c r="A27" s="96" t="s">
        <v>157</v>
      </c>
      <c r="B27" s="96" t="s">
        <v>279</v>
      </c>
      <c r="C27" s="96" t="s">
        <v>424</v>
      </c>
      <c r="D27" s="96" t="s">
        <v>611</v>
      </c>
      <c r="E27" s="98">
        <v>42524</v>
      </c>
      <c r="F27" s="98">
        <v>42579</v>
      </c>
      <c r="G27" s="96">
        <v>4</v>
      </c>
      <c r="H27" s="96">
        <v>4</v>
      </c>
      <c r="I27" s="115">
        <v>7.4</v>
      </c>
    </row>
    <row r="28" spans="1:9" s="96" customFormat="1" ht="45" x14ac:dyDescent="0.25">
      <c r="A28" s="96" t="s">
        <v>170</v>
      </c>
      <c r="B28" s="96" t="s">
        <v>279</v>
      </c>
      <c r="C28" s="96" t="s">
        <v>423</v>
      </c>
      <c r="D28" s="96" t="s">
        <v>611</v>
      </c>
      <c r="E28" s="98">
        <v>42524</v>
      </c>
      <c r="F28" s="98">
        <v>42576</v>
      </c>
      <c r="G28" s="96">
        <v>4</v>
      </c>
      <c r="H28" s="96">
        <v>4</v>
      </c>
      <c r="I28" s="115">
        <v>5.2</v>
      </c>
    </row>
    <row r="29" spans="1:9" s="96" customFormat="1" ht="45" x14ac:dyDescent="0.25">
      <c r="A29" s="96" t="s">
        <v>172</v>
      </c>
      <c r="B29" s="96" t="s">
        <v>279</v>
      </c>
      <c r="C29" s="96" t="s">
        <v>424</v>
      </c>
      <c r="D29" s="96" t="s">
        <v>611</v>
      </c>
      <c r="E29" s="98">
        <v>42524</v>
      </c>
      <c r="F29" s="98">
        <v>42579</v>
      </c>
      <c r="G29" s="96">
        <v>4</v>
      </c>
      <c r="H29" s="96">
        <v>4</v>
      </c>
      <c r="I29" s="115">
        <v>5.08</v>
      </c>
    </row>
    <row r="30" spans="1:9" s="96" customFormat="1" ht="45" x14ac:dyDescent="0.25">
      <c r="A30" s="96" t="s">
        <v>173</v>
      </c>
      <c r="B30" s="96" t="s">
        <v>279</v>
      </c>
      <c r="C30" s="96" t="s">
        <v>424</v>
      </c>
      <c r="D30" s="96" t="s">
        <v>611</v>
      </c>
      <c r="E30" s="98">
        <v>42524</v>
      </c>
      <c r="F30" s="98">
        <v>42579</v>
      </c>
      <c r="G30" s="96">
        <v>4</v>
      </c>
      <c r="H30" s="96">
        <v>4</v>
      </c>
      <c r="I30" s="115">
        <v>5.12</v>
      </c>
    </row>
    <row r="31" spans="1:9" s="96" customFormat="1" ht="45" x14ac:dyDescent="0.25">
      <c r="A31" s="96" t="s">
        <v>115</v>
      </c>
      <c r="B31" s="96" t="s">
        <v>279</v>
      </c>
      <c r="C31" s="96" t="s">
        <v>416</v>
      </c>
      <c r="D31" s="96" t="s">
        <v>611</v>
      </c>
      <c r="E31" s="98">
        <v>42524</v>
      </c>
      <c r="F31" s="98">
        <v>42597</v>
      </c>
      <c r="G31" s="96">
        <v>4</v>
      </c>
      <c r="H31" s="96">
        <v>4</v>
      </c>
      <c r="I31" s="115">
        <v>7.2</v>
      </c>
    </row>
    <row r="32" spans="1:9" s="96" customFormat="1" ht="45.75" thickBot="1" x14ac:dyDescent="0.3">
      <c r="A32" s="96" t="s">
        <v>111</v>
      </c>
      <c r="B32" s="96" t="s">
        <v>279</v>
      </c>
      <c r="C32" s="96" t="s">
        <v>416</v>
      </c>
      <c r="D32" s="96" t="s">
        <v>611</v>
      </c>
      <c r="E32" s="98">
        <v>42524</v>
      </c>
      <c r="F32" s="98">
        <v>42597</v>
      </c>
      <c r="G32" s="96">
        <v>4</v>
      </c>
      <c r="H32" s="96">
        <v>4</v>
      </c>
      <c r="I32" s="115">
        <v>6</v>
      </c>
    </row>
    <row r="33" spans="1:9" s="96" customFormat="1" ht="16.5" thickTop="1" thickBot="1" x14ac:dyDescent="0.3">
      <c r="A33" s="104" t="s">
        <v>357</v>
      </c>
      <c r="B33" s="105"/>
      <c r="C33" s="106"/>
      <c r="D33" s="106"/>
      <c r="E33" s="106"/>
      <c r="F33" s="106"/>
      <c r="G33" s="107">
        <f>SUM(G5:G32)</f>
        <v>222</v>
      </c>
      <c r="H33" s="107">
        <f>SUM(H5:H32)</f>
        <v>222</v>
      </c>
      <c r="I33" s="108">
        <f>SUM(I5:I32)</f>
        <v>301.87999999999994</v>
      </c>
    </row>
    <row r="34" spans="1:9" s="96" customFormat="1" ht="15.75" thickTop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ht="29.25" customHeight="1" x14ac:dyDescent="0.25">
      <c r="A35" s="100" t="s">
        <v>359</v>
      </c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ht="14.25" customHeigh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</sheetData>
  <sheetProtection algorithmName="SHA-512" hashValue="acDG3L5E/YbUV1WtnJPBTeu6Y1xjIvWdf768gTaaoSoXO9+p3jHHyJ+pvynpV2S6h0/wmC6F10CSv6IKXAdayg==" saltValue="JniinscTxnuEO3e7zkgiJ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8"/>
  <dimension ref="A1:J222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383</v>
      </c>
      <c r="B1" s="95"/>
    </row>
    <row r="2" spans="1:9" x14ac:dyDescent="0.25">
      <c r="A2" s="102" t="s">
        <v>3</v>
      </c>
      <c r="B2" s="96">
        <v>160050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45" x14ac:dyDescent="0.25">
      <c r="A5" s="96" t="s">
        <v>82</v>
      </c>
      <c r="B5" s="96" t="s">
        <v>283</v>
      </c>
      <c r="C5" s="96" t="s">
        <v>419</v>
      </c>
      <c r="D5" s="96" t="s">
        <v>611</v>
      </c>
      <c r="E5" s="98">
        <v>42524</v>
      </c>
      <c r="F5" s="98">
        <v>42563</v>
      </c>
      <c r="G5" s="96">
        <v>5</v>
      </c>
      <c r="H5" s="96">
        <v>5</v>
      </c>
      <c r="I5" s="115">
        <v>16.149999999999999</v>
      </c>
    </row>
    <row r="6" spans="1:9" ht="45" x14ac:dyDescent="0.25">
      <c r="A6" s="96" t="s">
        <v>92</v>
      </c>
      <c r="B6" s="96" t="s">
        <v>283</v>
      </c>
      <c r="C6" s="96" t="s">
        <v>431</v>
      </c>
      <c r="D6" s="96" t="s">
        <v>611</v>
      </c>
      <c r="E6" s="98">
        <v>42527</v>
      </c>
      <c r="F6" s="98">
        <v>42613</v>
      </c>
      <c r="G6" s="96">
        <v>5</v>
      </c>
      <c r="H6" s="96">
        <v>5</v>
      </c>
      <c r="I6" s="115">
        <v>4.95</v>
      </c>
    </row>
    <row r="7" spans="1:9" ht="45" x14ac:dyDescent="0.25">
      <c r="A7" s="96" t="s">
        <v>123</v>
      </c>
      <c r="B7" s="96" t="s">
        <v>283</v>
      </c>
      <c r="C7" s="96" t="s">
        <v>431</v>
      </c>
      <c r="D7" s="96" t="s">
        <v>611</v>
      </c>
      <c r="E7" s="98">
        <v>42527</v>
      </c>
      <c r="F7" s="98">
        <v>42613</v>
      </c>
      <c r="G7" s="96">
        <v>1</v>
      </c>
      <c r="H7" s="96">
        <v>1</v>
      </c>
      <c r="I7" s="115">
        <v>5.84</v>
      </c>
    </row>
    <row r="8" spans="1:9" s="96" customFormat="1" ht="60" x14ac:dyDescent="0.25">
      <c r="A8" s="96" t="s">
        <v>95</v>
      </c>
      <c r="B8" s="96" t="s">
        <v>283</v>
      </c>
      <c r="C8" s="96" t="s">
        <v>420</v>
      </c>
      <c r="D8" s="96" t="s">
        <v>692</v>
      </c>
      <c r="E8" s="98">
        <v>42524</v>
      </c>
      <c r="F8" s="98">
        <v>42579</v>
      </c>
      <c r="G8" s="96">
        <v>200</v>
      </c>
      <c r="H8" s="96">
        <v>100</v>
      </c>
      <c r="I8" s="115">
        <v>12</v>
      </c>
    </row>
    <row r="9" spans="1:9" s="96" customFormat="1" ht="45" x14ac:dyDescent="0.25">
      <c r="A9" s="96" t="s">
        <v>110</v>
      </c>
      <c r="B9" s="96" t="s">
        <v>283</v>
      </c>
      <c r="C9" s="96" t="s">
        <v>414</v>
      </c>
      <c r="D9" s="96" t="s">
        <v>611</v>
      </c>
      <c r="E9" s="98">
        <v>42524</v>
      </c>
      <c r="F9" s="98">
        <v>42612</v>
      </c>
      <c r="G9" s="96">
        <v>5</v>
      </c>
      <c r="H9" s="96">
        <v>5</v>
      </c>
      <c r="I9" s="115">
        <v>4.8499999999999996</v>
      </c>
    </row>
    <row r="10" spans="1:9" s="96" customFormat="1" ht="45" x14ac:dyDescent="0.25">
      <c r="A10" s="96" t="s">
        <v>131</v>
      </c>
      <c r="B10" s="96" t="s">
        <v>283</v>
      </c>
      <c r="C10" s="96" t="s">
        <v>477</v>
      </c>
      <c r="D10" s="96" t="s">
        <v>478</v>
      </c>
      <c r="E10" s="96" t="s">
        <v>477</v>
      </c>
      <c r="F10" s="96" t="s">
        <v>477</v>
      </c>
      <c r="G10" s="96">
        <v>50</v>
      </c>
      <c r="H10" s="96" t="s">
        <v>477</v>
      </c>
      <c r="I10" s="115">
        <v>0</v>
      </c>
    </row>
    <row r="11" spans="1:9" s="96" customFormat="1" ht="45" x14ac:dyDescent="0.25">
      <c r="A11" s="96" t="s">
        <v>97</v>
      </c>
      <c r="B11" s="96" t="s">
        <v>283</v>
      </c>
      <c r="C11" s="96" t="s">
        <v>420</v>
      </c>
      <c r="D11" s="96" t="s">
        <v>611</v>
      </c>
      <c r="E11" s="98">
        <v>42524</v>
      </c>
      <c r="F11" s="98">
        <v>42579</v>
      </c>
      <c r="G11" s="96">
        <v>200</v>
      </c>
      <c r="H11" s="96">
        <v>200</v>
      </c>
      <c r="I11" s="115">
        <v>14.000000000000002</v>
      </c>
    </row>
    <row r="12" spans="1:9" s="96" customFormat="1" ht="45" x14ac:dyDescent="0.25">
      <c r="A12" s="96" t="s">
        <v>158</v>
      </c>
      <c r="B12" s="96" t="s">
        <v>283</v>
      </c>
      <c r="C12" s="96" t="s">
        <v>425</v>
      </c>
      <c r="D12" s="96" t="s">
        <v>611</v>
      </c>
      <c r="E12" s="98">
        <v>42527</v>
      </c>
      <c r="F12" s="98">
        <v>42579</v>
      </c>
      <c r="G12" s="96">
        <v>30</v>
      </c>
      <c r="H12" s="96">
        <v>30</v>
      </c>
      <c r="I12" s="115">
        <v>60.6</v>
      </c>
    </row>
    <row r="13" spans="1:9" s="96" customFormat="1" ht="45.75" thickBot="1" x14ac:dyDescent="0.3">
      <c r="A13" s="96" t="s">
        <v>115</v>
      </c>
      <c r="B13" s="96" t="s">
        <v>283</v>
      </c>
      <c r="C13" s="96" t="s">
        <v>416</v>
      </c>
      <c r="D13" s="96" t="s">
        <v>611</v>
      </c>
      <c r="E13" s="98">
        <v>42524</v>
      </c>
      <c r="F13" s="98">
        <v>42597</v>
      </c>
      <c r="G13" s="96">
        <v>5</v>
      </c>
      <c r="H13" s="96">
        <v>5</v>
      </c>
      <c r="I13" s="115">
        <v>9</v>
      </c>
    </row>
    <row r="14" spans="1:9" s="96" customFormat="1" ht="16.5" thickTop="1" thickBot="1" x14ac:dyDescent="0.3">
      <c r="A14" s="104" t="s">
        <v>357</v>
      </c>
      <c r="B14" s="105"/>
      <c r="C14" s="106"/>
      <c r="D14" s="106"/>
      <c r="E14" s="106"/>
      <c r="F14" s="106"/>
      <c r="G14" s="107">
        <f>SUM(G5:G13)</f>
        <v>501</v>
      </c>
      <c r="H14" s="107">
        <f>SUM(H5:H13)</f>
        <v>351</v>
      </c>
      <c r="I14" s="108">
        <f>SUM(I5:I13)</f>
        <v>127.39</v>
      </c>
    </row>
    <row r="15" spans="1:9" s="96" customFormat="1" ht="15.75" thickTop="1" x14ac:dyDescent="0.25">
      <c r="A15"/>
      <c r="B15" s="99"/>
      <c r="C15" s="99"/>
      <c r="D15" s="99"/>
      <c r="E15" s="99"/>
      <c r="F15" s="99"/>
      <c r="G15" s="99"/>
      <c r="I15" s="109"/>
    </row>
    <row r="16" spans="1:9" s="96" customFormat="1" ht="29.25" customHeight="1" x14ac:dyDescent="0.25">
      <c r="A16" s="100" t="s">
        <v>359</v>
      </c>
      <c r="B16" s="99"/>
      <c r="C16" s="99"/>
      <c r="D16" s="99"/>
      <c r="E16" s="99"/>
      <c r="F16" s="99"/>
      <c r="G16" s="99"/>
      <c r="I16" s="109"/>
    </row>
    <row r="17" spans="1:9" s="96" customFormat="1" x14ac:dyDescent="0.25">
      <c r="A17"/>
      <c r="B17" s="99"/>
      <c r="C17" s="99"/>
      <c r="D17" s="99"/>
      <c r="E17" s="99"/>
      <c r="F17" s="99"/>
      <c r="G17" s="99"/>
      <c r="I17" s="109"/>
    </row>
    <row r="18" spans="1:9" s="96" customFormat="1" x14ac:dyDescent="0.25">
      <c r="A18"/>
      <c r="B18" s="99"/>
      <c r="C18" s="99"/>
      <c r="D18" s="99"/>
      <c r="E18" s="99"/>
      <c r="F18" s="99"/>
      <c r="G18" s="99"/>
      <c r="I18" s="109"/>
    </row>
    <row r="19" spans="1:9" s="96" customFormat="1" x14ac:dyDescent="0.25">
      <c r="A19"/>
      <c r="B19" s="99"/>
      <c r="C19" s="99"/>
      <c r="D19" s="99"/>
      <c r="E19" s="99"/>
      <c r="F19" s="99"/>
      <c r="G19" s="99"/>
      <c r="I19" s="109"/>
    </row>
    <row r="20" spans="1:9" s="96" customFormat="1" x14ac:dyDescent="0.25">
      <c r="A20"/>
      <c r="B20" s="99"/>
      <c r="C20" s="99"/>
      <c r="D20" s="99"/>
      <c r="E20" s="99"/>
      <c r="F20" s="99"/>
      <c r="G20" s="99"/>
      <c r="I20" s="109"/>
    </row>
    <row r="21" spans="1:9" s="96" customFormat="1" x14ac:dyDescent="0.25">
      <c r="A21"/>
      <c r="B21" s="99"/>
      <c r="C21" s="99"/>
      <c r="D21" s="99"/>
      <c r="E21" s="99"/>
      <c r="F21" s="99"/>
      <c r="G21" s="99"/>
      <c r="I21" s="109"/>
    </row>
    <row r="22" spans="1:9" s="96" customFormat="1" x14ac:dyDescent="0.25">
      <c r="A22"/>
      <c r="B22" s="99"/>
      <c r="C22" s="99"/>
      <c r="D22" s="99"/>
      <c r="E22" s="99"/>
      <c r="F22" s="99"/>
      <c r="G22" s="99"/>
      <c r="I22" s="109"/>
    </row>
    <row r="23" spans="1:9" s="96" customFormat="1" x14ac:dyDescent="0.25">
      <c r="A23"/>
      <c r="B23" s="99"/>
      <c r="C23" s="99"/>
      <c r="D23" s="99"/>
      <c r="E23" s="99"/>
      <c r="F23" s="99"/>
      <c r="G23" s="99"/>
      <c r="I23" s="109"/>
    </row>
    <row r="24" spans="1:9" s="96" customFormat="1" x14ac:dyDescent="0.25">
      <c r="A24"/>
      <c r="B24" s="99"/>
      <c r="C24" s="99"/>
      <c r="D24" s="99"/>
      <c r="E24" s="99"/>
      <c r="F24" s="99"/>
      <c r="G24" s="99"/>
      <c r="I24" s="109"/>
    </row>
    <row r="25" spans="1:9" s="96" customFormat="1" x14ac:dyDescent="0.25">
      <c r="A25"/>
      <c r="B25" s="99"/>
      <c r="C25" s="99"/>
      <c r="D25" s="99"/>
      <c r="E25" s="99"/>
      <c r="F25" s="99"/>
      <c r="G25" s="99"/>
      <c r="I25" s="109"/>
    </row>
    <row r="26" spans="1:9" s="96" customFormat="1" x14ac:dyDescent="0.25">
      <c r="A26"/>
      <c r="B26" s="99"/>
      <c r="C26" s="99"/>
      <c r="D26" s="99"/>
      <c r="E26" s="99"/>
      <c r="F26" s="99"/>
      <c r="G26" s="99"/>
      <c r="I26" s="109"/>
    </row>
    <row r="27" spans="1:9" s="96" customFormat="1" x14ac:dyDescent="0.25">
      <c r="A27"/>
      <c r="B27" s="99"/>
      <c r="C27" s="99"/>
      <c r="D27" s="99"/>
      <c r="E27" s="99"/>
      <c r="F27" s="99"/>
      <c r="G27" s="99"/>
      <c r="I27" s="109"/>
    </row>
    <row r="28" spans="1:9" s="96" customFormat="1" x14ac:dyDescent="0.25">
      <c r="A28"/>
      <c r="B28" s="99"/>
      <c r="C28" s="99"/>
      <c r="D28" s="99"/>
      <c r="E28" s="99"/>
      <c r="F28" s="99"/>
      <c r="G28" s="99"/>
      <c r="I28" s="109"/>
    </row>
    <row r="29" spans="1:9" s="96" customFormat="1" x14ac:dyDescent="0.25">
      <c r="A29"/>
      <c r="B29" s="99"/>
      <c r="C29" s="99"/>
      <c r="D29" s="99"/>
      <c r="E29" s="99"/>
      <c r="F29" s="99"/>
      <c r="G29" s="99"/>
      <c r="I29" s="109"/>
    </row>
    <row r="30" spans="1:9" s="96" customFormat="1" x14ac:dyDescent="0.25">
      <c r="A30"/>
      <c r="B30" s="99"/>
      <c r="C30" s="99"/>
      <c r="D30" s="99"/>
      <c r="E30" s="99"/>
      <c r="F30" s="99"/>
      <c r="G30" s="99"/>
      <c r="I30" s="109"/>
    </row>
    <row r="31" spans="1:9" s="96" customFormat="1" x14ac:dyDescent="0.25">
      <c r="A31"/>
      <c r="B31" s="99"/>
      <c r="C31" s="99"/>
      <c r="D31" s="99"/>
      <c r="E31" s="99"/>
      <c r="F31" s="99"/>
      <c r="G31" s="99"/>
      <c r="I31" s="109"/>
    </row>
    <row r="32" spans="1:9" s="96" customFormat="1" x14ac:dyDescent="0.25">
      <c r="A32"/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</sheetData>
  <sheetProtection algorithmName="SHA-512" hashValue="yykyRIuJs6ycM8SLxTFYHnWZrgc2ciAF/czubdpczNaiM2cW8mnlXxGHCg34Bx8CmB8ctdRYgql4S5Ll+kavEg==" saltValue="1rihC3KRoJ6Q7XQ8uzHEe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J351"/>
  <sheetViews>
    <sheetView workbookViewId="0">
      <selection activeCell="C2" sqref="C2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14.5703125" style="97" customWidth="1"/>
    <col min="11" max="16384" width="9.140625" style="97"/>
  </cols>
  <sheetData>
    <row r="1" spans="1:10" ht="23.25" customHeight="1" x14ac:dyDescent="0.25">
      <c r="A1" s="94" t="s">
        <v>572</v>
      </c>
      <c r="B1" s="95"/>
    </row>
    <row r="2" spans="1:10" x14ac:dyDescent="0.25">
      <c r="A2" s="102" t="s">
        <v>3</v>
      </c>
      <c r="B2" s="96">
        <v>170000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17" t="s">
        <v>360</v>
      </c>
      <c r="I4" s="102" t="s">
        <v>364</v>
      </c>
      <c r="J4"/>
    </row>
    <row r="5" spans="1:10" ht="60" x14ac:dyDescent="0.25">
      <c r="A5" s="96" t="s">
        <v>44</v>
      </c>
      <c r="B5" s="96" t="s">
        <v>573</v>
      </c>
      <c r="C5" s="96" t="s">
        <v>642</v>
      </c>
      <c r="D5" s="96" t="s">
        <v>611</v>
      </c>
      <c r="E5" s="98">
        <v>42663</v>
      </c>
      <c r="F5" s="98">
        <v>42703</v>
      </c>
      <c r="G5" s="96">
        <v>5</v>
      </c>
      <c r="H5" s="96">
        <v>5</v>
      </c>
      <c r="I5" s="115">
        <v>17.5</v>
      </c>
      <c r="J5"/>
    </row>
    <row r="6" spans="1:10" ht="45" x14ac:dyDescent="0.25">
      <c r="A6" s="96" t="s">
        <v>47</v>
      </c>
      <c r="B6" s="96" t="s">
        <v>573</v>
      </c>
      <c r="C6" s="96" t="s">
        <v>645</v>
      </c>
      <c r="D6" s="96" t="s">
        <v>611</v>
      </c>
      <c r="E6" s="98">
        <v>42663</v>
      </c>
      <c r="F6" s="98">
        <v>42765</v>
      </c>
      <c r="G6" s="96">
        <v>5</v>
      </c>
      <c r="H6" s="96">
        <v>5</v>
      </c>
      <c r="I6" s="115">
        <v>12.5</v>
      </c>
      <c r="J6"/>
    </row>
    <row r="7" spans="1:10" ht="30" x14ac:dyDescent="0.25">
      <c r="A7" s="96" t="s">
        <v>49</v>
      </c>
      <c r="B7" s="96" t="s">
        <v>573</v>
      </c>
      <c r="C7" s="96" t="s">
        <v>639</v>
      </c>
      <c r="D7" s="96" t="s">
        <v>611</v>
      </c>
      <c r="E7" s="98">
        <v>42663</v>
      </c>
      <c r="F7" s="98">
        <v>42678</v>
      </c>
      <c r="G7" s="96">
        <v>10</v>
      </c>
      <c r="H7" s="96">
        <v>10</v>
      </c>
      <c r="I7" s="115">
        <v>34.900000000000006</v>
      </c>
      <c r="J7"/>
    </row>
    <row r="8" spans="1:10" ht="45" x14ac:dyDescent="0.25">
      <c r="A8" s="96" t="s">
        <v>55</v>
      </c>
      <c r="B8" s="96" t="s">
        <v>573</v>
      </c>
      <c r="C8" s="96" t="s">
        <v>617</v>
      </c>
      <c r="D8" s="96" t="s">
        <v>611</v>
      </c>
      <c r="E8" s="98">
        <v>42653</v>
      </c>
      <c r="F8" s="98">
        <v>42747</v>
      </c>
      <c r="G8" s="96">
        <v>100</v>
      </c>
      <c r="H8" s="96">
        <v>100</v>
      </c>
      <c r="I8" s="115">
        <v>60</v>
      </c>
      <c r="J8"/>
    </row>
    <row r="9" spans="1:10" ht="30" x14ac:dyDescent="0.25">
      <c r="A9" s="96" t="s">
        <v>57</v>
      </c>
      <c r="B9" s="96" t="s">
        <v>573</v>
      </c>
      <c r="C9" s="96" t="s">
        <v>640</v>
      </c>
      <c r="D9" s="96" t="s">
        <v>611</v>
      </c>
      <c r="E9" s="98">
        <v>42663</v>
      </c>
      <c r="F9" s="98">
        <v>42759</v>
      </c>
      <c r="G9" s="96">
        <v>15</v>
      </c>
      <c r="H9" s="96">
        <v>15</v>
      </c>
      <c r="I9" s="115">
        <v>38.25</v>
      </c>
      <c r="J9"/>
    </row>
    <row r="10" spans="1:10" ht="30" x14ac:dyDescent="0.25">
      <c r="A10" s="96" t="s">
        <v>62</v>
      </c>
      <c r="B10" s="96" t="s">
        <v>573</v>
      </c>
      <c r="C10" s="96" t="s">
        <v>618</v>
      </c>
      <c r="D10" s="96" t="s">
        <v>611</v>
      </c>
      <c r="E10" s="98">
        <v>42653</v>
      </c>
      <c r="F10" s="98">
        <v>43055</v>
      </c>
      <c r="G10" s="96">
        <v>20</v>
      </c>
      <c r="H10" s="96">
        <v>20</v>
      </c>
      <c r="I10" s="96">
        <v>26</v>
      </c>
      <c r="J10"/>
    </row>
    <row r="11" spans="1:10" ht="30" x14ac:dyDescent="0.25">
      <c r="A11" s="96" t="s">
        <v>77</v>
      </c>
      <c r="B11" s="96" t="s">
        <v>573</v>
      </c>
      <c r="C11" s="96" t="s">
        <v>639</v>
      </c>
      <c r="D11" s="96" t="s">
        <v>611</v>
      </c>
      <c r="E11" s="98">
        <v>42663</v>
      </c>
      <c r="F11" s="98">
        <v>42678</v>
      </c>
      <c r="G11" s="96">
        <v>10</v>
      </c>
      <c r="H11" s="96">
        <v>10</v>
      </c>
      <c r="I11" s="115">
        <v>9.5</v>
      </c>
      <c r="J11"/>
    </row>
    <row r="12" spans="1:10" ht="45" x14ac:dyDescent="0.25">
      <c r="A12" s="96" t="s">
        <v>82</v>
      </c>
      <c r="B12" s="96" t="s">
        <v>573</v>
      </c>
      <c r="C12" s="96" t="s">
        <v>617</v>
      </c>
      <c r="D12" s="96" t="s">
        <v>611</v>
      </c>
      <c r="E12" s="98">
        <v>42653</v>
      </c>
      <c r="F12" s="98">
        <v>42747</v>
      </c>
      <c r="G12" s="96">
        <v>10</v>
      </c>
      <c r="H12" s="96">
        <v>10</v>
      </c>
      <c r="I12" s="115">
        <v>32.299999999999997</v>
      </c>
      <c r="J12"/>
    </row>
    <row r="13" spans="1:10" ht="30" x14ac:dyDescent="0.25">
      <c r="A13" s="96" t="s">
        <v>85</v>
      </c>
      <c r="B13" s="96" t="s">
        <v>573</v>
      </c>
      <c r="C13" s="96" t="s">
        <v>617</v>
      </c>
      <c r="D13" s="96" t="s">
        <v>611</v>
      </c>
      <c r="E13" s="98">
        <v>42653</v>
      </c>
      <c r="F13" s="98">
        <v>42747</v>
      </c>
      <c r="G13" s="96">
        <v>15</v>
      </c>
      <c r="H13" s="96">
        <v>15</v>
      </c>
      <c r="I13" s="115">
        <v>14.1</v>
      </c>
      <c r="J13"/>
    </row>
    <row r="14" spans="1:10" ht="45" x14ac:dyDescent="0.25">
      <c r="A14" s="96" t="s">
        <v>105</v>
      </c>
      <c r="B14" s="96" t="s">
        <v>573</v>
      </c>
      <c r="C14" s="96" t="s">
        <v>618</v>
      </c>
      <c r="D14" s="96" t="s">
        <v>611</v>
      </c>
      <c r="E14" s="98">
        <v>42653</v>
      </c>
      <c r="F14" s="98">
        <v>43055</v>
      </c>
      <c r="G14" s="96">
        <v>10</v>
      </c>
      <c r="H14" s="96">
        <v>10</v>
      </c>
      <c r="I14" s="96">
        <v>10</v>
      </c>
      <c r="J14"/>
    </row>
    <row r="15" spans="1:10" ht="45" x14ac:dyDescent="0.25">
      <c r="A15" s="96" t="s">
        <v>110</v>
      </c>
      <c r="B15" s="96" t="s">
        <v>573</v>
      </c>
      <c r="C15" s="96" t="s">
        <v>614</v>
      </c>
      <c r="D15" s="96" t="s">
        <v>611</v>
      </c>
      <c r="E15" s="98">
        <v>42653</v>
      </c>
      <c r="F15" s="98">
        <v>42753</v>
      </c>
      <c r="G15" s="96">
        <v>30</v>
      </c>
      <c r="H15" s="96">
        <v>30</v>
      </c>
      <c r="I15" s="115">
        <v>29.099999999999998</v>
      </c>
      <c r="J15"/>
    </row>
    <row r="16" spans="1:10" ht="45" x14ac:dyDescent="0.25">
      <c r="A16" s="96" t="s">
        <v>114</v>
      </c>
      <c r="B16" s="96" t="s">
        <v>573</v>
      </c>
      <c r="C16" s="96" t="s">
        <v>621</v>
      </c>
      <c r="D16" s="96" t="s">
        <v>611</v>
      </c>
      <c r="E16" s="98">
        <v>42653</v>
      </c>
      <c r="F16" s="98">
        <v>42758</v>
      </c>
      <c r="G16" s="96">
        <v>30</v>
      </c>
      <c r="H16" s="96">
        <v>30</v>
      </c>
      <c r="I16" s="115">
        <v>30.900000000000002</v>
      </c>
      <c r="J16"/>
    </row>
    <row r="17" spans="1:10" ht="45" x14ac:dyDescent="0.25">
      <c r="A17" s="96" t="s">
        <v>121</v>
      </c>
      <c r="B17" s="96" t="s">
        <v>573</v>
      </c>
      <c r="C17" s="96" t="s">
        <v>641</v>
      </c>
      <c r="D17" s="96" t="s">
        <v>611</v>
      </c>
      <c r="E17" s="98">
        <v>42663</v>
      </c>
      <c r="F17" s="98">
        <v>42724</v>
      </c>
      <c r="G17" s="96">
        <v>10</v>
      </c>
      <c r="H17" s="96">
        <v>10</v>
      </c>
      <c r="I17" s="115">
        <v>199.89999999999998</v>
      </c>
      <c r="J17"/>
    </row>
    <row r="18" spans="1:10" ht="45" x14ac:dyDescent="0.25">
      <c r="A18" s="96" t="s">
        <v>124</v>
      </c>
      <c r="B18" s="96" t="s">
        <v>573</v>
      </c>
      <c r="C18" s="96" t="s">
        <v>616</v>
      </c>
      <c r="D18" s="96" t="s">
        <v>611</v>
      </c>
      <c r="E18" s="98">
        <v>42653</v>
      </c>
      <c r="F18" s="98">
        <v>42746</v>
      </c>
      <c r="G18" s="96">
        <v>10</v>
      </c>
      <c r="H18" s="96">
        <v>10</v>
      </c>
      <c r="I18" s="115">
        <v>174.89999999999998</v>
      </c>
      <c r="J18"/>
    </row>
    <row r="19" spans="1:10" ht="45" x14ac:dyDescent="0.25">
      <c r="A19" s="96" t="s">
        <v>126</v>
      </c>
      <c r="B19" s="96" t="s">
        <v>573</v>
      </c>
      <c r="C19" s="96" t="s">
        <v>643</v>
      </c>
      <c r="D19" s="96" t="s">
        <v>611</v>
      </c>
      <c r="E19" s="98">
        <v>42663</v>
      </c>
      <c r="F19" s="98">
        <v>42668</v>
      </c>
      <c r="G19" s="96">
        <v>2</v>
      </c>
      <c r="H19" s="96">
        <v>2</v>
      </c>
      <c r="I19" s="115">
        <v>4</v>
      </c>
      <c r="J19"/>
    </row>
    <row r="20" spans="1:10" ht="105" x14ac:dyDescent="0.25">
      <c r="A20" s="96" t="s">
        <v>137</v>
      </c>
      <c r="B20" s="96" t="s">
        <v>573</v>
      </c>
      <c r="C20" s="96" t="s">
        <v>640</v>
      </c>
      <c r="D20" s="96" t="s">
        <v>692</v>
      </c>
      <c r="E20" s="98">
        <v>42663</v>
      </c>
      <c r="F20" s="98">
        <v>42759</v>
      </c>
      <c r="G20" s="96">
        <v>10</v>
      </c>
      <c r="H20" s="96">
        <v>5</v>
      </c>
      <c r="I20" s="96">
        <v>57.1</v>
      </c>
      <c r="J20"/>
    </row>
    <row r="21" spans="1:10" ht="90" x14ac:dyDescent="0.25">
      <c r="A21" s="96" t="s">
        <v>138</v>
      </c>
      <c r="B21" s="96" t="s">
        <v>573</v>
      </c>
      <c r="C21" s="96" t="s">
        <v>477</v>
      </c>
      <c r="D21" s="96" t="s">
        <v>478</v>
      </c>
      <c r="E21" s="96" t="s">
        <v>477</v>
      </c>
      <c r="F21" s="96" t="s">
        <v>477</v>
      </c>
      <c r="G21" s="96">
        <v>10</v>
      </c>
      <c r="H21" s="96" t="s">
        <v>477</v>
      </c>
      <c r="I21" s="96" t="s">
        <v>477</v>
      </c>
      <c r="J21"/>
    </row>
    <row r="22" spans="1:10" ht="60" x14ac:dyDescent="0.25">
      <c r="A22" s="96" t="s">
        <v>155</v>
      </c>
      <c r="B22" s="96" t="s">
        <v>573</v>
      </c>
      <c r="C22" s="96" t="s">
        <v>618</v>
      </c>
      <c r="D22" s="96" t="s">
        <v>611</v>
      </c>
      <c r="E22" s="98">
        <v>42653</v>
      </c>
      <c r="F22" s="98">
        <v>43055</v>
      </c>
      <c r="G22" s="96">
        <v>10</v>
      </c>
      <c r="H22" s="96">
        <v>10</v>
      </c>
      <c r="I22" s="96">
        <v>17.3</v>
      </c>
      <c r="J22"/>
    </row>
    <row r="23" spans="1:10" ht="60" x14ac:dyDescent="0.25">
      <c r="A23" s="96" t="s">
        <v>157</v>
      </c>
      <c r="B23" s="96" t="s">
        <v>573</v>
      </c>
      <c r="C23" s="96" t="s">
        <v>618</v>
      </c>
      <c r="D23" s="96" t="s">
        <v>611</v>
      </c>
      <c r="E23" s="98">
        <v>42653</v>
      </c>
      <c r="F23" s="98">
        <v>43055</v>
      </c>
      <c r="G23" s="96">
        <v>15</v>
      </c>
      <c r="H23" s="96">
        <v>15</v>
      </c>
      <c r="I23" s="96">
        <v>27.75</v>
      </c>
      <c r="J23"/>
    </row>
    <row r="24" spans="1:10" ht="30" x14ac:dyDescent="0.25">
      <c r="A24" s="96" t="s">
        <v>165</v>
      </c>
      <c r="B24" s="96" t="s">
        <v>573</v>
      </c>
      <c r="C24" s="96" t="s">
        <v>618</v>
      </c>
      <c r="D24" s="96" t="s">
        <v>611</v>
      </c>
      <c r="E24" s="98">
        <v>42653</v>
      </c>
      <c r="F24" s="98">
        <v>43055</v>
      </c>
      <c r="G24" s="96">
        <v>10</v>
      </c>
      <c r="H24" s="96">
        <v>10</v>
      </c>
      <c r="I24" s="96">
        <v>10.5</v>
      </c>
      <c r="J24"/>
    </row>
    <row r="25" spans="1:10" ht="45" x14ac:dyDescent="0.25">
      <c r="A25" s="96" t="s">
        <v>170</v>
      </c>
      <c r="B25" s="96" t="s">
        <v>573</v>
      </c>
      <c r="C25" s="96" t="s">
        <v>642</v>
      </c>
      <c r="D25" s="96" t="s">
        <v>611</v>
      </c>
      <c r="E25" s="98">
        <v>42663</v>
      </c>
      <c r="F25" s="98">
        <v>42703</v>
      </c>
      <c r="G25" s="96">
        <v>10</v>
      </c>
      <c r="H25" s="96">
        <v>10</v>
      </c>
      <c r="I25" s="115">
        <v>13</v>
      </c>
      <c r="J25"/>
    </row>
    <row r="26" spans="1:10" ht="45" x14ac:dyDescent="0.25">
      <c r="A26" s="96" t="s">
        <v>172</v>
      </c>
      <c r="B26" s="96" t="s">
        <v>573</v>
      </c>
      <c r="C26" s="96" t="s">
        <v>618</v>
      </c>
      <c r="D26" s="96" t="s">
        <v>611</v>
      </c>
      <c r="E26" s="98">
        <v>42653</v>
      </c>
      <c r="F26" s="98">
        <v>43055</v>
      </c>
      <c r="G26" s="96">
        <v>50</v>
      </c>
      <c r="H26" s="96">
        <v>50</v>
      </c>
      <c r="I26" s="96">
        <v>63.5</v>
      </c>
      <c r="J26"/>
    </row>
    <row r="27" spans="1:10" ht="45" x14ac:dyDescent="0.25">
      <c r="A27" s="96" t="s">
        <v>173</v>
      </c>
      <c r="B27" s="96" t="s">
        <v>573</v>
      </c>
      <c r="C27" s="96" t="s">
        <v>618</v>
      </c>
      <c r="D27" s="96" t="s">
        <v>611</v>
      </c>
      <c r="E27" s="98">
        <v>42653</v>
      </c>
      <c r="F27" s="98">
        <v>43055</v>
      </c>
      <c r="G27" s="96">
        <v>50</v>
      </c>
      <c r="H27" s="96">
        <v>50</v>
      </c>
      <c r="I27" s="96">
        <v>64</v>
      </c>
      <c r="J27"/>
    </row>
    <row r="28" spans="1:10" ht="30.75" thickBot="1" x14ac:dyDescent="0.3">
      <c r="A28" s="96" t="s">
        <v>179</v>
      </c>
      <c r="B28" s="96" t="s">
        <v>573</v>
      </c>
      <c r="C28" s="96" t="s">
        <v>642</v>
      </c>
      <c r="D28" s="96" t="s">
        <v>611</v>
      </c>
      <c r="E28" s="98">
        <v>42663</v>
      </c>
      <c r="F28" s="98">
        <v>42703</v>
      </c>
      <c r="G28" s="96">
        <v>10</v>
      </c>
      <c r="H28" s="96">
        <v>10</v>
      </c>
      <c r="I28" s="115">
        <v>28</v>
      </c>
      <c r="J28"/>
    </row>
    <row r="29" spans="1:10" s="96" customFormat="1" ht="16.5" thickTop="1" thickBot="1" x14ac:dyDescent="0.3">
      <c r="A29" s="104" t="s">
        <v>357</v>
      </c>
      <c r="B29" s="105"/>
      <c r="C29" s="106"/>
      <c r="D29" s="106"/>
      <c r="E29" s="106"/>
      <c r="F29" s="106"/>
      <c r="G29" s="107">
        <f>SUM(G5:G28)</f>
        <v>457</v>
      </c>
      <c r="H29" s="107">
        <f>SUM(H5:H28)</f>
        <v>442</v>
      </c>
      <c r="I29" s="108">
        <f>SUM(I5:I28)</f>
        <v>974.99999999999989</v>
      </c>
    </row>
    <row r="30" spans="1:10" ht="15.75" thickTop="1" x14ac:dyDescent="0.25">
      <c r="A30"/>
      <c r="B30"/>
      <c r="C30"/>
      <c r="D30"/>
      <c r="E30"/>
      <c r="F30"/>
      <c r="G30"/>
      <c r="H30"/>
      <c r="I30"/>
    </row>
    <row r="31" spans="1:10" customFormat="1" x14ac:dyDescent="0.25">
      <c r="A31" s="100" t="s">
        <v>359</v>
      </c>
      <c r="B31" s="99"/>
      <c r="C31" s="99"/>
      <c r="D31" s="99"/>
      <c r="E31" s="99"/>
      <c r="F31" s="99"/>
      <c r="G31" s="99"/>
      <c r="H31" s="99"/>
      <c r="I31" s="110"/>
    </row>
    <row r="32" spans="1:10" customFormat="1" x14ac:dyDescent="0.25">
      <c r="B32" s="99"/>
      <c r="C32" s="99"/>
      <c r="D32" s="99"/>
      <c r="E32" s="99"/>
      <c r="F32" s="99"/>
      <c r="G32" s="99"/>
      <c r="H32" s="99"/>
      <c r="I32" s="110"/>
    </row>
    <row r="33" spans="1:9" customFormat="1" x14ac:dyDescent="0.25">
      <c r="B33" s="99"/>
      <c r="C33" s="99"/>
      <c r="D33" s="99"/>
      <c r="E33" s="99"/>
      <c r="F33" s="99"/>
      <c r="G33" s="99"/>
      <c r="H33" s="99"/>
      <c r="I33" s="110"/>
    </row>
    <row r="34" spans="1:9" customFormat="1" x14ac:dyDescent="0.25">
      <c r="B34" s="99"/>
      <c r="C34" s="99"/>
      <c r="D34" s="99"/>
      <c r="E34" s="99"/>
      <c r="F34" s="99"/>
      <c r="G34" s="99"/>
      <c r="H34" s="99"/>
      <c r="I34" s="110"/>
    </row>
    <row r="35" spans="1:9" x14ac:dyDescent="0.25">
      <c r="A35"/>
      <c r="B35" s="99"/>
      <c r="C35" s="99"/>
      <c r="D35" s="99"/>
      <c r="E35" s="99"/>
      <c r="F35" s="99"/>
      <c r="G35" s="99"/>
    </row>
    <row r="36" spans="1:9" x14ac:dyDescent="0.25">
      <c r="A36"/>
      <c r="B36" s="99"/>
      <c r="C36" s="99"/>
      <c r="D36" s="99"/>
      <c r="E36" s="99"/>
      <c r="F36" s="99"/>
      <c r="G36" s="99"/>
    </row>
    <row r="37" spans="1:9" x14ac:dyDescent="0.25">
      <c r="A37"/>
      <c r="B37" s="99"/>
      <c r="C37" s="99"/>
      <c r="D37" s="99"/>
      <c r="E37" s="99"/>
      <c r="F37" s="99"/>
      <c r="G37" s="99"/>
    </row>
    <row r="38" spans="1:9" x14ac:dyDescent="0.25">
      <c r="A38"/>
      <c r="B38" s="99"/>
      <c r="C38" s="99"/>
      <c r="D38" s="99"/>
      <c r="E38" s="99"/>
      <c r="F38" s="99"/>
      <c r="G38" s="99"/>
    </row>
    <row r="39" spans="1:9" x14ac:dyDescent="0.25">
      <c r="A39"/>
      <c r="B39" s="99"/>
      <c r="C39" s="99"/>
      <c r="D39" s="99"/>
      <c r="E39" s="99"/>
      <c r="F39" s="99"/>
      <c r="G39" s="99"/>
    </row>
    <row r="40" spans="1:9" x14ac:dyDescent="0.25">
      <c r="A40"/>
      <c r="B40" s="99"/>
      <c r="C40" s="99"/>
      <c r="D40" s="99"/>
      <c r="E40" s="99"/>
      <c r="F40" s="99"/>
      <c r="G40" s="99"/>
    </row>
    <row r="41" spans="1:9" x14ac:dyDescent="0.25">
      <c r="A41"/>
      <c r="B41" s="99"/>
      <c r="C41" s="99"/>
      <c r="D41" s="99"/>
      <c r="E41" s="99"/>
      <c r="F41" s="99"/>
      <c r="G41" s="99"/>
    </row>
    <row r="42" spans="1:9" x14ac:dyDescent="0.25">
      <c r="A42"/>
      <c r="B42" s="99"/>
      <c r="C42" s="99"/>
      <c r="D42" s="99"/>
      <c r="E42" s="99"/>
      <c r="F42" s="99"/>
      <c r="G42" s="99"/>
    </row>
    <row r="43" spans="1:9" x14ac:dyDescent="0.25">
      <c r="A43"/>
      <c r="B43" s="99"/>
      <c r="C43" s="99"/>
      <c r="D43" s="99"/>
      <c r="E43" s="99"/>
      <c r="F43" s="99"/>
      <c r="G43" s="99"/>
    </row>
    <row r="44" spans="1:9" x14ac:dyDescent="0.25">
      <c r="A44"/>
      <c r="B44" s="99"/>
      <c r="C44" s="99"/>
      <c r="D44" s="99"/>
      <c r="E44" s="99"/>
      <c r="F44" s="99"/>
      <c r="G44" s="99"/>
    </row>
    <row r="45" spans="1:9" x14ac:dyDescent="0.25">
      <c r="A45"/>
      <c r="B45" s="99"/>
      <c r="C45" s="99"/>
      <c r="D45" s="99"/>
      <c r="E45" s="99"/>
      <c r="F45" s="99"/>
      <c r="G45" s="99"/>
    </row>
    <row r="46" spans="1:9" x14ac:dyDescent="0.25">
      <c r="A46"/>
      <c r="B46" s="99"/>
      <c r="C46" s="99"/>
      <c r="D46" s="99"/>
      <c r="E46" s="99"/>
      <c r="F46" s="99"/>
      <c r="G46" s="99"/>
    </row>
    <row r="47" spans="1:9" x14ac:dyDescent="0.25">
      <c r="A47"/>
      <c r="B47" s="99"/>
      <c r="C47" s="99"/>
      <c r="D47" s="99"/>
      <c r="E47" s="99"/>
      <c r="F47" s="99"/>
      <c r="G47" s="99"/>
    </row>
    <row r="48" spans="1:9" x14ac:dyDescent="0.25">
      <c r="A48"/>
      <c r="B48" s="99"/>
      <c r="C48" s="99"/>
      <c r="D48" s="99"/>
      <c r="E48" s="99"/>
      <c r="F48" s="99"/>
      <c r="G48" s="99"/>
    </row>
    <row r="49" spans="1:7" x14ac:dyDescent="0.25">
      <c r="A49"/>
      <c r="B49" s="99"/>
      <c r="C49" s="99"/>
      <c r="D49" s="99"/>
      <c r="E49" s="99"/>
      <c r="F49" s="99"/>
      <c r="G49" s="99"/>
    </row>
    <row r="50" spans="1:7" x14ac:dyDescent="0.25">
      <c r="A50"/>
      <c r="B50" s="99"/>
      <c r="C50" s="99"/>
      <c r="D50" s="99"/>
      <c r="E50" s="99"/>
      <c r="F50" s="99"/>
      <c r="G50" s="99"/>
    </row>
    <row r="51" spans="1:7" x14ac:dyDescent="0.25">
      <c r="A51"/>
      <c r="B51" s="99"/>
      <c r="C51" s="99"/>
      <c r="D51" s="99"/>
      <c r="E51" s="99"/>
      <c r="F51" s="99"/>
      <c r="G51" s="99"/>
    </row>
    <row r="52" spans="1:7" x14ac:dyDescent="0.25">
      <c r="A52"/>
      <c r="B52" s="99"/>
      <c r="C52" s="99"/>
      <c r="D52" s="99"/>
      <c r="E52" s="99"/>
      <c r="F52" s="99"/>
      <c r="G52" s="99"/>
    </row>
    <row r="53" spans="1:7" x14ac:dyDescent="0.25">
      <c r="A53"/>
      <c r="B53" s="99"/>
      <c r="C53" s="99"/>
      <c r="D53" s="99"/>
      <c r="E53" s="99"/>
      <c r="F53" s="99"/>
      <c r="G53" s="99"/>
    </row>
    <row r="54" spans="1:7" x14ac:dyDescent="0.25">
      <c r="A54"/>
      <c r="B54" s="99"/>
      <c r="C54" s="99"/>
      <c r="D54" s="99"/>
      <c r="E54" s="99"/>
      <c r="F54" s="99"/>
      <c r="G54" s="99"/>
    </row>
    <row r="55" spans="1:7" x14ac:dyDescent="0.25">
      <c r="A55"/>
      <c r="B55" s="99"/>
      <c r="C55" s="99"/>
      <c r="D55" s="99"/>
      <c r="E55" s="99"/>
      <c r="F55" s="99"/>
      <c r="G55" s="99"/>
    </row>
    <row r="56" spans="1:7" x14ac:dyDescent="0.25">
      <c r="A56"/>
      <c r="B56" s="99"/>
      <c r="C56" s="99"/>
      <c r="D56" s="99"/>
      <c r="E56" s="99"/>
      <c r="F56" s="99"/>
      <c r="G56" s="99"/>
    </row>
    <row r="57" spans="1:7" x14ac:dyDescent="0.25">
      <c r="A57"/>
      <c r="B57" s="99"/>
      <c r="C57" s="99"/>
      <c r="D57" s="99"/>
      <c r="E57" s="99"/>
      <c r="F57" s="99"/>
      <c r="G57" s="99"/>
    </row>
    <row r="58" spans="1:7" x14ac:dyDescent="0.25">
      <c r="A58"/>
      <c r="B58" s="99"/>
      <c r="C58" s="99"/>
      <c r="D58" s="99"/>
      <c r="E58" s="99"/>
      <c r="F58" s="99"/>
      <c r="G58" s="99"/>
    </row>
    <row r="59" spans="1:7" x14ac:dyDescent="0.25">
      <c r="A59"/>
      <c r="B59" s="99"/>
      <c r="C59" s="99"/>
      <c r="D59" s="99"/>
      <c r="E59" s="99"/>
      <c r="F59" s="99"/>
      <c r="G59" s="99"/>
    </row>
    <row r="60" spans="1:7" x14ac:dyDescent="0.25">
      <c r="A60"/>
      <c r="B60" s="99"/>
      <c r="C60" s="99"/>
      <c r="D60" s="99"/>
      <c r="E60" s="99"/>
      <c r="F60" s="99"/>
      <c r="G60" s="99"/>
    </row>
    <row r="61" spans="1:7" x14ac:dyDescent="0.25">
      <c r="A61"/>
      <c r="B61" s="99"/>
      <c r="C61" s="99"/>
      <c r="D61" s="99"/>
      <c r="E61" s="99"/>
      <c r="F61" s="99"/>
      <c r="G61" s="99"/>
    </row>
    <row r="62" spans="1:7" x14ac:dyDescent="0.25">
      <c r="A62"/>
      <c r="B62" s="99"/>
      <c r="C62" s="99"/>
      <c r="D62" s="99"/>
      <c r="E62" s="99"/>
      <c r="F62" s="99"/>
      <c r="G62" s="99"/>
    </row>
    <row r="63" spans="1:7" x14ac:dyDescent="0.25">
      <c r="A63"/>
      <c r="B63" s="99"/>
      <c r="C63" s="99"/>
      <c r="D63" s="99"/>
      <c r="E63" s="99"/>
      <c r="F63" s="99"/>
      <c r="G63" s="99"/>
    </row>
    <row r="64" spans="1:7" x14ac:dyDescent="0.25">
      <c r="A64"/>
      <c r="B64" s="99"/>
      <c r="C64" s="99"/>
      <c r="D64" s="99"/>
      <c r="E64" s="99"/>
      <c r="F64" s="99"/>
      <c r="G64" s="99"/>
    </row>
    <row r="65" spans="1:7" x14ac:dyDescent="0.25">
      <c r="A65"/>
      <c r="B65" s="99"/>
      <c r="C65" s="99"/>
      <c r="D65" s="99"/>
      <c r="E65" s="99"/>
      <c r="F65" s="99"/>
      <c r="G65" s="99"/>
    </row>
    <row r="66" spans="1:7" x14ac:dyDescent="0.25">
      <c r="A66"/>
      <c r="B66" s="99"/>
      <c r="C66" s="99"/>
      <c r="D66" s="99"/>
      <c r="E66" s="99"/>
      <c r="F66" s="99"/>
      <c r="G66" s="99"/>
    </row>
    <row r="67" spans="1:7" x14ac:dyDescent="0.25">
      <c r="A67"/>
      <c r="B67" s="99"/>
      <c r="C67" s="99"/>
      <c r="D67" s="99"/>
      <c r="E67" s="99"/>
      <c r="F67" s="99"/>
      <c r="G67" s="99"/>
    </row>
    <row r="68" spans="1:7" x14ac:dyDescent="0.25">
      <c r="A68"/>
      <c r="B68" s="99"/>
      <c r="C68" s="99"/>
      <c r="D68" s="99"/>
      <c r="E68" s="99"/>
      <c r="F68" s="99"/>
      <c r="G68" s="99"/>
    </row>
    <row r="69" spans="1:7" x14ac:dyDescent="0.25">
      <c r="A69"/>
      <c r="B69" s="99"/>
      <c r="C69" s="99"/>
      <c r="D69" s="99"/>
      <c r="E69" s="99"/>
      <c r="F69" s="99"/>
      <c r="G69" s="99"/>
    </row>
    <row r="70" spans="1:7" x14ac:dyDescent="0.25">
      <c r="A70"/>
      <c r="B70" s="99"/>
      <c r="C70" s="99"/>
      <c r="D70" s="99"/>
      <c r="E70" s="99"/>
      <c r="F70" s="99"/>
      <c r="G70" s="99"/>
    </row>
    <row r="71" spans="1:7" x14ac:dyDescent="0.25">
      <c r="A71"/>
      <c r="B71" s="99"/>
      <c r="C71" s="99"/>
      <c r="D71" s="99"/>
      <c r="E71" s="99"/>
      <c r="F71" s="99"/>
      <c r="G71" s="99"/>
    </row>
    <row r="72" spans="1:7" x14ac:dyDescent="0.25">
      <c r="A72"/>
      <c r="B72" s="99"/>
      <c r="C72" s="99"/>
      <c r="D72" s="99"/>
      <c r="E72" s="99"/>
      <c r="F72" s="99"/>
      <c r="G72" s="99"/>
    </row>
    <row r="73" spans="1:7" x14ac:dyDescent="0.25">
      <c r="A73"/>
      <c r="B73" s="99"/>
      <c r="C73" s="99"/>
      <c r="D73" s="99"/>
      <c r="E73" s="99"/>
      <c r="F73" s="99"/>
      <c r="G73" s="99"/>
    </row>
    <row r="74" spans="1:7" x14ac:dyDescent="0.25">
      <c r="A74"/>
      <c r="B74" s="99"/>
      <c r="C74" s="99"/>
      <c r="D74" s="99"/>
      <c r="E74" s="99"/>
      <c r="F74" s="99"/>
      <c r="G74" s="99"/>
    </row>
    <row r="75" spans="1:7" x14ac:dyDescent="0.25">
      <c r="A75"/>
      <c r="B75" s="99"/>
      <c r="C75" s="99"/>
      <c r="D75" s="99"/>
      <c r="E75" s="99"/>
      <c r="F75" s="99"/>
      <c r="G75" s="99"/>
    </row>
    <row r="76" spans="1:7" x14ac:dyDescent="0.25">
      <c r="A76"/>
      <c r="B76" s="99"/>
      <c r="C76" s="99"/>
      <c r="D76" s="99"/>
      <c r="E76" s="99"/>
      <c r="F76" s="99"/>
      <c r="G76" s="99"/>
    </row>
    <row r="77" spans="1:7" x14ac:dyDescent="0.25">
      <c r="A77"/>
      <c r="B77" s="99"/>
      <c r="C77" s="99"/>
      <c r="D77" s="99"/>
      <c r="E77" s="99"/>
      <c r="F77" s="99"/>
      <c r="G77" s="99"/>
    </row>
    <row r="78" spans="1:7" x14ac:dyDescent="0.25">
      <c r="A78"/>
      <c r="B78" s="99"/>
      <c r="C78" s="99"/>
      <c r="D78" s="99"/>
      <c r="E78" s="99"/>
      <c r="F78" s="99"/>
      <c r="G78" s="99"/>
    </row>
    <row r="79" spans="1:7" x14ac:dyDescent="0.25">
      <c r="A79"/>
      <c r="B79" s="99"/>
      <c r="C79" s="99"/>
      <c r="D79" s="99"/>
      <c r="E79" s="99"/>
      <c r="F79" s="99"/>
      <c r="G79" s="99"/>
    </row>
    <row r="80" spans="1:7" x14ac:dyDescent="0.25">
      <c r="A80"/>
      <c r="B80" s="99"/>
      <c r="C80" s="99"/>
      <c r="D80" s="99"/>
      <c r="E80" s="99"/>
      <c r="F80" s="99"/>
      <c r="G80" s="99"/>
    </row>
    <row r="81" spans="1:7" x14ac:dyDescent="0.25">
      <c r="A81"/>
      <c r="B81" s="99"/>
      <c r="C81" s="99"/>
      <c r="D81" s="99"/>
      <c r="E81" s="99"/>
      <c r="F81" s="99"/>
      <c r="G81" s="99"/>
    </row>
    <row r="82" spans="1:7" x14ac:dyDescent="0.25">
      <c r="A82"/>
      <c r="B82" s="99"/>
      <c r="C82" s="99"/>
      <c r="D82" s="99"/>
      <c r="E82" s="99"/>
      <c r="F82" s="99"/>
      <c r="G82" s="99"/>
    </row>
    <row r="83" spans="1:7" x14ac:dyDescent="0.25">
      <c r="A83"/>
      <c r="B83" s="99"/>
      <c r="C83" s="99"/>
      <c r="D83" s="99"/>
      <c r="E83" s="99"/>
      <c r="F83" s="99"/>
      <c r="G83" s="99"/>
    </row>
    <row r="84" spans="1:7" x14ac:dyDescent="0.25">
      <c r="A84"/>
      <c r="B84" s="99"/>
      <c r="C84" s="99"/>
      <c r="D84" s="99"/>
      <c r="E84" s="99"/>
      <c r="F84" s="99"/>
      <c r="G84" s="99"/>
    </row>
    <row r="85" spans="1:7" x14ac:dyDescent="0.25">
      <c r="A85"/>
      <c r="B85" s="99"/>
      <c r="C85" s="99"/>
      <c r="D85" s="99"/>
      <c r="E85" s="99"/>
      <c r="F85" s="99"/>
      <c r="G85" s="99"/>
    </row>
    <row r="86" spans="1:7" x14ac:dyDescent="0.25">
      <c r="A86"/>
      <c r="B86" s="99"/>
      <c r="C86" s="99"/>
      <c r="D86" s="99"/>
      <c r="E86" s="99"/>
      <c r="F86" s="99"/>
      <c r="G86" s="99"/>
    </row>
    <row r="87" spans="1:7" x14ac:dyDescent="0.25">
      <c r="A87"/>
      <c r="B87" s="99"/>
      <c r="C87" s="99"/>
      <c r="D87" s="99"/>
      <c r="E87" s="99"/>
      <c r="F87" s="99"/>
      <c r="G87" s="99"/>
    </row>
    <row r="88" spans="1:7" x14ac:dyDescent="0.25">
      <c r="A88"/>
      <c r="B88" s="99"/>
      <c r="C88" s="99"/>
      <c r="D88" s="99"/>
      <c r="E88" s="99"/>
      <c r="F88" s="99"/>
      <c r="G88" s="99"/>
    </row>
    <row r="89" spans="1:7" x14ac:dyDescent="0.25">
      <c r="A89"/>
      <c r="B89" s="99"/>
      <c r="C89" s="99"/>
      <c r="D89" s="99"/>
      <c r="E89" s="99"/>
      <c r="F89" s="99"/>
      <c r="G89" s="99"/>
    </row>
    <row r="90" spans="1:7" x14ac:dyDescent="0.25">
      <c r="A90"/>
      <c r="B90" s="99"/>
      <c r="C90" s="99"/>
      <c r="D90" s="99"/>
      <c r="E90" s="99"/>
      <c r="F90" s="99"/>
      <c r="G90" s="99"/>
    </row>
    <row r="91" spans="1:7" x14ac:dyDescent="0.25">
      <c r="A91"/>
      <c r="B91" s="99"/>
      <c r="C91" s="99"/>
      <c r="D91" s="99"/>
      <c r="E91" s="99"/>
      <c r="F91" s="99"/>
      <c r="G91" s="99"/>
    </row>
    <row r="92" spans="1:7" x14ac:dyDescent="0.25">
      <c r="A92"/>
      <c r="B92" s="99"/>
      <c r="C92" s="99"/>
      <c r="D92" s="99"/>
      <c r="E92" s="99"/>
      <c r="F92" s="99"/>
      <c r="G92" s="99"/>
    </row>
    <row r="93" spans="1:7" x14ac:dyDescent="0.25">
      <c r="A93"/>
      <c r="B93" s="99"/>
      <c r="C93" s="99"/>
      <c r="D93" s="99"/>
      <c r="E93" s="99"/>
      <c r="F93" s="99"/>
      <c r="G93" s="99"/>
    </row>
    <row r="94" spans="1:7" x14ac:dyDescent="0.25">
      <c r="A94"/>
      <c r="B94" s="99"/>
      <c r="C94" s="99"/>
      <c r="D94" s="99"/>
      <c r="E94" s="99"/>
      <c r="F94" s="99"/>
      <c r="G94" s="99"/>
    </row>
    <row r="95" spans="1:7" x14ac:dyDescent="0.25">
      <c r="A95"/>
      <c r="B95" s="99"/>
      <c r="C95" s="99"/>
      <c r="D95" s="99"/>
      <c r="E95" s="99"/>
      <c r="F95" s="99"/>
      <c r="G95" s="99"/>
    </row>
    <row r="96" spans="1:7" x14ac:dyDescent="0.25">
      <c r="A96"/>
      <c r="B96" s="99"/>
      <c r="C96" s="99"/>
      <c r="D96" s="99"/>
      <c r="E96" s="99"/>
      <c r="F96" s="99"/>
      <c r="G96" s="99"/>
    </row>
    <row r="97" spans="1:7" x14ac:dyDescent="0.25">
      <c r="A97"/>
      <c r="B97" s="99"/>
      <c r="C97" s="99"/>
      <c r="D97" s="99"/>
      <c r="E97" s="99"/>
      <c r="F97" s="99"/>
      <c r="G97" s="99"/>
    </row>
    <row r="98" spans="1:7" x14ac:dyDescent="0.25">
      <c r="A98"/>
      <c r="B98" s="99"/>
      <c r="C98" s="99"/>
      <c r="D98" s="99"/>
      <c r="E98" s="99"/>
      <c r="F98" s="99"/>
      <c r="G98" s="99"/>
    </row>
    <row r="99" spans="1:7" x14ac:dyDescent="0.25">
      <c r="A99"/>
      <c r="B99" s="99"/>
      <c r="C99" s="99"/>
      <c r="D99" s="99"/>
      <c r="E99" s="99"/>
      <c r="F99" s="99"/>
      <c r="G99" s="99"/>
    </row>
    <row r="100" spans="1:7" x14ac:dyDescent="0.25">
      <c r="A100"/>
      <c r="B100" s="99"/>
      <c r="C100" s="99"/>
      <c r="D100" s="99"/>
      <c r="E100" s="99"/>
      <c r="F100" s="99"/>
      <c r="G100" s="99"/>
    </row>
    <row r="101" spans="1:7" x14ac:dyDescent="0.25">
      <c r="A101"/>
      <c r="B101" s="99"/>
      <c r="C101" s="99"/>
      <c r="D101" s="99"/>
      <c r="E101" s="99"/>
      <c r="F101" s="99"/>
      <c r="G101" s="99"/>
    </row>
    <row r="102" spans="1:7" x14ac:dyDescent="0.25">
      <c r="A102"/>
      <c r="B102" s="99"/>
      <c r="C102" s="99"/>
      <c r="D102" s="99"/>
      <c r="E102" s="99"/>
      <c r="F102" s="99"/>
      <c r="G102" s="99"/>
    </row>
    <row r="103" spans="1:7" x14ac:dyDescent="0.25">
      <c r="A103"/>
      <c r="B103" s="99"/>
      <c r="C103" s="99"/>
      <c r="D103" s="99"/>
      <c r="E103" s="99"/>
      <c r="F103" s="99"/>
      <c r="G103" s="99"/>
    </row>
    <row r="104" spans="1:7" x14ac:dyDescent="0.25">
      <c r="A104"/>
      <c r="B104" s="99"/>
      <c r="C104" s="99"/>
      <c r="D104" s="99"/>
      <c r="E104" s="99"/>
      <c r="F104" s="99"/>
      <c r="G104" s="99"/>
    </row>
    <row r="105" spans="1:7" x14ac:dyDescent="0.25">
      <c r="A105"/>
      <c r="B105" s="99"/>
      <c r="C105" s="99"/>
      <c r="D105" s="99"/>
      <c r="E105" s="99"/>
      <c r="F105" s="99"/>
      <c r="G105" s="99"/>
    </row>
    <row r="106" spans="1:7" x14ac:dyDescent="0.25">
      <c r="A106"/>
      <c r="B106" s="99"/>
      <c r="C106" s="99"/>
      <c r="D106" s="99"/>
      <c r="E106" s="99"/>
      <c r="F106" s="99"/>
      <c r="G106" s="99"/>
    </row>
    <row r="107" spans="1:7" x14ac:dyDescent="0.25">
      <c r="A107"/>
      <c r="B107" s="99"/>
      <c r="C107" s="99"/>
      <c r="D107" s="99"/>
      <c r="E107" s="99"/>
      <c r="F107" s="99"/>
      <c r="G107" s="99"/>
    </row>
    <row r="108" spans="1:7" x14ac:dyDescent="0.25">
      <c r="A108"/>
      <c r="B108" s="99"/>
      <c r="C108" s="99"/>
      <c r="D108" s="99"/>
      <c r="E108" s="99"/>
      <c r="F108" s="99"/>
      <c r="G108" s="99"/>
    </row>
    <row r="109" spans="1:7" x14ac:dyDescent="0.25">
      <c r="A109"/>
      <c r="B109" s="99"/>
      <c r="C109" s="99"/>
      <c r="D109" s="99"/>
      <c r="E109" s="99"/>
      <c r="F109" s="99"/>
      <c r="G109" s="99"/>
    </row>
    <row r="110" spans="1:7" x14ac:dyDescent="0.25">
      <c r="A110"/>
      <c r="B110" s="99"/>
      <c r="C110" s="99"/>
      <c r="D110" s="99"/>
      <c r="E110" s="99"/>
      <c r="F110" s="99"/>
      <c r="G110" s="99"/>
    </row>
    <row r="111" spans="1:7" x14ac:dyDescent="0.25">
      <c r="A111"/>
      <c r="B111" s="99"/>
      <c r="C111" s="99"/>
      <c r="D111" s="99"/>
      <c r="E111" s="99"/>
      <c r="F111" s="99"/>
      <c r="G111" s="99"/>
    </row>
    <row r="112" spans="1:7" x14ac:dyDescent="0.25">
      <c r="A112"/>
      <c r="B112" s="99"/>
      <c r="C112" s="99"/>
      <c r="D112" s="99"/>
      <c r="E112" s="99"/>
      <c r="F112" s="99"/>
      <c r="G112" s="99"/>
    </row>
    <row r="113" spans="1:7" x14ac:dyDescent="0.25">
      <c r="A113"/>
      <c r="B113" s="99"/>
      <c r="C113" s="99"/>
      <c r="D113" s="99"/>
      <c r="E113" s="99"/>
      <c r="F113" s="99"/>
      <c r="G113" s="99"/>
    </row>
    <row r="114" spans="1:7" x14ac:dyDescent="0.25">
      <c r="A114"/>
      <c r="B114" s="99"/>
      <c r="C114" s="99"/>
      <c r="D114" s="99"/>
      <c r="E114" s="99"/>
      <c r="F114" s="99"/>
      <c r="G114" s="99"/>
    </row>
    <row r="115" spans="1:7" x14ac:dyDescent="0.25">
      <c r="A115"/>
      <c r="B115" s="99"/>
      <c r="C115" s="99"/>
      <c r="D115" s="99"/>
      <c r="E115" s="99"/>
      <c r="F115" s="99"/>
      <c r="G115" s="99"/>
    </row>
    <row r="116" spans="1:7" x14ac:dyDescent="0.25">
      <c r="A116"/>
      <c r="B116" s="99"/>
      <c r="C116" s="99"/>
      <c r="D116" s="99"/>
      <c r="E116" s="99"/>
      <c r="F116" s="99"/>
      <c r="G116" s="99"/>
    </row>
    <row r="117" spans="1:7" x14ac:dyDescent="0.25">
      <c r="A117"/>
      <c r="B117" s="99"/>
      <c r="C117" s="99"/>
      <c r="D117" s="99"/>
      <c r="E117" s="99"/>
      <c r="F117" s="99"/>
      <c r="G117" s="99"/>
    </row>
    <row r="118" spans="1:7" x14ac:dyDescent="0.25">
      <c r="A118"/>
      <c r="B118" s="99"/>
      <c r="C118" s="99"/>
      <c r="D118" s="99"/>
      <c r="E118" s="99"/>
      <c r="F118" s="99"/>
      <c r="G118" s="99"/>
    </row>
    <row r="119" spans="1:7" x14ac:dyDescent="0.25">
      <c r="A119"/>
      <c r="B119" s="99"/>
      <c r="C119" s="99"/>
      <c r="D119" s="99"/>
      <c r="E119" s="99"/>
      <c r="F119" s="99"/>
      <c r="G119" s="99"/>
    </row>
    <row r="120" spans="1:7" x14ac:dyDescent="0.25">
      <c r="A120"/>
      <c r="B120" s="99"/>
      <c r="C120" s="99"/>
      <c r="D120" s="99"/>
      <c r="E120" s="99"/>
      <c r="F120" s="99"/>
      <c r="G120" s="99"/>
    </row>
    <row r="121" spans="1:7" x14ac:dyDescent="0.25">
      <c r="A121"/>
      <c r="B121" s="99"/>
      <c r="C121" s="99"/>
      <c r="D121" s="99"/>
      <c r="E121" s="99"/>
      <c r="F121" s="99"/>
      <c r="G121" s="99"/>
    </row>
    <row r="122" spans="1:7" x14ac:dyDescent="0.25">
      <c r="A122"/>
      <c r="B122" s="99"/>
      <c r="C122" s="99"/>
      <c r="D122" s="99"/>
      <c r="E122" s="99"/>
      <c r="F122" s="99"/>
      <c r="G122" s="99"/>
    </row>
    <row r="123" spans="1:7" x14ac:dyDescent="0.25">
      <c r="A123"/>
      <c r="B123" s="99"/>
      <c r="C123" s="99"/>
      <c r="D123" s="99"/>
      <c r="E123" s="99"/>
      <c r="F123" s="99"/>
      <c r="G123" s="99"/>
    </row>
    <row r="124" spans="1:7" x14ac:dyDescent="0.25">
      <c r="A124"/>
      <c r="B124" s="99"/>
      <c r="C124" s="99"/>
      <c r="D124" s="99"/>
      <c r="E124" s="99"/>
      <c r="F124" s="99"/>
      <c r="G124" s="99"/>
    </row>
    <row r="125" spans="1:7" x14ac:dyDescent="0.25">
      <c r="A125"/>
      <c r="B125" s="99"/>
      <c r="C125" s="99"/>
      <c r="D125" s="99"/>
      <c r="E125" s="99"/>
      <c r="F125" s="99"/>
      <c r="G125" s="99"/>
    </row>
    <row r="126" spans="1:7" x14ac:dyDescent="0.25">
      <c r="A126"/>
      <c r="B126" s="99"/>
      <c r="C126" s="99"/>
      <c r="D126" s="99"/>
      <c r="E126" s="99"/>
      <c r="F126" s="99"/>
      <c r="G126" s="99"/>
    </row>
    <row r="127" spans="1:7" x14ac:dyDescent="0.25">
      <c r="A127"/>
      <c r="B127" s="99"/>
      <c r="C127" s="99"/>
      <c r="D127" s="99"/>
      <c r="E127" s="99"/>
      <c r="F127" s="99"/>
      <c r="G127" s="99"/>
    </row>
    <row r="128" spans="1:7" x14ac:dyDescent="0.25">
      <c r="A128"/>
      <c r="B128" s="99"/>
      <c r="C128" s="99"/>
      <c r="D128" s="99"/>
      <c r="E128" s="99"/>
      <c r="F128" s="99"/>
      <c r="G128" s="99"/>
    </row>
    <row r="129" spans="1:7" x14ac:dyDescent="0.25">
      <c r="A129"/>
      <c r="B129" s="99"/>
      <c r="C129" s="99"/>
      <c r="D129" s="99"/>
      <c r="E129" s="99"/>
      <c r="F129" s="99"/>
      <c r="G129" s="99"/>
    </row>
    <row r="130" spans="1:7" x14ac:dyDescent="0.25">
      <c r="A130"/>
      <c r="B130" s="99"/>
      <c r="C130" s="99"/>
      <c r="D130" s="99"/>
      <c r="E130" s="99"/>
      <c r="F130" s="99"/>
      <c r="G130" s="99"/>
    </row>
    <row r="131" spans="1:7" x14ac:dyDescent="0.25">
      <c r="A131"/>
      <c r="B131" s="99"/>
      <c r="C131" s="99"/>
      <c r="D131" s="99"/>
      <c r="E131" s="99"/>
      <c r="F131" s="99"/>
      <c r="G131" s="99"/>
    </row>
    <row r="132" spans="1:7" x14ac:dyDescent="0.25">
      <c r="A132"/>
      <c r="B132" s="99"/>
      <c r="C132" s="99"/>
      <c r="D132" s="99"/>
      <c r="E132" s="99"/>
      <c r="F132" s="99"/>
      <c r="G132" s="99"/>
    </row>
    <row r="133" spans="1:7" x14ac:dyDescent="0.25">
      <c r="A133"/>
      <c r="B133" s="99"/>
      <c r="C133" s="99"/>
      <c r="D133" s="99"/>
      <c r="E133" s="99"/>
      <c r="F133" s="99"/>
      <c r="G133" s="99"/>
    </row>
    <row r="134" spans="1:7" x14ac:dyDescent="0.25">
      <c r="A134"/>
      <c r="B134" s="99"/>
      <c r="C134" s="99"/>
      <c r="D134" s="99"/>
      <c r="E134" s="99"/>
      <c r="F134" s="99"/>
      <c r="G134" s="99"/>
    </row>
    <row r="135" spans="1:7" x14ac:dyDescent="0.25">
      <c r="A135"/>
      <c r="B135" s="99"/>
      <c r="C135" s="99"/>
      <c r="D135" s="99"/>
      <c r="E135" s="99"/>
      <c r="F135" s="99"/>
      <c r="G135" s="99"/>
    </row>
    <row r="136" spans="1:7" x14ac:dyDescent="0.25">
      <c r="A136"/>
      <c r="B136" s="99"/>
      <c r="C136" s="99"/>
      <c r="D136" s="99"/>
      <c r="E136" s="99"/>
      <c r="F136" s="99"/>
      <c r="G136" s="99"/>
    </row>
    <row r="137" spans="1:7" x14ac:dyDescent="0.25">
      <c r="A137"/>
      <c r="B137" s="99"/>
      <c r="C137" s="99"/>
      <c r="D137" s="99"/>
      <c r="E137" s="99"/>
      <c r="F137" s="99"/>
      <c r="G137" s="99"/>
    </row>
    <row r="138" spans="1:7" x14ac:dyDescent="0.25">
      <c r="A138"/>
      <c r="B138" s="99"/>
      <c r="C138" s="99"/>
      <c r="D138" s="99"/>
      <c r="E138" s="99"/>
      <c r="F138" s="99"/>
      <c r="G138" s="99"/>
    </row>
    <row r="139" spans="1:7" x14ac:dyDescent="0.25">
      <c r="A139"/>
      <c r="B139" s="99"/>
      <c r="C139" s="99"/>
      <c r="D139" s="99"/>
      <c r="E139" s="99"/>
      <c r="F139" s="99"/>
      <c r="G139" s="99"/>
    </row>
    <row r="140" spans="1:7" x14ac:dyDescent="0.25">
      <c r="A140"/>
      <c r="B140" s="99"/>
      <c r="C140" s="99"/>
      <c r="D140" s="99"/>
      <c r="E140" s="99"/>
      <c r="F140" s="99"/>
      <c r="G140" s="99"/>
    </row>
    <row r="141" spans="1:7" x14ac:dyDescent="0.25">
      <c r="A141"/>
      <c r="B141" s="99"/>
      <c r="C141" s="99"/>
      <c r="D141" s="99"/>
      <c r="E141" s="99"/>
      <c r="F141" s="99"/>
      <c r="G141" s="99"/>
    </row>
    <row r="142" spans="1:7" x14ac:dyDescent="0.25">
      <c r="A142"/>
      <c r="B142" s="99"/>
      <c r="C142" s="99"/>
      <c r="D142" s="99"/>
      <c r="E142" s="99"/>
      <c r="F142" s="99"/>
      <c r="G142" s="99"/>
    </row>
    <row r="143" spans="1:7" x14ac:dyDescent="0.25">
      <c r="A143"/>
      <c r="B143" s="99"/>
      <c r="C143" s="99"/>
      <c r="D143" s="99"/>
      <c r="E143" s="99"/>
      <c r="F143" s="99"/>
      <c r="G143" s="99"/>
    </row>
    <row r="144" spans="1:7" x14ac:dyDescent="0.25">
      <c r="A144"/>
      <c r="B144" s="99"/>
      <c r="C144" s="99"/>
      <c r="D144" s="99"/>
      <c r="E144" s="99"/>
      <c r="F144" s="99"/>
      <c r="G144" s="99"/>
    </row>
    <row r="145" spans="1:7" x14ac:dyDescent="0.25">
      <c r="A145"/>
      <c r="B145" s="99"/>
      <c r="C145" s="99"/>
      <c r="D145" s="99"/>
      <c r="E145" s="99"/>
      <c r="F145" s="99"/>
      <c r="G145" s="99"/>
    </row>
    <row r="146" spans="1:7" x14ac:dyDescent="0.25">
      <c r="A146"/>
      <c r="B146" s="99"/>
      <c r="C146" s="99"/>
      <c r="D146" s="99"/>
      <c r="E146" s="99"/>
      <c r="F146" s="99"/>
      <c r="G146" s="99"/>
    </row>
    <row r="147" spans="1:7" x14ac:dyDescent="0.25">
      <c r="A147"/>
      <c r="B147" s="99"/>
      <c r="C147" s="99"/>
      <c r="D147" s="99"/>
      <c r="E147" s="99"/>
      <c r="F147" s="99"/>
      <c r="G147" s="99"/>
    </row>
    <row r="148" spans="1:7" x14ac:dyDescent="0.25">
      <c r="A148"/>
      <c r="B148" s="99"/>
      <c r="C148" s="99"/>
      <c r="D148" s="99"/>
      <c r="E148" s="99"/>
      <c r="F148" s="99"/>
      <c r="G148" s="99"/>
    </row>
    <row r="149" spans="1:7" x14ac:dyDescent="0.25">
      <c r="A149"/>
      <c r="B149" s="99"/>
      <c r="C149" s="99"/>
      <c r="D149" s="99"/>
      <c r="E149" s="99"/>
      <c r="F149" s="99"/>
      <c r="G149" s="99"/>
    </row>
    <row r="150" spans="1:7" x14ac:dyDescent="0.25">
      <c r="A150"/>
      <c r="B150" s="99"/>
      <c r="C150" s="99"/>
      <c r="D150" s="99"/>
      <c r="E150" s="99"/>
      <c r="F150" s="99"/>
      <c r="G150" s="99"/>
    </row>
    <row r="151" spans="1:7" x14ac:dyDescent="0.25">
      <c r="A151"/>
      <c r="B151" s="99"/>
      <c r="C151" s="99"/>
      <c r="D151" s="99"/>
      <c r="E151" s="99"/>
      <c r="F151" s="99"/>
      <c r="G151" s="99"/>
    </row>
    <row r="152" spans="1:7" x14ac:dyDescent="0.25">
      <c r="A152"/>
      <c r="B152" s="99"/>
      <c r="C152" s="99"/>
      <c r="D152" s="99"/>
      <c r="E152" s="99"/>
      <c r="F152" s="99"/>
      <c r="G152" s="99"/>
    </row>
    <row r="153" spans="1:7" x14ac:dyDescent="0.25">
      <c r="A153"/>
      <c r="B153" s="99"/>
      <c r="C153" s="99"/>
      <c r="D153" s="99"/>
      <c r="E153" s="99"/>
      <c r="F153" s="99"/>
      <c r="G153" s="99"/>
    </row>
    <row r="154" spans="1:7" x14ac:dyDescent="0.25">
      <c r="A154"/>
      <c r="B154" s="99"/>
      <c r="C154" s="99"/>
      <c r="D154" s="99"/>
      <c r="E154" s="99"/>
      <c r="F154" s="99"/>
      <c r="G154" s="99"/>
    </row>
    <row r="155" spans="1:7" x14ac:dyDescent="0.25">
      <c r="A155"/>
      <c r="B155" s="99"/>
      <c r="C155" s="99"/>
      <c r="D155" s="99"/>
      <c r="E155" s="99"/>
      <c r="F155" s="99"/>
      <c r="G155" s="99"/>
    </row>
    <row r="156" spans="1:7" x14ac:dyDescent="0.25">
      <c r="A156"/>
      <c r="B156" s="99"/>
      <c r="C156" s="99"/>
      <c r="D156" s="99"/>
      <c r="E156" s="99"/>
      <c r="F156" s="99"/>
      <c r="G156" s="99"/>
    </row>
    <row r="157" spans="1:7" x14ac:dyDescent="0.25">
      <c r="A157"/>
      <c r="B157" s="99"/>
      <c r="C157" s="99"/>
      <c r="D157" s="99"/>
      <c r="E157" s="99"/>
      <c r="F157" s="99"/>
      <c r="G157" s="99"/>
    </row>
    <row r="158" spans="1:7" x14ac:dyDescent="0.25">
      <c r="A158"/>
      <c r="B158" s="99"/>
      <c r="C158" s="99"/>
      <c r="D158" s="99"/>
      <c r="E158" s="99"/>
      <c r="F158" s="99"/>
      <c r="G158" s="99"/>
    </row>
    <row r="159" spans="1:7" x14ac:dyDescent="0.25">
      <c r="A159"/>
      <c r="B159" s="99"/>
      <c r="C159" s="99"/>
      <c r="D159" s="99"/>
      <c r="E159" s="99"/>
      <c r="F159" s="99"/>
      <c r="G159" s="99"/>
    </row>
    <row r="160" spans="1:7" x14ac:dyDescent="0.25">
      <c r="A160"/>
      <c r="B160" s="99"/>
      <c r="C160" s="99"/>
      <c r="D160" s="99"/>
      <c r="E160" s="99"/>
      <c r="F160" s="99"/>
      <c r="G160" s="99"/>
    </row>
    <row r="161" spans="1:7" x14ac:dyDescent="0.25">
      <c r="A161"/>
      <c r="B161" s="99"/>
      <c r="C161" s="99"/>
      <c r="D161" s="99"/>
      <c r="E161" s="99"/>
      <c r="F161" s="99"/>
      <c r="G161" s="99"/>
    </row>
    <row r="162" spans="1:7" x14ac:dyDescent="0.25">
      <c r="A162"/>
      <c r="B162" s="99"/>
      <c r="C162" s="99"/>
      <c r="D162" s="99"/>
      <c r="E162" s="99"/>
      <c r="F162" s="99"/>
      <c r="G162" s="99"/>
    </row>
    <row r="163" spans="1:7" x14ac:dyDescent="0.25">
      <c r="A163"/>
      <c r="B163" s="99"/>
      <c r="C163" s="99"/>
      <c r="D163" s="99"/>
      <c r="E163" s="99"/>
      <c r="F163" s="99"/>
      <c r="G163" s="99"/>
    </row>
    <row r="164" spans="1:7" x14ac:dyDescent="0.25">
      <c r="A164"/>
      <c r="B164" s="99"/>
      <c r="C164" s="99"/>
      <c r="D164" s="99"/>
      <c r="E164" s="99"/>
      <c r="F164" s="99"/>
      <c r="G164" s="99"/>
    </row>
    <row r="165" spans="1:7" x14ac:dyDescent="0.25">
      <c r="A165"/>
      <c r="B165" s="99"/>
      <c r="C165" s="99"/>
      <c r="D165" s="99"/>
      <c r="E165" s="99"/>
      <c r="F165" s="99"/>
      <c r="G165" s="99"/>
    </row>
    <row r="166" spans="1:7" x14ac:dyDescent="0.25">
      <c r="A166"/>
      <c r="B166" s="99"/>
      <c r="C166" s="99"/>
      <c r="D166" s="99"/>
      <c r="E166" s="99"/>
      <c r="F166" s="99"/>
      <c r="G166" s="99"/>
    </row>
    <row r="167" spans="1:7" x14ac:dyDescent="0.25">
      <c r="A167"/>
      <c r="B167" s="99"/>
      <c r="C167" s="99"/>
      <c r="D167" s="99"/>
      <c r="E167" s="99"/>
      <c r="F167" s="99"/>
      <c r="G167" s="99"/>
    </row>
    <row r="168" spans="1:7" x14ac:dyDescent="0.25">
      <c r="A168"/>
      <c r="B168" s="99"/>
      <c r="C168" s="99"/>
      <c r="D168" s="99"/>
      <c r="E168" s="99"/>
      <c r="F168" s="99"/>
      <c r="G168" s="99"/>
    </row>
    <row r="169" spans="1:7" x14ac:dyDescent="0.25">
      <c r="A169"/>
      <c r="B169" s="99"/>
      <c r="C169" s="99"/>
      <c r="D169" s="99"/>
      <c r="E169" s="99"/>
      <c r="F169" s="99"/>
      <c r="G169" s="99"/>
    </row>
    <row r="170" spans="1:7" x14ac:dyDescent="0.25">
      <c r="A170"/>
      <c r="B170" s="99"/>
      <c r="C170" s="99"/>
      <c r="D170" s="99"/>
      <c r="E170" s="99"/>
      <c r="F170" s="99"/>
      <c r="G170" s="99"/>
    </row>
    <row r="171" spans="1:7" x14ac:dyDescent="0.25">
      <c r="A171"/>
      <c r="B171" s="99"/>
      <c r="C171" s="99"/>
      <c r="D171" s="99"/>
      <c r="E171" s="99"/>
      <c r="F171" s="99"/>
      <c r="G171" s="99"/>
    </row>
    <row r="172" spans="1:7" x14ac:dyDescent="0.25">
      <c r="A172"/>
      <c r="B172" s="99"/>
      <c r="C172" s="99"/>
      <c r="D172" s="99"/>
      <c r="E172" s="99"/>
      <c r="F172" s="99"/>
      <c r="G172" s="99"/>
    </row>
    <row r="173" spans="1:7" x14ac:dyDescent="0.25">
      <c r="A173"/>
      <c r="B173" s="99"/>
      <c r="C173" s="99"/>
      <c r="D173" s="99"/>
      <c r="E173" s="99"/>
      <c r="F173" s="99"/>
      <c r="G173" s="99"/>
    </row>
    <row r="174" spans="1:7" x14ac:dyDescent="0.25">
      <c r="A174"/>
      <c r="B174" s="99"/>
      <c r="C174" s="99"/>
      <c r="D174" s="99"/>
      <c r="E174" s="99"/>
      <c r="F174" s="99"/>
      <c r="G174" s="99"/>
    </row>
    <row r="175" spans="1:7" x14ac:dyDescent="0.25">
      <c r="A175"/>
      <c r="B175" s="99"/>
      <c r="C175" s="99"/>
      <c r="D175" s="99"/>
      <c r="E175" s="99"/>
      <c r="F175" s="99"/>
      <c r="G175" s="99"/>
    </row>
    <row r="176" spans="1:7" x14ac:dyDescent="0.25">
      <c r="A176"/>
      <c r="B176" s="99"/>
      <c r="C176" s="99"/>
      <c r="D176" s="99"/>
      <c r="E176" s="99"/>
      <c r="F176" s="99"/>
      <c r="G176" s="99"/>
    </row>
    <row r="177" spans="1:7" x14ac:dyDescent="0.25">
      <c r="A177"/>
      <c r="B177" s="99"/>
      <c r="C177" s="99"/>
      <c r="D177" s="99"/>
      <c r="E177" s="99"/>
      <c r="F177" s="99"/>
      <c r="G177" s="99"/>
    </row>
    <row r="178" spans="1:7" x14ac:dyDescent="0.25">
      <c r="A178"/>
      <c r="B178" s="99"/>
      <c r="C178" s="99"/>
      <c r="D178" s="99"/>
      <c r="E178" s="99"/>
      <c r="F178" s="99"/>
      <c r="G178" s="99"/>
    </row>
    <row r="179" spans="1:7" x14ac:dyDescent="0.25">
      <c r="A179"/>
      <c r="B179" s="99"/>
      <c r="C179" s="99"/>
      <c r="D179" s="99"/>
      <c r="E179" s="99"/>
      <c r="F179" s="99"/>
      <c r="G179" s="99"/>
    </row>
    <row r="180" spans="1:7" x14ac:dyDescent="0.25">
      <c r="A180"/>
      <c r="B180" s="99"/>
      <c r="C180" s="99"/>
      <c r="D180" s="99"/>
      <c r="E180" s="99"/>
      <c r="F180" s="99"/>
      <c r="G180" s="99"/>
    </row>
    <row r="181" spans="1:7" x14ac:dyDescent="0.25">
      <c r="A181"/>
      <c r="B181" s="99"/>
      <c r="C181" s="99"/>
      <c r="D181" s="99"/>
      <c r="E181" s="99"/>
      <c r="F181" s="99"/>
      <c r="G181" s="99"/>
    </row>
    <row r="182" spans="1:7" x14ac:dyDescent="0.25">
      <c r="A182"/>
      <c r="B182" s="99"/>
      <c r="C182" s="99"/>
      <c r="D182" s="99"/>
      <c r="E182" s="99"/>
      <c r="F182" s="99"/>
      <c r="G182" s="99"/>
    </row>
    <row r="183" spans="1:7" x14ac:dyDescent="0.25">
      <c r="A183"/>
      <c r="B183" s="99"/>
      <c r="C183" s="99"/>
      <c r="D183" s="99"/>
      <c r="E183" s="99"/>
      <c r="F183" s="99"/>
      <c r="G183" s="99"/>
    </row>
    <row r="184" spans="1:7" x14ac:dyDescent="0.25">
      <c r="A184"/>
      <c r="B184" s="99"/>
      <c r="C184" s="99"/>
      <c r="D184" s="99"/>
      <c r="E184" s="99"/>
      <c r="F184" s="99"/>
      <c r="G184" s="99"/>
    </row>
    <row r="185" spans="1:7" x14ac:dyDescent="0.25">
      <c r="A185"/>
      <c r="B185" s="99"/>
      <c r="C185" s="99"/>
      <c r="D185" s="99"/>
      <c r="E185" s="99"/>
      <c r="F185" s="99"/>
      <c r="G185" s="99"/>
    </row>
    <row r="186" spans="1:7" x14ac:dyDescent="0.25">
      <c r="A186"/>
      <c r="B186" s="99"/>
      <c r="C186" s="99"/>
      <c r="D186" s="99"/>
      <c r="E186" s="99"/>
      <c r="F186" s="99"/>
      <c r="G186" s="99"/>
    </row>
    <row r="187" spans="1:7" x14ac:dyDescent="0.25">
      <c r="A187"/>
      <c r="B187" s="99"/>
      <c r="C187" s="99"/>
      <c r="D187" s="99"/>
      <c r="E187" s="99"/>
      <c r="F187" s="99"/>
      <c r="G187" s="99"/>
    </row>
    <row r="188" spans="1:7" x14ac:dyDescent="0.25">
      <c r="A188"/>
      <c r="B188" s="99"/>
      <c r="C188" s="99"/>
      <c r="D188" s="99"/>
      <c r="E188" s="99"/>
      <c r="F188" s="99"/>
      <c r="G188" s="99"/>
    </row>
    <row r="189" spans="1:7" x14ac:dyDescent="0.25">
      <c r="A189"/>
      <c r="B189" s="99"/>
      <c r="C189" s="99"/>
      <c r="D189" s="99"/>
      <c r="E189" s="99"/>
      <c r="F189" s="99"/>
      <c r="G189" s="99"/>
    </row>
    <row r="190" spans="1:7" x14ac:dyDescent="0.25">
      <c r="A190"/>
      <c r="B190" s="99"/>
      <c r="C190" s="99"/>
      <c r="D190" s="99"/>
      <c r="E190" s="99"/>
      <c r="F190" s="99"/>
      <c r="G190" s="99"/>
    </row>
    <row r="191" spans="1:7" x14ac:dyDescent="0.25">
      <c r="A191"/>
      <c r="B191" s="99"/>
      <c r="C191" s="99"/>
      <c r="D191" s="99"/>
      <c r="E191" s="99"/>
      <c r="F191" s="99"/>
      <c r="G191" s="99"/>
    </row>
    <row r="192" spans="1:7" x14ac:dyDescent="0.25">
      <c r="A192"/>
      <c r="B192" s="99"/>
      <c r="C192" s="99"/>
      <c r="D192" s="99"/>
      <c r="E192" s="99"/>
      <c r="F192" s="99"/>
      <c r="G192" s="99"/>
    </row>
    <row r="193" spans="1:7" x14ac:dyDescent="0.25">
      <c r="A193"/>
      <c r="B193" s="99"/>
      <c r="C193" s="99"/>
      <c r="D193" s="99"/>
      <c r="E193" s="99"/>
      <c r="F193" s="99"/>
      <c r="G193" s="99"/>
    </row>
    <row r="194" spans="1:7" x14ac:dyDescent="0.25">
      <c r="A194"/>
      <c r="B194" s="99"/>
      <c r="C194" s="99"/>
      <c r="D194" s="99"/>
      <c r="E194" s="99"/>
      <c r="F194" s="99"/>
      <c r="G194" s="99"/>
    </row>
    <row r="195" spans="1:7" x14ac:dyDescent="0.25">
      <c r="A195"/>
      <c r="B195" s="99"/>
      <c r="C195" s="99"/>
      <c r="D195" s="99"/>
      <c r="E195" s="99"/>
      <c r="F195" s="99"/>
      <c r="G195" s="99"/>
    </row>
    <row r="196" spans="1:7" x14ac:dyDescent="0.25">
      <c r="A196"/>
      <c r="B196" s="99"/>
      <c r="C196" s="99"/>
      <c r="D196" s="99"/>
      <c r="E196" s="99"/>
      <c r="F196" s="99"/>
      <c r="G196" s="99"/>
    </row>
    <row r="197" spans="1:7" x14ac:dyDescent="0.25">
      <c r="A197"/>
      <c r="B197" s="99"/>
      <c r="C197" s="99"/>
      <c r="D197" s="99"/>
      <c r="E197" s="99"/>
      <c r="F197" s="99"/>
      <c r="G197" s="99"/>
    </row>
    <row r="198" spans="1:7" x14ac:dyDescent="0.25">
      <c r="A198"/>
      <c r="B198" s="99"/>
      <c r="C198" s="99"/>
      <c r="D198" s="99"/>
      <c r="E198" s="99"/>
      <c r="F198" s="99"/>
      <c r="G198" s="99"/>
    </row>
    <row r="199" spans="1:7" x14ac:dyDescent="0.25">
      <c r="A199"/>
      <c r="B199" s="99"/>
      <c r="C199" s="99"/>
      <c r="D199" s="99"/>
      <c r="E199" s="99"/>
      <c r="F199" s="99"/>
      <c r="G199" s="99"/>
    </row>
    <row r="200" spans="1:7" x14ac:dyDescent="0.25">
      <c r="A200"/>
      <c r="B200" s="99"/>
      <c r="C200" s="99"/>
      <c r="D200" s="99"/>
      <c r="E200" s="99"/>
      <c r="F200" s="99"/>
      <c r="G200" s="99"/>
    </row>
    <row r="201" spans="1:7" x14ac:dyDescent="0.25">
      <c r="A201"/>
      <c r="B201" s="99"/>
      <c r="C201" s="99"/>
      <c r="D201" s="99"/>
      <c r="E201" s="99"/>
      <c r="F201" s="99"/>
      <c r="G201" s="99"/>
    </row>
    <row r="202" spans="1:7" x14ac:dyDescent="0.25">
      <c r="A202"/>
      <c r="B202" s="99"/>
      <c r="C202" s="99"/>
      <c r="D202" s="99"/>
      <c r="E202" s="99"/>
      <c r="F202" s="99"/>
      <c r="G202" s="99"/>
    </row>
    <row r="203" spans="1:7" x14ac:dyDescent="0.25">
      <c r="A203"/>
      <c r="B203" s="99"/>
      <c r="C203" s="99"/>
      <c r="D203" s="99"/>
      <c r="E203" s="99"/>
      <c r="F203" s="99"/>
      <c r="G203" s="99"/>
    </row>
    <row r="204" spans="1:7" x14ac:dyDescent="0.25">
      <c r="A204"/>
      <c r="B204" s="99"/>
      <c r="C204" s="99"/>
      <c r="D204" s="99"/>
      <c r="E204" s="99"/>
      <c r="F204" s="99"/>
      <c r="G204" s="99"/>
    </row>
    <row r="205" spans="1:7" x14ac:dyDescent="0.25">
      <c r="A205"/>
      <c r="B205" s="99"/>
      <c r="C205" s="99"/>
      <c r="D205" s="99"/>
      <c r="E205" s="99"/>
      <c r="F205" s="99"/>
      <c r="G205" s="99"/>
    </row>
    <row r="206" spans="1:7" x14ac:dyDescent="0.25">
      <c r="A206"/>
      <c r="B206" s="99"/>
      <c r="C206" s="99"/>
      <c r="D206" s="99"/>
      <c r="E206" s="99"/>
      <c r="F206" s="99"/>
      <c r="G206" s="99"/>
    </row>
    <row r="207" spans="1:7" x14ac:dyDescent="0.25">
      <c r="A207"/>
      <c r="B207" s="99"/>
      <c r="C207" s="99"/>
      <c r="D207" s="99"/>
      <c r="E207" s="99"/>
      <c r="F207" s="99"/>
      <c r="G207" s="99"/>
    </row>
    <row r="208" spans="1:7" x14ac:dyDescent="0.25">
      <c r="A208"/>
      <c r="B208" s="99"/>
      <c r="C208" s="99"/>
      <c r="D208" s="99"/>
      <c r="E208" s="99"/>
      <c r="F208" s="99"/>
      <c r="G208" s="99"/>
    </row>
    <row r="209" spans="1:7" x14ac:dyDescent="0.25">
      <c r="A209"/>
      <c r="B209" s="99"/>
      <c r="C209" s="99"/>
      <c r="D209" s="99"/>
      <c r="E209" s="99"/>
      <c r="F209" s="99"/>
      <c r="G209" s="99"/>
    </row>
    <row r="210" spans="1:7" x14ac:dyDescent="0.25">
      <c r="A210"/>
      <c r="B210" s="99"/>
      <c r="C210" s="99"/>
      <c r="D210" s="99"/>
      <c r="E210" s="99"/>
      <c r="F210" s="99"/>
      <c r="G210" s="99"/>
    </row>
    <row r="211" spans="1:7" x14ac:dyDescent="0.25">
      <c r="A211"/>
      <c r="B211" s="99"/>
      <c r="C211" s="99"/>
      <c r="D211" s="99"/>
      <c r="E211" s="99"/>
      <c r="F211" s="99"/>
      <c r="G211" s="99"/>
    </row>
    <row r="212" spans="1:7" x14ac:dyDescent="0.25">
      <c r="A212"/>
      <c r="B212" s="99"/>
      <c r="C212" s="99"/>
      <c r="D212" s="99"/>
      <c r="E212" s="99"/>
      <c r="F212" s="99"/>
      <c r="G212" s="99"/>
    </row>
    <row r="213" spans="1:7" x14ac:dyDescent="0.25">
      <c r="A213"/>
      <c r="B213" s="99"/>
      <c r="C213" s="99"/>
      <c r="D213" s="99"/>
      <c r="E213" s="99"/>
      <c r="F213" s="99"/>
      <c r="G213" s="99"/>
    </row>
    <row r="214" spans="1:7" x14ac:dyDescent="0.25">
      <c r="A214"/>
      <c r="B214" s="99"/>
      <c r="C214" s="99"/>
      <c r="D214" s="99"/>
      <c r="E214" s="99"/>
      <c r="F214" s="99"/>
      <c r="G214" s="99"/>
    </row>
    <row r="215" spans="1:7" x14ac:dyDescent="0.25">
      <c r="A215"/>
      <c r="B215" s="99"/>
      <c r="C215" s="99"/>
      <c r="D215" s="99"/>
      <c r="E215" s="99"/>
      <c r="F215" s="99"/>
      <c r="G215" s="99"/>
    </row>
    <row r="216" spans="1:7" x14ac:dyDescent="0.25">
      <c r="A216"/>
      <c r="B216" s="99"/>
      <c r="C216" s="99"/>
      <c r="D216" s="99"/>
      <c r="E216" s="99"/>
      <c r="F216" s="99"/>
      <c r="G216" s="99"/>
    </row>
    <row r="217" spans="1:7" x14ac:dyDescent="0.25">
      <c r="A217"/>
      <c r="B217" s="99"/>
      <c r="C217" s="99"/>
      <c r="D217" s="99"/>
      <c r="E217" s="99"/>
      <c r="F217" s="99"/>
      <c r="G217" s="99"/>
    </row>
    <row r="218" spans="1:7" x14ac:dyDescent="0.25">
      <c r="A218"/>
      <c r="B218" s="99"/>
      <c r="C218" s="99"/>
      <c r="D218" s="99"/>
      <c r="E218" s="99"/>
      <c r="F218" s="99"/>
      <c r="G218" s="99"/>
    </row>
    <row r="219" spans="1:7" x14ac:dyDescent="0.25">
      <c r="A219"/>
      <c r="B219" s="99"/>
      <c r="C219" s="99"/>
      <c r="D219" s="99"/>
      <c r="E219" s="99"/>
      <c r="F219" s="99"/>
      <c r="G219" s="99"/>
    </row>
    <row r="220" spans="1:7" x14ac:dyDescent="0.25">
      <c r="A220"/>
      <c r="B220" s="99"/>
      <c r="C220" s="99"/>
      <c r="D220" s="99"/>
      <c r="E220" s="99"/>
      <c r="F220" s="99"/>
      <c r="G220" s="99"/>
    </row>
    <row r="221" spans="1:7" x14ac:dyDescent="0.25">
      <c r="A221"/>
      <c r="B221" s="99"/>
      <c r="C221" s="99"/>
      <c r="D221" s="99"/>
      <c r="E221" s="99"/>
      <c r="F221" s="99"/>
      <c r="G221" s="99"/>
    </row>
    <row r="222" spans="1:7" x14ac:dyDescent="0.25">
      <c r="A222"/>
      <c r="B222" s="99"/>
      <c r="C222" s="99"/>
      <c r="D222" s="99"/>
      <c r="E222" s="99"/>
      <c r="F222" s="99"/>
      <c r="G222" s="99"/>
    </row>
    <row r="223" spans="1:7" x14ac:dyDescent="0.25">
      <c r="A223"/>
      <c r="B223" s="99"/>
      <c r="C223" s="99"/>
      <c r="D223" s="99"/>
      <c r="E223" s="99"/>
      <c r="F223" s="99"/>
      <c r="G223" s="99"/>
    </row>
    <row r="224" spans="1:7" x14ac:dyDescent="0.25">
      <c r="A224"/>
      <c r="B224" s="99"/>
      <c r="C224" s="99"/>
      <c r="D224" s="99"/>
      <c r="E224" s="99"/>
      <c r="F224" s="99"/>
      <c r="G224" s="99"/>
    </row>
    <row r="225" spans="1:7" x14ac:dyDescent="0.25">
      <c r="A225"/>
      <c r="B225" s="99"/>
      <c r="C225" s="99"/>
      <c r="D225" s="99"/>
      <c r="E225" s="99"/>
      <c r="F225" s="99"/>
      <c r="G225" s="99"/>
    </row>
    <row r="226" spans="1:7" x14ac:dyDescent="0.25">
      <c r="A226"/>
      <c r="B226" s="99"/>
      <c r="C226" s="99"/>
      <c r="D226" s="99"/>
      <c r="E226" s="99"/>
      <c r="F226" s="99"/>
      <c r="G226" s="99"/>
    </row>
    <row r="227" spans="1:7" x14ac:dyDescent="0.25">
      <c r="A227"/>
      <c r="B227" s="99"/>
      <c r="C227" s="99"/>
      <c r="D227" s="99"/>
      <c r="E227" s="99"/>
      <c r="F227" s="99"/>
      <c r="G227" s="99"/>
    </row>
    <row r="228" spans="1:7" x14ac:dyDescent="0.25">
      <c r="A228"/>
      <c r="B228" s="99"/>
      <c r="C228" s="99"/>
      <c r="D228" s="99"/>
      <c r="E228" s="99"/>
      <c r="F228" s="99"/>
      <c r="G228" s="99"/>
    </row>
    <row r="229" spans="1:7" x14ac:dyDescent="0.25">
      <c r="A229"/>
      <c r="B229" s="99"/>
      <c r="C229" s="99"/>
      <c r="D229" s="99"/>
      <c r="E229" s="99"/>
      <c r="F229" s="99"/>
      <c r="G229" s="99"/>
    </row>
    <row r="230" spans="1:7" x14ac:dyDescent="0.25">
      <c r="A230"/>
      <c r="B230" s="99"/>
      <c r="C230" s="99"/>
      <c r="D230" s="99"/>
      <c r="E230" s="99"/>
      <c r="F230" s="99"/>
      <c r="G230" s="99"/>
    </row>
    <row r="231" spans="1:7" x14ac:dyDescent="0.25">
      <c r="A231"/>
      <c r="B231" s="99"/>
      <c r="C231" s="99"/>
      <c r="D231" s="99"/>
      <c r="E231" s="99"/>
      <c r="F231" s="99"/>
      <c r="G231" s="99"/>
    </row>
    <row r="232" spans="1:7" x14ac:dyDescent="0.25">
      <c r="A232"/>
      <c r="B232" s="99"/>
      <c r="C232" s="99"/>
      <c r="D232" s="99"/>
      <c r="E232" s="99"/>
      <c r="F232" s="99"/>
      <c r="G232" s="99"/>
    </row>
    <row r="233" spans="1:7" x14ac:dyDescent="0.25">
      <c r="A233"/>
      <c r="B233" s="99"/>
      <c r="C233" s="99"/>
      <c r="D233" s="99"/>
      <c r="E233" s="99"/>
      <c r="F233" s="99"/>
      <c r="G233" s="99"/>
    </row>
    <row r="234" spans="1:7" x14ac:dyDescent="0.25">
      <c r="A234"/>
      <c r="B234" s="99"/>
      <c r="C234" s="99"/>
      <c r="D234" s="99"/>
      <c r="E234" s="99"/>
      <c r="F234" s="99"/>
      <c r="G234" s="99"/>
    </row>
    <row r="235" spans="1:7" x14ac:dyDescent="0.25">
      <c r="A235"/>
      <c r="B235" s="99"/>
      <c r="C235" s="99"/>
      <c r="D235" s="99"/>
      <c r="E235" s="99"/>
      <c r="F235" s="99"/>
      <c r="G235" s="99"/>
    </row>
    <row r="236" spans="1:7" x14ac:dyDescent="0.25">
      <c r="A236"/>
      <c r="B236" s="99"/>
      <c r="C236" s="99"/>
      <c r="D236" s="99"/>
      <c r="E236" s="99"/>
      <c r="F236" s="99"/>
      <c r="G236" s="99"/>
    </row>
    <row r="237" spans="1:7" x14ac:dyDescent="0.25">
      <c r="A237"/>
      <c r="B237" s="99"/>
      <c r="C237" s="99"/>
      <c r="D237" s="99"/>
      <c r="E237" s="99"/>
      <c r="F237" s="99"/>
      <c r="G237" s="99"/>
    </row>
    <row r="238" spans="1:7" x14ac:dyDescent="0.25">
      <c r="A238"/>
      <c r="B238" s="99"/>
      <c r="C238" s="99"/>
      <c r="D238" s="99"/>
      <c r="E238" s="99"/>
      <c r="F238" s="99"/>
      <c r="G238" s="99"/>
    </row>
    <row r="239" spans="1:7" x14ac:dyDescent="0.25">
      <c r="A239"/>
      <c r="B239" s="99"/>
      <c r="C239" s="99"/>
      <c r="D239" s="99"/>
      <c r="E239" s="99"/>
      <c r="F239" s="99"/>
      <c r="G239" s="99"/>
    </row>
    <row r="240" spans="1:7" x14ac:dyDescent="0.25">
      <c r="A240"/>
      <c r="B240" s="99"/>
      <c r="C240" s="99"/>
      <c r="D240" s="99"/>
      <c r="E240" s="99"/>
      <c r="F240" s="99"/>
      <c r="G240" s="99"/>
    </row>
    <row r="241" spans="1:7" x14ac:dyDescent="0.25">
      <c r="A241"/>
      <c r="B241" s="99"/>
      <c r="C241" s="99"/>
      <c r="D241" s="99"/>
      <c r="E241" s="99"/>
      <c r="F241" s="99"/>
      <c r="G241" s="99"/>
    </row>
    <row r="242" spans="1:7" x14ac:dyDescent="0.25">
      <c r="A242"/>
      <c r="B242" s="99"/>
      <c r="C242" s="99"/>
      <c r="D242" s="99"/>
      <c r="E242" s="99"/>
      <c r="F242" s="99"/>
      <c r="G242" s="99"/>
    </row>
    <row r="243" spans="1:7" x14ac:dyDescent="0.25">
      <c r="A243"/>
      <c r="B243" s="99"/>
      <c r="C243" s="99"/>
      <c r="D243" s="99"/>
      <c r="E243" s="99"/>
      <c r="F243" s="99"/>
      <c r="G243" s="99"/>
    </row>
    <row r="244" spans="1:7" x14ac:dyDescent="0.25">
      <c r="A244"/>
      <c r="B244" s="99"/>
      <c r="C244" s="99"/>
      <c r="D244" s="99"/>
      <c r="E244" s="99"/>
      <c r="F244" s="99"/>
      <c r="G244" s="99"/>
    </row>
    <row r="245" spans="1:7" x14ac:dyDescent="0.25">
      <c r="A245"/>
      <c r="B245" s="99"/>
      <c r="C245" s="99"/>
      <c r="D245" s="99"/>
      <c r="E245" s="99"/>
      <c r="F245" s="99"/>
      <c r="G245" s="99"/>
    </row>
    <row r="246" spans="1:7" x14ac:dyDescent="0.25">
      <c r="A246"/>
      <c r="B246" s="99"/>
      <c r="C246" s="99"/>
      <c r="D246" s="99"/>
      <c r="E246" s="99"/>
      <c r="F246" s="99"/>
      <c r="G246" s="99"/>
    </row>
    <row r="247" spans="1:7" x14ac:dyDescent="0.25">
      <c r="A247"/>
      <c r="B247" s="99"/>
      <c r="C247" s="99"/>
      <c r="D247" s="99"/>
      <c r="E247" s="99"/>
      <c r="F247" s="99"/>
      <c r="G247" s="99"/>
    </row>
    <row r="248" spans="1:7" x14ac:dyDescent="0.25">
      <c r="A248"/>
      <c r="B248" s="99"/>
      <c r="C248" s="99"/>
      <c r="D248" s="99"/>
      <c r="E248" s="99"/>
      <c r="F248" s="99"/>
      <c r="G248" s="99"/>
    </row>
    <row r="249" spans="1:7" x14ac:dyDescent="0.25">
      <c r="A249"/>
      <c r="B249" s="99"/>
      <c r="C249" s="99"/>
      <c r="D249" s="99"/>
      <c r="E249" s="99"/>
      <c r="F249" s="99"/>
      <c r="G249" s="99"/>
    </row>
    <row r="250" spans="1:7" x14ac:dyDescent="0.25">
      <c r="A250"/>
      <c r="B250" s="99"/>
      <c r="C250" s="99"/>
      <c r="D250" s="99"/>
      <c r="E250" s="99"/>
      <c r="F250" s="99"/>
      <c r="G250" s="99"/>
    </row>
    <row r="251" spans="1:7" x14ac:dyDescent="0.25">
      <c r="A251"/>
      <c r="B251" s="99"/>
      <c r="C251" s="99"/>
      <c r="D251" s="99"/>
      <c r="E251" s="99"/>
      <c r="F251" s="99"/>
      <c r="G251" s="99"/>
    </row>
    <row r="252" spans="1:7" x14ac:dyDescent="0.25">
      <c r="A252"/>
      <c r="B252" s="99"/>
      <c r="C252" s="99"/>
      <c r="D252" s="99"/>
      <c r="E252" s="99"/>
      <c r="F252" s="99"/>
      <c r="G252" s="99"/>
    </row>
    <row r="253" spans="1:7" x14ac:dyDescent="0.25">
      <c r="A253"/>
      <c r="B253" s="99"/>
      <c r="C253" s="99"/>
      <c r="D253" s="99"/>
      <c r="E253" s="99"/>
      <c r="F253" s="99"/>
      <c r="G253" s="99"/>
    </row>
    <row r="254" spans="1:7" x14ac:dyDescent="0.25">
      <c r="A254"/>
      <c r="B254" s="99"/>
      <c r="C254" s="99"/>
      <c r="D254" s="99"/>
      <c r="E254" s="99"/>
      <c r="F254" s="99"/>
      <c r="G254" s="99"/>
    </row>
    <row r="255" spans="1:7" x14ac:dyDescent="0.25">
      <c r="A255"/>
      <c r="B255" s="99"/>
      <c r="C255" s="99"/>
      <c r="D255" s="99"/>
      <c r="E255" s="99"/>
      <c r="F255" s="99"/>
      <c r="G255" s="99"/>
    </row>
    <row r="256" spans="1:7" x14ac:dyDescent="0.25">
      <c r="A256"/>
      <c r="B256" s="99"/>
      <c r="C256" s="99"/>
      <c r="D256" s="99"/>
      <c r="E256" s="99"/>
      <c r="F256" s="99"/>
      <c r="G256" s="99"/>
    </row>
    <row r="257" spans="1:7" x14ac:dyDescent="0.25">
      <c r="A257"/>
      <c r="B257" s="99"/>
      <c r="C257" s="99"/>
      <c r="D257" s="99"/>
      <c r="E257" s="99"/>
      <c r="F257" s="99"/>
      <c r="G257" s="99"/>
    </row>
    <row r="258" spans="1:7" x14ac:dyDescent="0.25">
      <c r="A258"/>
      <c r="B258" s="99"/>
      <c r="C258" s="99"/>
      <c r="D258" s="99"/>
      <c r="E258" s="99"/>
      <c r="F258" s="99"/>
      <c r="G258" s="99"/>
    </row>
    <row r="259" spans="1:7" x14ac:dyDescent="0.25">
      <c r="A259"/>
      <c r="B259" s="99"/>
      <c r="C259" s="99"/>
      <c r="D259" s="99"/>
      <c r="E259" s="99"/>
      <c r="F259" s="99"/>
      <c r="G259" s="99"/>
    </row>
    <row r="260" spans="1:7" x14ac:dyDescent="0.25">
      <c r="A260"/>
      <c r="B260" s="99"/>
      <c r="C260" s="99"/>
      <c r="D260" s="99"/>
      <c r="E260" s="99"/>
      <c r="F260" s="99"/>
      <c r="G260" s="99"/>
    </row>
    <row r="261" spans="1:7" x14ac:dyDescent="0.25">
      <c r="A261"/>
      <c r="B261" s="99"/>
      <c r="C261" s="99"/>
      <c r="D261" s="99"/>
      <c r="E261" s="99"/>
      <c r="F261" s="99"/>
      <c r="G261" s="99"/>
    </row>
    <row r="262" spans="1:7" x14ac:dyDescent="0.25">
      <c r="A262"/>
      <c r="B262" s="99"/>
      <c r="C262" s="99"/>
      <c r="D262" s="99"/>
      <c r="E262" s="99"/>
      <c r="F262" s="99"/>
      <c r="G262" s="99"/>
    </row>
    <row r="263" spans="1:7" x14ac:dyDescent="0.25">
      <c r="A263"/>
      <c r="B263" s="99"/>
      <c r="C263" s="99"/>
      <c r="D263" s="99"/>
      <c r="E263" s="99"/>
      <c r="F263" s="99"/>
      <c r="G263" s="99"/>
    </row>
    <row r="264" spans="1:7" x14ac:dyDescent="0.25">
      <c r="A264"/>
      <c r="B264" s="99"/>
      <c r="C264" s="99"/>
      <c r="D264" s="99"/>
      <c r="E264" s="99"/>
      <c r="F264" s="99"/>
      <c r="G264" s="99"/>
    </row>
    <row r="265" spans="1:7" x14ac:dyDescent="0.25">
      <c r="A265"/>
      <c r="B265" s="99"/>
      <c r="C265" s="99"/>
      <c r="D265" s="99"/>
      <c r="E265" s="99"/>
      <c r="F265" s="99"/>
      <c r="G265" s="99"/>
    </row>
    <row r="266" spans="1:7" x14ac:dyDescent="0.25">
      <c r="A266"/>
      <c r="B266" s="99"/>
      <c r="C266" s="99"/>
      <c r="D266" s="99"/>
      <c r="E266" s="99"/>
      <c r="F266" s="99"/>
      <c r="G266" s="99"/>
    </row>
    <row r="267" spans="1:7" x14ac:dyDescent="0.25">
      <c r="A267"/>
      <c r="B267" s="99"/>
      <c r="C267" s="99"/>
      <c r="D267" s="99"/>
      <c r="E267" s="99"/>
      <c r="F267" s="99"/>
      <c r="G267" s="99"/>
    </row>
    <row r="268" spans="1:7" x14ac:dyDescent="0.25">
      <c r="A268"/>
      <c r="B268" s="99"/>
      <c r="C268" s="99"/>
      <c r="D268" s="99"/>
      <c r="E268" s="99"/>
      <c r="F268" s="99"/>
      <c r="G268" s="99"/>
    </row>
    <row r="269" spans="1:7" x14ac:dyDescent="0.25">
      <c r="A269"/>
      <c r="B269" s="99"/>
      <c r="C269" s="99"/>
      <c r="D269" s="99"/>
      <c r="E269" s="99"/>
      <c r="F269" s="99"/>
      <c r="G269" s="99"/>
    </row>
    <row r="270" spans="1:7" x14ac:dyDescent="0.25">
      <c r="A270"/>
      <c r="B270" s="99"/>
      <c r="C270" s="99"/>
      <c r="D270" s="99"/>
      <c r="E270" s="99"/>
      <c r="F270" s="99"/>
      <c r="G270" s="99"/>
    </row>
    <row r="271" spans="1:7" x14ac:dyDescent="0.25">
      <c r="A271"/>
      <c r="B271" s="99"/>
      <c r="C271" s="99"/>
      <c r="D271" s="99"/>
      <c r="E271" s="99"/>
      <c r="F271" s="99"/>
      <c r="G271" s="99"/>
    </row>
    <row r="272" spans="1:7" x14ac:dyDescent="0.25">
      <c r="A272"/>
      <c r="B272" s="99"/>
      <c r="C272" s="99"/>
      <c r="D272" s="99"/>
      <c r="E272" s="99"/>
      <c r="F272" s="99"/>
      <c r="G272" s="99"/>
    </row>
    <row r="273" spans="1:7" x14ac:dyDescent="0.25">
      <c r="A273"/>
      <c r="B273" s="99"/>
      <c r="C273" s="99"/>
      <c r="D273" s="99"/>
      <c r="E273" s="99"/>
      <c r="F273" s="99"/>
      <c r="G273" s="99"/>
    </row>
    <row r="274" spans="1:7" x14ac:dyDescent="0.25">
      <c r="A274"/>
      <c r="B274" s="99"/>
      <c r="C274" s="99"/>
      <c r="D274" s="99"/>
      <c r="E274" s="99"/>
      <c r="F274" s="99"/>
      <c r="G274" s="99"/>
    </row>
    <row r="275" spans="1:7" x14ac:dyDescent="0.25">
      <c r="A275"/>
      <c r="B275" s="99"/>
      <c r="C275" s="99"/>
      <c r="D275" s="99"/>
      <c r="E275" s="99"/>
      <c r="F275" s="99"/>
      <c r="G275" s="99"/>
    </row>
    <row r="276" spans="1:7" x14ac:dyDescent="0.25">
      <c r="A276"/>
      <c r="B276" s="99"/>
      <c r="C276" s="99"/>
      <c r="D276" s="99"/>
      <c r="E276" s="99"/>
      <c r="F276" s="99"/>
      <c r="G276" s="99"/>
    </row>
    <row r="277" spans="1:7" x14ac:dyDescent="0.25">
      <c r="A277"/>
      <c r="B277" s="99"/>
      <c r="C277" s="99"/>
      <c r="D277" s="99"/>
      <c r="E277" s="99"/>
      <c r="F277" s="99"/>
      <c r="G277" s="99"/>
    </row>
    <row r="278" spans="1:7" x14ac:dyDescent="0.25">
      <c r="A278"/>
      <c r="B278" s="99"/>
      <c r="C278" s="99"/>
      <c r="D278" s="99"/>
      <c r="E278" s="99"/>
      <c r="F278" s="99"/>
      <c r="G278" s="99"/>
    </row>
    <row r="279" spans="1:7" x14ac:dyDescent="0.25">
      <c r="A279"/>
      <c r="B279" s="99"/>
      <c r="C279" s="99"/>
      <c r="D279" s="99"/>
      <c r="E279" s="99"/>
      <c r="F279" s="99"/>
      <c r="G279" s="99"/>
    </row>
    <row r="280" spans="1:7" x14ac:dyDescent="0.25">
      <c r="A280"/>
      <c r="B280" s="99"/>
      <c r="C280" s="99"/>
      <c r="D280" s="99"/>
      <c r="E280" s="99"/>
      <c r="F280" s="99"/>
      <c r="G280" s="99"/>
    </row>
    <row r="281" spans="1:7" x14ac:dyDescent="0.25">
      <c r="A281"/>
      <c r="B281" s="99"/>
      <c r="C281" s="99"/>
      <c r="D281" s="99"/>
      <c r="E281" s="99"/>
      <c r="F281" s="99"/>
      <c r="G281" s="99"/>
    </row>
    <row r="282" spans="1:7" x14ac:dyDescent="0.25">
      <c r="A282"/>
      <c r="B282" s="99"/>
      <c r="C282" s="99"/>
      <c r="D282" s="99"/>
      <c r="E282" s="99"/>
      <c r="F282" s="99"/>
      <c r="G282" s="99"/>
    </row>
    <row r="283" spans="1:7" x14ac:dyDescent="0.25">
      <c r="A283"/>
      <c r="B283" s="99"/>
      <c r="C283" s="99"/>
      <c r="D283" s="99"/>
      <c r="E283" s="99"/>
      <c r="F283" s="99"/>
      <c r="G283" s="99"/>
    </row>
    <row r="284" spans="1:7" x14ac:dyDescent="0.25">
      <c r="A284"/>
      <c r="B284" s="99"/>
      <c r="C284" s="99"/>
      <c r="D284" s="99"/>
      <c r="E284" s="99"/>
      <c r="F284" s="99"/>
      <c r="G284" s="99"/>
    </row>
    <row r="285" spans="1:7" x14ac:dyDescent="0.25">
      <c r="A285"/>
      <c r="B285" s="99"/>
      <c r="C285" s="99"/>
      <c r="D285" s="99"/>
      <c r="E285" s="99"/>
      <c r="F285" s="99"/>
      <c r="G285" s="99"/>
    </row>
    <row r="286" spans="1:7" x14ac:dyDescent="0.25">
      <c r="A286"/>
      <c r="B286" s="99"/>
      <c r="C286" s="99"/>
      <c r="D286" s="99"/>
      <c r="E286" s="99"/>
      <c r="F286" s="99"/>
      <c r="G286" s="99"/>
    </row>
    <row r="287" spans="1:7" x14ac:dyDescent="0.25">
      <c r="A287"/>
      <c r="B287" s="99"/>
      <c r="C287" s="99"/>
      <c r="D287" s="99"/>
      <c r="E287" s="99"/>
      <c r="F287" s="99"/>
      <c r="G287" s="99"/>
    </row>
    <row r="288" spans="1:7" x14ac:dyDescent="0.25">
      <c r="A288"/>
      <c r="B288" s="99"/>
      <c r="C288" s="99"/>
      <c r="D288" s="99"/>
      <c r="E288" s="99"/>
      <c r="F288" s="99"/>
      <c r="G288" s="99"/>
    </row>
    <row r="289" spans="1:7" x14ac:dyDescent="0.25">
      <c r="A289"/>
      <c r="B289" s="99"/>
      <c r="C289" s="99"/>
      <c r="D289" s="99"/>
      <c r="E289" s="99"/>
      <c r="F289" s="99"/>
      <c r="G289" s="99"/>
    </row>
    <row r="290" spans="1:7" x14ac:dyDescent="0.25">
      <c r="A290"/>
      <c r="B290" s="99"/>
      <c r="C290" s="99"/>
      <c r="D290" s="99"/>
      <c r="E290" s="99"/>
      <c r="F290" s="99"/>
      <c r="G290" s="99"/>
    </row>
    <row r="291" spans="1:7" x14ac:dyDescent="0.25">
      <c r="A291"/>
      <c r="B291" s="99"/>
      <c r="C291" s="99"/>
      <c r="D291" s="99"/>
      <c r="E291" s="99"/>
      <c r="F291" s="99"/>
      <c r="G291" s="99"/>
    </row>
    <row r="292" spans="1:7" x14ac:dyDescent="0.25">
      <c r="A292"/>
      <c r="B292" s="99"/>
      <c r="C292" s="99"/>
      <c r="D292" s="99"/>
      <c r="E292" s="99"/>
      <c r="F292" s="99"/>
      <c r="G292" s="99"/>
    </row>
    <row r="293" spans="1:7" x14ac:dyDescent="0.25">
      <c r="A293"/>
      <c r="B293" s="99"/>
      <c r="C293" s="99"/>
      <c r="D293" s="99"/>
      <c r="E293" s="99"/>
      <c r="F293" s="99"/>
      <c r="G293" s="99"/>
    </row>
    <row r="294" spans="1:7" x14ac:dyDescent="0.25">
      <c r="A294"/>
      <c r="B294" s="99"/>
      <c r="C294" s="99"/>
      <c r="D294" s="99"/>
      <c r="E294" s="99"/>
      <c r="F294" s="99"/>
      <c r="G294" s="99"/>
    </row>
    <row r="295" spans="1:7" x14ac:dyDescent="0.25">
      <c r="A295"/>
      <c r="B295" s="99"/>
      <c r="C295" s="99"/>
      <c r="D295" s="99"/>
      <c r="E295" s="99"/>
      <c r="F295" s="99"/>
      <c r="G295" s="99"/>
    </row>
    <row r="296" spans="1:7" x14ac:dyDescent="0.25">
      <c r="A296"/>
      <c r="B296" s="99"/>
      <c r="C296" s="99"/>
      <c r="D296" s="99"/>
      <c r="E296" s="99"/>
      <c r="F296" s="99"/>
      <c r="G296" s="99"/>
    </row>
    <row r="297" spans="1:7" x14ac:dyDescent="0.25">
      <c r="A297"/>
      <c r="B297" s="99"/>
      <c r="C297" s="99"/>
      <c r="D297" s="99"/>
      <c r="E297" s="99"/>
      <c r="F297" s="99"/>
      <c r="G297" s="99"/>
    </row>
    <row r="298" spans="1:7" x14ac:dyDescent="0.25">
      <c r="A298"/>
      <c r="B298" s="99"/>
      <c r="C298" s="99"/>
      <c r="D298" s="99"/>
      <c r="E298" s="99"/>
      <c r="F298" s="99"/>
      <c r="G298" s="99"/>
    </row>
    <row r="299" spans="1:7" x14ac:dyDescent="0.25">
      <c r="A299"/>
      <c r="B299" s="99"/>
      <c r="C299" s="99"/>
      <c r="D299" s="99"/>
      <c r="E299" s="99"/>
      <c r="F299" s="99"/>
      <c r="G299" s="99"/>
    </row>
    <row r="300" spans="1:7" x14ac:dyDescent="0.25">
      <c r="A300"/>
      <c r="B300" s="99"/>
      <c r="C300" s="99"/>
      <c r="D300" s="99"/>
      <c r="E300" s="99"/>
      <c r="F300" s="99"/>
      <c r="G300" s="99"/>
    </row>
    <row r="301" spans="1:7" x14ac:dyDescent="0.25">
      <c r="A301"/>
      <c r="B301" s="99"/>
      <c r="C301" s="99"/>
      <c r="D301" s="99"/>
      <c r="E301" s="99"/>
      <c r="F301" s="99"/>
      <c r="G301" s="99"/>
    </row>
    <row r="302" spans="1:7" x14ac:dyDescent="0.25">
      <c r="A302"/>
      <c r="B302" s="99"/>
      <c r="C302" s="99"/>
      <c r="D302" s="99"/>
      <c r="E302" s="99"/>
      <c r="F302" s="99"/>
      <c r="G302" s="99"/>
    </row>
    <row r="303" spans="1:7" x14ac:dyDescent="0.25">
      <c r="A303"/>
      <c r="B303" s="99"/>
      <c r="C303" s="99"/>
      <c r="D303" s="99"/>
      <c r="E303" s="99"/>
      <c r="F303" s="99"/>
      <c r="G303" s="99"/>
    </row>
    <row r="304" spans="1:7" x14ac:dyDescent="0.25">
      <c r="A304"/>
      <c r="B304" s="99"/>
      <c r="C304" s="99"/>
      <c r="D304" s="99"/>
      <c r="E304" s="99"/>
      <c r="F304" s="99"/>
      <c r="G304" s="99"/>
    </row>
    <row r="305" spans="1:7" x14ac:dyDescent="0.25">
      <c r="A305"/>
      <c r="B305" s="99"/>
      <c r="C305" s="99"/>
      <c r="D305" s="99"/>
      <c r="E305" s="99"/>
      <c r="F305" s="99"/>
      <c r="G305" s="99"/>
    </row>
    <row r="306" spans="1:7" x14ac:dyDescent="0.25">
      <c r="A306"/>
      <c r="B306" s="99"/>
      <c r="C306" s="99"/>
      <c r="D306" s="99"/>
      <c r="E306" s="99"/>
      <c r="F306" s="99"/>
      <c r="G306" s="99"/>
    </row>
    <row r="307" spans="1:7" x14ac:dyDescent="0.25">
      <c r="A307"/>
      <c r="B307" s="99"/>
      <c r="C307" s="99"/>
      <c r="D307" s="99"/>
      <c r="E307" s="99"/>
      <c r="F307" s="99"/>
      <c r="G307" s="99"/>
    </row>
    <row r="308" spans="1:7" x14ac:dyDescent="0.25">
      <c r="A308"/>
      <c r="B308" s="99"/>
      <c r="C308" s="99"/>
      <c r="D308" s="99"/>
      <c r="E308" s="99"/>
      <c r="F308" s="99"/>
      <c r="G308" s="99"/>
    </row>
    <row r="309" spans="1:7" x14ac:dyDescent="0.25">
      <c r="A309"/>
      <c r="B309" s="99"/>
      <c r="C309" s="99"/>
      <c r="D309" s="99"/>
      <c r="E309" s="99"/>
      <c r="F309" s="99"/>
      <c r="G309" s="99"/>
    </row>
    <row r="310" spans="1:7" x14ac:dyDescent="0.25">
      <c r="A310"/>
      <c r="B310" s="99"/>
      <c r="C310" s="99"/>
      <c r="D310" s="99"/>
      <c r="E310" s="99"/>
      <c r="F310" s="99"/>
      <c r="G310" s="99"/>
    </row>
    <row r="311" spans="1:7" x14ac:dyDescent="0.25">
      <c r="A311"/>
      <c r="B311" s="99"/>
      <c r="C311" s="99"/>
      <c r="D311" s="99"/>
      <c r="E311" s="99"/>
      <c r="F311" s="99"/>
      <c r="G311" s="99"/>
    </row>
    <row r="312" spans="1:7" x14ac:dyDescent="0.25">
      <c r="A312"/>
      <c r="B312" s="99"/>
      <c r="C312" s="99"/>
      <c r="D312" s="99"/>
      <c r="E312" s="99"/>
      <c r="F312" s="99"/>
      <c r="G312" s="99"/>
    </row>
    <row r="313" spans="1:7" x14ac:dyDescent="0.25">
      <c r="A313"/>
      <c r="B313" s="99"/>
      <c r="C313" s="99"/>
      <c r="D313" s="99"/>
      <c r="E313" s="99"/>
      <c r="F313" s="99"/>
      <c r="G313" s="99"/>
    </row>
    <row r="314" spans="1:7" x14ac:dyDescent="0.25">
      <c r="A314"/>
      <c r="B314" s="99"/>
      <c r="C314" s="99"/>
      <c r="D314" s="99"/>
      <c r="E314" s="99"/>
      <c r="F314" s="99"/>
      <c r="G314" s="99"/>
    </row>
    <row r="315" spans="1:7" x14ac:dyDescent="0.25">
      <c r="A315"/>
      <c r="B315" s="99"/>
      <c r="C315" s="99"/>
      <c r="D315" s="99"/>
      <c r="E315" s="99"/>
      <c r="F315" s="99"/>
      <c r="G315" s="99"/>
    </row>
    <row r="316" spans="1:7" x14ac:dyDescent="0.25">
      <c r="A316"/>
      <c r="B316" s="99"/>
      <c r="C316" s="99"/>
      <c r="D316" s="99"/>
      <c r="E316" s="99"/>
      <c r="F316" s="99"/>
      <c r="G316" s="99"/>
    </row>
    <row r="317" spans="1:7" x14ac:dyDescent="0.25">
      <c r="A317"/>
      <c r="B317" s="99"/>
      <c r="C317" s="99"/>
      <c r="D317" s="99"/>
      <c r="E317" s="99"/>
      <c r="F317" s="99"/>
      <c r="G317" s="99"/>
    </row>
    <row r="318" spans="1:7" x14ac:dyDescent="0.25">
      <c r="A318"/>
      <c r="B318" s="99"/>
      <c r="C318" s="99"/>
      <c r="D318" s="99"/>
      <c r="E318" s="99"/>
      <c r="F318" s="99"/>
      <c r="G318" s="99"/>
    </row>
    <row r="319" spans="1:7" x14ac:dyDescent="0.25">
      <c r="A319"/>
      <c r="B319" s="99"/>
      <c r="C319" s="99"/>
      <c r="D319" s="99"/>
      <c r="E319" s="99"/>
      <c r="F319" s="99"/>
      <c r="G319" s="99"/>
    </row>
    <row r="320" spans="1:7" x14ac:dyDescent="0.25">
      <c r="A320"/>
      <c r="B320" s="99"/>
      <c r="C320" s="99"/>
      <c r="D320" s="99"/>
      <c r="E320" s="99"/>
      <c r="F320" s="99"/>
      <c r="G320" s="99"/>
    </row>
    <row r="321" spans="1:7" x14ac:dyDescent="0.25">
      <c r="A321"/>
      <c r="B321" s="99"/>
      <c r="C321" s="99"/>
      <c r="D321" s="99"/>
      <c r="E321" s="99"/>
      <c r="F321" s="99"/>
      <c r="G321" s="99"/>
    </row>
    <row r="322" spans="1:7" x14ac:dyDescent="0.25">
      <c r="A322"/>
      <c r="B322" s="99"/>
      <c r="C322" s="99"/>
      <c r="D322" s="99"/>
      <c r="E322" s="99"/>
      <c r="F322" s="99"/>
      <c r="G322" s="99"/>
    </row>
    <row r="323" spans="1:7" x14ac:dyDescent="0.25">
      <c r="A323"/>
      <c r="B323" s="99"/>
      <c r="C323" s="99"/>
      <c r="D323" s="99"/>
      <c r="E323" s="99"/>
      <c r="F323" s="99"/>
      <c r="G323" s="99"/>
    </row>
    <row r="324" spans="1:7" x14ac:dyDescent="0.25">
      <c r="A324"/>
      <c r="B324" s="99"/>
      <c r="C324" s="99"/>
      <c r="D324" s="99"/>
      <c r="E324" s="99"/>
      <c r="F324" s="99"/>
      <c r="G324" s="99"/>
    </row>
    <row r="325" spans="1:7" x14ac:dyDescent="0.25">
      <c r="A325"/>
      <c r="B325" s="99"/>
      <c r="C325" s="99"/>
      <c r="D325" s="99"/>
      <c r="E325" s="99"/>
      <c r="F325" s="99"/>
      <c r="G325" s="99"/>
    </row>
    <row r="326" spans="1:7" x14ac:dyDescent="0.25">
      <c r="A326"/>
      <c r="B326" s="99"/>
      <c r="C326" s="99"/>
      <c r="D326" s="99"/>
      <c r="E326" s="99"/>
      <c r="F326" s="99"/>
      <c r="G326" s="99"/>
    </row>
    <row r="327" spans="1:7" x14ac:dyDescent="0.25">
      <c r="A327"/>
      <c r="B327" s="99"/>
      <c r="C327" s="99"/>
      <c r="D327" s="99"/>
      <c r="E327" s="99"/>
      <c r="F327" s="99"/>
      <c r="G327" s="99"/>
    </row>
    <row r="328" spans="1:7" x14ac:dyDescent="0.25">
      <c r="A328"/>
      <c r="B328" s="99"/>
      <c r="C328" s="99"/>
      <c r="D328" s="99"/>
      <c r="E328" s="99"/>
      <c r="F328" s="99"/>
      <c r="G328" s="99"/>
    </row>
    <row r="329" spans="1:7" x14ac:dyDescent="0.25">
      <c r="A329"/>
      <c r="B329" s="99"/>
      <c r="C329" s="99"/>
      <c r="D329" s="99"/>
      <c r="E329" s="99"/>
      <c r="F329" s="99"/>
      <c r="G329" s="99"/>
    </row>
    <row r="330" spans="1:7" x14ac:dyDescent="0.25">
      <c r="A330"/>
      <c r="B330" s="99"/>
      <c r="C330" s="99"/>
      <c r="D330" s="99"/>
      <c r="E330" s="99"/>
      <c r="F330" s="99"/>
      <c r="G330" s="99"/>
    </row>
    <row r="331" spans="1:7" x14ac:dyDescent="0.25">
      <c r="A331"/>
      <c r="B331" s="99"/>
      <c r="C331" s="99"/>
      <c r="D331" s="99"/>
      <c r="E331" s="99"/>
      <c r="F331" s="99"/>
      <c r="G331" s="99"/>
    </row>
    <row r="332" spans="1:7" x14ac:dyDescent="0.25">
      <c r="A332"/>
      <c r="B332" s="99"/>
      <c r="C332" s="99"/>
      <c r="D332" s="99"/>
      <c r="E332" s="99"/>
      <c r="F332" s="99"/>
      <c r="G332" s="99"/>
    </row>
    <row r="333" spans="1:7" x14ac:dyDescent="0.25">
      <c r="A333"/>
      <c r="B333" s="99"/>
      <c r="C333" s="99"/>
      <c r="D333" s="99"/>
      <c r="E333" s="99"/>
      <c r="F333" s="99"/>
      <c r="G333" s="99"/>
    </row>
    <row r="334" spans="1:7" x14ac:dyDescent="0.25">
      <c r="A334"/>
      <c r="B334" s="99"/>
      <c r="C334" s="99"/>
      <c r="D334" s="99"/>
      <c r="E334" s="99"/>
      <c r="F334" s="99"/>
      <c r="G334" s="99"/>
    </row>
    <row r="335" spans="1:7" x14ac:dyDescent="0.25">
      <c r="A335"/>
      <c r="B335" s="99"/>
      <c r="C335" s="99"/>
      <c r="D335" s="99"/>
      <c r="E335" s="99"/>
      <c r="F335" s="99"/>
      <c r="G335" s="99"/>
    </row>
    <row r="336" spans="1:7" x14ac:dyDescent="0.25">
      <c r="A336"/>
      <c r="B336" s="99"/>
      <c r="C336" s="99"/>
      <c r="D336" s="99"/>
      <c r="E336" s="99"/>
      <c r="F336" s="99"/>
      <c r="G336" s="99"/>
    </row>
    <row r="337" spans="1:7" x14ac:dyDescent="0.25">
      <c r="A337"/>
      <c r="B337" s="99"/>
      <c r="C337" s="99"/>
      <c r="D337" s="99"/>
      <c r="E337" s="99"/>
      <c r="F337" s="99"/>
      <c r="G337" s="99"/>
    </row>
    <row r="338" spans="1:7" x14ac:dyDescent="0.25">
      <c r="A338"/>
      <c r="B338" s="99"/>
      <c r="C338" s="99"/>
      <c r="D338" s="99"/>
      <c r="E338" s="99"/>
      <c r="F338" s="99"/>
      <c r="G338" s="99"/>
    </row>
    <row r="339" spans="1:7" x14ac:dyDescent="0.25">
      <c r="A339"/>
      <c r="B339" s="99"/>
      <c r="C339" s="99"/>
      <c r="D339" s="99"/>
      <c r="E339" s="99"/>
      <c r="F339" s="99"/>
      <c r="G339" s="99"/>
    </row>
    <row r="340" spans="1:7" x14ac:dyDescent="0.25">
      <c r="A340"/>
      <c r="B340" s="99"/>
      <c r="C340" s="99"/>
      <c r="D340" s="99"/>
      <c r="E340" s="99"/>
      <c r="F340" s="99"/>
      <c r="G340" s="99"/>
    </row>
    <row r="341" spans="1:7" x14ac:dyDescent="0.25">
      <c r="A341"/>
      <c r="B341" s="99"/>
      <c r="C341" s="99"/>
      <c r="D341" s="99"/>
      <c r="E341" s="99"/>
      <c r="F341" s="99"/>
      <c r="G341" s="99"/>
    </row>
    <row r="342" spans="1:7" x14ac:dyDescent="0.25">
      <c r="A342"/>
      <c r="B342" s="99"/>
      <c r="C342" s="99"/>
      <c r="D342" s="99"/>
      <c r="E342" s="99"/>
      <c r="F342" s="99"/>
      <c r="G342" s="99"/>
    </row>
    <row r="343" spans="1:7" x14ac:dyDescent="0.25">
      <c r="A343"/>
      <c r="B343" s="99"/>
      <c r="C343" s="99"/>
      <c r="D343" s="99"/>
      <c r="E343" s="99"/>
      <c r="F343" s="99"/>
      <c r="G343" s="99"/>
    </row>
    <row r="344" spans="1:7" x14ac:dyDescent="0.25">
      <c r="A344"/>
      <c r="B344" s="99"/>
      <c r="C344" s="99"/>
      <c r="D344" s="99"/>
      <c r="E344" s="99"/>
      <c r="F344" s="99"/>
      <c r="G344" s="99"/>
    </row>
    <row r="345" spans="1:7" x14ac:dyDescent="0.25">
      <c r="A345"/>
      <c r="B345" s="99"/>
      <c r="C345" s="99"/>
      <c r="D345" s="99"/>
      <c r="E345" s="99"/>
      <c r="F345" s="99"/>
      <c r="G345" s="99"/>
    </row>
    <row r="346" spans="1:7" x14ac:dyDescent="0.25">
      <c r="A346"/>
      <c r="B346" s="99"/>
      <c r="C346" s="99"/>
      <c r="D346" s="99"/>
      <c r="E346" s="99"/>
      <c r="F346" s="99"/>
      <c r="G346" s="99"/>
    </row>
    <row r="347" spans="1:7" x14ac:dyDescent="0.25">
      <c r="A347"/>
      <c r="B347" s="99"/>
      <c r="C347" s="99"/>
      <c r="D347" s="99"/>
      <c r="E347" s="99"/>
      <c r="F347" s="99"/>
      <c r="G347" s="99"/>
    </row>
    <row r="348" spans="1:7" x14ac:dyDescent="0.25">
      <c r="A348"/>
      <c r="B348" s="99"/>
      <c r="C348" s="99"/>
      <c r="D348" s="99"/>
      <c r="E348" s="99"/>
      <c r="F348" s="99"/>
      <c r="G348" s="99"/>
    </row>
    <row r="349" spans="1:7" x14ac:dyDescent="0.25">
      <c r="A349"/>
      <c r="B349" s="99"/>
      <c r="C349" s="99"/>
      <c r="D349" s="99"/>
      <c r="E349" s="99"/>
      <c r="F349" s="99"/>
      <c r="G349" s="99"/>
    </row>
    <row r="350" spans="1:7" x14ac:dyDescent="0.25">
      <c r="A350"/>
      <c r="B350" s="99"/>
      <c r="C350" s="99"/>
      <c r="D350" s="99"/>
      <c r="E350" s="99"/>
      <c r="F350" s="99"/>
      <c r="G350" s="99"/>
    </row>
    <row r="351" spans="1:7" x14ac:dyDescent="0.25">
      <c r="A351"/>
      <c r="B351" s="99"/>
      <c r="C351" s="99"/>
      <c r="D351" s="99"/>
      <c r="E351" s="99"/>
      <c r="F351" s="99"/>
      <c r="G351" s="99"/>
    </row>
  </sheetData>
  <sheetProtection algorithmName="SHA-512" hashValue="fH1b0+VPWfAbSxeOxIldN+4r0/YdDMYHgJvjBzz7zvgMXY7jwlzofhCJBt0IErQ2Rfed19uSWp70rrl5GAJjXA==" saltValue="UMDwApKot8lpx6AHtXVrbw==" spinCount="100000" sheet="1" objects="1" scenarios="1" selectLockedCells="1"/>
  <pageMargins left="0.511811024" right="0.511811024" top="0.78740157499999996" bottom="0.78740157499999996" header="0.31496062000000002" footer="0.31496062000000002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9"/>
  <dimension ref="A1:J223"/>
  <sheetViews>
    <sheetView showGridLines="0" workbookViewId="0"/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330</v>
      </c>
      <c r="B1" s="95"/>
    </row>
    <row r="2" spans="1:9" x14ac:dyDescent="0.25">
      <c r="A2" s="102" t="s">
        <v>3</v>
      </c>
      <c r="B2" s="96">
        <v>180000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60" x14ac:dyDescent="0.25">
      <c r="A5" s="96" t="s">
        <v>45</v>
      </c>
      <c r="B5" s="96" t="s">
        <v>331</v>
      </c>
      <c r="C5" s="96" t="s">
        <v>475</v>
      </c>
      <c r="D5" s="96" t="s">
        <v>611</v>
      </c>
      <c r="E5" s="98">
        <v>42527</v>
      </c>
      <c r="F5" s="98">
        <v>42579</v>
      </c>
      <c r="G5" s="96">
        <v>10</v>
      </c>
      <c r="H5" s="96">
        <v>10</v>
      </c>
      <c r="I5" s="115">
        <v>29.5</v>
      </c>
    </row>
    <row r="6" spans="1:9" ht="60" x14ac:dyDescent="0.25">
      <c r="A6" s="96" t="s">
        <v>44</v>
      </c>
      <c r="B6" s="96" t="s">
        <v>331</v>
      </c>
      <c r="C6" s="96" t="s">
        <v>474</v>
      </c>
      <c r="D6" s="96" t="s">
        <v>611</v>
      </c>
      <c r="E6" s="98">
        <v>42527</v>
      </c>
      <c r="F6" s="98">
        <v>42579</v>
      </c>
      <c r="G6" s="96">
        <v>10</v>
      </c>
      <c r="H6" s="96">
        <v>10</v>
      </c>
      <c r="I6" s="115">
        <v>35</v>
      </c>
    </row>
    <row r="7" spans="1:9" ht="60" x14ac:dyDescent="0.25">
      <c r="A7" s="96" t="s">
        <v>44</v>
      </c>
      <c r="B7" s="96" t="s">
        <v>504</v>
      </c>
      <c r="C7" s="96" t="s">
        <v>551</v>
      </c>
      <c r="D7" s="96" t="s">
        <v>611</v>
      </c>
      <c r="E7" s="98">
        <v>42591</v>
      </c>
      <c r="F7" s="98">
        <v>42660</v>
      </c>
      <c r="G7" s="96">
        <v>5</v>
      </c>
      <c r="H7" s="96">
        <v>5</v>
      </c>
      <c r="I7" s="115">
        <v>17.5</v>
      </c>
    </row>
    <row r="8" spans="1:9" s="96" customFormat="1" ht="60" x14ac:dyDescent="0.25">
      <c r="A8" s="96" t="s">
        <v>43</v>
      </c>
      <c r="B8" s="96" t="s">
        <v>331</v>
      </c>
      <c r="C8" s="96" t="s">
        <v>475</v>
      </c>
      <c r="D8" s="96" t="s">
        <v>611</v>
      </c>
      <c r="E8" s="98">
        <v>42527</v>
      </c>
      <c r="F8" s="98">
        <v>42579</v>
      </c>
      <c r="G8" s="96">
        <v>10</v>
      </c>
      <c r="H8" s="96">
        <v>10</v>
      </c>
      <c r="I8" s="115">
        <v>30</v>
      </c>
    </row>
    <row r="9" spans="1:9" s="96" customFormat="1" ht="45" x14ac:dyDescent="0.25">
      <c r="A9" s="96" t="s">
        <v>47</v>
      </c>
      <c r="B9" s="96" t="s">
        <v>504</v>
      </c>
      <c r="C9" s="96" t="s">
        <v>558</v>
      </c>
      <c r="D9" s="96" t="s">
        <v>611</v>
      </c>
      <c r="E9" s="98">
        <v>42591</v>
      </c>
      <c r="F9" s="98">
        <v>42660</v>
      </c>
      <c r="G9" s="96">
        <v>150</v>
      </c>
      <c r="H9" s="96">
        <v>150</v>
      </c>
      <c r="I9" s="115">
        <v>375</v>
      </c>
    </row>
    <row r="10" spans="1:9" s="96" customFormat="1" ht="75" x14ac:dyDescent="0.25">
      <c r="A10" s="96" t="s">
        <v>58</v>
      </c>
      <c r="B10" s="96" t="s">
        <v>331</v>
      </c>
      <c r="C10" s="96" t="s">
        <v>471</v>
      </c>
      <c r="D10" s="96" t="s">
        <v>692</v>
      </c>
      <c r="E10" s="98">
        <v>42527</v>
      </c>
      <c r="F10" s="98">
        <v>42579</v>
      </c>
      <c r="G10" s="96">
        <v>200</v>
      </c>
      <c r="H10" s="96">
        <v>190</v>
      </c>
      <c r="I10" s="115">
        <v>95</v>
      </c>
    </row>
    <row r="11" spans="1:9" s="96" customFormat="1" ht="75" x14ac:dyDescent="0.25">
      <c r="A11" s="96" t="s">
        <v>59</v>
      </c>
      <c r="B11" s="96" t="s">
        <v>331</v>
      </c>
      <c r="C11" s="96" t="s">
        <v>476</v>
      </c>
      <c r="D11" s="96" t="s">
        <v>611</v>
      </c>
      <c r="E11" s="98">
        <v>42161</v>
      </c>
      <c r="F11" s="98">
        <v>42613</v>
      </c>
      <c r="G11" s="96">
        <v>200</v>
      </c>
      <c r="H11" s="96">
        <v>200</v>
      </c>
      <c r="I11" s="115">
        <v>64</v>
      </c>
    </row>
    <row r="12" spans="1:9" s="96" customFormat="1" ht="75" x14ac:dyDescent="0.25">
      <c r="A12" s="96" t="s">
        <v>59</v>
      </c>
      <c r="B12" s="96" t="s">
        <v>504</v>
      </c>
      <c r="C12" s="96" t="s">
        <v>557</v>
      </c>
      <c r="D12" s="96" t="s">
        <v>611</v>
      </c>
      <c r="E12" s="98">
        <v>42591</v>
      </c>
      <c r="F12" s="98">
        <v>42695</v>
      </c>
      <c r="G12" s="96">
        <v>250</v>
      </c>
      <c r="H12" s="96">
        <v>227</v>
      </c>
      <c r="I12" s="115">
        <v>72.64</v>
      </c>
    </row>
    <row r="13" spans="1:9" s="96" customFormat="1" ht="75" x14ac:dyDescent="0.25">
      <c r="A13" s="96" t="s">
        <v>60</v>
      </c>
      <c r="B13" s="96" t="s">
        <v>504</v>
      </c>
      <c r="C13" s="96" t="s">
        <v>557</v>
      </c>
      <c r="D13" s="96" t="s">
        <v>611</v>
      </c>
      <c r="E13" s="98">
        <v>42591</v>
      </c>
      <c r="F13" s="98">
        <v>42695</v>
      </c>
      <c r="G13" s="96">
        <v>250</v>
      </c>
      <c r="H13" s="96">
        <v>98</v>
      </c>
      <c r="I13" s="115">
        <v>31.36</v>
      </c>
    </row>
    <row r="14" spans="1:9" s="96" customFormat="1" ht="45" x14ac:dyDescent="0.25">
      <c r="A14" s="96" t="s">
        <v>121</v>
      </c>
      <c r="B14" s="96" t="s">
        <v>331</v>
      </c>
      <c r="C14" s="96" t="s">
        <v>473</v>
      </c>
      <c r="D14" s="96" t="s">
        <v>611</v>
      </c>
      <c r="E14" s="98">
        <v>42527</v>
      </c>
      <c r="F14" s="98">
        <v>42590</v>
      </c>
      <c r="G14" s="96">
        <v>20</v>
      </c>
      <c r="H14" s="96">
        <v>20</v>
      </c>
      <c r="I14" s="115">
        <v>399.79999999999995</v>
      </c>
    </row>
    <row r="15" spans="1:9" s="96" customFormat="1" ht="45" x14ac:dyDescent="0.25">
      <c r="A15" s="96" t="s">
        <v>121</v>
      </c>
      <c r="B15" s="96" t="s">
        <v>504</v>
      </c>
      <c r="C15" s="96" t="s">
        <v>555</v>
      </c>
      <c r="D15" s="96" t="s">
        <v>611</v>
      </c>
      <c r="E15" s="98">
        <v>42591</v>
      </c>
      <c r="F15" s="98">
        <v>42641</v>
      </c>
      <c r="G15" s="96">
        <v>5</v>
      </c>
      <c r="H15" s="96">
        <v>5</v>
      </c>
      <c r="I15" s="115">
        <v>99.949999999999989</v>
      </c>
    </row>
    <row r="16" spans="1:9" s="96" customFormat="1" ht="45" x14ac:dyDescent="0.25">
      <c r="A16" s="96" t="s">
        <v>122</v>
      </c>
      <c r="B16" s="96" t="s">
        <v>331</v>
      </c>
      <c r="C16" s="96" t="s">
        <v>470</v>
      </c>
      <c r="D16" s="96" t="s">
        <v>611</v>
      </c>
      <c r="E16" s="98">
        <v>42527</v>
      </c>
      <c r="F16" s="98">
        <v>42558</v>
      </c>
      <c r="G16" s="96">
        <v>10</v>
      </c>
      <c r="H16" s="96">
        <v>10</v>
      </c>
      <c r="I16" s="115">
        <v>332</v>
      </c>
    </row>
    <row r="17" spans="1:9" s="96" customFormat="1" ht="45" x14ac:dyDescent="0.25">
      <c r="A17" s="96" t="s">
        <v>132</v>
      </c>
      <c r="B17" s="96" t="s">
        <v>504</v>
      </c>
      <c r="C17" s="96" t="s">
        <v>551</v>
      </c>
      <c r="D17" s="96" t="s">
        <v>611</v>
      </c>
      <c r="E17" s="98">
        <v>42591</v>
      </c>
      <c r="F17" s="98">
        <v>42660</v>
      </c>
      <c r="G17" s="96">
        <v>50</v>
      </c>
      <c r="H17" s="96">
        <v>50</v>
      </c>
      <c r="I17" s="115">
        <v>100</v>
      </c>
    </row>
    <row r="18" spans="1:9" s="96" customFormat="1" ht="90" x14ac:dyDescent="0.25">
      <c r="A18" s="96" t="s">
        <v>138</v>
      </c>
      <c r="B18" s="96" t="s">
        <v>574</v>
      </c>
      <c r="C18" s="96" t="s">
        <v>651</v>
      </c>
      <c r="D18" s="96" t="s">
        <v>692</v>
      </c>
      <c r="E18" s="98">
        <v>42663</v>
      </c>
      <c r="F18" s="98">
        <v>42703</v>
      </c>
      <c r="G18" s="96">
        <v>10</v>
      </c>
      <c r="H18" s="96">
        <v>2</v>
      </c>
      <c r="I18" s="115">
        <v>28.2</v>
      </c>
    </row>
    <row r="19" spans="1:9" s="96" customFormat="1" ht="105" x14ac:dyDescent="0.25">
      <c r="A19" s="96" t="s">
        <v>137</v>
      </c>
      <c r="B19" s="96" t="s">
        <v>331</v>
      </c>
      <c r="C19" s="96" t="s">
        <v>472</v>
      </c>
      <c r="D19" s="96" t="s">
        <v>611</v>
      </c>
      <c r="E19" s="98">
        <v>42527</v>
      </c>
      <c r="F19" s="98">
        <v>42579</v>
      </c>
      <c r="G19" s="96">
        <v>20</v>
      </c>
      <c r="H19" s="96">
        <v>20</v>
      </c>
      <c r="I19" s="115">
        <v>228.4</v>
      </c>
    </row>
    <row r="20" spans="1:9" s="96" customFormat="1" ht="105" x14ac:dyDescent="0.25">
      <c r="A20" s="96" t="s">
        <v>137</v>
      </c>
      <c r="B20" s="96" t="s">
        <v>504</v>
      </c>
      <c r="C20" s="96" t="s">
        <v>553</v>
      </c>
      <c r="D20" s="96" t="s">
        <v>611</v>
      </c>
      <c r="E20" s="98">
        <v>42591</v>
      </c>
      <c r="F20" s="98">
        <v>42633</v>
      </c>
      <c r="G20" s="96">
        <v>5</v>
      </c>
      <c r="H20" s="96">
        <v>5</v>
      </c>
      <c r="I20" s="115">
        <v>57.1</v>
      </c>
    </row>
    <row r="21" spans="1:9" s="96" customFormat="1" ht="45" x14ac:dyDescent="0.25">
      <c r="A21" s="96" t="s">
        <v>143</v>
      </c>
      <c r="B21" s="96" t="s">
        <v>331</v>
      </c>
      <c r="C21" s="96" t="s">
        <v>477</v>
      </c>
      <c r="D21" s="96" t="s">
        <v>479</v>
      </c>
      <c r="E21" s="96" t="s">
        <v>477</v>
      </c>
      <c r="F21" s="96" t="s">
        <v>477</v>
      </c>
      <c r="G21" s="96">
        <v>300</v>
      </c>
      <c r="H21" s="96">
        <v>300</v>
      </c>
      <c r="I21" s="115">
        <v>2727</v>
      </c>
    </row>
    <row r="22" spans="1:9" s="96" customFormat="1" ht="60" x14ac:dyDescent="0.25">
      <c r="A22" s="96" t="s">
        <v>148</v>
      </c>
      <c r="B22" s="96" t="s">
        <v>331</v>
      </c>
      <c r="C22" s="96" t="s">
        <v>472</v>
      </c>
      <c r="D22" s="96" t="s">
        <v>692</v>
      </c>
      <c r="E22" s="98">
        <v>42527</v>
      </c>
      <c r="F22" s="98">
        <v>42579</v>
      </c>
      <c r="G22" s="96">
        <v>200</v>
      </c>
      <c r="H22" s="96">
        <v>42</v>
      </c>
      <c r="I22" s="115">
        <v>544.74</v>
      </c>
    </row>
    <row r="23" spans="1:9" s="96" customFormat="1" ht="30" x14ac:dyDescent="0.25">
      <c r="A23" s="96" t="s">
        <v>179</v>
      </c>
      <c r="B23" s="96" t="s">
        <v>331</v>
      </c>
      <c r="C23" s="96" t="s">
        <v>474</v>
      </c>
      <c r="D23" s="96" t="s">
        <v>611</v>
      </c>
      <c r="E23" s="98">
        <v>42527</v>
      </c>
      <c r="F23" s="98">
        <v>42576</v>
      </c>
      <c r="G23" s="96">
        <v>30</v>
      </c>
      <c r="H23" s="96">
        <v>30</v>
      </c>
      <c r="I23" s="115">
        <v>84</v>
      </c>
    </row>
    <row r="24" spans="1:9" s="96" customFormat="1" ht="30" x14ac:dyDescent="0.25">
      <c r="A24" s="96" t="s">
        <v>179</v>
      </c>
      <c r="B24" s="96" t="s">
        <v>574</v>
      </c>
      <c r="C24" s="96" t="s">
        <v>642</v>
      </c>
      <c r="D24" s="96" t="s">
        <v>611</v>
      </c>
      <c r="E24" s="98">
        <v>42663</v>
      </c>
      <c r="F24" s="98">
        <v>42703</v>
      </c>
      <c r="G24" s="96">
        <v>2</v>
      </c>
      <c r="H24" s="96">
        <v>2</v>
      </c>
      <c r="I24" s="115">
        <v>5.6</v>
      </c>
    </row>
    <row r="25" spans="1:9" s="96" customFormat="1" ht="45" x14ac:dyDescent="0.25">
      <c r="A25" s="96" t="s">
        <v>174</v>
      </c>
      <c r="B25" s="96" t="s">
        <v>331</v>
      </c>
      <c r="C25" s="96" t="s">
        <v>471</v>
      </c>
      <c r="D25" s="96" t="s">
        <v>611</v>
      </c>
      <c r="E25" s="98">
        <v>42527</v>
      </c>
      <c r="F25" s="98">
        <v>42585</v>
      </c>
      <c r="G25" s="96">
        <v>30</v>
      </c>
      <c r="H25" s="96">
        <v>30</v>
      </c>
      <c r="I25" s="115">
        <v>226.2</v>
      </c>
    </row>
    <row r="26" spans="1:9" s="96" customFormat="1" ht="45" x14ac:dyDescent="0.25">
      <c r="A26" s="96" t="s">
        <v>174</v>
      </c>
      <c r="B26" s="96" t="s">
        <v>504</v>
      </c>
      <c r="C26" s="96" t="s">
        <v>552</v>
      </c>
      <c r="D26" s="96" t="s">
        <v>611</v>
      </c>
      <c r="E26" s="98">
        <v>42591</v>
      </c>
      <c r="F26" s="98">
        <v>42646</v>
      </c>
      <c r="G26" s="96">
        <v>25</v>
      </c>
      <c r="H26" s="96">
        <v>25</v>
      </c>
      <c r="I26" s="115">
        <v>188.5</v>
      </c>
    </row>
    <row r="27" spans="1:9" s="96" customFormat="1" ht="60" x14ac:dyDescent="0.25">
      <c r="A27" s="96" t="s">
        <v>95</v>
      </c>
      <c r="B27" s="96" t="s">
        <v>331</v>
      </c>
      <c r="C27" s="96" t="s">
        <v>472</v>
      </c>
      <c r="D27" s="96" t="s">
        <v>692</v>
      </c>
      <c r="E27" s="98">
        <v>42527</v>
      </c>
      <c r="F27" s="98">
        <v>42579</v>
      </c>
      <c r="G27" s="96">
        <v>500</v>
      </c>
      <c r="H27" s="96">
        <v>400</v>
      </c>
      <c r="I27" s="115">
        <v>48</v>
      </c>
    </row>
    <row r="28" spans="1:9" s="96" customFormat="1" ht="60.75" thickBot="1" x14ac:dyDescent="0.3">
      <c r="A28" s="96" t="s">
        <v>113</v>
      </c>
      <c r="B28" s="96" t="s">
        <v>331</v>
      </c>
      <c r="C28" s="96" t="s">
        <v>469</v>
      </c>
      <c r="D28" s="96" t="s">
        <v>692</v>
      </c>
      <c r="E28" s="98">
        <v>42527</v>
      </c>
      <c r="F28" s="98">
        <v>42597</v>
      </c>
      <c r="G28" s="96">
        <v>100</v>
      </c>
      <c r="H28" s="96">
        <v>5</v>
      </c>
      <c r="I28" s="115">
        <v>25</v>
      </c>
    </row>
    <row r="29" spans="1:9" s="96" customFormat="1" ht="61.5" thickTop="1" thickBot="1" x14ac:dyDescent="0.3">
      <c r="A29" s="96" t="s">
        <v>177</v>
      </c>
      <c r="B29" s="96" t="s">
        <v>331</v>
      </c>
      <c r="C29" s="96" t="s">
        <v>475</v>
      </c>
      <c r="D29" s="96" t="s">
        <v>692</v>
      </c>
      <c r="E29" s="98">
        <v>42527</v>
      </c>
      <c r="F29" s="98">
        <v>42579</v>
      </c>
      <c r="G29" s="96">
        <v>500</v>
      </c>
      <c r="H29" s="96">
        <v>250</v>
      </c>
      <c r="I29" s="115">
        <v>37.5</v>
      </c>
    </row>
    <row r="30" spans="1:9" s="96" customFormat="1" ht="45.75" thickTop="1" x14ac:dyDescent="0.25">
      <c r="A30" s="96" t="s">
        <v>125</v>
      </c>
      <c r="B30" s="96" t="s">
        <v>504</v>
      </c>
      <c r="C30" s="96" t="s">
        <v>554</v>
      </c>
      <c r="D30" s="96" t="s">
        <v>611</v>
      </c>
      <c r="E30" s="98">
        <v>42591</v>
      </c>
      <c r="F30" s="98">
        <v>42766</v>
      </c>
      <c r="G30" s="96">
        <v>10</v>
      </c>
      <c r="H30" s="96">
        <v>10</v>
      </c>
      <c r="I30" s="115">
        <v>77.5</v>
      </c>
    </row>
    <row r="31" spans="1:9" s="96" customFormat="1" ht="60" x14ac:dyDescent="0.25">
      <c r="A31" s="96" t="s">
        <v>163</v>
      </c>
      <c r="B31" s="96" t="s">
        <v>331</v>
      </c>
      <c r="C31" s="96" t="s">
        <v>475</v>
      </c>
      <c r="D31" s="96" t="s">
        <v>692</v>
      </c>
      <c r="E31" s="98">
        <v>42527</v>
      </c>
      <c r="F31" s="98">
        <v>42579</v>
      </c>
      <c r="G31" s="96">
        <v>360</v>
      </c>
      <c r="H31" s="96">
        <v>194</v>
      </c>
      <c r="I31" s="115">
        <v>203.70000000000002</v>
      </c>
    </row>
    <row r="32" spans="1:9" s="96" customFormat="1" ht="30" x14ac:dyDescent="0.25">
      <c r="A32" s="96" t="s">
        <v>178</v>
      </c>
      <c r="B32" s="96" t="s">
        <v>504</v>
      </c>
      <c r="C32" s="96" t="s">
        <v>557</v>
      </c>
      <c r="D32" s="96" t="s">
        <v>611</v>
      </c>
      <c r="E32" s="98">
        <v>42591</v>
      </c>
      <c r="F32" s="98">
        <v>42695</v>
      </c>
      <c r="G32" s="96">
        <v>25</v>
      </c>
      <c r="H32" s="96">
        <v>25</v>
      </c>
      <c r="I32" s="115">
        <v>67.25</v>
      </c>
    </row>
    <row r="33" spans="1:10" s="96" customFormat="1" ht="30" x14ac:dyDescent="0.25">
      <c r="A33" s="96" t="s">
        <v>178</v>
      </c>
      <c r="B33" s="96" t="s">
        <v>574</v>
      </c>
      <c r="C33" s="96" t="s">
        <v>637</v>
      </c>
      <c r="D33" s="96" t="s">
        <v>611</v>
      </c>
      <c r="E33" s="98">
        <v>42653</v>
      </c>
      <c r="F33" s="98">
        <v>42759</v>
      </c>
      <c r="G33" s="96">
        <v>2</v>
      </c>
      <c r="H33" s="96">
        <v>2</v>
      </c>
      <c r="I33" s="115">
        <v>5.38</v>
      </c>
    </row>
    <row r="34" spans="1:10" s="96" customFormat="1" ht="30" x14ac:dyDescent="0.25">
      <c r="A34" s="96" t="s">
        <v>57</v>
      </c>
      <c r="B34" s="96" t="s">
        <v>504</v>
      </c>
      <c r="C34" s="96" t="s">
        <v>553</v>
      </c>
      <c r="D34" s="96" t="s">
        <v>611</v>
      </c>
      <c r="E34" s="98">
        <v>42591</v>
      </c>
      <c r="F34" s="98">
        <v>42633</v>
      </c>
      <c r="G34" s="96">
        <v>200</v>
      </c>
      <c r="H34" s="96">
        <v>200</v>
      </c>
      <c r="I34" s="115">
        <v>509.99999999999994</v>
      </c>
    </row>
    <row r="35" spans="1:10" s="96" customFormat="1" ht="45" x14ac:dyDescent="0.25">
      <c r="A35" s="96" t="s">
        <v>110</v>
      </c>
      <c r="B35" s="96" t="s">
        <v>574</v>
      </c>
      <c r="C35" s="96" t="s">
        <v>635</v>
      </c>
      <c r="D35" s="96" t="s">
        <v>611</v>
      </c>
      <c r="E35" s="98">
        <v>42653</v>
      </c>
      <c r="F35" s="98">
        <v>42745</v>
      </c>
      <c r="G35" s="96">
        <v>4</v>
      </c>
      <c r="H35" s="96">
        <v>4</v>
      </c>
      <c r="I35" s="115">
        <v>3.88</v>
      </c>
    </row>
    <row r="36" spans="1:10" s="96" customFormat="1" ht="60" x14ac:dyDescent="0.25">
      <c r="A36" s="96" t="s">
        <v>112</v>
      </c>
      <c r="B36" s="96" t="s">
        <v>331</v>
      </c>
      <c r="C36" s="96" t="s">
        <v>469</v>
      </c>
      <c r="D36" s="96" t="s">
        <v>692</v>
      </c>
      <c r="E36" s="98">
        <v>42527</v>
      </c>
      <c r="F36" s="98">
        <v>42597</v>
      </c>
      <c r="G36" s="96">
        <v>250</v>
      </c>
      <c r="H36" s="96">
        <v>6</v>
      </c>
      <c r="I36" s="115">
        <v>14.399999999999999</v>
      </c>
    </row>
    <row r="37" spans="1:10" s="96" customFormat="1" ht="45" x14ac:dyDescent="0.25">
      <c r="A37" s="96" t="s">
        <v>131</v>
      </c>
      <c r="B37" s="96" t="s">
        <v>331</v>
      </c>
      <c r="C37" s="96" t="s">
        <v>477</v>
      </c>
      <c r="D37" s="96" t="s">
        <v>478</v>
      </c>
      <c r="E37" s="96" t="s">
        <v>477</v>
      </c>
      <c r="F37" s="96" t="s">
        <v>477</v>
      </c>
      <c r="G37" s="96">
        <v>100</v>
      </c>
      <c r="H37" s="96" t="s">
        <v>477</v>
      </c>
      <c r="I37" s="115">
        <v>0</v>
      </c>
    </row>
    <row r="38" spans="1:10" s="96" customFormat="1" ht="60" x14ac:dyDescent="0.25">
      <c r="A38" s="96" t="s">
        <v>152</v>
      </c>
      <c r="B38" s="96" t="s">
        <v>331</v>
      </c>
      <c r="C38" s="96" t="s">
        <v>472</v>
      </c>
      <c r="D38" s="96" t="s">
        <v>692</v>
      </c>
      <c r="E38" s="98">
        <v>42527</v>
      </c>
      <c r="F38" s="98">
        <v>42579</v>
      </c>
      <c r="G38" s="96">
        <v>300</v>
      </c>
      <c r="H38" s="96">
        <v>230</v>
      </c>
      <c r="I38" s="115">
        <v>195.5</v>
      </c>
    </row>
    <row r="39" spans="1:10" s="96" customFormat="1" ht="45" x14ac:dyDescent="0.25">
      <c r="A39" s="96" t="s">
        <v>94</v>
      </c>
      <c r="B39" s="96" t="s">
        <v>331</v>
      </c>
      <c r="C39" s="96" t="s">
        <v>553</v>
      </c>
      <c r="D39" s="96" t="s">
        <v>611</v>
      </c>
      <c r="E39" s="98">
        <v>42591</v>
      </c>
      <c r="F39" s="98">
        <v>42633</v>
      </c>
      <c r="G39" s="96">
        <v>2000</v>
      </c>
      <c r="H39" s="96">
        <v>758</v>
      </c>
      <c r="I39" s="115">
        <v>83.38</v>
      </c>
    </row>
    <row r="40" spans="1:10" s="96" customFormat="1" ht="45" x14ac:dyDescent="0.25">
      <c r="A40" s="96" t="s">
        <v>114</v>
      </c>
      <c r="B40" s="96" t="s">
        <v>504</v>
      </c>
      <c r="C40" s="96" t="s">
        <v>556</v>
      </c>
      <c r="D40" s="96" t="s">
        <v>611</v>
      </c>
      <c r="E40" s="98">
        <v>42591</v>
      </c>
      <c r="F40" s="98">
        <v>42653</v>
      </c>
      <c r="G40" s="96">
        <v>200</v>
      </c>
      <c r="H40" s="96">
        <v>200</v>
      </c>
      <c r="I40" s="115">
        <v>206</v>
      </c>
    </row>
    <row r="41" spans="1:10" s="96" customFormat="1" ht="45" x14ac:dyDescent="0.25">
      <c r="A41" s="96" t="s">
        <v>114</v>
      </c>
      <c r="B41" s="96" t="s">
        <v>574</v>
      </c>
      <c r="C41" s="96" t="s">
        <v>636</v>
      </c>
      <c r="D41" s="96" t="s">
        <v>611</v>
      </c>
      <c r="E41" s="98">
        <v>42653</v>
      </c>
      <c r="F41" s="98">
        <v>42758</v>
      </c>
      <c r="G41" s="96">
        <v>4</v>
      </c>
      <c r="H41" s="96">
        <v>4</v>
      </c>
      <c r="I41" s="115">
        <v>4.12</v>
      </c>
    </row>
    <row r="42" spans="1:10" s="96" customFormat="1" ht="90" x14ac:dyDescent="0.25">
      <c r="A42" s="96" t="s">
        <v>136</v>
      </c>
      <c r="B42" s="96" t="s">
        <v>504</v>
      </c>
      <c r="C42" s="96" t="s">
        <v>553</v>
      </c>
      <c r="D42" s="96" t="s">
        <v>692</v>
      </c>
      <c r="E42" s="98">
        <v>42591</v>
      </c>
      <c r="F42" s="98">
        <v>42660</v>
      </c>
      <c r="G42" s="96">
        <v>500</v>
      </c>
      <c r="H42" s="96">
        <v>239</v>
      </c>
      <c r="I42" s="115">
        <v>3040.08</v>
      </c>
    </row>
    <row r="43" spans="1:10" s="96" customFormat="1" ht="60" x14ac:dyDescent="0.25">
      <c r="A43" s="96" t="s">
        <v>164</v>
      </c>
      <c r="B43" s="96" t="s">
        <v>331</v>
      </c>
      <c r="C43" s="96" t="s">
        <v>475</v>
      </c>
      <c r="D43" s="96" t="s">
        <v>692</v>
      </c>
      <c r="E43" s="98">
        <v>42527</v>
      </c>
      <c r="F43" s="98">
        <v>42579</v>
      </c>
      <c r="G43" s="96">
        <v>360</v>
      </c>
      <c r="H43" s="96">
        <v>195</v>
      </c>
      <c r="I43" s="115">
        <v>204.75</v>
      </c>
    </row>
    <row r="44" spans="1:10" s="96" customFormat="1" ht="45" x14ac:dyDescent="0.25">
      <c r="A44" s="96" t="s">
        <v>170</v>
      </c>
      <c r="B44" s="96" t="s">
        <v>331</v>
      </c>
      <c r="C44" s="96" t="s">
        <v>474</v>
      </c>
      <c r="D44" s="96" t="s">
        <v>611</v>
      </c>
      <c r="E44" s="98">
        <v>42527</v>
      </c>
      <c r="F44" s="98">
        <v>42576</v>
      </c>
      <c r="G44" s="96">
        <v>300</v>
      </c>
      <c r="H44" s="96">
        <v>300</v>
      </c>
      <c r="I44" s="115">
        <v>390</v>
      </c>
    </row>
    <row r="45" spans="1:10" s="96" customFormat="1" ht="60" x14ac:dyDescent="0.25">
      <c r="A45" s="96" t="s">
        <v>171</v>
      </c>
      <c r="B45" s="96" t="s">
        <v>331</v>
      </c>
      <c r="C45" s="96" t="s">
        <v>474</v>
      </c>
      <c r="D45" s="96" t="s">
        <v>692</v>
      </c>
      <c r="E45" s="98">
        <v>42527</v>
      </c>
      <c r="F45" s="98">
        <v>42576</v>
      </c>
      <c r="G45" s="96">
        <v>300</v>
      </c>
      <c r="H45" s="96">
        <v>100</v>
      </c>
      <c r="I45" s="115">
        <v>130</v>
      </c>
    </row>
    <row r="46" spans="1:10" s="96" customFormat="1" ht="60.75" thickBot="1" x14ac:dyDescent="0.3">
      <c r="A46" s="96" t="s">
        <v>153</v>
      </c>
      <c r="B46" s="96" t="s">
        <v>331</v>
      </c>
      <c r="C46" s="96" t="s">
        <v>475</v>
      </c>
      <c r="D46" s="96" t="s">
        <v>692</v>
      </c>
      <c r="E46" s="98">
        <v>42527</v>
      </c>
      <c r="F46" s="98">
        <v>42579</v>
      </c>
      <c r="G46" s="96">
        <v>300</v>
      </c>
      <c r="H46" s="96">
        <v>265</v>
      </c>
      <c r="I46" s="115">
        <v>458.45</v>
      </c>
    </row>
    <row r="47" spans="1:10" s="96" customFormat="1" ht="16.5" thickTop="1" thickBot="1" x14ac:dyDescent="0.3">
      <c r="A47" s="104" t="s">
        <v>357</v>
      </c>
      <c r="B47" s="105"/>
      <c r="C47" s="106"/>
      <c r="D47" s="106"/>
      <c r="E47" s="106"/>
      <c r="F47" s="106"/>
      <c r="G47" s="107">
        <f>SUM(G5:G46)</f>
        <v>8107</v>
      </c>
      <c r="H47" s="107">
        <f>SUM(H5:H28)</f>
        <v>1846</v>
      </c>
      <c r="I47" s="108">
        <f>SUM(I5:I46)</f>
        <v>11476.380000000001</v>
      </c>
    </row>
    <row r="48" spans="1:10" ht="15.75" thickTop="1" x14ac:dyDescent="0.25">
      <c r="A48"/>
      <c r="B48"/>
      <c r="C48"/>
      <c r="D48"/>
      <c r="E48"/>
      <c r="F48"/>
      <c r="G48"/>
      <c r="H48"/>
      <c r="I48"/>
      <c r="J48" s="97"/>
    </row>
    <row r="49" spans="1:9" customFormat="1" x14ac:dyDescent="0.25">
      <c r="A49" s="100" t="s">
        <v>359</v>
      </c>
      <c r="B49" s="99"/>
      <c r="C49" s="99"/>
      <c r="D49" s="99"/>
      <c r="E49" s="99"/>
      <c r="F49" s="99"/>
      <c r="G49" s="99"/>
      <c r="H49" s="99"/>
      <c r="I49" s="110"/>
    </row>
    <row r="50" spans="1:9" customFormat="1" x14ac:dyDescent="0.25">
      <c r="B50" s="99"/>
      <c r="C50" s="99"/>
      <c r="D50" s="99"/>
      <c r="E50" s="99"/>
      <c r="F50" s="99"/>
      <c r="G50" s="99"/>
      <c r="H50" s="99"/>
      <c r="I50" s="110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</sheetData>
  <sheetProtection algorithmName="SHA-512" hashValue="rloxNa8HSXRaXyGZlIh8eDRsleSKVG7Cjn2S1yHceBC9dAJEXvU8djjR42+uGAlHkfNA8L+pBM0QbGBzwTIMyg==" saltValue="ipSvo8Wyu1hy0DcggTdoqA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0"/>
  <dimension ref="A1:J222"/>
  <sheetViews>
    <sheetView showGridLines="0" workbookViewId="0">
      <selection activeCell="D5" sqref="D5:D28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384</v>
      </c>
      <c r="B1" s="95"/>
    </row>
    <row r="2" spans="1:9" x14ac:dyDescent="0.25">
      <c r="A2" s="102" t="s">
        <v>3</v>
      </c>
      <c r="B2" s="96">
        <v>190000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45" x14ac:dyDescent="0.25">
      <c r="A5" s="96" t="s">
        <v>126</v>
      </c>
      <c r="B5" s="96" t="s">
        <v>271</v>
      </c>
      <c r="C5" s="96" t="s">
        <v>428</v>
      </c>
      <c r="D5" s="96" t="s">
        <v>611</v>
      </c>
      <c r="E5" s="98">
        <v>42527</v>
      </c>
      <c r="F5" s="98">
        <v>42639</v>
      </c>
      <c r="G5" s="96">
        <v>5</v>
      </c>
      <c r="H5" s="96">
        <v>5</v>
      </c>
      <c r="I5" s="115">
        <v>10</v>
      </c>
    </row>
    <row r="6" spans="1:9" ht="75" x14ac:dyDescent="0.25">
      <c r="A6" s="96" t="s">
        <v>59</v>
      </c>
      <c r="B6" s="96" t="s">
        <v>271</v>
      </c>
      <c r="C6" s="96" t="s">
        <v>431</v>
      </c>
      <c r="D6" s="96" t="s">
        <v>611</v>
      </c>
      <c r="E6" s="98">
        <v>42527</v>
      </c>
      <c r="F6" s="98">
        <v>42613</v>
      </c>
      <c r="G6" s="96">
        <v>50</v>
      </c>
      <c r="H6" s="96">
        <v>50</v>
      </c>
      <c r="I6" s="115">
        <v>16</v>
      </c>
    </row>
    <row r="7" spans="1:9" ht="45" x14ac:dyDescent="0.25">
      <c r="A7" s="96" t="s">
        <v>81</v>
      </c>
      <c r="B7" s="96" t="s">
        <v>271</v>
      </c>
      <c r="C7" s="96" t="s">
        <v>413</v>
      </c>
      <c r="D7" s="96" t="s">
        <v>611</v>
      </c>
      <c r="E7" s="98">
        <v>42524</v>
      </c>
      <c r="F7" s="98">
        <v>42579</v>
      </c>
      <c r="G7" s="96">
        <v>10</v>
      </c>
      <c r="H7" s="96">
        <v>10</v>
      </c>
      <c r="I7" s="115">
        <v>17</v>
      </c>
    </row>
    <row r="8" spans="1:9" s="96" customFormat="1" ht="30" x14ac:dyDescent="0.25">
      <c r="A8" s="96" t="s">
        <v>77</v>
      </c>
      <c r="B8" s="96" t="s">
        <v>271</v>
      </c>
      <c r="C8" s="96" t="s">
        <v>415</v>
      </c>
      <c r="D8" s="96" t="s">
        <v>611</v>
      </c>
      <c r="E8" s="98">
        <v>42524</v>
      </c>
      <c r="F8" s="98">
        <v>42564</v>
      </c>
      <c r="G8" s="96">
        <v>10</v>
      </c>
      <c r="H8" s="96">
        <v>10</v>
      </c>
      <c r="I8" s="115">
        <v>9.5</v>
      </c>
    </row>
    <row r="9" spans="1:9" s="96" customFormat="1" ht="30" x14ac:dyDescent="0.25">
      <c r="A9" s="96" t="s">
        <v>79</v>
      </c>
      <c r="B9" s="96" t="s">
        <v>271</v>
      </c>
      <c r="C9" s="96" t="s">
        <v>431</v>
      </c>
      <c r="D9" s="96" t="s">
        <v>611</v>
      </c>
      <c r="E9" s="98">
        <v>42527</v>
      </c>
      <c r="F9" s="98">
        <v>42613</v>
      </c>
      <c r="G9" s="96">
        <v>5</v>
      </c>
      <c r="H9" s="96">
        <v>5</v>
      </c>
      <c r="I9" s="115">
        <v>6.45</v>
      </c>
    </row>
    <row r="10" spans="1:9" s="96" customFormat="1" ht="45" x14ac:dyDescent="0.25">
      <c r="A10" s="96" t="s">
        <v>122</v>
      </c>
      <c r="B10" s="96" t="s">
        <v>271</v>
      </c>
      <c r="C10" s="96" t="s">
        <v>417</v>
      </c>
      <c r="D10" s="96" t="s">
        <v>611</v>
      </c>
      <c r="E10" s="98">
        <v>42524</v>
      </c>
      <c r="F10" s="98">
        <v>42577</v>
      </c>
      <c r="G10" s="96">
        <v>2</v>
      </c>
      <c r="H10" s="96">
        <v>2</v>
      </c>
      <c r="I10" s="115">
        <v>66.400000000000006</v>
      </c>
    </row>
    <row r="11" spans="1:9" s="96" customFormat="1" ht="45" x14ac:dyDescent="0.25">
      <c r="A11" s="96" t="s">
        <v>123</v>
      </c>
      <c r="B11" s="96" t="s">
        <v>271</v>
      </c>
      <c r="C11" s="96" t="s">
        <v>431</v>
      </c>
      <c r="D11" s="96" t="s">
        <v>611</v>
      </c>
      <c r="E11" s="98">
        <v>42527</v>
      </c>
      <c r="F11" s="98">
        <v>42613</v>
      </c>
      <c r="G11" s="96">
        <v>5</v>
      </c>
      <c r="H11" s="96">
        <v>5</v>
      </c>
      <c r="I11" s="115">
        <v>29.2</v>
      </c>
    </row>
    <row r="12" spans="1:9" s="96" customFormat="1" ht="90" x14ac:dyDescent="0.25">
      <c r="A12" s="96" t="s">
        <v>138</v>
      </c>
      <c r="B12" s="96" t="s">
        <v>271</v>
      </c>
      <c r="C12" s="96" t="s">
        <v>421</v>
      </c>
      <c r="D12" s="96" t="s">
        <v>611</v>
      </c>
      <c r="E12" s="98">
        <v>42524</v>
      </c>
      <c r="F12" s="98">
        <v>42766</v>
      </c>
      <c r="G12" s="96">
        <v>10</v>
      </c>
      <c r="H12" s="96">
        <v>10</v>
      </c>
      <c r="I12" s="115">
        <v>141</v>
      </c>
    </row>
    <row r="13" spans="1:9" s="96" customFormat="1" ht="105" x14ac:dyDescent="0.25">
      <c r="A13" s="96" t="s">
        <v>137</v>
      </c>
      <c r="B13" s="96" t="s">
        <v>271</v>
      </c>
      <c r="C13" s="96" t="s">
        <v>420</v>
      </c>
      <c r="D13" s="96" t="s">
        <v>611</v>
      </c>
      <c r="E13" s="98">
        <v>42524</v>
      </c>
      <c r="F13" s="98">
        <v>42579</v>
      </c>
      <c r="G13" s="96">
        <v>10</v>
      </c>
      <c r="H13" s="96">
        <v>10</v>
      </c>
      <c r="I13" s="115">
        <v>114.2</v>
      </c>
    </row>
    <row r="14" spans="1:9" s="96" customFormat="1" ht="60" x14ac:dyDescent="0.25">
      <c r="A14" s="96" t="s">
        <v>139</v>
      </c>
      <c r="B14" s="96" t="s">
        <v>271</v>
      </c>
      <c r="C14" s="96" t="s">
        <v>430</v>
      </c>
      <c r="D14" s="96" t="s">
        <v>692</v>
      </c>
      <c r="E14" s="98">
        <v>42527</v>
      </c>
      <c r="F14" s="98">
        <v>42570</v>
      </c>
      <c r="G14" s="96">
        <v>1000</v>
      </c>
      <c r="H14" s="96">
        <v>710</v>
      </c>
      <c r="I14" s="115">
        <v>85.2</v>
      </c>
    </row>
    <row r="15" spans="1:9" s="96" customFormat="1" ht="60" x14ac:dyDescent="0.25">
      <c r="A15" s="96" t="s">
        <v>161</v>
      </c>
      <c r="B15" s="96" t="s">
        <v>271</v>
      </c>
      <c r="C15" s="96" t="s">
        <v>432</v>
      </c>
      <c r="D15" s="96" t="s">
        <v>692</v>
      </c>
      <c r="E15" s="98">
        <v>42527</v>
      </c>
      <c r="F15" s="98">
        <v>42562</v>
      </c>
      <c r="G15" s="96">
        <v>20</v>
      </c>
      <c r="H15" s="96">
        <v>10</v>
      </c>
      <c r="I15" s="115">
        <v>15.1</v>
      </c>
    </row>
    <row r="16" spans="1:9" s="96" customFormat="1" ht="45" x14ac:dyDescent="0.25">
      <c r="A16" s="96" t="s">
        <v>68</v>
      </c>
      <c r="B16" s="96" t="s">
        <v>271</v>
      </c>
      <c r="C16" s="96" t="s">
        <v>424</v>
      </c>
      <c r="D16" s="96" t="s">
        <v>611</v>
      </c>
      <c r="E16" s="98">
        <v>42524</v>
      </c>
      <c r="F16" s="98">
        <v>42579</v>
      </c>
      <c r="G16" s="96">
        <v>10</v>
      </c>
      <c r="H16" s="96">
        <v>10</v>
      </c>
      <c r="I16" s="115">
        <v>8.5</v>
      </c>
    </row>
    <row r="17" spans="1:9" s="96" customFormat="1" ht="60" x14ac:dyDescent="0.25">
      <c r="A17" s="96" t="s">
        <v>109</v>
      </c>
      <c r="B17" s="96" t="s">
        <v>271</v>
      </c>
      <c r="C17" s="96" t="s">
        <v>416</v>
      </c>
      <c r="D17" s="96" t="s">
        <v>611</v>
      </c>
      <c r="E17" s="98">
        <v>42524</v>
      </c>
      <c r="F17" s="98">
        <v>42597</v>
      </c>
      <c r="G17" s="96">
        <v>5</v>
      </c>
      <c r="H17" s="96">
        <v>5</v>
      </c>
      <c r="I17" s="115">
        <v>8.75</v>
      </c>
    </row>
    <row r="18" spans="1:9" s="96" customFormat="1" ht="75" x14ac:dyDescent="0.25">
      <c r="A18" s="96" t="s">
        <v>150</v>
      </c>
      <c r="B18" s="96" t="s">
        <v>271</v>
      </c>
      <c r="C18" s="96" t="s">
        <v>420</v>
      </c>
      <c r="D18" s="96" t="s">
        <v>611</v>
      </c>
      <c r="E18" s="98">
        <v>42524</v>
      </c>
      <c r="F18" s="98">
        <v>42579</v>
      </c>
      <c r="G18" s="96">
        <v>20</v>
      </c>
      <c r="H18" s="96">
        <v>20</v>
      </c>
      <c r="I18" s="115">
        <v>126.8</v>
      </c>
    </row>
    <row r="19" spans="1:9" s="96" customFormat="1" ht="30" x14ac:dyDescent="0.25">
      <c r="A19" s="96" t="s">
        <v>67</v>
      </c>
      <c r="B19" s="96" t="s">
        <v>271</v>
      </c>
      <c r="C19" s="96" t="s">
        <v>423</v>
      </c>
      <c r="D19" s="96" t="s">
        <v>611</v>
      </c>
      <c r="E19" s="98">
        <v>42524</v>
      </c>
      <c r="F19" s="98">
        <v>42576</v>
      </c>
      <c r="G19" s="96">
        <v>10</v>
      </c>
      <c r="H19" s="96">
        <v>10</v>
      </c>
      <c r="I19" s="115">
        <v>8.5</v>
      </c>
    </row>
    <row r="20" spans="1:9" s="96" customFormat="1" ht="30" x14ac:dyDescent="0.25">
      <c r="A20" s="96" t="s">
        <v>116</v>
      </c>
      <c r="B20" s="96" t="s">
        <v>271</v>
      </c>
      <c r="C20" s="96" t="s">
        <v>422</v>
      </c>
      <c r="D20" s="96" t="s">
        <v>611</v>
      </c>
      <c r="E20" s="98">
        <v>42524</v>
      </c>
      <c r="F20" s="98">
        <v>42590</v>
      </c>
      <c r="G20" s="96">
        <v>15</v>
      </c>
      <c r="H20" s="96">
        <v>15</v>
      </c>
      <c r="I20" s="115">
        <v>18.3</v>
      </c>
    </row>
    <row r="21" spans="1:9" s="96" customFormat="1" ht="45" x14ac:dyDescent="0.25">
      <c r="A21" s="96" t="s">
        <v>125</v>
      </c>
      <c r="B21" s="96" t="s">
        <v>271</v>
      </c>
      <c r="C21" s="96" t="s">
        <v>421</v>
      </c>
      <c r="D21" s="96" t="s">
        <v>611</v>
      </c>
      <c r="E21" s="98">
        <v>42524</v>
      </c>
      <c r="F21" s="98">
        <v>42766</v>
      </c>
      <c r="G21" s="96">
        <v>2</v>
      </c>
      <c r="H21" s="96">
        <v>2</v>
      </c>
      <c r="I21" s="115">
        <v>15.5</v>
      </c>
    </row>
    <row r="22" spans="1:9" s="96" customFormat="1" ht="30" x14ac:dyDescent="0.25">
      <c r="A22" s="96" t="s">
        <v>57</v>
      </c>
      <c r="B22" s="96" t="s">
        <v>271</v>
      </c>
      <c r="C22" s="96" t="s">
        <v>420</v>
      </c>
      <c r="D22" s="96" t="s">
        <v>611</v>
      </c>
      <c r="E22" s="98">
        <v>42524</v>
      </c>
      <c r="F22" s="98">
        <v>42579</v>
      </c>
      <c r="G22" s="96">
        <v>30</v>
      </c>
      <c r="H22" s="96">
        <v>30</v>
      </c>
      <c r="I22" s="115">
        <v>76.5</v>
      </c>
    </row>
    <row r="23" spans="1:9" s="96" customFormat="1" ht="45" x14ac:dyDescent="0.25">
      <c r="A23" s="96" t="s">
        <v>131</v>
      </c>
      <c r="B23" s="96" t="s">
        <v>271</v>
      </c>
      <c r="C23" s="96" t="s">
        <v>477</v>
      </c>
      <c r="D23" s="96" t="s">
        <v>478</v>
      </c>
      <c r="E23" s="96" t="s">
        <v>477</v>
      </c>
      <c r="F23" s="96" t="s">
        <v>477</v>
      </c>
      <c r="G23" s="96">
        <v>30</v>
      </c>
      <c r="H23" s="96" t="s">
        <v>477</v>
      </c>
      <c r="I23" s="115">
        <v>0</v>
      </c>
    </row>
    <row r="24" spans="1:9" s="96" customFormat="1" ht="30" x14ac:dyDescent="0.25">
      <c r="A24" s="96" t="s">
        <v>175</v>
      </c>
      <c r="B24" s="96" t="s">
        <v>271</v>
      </c>
      <c r="C24" s="96" t="s">
        <v>419</v>
      </c>
      <c r="D24" s="96" t="s">
        <v>611</v>
      </c>
      <c r="E24" s="98">
        <v>42524</v>
      </c>
      <c r="F24" s="98">
        <v>42563</v>
      </c>
      <c r="G24" s="96">
        <v>10</v>
      </c>
      <c r="H24" s="96">
        <v>10</v>
      </c>
      <c r="I24" s="115">
        <v>4.9000000000000004</v>
      </c>
    </row>
    <row r="25" spans="1:9" s="96" customFormat="1" ht="60" x14ac:dyDescent="0.25">
      <c r="A25" s="96" t="s">
        <v>94</v>
      </c>
      <c r="B25" s="96" t="s">
        <v>271</v>
      </c>
      <c r="C25" s="96" t="s">
        <v>420</v>
      </c>
      <c r="D25" s="96" t="s">
        <v>692</v>
      </c>
      <c r="E25" s="98">
        <v>42524</v>
      </c>
      <c r="F25" s="98">
        <v>42579</v>
      </c>
      <c r="G25" s="96">
        <v>1000</v>
      </c>
      <c r="H25" s="96">
        <v>500</v>
      </c>
      <c r="I25" s="115">
        <v>55</v>
      </c>
    </row>
    <row r="26" spans="1:9" s="96" customFormat="1" ht="45" x14ac:dyDescent="0.25">
      <c r="A26" s="96" t="s">
        <v>114</v>
      </c>
      <c r="B26" s="96" t="s">
        <v>271</v>
      </c>
      <c r="C26" s="96" t="s">
        <v>429</v>
      </c>
      <c r="D26" s="96" t="s">
        <v>611</v>
      </c>
      <c r="E26" s="98">
        <v>42527</v>
      </c>
      <c r="F26" s="98">
        <v>42569</v>
      </c>
      <c r="G26" s="96">
        <v>10</v>
      </c>
      <c r="H26" s="96">
        <v>10</v>
      </c>
      <c r="I26" s="115">
        <v>10.3</v>
      </c>
    </row>
    <row r="27" spans="1:9" s="96" customFormat="1" ht="90" x14ac:dyDescent="0.25">
      <c r="A27" s="96" t="s">
        <v>136</v>
      </c>
      <c r="B27" s="96" t="s">
        <v>271</v>
      </c>
      <c r="C27" s="96" t="s">
        <v>420</v>
      </c>
      <c r="D27" s="96" t="s">
        <v>611</v>
      </c>
      <c r="E27" s="98">
        <v>42524</v>
      </c>
      <c r="F27" s="98">
        <v>42579</v>
      </c>
      <c r="G27" s="96">
        <v>5</v>
      </c>
      <c r="H27" s="96">
        <v>5</v>
      </c>
      <c r="I27" s="115">
        <v>63.6</v>
      </c>
    </row>
    <row r="28" spans="1:9" s="96" customFormat="1" ht="30.75" thickBot="1" x14ac:dyDescent="0.3">
      <c r="A28" s="96" t="s">
        <v>176</v>
      </c>
      <c r="B28" s="96" t="s">
        <v>271</v>
      </c>
      <c r="C28" s="96" t="s">
        <v>433</v>
      </c>
      <c r="D28" s="96" t="s">
        <v>611</v>
      </c>
      <c r="E28" s="98">
        <v>42527</v>
      </c>
      <c r="F28" s="98">
        <v>42570</v>
      </c>
      <c r="G28" s="96">
        <v>5</v>
      </c>
      <c r="H28" s="96">
        <v>5</v>
      </c>
      <c r="I28" s="115">
        <v>9.3999999999999986</v>
      </c>
    </row>
    <row r="29" spans="1:9" s="96" customFormat="1" ht="16.5" thickTop="1" thickBot="1" x14ac:dyDescent="0.3">
      <c r="A29" s="104" t="s">
        <v>357</v>
      </c>
      <c r="B29" s="105"/>
      <c r="C29" s="106"/>
      <c r="D29" s="106"/>
      <c r="E29" s="106"/>
      <c r="F29" s="106"/>
      <c r="G29" s="107">
        <f>SUM(G5:G28)</f>
        <v>2279</v>
      </c>
      <c r="H29" s="107">
        <f>SUM(H5:H28)</f>
        <v>1449</v>
      </c>
      <c r="I29" s="108">
        <f>SUM(I5:I28)</f>
        <v>916.0999999999998</v>
      </c>
    </row>
    <row r="30" spans="1:9" s="96" customFormat="1" ht="15.75" thickTop="1" x14ac:dyDescent="0.25">
      <c r="A30"/>
      <c r="B30" s="99"/>
      <c r="C30" s="99"/>
      <c r="D30" s="99"/>
      <c r="E30" s="99"/>
      <c r="F30" s="99"/>
      <c r="G30" s="99"/>
      <c r="I30" s="109"/>
    </row>
    <row r="31" spans="1:9" s="96" customFormat="1" x14ac:dyDescent="0.25">
      <c r="A31" s="100" t="s">
        <v>359</v>
      </c>
      <c r="B31" s="99"/>
      <c r="C31" s="99"/>
      <c r="D31" s="99"/>
      <c r="E31" s="99"/>
      <c r="F31" s="99"/>
      <c r="G31" s="99"/>
      <c r="I31" s="109"/>
    </row>
    <row r="32" spans="1:9" s="96" customFormat="1" x14ac:dyDescent="0.25">
      <c r="A32"/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</sheetData>
  <sheetProtection algorithmName="SHA-512" hashValue="OwGiXfcTFixFZBM0G6ignkqgPoNu4AwH3HXHoJCRTbpiQFuAQSUx1mH+Nw9f5uFt60vora4elTDVb1loZ1CH+g==" saltValue="jHT8lYDPgjkNPCcAYGOi4g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5">
    <tabColor theme="0"/>
  </sheetPr>
  <dimension ref="A1:J258"/>
  <sheetViews>
    <sheetView showGridLines="0" topLeftCell="A13" workbookViewId="0">
      <selection activeCell="E9" sqref="E9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570312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678</v>
      </c>
      <c r="B1" s="95"/>
    </row>
    <row r="2" spans="1:9" x14ac:dyDescent="0.25">
      <c r="A2" s="102" t="s">
        <v>3</v>
      </c>
      <c r="B2" s="96">
        <v>200100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45" x14ac:dyDescent="0.25">
      <c r="A5" s="96" t="s">
        <v>126</v>
      </c>
      <c r="B5" s="96" t="s">
        <v>575</v>
      </c>
      <c r="C5" s="96" t="s">
        <v>643</v>
      </c>
      <c r="D5" s="96" t="s">
        <v>611</v>
      </c>
      <c r="E5" s="98">
        <v>42663</v>
      </c>
      <c r="F5" s="98">
        <v>42668</v>
      </c>
      <c r="G5" s="96">
        <v>2</v>
      </c>
      <c r="H5" s="96">
        <v>2</v>
      </c>
      <c r="I5" s="115">
        <v>4</v>
      </c>
    </row>
    <row r="6" spans="1:9" ht="45" x14ac:dyDescent="0.25">
      <c r="A6" s="96" t="s">
        <v>124</v>
      </c>
      <c r="B6" s="96" t="s">
        <v>575</v>
      </c>
      <c r="C6" s="96" t="s">
        <v>616</v>
      </c>
      <c r="D6" s="96" t="s">
        <v>611</v>
      </c>
      <c r="E6" s="98">
        <v>42653</v>
      </c>
      <c r="F6" s="98">
        <v>42746</v>
      </c>
      <c r="G6" s="96">
        <v>10</v>
      </c>
      <c r="H6" s="96">
        <v>10</v>
      </c>
      <c r="I6" s="115">
        <v>174.89999999999998</v>
      </c>
    </row>
    <row r="7" spans="1:9" ht="45" x14ac:dyDescent="0.25">
      <c r="A7" s="96" t="s">
        <v>122</v>
      </c>
      <c r="B7" s="96" t="s">
        <v>575</v>
      </c>
      <c r="C7" s="96" t="s">
        <v>615</v>
      </c>
      <c r="D7" s="96" t="s">
        <v>611</v>
      </c>
      <c r="E7" s="98">
        <v>42653</v>
      </c>
      <c r="F7" s="98">
        <v>42718</v>
      </c>
      <c r="G7" s="96">
        <v>1</v>
      </c>
      <c r="H7" s="96">
        <v>1</v>
      </c>
      <c r="I7" s="115">
        <v>33.200000000000003</v>
      </c>
    </row>
    <row r="8" spans="1:9" s="96" customFormat="1" ht="45" x14ac:dyDescent="0.25">
      <c r="A8" s="96" t="s">
        <v>123</v>
      </c>
      <c r="B8" s="96" t="s">
        <v>495</v>
      </c>
      <c r="C8" s="96" t="s">
        <v>548</v>
      </c>
      <c r="D8" s="96" t="s">
        <v>611</v>
      </c>
      <c r="E8" s="98">
        <v>42591</v>
      </c>
      <c r="F8" s="98">
        <v>42772</v>
      </c>
      <c r="G8" s="96">
        <v>10</v>
      </c>
      <c r="H8" s="96">
        <v>10</v>
      </c>
      <c r="I8" s="115">
        <v>58.4</v>
      </c>
    </row>
    <row r="9" spans="1:9" s="96" customFormat="1" ht="45" x14ac:dyDescent="0.25">
      <c r="A9" s="96" t="s">
        <v>132</v>
      </c>
      <c r="B9" s="96" t="s">
        <v>495</v>
      </c>
      <c r="C9" s="96" t="s">
        <v>542</v>
      </c>
      <c r="D9" s="96" t="s">
        <v>611</v>
      </c>
      <c r="E9" s="98">
        <v>42591</v>
      </c>
      <c r="F9" s="98">
        <v>42660</v>
      </c>
      <c r="G9" s="96">
        <v>10</v>
      </c>
      <c r="H9" s="96">
        <v>10</v>
      </c>
      <c r="I9" s="115">
        <v>20</v>
      </c>
    </row>
    <row r="10" spans="1:9" s="96" customFormat="1" ht="45" x14ac:dyDescent="0.25">
      <c r="A10" s="96" t="s">
        <v>132</v>
      </c>
      <c r="B10" s="96" t="s">
        <v>575</v>
      </c>
      <c r="C10" s="96" t="s">
        <v>642</v>
      </c>
      <c r="D10" s="96" t="s">
        <v>611</v>
      </c>
      <c r="E10" s="98">
        <v>42663</v>
      </c>
      <c r="F10" s="98">
        <v>42703</v>
      </c>
      <c r="G10" s="96">
        <v>10</v>
      </c>
      <c r="H10" s="96">
        <v>10</v>
      </c>
      <c r="I10" s="115">
        <v>20</v>
      </c>
    </row>
    <row r="11" spans="1:9" s="96" customFormat="1" ht="45" x14ac:dyDescent="0.25">
      <c r="A11" s="96" t="s">
        <v>125</v>
      </c>
      <c r="B11" s="96" t="s">
        <v>575</v>
      </c>
      <c r="C11" s="96" t="s">
        <v>477</v>
      </c>
      <c r="D11" s="96" t="s">
        <v>478</v>
      </c>
      <c r="E11" s="96" t="s">
        <v>477</v>
      </c>
      <c r="F11" s="96" t="s">
        <v>477</v>
      </c>
      <c r="G11" s="96">
        <v>2</v>
      </c>
      <c r="H11" s="96" t="s">
        <v>477</v>
      </c>
      <c r="I11" s="115">
        <v>0</v>
      </c>
    </row>
    <row r="12" spans="1:9" s="96" customFormat="1" ht="30" x14ac:dyDescent="0.25">
      <c r="A12" s="96" t="s">
        <v>178</v>
      </c>
      <c r="B12" s="96" t="s">
        <v>575</v>
      </c>
      <c r="C12" s="96" t="s">
        <v>622</v>
      </c>
      <c r="D12" s="96" t="s">
        <v>611</v>
      </c>
      <c r="E12" s="98">
        <v>42653</v>
      </c>
      <c r="F12" s="98">
        <v>42758</v>
      </c>
      <c r="G12" s="96">
        <v>5</v>
      </c>
      <c r="H12" s="96">
        <v>5</v>
      </c>
      <c r="I12" s="115">
        <v>13.45</v>
      </c>
    </row>
    <row r="13" spans="1:9" s="96" customFormat="1" ht="45" x14ac:dyDescent="0.25">
      <c r="A13" s="96" t="s">
        <v>134</v>
      </c>
      <c r="B13" s="96" t="s">
        <v>495</v>
      </c>
      <c r="C13" s="96" t="s">
        <v>547</v>
      </c>
      <c r="D13" s="96" t="s">
        <v>611</v>
      </c>
      <c r="E13" s="98">
        <v>42591</v>
      </c>
      <c r="F13" s="98">
        <v>42725</v>
      </c>
      <c r="G13" s="96">
        <v>10</v>
      </c>
      <c r="H13" s="96">
        <v>10</v>
      </c>
      <c r="I13" s="115">
        <v>104.9</v>
      </c>
    </row>
    <row r="14" spans="1:9" s="96" customFormat="1" ht="45" x14ac:dyDescent="0.25">
      <c r="A14" s="96" t="s">
        <v>134</v>
      </c>
      <c r="B14" s="96" t="s">
        <v>575</v>
      </c>
      <c r="C14" s="96" t="s">
        <v>644</v>
      </c>
      <c r="D14" s="96" t="s">
        <v>611</v>
      </c>
      <c r="E14" s="98">
        <v>42663</v>
      </c>
      <c r="F14" s="98">
        <v>42725</v>
      </c>
      <c r="G14" s="96">
        <v>10</v>
      </c>
      <c r="H14" s="96">
        <v>10</v>
      </c>
      <c r="I14" s="115">
        <v>104.9</v>
      </c>
    </row>
    <row r="15" spans="1:9" ht="30.75" thickBot="1" x14ac:dyDescent="0.3">
      <c r="A15" s="96" t="s">
        <v>175</v>
      </c>
      <c r="B15" s="96" t="s">
        <v>575</v>
      </c>
      <c r="C15" s="96" t="s">
        <v>617</v>
      </c>
      <c r="D15" s="96" t="s">
        <v>611</v>
      </c>
      <c r="E15" s="98">
        <v>42653</v>
      </c>
      <c r="F15" s="98">
        <v>42747</v>
      </c>
      <c r="G15" s="96">
        <v>10</v>
      </c>
      <c r="H15" s="96">
        <v>10</v>
      </c>
      <c r="I15" s="115">
        <v>4.9000000000000004</v>
      </c>
    </row>
    <row r="16" spans="1:9" s="96" customFormat="1" ht="16.5" thickTop="1" thickBot="1" x14ac:dyDescent="0.3">
      <c r="A16" s="104" t="s">
        <v>357</v>
      </c>
      <c r="B16" s="105"/>
      <c r="C16" s="106"/>
      <c r="D16" s="106"/>
      <c r="E16" s="106"/>
      <c r="F16" s="106"/>
      <c r="G16" s="107">
        <f>SUM(G5:G15)</f>
        <v>80</v>
      </c>
      <c r="H16" s="107">
        <f>SUM(H5:H15)</f>
        <v>78</v>
      </c>
      <c r="I16" s="108">
        <f>SUM(I5:I15)</f>
        <v>538.64999999999986</v>
      </c>
    </row>
    <row r="17" spans="1:9" s="96" customFormat="1" ht="15.75" thickTop="1" x14ac:dyDescent="0.25">
      <c r="A17"/>
      <c r="B17" s="99"/>
      <c r="C17" s="99"/>
      <c r="D17" s="99"/>
      <c r="E17" s="99"/>
      <c r="F17" s="99"/>
      <c r="G17" s="99"/>
      <c r="I17" s="109"/>
    </row>
    <row r="18" spans="1:9" s="96" customFormat="1" ht="29.25" customHeight="1" x14ac:dyDescent="0.25">
      <c r="A18" s="100" t="s">
        <v>359</v>
      </c>
      <c r="B18" s="99"/>
      <c r="C18" s="99"/>
      <c r="D18" s="99"/>
      <c r="E18" s="99"/>
      <c r="F18" s="99"/>
      <c r="G18" s="99"/>
      <c r="I18" s="109"/>
    </row>
    <row r="19" spans="1:9" s="96" customFormat="1" x14ac:dyDescent="0.25">
      <c r="A19"/>
      <c r="B19" s="99"/>
      <c r="C19" s="99"/>
      <c r="D19" s="99"/>
      <c r="E19" s="99"/>
      <c r="F19" s="99"/>
      <c r="G19" s="99"/>
      <c r="I19" s="109"/>
    </row>
    <row r="20" spans="1:9" s="96" customFormat="1" x14ac:dyDescent="0.25">
      <c r="A20"/>
      <c r="B20" s="99"/>
      <c r="C20" s="99"/>
      <c r="D20" s="99"/>
      <c r="E20" s="99"/>
      <c r="F20" s="99"/>
      <c r="G20" s="99"/>
      <c r="I20" s="109"/>
    </row>
    <row r="21" spans="1:9" s="96" customFormat="1" x14ac:dyDescent="0.25">
      <c r="A21"/>
      <c r="B21" s="99"/>
      <c r="C21" s="99"/>
      <c r="D21" s="99"/>
      <c r="E21" s="99"/>
      <c r="F21" s="99"/>
      <c r="G21" s="99"/>
      <c r="I21" s="109"/>
    </row>
    <row r="22" spans="1:9" s="96" customFormat="1" x14ac:dyDescent="0.25">
      <c r="A22"/>
      <c r="B22" s="99"/>
      <c r="C22" s="99"/>
      <c r="D22" s="99"/>
      <c r="E22" s="99"/>
      <c r="F22" s="99"/>
      <c r="G22" s="99"/>
      <c r="I22" s="109"/>
    </row>
    <row r="23" spans="1:9" s="96" customFormat="1" x14ac:dyDescent="0.25">
      <c r="A23"/>
      <c r="B23" s="99"/>
      <c r="C23" s="99"/>
      <c r="D23" s="99"/>
      <c r="E23" s="99"/>
      <c r="F23" s="99"/>
      <c r="G23" s="99"/>
      <c r="I23" s="109"/>
    </row>
    <row r="24" spans="1:9" s="96" customFormat="1" x14ac:dyDescent="0.25">
      <c r="A24"/>
      <c r="B24" s="99"/>
      <c r="C24" s="99"/>
      <c r="D24" s="99"/>
      <c r="E24" s="99"/>
      <c r="F24" s="99"/>
      <c r="G24" s="99"/>
      <c r="I24" s="109"/>
    </row>
    <row r="25" spans="1:9" s="96" customFormat="1" x14ac:dyDescent="0.25">
      <c r="A25"/>
      <c r="B25" s="99"/>
      <c r="C25" s="99"/>
      <c r="D25" s="99"/>
      <c r="E25" s="99"/>
      <c r="F25" s="99"/>
      <c r="G25" s="99"/>
      <c r="I25" s="109"/>
    </row>
    <row r="26" spans="1:9" s="96" customFormat="1" x14ac:dyDescent="0.25">
      <c r="A26"/>
      <c r="B26" s="99"/>
      <c r="C26" s="99"/>
      <c r="D26" s="99"/>
      <c r="E26" s="99"/>
      <c r="F26" s="99"/>
      <c r="G26" s="99"/>
      <c r="I26" s="109"/>
    </row>
    <row r="27" spans="1:9" s="96" customFormat="1" x14ac:dyDescent="0.25">
      <c r="A27"/>
      <c r="B27" s="99"/>
      <c r="C27" s="99"/>
      <c r="D27" s="99"/>
      <c r="E27" s="99"/>
      <c r="F27" s="99"/>
      <c r="G27" s="99"/>
      <c r="I27" s="109"/>
    </row>
    <row r="28" spans="1:9" s="96" customFormat="1" x14ac:dyDescent="0.25">
      <c r="A28"/>
      <c r="B28" s="99"/>
      <c r="C28" s="99"/>
      <c r="D28" s="99"/>
      <c r="E28" s="99"/>
      <c r="F28" s="99"/>
      <c r="G28" s="99"/>
      <c r="I28" s="109"/>
    </row>
    <row r="29" spans="1:9" s="96" customFormat="1" x14ac:dyDescent="0.25">
      <c r="A29"/>
      <c r="B29" s="99"/>
      <c r="C29" s="99"/>
      <c r="D29" s="99"/>
      <c r="E29" s="99"/>
      <c r="F29" s="99"/>
      <c r="G29" s="99"/>
      <c r="I29" s="109"/>
    </row>
    <row r="30" spans="1:9" s="96" customFormat="1" x14ac:dyDescent="0.25">
      <c r="A30"/>
      <c r="B30" s="99"/>
      <c r="C30" s="99"/>
      <c r="D30" s="99"/>
      <c r="E30" s="99"/>
      <c r="F30" s="99"/>
      <c r="G30" s="99"/>
      <c r="I30" s="109"/>
    </row>
    <row r="31" spans="1:9" s="96" customFormat="1" x14ac:dyDescent="0.25">
      <c r="A31"/>
      <c r="B31" s="99"/>
      <c r="C31" s="99"/>
      <c r="D31" s="99"/>
      <c r="E31" s="99"/>
      <c r="F31" s="99"/>
      <c r="G31" s="99"/>
      <c r="I31" s="109"/>
    </row>
    <row r="32" spans="1:9" s="96" customFormat="1" x14ac:dyDescent="0.25">
      <c r="A32"/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</sheetData>
  <sheetProtection algorithmName="SHA-512" hashValue="P9KhVj+u7A9vf0HXFSmLuz9XAe10QIQIO5uwx3ODn0hvVHxQ1FKsMqKrjf5pPAWRuGGJ5IDXUfGGpOWg+SdEJA==" saltValue="2Q6N17QeR77TZr57mwVyW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1"/>
  <dimension ref="A1:J223"/>
  <sheetViews>
    <sheetView showGridLines="0" workbookViewId="0">
      <selection activeCell="B12" sqref="B12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208" t="s">
        <v>386</v>
      </c>
      <c r="B1" s="208"/>
    </row>
    <row r="2" spans="1:9" x14ac:dyDescent="0.25">
      <c r="A2" s="102" t="s">
        <v>3</v>
      </c>
      <c r="B2" s="96" t="s">
        <v>385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60" x14ac:dyDescent="0.25">
      <c r="A5" s="96" t="s">
        <v>45</v>
      </c>
      <c r="B5" s="96" t="s">
        <v>331</v>
      </c>
      <c r="C5" s="96" t="s">
        <v>475</v>
      </c>
      <c r="D5" s="96" t="s">
        <v>611</v>
      </c>
      <c r="E5" s="98">
        <v>42527</v>
      </c>
      <c r="F5" s="98">
        <v>42579</v>
      </c>
      <c r="G5" s="96">
        <v>10</v>
      </c>
      <c r="H5" s="96">
        <v>10</v>
      </c>
      <c r="I5" s="115">
        <v>29.5</v>
      </c>
    </row>
    <row r="6" spans="1:9" ht="60" x14ac:dyDescent="0.25">
      <c r="A6" s="96" t="s">
        <v>44</v>
      </c>
      <c r="B6" s="96" t="s">
        <v>331</v>
      </c>
      <c r="C6" s="96" t="s">
        <v>474</v>
      </c>
      <c r="D6" s="96" t="s">
        <v>611</v>
      </c>
      <c r="E6" s="98">
        <v>42527</v>
      </c>
      <c r="F6" s="98">
        <v>42579</v>
      </c>
      <c r="G6" s="96">
        <v>10</v>
      </c>
      <c r="H6" s="96">
        <v>10</v>
      </c>
      <c r="I6" s="115">
        <v>35</v>
      </c>
    </row>
    <row r="7" spans="1:9" ht="60" x14ac:dyDescent="0.25">
      <c r="A7" s="96" t="s">
        <v>44</v>
      </c>
      <c r="B7" s="96" t="s">
        <v>504</v>
      </c>
      <c r="C7" s="96" t="s">
        <v>551</v>
      </c>
      <c r="D7" s="96" t="s">
        <v>611</v>
      </c>
      <c r="E7" s="98">
        <v>42591</v>
      </c>
      <c r="F7" s="98">
        <v>42660</v>
      </c>
      <c r="G7" s="96">
        <v>5</v>
      </c>
      <c r="H7" s="96">
        <v>5</v>
      </c>
      <c r="I7" s="115">
        <v>17.5</v>
      </c>
    </row>
    <row r="8" spans="1:9" s="96" customFormat="1" ht="60" x14ac:dyDescent="0.25">
      <c r="A8" s="96" t="s">
        <v>43</v>
      </c>
      <c r="B8" s="96" t="s">
        <v>331</v>
      </c>
      <c r="C8" s="96" t="s">
        <v>475</v>
      </c>
      <c r="D8" s="96" t="s">
        <v>611</v>
      </c>
      <c r="E8" s="98">
        <v>42527</v>
      </c>
      <c r="F8" s="98">
        <v>42579</v>
      </c>
      <c r="G8" s="96">
        <v>10</v>
      </c>
      <c r="H8" s="96">
        <v>10</v>
      </c>
      <c r="I8" s="115">
        <v>30</v>
      </c>
    </row>
    <row r="9" spans="1:9" s="96" customFormat="1" ht="45" x14ac:dyDescent="0.25">
      <c r="A9" s="96" t="s">
        <v>47</v>
      </c>
      <c r="B9" s="96" t="s">
        <v>504</v>
      </c>
      <c r="C9" s="96" t="s">
        <v>558</v>
      </c>
      <c r="D9" s="96" t="s">
        <v>611</v>
      </c>
      <c r="E9" s="98">
        <v>42591</v>
      </c>
      <c r="F9" s="98">
        <v>42660</v>
      </c>
      <c r="G9" s="96">
        <v>150</v>
      </c>
      <c r="H9" s="96">
        <v>150</v>
      </c>
      <c r="I9" s="115">
        <v>375</v>
      </c>
    </row>
    <row r="10" spans="1:9" s="96" customFormat="1" ht="75" x14ac:dyDescent="0.25">
      <c r="A10" s="96" t="s">
        <v>58</v>
      </c>
      <c r="B10" s="96" t="s">
        <v>331</v>
      </c>
      <c r="C10" s="96" t="s">
        <v>471</v>
      </c>
      <c r="D10" s="96" t="s">
        <v>692</v>
      </c>
      <c r="E10" s="98">
        <v>42527</v>
      </c>
      <c r="F10" s="98">
        <v>42579</v>
      </c>
      <c r="G10" s="96">
        <v>200</v>
      </c>
      <c r="H10" s="96">
        <v>190</v>
      </c>
      <c r="I10" s="115">
        <v>95</v>
      </c>
    </row>
    <row r="11" spans="1:9" s="96" customFormat="1" ht="75" x14ac:dyDescent="0.25">
      <c r="A11" s="96" t="s">
        <v>59</v>
      </c>
      <c r="B11" s="96" t="s">
        <v>331</v>
      </c>
      <c r="C11" s="96" t="s">
        <v>476</v>
      </c>
      <c r="D11" s="96" t="s">
        <v>611</v>
      </c>
      <c r="E11" s="98">
        <v>42161</v>
      </c>
      <c r="F11" s="98">
        <v>42613</v>
      </c>
      <c r="G11" s="96">
        <v>200</v>
      </c>
      <c r="H11" s="96">
        <v>200</v>
      </c>
      <c r="I11" s="115">
        <v>64</v>
      </c>
    </row>
    <row r="12" spans="1:9" s="96" customFormat="1" ht="75" x14ac:dyDescent="0.25">
      <c r="A12" s="96" t="s">
        <v>59</v>
      </c>
      <c r="B12" s="96" t="s">
        <v>504</v>
      </c>
      <c r="C12" s="96" t="s">
        <v>557</v>
      </c>
      <c r="D12" s="96" t="s">
        <v>611</v>
      </c>
      <c r="E12" s="98">
        <v>42591</v>
      </c>
      <c r="F12" s="98">
        <v>42695</v>
      </c>
      <c r="G12" s="96">
        <v>250</v>
      </c>
      <c r="H12" s="96">
        <v>227</v>
      </c>
      <c r="I12" s="115">
        <v>72.64</v>
      </c>
    </row>
    <row r="13" spans="1:9" s="96" customFormat="1" ht="75" x14ac:dyDescent="0.25">
      <c r="A13" s="96" t="s">
        <v>60</v>
      </c>
      <c r="B13" s="96" t="s">
        <v>504</v>
      </c>
      <c r="C13" s="96" t="s">
        <v>557</v>
      </c>
      <c r="D13" s="96" t="s">
        <v>611</v>
      </c>
      <c r="E13" s="98">
        <v>42591</v>
      </c>
      <c r="F13" s="98">
        <v>42695</v>
      </c>
      <c r="G13" s="96">
        <v>250</v>
      </c>
      <c r="H13" s="96">
        <v>98</v>
      </c>
      <c r="I13" s="115">
        <v>31.36</v>
      </c>
    </row>
    <row r="14" spans="1:9" s="96" customFormat="1" ht="45" x14ac:dyDescent="0.25">
      <c r="A14" s="96" t="s">
        <v>121</v>
      </c>
      <c r="B14" s="96" t="s">
        <v>331</v>
      </c>
      <c r="C14" s="96" t="s">
        <v>473</v>
      </c>
      <c r="D14" s="96" t="s">
        <v>611</v>
      </c>
      <c r="E14" s="98">
        <v>42527</v>
      </c>
      <c r="F14" s="98">
        <v>42590</v>
      </c>
      <c r="G14" s="96">
        <v>20</v>
      </c>
      <c r="H14" s="96">
        <v>20</v>
      </c>
      <c r="I14" s="115">
        <v>399.79999999999995</v>
      </c>
    </row>
    <row r="15" spans="1:9" s="96" customFormat="1" ht="45" x14ac:dyDescent="0.25">
      <c r="A15" s="96" t="s">
        <v>121</v>
      </c>
      <c r="B15" s="96" t="s">
        <v>504</v>
      </c>
      <c r="C15" s="96" t="s">
        <v>555</v>
      </c>
      <c r="D15" s="96" t="s">
        <v>611</v>
      </c>
      <c r="E15" s="98">
        <v>42591</v>
      </c>
      <c r="F15" s="98">
        <v>42641</v>
      </c>
      <c r="G15" s="96">
        <v>5</v>
      </c>
      <c r="H15" s="96">
        <v>5</v>
      </c>
      <c r="I15" s="115">
        <v>99.949999999999989</v>
      </c>
    </row>
    <row r="16" spans="1:9" s="96" customFormat="1" ht="45" x14ac:dyDescent="0.25">
      <c r="A16" s="96" t="s">
        <v>122</v>
      </c>
      <c r="B16" s="96" t="s">
        <v>331</v>
      </c>
      <c r="C16" s="96" t="s">
        <v>470</v>
      </c>
      <c r="D16" s="96" t="s">
        <v>611</v>
      </c>
      <c r="E16" s="98">
        <v>42527</v>
      </c>
      <c r="F16" s="98">
        <v>42558</v>
      </c>
      <c r="G16" s="96">
        <v>10</v>
      </c>
      <c r="H16" s="96">
        <v>10</v>
      </c>
      <c r="I16" s="115">
        <v>332</v>
      </c>
    </row>
    <row r="17" spans="1:9" s="96" customFormat="1" ht="45" x14ac:dyDescent="0.25">
      <c r="A17" s="96" t="s">
        <v>132</v>
      </c>
      <c r="B17" s="96" t="s">
        <v>504</v>
      </c>
      <c r="C17" s="96" t="s">
        <v>551</v>
      </c>
      <c r="D17" s="96" t="s">
        <v>611</v>
      </c>
      <c r="E17" s="98">
        <v>42591</v>
      </c>
      <c r="F17" s="98">
        <v>42660</v>
      </c>
      <c r="G17" s="96">
        <v>50</v>
      </c>
      <c r="H17" s="96">
        <v>50</v>
      </c>
      <c r="I17" s="115">
        <v>100</v>
      </c>
    </row>
    <row r="18" spans="1:9" s="96" customFormat="1" ht="90" x14ac:dyDescent="0.25">
      <c r="A18" s="96" t="s">
        <v>138</v>
      </c>
      <c r="B18" s="96" t="s">
        <v>574</v>
      </c>
      <c r="C18" s="96" t="s">
        <v>651</v>
      </c>
      <c r="D18" s="96" t="s">
        <v>692</v>
      </c>
      <c r="E18" s="98">
        <v>42663</v>
      </c>
      <c r="F18" s="98">
        <v>42703</v>
      </c>
      <c r="G18" s="96">
        <v>10</v>
      </c>
      <c r="H18" s="96">
        <v>2</v>
      </c>
      <c r="I18" s="115">
        <v>28.2</v>
      </c>
    </row>
    <row r="19" spans="1:9" s="96" customFormat="1" ht="105" x14ac:dyDescent="0.25">
      <c r="A19" s="96" t="s">
        <v>137</v>
      </c>
      <c r="B19" s="96" t="s">
        <v>331</v>
      </c>
      <c r="C19" s="96" t="s">
        <v>472</v>
      </c>
      <c r="D19" s="96" t="s">
        <v>611</v>
      </c>
      <c r="E19" s="98">
        <v>42527</v>
      </c>
      <c r="F19" s="98">
        <v>42579</v>
      </c>
      <c r="G19" s="96">
        <v>20</v>
      </c>
      <c r="H19" s="96">
        <v>20</v>
      </c>
      <c r="I19" s="115">
        <v>228.4</v>
      </c>
    </row>
    <row r="20" spans="1:9" s="96" customFormat="1" ht="105" x14ac:dyDescent="0.25">
      <c r="A20" s="96" t="s">
        <v>137</v>
      </c>
      <c r="B20" s="96" t="s">
        <v>504</v>
      </c>
      <c r="C20" s="96" t="s">
        <v>553</v>
      </c>
      <c r="D20" s="96" t="s">
        <v>611</v>
      </c>
      <c r="E20" s="98">
        <v>42591</v>
      </c>
      <c r="F20" s="98">
        <v>42633</v>
      </c>
      <c r="G20" s="96">
        <v>5</v>
      </c>
      <c r="H20" s="96">
        <v>5</v>
      </c>
      <c r="I20" s="115">
        <v>57.1</v>
      </c>
    </row>
    <row r="21" spans="1:9" s="96" customFormat="1" ht="45" x14ac:dyDescent="0.25">
      <c r="A21" s="96" t="s">
        <v>143</v>
      </c>
      <c r="B21" s="96" t="s">
        <v>331</v>
      </c>
      <c r="C21" s="96" t="s">
        <v>477</v>
      </c>
      <c r="D21" s="96" t="s">
        <v>479</v>
      </c>
      <c r="E21" s="96" t="s">
        <v>477</v>
      </c>
      <c r="F21" s="96" t="s">
        <v>477</v>
      </c>
      <c r="G21" s="96">
        <v>300</v>
      </c>
      <c r="H21" s="96">
        <v>300</v>
      </c>
      <c r="I21" s="115">
        <v>2727</v>
      </c>
    </row>
    <row r="22" spans="1:9" s="96" customFormat="1" ht="60" x14ac:dyDescent="0.25">
      <c r="A22" s="96" t="s">
        <v>148</v>
      </c>
      <c r="B22" s="96" t="s">
        <v>331</v>
      </c>
      <c r="C22" s="96" t="s">
        <v>472</v>
      </c>
      <c r="D22" s="96" t="s">
        <v>692</v>
      </c>
      <c r="E22" s="98">
        <v>42527</v>
      </c>
      <c r="F22" s="98">
        <v>42579</v>
      </c>
      <c r="G22" s="96">
        <v>200</v>
      </c>
      <c r="H22" s="96">
        <v>42</v>
      </c>
      <c r="I22" s="115">
        <v>544.74</v>
      </c>
    </row>
    <row r="23" spans="1:9" s="96" customFormat="1" ht="30" x14ac:dyDescent="0.25">
      <c r="A23" s="96" t="s">
        <v>179</v>
      </c>
      <c r="B23" s="96" t="s">
        <v>331</v>
      </c>
      <c r="C23" s="96" t="s">
        <v>474</v>
      </c>
      <c r="D23" s="96" t="s">
        <v>611</v>
      </c>
      <c r="E23" s="98">
        <v>42527</v>
      </c>
      <c r="F23" s="98">
        <v>42576</v>
      </c>
      <c r="G23" s="96">
        <v>30</v>
      </c>
      <c r="H23" s="96">
        <v>30</v>
      </c>
      <c r="I23" s="115">
        <v>84</v>
      </c>
    </row>
    <row r="24" spans="1:9" s="96" customFormat="1" ht="30" x14ac:dyDescent="0.25">
      <c r="A24" s="96" t="s">
        <v>179</v>
      </c>
      <c r="B24" s="96" t="s">
        <v>574</v>
      </c>
      <c r="C24" s="96" t="s">
        <v>642</v>
      </c>
      <c r="D24" s="96" t="s">
        <v>611</v>
      </c>
      <c r="E24" s="98">
        <v>42663</v>
      </c>
      <c r="F24" s="98">
        <v>42703</v>
      </c>
      <c r="G24" s="96">
        <v>2</v>
      </c>
      <c r="H24" s="96">
        <v>2</v>
      </c>
      <c r="I24" s="115">
        <v>5.6</v>
      </c>
    </row>
    <row r="25" spans="1:9" s="96" customFormat="1" ht="45" x14ac:dyDescent="0.25">
      <c r="A25" s="96" t="s">
        <v>174</v>
      </c>
      <c r="B25" s="96" t="s">
        <v>331</v>
      </c>
      <c r="C25" s="96" t="s">
        <v>471</v>
      </c>
      <c r="D25" s="96" t="s">
        <v>611</v>
      </c>
      <c r="E25" s="98">
        <v>42527</v>
      </c>
      <c r="F25" s="98">
        <v>42585</v>
      </c>
      <c r="G25" s="96">
        <v>30</v>
      </c>
      <c r="H25" s="96">
        <v>30</v>
      </c>
      <c r="I25" s="115">
        <v>226.2</v>
      </c>
    </row>
    <row r="26" spans="1:9" s="96" customFormat="1" ht="45" x14ac:dyDescent="0.25">
      <c r="A26" s="96" t="s">
        <v>174</v>
      </c>
      <c r="B26" s="96" t="s">
        <v>504</v>
      </c>
      <c r="C26" s="96" t="s">
        <v>552</v>
      </c>
      <c r="D26" s="96" t="s">
        <v>611</v>
      </c>
      <c r="E26" s="98">
        <v>42591</v>
      </c>
      <c r="F26" s="98">
        <v>42646</v>
      </c>
      <c r="G26" s="96">
        <v>25</v>
      </c>
      <c r="H26" s="96">
        <v>25</v>
      </c>
      <c r="I26" s="115">
        <v>188.5</v>
      </c>
    </row>
    <row r="27" spans="1:9" s="96" customFormat="1" ht="60" x14ac:dyDescent="0.25">
      <c r="A27" s="96" t="s">
        <v>95</v>
      </c>
      <c r="B27" s="96" t="s">
        <v>331</v>
      </c>
      <c r="C27" s="96" t="s">
        <v>472</v>
      </c>
      <c r="D27" s="96" t="s">
        <v>692</v>
      </c>
      <c r="E27" s="98">
        <v>42527</v>
      </c>
      <c r="F27" s="98">
        <v>42579</v>
      </c>
      <c r="G27" s="96">
        <v>500</v>
      </c>
      <c r="H27" s="96">
        <v>400</v>
      </c>
      <c r="I27" s="115">
        <v>48</v>
      </c>
    </row>
    <row r="28" spans="1:9" s="96" customFormat="1" ht="60.75" thickBot="1" x14ac:dyDescent="0.3">
      <c r="A28" s="96" t="s">
        <v>113</v>
      </c>
      <c r="B28" s="96" t="s">
        <v>331</v>
      </c>
      <c r="C28" s="96" t="s">
        <v>469</v>
      </c>
      <c r="D28" s="96" t="s">
        <v>692</v>
      </c>
      <c r="E28" s="98">
        <v>42527</v>
      </c>
      <c r="F28" s="98">
        <v>42597</v>
      </c>
      <c r="G28" s="96">
        <v>100</v>
      </c>
      <c r="H28" s="96">
        <v>5</v>
      </c>
      <c r="I28" s="115">
        <v>25</v>
      </c>
    </row>
    <row r="29" spans="1:9" s="96" customFormat="1" ht="61.5" thickTop="1" thickBot="1" x14ac:dyDescent="0.3">
      <c r="A29" s="96" t="s">
        <v>177</v>
      </c>
      <c r="B29" s="96" t="s">
        <v>331</v>
      </c>
      <c r="C29" s="96" t="s">
        <v>475</v>
      </c>
      <c r="D29" s="96" t="s">
        <v>692</v>
      </c>
      <c r="E29" s="98">
        <v>42527</v>
      </c>
      <c r="F29" s="98">
        <v>42579</v>
      </c>
      <c r="G29" s="96">
        <v>500</v>
      </c>
      <c r="H29" s="96">
        <v>250</v>
      </c>
      <c r="I29" s="115">
        <v>37.5</v>
      </c>
    </row>
    <row r="30" spans="1:9" s="96" customFormat="1" ht="45.75" thickTop="1" x14ac:dyDescent="0.25">
      <c r="A30" s="96" t="s">
        <v>125</v>
      </c>
      <c r="B30" s="96" t="s">
        <v>504</v>
      </c>
      <c r="C30" s="96" t="s">
        <v>554</v>
      </c>
      <c r="D30" s="96" t="s">
        <v>611</v>
      </c>
      <c r="E30" s="98">
        <v>42591</v>
      </c>
      <c r="F30" s="98">
        <v>42766</v>
      </c>
      <c r="G30" s="96">
        <v>10</v>
      </c>
      <c r="H30" s="96">
        <v>10</v>
      </c>
      <c r="I30" s="115">
        <v>77.5</v>
      </c>
    </row>
    <row r="31" spans="1:9" s="96" customFormat="1" ht="60" x14ac:dyDescent="0.25">
      <c r="A31" s="96" t="s">
        <v>163</v>
      </c>
      <c r="B31" s="96" t="s">
        <v>331</v>
      </c>
      <c r="C31" s="96" t="s">
        <v>475</v>
      </c>
      <c r="D31" s="96" t="s">
        <v>692</v>
      </c>
      <c r="E31" s="98">
        <v>42527</v>
      </c>
      <c r="F31" s="98">
        <v>42579</v>
      </c>
      <c r="G31" s="96">
        <v>360</v>
      </c>
      <c r="H31" s="96">
        <v>194</v>
      </c>
      <c r="I31" s="115">
        <v>203.70000000000002</v>
      </c>
    </row>
    <row r="32" spans="1:9" s="96" customFormat="1" ht="30" x14ac:dyDescent="0.25">
      <c r="A32" s="96" t="s">
        <v>178</v>
      </c>
      <c r="B32" s="96" t="s">
        <v>504</v>
      </c>
      <c r="C32" s="96" t="s">
        <v>557</v>
      </c>
      <c r="D32" s="96" t="s">
        <v>611</v>
      </c>
      <c r="E32" s="98">
        <v>42591</v>
      </c>
      <c r="F32" s="98">
        <v>42695</v>
      </c>
      <c r="G32" s="96">
        <v>25</v>
      </c>
      <c r="H32" s="96">
        <v>25</v>
      </c>
      <c r="I32" s="115">
        <v>67.25</v>
      </c>
    </row>
    <row r="33" spans="1:9" s="96" customFormat="1" ht="30" x14ac:dyDescent="0.25">
      <c r="A33" s="96" t="s">
        <v>178</v>
      </c>
      <c r="B33" s="96" t="s">
        <v>574</v>
      </c>
      <c r="C33" s="96" t="s">
        <v>637</v>
      </c>
      <c r="D33" s="96" t="s">
        <v>611</v>
      </c>
      <c r="E33" s="98">
        <v>42653</v>
      </c>
      <c r="F33" s="98">
        <v>42759</v>
      </c>
      <c r="G33" s="96">
        <v>2</v>
      </c>
      <c r="H33" s="96">
        <v>2</v>
      </c>
      <c r="I33" s="115">
        <v>5.38</v>
      </c>
    </row>
    <row r="34" spans="1:9" s="96" customFormat="1" ht="30" x14ac:dyDescent="0.25">
      <c r="A34" s="96" t="s">
        <v>57</v>
      </c>
      <c r="B34" s="96" t="s">
        <v>504</v>
      </c>
      <c r="C34" s="96" t="s">
        <v>553</v>
      </c>
      <c r="D34" s="96" t="s">
        <v>611</v>
      </c>
      <c r="E34" s="98">
        <v>42591</v>
      </c>
      <c r="F34" s="98">
        <v>42633</v>
      </c>
      <c r="G34" s="96">
        <v>200</v>
      </c>
      <c r="H34" s="96">
        <v>200</v>
      </c>
      <c r="I34" s="115">
        <v>509.99999999999994</v>
      </c>
    </row>
    <row r="35" spans="1:9" s="96" customFormat="1" ht="45" x14ac:dyDescent="0.25">
      <c r="A35" s="96" t="s">
        <v>110</v>
      </c>
      <c r="B35" s="96" t="s">
        <v>574</v>
      </c>
      <c r="C35" s="96" t="s">
        <v>635</v>
      </c>
      <c r="D35" s="96" t="s">
        <v>611</v>
      </c>
      <c r="E35" s="98">
        <v>42653</v>
      </c>
      <c r="F35" s="98">
        <v>42745</v>
      </c>
      <c r="G35" s="96">
        <v>4</v>
      </c>
      <c r="H35" s="96">
        <v>4</v>
      </c>
      <c r="I35" s="115">
        <v>3.88</v>
      </c>
    </row>
    <row r="36" spans="1:9" s="96" customFormat="1" ht="60" x14ac:dyDescent="0.25">
      <c r="A36" s="96" t="s">
        <v>112</v>
      </c>
      <c r="B36" s="96" t="s">
        <v>331</v>
      </c>
      <c r="C36" s="96" t="s">
        <v>469</v>
      </c>
      <c r="D36" s="96" t="s">
        <v>692</v>
      </c>
      <c r="E36" s="98">
        <v>42527</v>
      </c>
      <c r="F36" s="98">
        <v>42597</v>
      </c>
      <c r="G36" s="96">
        <v>250</v>
      </c>
      <c r="H36" s="96">
        <v>6</v>
      </c>
      <c r="I36" s="115">
        <v>14.399999999999999</v>
      </c>
    </row>
    <row r="37" spans="1:9" s="96" customFormat="1" ht="45" x14ac:dyDescent="0.25">
      <c r="A37" s="96" t="s">
        <v>131</v>
      </c>
      <c r="B37" s="96" t="s">
        <v>331</v>
      </c>
      <c r="C37" s="96" t="s">
        <v>477</v>
      </c>
      <c r="D37" s="96" t="s">
        <v>478</v>
      </c>
      <c r="E37" s="96" t="s">
        <v>477</v>
      </c>
      <c r="F37" s="96" t="s">
        <v>477</v>
      </c>
      <c r="G37" s="96">
        <v>100</v>
      </c>
      <c r="H37" s="96" t="s">
        <v>477</v>
      </c>
      <c r="I37" s="115">
        <v>0</v>
      </c>
    </row>
    <row r="38" spans="1:9" s="96" customFormat="1" ht="60" x14ac:dyDescent="0.25">
      <c r="A38" s="96" t="s">
        <v>152</v>
      </c>
      <c r="B38" s="96" t="s">
        <v>331</v>
      </c>
      <c r="C38" s="96" t="s">
        <v>472</v>
      </c>
      <c r="D38" s="96" t="s">
        <v>692</v>
      </c>
      <c r="E38" s="98">
        <v>42527</v>
      </c>
      <c r="F38" s="98">
        <v>42579</v>
      </c>
      <c r="G38" s="96">
        <v>300</v>
      </c>
      <c r="H38" s="96">
        <v>230</v>
      </c>
      <c r="I38" s="115">
        <v>195.5</v>
      </c>
    </row>
    <row r="39" spans="1:9" s="96" customFormat="1" ht="45" x14ac:dyDescent="0.25">
      <c r="A39" s="96" t="s">
        <v>94</v>
      </c>
      <c r="B39" s="96" t="s">
        <v>331</v>
      </c>
      <c r="C39" s="96" t="s">
        <v>553</v>
      </c>
      <c r="D39" s="96" t="s">
        <v>611</v>
      </c>
      <c r="E39" s="98">
        <v>42591</v>
      </c>
      <c r="F39" s="98">
        <v>42633</v>
      </c>
      <c r="G39" s="96">
        <v>2000</v>
      </c>
      <c r="H39" s="96">
        <v>758</v>
      </c>
      <c r="I39" s="115">
        <v>83.38</v>
      </c>
    </row>
    <row r="40" spans="1:9" s="96" customFormat="1" ht="45" x14ac:dyDescent="0.25">
      <c r="A40" s="96" t="s">
        <v>114</v>
      </c>
      <c r="B40" s="96" t="s">
        <v>504</v>
      </c>
      <c r="C40" s="96" t="s">
        <v>556</v>
      </c>
      <c r="D40" s="96" t="s">
        <v>611</v>
      </c>
      <c r="E40" s="98">
        <v>42591</v>
      </c>
      <c r="F40" s="98">
        <v>42653</v>
      </c>
      <c r="G40" s="96">
        <v>200</v>
      </c>
      <c r="H40" s="96">
        <v>200</v>
      </c>
      <c r="I40" s="115">
        <v>206</v>
      </c>
    </row>
    <row r="41" spans="1:9" s="96" customFormat="1" ht="45" x14ac:dyDescent="0.25">
      <c r="A41" s="96" t="s">
        <v>114</v>
      </c>
      <c r="B41" s="96" t="s">
        <v>574</v>
      </c>
      <c r="C41" s="96" t="s">
        <v>636</v>
      </c>
      <c r="D41" s="96" t="s">
        <v>611</v>
      </c>
      <c r="E41" s="98">
        <v>42653</v>
      </c>
      <c r="F41" s="98">
        <v>42758</v>
      </c>
      <c r="G41" s="96">
        <v>4</v>
      </c>
      <c r="H41" s="96">
        <v>4</v>
      </c>
      <c r="I41" s="115">
        <v>4.12</v>
      </c>
    </row>
    <row r="42" spans="1:9" s="96" customFormat="1" ht="90" x14ac:dyDescent="0.25">
      <c r="A42" s="96" t="s">
        <v>136</v>
      </c>
      <c r="B42" s="96" t="s">
        <v>504</v>
      </c>
      <c r="C42" s="96" t="s">
        <v>553</v>
      </c>
      <c r="D42" s="96" t="s">
        <v>692</v>
      </c>
      <c r="E42" s="98">
        <v>42591</v>
      </c>
      <c r="F42" s="98">
        <v>42660</v>
      </c>
      <c r="G42" s="96">
        <v>500</v>
      </c>
      <c r="H42" s="96">
        <v>239</v>
      </c>
      <c r="I42" s="115">
        <v>3040.08</v>
      </c>
    </row>
    <row r="43" spans="1:9" s="96" customFormat="1" ht="60" x14ac:dyDescent="0.25">
      <c r="A43" s="96" t="s">
        <v>164</v>
      </c>
      <c r="B43" s="96" t="s">
        <v>331</v>
      </c>
      <c r="C43" s="96" t="s">
        <v>475</v>
      </c>
      <c r="D43" s="96" t="s">
        <v>692</v>
      </c>
      <c r="E43" s="98">
        <v>42527</v>
      </c>
      <c r="F43" s="98">
        <v>42579</v>
      </c>
      <c r="G43" s="96">
        <v>360</v>
      </c>
      <c r="H43" s="96">
        <v>195</v>
      </c>
      <c r="I43" s="115">
        <v>204.75</v>
      </c>
    </row>
    <row r="44" spans="1:9" s="96" customFormat="1" ht="45" x14ac:dyDescent="0.25">
      <c r="A44" s="96" t="s">
        <v>170</v>
      </c>
      <c r="B44" s="96" t="s">
        <v>331</v>
      </c>
      <c r="C44" s="96" t="s">
        <v>474</v>
      </c>
      <c r="D44" s="96" t="s">
        <v>611</v>
      </c>
      <c r="E44" s="98">
        <v>42527</v>
      </c>
      <c r="F44" s="98">
        <v>42576</v>
      </c>
      <c r="G44" s="96">
        <v>300</v>
      </c>
      <c r="H44" s="96">
        <v>300</v>
      </c>
      <c r="I44" s="115">
        <v>390</v>
      </c>
    </row>
    <row r="45" spans="1:9" s="96" customFormat="1" ht="60" x14ac:dyDescent="0.25">
      <c r="A45" s="96" t="s">
        <v>171</v>
      </c>
      <c r="B45" s="96" t="s">
        <v>331</v>
      </c>
      <c r="C45" s="96" t="s">
        <v>474</v>
      </c>
      <c r="D45" s="96" t="s">
        <v>692</v>
      </c>
      <c r="E45" s="98">
        <v>42527</v>
      </c>
      <c r="F45" s="98">
        <v>42576</v>
      </c>
      <c r="G45" s="96">
        <v>300</v>
      </c>
      <c r="H45" s="96">
        <v>100</v>
      </c>
      <c r="I45" s="115">
        <v>130</v>
      </c>
    </row>
    <row r="46" spans="1:9" s="96" customFormat="1" ht="60.75" thickBot="1" x14ac:dyDescent="0.3">
      <c r="A46" s="96" t="s">
        <v>153</v>
      </c>
      <c r="B46" s="96" t="s">
        <v>331</v>
      </c>
      <c r="C46" s="96" t="s">
        <v>475</v>
      </c>
      <c r="D46" s="96" t="s">
        <v>692</v>
      </c>
      <c r="E46" s="98">
        <v>42527</v>
      </c>
      <c r="F46" s="98">
        <v>42579</v>
      </c>
      <c r="G46" s="96">
        <v>300</v>
      </c>
      <c r="H46" s="96">
        <v>265</v>
      </c>
      <c r="I46" s="115">
        <v>458.45</v>
      </c>
    </row>
    <row r="47" spans="1:9" s="96" customFormat="1" ht="16.5" thickTop="1" thickBot="1" x14ac:dyDescent="0.3">
      <c r="A47" s="104" t="s">
        <v>357</v>
      </c>
      <c r="B47" s="105"/>
      <c r="C47" s="106"/>
      <c r="D47" s="106"/>
      <c r="E47" s="106"/>
      <c r="F47" s="106"/>
      <c r="G47" s="107">
        <f>SUM(G5:G46)</f>
        <v>8107</v>
      </c>
      <c r="H47" s="107">
        <f>SUM(H5:H46)</f>
        <v>4828</v>
      </c>
      <c r="I47" s="108">
        <f>SUM(I5:I46)</f>
        <v>11476.380000000001</v>
      </c>
    </row>
    <row r="48" spans="1:9" s="96" customFormat="1" ht="15.75" thickTop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 s="100" t="s">
        <v>359</v>
      </c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</sheetData>
  <sheetProtection algorithmName="SHA-512" hashValue="zpmhrUrDe4Qk6qFkL2Gx5zu8nO6tB16Ig1NuGjuIBEyATIn5G4a4PX3iIM58k0Qpb/rTDu6JCGEiULeSVdAGrw==" saltValue="NuHHA1TSi0yJJy1aQWfpWA==" spinCount="100000" sheet="1" objects="1" scenarios="1" selectLockedCells="1"/>
  <mergeCells count="1">
    <mergeCell ref="A1:B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2"/>
  <dimension ref="A1:J217"/>
  <sheetViews>
    <sheetView showGridLines="0" workbookViewId="0">
      <selection activeCell="D5" sqref="D5:D36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387</v>
      </c>
      <c r="B1" s="95"/>
    </row>
    <row r="2" spans="1:9" x14ac:dyDescent="0.25">
      <c r="A2" s="102" t="s">
        <v>3</v>
      </c>
      <c r="B2" s="96">
        <v>210100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45" x14ac:dyDescent="0.25">
      <c r="A5" s="96" t="s">
        <v>47</v>
      </c>
      <c r="B5" s="96" t="s">
        <v>532</v>
      </c>
      <c r="C5" s="96" t="s">
        <v>550</v>
      </c>
      <c r="D5" s="96" t="s">
        <v>611</v>
      </c>
      <c r="E5" s="98">
        <v>42591</v>
      </c>
      <c r="F5" s="98">
        <v>42640</v>
      </c>
      <c r="G5" s="96">
        <v>2</v>
      </c>
      <c r="H5" s="96">
        <v>2</v>
      </c>
      <c r="I5" s="115">
        <v>5</v>
      </c>
    </row>
    <row r="6" spans="1:9" ht="75" x14ac:dyDescent="0.25">
      <c r="A6" s="96" t="s">
        <v>58</v>
      </c>
      <c r="B6" s="96" t="s">
        <v>315</v>
      </c>
      <c r="C6" s="96" t="s">
        <v>418</v>
      </c>
      <c r="D6" s="96" t="s">
        <v>611</v>
      </c>
      <c r="E6" s="98">
        <v>42524</v>
      </c>
      <c r="F6" s="98">
        <v>42583</v>
      </c>
      <c r="G6" s="96">
        <v>30</v>
      </c>
      <c r="H6" s="96">
        <v>30</v>
      </c>
      <c r="I6" s="115">
        <v>15</v>
      </c>
    </row>
    <row r="7" spans="1:9" ht="75" x14ac:dyDescent="0.25">
      <c r="A7" s="96" t="s">
        <v>59</v>
      </c>
      <c r="B7" s="96" t="s">
        <v>315</v>
      </c>
      <c r="C7" s="96" t="s">
        <v>431</v>
      </c>
      <c r="D7" s="96" t="s">
        <v>611</v>
      </c>
      <c r="E7" s="98">
        <v>42527</v>
      </c>
      <c r="F7" s="98">
        <v>42613</v>
      </c>
      <c r="G7" s="96">
        <v>30</v>
      </c>
      <c r="H7" s="96">
        <v>30</v>
      </c>
      <c r="I7" s="115">
        <v>9.6</v>
      </c>
    </row>
    <row r="8" spans="1:9" s="96" customFormat="1" ht="75" x14ac:dyDescent="0.25">
      <c r="A8" s="96" t="s">
        <v>59</v>
      </c>
      <c r="B8" s="96" t="s">
        <v>532</v>
      </c>
      <c r="C8" s="96" t="s">
        <v>548</v>
      </c>
      <c r="D8" s="96" t="s">
        <v>611</v>
      </c>
      <c r="E8" s="98">
        <v>42591</v>
      </c>
      <c r="F8" s="98">
        <v>42772</v>
      </c>
      <c r="G8" s="96">
        <v>60</v>
      </c>
      <c r="H8" s="96">
        <v>60</v>
      </c>
      <c r="I8" s="115">
        <v>19.2</v>
      </c>
    </row>
    <row r="9" spans="1:9" s="96" customFormat="1" ht="75" x14ac:dyDescent="0.25">
      <c r="A9" s="96" t="s">
        <v>60</v>
      </c>
      <c r="B9" s="96" t="s">
        <v>315</v>
      </c>
      <c r="C9" s="96" t="s">
        <v>431</v>
      </c>
      <c r="D9" s="96" t="s">
        <v>611</v>
      </c>
      <c r="E9" s="98">
        <v>42527</v>
      </c>
      <c r="F9" s="98">
        <v>42613</v>
      </c>
      <c r="G9" s="96">
        <v>10</v>
      </c>
      <c r="H9" s="96">
        <v>10</v>
      </c>
      <c r="I9" s="115">
        <v>3.2</v>
      </c>
    </row>
    <row r="10" spans="1:9" s="96" customFormat="1" ht="30" x14ac:dyDescent="0.25">
      <c r="A10" s="96" t="s">
        <v>85</v>
      </c>
      <c r="B10" s="96" t="s">
        <v>315</v>
      </c>
      <c r="C10" s="96" t="s">
        <v>419</v>
      </c>
      <c r="D10" s="96" t="s">
        <v>611</v>
      </c>
      <c r="E10" s="98">
        <v>42524</v>
      </c>
      <c r="F10" s="98">
        <v>42563</v>
      </c>
      <c r="G10" s="96">
        <v>5</v>
      </c>
      <c r="H10" s="96">
        <v>5</v>
      </c>
      <c r="I10" s="115">
        <v>4.6999999999999993</v>
      </c>
    </row>
    <row r="11" spans="1:9" s="96" customFormat="1" ht="45" x14ac:dyDescent="0.25">
      <c r="A11" s="96" t="s">
        <v>92</v>
      </c>
      <c r="B11" s="96" t="s">
        <v>315</v>
      </c>
      <c r="C11" s="96" t="s">
        <v>431</v>
      </c>
      <c r="D11" s="96" t="s">
        <v>611</v>
      </c>
      <c r="E11" s="98">
        <v>42527</v>
      </c>
      <c r="F11" s="98">
        <v>42613</v>
      </c>
      <c r="G11" s="96">
        <v>3</v>
      </c>
      <c r="H11" s="96">
        <v>3</v>
      </c>
      <c r="I11" s="115">
        <v>2.9699999999999998</v>
      </c>
    </row>
    <row r="12" spans="1:9" s="96" customFormat="1" ht="45" x14ac:dyDescent="0.25">
      <c r="A12" s="96" t="s">
        <v>121</v>
      </c>
      <c r="B12" s="96" t="s">
        <v>532</v>
      </c>
      <c r="C12" s="96" t="s">
        <v>541</v>
      </c>
      <c r="D12" s="96" t="s">
        <v>611</v>
      </c>
      <c r="E12" s="98">
        <v>42591</v>
      </c>
      <c r="F12" s="98">
        <v>42641</v>
      </c>
      <c r="G12" s="96">
        <v>6</v>
      </c>
      <c r="H12" s="96">
        <v>6</v>
      </c>
      <c r="I12" s="115">
        <v>119.94</v>
      </c>
    </row>
    <row r="13" spans="1:9" s="96" customFormat="1" ht="45" x14ac:dyDescent="0.25">
      <c r="A13" s="96" t="s">
        <v>124</v>
      </c>
      <c r="B13" s="96" t="s">
        <v>315</v>
      </c>
      <c r="C13" s="96" t="s">
        <v>418</v>
      </c>
      <c r="D13" s="96" t="s">
        <v>611</v>
      </c>
      <c r="E13" s="98">
        <v>42524</v>
      </c>
      <c r="F13" s="98">
        <v>42583</v>
      </c>
      <c r="G13" s="96">
        <v>3</v>
      </c>
      <c r="H13" s="96">
        <v>3</v>
      </c>
      <c r="I13" s="115">
        <v>52.47</v>
      </c>
    </row>
    <row r="14" spans="1:9" s="96" customFormat="1" ht="45" x14ac:dyDescent="0.25">
      <c r="A14" s="96" t="s">
        <v>122</v>
      </c>
      <c r="B14" s="96" t="s">
        <v>315</v>
      </c>
      <c r="C14" s="96" t="s">
        <v>417</v>
      </c>
      <c r="D14" s="96" t="s">
        <v>611</v>
      </c>
      <c r="E14" s="98">
        <v>42524</v>
      </c>
      <c r="F14" s="98">
        <v>42577</v>
      </c>
      <c r="G14" s="96">
        <v>3</v>
      </c>
      <c r="H14" s="96">
        <v>3</v>
      </c>
      <c r="I14" s="115">
        <v>99.600000000000009</v>
      </c>
    </row>
    <row r="15" spans="1:9" s="96" customFormat="1" ht="45" x14ac:dyDescent="0.25">
      <c r="A15" s="96" t="s">
        <v>132</v>
      </c>
      <c r="B15" s="96" t="s">
        <v>532</v>
      </c>
      <c r="C15" s="96" t="s">
        <v>542</v>
      </c>
      <c r="D15" s="96" t="s">
        <v>611</v>
      </c>
      <c r="E15" s="98">
        <v>42591</v>
      </c>
      <c r="F15" s="98">
        <v>42660</v>
      </c>
      <c r="G15" s="96">
        <v>1</v>
      </c>
      <c r="H15" s="96">
        <v>1</v>
      </c>
      <c r="I15" s="115">
        <v>2</v>
      </c>
    </row>
    <row r="16" spans="1:9" s="96" customFormat="1" ht="90" x14ac:dyDescent="0.25">
      <c r="A16" s="96" t="s">
        <v>138</v>
      </c>
      <c r="B16" s="96" t="s">
        <v>532</v>
      </c>
      <c r="C16" s="96" t="s">
        <v>540</v>
      </c>
      <c r="D16" s="96" t="s">
        <v>611</v>
      </c>
      <c r="E16" s="98">
        <v>42591</v>
      </c>
      <c r="F16" s="98">
        <v>42766</v>
      </c>
      <c r="G16" s="96">
        <v>24</v>
      </c>
      <c r="H16" s="96">
        <v>24</v>
      </c>
      <c r="I16" s="115">
        <v>338.4</v>
      </c>
    </row>
    <row r="17" spans="1:9" s="96" customFormat="1" ht="105" x14ac:dyDescent="0.25">
      <c r="A17" s="96" t="s">
        <v>137</v>
      </c>
      <c r="B17" s="96" t="s">
        <v>315</v>
      </c>
      <c r="C17" s="96" t="s">
        <v>420</v>
      </c>
      <c r="D17" s="96" t="s">
        <v>611</v>
      </c>
      <c r="E17" s="98">
        <v>42524</v>
      </c>
      <c r="F17" s="98">
        <v>42579</v>
      </c>
      <c r="G17" s="96">
        <v>30</v>
      </c>
      <c r="H17" s="96">
        <v>30</v>
      </c>
      <c r="I17" s="115">
        <v>342.6</v>
      </c>
    </row>
    <row r="18" spans="1:9" s="96" customFormat="1" ht="105" x14ac:dyDescent="0.25">
      <c r="A18" s="96" t="s">
        <v>137</v>
      </c>
      <c r="B18" s="96" t="s">
        <v>532</v>
      </c>
      <c r="C18" s="96" t="s">
        <v>539</v>
      </c>
      <c r="D18" s="96" t="s">
        <v>611</v>
      </c>
      <c r="E18" s="98">
        <v>42591</v>
      </c>
      <c r="F18" s="98">
        <v>42633</v>
      </c>
      <c r="G18" s="96">
        <v>24</v>
      </c>
      <c r="H18" s="96">
        <v>24</v>
      </c>
      <c r="I18" s="115">
        <v>274.08</v>
      </c>
    </row>
    <row r="19" spans="1:9" s="96" customFormat="1" ht="30" x14ac:dyDescent="0.25">
      <c r="A19" s="96" t="s">
        <v>179</v>
      </c>
      <c r="B19" s="96" t="s">
        <v>658</v>
      </c>
      <c r="C19" s="96" t="s">
        <v>542</v>
      </c>
      <c r="D19" s="96" t="s">
        <v>611</v>
      </c>
      <c r="E19" s="98">
        <v>42591</v>
      </c>
      <c r="F19" s="98">
        <v>42660</v>
      </c>
      <c r="G19" s="96">
        <v>6</v>
      </c>
      <c r="H19" s="96">
        <v>6</v>
      </c>
      <c r="I19" s="115">
        <v>16.799999999999997</v>
      </c>
    </row>
    <row r="20" spans="1:9" s="96" customFormat="1" ht="30" x14ac:dyDescent="0.25">
      <c r="A20" s="96" t="s">
        <v>56</v>
      </c>
      <c r="B20" s="96" t="s">
        <v>315</v>
      </c>
      <c r="C20" s="96" t="s">
        <v>420</v>
      </c>
      <c r="D20" s="96" t="s">
        <v>611</v>
      </c>
      <c r="E20" s="98">
        <v>42524</v>
      </c>
      <c r="F20" s="98">
        <v>42579</v>
      </c>
      <c r="G20" s="96">
        <v>10</v>
      </c>
      <c r="H20" s="96">
        <v>10</v>
      </c>
      <c r="I20" s="115">
        <v>25.2</v>
      </c>
    </row>
    <row r="21" spans="1:9" s="96" customFormat="1" ht="75" x14ac:dyDescent="0.25">
      <c r="A21" s="96" t="s">
        <v>61</v>
      </c>
      <c r="B21" s="96" t="s">
        <v>532</v>
      </c>
      <c r="C21" s="96" t="s">
        <v>548</v>
      </c>
      <c r="D21" s="96" t="s">
        <v>611</v>
      </c>
      <c r="E21" s="98">
        <v>42591</v>
      </c>
      <c r="F21" s="98">
        <v>42772</v>
      </c>
      <c r="G21" s="96">
        <v>30</v>
      </c>
      <c r="H21" s="96">
        <v>30</v>
      </c>
      <c r="I21" s="115">
        <v>9.6</v>
      </c>
    </row>
    <row r="22" spans="1:9" s="96" customFormat="1" ht="30.75" thickBot="1" x14ac:dyDescent="0.3">
      <c r="A22" s="96" t="s">
        <v>62</v>
      </c>
      <c r="B22" s="96" t="s">
        <v>315</v>
      </c>
      <c r="C22" s="96" t="s">
        <v>424</v>
      </c>
      <c r="D22" s="96" t="s">
        <v>611</v>
      </c>
      <c r="E22" s="98">
        <v>42524</v>
      </c>
      <c r="F22" s="98">
        <v>42579</v>
      </c>
      <c r="G22" s="96">
        <v>3</v>
      </c>
      <c r="H22" s="96">
        <v>3</v>
      </c>
      <c r="I22" s="115">
        <v>3.9000000000000004</v>
      </c>
    </row>
    <row r="23" spans="1:9" s="96" customFormat="1" ht="31.5" thickTop="1" thickBot="1" x14ac:dyDescent="0.3">
      <c r="A23" s="96" t="s">
        <v>49</v>
      </c>
      <c r="B23" s="96" t="s">
        <v>532</v>
      </c>
      <c r="C23" s="96" t="s">
        <v>536</v>
      </c>
      <c r="D23" s="96" t="s">
        <v>611</v>
      </c>
      <c r="E23" s="98">
        <v>42591</v>
      </c>
      <c r="F23" s="98">
        <v>42667</v>
      </c>
      <c r="G23" s="96">
        <v>8</v>
      </c>
      <c r="H23" s="96">
        <v>8</v>
      </c>
      <c r="I23" s="115">
        <v>27.92</v>
      </c>
    </row>
    <row r="24" spans="1:9" s="96" customFormat="1" ht="60.75" thickTop="1" x14ac:dyDescent="0.25">
      <c r="A24" s="96" t="s">
        <v>106</v>
      </c>
      <c r="B24" s="96" t="s">
        <v>532</v>
      </c>
      <c r="C24" s="96" t="s">
        <v>544</v>
      </c>
      <c r="D24" s="96" t="s">
        <v>698</v>
      </c>
      <c r="E24" s="98">
        <v>42591</v>
      </c>
      <c r="F24" s="96" t="s">
        <v>671</v>
      </c>
      <c r="G24" s="96">
        <v>4</v>
      </c>
      <c r="H24" s="96">
        <v>4</v>
      </c>
      <c r="I24" s="115">
        <v>89.76</v>
      </c>
    </row>
    <row r="25" spans="1:9" s="96" customFormat="1" ht="30" x14ac:dyDescent="0.25">
      <c r="A25" s="96" t="s">
        <v>57</v>
      </c>
      <c r="B25" s="96" t="s">
        <v>315</v>
      </c>
      <c r="C25" s="96" t="s">
        <v>420</v>
      </c>
      <c r="D25" s="96" t="s">
        <v>611</v>
      </c>
      <c r="E25" s="98">
        <v>42524</v>
      </c>
      <c r="F25" s="98">
        <v>42579</v>
      </c>
      <c r="G25" s="96">
        <v>10</v>
      </c>
      <c r="H25" s="96">
        <v>10</v>
      </c>
      <c r="I25" s="115">
        <v>25.5</v>
      </c>
    </row>
    <row r="26" spans="1:9" s="96" customFormat="1" ht="30" x14ac:dyDescent="0.25">
      <c r="A26" s="96" t="s">
        <v>57</v>
      </c>
      <c r="B26" s="96" t="s">
        <v>532</v>
      </c>
      <c r="C26" s="96" t="s">
        <v>539</v>
      </c>
      <c r="D26" s="96" t="s">
        <v>611</v>
      </c>
      <c r="E26" s="98">
        <v>42591</v>
      </c>
      <c r="F26" s="98">
        <v>42633</v>
      </c>
      <c r="G26" s="96">
        <v>5</v>
      </c>
      <c r="H26" s="96">
        <v>5</v>
      </c>
      <c r="I26" s="115">
        <v>12.75</v>
      </c>
    </row>
    <row r="27" spans="1:9" s="96" customFormat="1" ht="45" x14ac:dyDescent="0.25">
      <c r="A27" s="96" t="s">
        <v>134</v>
      </c>
      <c r="B27" s="96" t="s">
        <v>532</v>
      </c>
      <c r="C27" s="96" t="s">
        <v>547</v>
      </c>
      <c r="D27" s="96" t="s">
        <v>611</v>
      </c>
      <c r="E27" s="98">
        <v>42591</v>
      </c>
      <c r="F27" s="98">
        <v>42725</v>
      </c>
      <c r="G27" s="96">
        <v>10</v>
      </c>
      <c r="H27" s="96">
        <v>10</v>
      </c>
      <c r="I27" s="115">
        <v>104.9</v>
      </c>
    </row>
    <row r="28" spans="1:9" s="96" customFormat="1" ht="45" x14ac:dyDescent="0.25">
      <c r="A28" s="96" t="s">
        <v>152</v>
      </c>
      <c r="B28" s="96" t="s">
        <v>315</v>
      </c>
      <c r="C28" s="96" t="s">
        <v>420</v>
      </c>
      <c r="D28" s="96" t="s">
        <v>611</v>
      </c>
      <c r="E28" s="98">
        <v>42524</v>
      </c>
      <c r="F28" s="98">
        <v>42579</v>
      </c>
      <c r="G28" s="96">
        <v>10</v>
      </c>
      <c r="H28" s="96">
        <v>10</v>
      </c>
      <c r="I28" s="115">
        <v>8.5</v>
      </c>
    </row>
    <row r="29" spans="1:9" s="96" customFormat="1" ht="45" x14ac:dyDescent="0.25">
      <c r="A29" s="96" t="s">
        <v>114</v>
      </c>
      <c r="B29" s="96" t="s">
        <v>315</v>
      </c>
      <c r="C29" s="96" t="s">
        <v>429</v>
      </c>
      <c r="D29" s="96" t="s">
        <v>611</v>
      </c>
      <c r="E29" s="98">
        <v>42527</v>
      </c>
      <c r="F29" s="98">
        <v>42569</v>
      </c>
      <c r="G29" s="96">
        <v>5</v>
      </c>
      <c r="H29" s="96">
        <v>5</v>
      </c>
      <c r="I29" s="115">
        <v>5.15</v>
      </c>
    </row>
    <row r="30" spans="1:9" s="96" customFormat="1" ht="45" x14ac:dyDescent="0.25">
      <c r="A30" s="96" t="s">
        <v>114</v>
      </c>
      <c r="B30" s="96" t="s">
        <v>532</v>
      </c>
      <c r="C30" s="96" t="s">
        <v>546</v>
      </c>
      <c r="D30" s="96" t="s">
        <v>611</v>
      </c>
      <c r="E30" s="98">
        <v>42591</v>
      </c>
      <c r="F30" s="98">
        <v>42653</v>
      </c>
      <c r="G30" s="96">
        <v>8</v>
      </c>
      <c r="H30" s="96">
        <v>8</v>
      </c>
      <c r="I30" s="115">
        <v>8.24</v>
      </c>
    </row>
    <row r="31" spans="1:9" s="96" customFormat="1" ht="30" x14ac:dyDescent="0.25">
      <c r="A31" s="96" t="s">
        <v>63</v>
      </c>
      <c r="B31" s="96" t="s">
        <v>315</v>
      </c>
      <c r="C31" s="96" t="s">
        <v>424</v>
      </c>
      <c r="D31" s="96" t="s">
        <v>611</v>
      </c>
      <c r="E31" s="98">
        <v>42524</v>
      </c>
      <c r="F31" s="98">
        <v>42579</v>
      </c>
      <c r="G31" s="96">
        <v>3</v>
      </c>
      <c r="H31" s="96">
        <v>3</v>
      </c>
      <c r="I31" s="115">
        <v>3.9000000000000004</v>
      </c>
    </row>
    <row r="32" spans="1:9" s="96" customFormat="1" ht="45" x14ac:dyDescent="0.25">
      <c r="A32" s="96" t="s">
        <v>146</v>
      </c>
      <c r="B32" s="96" t="s">
        <v>315</v>
      </c>
      <c r="C32" s="96" t="s">
        <v>424</v>
      </c>
      <c r="D32" s="96" t="s">
        <v>611</v>
      </c>
      <c r="E32" s="98">
        <v>42524</v>
      </c>
      <c r="F32" s="98">
        <v>42579</v>
      </c>
      <c r="G32" s="96">
        <v>600</v>
      </c>
      <c r="H32" s="96">
        <v>600</v>
      </c>
      <c r="I32" s="115">
        <v>210</v>
      </c>
    </row>
    <row r="33" spans="1:9" s="96" customFormat="1" ht="45" x14ac:dyDescent="0.25">
      <c r="A33" s="96" t="s">
        <v>170</v>
      </c>
      <c r="B33" s="96" t="s">
        <v>532</v>
      </c>
      <c r="C33" s="96" t="s">
        <v>542</v>
      </c>
      <c r="D33" s="96" t="s">
        <v>611</v>
      </c>
      <c r="E33" s="98">
        <v>42591</v>
      </c>
      <c r="F33" s="98">
        <v>42660</v>
      </c>
      <c r="G33" s="96">
        <v>2</v>
      </c>
      <c r="H33" s="96">
        <v>2</v>
      </c>
      <c r="I33" s="115">
        <v>2.6</v>
      </c>
    </row>
    <row r="34" spans="1:9" s="96" customFormat="1" ht="45" x14ac:dyDescent="0.25">
      <c r="A34" s="96" t="s">
        <v>115</v>
      </c>
      <c r="B34" s="96" t="s">
        <v>315</v>
      </c>
      <c r="C34" s="96" t="s">
        <v>416</v>
      </c>
      <c r="D34" s="96" t="s">
        <v>611</v>
      </c>
      <c r="E34" s="98">
        <v>42524</v>
      </c>
      <c r="F34" s="98">
        <v>42597</v>
      </c>
      <c r="G34" s="96">
        <v>5</v>
      </c>
      <c r="H34" s="96">
        <v>5</v>
      </c>
      <c r="I34" s="115">
        <v>9</v>
      </c>
    </row>
    <row r="35" spans="1:9" s="96" customFormat="1" ht="60" x14ac:dyDescent="0.25">
      <c r="A35" s="96" t="s">
        <v>151</v>
      </c>
      <c r="B35" s="96" t="s">
        <v>315</v>
      </c>
      <c r="C35" s="96" t="s">
        <v>431</v>
      </c>
      <c r="D35" s="96" t="s">
        <v>611</v>
      </c>
      <c r="E35" s="98">
        <v>42527</v>
      </c>
      <c r="F35" s="98">
        <v>42613</v>
      </c>
      <c r="G35" s="96">
        <v>10</v>
      </c>
      <c r="H35" s="96">
        <v>10</v>
      </c>
      <c r="I35" s="115">
        <v>12.5</v>
      </c>
    </row>
    <row r="36" spans="1:9" s="96" customFormat="1" ht="75.75" thickBot="1" x14ac:dyDescent="0.3">
      <c r="A36" s="96" t="s">
        <v>149</v>
      </c>
      <c r="B36" s="96" t="s">
        <v>315</v>
      </c>
      <c r="C36" s="96" t="s">
        <v>420</v>
      </c>
      <c r="D36" s="96" t="s">
        <v>611</v>
      </c>
      <c r="E36" s="98">
        <v>42524</v>
      </c>
      <c r="F36" s="98">
        <v>42579</v>
      </c>
      <c r="G36" s="96">
        <v>10</v>
      </c>
      <c r="H36" s="96">
        <v>10</v>
      </c>
      <c r="I36" s="115">
        <v>6</v>
      </c>
    </row>
    <row r="37" spans="1:9" s="96" customFormat="1" ht="16.5" thickTop="1" thickBot="1" x14ac:dyDescent="0.3">
      <c r="A37" s="104" t="s">
        <v>357</v>
      </c>
      <c r="B37" s="105"/>
      <c r="C37" s="106"/>
      <c r="D37" s="106"/>
      <c r="E37" s="106"/>
      <c r="F37" s="106"/>
      <c r="G37" s="107">
        <f>SUM(G5:G36)</f>
        <v>970</v>
      </c>
      <c r="H37" s="107">
        <f>SUM(H5:H36)</f>
        <v>970</v>
      </c>
      <c r="I37" s="108">
        <f>SUM(I5:I36)</f>
        <v>1870.9800000000002</v>
      </c>
    </row>
    <row r="38" spans="1:9" s="96" customFormat="1" ht="15.75" thickTop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 s="100" t="s">
        <v>359</v>
      </c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</sheetData>
  <sheetProtection algorithmName="SHA-512" hashValue="0eg7NGS1pOCFwjwbiAHBWfanp9jcemraDc50K7F/ZPYq0QbF0e8S1TENcJXnFQ0+N+yWmh5kr0NpIhfx8Zn6Yg==" saltValue="7tg0Dy5huKg/XqNqHic1GA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J353"/>
  <sheetViews>
    <sheetView showGridLines="0" workbookViewId="0">
      <selection activeCell="F1" sqref="F1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14.5703125" style="97" customWidth="1"/>
    <col min="11" max="16384" width="9.140625" style="97"/>
  </cols>
  <sheetData>
    <row r="1" spans="1:10" ht="23.25" customHeight="1" x14ac:dyDescent="0.25">
      <c r="A1" s="94" t="s">
        <v>358</v>
      </c>
      <c r="B1" s="95"/>
    </row>
    <row r="2" spans="1:10" x14ac:dyDescent="0.25">
      <c r="A2" s="102" t="s">
        <v>3</v>
      </c>
      <c r="B2" s="96">
        <v>100000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17" t="s">
        <v>360</v>
      </c>
      <c r="I4" s="102" t="s">
        <v>666</v>
      </c>
      <c r="J4"/>
    </row>
    <row r="5" spans="1:10" ht="75" x14ac:dyDescent="0.25">
      <c r="A5" s="96" t="s">
        <v>58</v>
      </c>
      <c r="B5" s="96" t="s">
        <v>262</v>
      </c>
      <c r="C5" s="96" t="s">
        <v>418</v>
      </c>
      <c r="D5" s="96" t="s">
        <v>692</v>
      </c>
      <c r="E5" s="98">
        <v>42524</v>
      </c>
      <c r="F5" s="98">
        <v>42583</v>
      </c>
      <c r="G5" s="96">
        <v>1000</v>
      </c>
      <c r="H5" s="96">
        <v>587</v>
      </c>
      <c r="I5" s="115">
        <v>293.5</v>
      </c>
      <c r="J5"/>
    </row>
    <row r="6" spans="1:10" ht="75" x14ac:dyDescent="0.25">
      <c r="A6" s="96" t="s">
        <v>59</v>
      </c>
      <c r="B6" s="96" t="s">
        <v>262</v>
      </c>
      <c r="C6" s="96" t="s">
        <v>431</v>
      </c>
      <c r="D6" s="96" t="s">
        <v>611</v>
      </c>
      <c r="E6" s="98">
        <v>42527</v>
      </c>
      <c r="F6" s="98">
        <v>42613</v>
      </c>
      <c r="G6" s="96">
        <v>1000</v>
      </c>
      <c r="H6" s="96">
        <v>1000</v>
      </c>
      <c r="I6" s="115">
        <v>320</v>
      </c>
      <c r="J6"/>
    </row>
    <row r="7" spans="1:10" ht="30" x14ac:dyDescent="0.25">
      <c r="A7" s="96" t="s">
        <v>62</v>
      </c>
      <c r="B7" s="96" t="s">
        <v>262</v>
      </c>
      <c r="C7" s="96" t="s">
        <v>424</v>
      </c>
      <c r="D7" s="96" t="s">
        <v>611</v>
      </c>
      <c r="E7" s="98">
        <v>42524</v>
      </c>
      <c r="F7" s="98">
        <v>42579</v>
      </c>
      <c r="G7" s="96">
        <v>20</v>
      </c>
      <c r="H7" s="96">
        <v>20</v>
      </c>
      <c r="I7" s="115">
        <v>26</v>
      </c>
      <c r="J7"/>
    </row>
    <row r="8" spans="1:10" ht="30" x14ac:dyDescent="0.25">
      <c r="A8" s="96" t="s">
        <v>65</v>
      </c>
      <c r="B8" s="96" t="s">
        <v>262</v>
      </c>
      <c r="C8" s="96" t="s">
        <v>424</v>
      </c>
      <c r="D8" s="96" t="s">
        <v>611</v>
      </c>
      <c r="E8" s="98">
        <v>42524</v>
      </c>
      <c r="F8" s="98">
        <v>42579</v>
      </c>
      <c r="G8" s="96">
        <v>20</v>
      </c>
      <c r="H8" s="96">
        <v>20</v>
      </c>
      <c r="I8" s="115">
        <v>26</v>
      </c>
      <c r="J8"/>
    </row>
    <row r="9" spans="1:10" ht="60" x14ac:dyDescent="0.25">
      <c r="A9" s="96" t="s">
        <v>69</v>
      </c>
      <c r="B9" s="96" t="s">
        <v>262</v>
      </c>
      <c r="C9" s="96" t="s">
        <v>424</v>
      </c>
      <c r="D9" s="96" t="s">
        <v>611</v>
      </c>
      <c r="E9" s="98">
        <v>42524</v>
      </c>
      <c r="F9" s="98">
        <v>42579</v>
      </c>
      <c r="G9" s="96">
        <v>40</v>
      </c>
      <c r="H9" s="96">
        <v>40</v>
      </c>
      <c r="I9" s="115">
        <v>34</v>
      </c>
      <c r="J9"/>
    </row>
    <row r="10" spans="1:10" ht="30" x14ac:dyDescent="0.25">
      <c r="A10" s="96" t="s">
        <v>66</v>
      </c>
      <c r="B10" s="96" t="s">
        <v>262</v>
      </c>
      <c r="C10" s="96" t="s">
        <v>424</v>
      </c>
      <c r="D10" s="96" t="s">
        <v>611</v>
      </c>
      <c r="E10" s="98">
        <v>42524</v>
      </c>
      <c r="F10" s="98">
        <v>42579</v>
      </c>
      <c r="G10" s="96">
        <v>40</v>
      </c>
      <c r="H10" s="96">
        <v>40</v>
      </c>
      <c r="I10" s="115">
        <v>34</v>
      </c>
      <c r="J10"/>
    </row>
    <row r="11" spans="1:10" ht="30" x14ac:dyDescent="0.25">
      <c r="A11" s="96" t="s">
        <v>67</v>
      </c>
      <c r="B11" s="96" t="s">
        <v>262</v>
      </c>
      <c r="C11" s="96" t="s">
        <v>423</v>
      </c>
      <c r="D11" s="96" t="s">
        <v>611</v>
      </c>
      <c r="E11" s="98">
        <v>42524</v>
      </c>
      <c r="F11" s="98">
        <v>42576</v>
      </c>
      <c r="G11" s="96">
        <v>40</v>
      </c>
      <c r="H11" s="96">
        <v>40</v>
      </c>
      <c r="I11" s="115">
        <v>34</v>
      </c>
      <c r="J11"/>
    </row>
    <row r="12" spans="1:10" ht="45" x14ac:dyDescent="0.25">
      <c r="A12" s="96" t="s">
        <v>68</v>
      </c>
      <c r="B12" s="96" t="s">
        <v>262</v>
      </c>
      <c r="C12" s="96" t="s">
        <v>424</v>
      </c>
      <c r="D12" s="96" t="s">
        <v>611</v>
      </c>
      <c r="E12" s="98">
        <v>42524</v>
      </c>
      <c r="F12" s="98">
        <v>42579</v>
      </c>
      <c r="G12" s="96">
        <v>40</v>
      </c>
      <c r="H12" s="96">
        <v>40</v>
      </c>
      <c r="I12" s="115">
        <v>34</v>
      </c>
      <c r="J12"/>
    </row>
    <row r="13" spans="1:10" ht="45" x14ac:dyDescent="0.25">
      <c r="A13" s="96" t="s">
        <v>73</v>
      </c>
      <c r="B13" s="96" t="s">
        <v>262</v>
      </c>
      <c r="C13" s="96" t="s">
        <v>425</v>
      </c>
      <c r="D13" s="96" t="s">
        <v>611</v>
      </c>
      <c r="E13" s="98">
        <v>42527</v>
      </c>
      <c r="F13" s="98">
        <v>42579</v>
      </c>
      <c r="G13" s="96">
        <v>100</v>
      </c>
      <c r="H13" s="96">
        <v>100</v>
      </c>
      <c r="I13" s="115">
        <v>20</v>
      </c>
      <c r="J13"/>
    </row>
    <row r="14" spans="1:10" ht="60" x14ac:dyDescent="0.25">
      <c r="A14" s="96" t="s">
        <v>74</v>
      </c>
      <c r="B14" s="96" t="s">
        <v>262</v>
      </c>
      <c r="C14" s="96" t="s">
        <v>413</v>
      </c>
      <c r="D14" s="96" t="s">
        <v>692</v>
      </c>
      <c r="E14" s="98">
        <v>42524</v>
      </c>
      <c r="F14" s="98">
        <v>42579</v>
      </c>
      <c r="G14" s="96">
        <v>100</v>
      </c>
      <c r="H14" s="96">
        <v>85</v>
      </c>
      <c r="I14" s="115">
        <v>18.7</v>
      </c>
      <c r="J14"/>
    </row>
    <row r="15" spans="1:10" ht="45" x14ac:dyDescent="0.25">
      <c r="A15" s="96" t="s">
        <v>80</v>
      </c>
      <c r="B15" s="96" t="s">
        <v>262</v>
      </c>
      <c r="C15" s="96" t="s">
        <v>424</v>
      </c>
      <c r="D15" s="96" t="s">
        <v>611</v>
      </c>
      <c r="E15" s="98">
        <v>42524</v>
      </c>
      <c r="F15" s="98">
        <v>42579</v>
      </c>
      <c r="G15" s="96">
        <v>50</v>
      </c>
      <c r="H15" s="96">
        <v>50</v>
      </c>
      <c r="I15" s="115">
        <v>60</v>
      </c>
      <c r="J15"/>
    </row>
    <row r="16" spans="1:10" ht="75" x14ac:dyDescent="0.25">
      <c r="A16" s="96" t="s">
        <v>107</v>
      </c>
      <c r="B16" s="96" t="s">
        <v>262</v>
      </c>
      <c r="C16" s="96" t="s">
        <v>417</v>
      </c>
      <c r="D16" s="96" t="s">
        <v>611</v>
      </c>
      <c r="E16" s="98">
        <v>42524</v>
      </c>
      <c r="F16" s="98">
        <v>42577</v>
      </c>
      <c r="G16" s="96">
        <v>3</v>
      </c>
      <c r="H16" s="96">
        <v>3</v>
      </c>
      <c r="I16" s="115">
        <v>224.54999999999998</v>
      </c>
      <c r="J16"/>
    </row>
    <row r="17" spans="1:10" ht="45" x14ac:dyDescent="0.25">
      <c r="A17" s="96" t="s">
        <v>114</v>
      </c>
      <c r="B17" s="96" t="s">
        <v>484</v>
      </c>
      <c r="C17" s="96" t="s">
        <v>546</v>
      </c>
      <c r="D17" s="96" t="s">
        <v>611</v>
      </c>
      <c r="E17" s="98">
        <v>42591</v>
      </c>
      <c r="F17" s="98">
        <v>42653</v>
      </c>
      <c r="G17" s="96">
        <v>16</v>
      </c>
      <c r="H17" s="96">
        <v>16</v>
      </c>
      <c r="I17" s="115">
        <v>16.48</v>
      </c>
      <c r="J17"/>
    </row>
    <row r="18" spans="1:10" ht="30" x14ac:dyDescent="0.25">
      <c r="A18" s="96" t="s">
        <v>116</v>
      </c>
      <c r="B18" s="96" t="s">
        <v>262</v>
      </c>
      <c r="C18" s="96" t="s">
        <v>422</v>
      </c>
      <c r="D18" s="96" t="s">
        <v>611</v>
      </c>
      <c r="E18" s="98">
        <v>42524</v>
      </c>
      <c r="F18" s="98">
        <v>42590</v>
      </c>
      <c r="G18" s="96">
        <v>1</v>
      </c>
      <c r="H18" s="96">
        <v>1</v>
      </c>
      <c r="I18" s="115">
        <v>1.22</v>
      </c>
      <c r="J18"/>
    </row>
    <row r="19" spans="1:10" ht="45" x14ac:dyDescent="0.25">
      <c r="A19" s="96" t="s">
        <v>121</v>
      </c>
      <c r="B19" s="96" t="s">
        <v>262</v>
      </c>
      <c r="C19" s="96" t="s">
        <v>422</v>
      </c>
      <c r="D19" s="96" t="s">
        <v>611</v>
      </c>
      <c r="E19" s="98">
        <v>42524</v>
      </c>
      <c r="F19" s="98">
        <v>42590</v>
      </c>
      <c r="G19" s="96">
        <v>6</v>
      </c>
      <c r="H19" s="96">
        <v>6</v>
      </c>
      <c r="I19" s="115">
        <v>119.94</v>
      </c>
      <c r="J19"/>
    </row>
    <row r="20" spans="1:10" ht="45" x14ac:dyDescent="0.25">
      <c r="A20" s="96" t="s">
        <v>122</v>
      </c>
      <c r="B20" s="96" t="s">
        <v>262</v>
      </c>
      <c r="C20" s="96" t="s">
        <v>417</v>
      </c>
      <c r="D20" s="96" t="s">
        <v>611</v>
      </c>
      <c r="E20" s="98">
        <v>42524</v>
      </c>
      <c r="F20" s="98">
        <v>42577</v>
      </c>
      <c r="G20" s="96">
        <v>10</v>
      </c>
      <c r="H20" s="96">
        <v>10</v>
      </c>
      <c r="I20" s="115">
        <v>332</v>
      </c>
      <c r="J20"/>
    </row>
    <row r="21" spans="1:10" ht="45" x14ac:dyDescent="0.25">
      <c r="A21" s="96" t="s">
        <v>123</v>
      </c>
      <c r="B21" s="96" t="s">
        <v>262</v>
      </c>
      <c r="C21" s="96" t="s">
        <v>431</v>
      </c>
      <c r="D21" s="96" t="s">
        <v>611</v>
      </c>
      <c r="E21" s="98">
        <v>42527</v>
      </c>
      <c r="F21" s="98">
        <v>42613</v>
      </c>
      <c r="G21" s="96">
        <v>30</v>
      </c>
      <c r="H21" s="96">
        <v>30</v>
      </c>
      <c r="I21" s="115">
        <v>175.2</v>
      </c>
      <c r="J21"/>
    </row>
    <row r="22" spans="1:10" ht="45" x14ac:dyDescent="0.25">
      <c r="A22" s="96" t="s">
        <v>124</v>
      </c>
      <c r="B22" s="96" t="s">
        <v>262</v>
      </c>
      <c r="C22" s="96" t="s">
        <v>418</v>
      </c>
      <c r="D22" s="96" t="s">
        <v>611</v>
      </c>
      <c r="E22" s="98">
        <v>42524</v>
      </c>
      <c r="F22" s="98">
        <v>42583</v>
      </c>
      <c r="G22" s="96">
        <v>30</v>
      </c>
      <c r="H22" s="96">
        <v>30</v>
      </c>
      <c r="I22" s="115">
        <v>524.69999999999993</v>
      </c>
      <c r="J22"/>
    </row>
    <row r="23" spans="1:10" ht="45" x14ac:dyDescent="0.25">
      <c r="A23" s="96" t="s">
        <v>125</v>
      </c>
      <c r="B23" s="96" t="s">
        <v>262</v>
      </c>
      <c r="C23" s="96" t="s">
        <v>421</v>
      </c>
      <c r="D23" s="96" t="s">
        <v>611</v>
      </c>
      <c r="E23" s="98">
        <v>42524</v>
      </c>
      <c r="F23" s="98">
        <v>42766</v>
      </c>
      <c r="G23" s="96">
        <v>10</v>
      </c>
      <c r="H23" s="96">
        <v>10</v>
      </c>
      <c r="I23" s="115">
        <v>77.5</v>
      </c>
      <c r="J23"/>
    </row>
    <row r="24" spans="1:10" ht="45" x14ac:dyDescent="0.25">
      <c r="A24" s="96" t="s">
        <v>126</v>
      </c>
      <c r="B24" s="96" t="s">
        <v>262</v>
      </c>
      <c r="C24" s="96" t="s">
        <v>428</v>
      </c>
      <c r="D24" s="96" t="s">
        <v>611</v>
      </c>
      <c r="E24" s="98">
        <v>42527</v>
      </c>
      <c r="F24" s="98">
        <v>42639</v>
      </c>
      <c r="G24" s="96">
        <v>50</v>
      </c>
      <c r="H24" s="96">
        <v>50</v>
      </c>
      <c r="I24" s="115">
        <v>100</v>
      </c>
      <c r="J24"/>
    </row>
    <row r="25" spans="1:10" ht="45" x14ac:dyDescent="0.25">
      <c r="A25" s="96" t="s">
        <v>128</v>
      </c>
      <c r="B25" s="96" t="s">
        <v>262</v>
      </c>
      <c r="C25" s="96" t="s">
        <v>477</v>
      </c>
      <c r="D25" s="96" t="s">
        <v>478</v>
      </c>
      <c r="E25" s="96" t="s">
        <v>477</v>
      </c>
      <c r="F25" s="96" t="s">
        <v>477</v>
      </c>
      <c r="G25" s="96">
        <v>10</v>
      </c>
      <c r="H25" s="96" t="s">
        <v>477</v>
      </c>
      <c r="I25" s="115" t="s">
        <v>477</v>
      </c>
      <c r="J25"/>
    </row>
    <row r="26" spans="1:10" ht="45" x14ac:dyDescent="0.25">
      <c r="A26" s="96" t="s">
        <v>132</v>
      </c>
      <c r="B26" s="96" t="s">
        <v>484</v>
      </c>
      <c r="C26" s="96" t="s">
        <v>542</v>
      </c>
      <c r="D26" s="96" t="s">
        <v>611</v>
      </c>
      <c r="E26" s="98">
        <v>42591</v>
      </c>
      <c r="F26" s="98">
        <v>42660</v>
      </c>
      <c r="G26" s="96">
        <v>26</v>
      </c>
      <c r="H26" s="96">
        <v>26</v>
      </c>
      <c r="I26" s="115">
        <v>52</v>
      </c>
      <c r="J26"/>
    </row>
    <row r="27" spans="1:10" ht="75" x14ac:dyDescent="0.25">
      <c r="A27" s="96" t="s">
        <v>141</v>
      </c>
      <c r="B27" s="96" t="s">
        <v>262</v>
      </c>
      <c r="C27" s="96" t="s">
        <v>477</v>
      </c>
      <c r="D27" s="96" t="s">
        <v>478</v>
      </c>
      <c r="E27" s="96" t="s">
        <v>477</v>
      </c>
      <c r="F27" s="96" t="s">
        <v>477</v>
      </c>
      <c r="G27" s="96">
        <v>10</v>
      </c>
      <c r="H27" s="96" t="s">
        <v>477</v>
      </c>
      <c r="I27" s="115" t="s">
        <v>477</v>
      </c>
      <c r="J27"/>
    </row>
    <row r="28" spans="1:10" ht="60.75" thickBot="1" x14ac:dyDescent="0.3">
      <c r="A28" s="96" t="s">
        <v>161</v>
      </c>
      <c r="B28" s="96" t="s">
        <v>262</v>
      </c>
      <c r="C28" s="96" t="s">
        <v>432</v>
      </c>
      <c r="D28" s="96" t="s">
        <v>692</v>
      </c>
      <c r="E28" s="98">
        <v>42527</v>
      </c>
      <c r="F28" s="98">
        <v>42562</v>
      </c>
      <c r="G28" s="96">
        <v>20</v>
      </c>
      <c r="H28" s="96">
        <v>10</v>
      </c>
      <c r="I28" s="115">
        <v>15.1</v>
      </c>
      <c r="J28"/>
    </row>
    <row r="29" spans="1:10" ht="61.5" thickTop="1" thickBot="1" x14ac:dyDescent="0.3">
      <c r="A29" s="96" t="s">
        <v>162</v>
      </c>
      <c r="B29" s="96" t="s">
        <v>262</v>
      </c>
      <c r="C29" s="96" t="s">
        <v>432</v>
      </c>
      <c r="D29" s="96" t="s">
        <v>692</v>
      </c>
      <c r="E29" s="98">
        <v>42527</v>
      </c>
      <c r="F29" s="98">
        <v>42562</v>
      </c>
      <c r="G29" s="96">
        <v>20</v>
      </c>
      <c r="H29" s="96">
        <v>10</v>
      </c>
      <c r="I29" s="115">
        <v>14.9</v>
      </c>
    </row>
    <row r="30" spans="1:10" ht="45.75" thickBot="1" x14ac:dyDescent="0.3">
      <c r="A30" s="96" t="s">
        <v>174</v>
      </c>
      <c r="B30" s="96" t="s">
        <v>262</v>
      </c>
      <c r="C30" s="96" t="s">
        <v>418</v>
      </c>
      <c r="D30" s="96" t="s">
        <v>611</v>
      </c>
      <c r="E30" s="98">
        <v>42524</v>
      </c>
      <c r="F30" s="98">
        <v>42583</v>
      </c>
      <c r="G30" s="96">
        <v>10</v>
      </c>
      <c r="H30" s="96">
        <v>10</v>
      </c>
      <c r="I30" s="115">
        <v>75.400000000000006</v>
      </c>
    </row>
    <row r="31" spans="1:10" s="96" customFormat="1" ht="16.5" thickTop="1" thickBot="1" x14ac:dyDescent="0.3">
      <c r="A31" s="104" t="s">
        <v>357</v>
      </c>
      <c r="B31" s="105"/>
      <c r="C31" s="106"/>
      <c r="D31" s="106"/>
      <c r="E31" s="106"/>
      <c r="F31" s="106"/>
      <c r="G31" s="107">
        <f>SUM(G5:G30)</f>
        <v>2702</v>
      </c>
      <c r="H31" s="107">
        <f>SUM(H5:H30)</f>
        <v>2234</v>
      </c>
      <c r="I31" s="108">
        <f>+SUM(I5:I30)</f>
        <v>2629.19</v>
      </c>
    </row>
    <row r="32" spans="1:10" s="114" customFormat="1" ht="15.75" thickTop="1" x14ac:dyDescent="0.25">
      <c r="A32" s="111"/>
      <c r="B32" s="111"/>
      <c r="C32" s="111"/>
      <c r="D32" s="111"/>
      <c r="E32" s="111"/>
      <c r="F32" s="111"/>
      <c r="G32" s="112"/>
      <c r="H32" s="112"/>
      <c r="I32" s="113"/>
    </row>
    <row r="33" spans="1:9" customFormat="1" ht="30" customHeight="1" x14ac:dyDescent="0.25">
      <c r="A33" s="100" t="s">
        <v>359</v>
      </c>
      <c r="B33" s="99"/>
      <c r="C33" s="99"/>
      <c r="D33" s="99"/>
      <c r="E33" s="99"/>
      <c r="F33" s="99"/>
      <c r="G33" s="99"/>
      <c r="H33" s="99"/>
      <c r="I33" s="110"/>
    </row>
    <row r="34" spans="1:9" customFormat="1" x14ac:dyDescent="0.25">
      <c r="B34" s="99"/>
      <c r="C34" s="99"/>
      <c r="D34" s="99"/>
      <c r="E34" s="99"/>
      <c r="F34" s="99"/>
      <c r="G34" s="99"/>
      <c r="H34" s="99"/>
      <c r="I34" s="110"/>
    </row>
    <row r="35" spans="1:9" customFormat="1" x14ac:dyDescent="0.25">
      <c r="B35" s="99"/>
      <c r="C35" s="99"/>
      <c r="D35" s="99"/>
      <c r="E35" s="99"/>
      <c r="F35" s="99"/>
      <c r="G35" s="99"/>
      <c r="H35" s="99"/>
      <c r="I35" s="110"/>
    </row>
    <row r="36" spans="1:9" customFormat="1" x14ac:dyDescent="0.25">
      <c r="B36" s="99"/>
      <c r="C36" s="99"/>
      <c r="D36" s="99"/>
      <c r="E36" s="99"/>
      <c r="F36" s="99"/>
      <c r="G36" s="99"/>
      <c r="H36" s="99"/>
      <c r="I36" s="110"/>
    </row>
    <row r="37" spans="1:9" x14ac:dyDescent="0.25">
      <c r="A37"/>
      <c r="B37" s="99"/>
      <c r="C37" s="99"/>
      <c r="D37" s="99"/>
      <c r="E37" s="99"/>
      <c r="F37" s="99"/>
      <c r="G37" s="99"/>
    </row>
    <row r="38" spans="1:9" x14ac:dyDescent="0.25">
      <c r="A38"/>
      <c r="B38" s="99"/>
      <c r="C38" s="99"/>
      <c r="D38" s="99"/>
      <c r="E38" s="99"/>
      <c r="F38" s="99"/>
      <c r="G38" s="99"/>
    </row>
    <row r="39" spans="1:9" x14ac:dyDescent="0.25">
      <c r="A39"/>
      <c r="B39" s="99"/>
      <c r="C39" s="99"/>
      <c r="D39" s="99"/>
      <c r="E39" s="99"/>
      <c r="F39" s="99"/>
      <c r="G39" s="99"/>
    </row>
    <row r="40" spans="1:9" x14ac:dyDescent="0.25">
      <c r="A40"/>
      <c r="B40" s="99"/>
      <c r="C40" s="99"/>
      <c r="D40" s="99"/>
      <c r="E40" s="99"/>
      <c r="F40" s="99"/>
      <c r="G40" s="99"/>
    </row>
    <row r="41" spans="1:9" x14ac:dyDescent="0.25">
      <c r="A41"/>
      <c r="B41" s="99"/>
      <c r="C41" s="99"/>
      <c r="D41" s="99"/>
      <c r="E41" s="99"/>
      <c r="F41" s="99"/>
      <c r="G41" s="99"/>
    </row>
    <row r="42" spans="1:9" x14ac:dyDescent="0.25">
      <c r="A42"/>
      <c r="B42" s="99"/>
      <c r="C42" s="99"/>
      <c r="D42" s="99"/>
      <c r="E42" s="99"/>
      <c r="F42" s="99"/>
      <c r="G42" s="99"/>
    </row>
    <row r="43" spans="1:9" x14ac:dyDescent="0.25">
      <c r="A43"/>
      <c r="B43" s="99"/>
      <c r="C43" s="99"/>
      <c r="D43" s="99"/>
      <c r="E43" s="99"/>
      <c r="F43" s="99"/>
      <c r="G43" s="99"/>
    </row>
    <row r="44" spans="1:9" x14ac:dyDescent="0.25">
      <c r="A44"/>
      <c r="B44" s="99"/>
      <c r="C44" s="99"/>
      <c r="D44" s="99"/>
      <c r="E44" s="99"/>
      <c r="F44" s="99"/>
      <c r="G44" s="99"/>
    </row>
    <row r="45" spans="1:9" x14ac:dyDescent="0.25">
      <c r="A45"/>
      <c r="B45" s="99"/>
      <c r="C45" s="99"/>
      <c r="D45" s="99"/>
      <c r="E45" s="99"/>
      <c r="F45" s="99"/>
      <c r="G45" s="99"/>
    </row>
    <row r="46" spans="1:9" x14ac:dyDescent="0.25">
      <c r="A46"/>
      <c r="B46" s="99"/>
      <c r="C46" s="99"/>
      <c r="D46" s="99"/>
      <c r="E46" s="99"/>
      <c r="F46" s="99"/>
      <c r="G46" s="99"/>
    </row>
    <row r="47" spans="1:9" x14ac:dyDescent="0.25">
      <c r="A47"/>
      <c r="B47" s="99"/>
      <c r="C47" s="99"/>
      <c r="D47" s="99"/>
      <c r="E47" s="99"/>
      <c r="F47" s="99"/>
      <c r="G47" s="99"/>
    </row>
    <row r="48" spans="1:9" x14ac:dyDescent="0.25">
      <c r="A48"/>
      <c r="B48" s="99"/>
      <c r="C48" s="99"/>
      <c r="D48" s="99"/>
      <c r="E48" s="99"/>
      <c r="F48" s="99"/>
      <c r="G48" s="99"/>
    </row>
    <row r="49" spans="1:7" x14ac:dyDescent="0.25">
      <c r="A49"/>
      <c r="B49" s="99"/>
      <c r="C49" s="99"/>
      <c r="D49" s="99"/>
      <c r="E49" s="99"/>
      <c r="F49" s="99"/>
      <c r="G49" s="99"/>
    </row>
    <row r="50" spans="1:7" x14ac:dyDescent="0.25">
      <c r="A50"/>
      <c r="B50" s="99"/>
      <c r="C50" s="99"/>
      <c r="D50" s="99"/>
      <c r="E50" s="99"/>
      <c r="F50" s="99"/>
      <c r="G50" s="99"/>
    </row>
    <row r="51" spans="1:7" x14ac:dyDescent="0.25">
      <c r="A51"/>
      <c r="B51" s="99"/>
      <c r="C51" s="99"/>
      <c r="D51" s="99"/>
      <c r="E51" s="99"/>
      <c r="F51" s="99"/>
      <c r="G51" s="99"/>
    </row>
    <row r="52" spans="1:7" x14ac:dyDescent="0.25">
      <c r="A52"/>
      <c r="B52" s="99"/>
      <c r="C52" s="99"/>
      <c r="D52" s="99"/>
      <c r="E52" s="99"/>
      <c r="F52" s="99"/>
      <c r="G52" s="99"/>
    </row>
    <row r="53" spans="1:7" x14ac:dyDescent="0.25">
      <c r="A53"/>
      <c r="B53" s="99"/>
      <c r="C53" s="99"/>
      <c r="D53" s="99"/>
      <c r="E53" s="99"/>
      <c r="F53" s="99"/>
      <c r="G53" s="99"/>
    </row>
    <row r="54" spans="1:7" x14ac:dyDescent="0.25">
      <c r="A54"/>
      <c r="B54" s="99"/>
      <c r="C54" s="99"/>
      <c r="D54" s="99"/>
      <c r="E54" s="99"/>
      <c r="F54" s="99"/>
      <c r="G54" s="99"/>
    </row>
    <row r="55" spans="1:7" x14ac:dyDescent="0.25">
      <c r="A55"/>
      <c r="B55" s="99"/>
      <c r="C55" s="99"/>
      <c r="D55" s="99"/>
      <c r="E55" s="99"/>
      <c r="F55" s="99"/>
      <c r="G55" s="99"/>
    </row>
    <row r="56" spans="1:7" x14ac:dyDescent="0.25">
      <c r="A56"/>
      <c r="B56" s="99"/>
      <c r="C56" s="99"/>
      <c r="D56" s="99"/>
      <c r="E56" s="99"/>
      <c r="F56" s="99"/>
      <c r="G56" s="99"/>
    </row>
    <row r="57" spans="1:7" x14ac:dyDescent="0.25">
      <c r="A57"/>
      <c r="B57" s="99"/>
      <c r="C57" s="99"/>
      <c r="D57" s="99"/>
      <c r="E57" s="99"/>
      <c r="F57" s="99"/>
      <c r="G57" s="99"/>
    </row>
    <row r="58" spans="1:7" x14ac:dyDescent="0.25">
      <c r="A58"/>
      <c r="B58" s="99"/>
      <c r="C58" s="99"/>
      <c r="D58" s="99"/>
      <c r="E58" s="99"/>
      <c r="F58" s="99"/>
      <c r="G58" s="99"/>
    </row>
    <row r="59" spans="1:7" x14ac:dyDescent="0.25">
      <c r="A59"/>
      <c r="B59" s="99"/>
      <c r="C59" s="99"/>
      <c r="D59" s="99"/>
      <c r="E59" s="99"/>
      <c r="F59" s="99"/>
      <c r="G59" s="99"/>
    </row>
    <row r="60" spans="1:7" x14ac:dyDescent="0.25">
      <c r="A60"/>
      <c r="B60" s="99"/>
      <c r="C60" s="99"/>
      <c r="D60" s="99"/>
      <c r="E60" s="99"/>
      <c r="F60" s="99"/>
      <c r="G60" s="99"/>
    </row>
    <row r="61" spans="1:7" x14ac:dyDescent="0.25">
      <c r="A61"/>
      <c r="B61" s="99"/>
      <c r="C61" s="99"/>
      <c r="D61" s="99"/>
      <c r="E61" s="99"/>
      <c r="F61" s="99"/>
      <c r="G61" s="99"/>
    </row>
    <row r="62" spans="1:7" x14ac:dyDescent="0.25">
      <c r="A62"/>
      <c r="B62" s="99"/>
      <c r="C62" s="99"/>
      <c r="D62" s="99"/>
      <c r="E62" s="99"/>
      <c r="F62" s="99"/>
      <c r="G62" s="99"/>
    </row>
    <row r="63" spans="1:7" x14ac:dyDescent="0.25">
      <c r="A63"/>
      <c r="B63" s="99"/>
      <c r="C63" s="99"/>
      <c r="D63" s="99"/>
      <c r="E63" s="99"/>
      <c r="F63" s="99"/>
      <c r="G63" s="99"/>
    </row>
    <row r="64" spans="1:7" x14ac:dyDescent="0.25">
      <c r="A64"/>
      <c r="B64" s="99"/>
      <c r="C64" s="99"/>
      <c r="D64" s="99"/>
      <c r="E64" s="99"/>
      <c r="F64" s="99"/>
      <c r="G64" s="99"/>
    </row>
    <row r="65" spans="1:7" x14ac:dyDescent="0.25">
      <c r="A65"/>
      <c r="B65" s="99"/>
      <c r="C65" s="99"/>
      <c r="D65" s="99"/>
      <c r="E65" s="99"/>
      <c r="F65" s="99"/>
      <c r="G65" s="99"/>
    </row>
    <row r="66" spans="1:7" x14ac:dyDescent="0.25">
      <c r="A66"/>
      <c r="B66" s="99"/>
      <c r="C66" s="99"/>
      <c r="D66" s="99"/>
      <c r="E66" s="99"/>
      <c r="F66" s="99"/>
      <c r="G66" s="99"/>
    </row>
    <row r="67" spans="1:7" x14ac:dyDescent="0.25">
      <c r="A67"/>
      <c r="B67" s="99"/>
      <c r="C67" s="99"/>
      <c r="D67" s="99"/>
      <c r="E67" s="99"/>
      <c r="F67" s="99"/>
      <c r="G67" s="99"/>
    </row>
    <row r="68" spans="1:7" x14ac:dyDescent="0.25">
      <c r="A68"/>
      <c r="B68" s="99"/>
      <c r="C68" s="99"/>
      <c r="D68" s="99"/>
      <c r="E68" s="99"/>
      <c r="F68" s="99"/>
      <c r="G68" s="99"/>
    </row>
    <row r="69" spans="1:7" x14ac:dyDescent="0.25">
      <c r="A69"/>
      <c r="B69" s="99"/>
      <c r="C69" s="99"/>
      <c r="D69" s="99"/>
      <c r="E69" s="99"/>
      <c r="F69" s="99"/>
      <c r="G69" s="99"/>
    </row>
    <row r="70" spans="1:7" x14ac:dyDescent="0.25">
      <c r="A70"/>
      <c r="B70" s="99"/>
      <c r="C70" s="99"/>
      <c r="D70" s="99"/>
      <c r="E70" s="99"/>
      <c r="F70" s="99"/>
      <c r="G70" s="99"/>
    </row>
    <row r="71" spans="1:7" x14ac:dyDescent="0.25">
      <c r="A71"/>
      <c r="B71" s="99"/>
      <c r="C71" s="99"/>
      <c r="D71" s="99"/>
      <c r="E71" s="99"/>
      <c r="F71" s="99"/>
      <c r="G71" s="99"/>
    </row>
    <row r="72" spans="1:7" x14ac:dyDescent="0.25">
      <c r="A72"/>
      <c r="B72" s="99"/>
      <c r="C72" s="99"/>
      <c r="D72" s="99"/>
      <c r="E72" s="99"/>
      <c r="F72" s="99"/>
      <c r="G72" s="99"/>
    </row>
    <row r="73" spans="1:7" x14ac:dyDescent="0.25">
      <c r="A73"/>
      <c r="B73" s="99"/>
      <c r="C73" s="99"/>
      <c r="D73" s="99"/>
      <c r="E73" s="99"/>
      <c r="F73" s="99"/>
      <c r="G73" s="99"/>
    </row>
    <row r="74" spans="1:7" x14ac:dyDescent="0.25">
      <c r="A74"/>
      <c r="B74" s="99"/>
      <c r="C74" s="99"/>
      <c r="D74" s="99"/>
      <c r="E74" s="99"/>
      <c r="F74" s="99"/>
      <c r="G74" s="99"/>
    </row>
    <row r="75" spans="1:7" x14ac:dyDescent="0.25">
      <c r="A75"/>
      <c r="B75" s="99"/>
      <c r="C75" s="99"/>
      <c r="D75" s="99"/>
      <c r="E75" s="99"/>
      <c r="F75" s="99"/>
      <c r="G75" s="99"/>
    </row>
    <row r="76" spans="1:7" x14ac:dyDescent="0.25">
      <c r="A76"/>
      <c r="B76" s="99"/>
      <c r="C76" s="99"/>
      <c r="D76" s="99"/>
      <c r="E76" s="99"/>
      <c r="F76" s="99"/>
      <c r="G76" s="99"/>
    </row>
    <row r="77" spans="1:7" x14ac:dyDescent="0.25">
      <c r="A77"/>
      <c r="B77" s="99"/>
      <c r="C77" s="99"/>
      <c r="D77" s="99"/>
      <c r="E77" s="99"/>
      <c r="F77" s="99"/>
      <c r="G77" s="99"/>
    </row>
    <row r="78" spans="1:7" x14ac:dyDescent="0.25">
      <c r="A78"/>
      <c r="B78" s="99"/>
      <c r="C78" s="99"/>
      <c r="D78" s="99"/>
      <c r="E78" s="99"/>
      <c r="F78" s="99"/>
      <c r="G78" s="99"/>
    </row>
    <row r="79" spans="1:7" x14ac:dyDescent="0.25">
      <c r="A79"/>
      <c r="B79" s="99"/>
      <c r="C79" s="99"/>
      <c r="D79" s="99"/>
      <c r="E79" s="99"/>
      <c r="F79" s="99"/>
      <c r="G79" s="99"/>
    </row>
    <row r="80" spans="1:7" x14ac:dyDescent="0.25">
      <c r="A80"/>
      <c r="B80" s="99"/>
      <c r="C80" s="99"/>
      <c r="D80" s="99"/>
      <c r="E80" s="99"/>
      <c r="F80" s="99"/>
      <c r="G80" s="99"/>
    </row>
    <row r="81" spans="1:7" x14ac:dyDescent="0.25">
      <c r="A81"/>
      <c r="B81" s="99"/>
      <c r="C81" s="99"/>
      <c r="D81" s="99"/>
      <c r="E81" s="99"/>
      <c r="F81" s="99"/>
      <c r="G81" s="99"/>
    </row>
    <row r="82" spans="1:7" x14ac:dyDescent="0.25">
      <c r="A82"/>
      <c r="B82" s="99"/>
      <c r="C82" s="99"/>
      <c r="D82" s="99"/>
      <c r="E82" s="99"/>
      <c r="F82" s="99"/>
      <c r="G82" s="99"/>
    </row>
    <row r="83" spans="1:7" x14ac:dyDescent="0.25">
      <c r="A83"/>
      <c r="B83" s="99"/>
      <c r="C83" s="99"/>
      <c r="D83" s="99"/>
      <c r="E83" s="99"/>
      <c r="F83" s="99"/>
      <c r="G83" s="99"/>
    </row>
    <row r="84" spans="1:7" x14ac:dyDescent="0.25">
      <c r="A84"/>
      <c r="B84" s="99"/>
      <c r="C84" s="99"/>
      <c r="D84" s="99"/>
      <c r="E84" s="99"/>
      <c r="F84" s="99"/>
      <c r="G84" s="99"/>
    </row>
    <row r="85" spans="1:7" x14ac:dyDescent="0.25">
      <c r="A85"/>
      <c r="B85" s="99"/>
      <c r="C85" s="99"/>
      <c r="D85" s="99"/>
      <c r="E85" s="99"/>
      <c r="F85" s="99"/>
      <c r="G85" s="99"/>
    </row>
    <row r="86" spans="1:7" x14ac:dyDescent="0.25">
      <c r="A86"/>
      <c r="B86" s="99"/>
      <c r="C86" s="99"/>
      <c r="D86" s="99"/>
      <c r="E86" s="99"/>
      <c r="F86" s="99"/>
      <c r="G86" s="99"/>
    </row>
    <row r="87" spans="1:7" x14ac:dyDescent="0.25">
      <c r="A87"/>
      <c r="B87" s="99"/>
      <c r="C87" s="99"/>
      <c r="D87" s="99"/>
      <c r="E87" s="99"/>
      <c r="F87" s="99"/>
      <c r="G87" s="99"/>
    </row>
    <row r="88" spans="1:7" x14ac:dyDescent="0.25">
      <c r="A88"/>
      <c r="B88" s="99"/>
      <c r="C88" s="99"/>
      <c r="D88" s="99"/>
      <c r="E88" s="99"/>
      <c r="F88" s="99"/>
      <c r="G88" s="99"/>
    </row>
    <row r="89" spans="1:7" x14ac:dyDescent="0.25">
      <c r="A89"/>
      <c r="B89" s="99"/>
      <c r="C89" s="99"/>
      <c r="D89" s="99"/>
      <c r="E89" s="99"/>
      <c r="F89" s="99"/>
      <c r="G89" s="99"/>
    </row>
    <row r="90" spans="1:7" x14ac:dyDescent="0.25">
      <c r="A90"/>
      <c r="B90" s="99"/>
      <c r="C90" s="99"/>
      <c r="D90" s="99"/>
      <c r="E90" s="99"/>
      <c r="F90" s="99"/>
      <c r="G90" s="99"/>
    </row>
    <row r="91" spans="1:7" x14ac:dyDescent="0.25">
      <c r="A91"/>
      <c r="B91" s="99"/>
      <c r="C91" s="99"/>
      <c r="D91" s="99"/>
      <c r="E91" s="99"/>
      <c r="F91" s="99"/>
      <c r="G91" s="99"/>
    </row>
    <row r="92" spans="1:7" x14ac:dyDescent="0.25">
      <c r="A92"/>
      <c r="B92" s="99"/>
      <c r="C92" s="99"/>
      <c r="D92" s="99"/>
      <c r="E92" s="99"/>
      <c r="F92" s="99"/>
      <c r="G92" s="99"/>
    </row>
    <row r="93" spans="1:7" x14ac:dyDescent="0.25">
      <c r="A93"/>
      <c r="B93" s="99"/>
      <c r="C93" s="99"/>
      <c r="D93" s="99"/>
      <c r="E93" s="99"/>
      <c r="F93" s="99"/>
      <c r="G93" s="99"/>
    </row>
    <row r="94" spans="1:7" x14ac:dyDescent="0.25">
      <c r="A94"/>
      <c r="B94" s="99"/>
      <c r="C94" s="99"/>
      <c r="D94" s="99"/>
      <c r="E94" s="99"/>
      <c r="F94" s="99"/>
      <c r="G94" s="99"/>
    </row>
    <row r="95" spans="1:7" x14ac:dyDescent="0.25">
      <c r="A95"/>
      <c r="B95" s="99"/>
      <c r="C95" s="99"/>
      <c r="D95" s="99"/>
      <c r="E95" s="99"/>
      <c r="F95" s="99"/>
      <c r="G95" s="99"/>
    </row>
    <row r="96" spans="1:7" x14ac:dyDescent="0.25">
      <c r="A96"/>
      <c r="B96" s="99"/>
      <c r="C96" s="99"/>
      <c r="D96" s="99"/>
      <c r="E96" s="99"/>
      <c r="F96" s="99"/>
      <c r="G96" s="99"/>
    </row>
    <row r="97" spans="1:7" x14ac:dyDescent="0.25">
      <c r="A97"/>
      <c r="B97" s="99"/>
      <c r="C97" s="99"/>
      <c r="D97" s="99"/>
      <c r="E97" s="99"/>
      <c r="F97" s="99"/>
      <c r="G97" s="99"/>
    </row>
    <row r="98" spans="1:7" x14ac:dyDescent="0.25">
      <c r="A98"/>
      <c r="B98" s="99"/>
      <c r="C98" s="99"/>
      <c r="D98" s="99"/>
      <c r="E98" s="99"/>
      <c r="F98" s="99"/>
      <c r="G98" s="99"/>
    </row>
    <row r="99" spans="1:7" x14ac:dyDescent="0.25">
      <c r="A99"/>
      <c r="B99" s="99"/>
      <c r="C99" s="99"/>
      <c r="D99" s="99"/>
      <c r="E99" s="99"/>
      <c r="F99" s="99"/>
      <c r="G99" s="99"/>
    </row>
    <row r="100" spans="1:7" x14ac:dyDescent="0.25">
      <c r="A100"/>
      <c r="B100" s="99"/>
      <c r="C100" s="99"/>
      <c r="D100" s="99"/>
      <c r="E100" s="99"/>
      <c r="F100" s="99"/>
      <c r="G100" s="99"/>
    </row>
    <row r="101" spans="1:7" x14ac:dyDescent="0.25">
      <c r="A101"/>
      <c r="B101" s="99"/>
      <c r="C101" s="99"/>
      <c r="D101" s="99"/>
      <c r="E101" s="99"/>
      <c r="F101" s="99"/>
      <c r="G101" s="99"/>
    </row>
    <row r="102" spans="1:7" x14ac:dyDescent="0.25">
      <c r="A102"/>
      <c r="B102" s="99"/>
      <c r="C102" s="99"/>
      <c r="D102" s="99"/>
      <c r="E102" s="99"/>
      <c r="F102" s="99"/>
      <c r="G102" s="99"/>
    </row>
    <row r="103" spans="1:7" x14ac:dyDescent="0.25">
      <c r="A103"/>
      <c r="B103" s="99"/>
      <c r="C103" s="99"/>
      <c r="D103" s="99"/>
      <c r="E103" s="99"/>
      <c r="F103" s="99"/>
      <c r="G103" s="99"/>
    </row>
    <row r="104" spans="1:7" x14ac:dyDescent="0.25">
      <c r="A104"/>
      <c r="B104" s="99"/>
      <c r="C104" s="99"/>
      <c r="D104" s="99"/>
      <c r="E104" s="99"/>
      <c r="F104" s="99"/>
      <c r="G104" s="99"/>
    </row>
    <row r="105" spans="1:7" x14ac:dyDescent="0.25">
      <c r="A105"/>
      <c r="B105" s="99"/>
      <c r="C105" s="99"/>
      <c r="D105" s="99"/>
      <c r="E105" s="99"/>
      <c r="F105" s="99"/>
      <c r="G105" s="99"/>
    </row>
    <row r="106" spans="1:7" x14ac:dyDescent="0.25">
      <c r="A106"/>
      <c r="B106" s="99"/>
      <c r="C106" s="99"/>
      <c r="D106" s="99"/>
      <c r="E106" s="99"/>
      <c r="F106" s="99"/>
      <c r="G106" s="99"/>
    </row>
    <row r="107" spans="1:7" x14ac:dyDescent="0.25">
      <c r="A107"/>
      <c r="B107" s="99"/>
      <c r="C107" s="99"/>
      <c r="D107" s="99"/>
      <c r="E107" s="99"/>
      <c r="F107" s="99"/>
      <c r="G107" s="99"/>
    </row>
    <row r="108" spans="1:7" x14ac:dyDescent="0.25">
      <c r="A108"/>
      <c r="B108" s="99"/>
      <c r="C108" s="99"/>
      <c r="D108" s="99"/>
      <c r="E108" s="99"/>
      <c r="F108" s="99"/>
      <c r="G108" s="99"/>
    </row>
    <row r="109" spans="1:7" x14ac:dyDescent="0.25">
      <c r="A109"/>
      <c r="B109" s="99"/>
      <c r="C109" s="99"/>
      <c r="D109" s="99"/>
      <c r="E109" s="99"/>
      <c r="F109" s="99"/>
      <c r="G109" s="99"/>
    </row>
    <row r="110" spans="1:7" x14ac:dyDescent="0.25">
      <c r="A110"/>
      <c r="B110" s="99"/>
      <c r="C110" s="99"/>
      <c r="D110" s="99"/>
      <c r="E110" s="99"/>
      <c r="F110" s="99"/>
      <c r="G110" s="99"/>
    </row>
    <row r="111" spans="1:7" x14ac:dyDescent="0.25">
      <c r="A111"/>
      <c r="B111" s="99"/>
      <c r="C111" s="99"/>
      <c r="D111" s="99"/>
      <c r="E111" s="99"/>
      <c r="F111" s="99"/>
      <c r="G111" s="99"/>
    </row>
    <row r="112" spans="1:7" x14ac:dyDescent="0.25">
      <c r="A112"/>
      <c r="B112" s="99"/>
      <c r="C112" s="99"/>
      <c r="D112" s="99"/>
      <c r="E112" s="99"/>
      <c r="F112" s="99"/>
      <c r="G112" s="99"/>
    </row>
    <row r="113" spans="1:7" x14ac:dyDescent="0.25">
      <c r="A113"/>
      <c r="B113" s="99"/>
      <c r="C113" s="99"/>
      <c r="D113" s="99"/>
      <c r="E113" s="99"/>
      <c r="F113" s="99"/>
      <c r="G113" s="99"/>
    </row>
    <row r="114" spans="1:7" x14ac:dyDescent="0.25">
      <c r="A114"/>
      <c r="B114" s="99"/>
      <c r="C114" s="99"/>
      <c r="D114" s="99"/>
      <c r="E114" s="99"/>
      <c r="F114" s="99"/>
      <c r="G114" s="99"/>
    </row>
    <row r="115" spans="1:7" x14ac:dyDescent="0.25">
      <c r="A115"/>
      <c r="B115" s="99"/>
      <c r="C115" s="99"/>
      <c r="D115" s="99"/>
      <c r="E115" s="99"/>
      <c r="F115" s="99"/>
      <c r="G115" s="99"/>
    </row>
    <row r="116" spans="1:7" x14ac:dyDescent="0.25">
      <c r="A116"/>
      <c r="B116" s="99"/>
      <c r="C116" s="99"/>
      <c r="D116" s="99"/>
      <c r="E116" s="99"/>
      <c r="F116" s="99"/>
      <c r="G116" s="99"/>
    </row>
    <row r="117" spans="1:7" x14ac:dyDescent="0.25">
      <c r="A117"/>
      <c r="B117" s="99"/>
      <c r="C117" s="99"/>
      <c r="D117" s="99"/>
      <c r="E117" s="99"/>
      <c r="F117" s="99"/>
      <c r="G117" s="99"/>
    </row>
    <row r="118" spans="1:7" x14ac:dyDescent="0.25">
      <c r="A118"/>
      <c r="B118" s="99"/>
      <c r="C118" s="99"/>
      <c r="D118" s="99"/>
      <c r="E118" s="99"/>
      <c r="F118" s="99"/>
      <c r="G118" s="99"/>
    </row>
    <row r="119" spans="1:7" x14ac:dyDescent="0.25">
      <c r="A119"/>
      <c r="B119" s="99"/>
      <c r="C119" s="99"/>
      <c r="D119" s="99"/>
      <c r="E119" s="99"/>
      <c r="F119" s="99"/>
      <c r="G119" s="99"/>
    </row>
    <row r="120" spans="1:7" x14ac:dyDescent="0.25">
      <c r="A120"/>
      <c r="B120" s="99"/>
      <c r="C120" s="99"/>
      <c r="D120" s="99"/>
      <c r="E120" s="99"/>
      <c r="F120" s="99"/>
      <c r="G120" s="99"/>
    </row>
    <row r="121" spans="1:7" x14ac:dyDescent="0.25">
      <c r="A121"/>
      <c r="B121" s="99"/>
      <c r="C121" s="99"/>
      <c r="D121" s="99"/>
      <c r="E121" s="99"/>
      <c r="F121" s="99"/>
      <c r="G121" s="99"/>
    </row>
    <row r="122" spans="1:7" x14ac:dyDescent="0.25">
      <c r="A122"/>
      <c r="B122" s="99"/>
      <c r="C122" s="99"/>
      <c r="D122" s="99"/>
      <c r="E122" s="99"/>
      <c r="F122" s="99"/>
      <c r="G122" s="99"/>
    </row>
    <row r="123" spans="1:7" x14ac:dyDescent="0.25">
      <c r="A123"/>
      <c r="B123" s="99"/>
      <c r="C123" s="99"/>
      <c r="D123" s="99"/>
      <c r="E123" s="99"/>
      <c r="F123" s="99"/>
      <c r="G123" s="99"/>
    </row>
    <row r="124" spans="1:7" x14ac:dyDescent="0.25">
      <c r="A124"/>
      <c r="B124" s="99"/>
      <c r="C124" s="99"/>
      <c r="D124" s="99"/>
      <c r="E124" s="99"/>
      <c r="F124" s="99"/>
      <c r="G124" s="99"/>
    </row>
    <row r="125" spans="1:7" x14ac:dyDescent="0.25">
      <c r="A125"/>
      <c r="B125" s="99"/>
      <c r="C125" s="99"/>
      <c r="D125" s="99"/>
      <c r="E125" s="99"/>
      <c r="F125" s="99"/>
      <c r="G125" s="99"/>
    </row>
    <row r="126" spans="1:7" x14ac:dyDescent="0.25">
      <c r="A126"/>
      <c r="B126" s="99"/>
      <c r="C126" s="99"/>
      <c r="D126" s="99"/>
      <c r="E126" s="99"/>
      <c r="F126" s="99"/>
      <c r="G126" s="99"/>
    </row>
    <row r="127" spans="1:7" x14ac:dyDescent="0.25">
      <c r="A127"/>
      <c r="B127" s="99"/>
      <c r="C127" s="99"/>
      <c r="D127" s="99"/>
      <c r="E127" s="99"/>
      <c r="F127" s="99"/>
      <c r="G127" s="99"/>
    </row>
    <row r="128" spans="1:7" x14ac:dyDescent="0.25">
      <c r="A128"/>
      <c r="B128" s="99"/>
      <c r="C128" s="99"/>
      <c r="D128" s="99"/>
      <c r="E128" s="99"/>
      <c r="F128" s="99"/>
      <c r="G128" s="99"/>
    </row>
    <row r="129" spans="1:7" x14ac:dyDescent="0.25">
      <c r="A129"/>
      <c r="B129" s="99"/>
      <c r="C129" s="99"/>
      <c r="D129" s="99"/>
      <c r="E129" s="99"/>
      <c r="F129" s="99"/>
      <c r="G129" s="99"/>
    </row>
    <row r="130" spans="1:7" x14ac:dyDescent="0.25">
      <c r="A130"/>
      <c r="B130" s="99"/>
      <c r="C130" s="99"/>
      <c r="D130" s="99"/>
      <c r="E130" s="99"/>
      <c r="F130" s="99"/>
      <c r="G130" s="99"/>
    </row>
    <row r="131" spans="1:7" x14ac:dyDescent="0.25">
      <c r="A131"/>
      <c r="B131" s="99"/>
      <c r="C131" s="99"/>
      <c r="D131" s="99"/>
      <c r="E131" s="99"/>
      <c r="F131" s="99"/>
      <c r="G131" s="99"/>
    </row>
    <row r="132" spans="1:7" x14ac:dyDescent="0.25">
      <c r="A132"/>
      <c r="B132" s="99"/>
      <c r="C132" s="99"/>
      <c r="D132" s="99"/>
      <c r="E132" s="99"/>
      <c r="F132" s="99"/>
      <c r="G132" s="99"/>
    </row>
    <row r="133" spans="1:7" x14ac:dyDescent="0.25">
      <c r="A133"/>
      <c r="B133" s="99"/>
      <c r="C133" s="99"/>
      <c r="D133" s="99"/>
      <c r="E133" s="99"/>
      <c r="F133" s="99"/>
      <c r="G133" s="99"/>
    </row>
    <row r="134" spans="1:7" x14ac:dyDescent="0.25">
      <c r="A134"/>
      <c r="B134" s="99"/>
      <c r="C134" s="99"/>
      <c r="D134" s="99"/>
      <c r="E134" s="99"/>
      <c r="F134" s="99"/>
      <c r="G134" s="99"/>
    </row>
    <row r="135" spans="1:7" x14ac:dyDescent="0.25">
      <c r="A135"/>
      <c r="B135" s="99"/>
      <c r="C135" s="99"/>
      <c r="D135" s="99"/>
      <c r="E135" s="99"/>
      <c r="F135" s="99"/>
      <c r="G135" s="99"/>
    </row>
    <row r="136" spans="1:7" x14ac:dyDescent="0.25">
      <c r="A136"/>
      <c r="B136" s="99"/>
      <c r="C136" s="99"/>
      <c r="D136" s="99"/>
      <c r="E136" s="99"/>
      <c r="F136" s="99"/>
      <c r="G136" s="99"/>
    </row>
    <row r="137" spans="1:7" x14ac:dyDescent="0.25">
      <c r="A137"/>
      <c r="B137" s="99"/>
      <c r="C137" s="99"/>
      <c r="D137" s="99"/>
      <c r="E137" s="99"/>
      <c r="F137" s="99"/>
      <c r="G137" s="99"/>
    </row>
    <row r="138" spans="1:7" x14ac:dyDescent="0.25">
      <c r="A138"/>
      <c r="B138" s="99"/>
      <c r="C138" s="99"/>
      <c r="D138" s="99"/>
      <c r="E138" s="99"/>
      <c r="F138" s="99"/>
      <c r="G138" s="99"/>
    </row>
    <row r="139" spans="1:7" x14ac:dyDescent="0.25">
      <c r="A139"/>
      <c r="B139" s="99"/>
      <c r="C139" s="99"/>
      <c r="D139" s="99"/>
      <c r="E139" s="99"/>
      <c r="F139" s="99"/>
      <c r="G139" s="99"/>
    </row>
    <row r="140" spans="1:7" x14ac:dyDescent="0.25">
      <c r="A140"/>
      <c r="B140" s="99"/>
      <c r="C140" s="99"/>
      <c r="D140" s="99"/>
      <c r="E140" s="99"/>
      <c r="F140" s="99"/>
      <c r="G140" s="99"/>
    </row>
    <row r="141" spans="1:7" x14ac:dyDescent="0.25">
      <c r="A141"/>
      <c r="B141" s="99"/>
      <c r="C141" s="99"/>
      <c r="D141" s="99"/>
      <c r="E141" s="99"/>
      <c r="F141" s="99"/>
      <c r="G141" s="99"/>
    </row>
    <row r="142" spans="1:7" x14ac:dyDescent="0.25">
      <c r="A142"/>
      <c r="B142" s="99"/>
      <c r="C142" s="99"/>
      <c r="D142" s="99"/>
      <c r="E142" s="99"/>
      <c r="F142" s="99"/>
      <c r="G142" s="99"/>
    </row>
    <row r="143" spans="1:7" x14ac:dyDescent="0.25">
      <c r="A143"/>
      <c r="B143" s="99"/>
      <c r="C143" s="99"/>
      <c r="D143" s="99"/>
      <c r="E143" s="99"/>
      <c r="F143" s="99"/>
      <c r="G143" s="99"/>
    </row>
    <row r="144" spans="1:7" x14ac:dyDescent="0.25">
      <c r="A144"/>
      <c r="B144" s="99"/>
      <c r="C144" s="99"/>
      <c r="D144" s="99"/>
      <c r="E144" s="99"/>
      <c r="F144" s="99"/>
      <c r="G144" s="99"/>
    </row>
    <row r="145" spans="1:7" x14ac:dyDescent="0.25">
      <c r="A145"/>
      <c r="B145" s="99"/>
      <c r="C145" s="99"/>
      <c r="D145" s="99"/>
      <c r="E145" s="99"/>
      <c r="F145" s="99"/>
      <c r="G145" s="99"/>
    </row>
    <row r="146" spans="1:7" x14ac:dyDescent="0.25">
      <c r="A146"/>
      <c r="B146" s="99"/>
      <c r="C146" s="99"/>
      <c r="D146" s="99"/>
      <c r="E146" s="99"/>
      <c r="F146" s="99"/>
      <c r="G146" s="99"/>
    </row>
    <row r="147" spans="1:7" x14ac:dyDescent="0.25">
      <c r="A147"/>
      <c r="B147" s="99"/>
      <c r="C147" s="99"/>
      <c r="D147" s="99"/>
      <c r="E147" s="99"/>
      <c r="F147" s="99"/>
      <c r="G147" s="99"/>
    </row>
    <row r="148" spans="1:7" x14ac:dyDescent="0.25">
      <c r="A148"/>
      <c r="B148" s="99"/>
      <c r="C148" s="99"/>
      <c r="D148" s="99"/>
      <c r="E148" s="99"/>
      <c r="F148" s="99"/>
      <c r="G148" s="99"/>
    </row>
    <row r="149" spans="1:7" x14ac:dyDescent="0.25">
      <c r="A149"/>
      <c r="B149" s="99"/>
      <c r="C149" s="99"/>
      <c r="D149" s="99"/>
      <c r="E149" s="99"/>
      <c r="F149" s="99"/>
      <c r="G149" s="99"/>
    </row>
    <row r="150" spans="1:7" x14ac:dyDescent="0.25">
      <c r="A150"/>
      <c r="B150" s="99"/>
      <c r="C150" s="99"/>
      <c r="D150" s="99"/>
      <c r="E150" s="99"/>
      <c r="F150" s="99"/>
      <c r="G150" s="99"/>
    </row>
    <row r="151" spans="1:7" x14ac:dyDescent="0.25">
      <c r="A151"/>
      <c r="B151" s="99"/>
      <c r="C151" s="99"/>
      <c r="D151" s="99"/>
      <c r="E151" s="99"/>
      <c r="F151" s="99"/>
      <c r="G151" s="99"/>
    </row>
    <row r="152" spans="1:7" x14ac:dyDescent="0.25">
      <c r="A152"/>
      <c r="B152" s="99"/>
      <c r="C152" s="99"/>
      <c r="D152" s="99"/>
      <c r="E152" s="99"/>
      <c r="F152" s="99"/>
      <c r="G152" s="99"/>
    </row>
    <row r="153" spans="1:7" x14ac:dyDescent="0.25">
      <c r="A153"/>
      <c r="B153" s="99"/>
      <c r="C153" s="99"/>
      <c r="D153" s="99"/>
      <c r="E153" s="99"/>
      <c r="F153" s="99"/>
      <c r="G153" s="99"/>
    </row>
    <row r="154" spans="1:7" x14ac:dyDescent="0.25">
      <c r="A154"/>
      <c r="B154" s="99"/>
      <c r="C154" s="99"/>
      <c r="D154" s="99"/>
      <c r="E154" s="99"/>
      <c r="F154" s="99"/>
      <c r="G154" s="99"/>
    </row>
    <row r="155" spans="1:7" x14ac:dyDescent="0.25">
      <c r="A155"/>
      <c r="B155" s="99"/>
      <c r="C155" s="99"/>
      <c r="D155" s="99"/>
      <c r="E155" s="99"/>
      <c r="F155" s="99"/>
      <c r="G155" s="99"/>
    </row>
    <row r="156" spans="1:7" x14ac:dyDescent="0.25">
      <c r="A156"/>
      <c r="B156" s="99"/>
      <c r="C156" s="99"/>
      <c r="D156" s="99"/>
      <c r="E156" s="99"/>
      <c r="F156" s="99"/>
      <c r="G156" s="99"/>
    </row>
    <row r="157" spans="1:7" x14ac:dyDescent="0.25">
      <c r="A157"/>
      <c r="B157" s="99"/>
      <c r="C157" s="99"/>
      <c r="D157" s="99"/>
      <c r="E157" s="99"/>
      <c r="F157" s="99"/>
      <c r="G157" s="99"/>
    </row>
    <row r="158" spans="1:7" x14ac:dyDescent="0.25">
      <c r="A158"/>
      <c r="B158" s="99"/>
      <c r="C158" s="99"/>
      <c r="D158" s="99"/>
      <c r="E158" s="99"/>
      <c r="F158" s="99"/>
      <c r="G158" s="99"/>
    </row>
    <row r="159" spans="1:7" x14ac:dyDescent="0.25">
      <c r="A159"/>
      <c r="B159" s="99"/>
      <c r="C159" s="99"/>
      <c r="D159" s="99"/>
      <c r="E159" s="99"/>
      <c r="F159" s="99"/>
      <c r="G159" s="99"/>
    </row>
    <row r="160" spans="1:7" x14ac:dyDescent="0.25">
      <c r="A160"/>
      <c r="B160" s="99"/>
      <c r="C160" s="99"/>
      <c r="D160" s="99"/>
      <c r="E160" s="99"/>
      <c r="F160" s="99"/>
      <c r="G160" s="99"/>
    </row>
    <row r="161" spans="1:7" x14ac:dyDescent="0.25">
      <c r="A161"/>
      <c r="B161" s="99"/>
      <c r="C161" s="99"/>
      <c r="D161" s="99"/>
      <c r="E161" s="99"/>
      <c r="F161" s="99"/>
      <c r="G161" s="99"/>
    </row>
    <row r="162" spans="1:7" x14ac:dyDescent="0.25">
      <c r="A162"/>
      <c r="B162" s="99"/>
      <c r="C162" s="99"/>
      <c r="D162" s="99"/>
      <c r="E162" s="99"/>
      <c r="F162" s="99"/>
      <c r="G162" s="99"/>
    </row>
    <row r="163" spans="1:7" x14ac:dyDescent="0.25">
      <c r="A163"/>
      <c r="B163" s="99"/>
      <c r="C163" s="99"/>
      <c r="D163" s="99"/>
      <c r="E163" s="99"/>
      <c r="F163" s="99"/>
      <c r="G163" s="99"/>
    </row>
    <row r="164" spans="1:7" x14ac:dyDescent="0.25">
      <c r="A164"/>
      <c r="B164" s="99"/>
      <c r="C164" s="99"/>
      <c r="D164" s="99"/>
      <c r="E164" s="99"/>
      <c r="F164" s="99"/>
      <c r="G164" s="99"/>
    </row>
    <row r="165" spans="1:7" x14ac:dyDescent="0.25">
      <c r="A165"/>
      <c r="B165" s="99"/>
      <c r="C165" s="99"/>
      <c r="D165" s="99"/>
      <c r="E165" s="99"/>
      <c r="F165" s="99"/>
      <c r="G165" s="99"/>
    </row>
    <row r="166" spans="1:7" x14ac:dyDescent="0.25">
      <c r="A166"/>
      <c r="B166" s="99"/>
      <c r="C166" s="99"/>
      <c r="D166" s="99"/>
      <c r="E166" s="99"/>
      <c r="F166" s="99"/>
      <c r="G166" s="99"/>
    </row>
    <row r="167" spans="1:7" x14ac:dyDescent="0.25">
      <c r="A167"/>
      <c r="B167" s="99"/>
      <c r="C167" s="99"/>
      <c r="D167" s="99"/>
      <c r="E167" s="99"/>
      <c r="F167" s="99"/>
      <c r="G167" s="99"/>
    </row>
    <row r="168" spans="1:7" x14ac:dyDescent="0.25">
      <c r="A168"/>
      <c r="B168" s="99"/>
      <c r="C168" s="99"/>
      <c r="D168" s="99"/>
      <c r="E168" s="99"/>
      <c r="F168" s="99"/>
      <c r="G168" s="99"/>
    </row>
    <row r="169" spans="1:7" x14ac:dyDescent="0.25">
      <c r="A169"/>
      <c r="B169" s="99"/>
      <c r="C169" s="99"/>
      <c r="D169" s="99"/>
      <c r="E169" s="99"/>
      <c r="F169" s="99"/>
      <c r="G169" s="99"/>
    </row>
    <row r="170" spans="1:7" x14ac:dyDescent="0.25">
      <c r="A170"/>
      <c r="B170" s="99"/>
      <c r="C170" s="99"/>
      <c r="D170" s="99"/>
      <c r="E170" s="99"/>
      <c r="F170" s="99"/>
      <c r="G170" s="99"/>
    </row>
    <row r="171" spans="1:7" x14ac:dyDescent="0.25">
      <c r="A171"/>
      <c r="B171" s="99"/>
      <c r="C171" s="99"/>
      <c r="D171" s="99"/>
      <c r="E171" s="99"/>
      <c r="F171" s="99"/>
      <c r="G171" s="99"/>
    </row>
    <row r="172" spans="1:7" x14ac:dyDescent="0.25">
      <c r="A172"/>
      <c r="B172" s="99"/>
      <c r="C172" s="99"/>
      <c r="D172" s="99"/>
      <c r="E172" s="99"/>
      <c r="F172" s="99"/>
      <c r="G172" s="99"/>
    </row>
    <row r="173" spans="1:7" x14ac:dyDescent="0.25">
      <c r="A173"/>
      <c r="B173" s="99"/>
      <c r="C173" s="99"/>
      <c r="D173" s="99"/>
      <c r="E173" s="99"/>
      <c r="F173" s="99"/>
      <c r="G173" s="99"/>
    </row>
    <row r="174" spans="1:7" x14ac:dyDescent="0.25">
      <c r="A174"/>
      <c r="B174" s="99"/>
      <c r="C174" s="99"/>
      <c r="D174" s="99"/>
      <c r="E174" s="99"/>
      <c r="F174" s="99"/>
      <c r="G174" s="99"/>
    </row>
    <row r="175" spans="1:7" x14ac:dyDescent="0.25">
      <c r="A175"/>
      <c r="B175" s="99"/>
      <c r="C175" s="99"/>
      <c r="D175" s="99"/>
      <c r="E175" s="99"/>
      <c r="F175" s="99"/>
      <c r="G175" s="99"/>
    </row>
    <row r="176" spans="1:7" x14ac:dyDescent="0.25">
      <c r="A176"/>
      <c r="B176" s="99"/>
      <c r="C176" s="99"/>
      <c r="D176" s="99"/>
      <c r="E176" s="99"/>
      <c r="F176" s="99"/>
      <c r="G176" s="99"/>
    </row>
    <row r="177" spans="1:7" x14ac:dyDescent="0.25">
      <c r="A177"/>
      <c r="B177" s="99"/>
      <c r="C177" s="99"/>
      <c r="D177" s="99"/>
      <c r="E177" s="99"/>
      <c r="F177" s="99"/>
      <c r="G177" s="99"/>
    </row>
    <row r="178" spans="1:7" x14ac:dyDescent="0.25">
      <c r="A178"/>
      <c r="B178" s="99"/>
      <c r="C178" s="99"/>
      <c r="D178" s="99"/>
      <c r="E178" s="99"/>
      <c r="F178" s="99"/>
      <c r="G178" s="99"/>
    </row>
    <row r="179" spans="1:7" x14ac:dyDescent="0.25">
      <c r="A179"/>
      <c r="B179" s="99"/>
      <c r="C179" s="99"/>
      <c r="D179" s="99"/>
      <c r="E179" s="99"/>
      <c r="F179" s="99"/>
      <c r="G179" s="99"/>
    </row>
    <row r="180" spans="1:7" x14ac:dyDescent="0.25">
      <c r="A180"/>
      <c r="B180" s="99"/>
      <c r="C180" s="99"/>
      <c r="D180" s="99"/>
      <c r="E180" s="99"/>
      <c r="F180" s="99"/>
      <c r="G180" s="99"/>
    </row>
    <row r="181" spans="1:7" x14ac:dyDescent="0.25">
      <c r="A181"/>
      <c r="B181" s="99"/>
      <c r="C181" s="99"/>
      <c r="D181" s="99"/>
      <c r="E181" s="99"/>
      <c r="F181" s="99"/>
      <c r="G181" s="99"/>
    </row>
    <row r="182" spans="1:7" x14ac:dyDescent="0.25">
      <c r="A182"/>
      <c r="B182" s="99"/>
      <c r="C182" s="99"/>
      <c r="D182" s="99"/>
      <c r="E182" s="99"/>
      <c r="F182" s="99"/>
      <c r="G182" s="99"/>
    </row>
    <row r="183" spans="1:7" x14ac:dyDescent="0.25">
      <c r="A183"/>
      <c r="B183" s="99"/>
      <c r="C183" s="99"/>
      <c r="D183" s="99"/>
      <c r="E183" s="99"/>
      <c r="F183" s="99"/>
      <c r="G183" s="99"/>
    </row>
    <row r="184" spans="1:7" x14ac:dyDescent="0.25">
      <c r="A184"/>
      <c r="B184" s="99"/>
      <c r="C184" s="99"/>
      <c r="D184" s="99"/>
      <c r="E184" s="99"/>
      <c r="F184" s="99"/>
      <c r="G184" s="99"/>
    </row>
    <row r="185" spans="1:7" x14ac:dyDescent="0.25">
      <c r="A185"/>
      <c r="B185" s="99"/>
      <c r="C185" s="99"/>
      <c r="D185" s="99"/>
      <c r="E185" s="99"/>
      <c r="F185" s="99"/>
      <c r="G185" s="99"/>
    </row>
    <row r="186" spans="1:7" x14ac:dyDescent="0.25">
      <c r="A186"/>
      <c r="B186" s="99"/>
      <c r="C186" s="99"/>
      <c r="D186" s="99"/>
      <c r="E186" s="99"/>
      <c r="F186" s="99"/>
      <c r="G186" s="99"/>
    </row>
    <row r="187" spans="1:7" x14ac:dyDescent="0.25">
      <c r="A187"/>
      <c r="B187" s="99"/>
      <c r="C187" s="99"/>
      <c r="D187" s="99"/>
      <c r="E187" s="99"/>
      <c r="F187" s="99"/>
      <c r="G187" s="99"/>
    </row>
    <row r="188" spans="1:7" x14ac:dyDescent="0.25">
      <c r="A188"/>
      <c r="B188" s="99"/>
      <c r="C188" s="99"/>
      <c r="D188" s="99"/>
      <c r="E188" s="99"/>
      <c r="F188" s="99"/>
      <c r="G188" s="99"/>
    </row>
    <row r="189" spans="1:7" x14ac:dyDescent="0.25">
      <c r="A189"/>
      <c r="B189" s="99"/>
      <c r="C189" s="99"/>
      <c r="D189" s="99"/>
      <c r="E189" s="99"/>
      <c r="F189" s="99"/>
      <c r="G189" s="99"/>
    </row>
    <row r="190" spans="1:7" x14ac:dyDescent="0.25">
      <c r="A190"/>
      <c r="B190" s="99"/>
      <c r="C190" s="99"/>
      <c r="D190" s="99"/>
      <c r="E190" s="99"/>
      <c r="F190" s="99"/>
      <c r="G190" s="99"/>
    </row>
    <row r="191" spans="1:7" x14ac:dyDescent="0.25">
      <c r="A191"/>
      <c r="B191" s="99"/>
      <c r="C191" s="99"/>
      <c r="D191" s="99"/>
      <c r="E191" s="99"/>
      <c r="F191" s="99"/>
      <c r="G191" s="99"/>
    </row>
    <row r="192" spans="1:7" x14ac:dyDescent="0.25">
      <c r="A192"/>
      <c r="B192" s="99"/>
      <c r="C192" s="99"/>
      <c r="D192" s="99"/>
      <c r="E192" s="99"/>
      <c r="F192" s="99"/>
      <c r="G192" s="99"/>
    </row>
    <row r="193" spans="1:7" x14ac:dyDescent="0.25">
      <c r="A193"/>
      <c r="B193" s="99"/>
      <c r="C193" s="99"/>
      <c r="D193" s="99"/>
      <c r="E193" s="99"/>
      <c r="F193" s="99"/>
      <c r="G193" s="99"/>
    </row>
    <row r="194" spans="1:7" x14ac:dyDescent="0.25">
      <c r="A194"/>
      <c r="B194" s="99"/>
      <c r="C194" s="99"/>
      <c r="D194" s="99"/>
      <c r="E194" s="99"/>
      <c r="F194" s="99"/>
      <c r="G194" s="99"/>
    </row>
    <row r="195" spans="1:7" x14ac:dyDescent="0.25">
      <c r="A195"/>
      <c r="B195" s="99"/>
      <c r="C195" s="99"/>
      <c r="D195" s="99"/>
      <c r="E195" s="99"/>
      <c r="F195" s="99"/>
      <c r="G195" s="99"/>
    </row>
    <row r="196" spans="1:7" x14ac:dyDescent="0.25">
      <c r="A196"/>
      <c r="B196" s="99"/>
      <c r="C196" s="99"/>
      <c r="D196" s="99"/>
      <c r="E196" s="99"/>
      <c r="F196" s="99"/>
      <c r="G196" s="99"/>
    </row>
    <row r="197" spans="1:7" x14ac:dyDescent="0.25">
      <c r="A197"/>
      <c r="B197" s="99"/>
      <c r="C197" s="99"/>
      <c r="D197" s="99"/>
      <c r="E197" s="99"/>
      <c r="F197" s="99"/>
      <c r="G197" s="99"/>
    </row>
    <row r="198" spans="1:7" x14ac:dyDescent="0.25">
      <c r="A198"/>
      <c r="B198" s="99"/>
      <c r="C198" s="99"/>
      <c r="D198" s="99"/>
      <c r="E198" s="99"/>
      <c r="F198" s="99"/>
      <c r="G198" s="99"/>
    </row>
    <row r="199" spans="1:7" x14ac:dyDescent="0.25">
      <c r="A199"/>
      <c r="B199" s="99"/>
      <c r="C199" s="99"/>
      <c r="D199" s="99"/>
      <c r="E199" s="99"/>
      <c r="F199" s="99"/>
      <c r="G199" s="99"/>
    </row>
    <row r="200" spans="1:7" x14ac:dyDescent="0.25">
      <c r="A200"/>
      <c r="B200" s="99"/>
      <c r="C200" s="99"/>
      <c r="D200" s="99"/>
      <c r="E200" s="99"/>
      <c r="F200" s="99"/>
      <c r="G200" s="99"/>
    </row>
    <row r="201" spans="1:7" x14ac:dyDescent="0.25">
      <c r="A201"/>
      <c r="B201" s="99"/>
      <c r="C201" s="99"/>
      <c r="D201" s="99"/>
      <c r="E201" s="99"/>
      <c r="F201" s="99"/>
      <c r="G201" s="99"/>
    </row>
    <row r="202" spans="1:7" x14ac:dyDescent="0.25">
      <c r="A202"/>
      <c r="B202" s="99"/>
      <c r="C202" s="99"/>
      <c r="D202" s="99"/>
      <c r="E202" s="99"/>
      <c r="F202" s="99"/>
      <c r="G202" s="99"/>
    </row>
    <row r="203" spans="1:7" x14ac:dyDescent="0.25">
      <c r="A203"/>
      <c r="B203" s="99"/>
      <c r="C203" s="99"/>
      <c r="D203" s="99"/>
      <c r="E203" s="99"/>
      <c r="F203" s="99"/>
      <c r="G203" s="99"/>
    </row>
    <row r="204" spans="1:7" x14ac:dyDescent="0.25">
      <c r="A204"/>
      <c r="B204" s="99"/>
      <c r="C204" s="99"/>
      <c r="D204" s="99"/>
      <c r="E204" s="99"/>
      <c r="F204" s="99"/>
      <c r="G204" s="99"/>
    </row>
    <row r="205" spans="1:7" x14ac:dyDescent="0.25">
      <c r="A205"/>
      <c r="B205" s="99"/>
      <c r="C205" s="99"/>
      <c r="D205" s="99"/>
      <c r="E205" s="99"/>
      <c r="F205" s="99"/>
      <c r="G205" s="99"/>
    </row>
    <row r="206" spans="1:7" x14ac:dyDescent="0.25">
      <c r="A206"/>
      <c r="B206" s="99"/>
      <c r="C206" s="99"/>
      <c r="D206" s="99"/>
      <c r="E206" s="99"/>
      <c r="F206" s="99"/>
      <c r="G206" s="99"/>
    </row>
    <row r="207" spans="1:7" x14ac:dyDescent="0.25">
      <c r="A207"/>
      <c r="B207" s="99"/>
      <c r="C207" s="99"/>
      <c r="D207" s="99"/>
      <c r="E207" s="99"/>
      <c r="F207" s="99"/>
      <c r="G207" s="99"/>
    </row>
    <row r="208" spans="1:7" x14ac:dyDescent="0.25">
      <c r="A208"/>
      <c r="B208" s="99"/>
      <c r="C208" s="99"/>
      <c r="D208" s="99"/>
      <c r="E208" s="99"/>
      <c r="F208" s="99"/>
      <c r="G208" s="99"/>
    </row>
    <row r="209" spans="1:7" x14ac:dyDescent="0.25">
      <c r="A209"/>
      <c r="B209" s="99"/>
      <c r="C209" s="99"/>
      <c r="D209" s="99"/>
      <c r="E209" s="99"/>
      <c r="F209" s="99"/>
      <c r="G209" s="99"/>
    </row>
    <row r="210" spans="1:7" x14ac:dyDescent="0.25">
      <c r="A210"/>
      <c r="B210" s="99"/>
      <c r="C210" s="99"/>
      <c r="D210" s="99"/>
      <c r="E210" s="99"/>
      <c r="F210" s="99"/>
      <c r="G210" s="99"/>
    </row>
    <row r="211" spans="1:7" x14ac:dyDescent="0.25">
      <c r="A211"/>
      <c r="B211" s="99"/>
      <c r="C211" s="99"/>
      <c r="D211" s="99"/>
      <c r="E211" s="99"/>
      <c r="F211" s="99"/>
      <c r="G211" s="99"/>
    </row>
    <row r="212" spans="1:7" x14ac:dyDescent="0.25">
      <c r="A212"/>
      <c r="B212" s="99"/>
      <c r="C212" s="99"/>
      <c r="D212" s="99"/>
      <c r="E212" s="99"/>
      <c r="F212" s="99"/>
      <c r="G212" s="99"/>
    </row>
    <row r="213" spans="1:7" x14ac:dyDescent="0.25">
      <c r="A213"/>
      <c r="B213" s="99"/>
      <c r="C213" s="99"/>
      <c r="D213" s="99"/>
      <c r="E213" s="99"/>
      <c r="F213" s="99"/>
      <c r="G213" s="99"/>
    </row>
    <row r="214" spans="1:7" x14ac:dyDescent="0.25">
      <c r="A214"/>
      <c r="B214" s="99"/>
      <c r="C214" s="99"/>
      <c r="D214" s="99"/>
      <c r="E214" s="99"/>
      <c r="F214" s="99"/>
      <c r="G214" s="99"/>
    </row>
    <row r="215" spans="1:7" x14ac:dyDescent="0.25">
      <c r="A215"/>
      <c r="B215" s="99"/>
      <c r="C215" s="99"/>
      <c r="D215" s="99"/>
      <c r="E215" s="99"/>
      <c r="F215" s="99"/>
      <c r="G215" s="99"/>
    </row>
    <row r="216" spans="1:7" x14ac:dyDescent="0.25">
      <c r="A216"/>
      <c r="B216" s="99"/>
      <c r="C216" s="99"/>
      <c r="D216" s="99"/>
      <c r="E216" s="99"/>
      <c r="F216" s="99"/>
      <c r="G216" s="99"/>
    </row>
    <row r="217" spans="1:7" x14ac:dyDescent="0.25">
      <c r="A217"/>
      <c r="B217" s="99"/>
      <c r="C217" s="99"/>
      <c r="D217" s="99"/>
      <c r="E217" s="99"/>
      <c r="F217" s="99"/>
      <c r="G217" s="99"/>
    </row>
    <row r="218" spans="1:7" x14ac:dyDescent="0.25">
      <c r="A218"/>
      <c r="B218" s="99"/>
      <c r="C218" s="99"/>
      <c r="D218" s="99"/>
      <c r="E218" s="99"/>
      <c r="F218" s="99"/>
      <c r="G218" s="99"/>
    </row>
    <row r="219" spans="1:7" x14ac:dyDescent="0.25">
      <c r="A219"/>
      <c r="B219" s="99"/>
      <c r="C219" s="99"/>
      <c r="D219" s="99"/>
      <c r="E219" s="99"/>
      <c r="F219" s="99"/>
      <c r="G219" s="99"/>
    </row>
    <row r="220" spans="1:7" x14ac:dyDescent="0.25">
      <c r="A220"/>
      <c r="B220" s="99"/>
      <c r="C220" s="99"/>
      <c r="D220" s="99"/>
      <c r="E220" s="99"/>
      <c r="F220" s="99"/>
      <c r="G220" s="99"/>
    </row>
    <row r="221" spans="1:7" x14ac:dyDescent="0.25">
      <c r="A221"/>
      <c r="B221" s="99"/>
      <c r="C221" s="99"/>
      <c r="D221" s="99"/>
      <c r="E221" s="99"/>
      <c r="F221" s="99"/>
      <c r="G221" s="99"/>
    </row>
    <row r="222" spans="1:7" x14ac:dyDescent="0.25">
      <c r="A222"/>
      <c r="B222" s="99"/>
      <c r="C222" s="99"/>
      <c r="D222" s="99"/>
      <c r="E222" s="99"/>
      <c r="F222" s="99"/>
      <c r="G222" s="99"/>
    </row>
    <row r="223" spans="1:7" x14ac:dyDescent="0.25">
      <c r="A223"/>
      <c r="B223" s="99"/>
      <c r="C223" s="99"/>
      <c r="D223" s="99"/>
      <c r="E223" s="99"/>
      <c r="F223" s="99"/>
      <c r="G223" s="99"/>
    </row>
    <row r="224" spans="1:7" x14ac:dyDescent="0.25">
      <c r="A224"/>
      <c r="B224" s="99"/>
      <c r="C224" s="99"/>
      <c r="D224" s="99"/>
      <c r="E224" s="99"/>
      <c r="F224" s="99"/>
      <c r="G224" s="99"/>
    </row>
    <row r="225" spans="1:7" x14ac:dyDescent="0.25">
      <c r="A225"/>
      <c r="B225" s="99"/>
      <c r="C225" s="99"/>
      <c r="D225" s="99"/>
      <c r="E225" s="99"/>
      <c r="F225" s="99"/>
      <c r="G225" s="99"/>
    </row>
    <row r="226" spans="1:7" x14ac:dyDescent="0.25">
      <c r="A226"/>
      <c r="B226" s="99"/>
      <c r="C226" s="99"/>
      <c r="D226" s="99"/>
      <c r="E226" s="99"/>
      <c r="F226" s="99"/>
      <c r="G226" s="99"/>
    </row>
    <row r="227" spans="1:7" x14ac:dyDescent="0.25">
      <c r="A227"/>
      <c r="B227" s="99"/>
      <c r="C227" s="99"/>
      <c r="D227" s="99"/>
      <c r="E227" s="99"/>
      <c r="F227" s="99"/>
      <c r="G227" s="99"/>
    </row>
    <row r="228" spans="1:7" x14ac:dyDescent="0.25">
      <c r="A228"/>
      <c r="B228" s="99"/>
      <c r="C228" s="99"/>
      <c r="D228" s="99"/>
      <c r="E228" s="99"/>
      <c r="F228" s="99"/>
      <c r="G228" s="99"/>
    </row>
    <row r="229" spans="1:7" x14ac:dyDescent="0.25">
      <c r="A229"/>
      <c r="B229" s="99"/>
      <c r="C229" s="99"/>
      <c r="D229" s="99"/>
      <c r="E229" s="99"/>
      <c r="F229" s="99"/>
      <c r="G229" s="99"/>
    </row>
    <row r="230" spans="1:7" x14ac:dyDescent="0.25">
      <c r="A230"/>
      <c r="B230" s="99"/>
      <c r="C230" s="99"/>
      <c r="D230" s="99"/>
      <c r="E230" s="99"/>
      <c r="F230" s="99"/>
      <c r="G230" s="99"/>
    </row>
    <row r="231" spans="1:7" x14ac:dyDescent="0.25">
      <c r="A231"/>
      <c r="B231" s="99"/>
      <c r="C231" s="99"/>
      <c r="D231" s="99"/>
      <c r="E231" s="99"/>
      <c r="F231" s="99"/>
      <c r="G231" s="99"/>
    </row>
    <row r="232" spans="1:7" x14ac:dyDescent="0.25">
      <c r="A232"/>
      <c r="B232" s="99"/>
      <c r="C232" s="99"/>
      <c r="D232" s="99"/>
      <c r="E232" s="99"/>
      <c r="F232" s="99"/>
      <c r="G232" s="99"/>
    </row>
    <row r="233" spans="1:7" x14ac:dyDescent="0.25">
      <c r="A233"/>
      <c r="B233" s="99"/>
      <c r="C233" s="99"/>
      <c r="D233" s="99"/>
      <c r="E233" s="99"/>
      <c r="F233" s="99"/>
      <c r="G233" s="99"/>
    </row>
    <row r="234" spans="1:7" x14ac:dyDescent="0.25">
      <c r="A234"/>
      <c r="B234" s="99"/>
      <c r="C234" s="99"/>
      <c r="D234" s="99"/>
      <c r="E234" s="99"/>
      <c r="F234" s="99"/>
      <c r="G234" s="99"/>
    </row>
    <row r="235" spans="1:7" x14ac:dyDescent="0.25">
      <c r="A235"/>
      <c r="B235" s="99"/>
      <c r="C235" s="99"/>
      <c r="D235" s="99"/>
      <c r="E235" s="99"/>
      <c r="F235" s="99"/>
      <c r="G235" s="99"/>
    </row>
    <row r="236" spans="1:7" x14ac:dyDescent="0.25">
      <c r="A236"/>
      <c r="B236" s="99"/>
      <c r="C236" s="99"/>
      <c r="D236" s="99"/>
      <c r="E236" s="99"/>
      <c r="F236" s="99"/>
      <c r="G236" s="99"/>
    </row>
    <row r="237" spans="1:7" x14ac:dyDescent="0.25">
      <c r="A237"/>
      <c r="B237" s="99"/>
      <c r="C237" s="99"/>
      <c r="D237" s="99"/>
      <c r="E237" s="99"/>
      <c r="F237" s="99"/>
      <c r="G237" s="99"/>
    </row>
    <row r="238" spans="1:7" x14ac:dyDescent="0.25">
      <c r="A238"/>
      <c r="B238" s="99"/>
      <c r="C238" s="99"/>
      <c r="D238" s="99"/>
      <c r="E238" s="99"/>
      <c r="F238" s="99"/>
      <c r="G238" s="99"/>
    </row>
    <row r="239" spans="1:7" x14ac:dyDescent="0.25">
      <c r="A239"/>
      <c r="B239" s="99"/>
      <c r="C239" s="99"/>
      <c r="D239" s="99"/>
      <c r="E239" s="99"/>
      <c r="F239" s="99"/>
      <c r="G239" s="99"/>
    </row>
    <row r="240" spans="1:7" x14ac:dyDescent="0.25">
      <c r="A240"/>
      <c r="B240" s="99"/>
      <c r="C240" s="99"/>
      <c r="D240" s="99"/>
      <c r="E240" s="99"/>
      <c r="F240" s="99"/>
      <c r="G240" s="99"/>
    </row>
    <row r="241" spans="1:7" x14ac:dyDescent="0.25">
      <c r="A241"/>
      <c r="B241" s="99"/>
      <c r="C241" s="99"/>
      <c r="D241" s="99"/>
      <c r="E241" s="99"/>
      <c r="F241" s="99"/>
      <c r="G241" s="99"/>
    </row>
    <row r="242" spans="1:7" x14ac:dyDescent="0.25">
      <c r="A242"/>
      <c r="B242" s="99"/>
      <c r="C242" s="99"/>
      <c r="D242" s="99"/>
      <c r="E242" s="99"/>
      <c r="F242" s="99"/>
      <c r="G242" s="99"/>
    </row>
    <row r="243" spans="1:7" x14ac:dyDescent="0.25">
      <c r="A243"/>
      <c r="B243" s="99"/>
      <c r="C243" s="99"/>
      <c r="D243" s="99"/>
      <c r="E243" s="99"/>
      <c r="F243" s="99"/>
      <c r="G243" s="99"/>
    </row>
    <row r="244" spans="1:7" x14ac:dyDescent="0.25">
      <c r="A244"/>
      <c r="B244" s="99"/>
      <c r="C244" s="99"/>
      <c r="D244" s="99"/>
      <c r="E244" s="99"/>
      <c r="F244" s="99"/>
      <c r="G244" s="99"/>
    </row>
    <row r="245" spans="1:7" x14ac:dyDescent="0.25">
      <c r="A245"/>
      <c r="B245" s="99"/>
      <c r="C245" s="99"/>
      <c r="D245" s="99"/>
      <c r="E245" s="99"/>
      <c r="F245" s="99"/>
      <c r="G245" s="99"/>
    </row>
    <row r="246" spans="1:7" x14ac:dyDescent="0.25">
      <c r="A246"/>
      <c r="B246" s="99"/>
      <c r="C246" s="99"/>
      <c r="D246" s="99"/>
      <c r="E246" s="99"/>
      <c r="F246" s="99"/>
      <c r="G246" s="99"/>
    </row>
    <row r="247" spans="1:7" x14ac:dyDescent="0.25">
      <c r="A247"/>
      <c r="B247" s="99"/>
      <c r="C247" s="99"/>
      <c r="D247" s="99"/>
      <c r="E247" s="99"/>
      <c r="F247" s="99"/>
      <c r="G247" s="99"/>
    </row>
    <row r="248" spans="1:7" x14ac:dyDescent="0.25">
      <c r="A248"/>
      <c r="B248" s="99"/>
      <c r="C248" s="99"/>
      <c r="D248" s="99"/>
      <c r="E248" s="99"/>
      <c r="F248" s="99"/>
      <c r="G248" s="99"/>
    </row>
    <row r="249" spans="1:7" x14ac:dyDescent="0.25">
      <c r="A249"/>
      <c r="B249" s="99"/>
      <c r="C249" s="99"/>
      <c r="D249" s="99"/>
      <c r="E249" s="99"/>
      <c r="F249" s="99"/>
      <c r="G249" s="99"/>
    </row>
    <row r="250" spans="1:7" x14ac:dyDescent="0.25">
      <c r="A250"/>
      <c r="B250" s="99"/>
      <c r="C250" s="99"/>
      <c r="D250" s="99"/>
      <c r="E250" s="99"/>
      <c r="F250" s="99"/>
      <c r="G250" s="99"/>
    </row>
    <row r="251" spans="1:7" x14ac:dyDescent="0.25">
      <c r="A251"/>
      <c r="B251" s="99"/>
      <c r="C251" s="99"/>
      <c r="D251" s="99"/>
      <c r="E251" s="99"/>
      <c r="F251" s="99"/>
      <c r="G251" s="99"/>
    </row>
    <row r="252" spans="1:7" x14ac:dyDescent="0.25">
      <c r="A252"/>
      <c r="B252" s="99"/>
      <c r="C252" s="99"/>
      <c r="D252" s="99"/>
      <c r="E252" s="99"/>
      <c r="F252" s="99"/>
      <c r="G252" s="99"/>
    </row>
    <row r="253" spans="1:7" x14ac:dyDescent="0.25">
      <c r="A253"/>
      <c r="B253" s="99"/>
      <c r="C253" s="99"/>
      <c r="D253" s="99"/>
      <c r="E253" s="99"/>
      <c r="F253" s="99"/>
      <c r="G253" s="99"/>
    </row>
    <row r="254" spans="1:7" x14ac:dyDescent="0.25">
      <c r="A254"/>
      <c r="B254" s="99"/>
      <c r="C254" s="99"/>
      <c r="D254" s="99"/>
      <c r="E254" s="99"/>
      <c r="F254" s="99"/>
      <c r="G254" s="99"/>
    </row>
    <row r="255" spans="1:7" x14ac:dyDescent="0.25">
      <c r="A255"/>
      <c r="B255" s="99"/>
      <c r="C255" s="99"/>
      <c r="D255" s="99"/>
      <c r="E255" s="99"/>
      <c r="F255" s="99"/>
      <c r="G255" s="99"/>
    </row>
    <row r="256" spans="1:7" x14ac:dyDescent="0.25">
      <c r="A256"/>
      <c r="B256" s="99"/>
      <c r="C256" s="99"/>
      <c r="D256" s="99"/>
      <c r="E256" s="99"/>
      <c r="F256" s="99"/>
      <c r="G256" s="99"/>
    </row>
    <row r="257" spans="1:7" x14ac:dyDescent="0.25">
      <c r="A257"/>
      <c r="B257" s="99"/>
      <c r="C257" s="99"/>
      <c r="D257" s="99"/>
      <c r="E257" s="99"/>
      <c r="F257" s="99"/>
      <c r="G257" s="99"/>
    </row>
    <row r="258" spans="1:7" x14ac:dyDescent="0.25">
      <c r="A258"/>
      <c r="B258" s="99"/>
      <c r="C258" s="99"/>
      <c r="D258" s="99"/>
      <c r="E258" s="99"/>
      <c r="F258" s="99"/>
      <c r="G258" s="99"/>
    </row>
    <row r="259" spans="1:7" x14ac:dyDescent="0.25">
      <c r="A259"/>
      <c r="B259" s="99"/>
      <c r="C259" s="99"/>
      <c r="D259" s="99"/>
      <c r="E259" s="99"/>
      <c r="F259" s="99"/>
      <c r="G259" s="99"/>
    </row>
    <row r="260" spans="1:7" x14ac:dyDescent="0.25">
      <c r="A260"/>
      <c r="B260" s="99"/>
      <c r="C260" s="99"/>
      <c r="D260" s="99"/>
      <c r="E260" s="99"/>
      <c r="F260" s="99"/>
      <c r="G260" s="99"/>
    </row>
    <row r="261" spans="1:7" x14ac:dyDescent="0.25">
      <c r="A261"/>
      <c r="B261" s="99"/>
      <c r="C261" s="99"/>
      <c r="D261" s="99"/>
      <c r="E261" s="99"/>
      <c r="F261" s="99"/>
      <c r="G261" s="99"/>
    </row>
    <row r="262" spans="1:7" x14ac:dyDescent="0.25">
      <c r="A262"/>
      <c r="B262" s="99"/>
      <c r="C262" s="99"/>
      <c r="D262" s="99"/>
      <c r="E262" s="99"/>
      <c r="F262" s="99"/>
      <c r="G262" s="99"/>
    </row>
    <row r="263" spans="1:7" x14ac:dyDescent="0.25">
      <c r="A263"/>
      <c r="B263" s="99"/>
      <c r="C263" s="99"/>
      <c r="D263" s="99"/>
      <c r="E263" s="99"/>
      <c r="F263" s="99"/>
      <c r="G263" s="99"/>
    </row>
    <row r="264" spans="1:7" x14ac:dyDescent="0.25">
      <c r="A264"/>
      <c r="B264" s="99"/>
      <c r="C264" s="99"/>
      <c r="D264" s="99"/>
      <c r="E264" s="99"/>
      <c r="F264" s="99"/>
      <c r="G264" s="99"/>
    </row>
    <row r="265" spans="1:7" x14ac:dyDescent="0.25">
      <c r="A265"/>
      <c r="B265" s="99"/>
      <c r="C265" s="99"/>
      <c r="D265" s="99"/>
      <c r="E265" s="99"/>
      <c r="F265" s="99"/>
      <c r="G265" s="99"/>
    </row>
    <row r="266" spans="1:7" x14ac:dyDescent="0.25">
      <c r="A266"/>
      <c r="B266" s="99"/>
      <c r="C266" s="99"/>
      <c r="D266" s="99"/>
      <c r="E266" s="99"/>
      <c r="F266" s="99"/>
      <c r="G266" s="99"/>
    </row>
    <row r="267" spans="1:7" x14ac:dyDescent="0.25">
      <c r="A267"/>
      <c r="B267" s="99"/>
      <c r="C267" s="99"/>
      <c r="D267" s="99"/>
      <c r="E267" s="99"/>
      <c r="F267" s="99"/>
      <c r="G267" s="99"/>
    </row>
    <row r="268" spans="1:7" x14ac:dyDescent="0.25">
      <c r="A268"/>
      <c r="B268" s="99"/>
      <c r="C268" s="99"/>
      <c r="D268" s="99"/>
      <c r="E268" s="99"/>
      <c r="F268" s="99"/>
      <c r="G268" s="99"/>
    </row>
    <row r="269" spans="1:7" x14ac:dyDescent="0.25">
      <c r="A269"/>
      <c r="B269" s="99"/>
      <c r="C269" s="99"/>
      <c r="D269" s="99"/>
      <c r="E269" s="99"/>
      <c r="F269" s="99"/>
      <c r="G269" s="99"/>
    </row>
    <row r="270" spans="1:7" x14ac:dyDescent="0.25">
      <c r="A270"/>
      <c r="B270" s="99"/>
      <c r="C270" s="99"/>
      <c r="D270" s="99"/>
      <c r="E270" s="99"/>
      <c r="F270" s="99"/>
      <c r="G270" s="99"/>
    </row>
    <row r="271" spans="1:7" x14ac:dyDescent="0.25">
      <c r="A271"/>
      <c r="B271" s="99"/>
      <c r="C271" s="99"/>
      <c r="D271" s="99"/>
      <c r="E271" s="99"/>
      <c r="F271" s="99"/>
      <c r="G271" s="99"/>
    </row>
    <row r="272" spans="1:7" x14ac:dyDescent="0.25">
      <c r="A272"/>
      <c r="B272" s="99"/>
      <c r="C272" s="99"/>
      <c r="D272" s="99"/>
      <c r="E272" s="99"/>
      <c r="F272" s="99"/>
      <c r="G272" s="99"/>
    </row>
    <row r="273" spans="1:7" x14ac:dyDescent="0.25">
      <c r="A273"/>
      <c r="B273" s="99"/>
      <c r="C273" s="99"/>
      <c r="D273" s="99"/>
      <c r="E273" s="99"/>
      <c r="F273" s="99"/>
      <c r="G273" s="99"/>
    </row>
    <row r="274" spans="1:7" x14ac:dyDescent="0.25">
      <c r="A274"/>
      <c r="B274" s="99"/>
      <c r="C274" s="99"/>
      <c r="D274" s="99"/>
      <c r="E274" s="99"/>
      <c r="F274" s="99"/>
      <c r="G274" s="99"/>
    </row>
    <row r="275" spans="1:7" x14ac:dyDescent="0.25">
      <c r="A275"/>
      <c r="B275" s="99"/>
      <c r="C275" s="99"/>
      <c r="D275" s="99"/>
      <c r="E275" s="99"/>
      <c r="F275" s="99"/>
      <c r="G275" s="99"/>
    </row>
    <row r="276" spans="1:7" x14ac:dyDescent="0.25">
      <c r="A276"/>
      <c r="B276" s="99"/>
      <c r="C276" s="99"/>
      <c r="D276" s="99"/>
      <c r="E276" s="99"/>
      <c r="F276" s="99"/>
      <c r="G276" s="99"/>
    </row>
    <row r="277" spans="1:7" x14ac:dyDescent="0.25">
      <c r="A277"/>
      <c r="B277" s="99"/>
      <c r="C277" s="99"/>
      <c r="D277" s="99"/>
      <c r="E277" s="99"/>
      <c r="F277" s="99"/>
      <c r="G277" s="99"/>
    </row>
    <row r="278" spans="1:7" x14ac:dyDescent="0.25">
      <c r="A278"/>
      <c r="B278" s="99"/>
      <c r="C278" s="99"/>
      <c r="D278" s="99"/>
      <c r="E278" s="99"/>
      <c r="F278" s="99"/>
      <c r="G278" s="99"/>
    </row>
    <row r="279" spans="1:7" x14ac:dyDescent="0.25">
      <c r="A279"/>
      <c r="B279" s="99"/>
      <c r="C279" s="99"/>
      <c r="D279" s="99"/>
      <c r="E279" s="99"/>
      <c r="F279" s="99"/>
      <c r="G279" s="99"/>
    </row>
    <row r="280" spans="1:7" x14ac:dyDescent="0.25">
      <c r="A280"/>
      <c r="B280" s="99"/>
      <c r="C280" s="99"/>
      <c r="D280" s="99"/>
      <c r="E280" s="99"/>
      <c r="F280" s="99"/>
      <c r="G280" s="99"/>
    </row>
    <row r="281" spans="1:7" x14ac:dyDescent="0.25">
      <c r="A281"/>
      <c r="B281" s="99"/>
      <c r="C281" s="99"/>
      <c r="D281" s="99"/>
      <c r="E281" s="99"/>
      <c r="F281" s="99"/>
      <c r="G281" s="99"/>
    </row>
    <row r="282" spans="1:7" x14ac:dyDescent="0.25">
      <c r="A282"/>
      <c r="B282" s="99"/>
      <c r="C282" s="99"/>
      <c r="D282" s="99"/>
      <c r="E282" s="99"/>
      <c r="F282" s="99"/>
      <c r="G282" s="99"/>
    </row>
    <row r="283" spans="1:7" x14ac:dyDescent="0.25">
      <c r="A283"/>
      <c r="B283" s="99"/>
      <c r="C283" s="99"/>
      <c r="D283" s="99"/>
      <c r="E283" s="99"/>
      <c r="F283" s="99"/>
      <c r="G283" s="99"/>
    </row>
    <row r="284" spans="1:7" x14ac:dyDescent="0.25">
      <c r="A284"/>
      <c r="B284" s="99"/>
      <c r="C284" s="99"/>
      <c r="D284" s="99"/>
      <c r="E284" s="99"/>
      <c r="F284" s="99"/>
      <c r="G284" s="99"/>
    </row>
    <row r="285" spans="1:7" x14ac:dyDescent="0.25">
      <c r="A285"/>
      <c r="B285" s="99"/>
      <c r="C285" s="99"/>
      <c r="D285" s="99"/>
      <c r="E285" s="99"/>
      <c r="F285" s="99"/>
      <c r="G285" s="99"/>
    </row>
    <row r="286" spans="1:7" x14ac:dyDescent="0.25">
      <c r="A286"/>
      <c r="B286" s="99"/>
      <c r="C286" s="99"/>
      <c r="D286" s="99"/>
      <c r="E286" s="99"/>
      <c r="F286" s="99"/>
      <c r="G286" s="99"/>
    </row>
    <row r="287" spans="1:7" x14ac:dyDescent="0.25">
      <c r="A287"/>
      <c r="B287" s="99"/>
      <c r="C287" s="99"/>
      <c r="D287" s="99"/>
      <c r="E287" s="99"/>
      <c r="F287" s="99"/>
      <c r="G287" s="99"/>
    </row>
    <row r="288" spans="1:7" x14ac:dyDescent="0.25">
      <c r="A288"/>
      <c r="B288" s="99"/>
      <c r="C288" s="99"/>
      <c r="D288" s="99"/>
      <c r="E288" s="99"/>
      <c r="F288" s="99"/>
      <c r="G288" s="99"/>
    </row>
    <row r="289" spans="1:7" x14ac:dyDescent="0.25">
      <c r="A289"/>
      <c r="B289" s="99"/>
      <c r="C289" s="99"/>
      <c r="D289" s="99"/>
      <c r="E289" s="99"/>
      <c r="F289" s="99"/>
      <c r="G289" s="99"/>
    </row>
    <row r="290" spans="1:7" x14ac:dyDescent="0.25">
      <c r="A290"/>
      <c r="B290" s="99"/>
      <c r="C290" s="99"/>
      <c r="D290" s="99"/>
      <c r="E290" s="99"/>
      <c r="F290" s="99"/>
      <c r="G290" s="99"/>
    </row>
    <row r="291" spans="1:7" x14ac:dyDescent="0.25">
      <c r="A291"/>
      <c r="B291" s="99"/>
      <c r="C291" s="99"/>
      <c r="D291" s="99"/>
      <c r="E291" s="99"/>
      <c r="F291" s="99"/>
      <c r="G291" s="99"/>
    </row>
    <row r="292" spans="1:7" x14ac:dyDescent="0.25">
      <c r="A292"/>
      <c r="B292" s="99"/>
      <c r="C292" s="99"/>
      <c r="D292" s="99"/>
      <c r="E292" s="99"/>
      <c r="F292" s="99"/>
      <c r="G292" s="99"/>
    </row>
    <row r="293" spans="1:7" x14ac:dyDescent="0.25">
      <c r="A293"/>
      <c r="B293" s="99"/>
      <c r="C293" s="99"/>
      <c r="D293" s="99"/>
      <c r="E293" s="99"/>
      <c r="F293" s="99"/>
      <c r="G293" s="99"/>
    </row>
    <row r="294" spans="1:7" x14ac:dyDescent="0.25">
      <c r="A294"/>
      <c r="B294" s="99"/>
      <c r="C294" s="99"/>
      <c r="D294" s="99"/>
      <c r="E294" s="99"/>
      <c r="F294" s="99"/>
      <c r="G294" s="99"/>
    </row>
    <row r="295" spans="1:7" x14ac:dyDescent="0.25">
      <c r="A295"/>
      <c r="B295" s="99"/>
      <c r="C295" s="99"/>
      <c r="D295" s="99"/>
      <c r="E295" s="99"/>
      <c r="F295" s="99"/>
      <c r="G295" s="99"/>
    </row>
    <row r="296" spans="1:7" x14ac:dyDescent="0.25">
      <c r="A296"/>
      <c r="B296" s="99"/>
      <c r="C296" s="99"/>
      <c r="D296" s="99"/>
      <c r="E296" s="99"/>
      <c r="F296" s="99"/>
      <c r="G296" s="99"/>
    </row>
    <row r="297" spans="1:7" x14ac:dyDescent="0.25">
      <c r="A297"/>
      <c r="B297" s="99"/>
      <c r="C297" s="99"/>
      <c r="D297" s="99"/>
      <c r="E297" s="99"/>
      <c r="F297" s="99"/>
      <c r="G297" s="99"/>
    </row>
    <row r="298" spans="1:7" x14ac:dyDescent="0.25">
      <c r="A298"/>
      <c r="B298" s="99"/>
      <c r="C298" s="99"/>
      <c r="D298" s="99"/>
      <c r="E298" s="99"/>
      <c r="F298" s="99"/>
      <c r="G298" s="99"/>
    </row>
    <row r="299" spans="1:7" x14ac:dyDescent="0.25">
      <c r="A299"/>
      <c r="B299" s="99"/>
      <c r="C299" s="99"/>
      <c r="D299" s="99"/>
      <c r="E299" s="99"/>
      <c r="F299" s="99"/>
      <c r="G299" s="99"/>
    </row>
    <row r="300" spans="1:7" x14ac:dyDescent="0.25">
      <c r="A300"/>
      <c r="B300" s="99"/>
      <c r="C300" s="99"/>
      <c r="D300" s="99"/>
      <c r="E300" s="99"/>
      <c r="F300" s="99"/>
      <c r="G300" s="99"/>
    </row>
    <row r="301" spans="1:7" x14ac:dyDescent="0.25">
      <c r="A301"/>
      <c r="B301" s="99"/>
      <c r="C301" s="99"/>
      <c r="D301" s="99"/>
      <c r="E301" s="99"/>
      <c r="F301" s="99"/>
      <c r="G301" s="99"/>
    </row>
    <row r="302" spans="1:7" x14ac:dyDescent="0.25">
      <c r="A302"/>
      <c r="B302" s="99"/>
      <c r="C302" s="99"/>
      <c r="D302" s="99"/>
      <c r="E302" s="99"/>
      <c r="F302" s="99"/>
      <c r="G302" s="99"/>
    </row>
    <row r="303" spans="1:7" x14ac:dyDescent="0.25">
      <c r="A303"/>
      <c r="B303" s="99"/>
      <c r="C303" s="99"/>
      <c r="D303" s="99"/>
      <c r="E303" s="99"/>
      <c r="F303" s="99"/>
      <c r="G303" s="99"/>
    </row>
    <row r="304" spans="1:7" x14ac:dyDescent="0.25">
      <c r="A304"/>
      <c r="B304" s="99"/>
      <c r="C304" s="99"/>
      <c r="D304" s="99"/>
      <c r="E304" s="99"/>
      <c r="F304" s="99"/>
      <c r="G304" s="99"/>
    </row>
    <row r="305" spans="1:7" x14ac:dyDescent="0.25">
      <c r="A305"/>
      <c r="B305" s="99"/>
      <c r="C305" s="99"/>
      <c r="D305" s="99"/>
      <c r="E305" s="99"/>
      <c r="F305" s="99"/>
      <c r="G305" s="99"/>
    </row>
    <row r="306" spans="1:7" x14ac:dyDescent="0.25">
      <c r="A306"/>
      <c r="B306" s="99"/>
      <c r="C306" s="99"/>
      <c r="D306" s="99"/>
      <c r="E306" s="99"/>
      <c r="F306" s="99"/>
      <c r="G306" s="99"/>
    </row>
    <row r="307" spans="1:7" x14ac:dyDescent="0.25">
      <c r="A307"/>
      <c r="B307" s="99"/>
      <c r="C307" s="99"/>
      <c r="D307" s="99"/>
      <c r="E307" s="99"/>
      <c r="F307" s="99"/>
      <c r="G307" s="99"/>
    </row>
    <row r="308" spans="1:7" x14ac:dyDescent="0.25">
      <c r="A308"/>
      <c r="B308" s="99"/>
      <c r="C308" s="99"/>
      <c r="D308" s="99"/>
      <c r="E308" s="99"/>
      <c r="F308" s="99"/>
      <c r="G308" s="99"/>
    </row>
    <row r="309" spans="1:7" x14ac:dyDescent="0.25">
      <c r="A309"/>
      <c r="B309" s="99"/>
      <c r="C309" s="99"/>
      <c r="D309" s="99"/>
      <c r="E309" s="99"/>
      <c r="F309" s="99"/>
      <c r="G309" s="99"/>
    </row>
    <row r="310" spans="1:7" x14ac:dyDescent="0.25">
      <c r="A310"/>
      <c r="B310" s="99"/>
      <c r="C310" s="99"/>
      <c r="D310" s="99"/>
      <c r="E310" s="99"/>
      <c r="F310" s="99"/>
      <c r="G310" s="99"/>
    </row>
    <row r="311" spans="1:7" x14ac:dyDescent="0.25">
      <c r="A311"/>
      <c r="B311" s="99"/>
      <c r="C311" s="99"/>
      <c r="D311" s="99"/>
      <c r="E311" s="99"/>
      <c r="F311" s="99"/>
      <c r="G311" s="99"/>
    </row>
    <row r="312" spans="1:7" x14ac:dyDescent="0.25">
      <c r="A312"/>
      <c r="B312" s="99"/>
      <c r="C312" s="99"/>
      <c r="D312" s="99"/>
      <c r="E312" s="99"/>
      <c r="F312" s="99"/>
      <c r="G312" s="99"/>
    </row>
    <row r="313" spans="1:7" x14ac:dyDescent="0.25">
      <c r="A313"/>
      <c r="B313" s="99"/>
      <c r="C313" s="99"/>
      <c r="D313" s="99"/>
      <c r="E313" s="99"/>
      <c r="F313" s="99"/>
      <c r="G313" s="99"/>
    </row>
    <row r="314" spans="1:7" x14ac:dyDescent="0.25">
      <c r="A314"/>
      <c r="B314" s="99"/>
      <c r="C314" s="99"/>
      <c r="D314" s="99"/>
      <c r="E314" s="99"/>
      <c r="F314" s="99"/>
      <c r="G314" s="99"/>
    </row>
    <row r="315" spans="1:7" x14ac:dyDescent="0.25">
      <c r="A315"/>
      <c r="B315" s="99"/>
      <c r="C315" s="99"/>
      <c r="D315" s="99"/>
      <c r="E315" s="99"/>
      <c r="F315" s="99"/>
      <c r="G315" s="99"/>
    </row>
    <row r="316" spans="1:7" x14ac:dyDescent="0.25">
      <c r="A316"/>
      <c r="B316" s="99"/>
      <c r="C316" s="99"/>
      <c r="D316" s="99"/>
      <c r="E316" s="99"/>
      <c r="F316" s="99"/>
      <c r="G316" s="99"/>
    </row>
    <row r="317" spans="1:7" x14ac:dyDescent="0.25">
      <c r="A317"/>
      <c r="B317" s="99"/>
      <c r="C317" s="99"/>
      <c r="D317" s="99"/>
      <c r="E317" s="99"/>
      <c r="F317" s="99"/>
      <c r="G317" s="99"/>
    </row>
    <row r="318" spans="1:7" x14ac:dyDescent="0.25">
      <c r="A318"/>
      <c r="B318" s="99"/>
      <c r="C318" s="99"/>
      <c r="D318" s="99"/>
      <c r="E318" s="99"/>
      <c r="F318" s="99"/>
      <c r="G318" s="99"/>
    </row>
    <row r="319" spans="1:7" x14ac:dyDescent="0.25">
      <c r="A319"/>
      <c r="B319" s="99"/>
      <c r="C319" s="99"/>
      <c r="D319" s="99"/>
      <c r="E319" s="99"/>
      <c r="F319" s="99"/>
      <c r="G319" s="99"/>
    </row>
    <row r="320" spans="1:7" x14ac:dyDescent="0.25">
      <c r="A320"/>
      <c r="B320" s="99"/>
      <c r="C320" s="99"/>
      <c r="D320" s="99"/>
      <c r="E320" s="99"/>
      <c r="F320" s="99"/>
      <c r="G320" s="99"/>
    </row>
    <row r="321" spans="1:7" x14ac:dyDescent="0.25">
      <c r="A321"/>
      <c r="B321" s="99"/>
      <c r="C321" s="99"/>
      <c r="D321" s="99"/>
      <c r="E321" s="99"/>
      <c r="F321" s="99"/>
      <c r="G321" s="99"/>
    </row>
    <row r="322" spans="1:7" x14ac:dyDescent="0.25">
      <c r="A322"/>
      <c r="B322" s="99"/>
      <c r="C322" s="99"/>
      <c r="D322" s="99"/>
      <c r="E322" s="99"/>
      <c r="F322" s="99"/>
      <c r="G322" s="99"/>
    </row>
    <row r="323" spans="1:7" x14ac:dyDescent="0.25">
      <c r="A323"/>
      <c r="B323" s="99"/>
      <c r="C323" s="99"/>
      <c r="D323" s="99"/>
      <c r="E323" s="99"/>
      <c r="F323" s="99"/>
      <c r="G323" s="99"/>
    </row>
    <row r="324" spans="1:7" x14ac:dyDescent="0.25">
      <c r="A324"/>
      <c r="B324" s="99"/>
      <c r="C324" s="99"/>
      <c r="D324" s="99"/>
      <c r="E324" s="99"/>
      <c r="F324" s="99"/>
      <c r="G324" s="99"/>
    </row>
    <row r="325" spans="1:7" x14ac:dyDescent="0.25">
      <c r="A325"/>
      <c r="B325" s="99"/>
      <c r="C325" s="99"/>
      <c r="D325" s="99"/>
      <c r="E325" s="99"/>
      <c r="F325" s="99"/>
      <c r="G325" s="99"/>
    </row>
    <row r="326" spans="1:7" x14ac:dyDescent="0.25">
      <c r="A326"/>
      <c r="B326" s="99"/>
      <c r="C326" s="99"/>
      <c r="D326" s="99"/>
      <c r="E326" s="99"/>
      <c r="F326" s="99"/>
      <c r="G326" s="99"/>
    </row>
    <row r="327" spans="1:7" x14ac:dyDescent="0.25">
      <c r="A327"/>
      <c r="B327" s="99"/>
      <c r="C327" s="99"/>
      <c r="D327" s="99"/>
      <c r="E327" s="99"/>
      <c r="F327" s="99"/>
      <c r="G327" s="99"/>
    </row>
    <row r="328" spans="1:7" x14ac:dyDescent="0.25">
      <c r="A328"/>
      <c r="B328" s="99"/>
      <c r="C328" s="99"/>
      <c r="D328" s="99"/>
      <c r="E328" s="99"/>
      <c r="F328" s="99"/>
      <c r="G328" s="99"/>
    </row>
    <row r="329" spans="1:7" x14ac:dyDescent="0.25">
      <c r="A329"/>
      <c r="B329" s="99"/>
      <c r="C329" s="99"/>
      <c r="D329" s="99"/>
      <c r="E329" s="99"/>
      <c r="F329" s="99"/>
      <c r="G329" s="99"/>
    </row>
    <row r="330" spans="1:7" x14ac:dyDescent="0.25">
      <c r="A330"/>
      <c r="B330" s="99"/>
      <c r="C330" s="99"/>
      <c r="D330" s="99"/>
      <c r="E330" s="99"/>
      <c r="F330" s="99"/>
      <c r="G330" s="99"/>
    </row>
    <row r="331" spans="1:7" x14ac:dyDescent="0.25">
      <c r="A331"/>
      <c r="B331" s="99"/>
      <c r="C331" s="99"/>
      <c r="D331" s="99"/>
      <c r="E331" s="99"/>
      <c r="F331" s="99"/>
      <c r="G331" s="99"/>
    </row>
    <row r="332" spans="1:7" x14ac:dyDescent="0.25">
      <c r="A332"/>
      <c r="B332" s="99"/>
      <c r="C332" s="99"/>
      <c r="D332" s="99"/>
      <c r="E332" s="99"/>
      <c r="F332" s="99"/>
      <c r="G332" s="99"/>
    </row>
    <row r="333" spans="1:7" x14ac:dyDescent="0.25">
      <c r="A333"/>
      <c r="B333" s="99"/>
      <c r="C333" s="99"/>
      <c r="D333" s="99"/>
      <c r="E333" s="99"/>
      <c r="F333" s="99"/>
      <c r="G333" s="99"/>
    </row>
    <row r="334" spans="1:7" x14ac:dyDescent="0.25">
      <c r="A334"/>
      <c r="B334" s="99"/>
      <c r="C334" s="99"/>
      <c r="D334" s="99"/>
      <c r="E334" s="99"/>
      <c r="F334" s="99"/>
      <c r="G334" s="99"/>
    </row>
    <row r="335" spans="1:7" x14ac:dyDescent="0.25">
      <c r="A335"/>
      <c r="B335" s="99"/>
      <c r="C335" s="99"/>
      <c r="D335" s="99"/>
      <c r="E335" s="99"/>
      <c r="F335" s="99"/>
      <c r="G335" s="99"/>
    </row>
    <row r="336" spans="1:7" x14ac:dyDescent="0.25">
      <c r="A336"/>
      <c r="B336" s="99"/>
      <c r="C336" s="99"/>
      <c r="D336" s="99"/>
      <c r="E336" s="99"/>
      <c r="F336" s="99"/>
      <c r="G336" s="99"/>
    </row>
    <row r="337" spans="1:7" x14ac:dyDescent="0.25">
      <c r="A337"/>
      <c r="B337" s="99"/>
      <c r="C337" s="99"/>
      <c r="D337" s="99"/>
      <c r="E337" s="99"/>
      <c r="F337" s="99"/>
      <c r="G337" s="99"/>
    </row>
    <row r="338" spans="1:7" x14ac:dyDescent="0.25">
      <c r="A338"/>
      <c r="B338" s="99"/>
      <c r="C338" s="99"/>
      <c r="D338" s="99"/>
      <c r="E338" s="99"/>
      <c r="F338" s="99"/>
      <c r="G338" s="99"/>
    </row>
    <row r="339" spans="1:7" x14ac:dyDescent="0.25">
      <c r="A339"/>
      <c r="B339" s="99"/>
      <c r="C339" s="99"/>
      <c r="D339" s="99"/>
      <c r="E339" s="99"/>
      <c r="F339" s="99"/>
      <c r="G339" s="99"/>
    </row>
    <row r="340" spans="1:7" x14ac:dyDescent="0.25">
      <c r="A340"/>
      <c r="B340" s="99"/>
      <c r="C340" s="99"/>
      <c r="D340" s="99"/>
      <c r="E340" s="99"/>
      <c r="F340" s="99"/>
      <c r="G340" s="99"/>
    </row>
    <row r="341" spans="1:7" x14ac:dyDescent="0.25">
      <c r="A341"/>
      <c r="B341" s="99"/>
      <c r="C341" s="99"/>
      <c r="D341" s="99"/>
      <c r="E341" s="99"/>
      <c r="F341" s="99"/>
      <c r="G341" s="99"/>
    </row>
    <row r="342" spans="1:7" x14ac:dyDescent="0.25">
      <c r="A342"/>
      <c r="B342" s="99"/>
      <c r="C342" s="99"/>
      <c r="D342" s="99"/>
      <c r="E342" s="99"/>
      <c r="F342" s="99"/>
      <c r="G342" s="99"/>
    </row>
    <row r="343" spans="1:7" x14ac:dyDescent="0.25">
      <c r="A343"/>
      <c r="B343" s="99"/>
      <c r="C343" s="99"/>
      <c r="D343" s="99"/>
      <c r="E343" s="99"/>
      <c r="F343" s="99"/>
      <c r="G343" s="99"/>
    </row>
    <row r="344" spans="1:7" x14ac:dyDescent="0.25">
      <c r="A344"/>
      <c r="B344" s="99"/>
      <c r="C344" s="99"/>
      <c r="D344" s="99"/>
      <c r="E344" s="99"/>
      <c r="F344" s="99"/>
      <c r="G344" s="99"/>
    </row>
    <row r="345" spans="1:7" x14ac:dyDescent="0.25">
      <c r="A345"/>
      <c r="B345" s="99"/>
      <c r="C345" s="99"/>
      <c r="D345" s="99"/>
      <c r="E345" s="99"/>
      <c r="F345" s="99"/>
      <c r="G345" s="99"/>
    </row>
    <row r="346" spans="1:7" x14ac:dyDescent="0.25">
      <c r="A346"/>
      <c r="B346" s="99"/>
      <c r="C346" s="99"/>
      <c r="D346" s="99"/>
      <c r="E346" s="99"/>
      <c r="F346" s="99"/>
      <c r="G346" s="99"/>
    </row>
    <row r="347" spans="1:7" x14ac:dyDescent="0.25">
      <c r="A347"/>
      <c r="B347" s="99"/>
      <c r="C347" s="99"/>
      <c r="D347" s="99"/>
      <c r="E347" s="99"/>
      <c r="F347" s="99"/>
      <c r="G347" s="99"/>
    </row>
    <row r="348" spans="1:7" x14ac:dyDescent="0.25">
      <c r="A348"/>
      <c r="B348" s="99"/>
      <c r="C348" s="99"/>
      <c r="D348" s="99"/>
      <c r="E348" s="99"/>
      <c r="F348" s="99"/>
      <c r="G348" s="99"/>
    </row>
    <row r="349" spans="1:7" x14ac:dyDescent="0.25">
      <c r="A349"/>
      <c r="B349" s="99"/>
      <c r="C349" s="99"/>
      <c r="D349" s="99"/>
      <c r="E349" s="99"/>
      <c r="F349" s="99"/>
      <c r="G349" s="99"/>
    </row>
    <row r="350" spans="1:7" x14ac:dyDescent="0.25">
      <c r="A350"/>
      <c r="B350" s="99"/>
      <c r="C350" s="99"/>
      <c r="D350" s="99"/>
      <c r="E350" s="99"/>
      <c r="F350" s="99"/>
      <c r="G350" s="99"/>
    </row>
    <row r="351" spans="1:7" x14ac:dyDescent="0.25">
      <c r="A351"/>
      <c r="B351" s="99"/>
      <c r="C351" s="99"/>
      <c r="D351" s="99"/>
      <c r="E351" s="99"/>
      <c r="F351" s="99"/>
      <c r="G351" s="99"/>
    </row>
    <row r="352" spans="1:7" x14ac:dyDescent="0.25">
      <c r="A352"/>
      <c r="B352" s="99"/>
      <c r="C352" s="99"/>
      <c r="D352" s="99"/>
      <c r="E352" s="99"/>
      <c r="F352" s="99"/>
      <c r="G352" s="99"/>
    </row>
    <row r="353" spans="1:7" x14ac:dyDescent="0.25">
      <c r="A353"/>
      <c r="B353" s="99"/>
      <c r="C353" s="99"/>
      <c r="D353" s="99"/>
      <c r="E353" s="99"/>
      <c r="F353" s="99"/>
      <c r="G353" s="99"/>
    </row>
  </sheetData>
  <sheetProtection algorithmName="SHA-512" hashValue="2ku2zS9uado+m/FY50qn5weCIR/2jeXezBvdLs02fw1KKagj8egBSS4A01YpBL65p1SRjX8PwgO3edxI894Afg==" saltValue="PALEzwPxFdNt/zs9WOnKu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3"/>
  <dimension ref="A1:J219"/>
  <sheetViews>
    <sheetView showGridLines="0" workbookViewId="0">
      <selection activeCell="C4" sqref="C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388</v>
      </c>
      <c r="B1" s="95"/>
    </row>
    <row r="2" spans="1:9" x14ac:dyDescent="0.25">
      <c r="A2" s="102" t="s">
        <v>3</v>
      </c>
      <c r="B2" s="96">
        <v>210200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45" x14ac:dyDescent="0.25">
      <c r="A5" s="96" t="s">
        <v>126</v>
      </c>
      <c r="B5" s="96" t="s">
        <v>321</v>
      </c>
      <c r="C5" s="96" t="s">
        <v>428</v>
      </c>
      <c r="D5" s="96" t="s">
        <v>611</v>
      </c>
      <c r="E5" s="98">
        <v>42527</v>
      </c>
      <c r="F5" s="98">
        <v>42639</v>
      </c>
      <c r="G5" s="96">
        <v>1</v>
      </c>
      <c r="H5" s="96">
        <v>1</v>
      </c>
      <c r="I5" s="115">
        <v>2</v>
      </c>
    </row>
    <row r="6" spans="1:9" ht="45" x14ac:dyDescent="0.25">
      <c r="A6" s="96" t="s">
        <v>47</v>
      </c>
      <c r="B6" s="96" t="s">
        <v>321</v>
      </c>
      <c r="C6" s="96" t="s">
        <v>434</v>
      </c>
      <c r="D6" s="96" t="s">
        <v>611</v>
      </c>
      <c r="E6" s="98">
        <v>42527</v>
      </c>
      <c r="F6" s="98">
        <v>42592</v>
      </c>
      <c r="G6" s="96">
        <v>10</v>
      </c>
      <c r="H6" s="96">
        <v>10</v>
      </c>
      <c r="I6" s="115">
        <v>25</v>
      </c>
    </row>
    <row r="7" spans="1:9" ht="75" x14ac:dyDescent="0.25">
      <c r="A7" s="96" t="s">
        <v>58</v>
      </c>
      <c r="B7" s="96" t="s">
        <v>321</v>
      </c>
      <c r="C7" s="96" t="s">
        <v>418</v>
      </c>
      <c r="D7" s="96" t="s">
        <v>611</v>
      </c>
      <c r="E7" s="98">
        <v>42524</v>
      </c>
      <c r="F7" s="98">
        <v>42583</v>
      </c>
      <c r="G7" s="96">
        <v>30</v>
      </c>
      <c r="H7" s="96">
        <v>30</v>
      </c>
      <c r="I7" s="115">
        <v>15</v>
      </c>
    </row>
    <row r="8" spans="1:9" s="96" customFormat="1" ht="75" x14ac:dyDescent="0.25">
      <c r="A8" s="96" t="s">
        <v>59</v>
      </c>
      <c r="B8" s="96" t="s">
        <v>505</v>
      </c>
      <c r="C8" s="96" t="s">
        <v>548</v>
      </c>
      <c r="D8" s="96" t="s">
        <v>692</v>
      </c>
      <c r="E8" s="98">
        <v>42591</v>
      </c>
      <c r="F8" s="98">
        <v>42772</v>
      </c>
      <c r="G8" s="96">
        <v>150</v>
      </c>
      <c r="H8" s="96">
        <v>70</v>
      </c>
      <c r="I8" s="115">
        <v>22.400000000000002</v>
      </c>
    </row>
    <row r="9" spans="1:9" s="96" customFormat="1" ht="75" x14ac:dyDescent="0.25">
      <c r="A9" s="96" t="s">
        <v>60</v>
      </c>
      <c r="B9" s="96" t="s">
        <v>505</v>
      </c>
      <c r="C9" s="96" t="s">
        <v>548</v>
      </c>
      <c r="D9" s="96" t="s">
        <v>692</v>
      </c>
      <c r="E9" s="98">
        <v>42591</v>
      </c>
      <c r="F9" s="98">
        <v>42772</v>
      </c>
      <c r="G9" s="96">
        <v>150</v>
      </c>
      <c r="H9" s="96">
        <v>70</v>
      </c>
      <c r="I9" s="115">
        <v>22.400000000000002</v>
      </c>
    </row>
    <row r="10" spans="1:9" s="96" customFormat="1" ht="30" x14ac:dyDescent="0.25">
      <c r="A10" s="96" t="s">
        <v>78</v>
      </c>
      <c r="B10" s="96" t="s">
        <v>505</v>
      </c>
      <c r="C10" s="96" t="s">
        <v>536</v>
      </c>
      <c r="D10" s="96" t="s">
        <v>611</v>
      </c>
      <c r="E10" s="98">
        <v>42591</v>
      </c>
      <c r="F10" s="98">
        <v>42667</v>
      </c>
      <c r="G10" s="96">
        <v>2</v>
      </c>
      <c r="H10" s="96">
        <v>2</v>
      </c>
      <c r="I10" s="115">
        <v>1.98</v>
      </c>
    </row>
    <row r="11" spans="1:9" s="96" customFormat="1" ht="45" x14ac:dyDescent="0.25">
      <c r="A11" s="96" t="s">
        <v>121</v>
      </c>
      <c r="B11" s="96" t="s">
        <v>321</v>
      </c>
      <c r="C11" s="96" t="s">
        <v>422</v>
      </c>
      <c r="D11" s="96" t="s">
        <v>611</v>
      </c>
      <c r="E11" s="98">
        <v>42524</v>
      </c>
      <c r="F11" s="98">
        <v>42590</v>
      </c>
      <c r="G11" s="96">
        <v>1</v>
      </c>
      <c r="H11" s="96">
        <v>1</v>
      </c>
      <c r="I11" s="115">
        <v>19.989999999999998</v>
      </c>
    </row>
    <row r="12" spans="1:9" s="96" customFormat="1" ht="45" x14ac:dyDescent="0.25">
      <c r="A12" s="96" t="s">
        <v>124</v>
      </c>
      <c r="B12" s="96" t="s">
        <v>321</v>
      </c>
      <c r="C12" s="96" t="s">
        <v>418</v>
      </c>
      <c r="D12" s="96" t="s">
        <v>611</v>
      </c>
      <c r="E12" s="98">
        <v>42524</v>
      </c>
      <c r="F12" s="98">
        <v>42583</v>
      </c>
      <c r="G12" s="96">
        <v>1</v>
      </c>
      <c r="H12" s="96">
        <v>1</v>
      </c>
      <c r="I12" s="115">
        <v>17.489999999999998</v>
      </c>
    </row>
    <row r="13" spans="1:9" s="96" customFormat="1" ht="45" x14ac:dyDescent="0.25">
      <c r="A13" s="96" t="s">
        <v>124</v>
      </c>
      <c r="B13" s="96" t="s">
        <v>505</v>
      </c>
      <c r="C13" s="96" t="s">
        <v>538</v>
      </c>
      <c r="D13" s="96" t="s">
        <v>611</v>
      </c>
      <c r="E13" s="98">
        <v>42591</v>
      </c>
      <c r="F13" s="98">
        <v>42646</v>
      </c>
      <c r="G13" s="96">
        <v>2</v>
      </c>
      <c r="H13" s="96">
        <v>2</v>
      </c>
      <c r="I13" s="115">
        <v>34.979999999999997</v>
      </c>
    </row>
    <row r="14" spans="1:9" s="96" customFormat="1" ht="90" x14ac:dyDescent="0.25">
      <c r="A14" s="96" t="s">
        <v>138</v>
      </c>
      <c r="B14" s="96" t="s">
        <v>321</v>
      </c>
      <c r="C14" s="96" t="s">
        <v>421</v>
      </c>
      <c r="D14" s="96" t="s">
        <v>611</v>
      </c>
      <c r="E14" s="98">
        <v>42524</v>
      </c>
      <c r="F14" s="98">
        <v>42766</v>
      </c>
      <c r="G14" s="96">
        <v>1</v>
      </c>
      <c r="H14" s="96">
        <v>1</v>
      </c>
      <c r="I14" s="115">
        <v>14.1</v>
      </c>
    </row>
    <row r="15" spans="1:9" s="96" customFormat="1" ht="90" x14ac:dyDescent="0.25">
      <c r="A15" s="96" t="s">
        <v>138</v>
      </c>
      <c r="B15" s="96" t="s">
        <v>505</v>
      </c>
      <c r="C15" s="96" t="s">
        <v>540</v>
      </c>
      <c r="D15" s="96" t="s">
        <v>611</v>
      </c>
      <c r="E15" s="98">
        <v>42591</v>
      </c>
      <c r="F15" s="98">
        <v>42766</v>
      </c>
      <c r="G15" s="96">
        <v>2</v>
      </c>
      <c r="H15" s="96">
        <v>2</v>
      </c>
      <c r="I15" s="115">
        <v>28.2</v>
      </c>
    </row>
    <row r="16" spans="1:9" s="96" customFormat="1" ht="105" x14ac:dyDescent="0.25">
      <c r="A16" s="96" t="s">
        <v>137</v>
      </c>
      <c r="B16" s="96" t="s">
        <v>321</v>
      </c>
      <c r="C16" s="96" t="s">
        <v>420</v>
      </c>
      <c r="D16" s="96" t="s">
        <v>611</v>
      </c>
      <c r="E16" s="98">
        <v>42524</v>
      </c>
      <c r="F16" s="98">
        <v>42579</v>
      </c>
      <c r="G16" s="96">
        <v>1</v>
      </c>
      <c r="H16" s="96">
        <v>1</v>
      </c>
      <c r="I16" s="115">
        <v>11.42</v>
      </c>
    </row>
    <row r="17" spans="1:10" s="96" customFormat="1" ht="30" x14ac:dyDescent="0.25">
      <c r="A17" s="96" t="s">
        <v>144</v>
      </c>
      <c r="B17" s="96" t="s">
        <v>505</v>
      </c>
      <c r="C17" s="96" t="s">
        <v>477</v>
      </c>
      <c r="D17" s="96" t="s">
        <v>559</v>
      </c>
      <c r="E17" s="96" t="s">
        <v>477</v>
      </c>
      <c r="F17" s="96" t="s">
        <v>477</v>
      </c>
      <c r="G17" s="96">
        <v>10</v>
      </c>
      <c r="H17" s="96" t="s">
        <v>477</v>
      </c>
      <c r="I17" s="115">
        <v>0</v>
      </c>
    </row>
    <row r="18" spans="1:10" s="96" customFormat="1" ht="45" x14ac:dyDescent="0.25">
      <c r="A18" s="96" t="s">
        <v>148</v>
      </c>
      <c r="B18" s="96" t="s">
        <v>321</v>
      </c>
      <c r="C18" s="96" t="s">
        <v>420</v>
      </c>
      <c r="D18" s="96" t="s">
        <v>611</v>
      </c>
      <c r="E18" s="98">
        <v>42524</v>
      </c>
      <c r="F18" s="98">
        <v>42579</v>
      </c>
      <c r="G18" s="96">
        <v>1</v>
      </c>
      <c r="H18" s="96">
        <v>1</v>
      </c>
      <c r="I18" s="115">
        <v>12.97</v>
      </c>
    </row>
    <row r="19" spans="1:10" s="96" customFormat="1" ht="45" x14ac:dyDescent="0.25">
      <c r="A19" s="96" t="s">
        <v>161</v>
      </c>
      <c r="B19" s="96" t="s">
        <v>321</v>
      </c>
      <c r="C19" s="96" t="s">
        <v>432</v>
      </c>
      <c r="D19" s="96" t="s">
        <v>611</v>
      </c>
      <c r="E19" s="98">
        <v>42527</v>
      </c>
      <c r="F19" s="98">
        <v>42562</v>
      </c>
      <c r="G19" s="96">
        <v>1</v>
      </c>
      <c r="H19" s="96">
        <v>1</v>
      </c>
      <c r="I19" s="115">
        <v>1.51</v>
      </c>
    </row>
    <row r="20" spans="1:10" s="96" customFormat="1" ht="60" x14ac:dyDescent="0.25">
      <c r="A20" s="96" t="s">
        <v>162</v>
      </c>
      <c r="B20" s="96" t="s">
        <v>321</v>
      </c>
      <c r="C20" s="96" t="s">
        <v>432</v>
      </c>
      <c r="D20" s="96" t="s">
        <v>692</v>
      </c>
      <c r="E20" s="98">
        <v>42527</v>
      </c>
      <c r="F20" s="98">
        <v>42562</v>
      </c>
      <c r="G20" s="96">
        <v>90</v>
      </c>
      <c r="H20" s="96">
        <v>14</v>
      </c>
      <c r="I20" s="115">
        <v>20.86</v>
      </c>
    </row>
    <row r="21" spans="1:10" s="96" customFormat="1" ht="30" x14ac:dyDescent="0.25">
      <c r="A21" s="96" t="s">
        <v>179</v>
      </c>
      <c r="B21" s="96" t="s">
        <v>321</v>
      </c>
      <c r="C21" s="96" t="s">
        <v>423</v>
      </c>
      <c r="D21" s="96" t="s">
        <v>611</v>
      </c>
      <c r="E21" s="98">
        <v>42524</v>
      </c>
      <c r="F21" s="98">
        <v>42576</v>
      </c>
      <c r="G21" s="96">
        <v>1</v>
      </c>
      <c r="H21" s="96">
        <v>1</v>
      </c>
      <c r="I21" s="115">
        <v>2.8</v>
      </c>
    </row>
    <row r="22" spans="1:10" s="96" customFormat="1" ht="30.75" thickBot="1" x14ac:dyDescent="0.3">
      <c r="A22" s="96" t="s">
        <v>179</v>
      </c>
      <c r="B22" s="96" t="s">
        <v>505</v>
      </c>
      <c r="C22" s="96" t="s">
        <v>542</v>
      </c>
      <c r="D22" s="96" t="s">
        <v>611</v>
      </c>
      <c r="E22" s="98">
        <v>42591</v>
      </c>
      <c r="F22" s="98">
        <v>42660</v>
      </c>
      <c r="G22" s="96">
        <v>2</v>
      </c>
      <c r="H22" s="96">
        <v>2</v>
      </c>
      <c r="I22" s="115">
        <v>5.6</v>
      </c>
    </row>
    <row r="23" spans="1:10" s="96" customFormat="1" ht="46.5" thickTop="1" thickBot="1" x14ac:dyDescent="0.3">
      <c r="A23" s="96" t="s">
        <v>52</v>
      </c>
      <c r="B23" s="96" t="s">
        <v>321</v>
      </c>
      <c r="C23" s="96" t="s">
        <v>424</v>
      </c>
      <c r="D23" s="96" t="s">
        <v>611</v>
      </c>
      <c r="E23" s="98">
        <v>42524</v>
      </c>
      <c r="F23" s="98">
        <v>42579</v>
      </c>
      <c r="G23" s="96">
        <v>15</v>
      </c>
      <c r="H23" s="96">
        <v>15</v>
      </c>
      <c r="I23" s="115">
        <v>8.5499999999999989</v>
      </c>
    </row>
    <row r="24" spans="1:10" s="96" customFormat="1" ht="45.75" thickTop="1" x14ac:dyDescent="0.25">
      <c r="A24" s="96" t="s">
        <v>68</v>
      </c>
      <c r="B24" s="96" t="s">
        <v>321</v>
      </c>
      <c r="C24" s="96" t="s">
        <v>424</v>
      </c>
      <c r="D24" s="96" t="s">
        <v>611</v>
      </c>
      <c r="E24" s="98">
        <v>42524</v>
      </c>
      <c r="F24" s="98">
        <v>42579</v>
      </c>
      <c r="G24" s="96">
        <v>5</v>
      </c>
      <c r="H24" s="96">
        <v>5</v>
      </c>
      <c r="I24" s="115">
        <v>4.25</v>
      </c>
    </row>
    <row r="25" spans="1:10" s="96" customFormat="1" ht="60.75" thickBot="1" x14ac:dyDescent="0.3">
      <c r="A25" s="96" t="s">
        <v>168</v>
      </c>
      <c r="B25" s="96" t="s">
        <v>505</v>
      </c>
      <c r="C25" s="96" t="s">
        <v>548</v>
      </c>
      <c r="D25" s="96" t="s">
        <v>692</v>
      </c>
      <c r="E25" s="98">
        <v>42591</v>
      </c>
      <c r="F25" s="98">
        <v>42772</v>
      </c>
      <c r="G25" s="96">
        <v>10</v>
      </c>
      <c r="H25" s="96">
        <v>5</v>
      </c>
      <c r="I25" s="115">
        <v>6.05</v>
      </c>
    </row>
    <row r="26" spans="1:10" s="96" customFormat="1" ht="46.5" thickTop="1" thickBot="1" x14ac:dyDescent="0.3">
      <c r="A26" s="96" t="s">
        <v>174</v>
      </c>
      <c r="B26" s="96" t="s">
        <v>505</v>
      </c>
      <c r="C26" s="96" t="s">
        <v>538</v>
      </c>
      <c r="D26" s="96" t="s">
        <v>611</v>
      </c>
      <c r="E26" s="98">
        <v>42591</v>
      </c>
      <c r="F26" s="98">
        <v>42646</v>
      </c>
      <c r="G26" s="96">
        <v>10</v>
      </c>
      <c r="H26" s="96">
        <v>10</v>
      </c>
      <c r="I26" s="115">
        <v>75.400000000000006</v>
      </c>
    </row>
    <row r="27" spans="1:10" s="96" customFormat="1" ht="75.75" thickTop="1" x14ac:dyDescent="0.25">
      <c r="A27" s="96" t="s">
        <v>61</v>
      </c>
      <c r="B27" s="96" t="s">
        <v>321</v>
      </c>
      <c r="C27" s="96" t="s">
        <v>431</v>
      </c>
      <c r="D27" s="96" t="s">
        <v>611</v>
      </c>
      <c r="E27" s="98">
        <v>42527</v>
      </c>
      <c r="F27" s="98">
        <v>42613</v>
      </c>
      <c r="G27" s="96">
        <v>15</v>
      </c>
      <c r="H27" s="96">
        <v>15</v>
      </c>
      <c r="I27" s="115">
        <v>4.8</v>
      </c>
      <c r="J27" s="114"/>
    </row>
    <row r="28" spans="1:10" s="96" customFormat="1" ht="75" x14ac:dyDescent="0.25">
      <c r="A28" s="96" t="s">
        <v>61</v>
      </c>
      <c r="B28" s="96" t="s">
        <v>505</v>
      </c>
      <c r="C28" s="96" t="s">
        <v>548</v>
      </c>
      <c r="D28" s="96" t="s">
        <v>611</v>
      </c>
      <c r="E28" s="98">
        <v>42591</v>
      </c>
      <c r="F28" s="98">
        <v>42772</v>
      </c>
      <c r="G28" s="96">
        <v>100</v>
      </c>
      <c r="H28" s="96">
        <v>100</v>
      </c>
      <c r="I28" s="115">
        <v>32</v>
      </c>
    </row>
    <row r="29" spans="1:10" s="96" customFormat="1" ht="30" x14ac:dyDescent="0.25">
      <c r="A29" s="96" t="s">
        <v>67</v>
      </c>
      <c r="B29" s="96" t="s">
        <v>505</v>
      </c>
      <c r="C29" s="96" t="s">
        <v>542</v>
      </c>
      <c r="D29" s="96" t="s">
        <v>611</v>
      </c>
      <c r="E29" s="98">
        <v>42591</v>
      </c>
      <c r="F29" s="98">
        <v>42660</v>
      </c>
      <c r="G29" s="96">
        <v>10</v>
      </c>
      <c r="H29" s="96">
        <v>10</v>
      </c>
      <c r="I29" s="115">
        <v>8.5</v>
      </c>
    </row>
    <row r="30" spans="1:10" s="96" customFormat="1" ht="75" x14ac:dyDescent="0.25">
      <c r="A30" s="96" t="s">
        <v>107</v>
      </c>
      <c r="B30" s="96" t="s">
        <v>321</v>
      </c>
      <c r="C30" s="96" t="s">
        <v>417</v>
      </c>
      <c r="D30" s="96" t="s">
        <v>611</v>
      </c>
      <c r="E30" s="98">
        <v>42524</v>
      </c>
      <c r="F30" s="98">
        <v>42577</v>
      </c>
      <c r="G30" s="96">
        <v>1</v>
      </c>
      <c r="H30" s="96">
        <v>1</v>
      </c>
      <c r="I30" s="115">
        <v>74.849999999999994</v>
      </c>
    </row>
    <row r="31" spans="1:10" s="96" customFormat="1" ht="30" x14ac:dyDescent="0.25">
      <c r="A31" s="96" t="s">
        <v>116</v>
      </c>
      <c r="B31" s="96" t="s">
        <v>321</v>
      </c>
      <c r="C31" s="96" t="s">
        <v>422</v>
      </c>
      <c r="D31" s="96" t="s">
        <v>611</v>
      </c>
      <c r="E31" s="98">
        <v>42524</v>
      </c>
      <c r="F31" s="98">
        <v>42590</v>
      </c>
      <c r="G31" s="96">
        <v>5</v>
      </c>
      <c r="H31" s="96">
        <v>5</v>
      </c>
      <c r="I31" s="115">
        <v>6.1</v>
      </c>
    </row>
    <row r="32" spans="1:10" s="96" customFormat="1" ht="60" x14ac:dyDescent="0.25">
      <c r="A32" s="96" t="s">
        <v>116</v>
      </c>
      <c r="B32" s="96" t="s">
        <v>505</v>
      </c>
      <c r="C32" s="96" t="s">
        <v>541</v>
      </c>
      <c r="D32" s="96" t="s">
        <v>692</v>
      </c>
      <c r="E32" s="98">
        <v>42591</v>
      </c>
      <c r="F32" s="98">
        <v>42641</v>
      </c>
      <c r="G32" s="96">
        <v>20</v>
      </c>
      <c r="H32" s="96">
        <v>10</v>
      </c>
      <c r="I32" s="115">
        <v>12.2</v>
      </c>
    </row>
    <row r="33" spans="1:9" s="96" customFormat="1" ht="45" x14ac:dyDescent="0.25">
      <c r="A33" s="96" t="s">
        <v>48</v>
      </c>
      <c r="B33" s="96" t="s">
        <v>505</v>
      </c>
      <c r="C33" s="96" t="s">
        <v>543</v>
      </c>
      <c r="D33" s="96" t="s">
        <v>611</v>
      </c>
      <c r="E33" s="98">
        <v>42591</v>
      </c>
      <c r="F33" s="98">
        <v>42639</v>
      </c>
      <c r="G33" s="96">
        <v>10</v>
      </c>
      <c r="H33" s="96">
        <v>10</v>
      </c>
      <c r="I33" s="115">
        <v>4</v>
      </c>
    </row>
    <row r="34" spans="1:9" s="96" customFormat="1" ht="45" x14ac:dyDescent="0.25">
      <c r="A34" s="96" t="s">
        <v>54</v>
      </c>
      <c r="B34" s="96" t="s">
        <v>321</v>
      </c>
      <c r="C34" s="96" t="s">
        <v>477</v>
      </c>
      <c r="D34" s="96" t="s">
        <v>478</v>
      </c>
      <c r="E34" s="96" t="s">
        <v>477</v>
      </c>
      <c r="F34" s="96" t="s">
        <v>477</v>
      </c>
      <c r="G34" s="96">
        <v>5</v>
      </c>
      <c r="H34" s="96" t="s">
        <v>477</v>
      </c>
      <c r="I34" s="115">
        <v>0</v>
      </c>
    </row>
    <row r="35" spans="1:9" s="96" customFormat="1" ht="60" x14ac:dyDescent="0.25">
      <c r="A35" s="96" t="s">
        <v>106</v>
      </c>
      <c r="B35" s="96" t="s">
        <v>505</v>
      </c>
      <c r="C35" s="96" t="s">
        <v>544</v>
      </c>
      <c r="D35" s="96" t="s">
        <v>698</v>
      </c>
      <c r="E35" s="98">
        <v>42591</v>
      </c>
      <c r="F35" s="96" t="s">
        <v>671</v>
      </c>
      <c r="G35" s="96">
        <v>1</v>
      </c>
      <c r="H35" s="96">
        <v>1</v>
      </c>
      <c r="I35" s="115">
        <v>22.44</v>
      </c>
    </row>
    <row r="36" spans="1:9" s="96" customFormat="1" ht="30" x14ac:dyDescent="0.25">
      <c r="A36" s="96" t="s">
        <v>166</v>
      </c>
      <c r="B36" s="96" t="s">
        <v>505</v>
      </c>
      <c r="C36" s="96" t="s">
        <v>543</v>
      </c>
      <c r="D36" s="96" t="s">
        <v>611</v>
      </c>
      <c r="E36" s="98">
        <v>42591</v>
      </c>
      <c r="F36" s="98">
        <v>42639</v>
      </c>
      <c r="G36" s="96">
        <v>10</v>
      </c>
      <c r="H36" s="96">
        <v>10</v>
      </c>
      <c r="I36" s="115">
        <v>9.3999999999999986</v>
      </c>
    </row>
    <row r="37" spans="1:9" s="96" customFormat="1" ht="30" x14ac:dyDescent="0.25">
      <c r="A37" s="96" t="s">
        <v>57</v>
      </c>
      <c r="B37" s="96" t="s">
        <v>321</v>
      </c>
      <c r="C37" s="96" t="s">
        <v>420</v>
      </c>
      <c r="D37" s="96" t="s">
        <v>611</v>
      </c>
      <c r="E37" s="98">
        <v>42524</v>
      </c>
      <c r="F37" s="98">
        <v>42579</v>
      </c>
      <c r="G37" s="96">
        <v>15</v>
      </c>
      <c r="H37" s="96">
        <v>15</v>
      </c>
      <c r="I37" s="115">
        <v>38.25</v>
      </c>
    </row>
    <row r="38" spans="1:9" s="96" customFormat="1" ht="90" x14ac:dyDescent="0.25">
      <c r="A38" s="96" t="s">
        <v>136</v>
      </c>
      <c r="B38" s="96" t="s">
        <v>321</v>
      </c>
      <c r="C38" s="96" t="s">
        <v>420</v>
      </c>
      <c r="D38" s="96" t="s">
        <v>611</v>
      </c>
      <c r="E38" s="98">
        <v>42524</v>
      </c>
      <c r="F38" s="98">
        <v>42579</v>
      </c>
      <c r="G38" s="96">
        <v>1</v>
      </c>
      <c r="H38" s="96">
        <v>1</v>
      </c>
      <c r="I38" s="115">
        <v>12.72</v>
      </c>
    </row>
    <row r="39" spans="1:9" s="96" customFormat="1" ht="45" x14ac:dyDescent="0.25">
      <c r="A39" s="96" t="s">
        <v>97</v>
      </c>
      <c r="B39" s="96" t="s">
        <v>505</v>
      </c>
      <c r="C39" s="96" t="s">
        <v>539</v>
      </c>
      <c r="D39" s="96" t="s">
        <v>611</v>
      </c>
      <c r="E39" s="98">
        <v>42591</v>
      </c>
      <c r="F39" s="98">
        <v>42633</v>
      </c>
      <c r="G39" s="96">
        <v>50</v>
      </c>
      <c r="H39" s="96">
        <v>50</v>
      </c>
      <c r="I39" s="115">
        <v>3.5000000000000004</v>
      </c>
    </row>
    <row r="40" spans="1:9" s="96" customFormat="1" ht="45" x14ac:dyDescent="0.25">
      <c r="A40" s="96" t="s">
        <v>96</v>
      </c>
      <c r="B40" s="96" t="s">
        <v>505</v>
      </c>
      <c r="C40" s="96" t="s">
        <v>539</v>
      </c>
      <c r="D40" s="96" t="s">
        <v>611</v>
      </c>
      <c r="E40" s="98">
        <v>42591</v>
      </c>
      <c r="F40" s="98">
        <v>42633</v>
      </c>
      <c r="G40" s="96">
        <v>50</v>
      </c>
      <c r="H40" s="96">
        <v>50</v>
      </c>
      <c r="I40" s="115">
        <v>5</v>
      </c>
    </row>
    <row r="41" spans="1:9" s="96" customFormat="1" ht="60" x14ac:dyDescent="0.25">
      <c r="A41" s="96" t="s">
        <v>133</v>
      </c>
      <c r="B41" s="96" t="s">
        <v>321</v>
      </c>
      <c r="C41" s="96" t="s">
        <v>427</v>
      </c>
      <c r="D41" s="96" t="s">
        <v>695</v>
      </c>
      <c r="E41" s="98">
        <v>42527</v>
      </c>
      <c r="F41" s="96" t="s">
        <v>671</v>
      </c>
      <c r="G41" s="96">
        <v>4</v>
      </c>
      <c r="H41" s="96">
        <v>4</v>
      </c>
      <c r="I41" s="115">
        <v>14.6</v>
      </c>
    </row>
    <row r="42" spans="1:9" s="96" customFormat="1" ht="60" x14ac:dyDescent="0.25">
      <c r="A42" s="96" t="s">
        <v>160</v>
      </c>
      <c r="B42" s="96" t="s">
        <v>321</v>
      </c>
      <c r="C42" s="96" t="s">
        <v>420</v>
      </c>
      <c r="D42" s="96" t="s">
        <v>611</v>
      </c>
      <c r="E42" s="98">
        <v>42524</v>
      </c>
      <c r="F42" s="98">
        <v>42579</v>
      </c>
      <c r="G42" s="96">
        <v>1</v>
      </c>
      <c r="H42" s="96">
        <v>1</v>
      </c>
      <c r="I42" s="115">
        <v>64.5</v>
      </c>
    </row>
    <row r="43" spans="1:9" s="96" customFormat="1" ht="60" x14ac:dyDescent="0.25">
      <c r="A43" s="96" t="s">
        <v>160</v>
      </c>
      <c r="B43" s="96" t="s">
        <v>505</v>
      </c>
      <c r="C43" s="96" t="s">
        <v>539</v>
      </c>
      <c r="D43" s="96" t="s">
        <v>611</v>
      </c>
      <c r="E43" s="98">
        <v>42591</v>
      </c>
      <c r="F43" s="98">
        <v>42633</v>
      </c>
      <c r="G43" s="96">
        <v>2</v>
      </c>
      <c r="H43" s="96">
        <v>2</v>
      </c>
      <c r="I43" s="115">
        <v>129</v>
      </c>
    </row>
    <row r="44" spans="1:9" s="96" customFormat="1" ht="45.75" thickBot="1" x14ac:dyDescent="0.3">
      <c r="A44" s="96" t="s">
        <v>170</v>
      </c>
      <c r="B44" s="96" t="s">
        <v>505</v>
      </c>
      <c r="C44" s="96" t="s">
        <v>542</v>
      </c>
      <c r="D44" s="96" t="s">
        <v>611</v>
      </c>
      <c r="E44" s="98">
        <v>42591</v>
      </c>
      <c r="F44" s="98">
        <v>42660</v>
      </c>
      <c r="G44" s="96">
        <v>10</v>
      </c>
      <c r="H44" s="96">
        <v>10</v>
      </c>
      <c r="I44" s="115">
        <v>13</v>
      </c>
    </row>
    <row r="45" spans="1:9" s="96" customFormat="1" ht="16.5" thickTop="1" thickBot="1" x14ac:dyDescent="0.3">
      <c r="A45" s="104" t="s">
        <v>357</v>
      </c>
      <c r="B45" s="105"/>
      <c r="C45" s="106"/>
      <c r="D45" s="106"/>
      <c r="E45" s="106"/>
      <c r="F45" s="106"/>
      <c r="G45" s="107">
        <f>SUM(G5:G44)</f>
        <v>806</v>
      </c>
      <c r="H45" s="107">
        <f>SUM(H5:H44)</f>
        <v>540</v>
      </c>
      <c r="I45" s="108">
        <f>SUM(I5:I44)</f>
        <v>807.81000000000006</v>
      </c>
    </row>
    <row r="46" spans="1:9" s="96" customFormat="1" ht="15.75" thickTop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 s="100" t="s">
        <v>359</v>
      </c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</sheetData>
  <sheetProtection algorithmName="SHA-512" hashValue="iMfc3tg35DljAWqXs/dYUxzg6noHgYoGktNRkpbBCzzwNAeEUaFbTVDRSp9oNWikqbtfKw88lXvR09AuailBmA==" saltValue="Q4Zab3jbc5NSe1J5CjSLd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4"/>
  <dimension ref="A1:J219"/>
  <sheetViews>
    <sheetView showGridLines="0" workbookViewId="0">
      <selection activeCell="B12" sqref="B12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389</v>
      </c>
      <c r="B1" s="95"/>
    </row>
    <row r="2" spans="1:9" x14ac:dyDescent="0.25">
      <c r="A2" s="102" t="s">
        <v>3</v>
      </c>
      <c r="B2" s="96">
        <v>210300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45" x14ac:dyDescent="0.25">
      <c r="A5" s="96" t="s">
        <v>126</v>
      </c>
      <c r="B5" s="96" t="s">
        <v>281</v>
      </c>
      <c r="C5" s="96" t="s">
        <v>428</v>
      </c>
      <c r="D5" s="96" t="s">
        <v>611</v>
      </c>
      <c r="E5" s="98">
        <v>42527</v>
      </c>
      <c r="F5" s="98">
        <v>42639</v>
      </c>
      <c r="G5" s="96">
        <v>4</v>
      </c>
      <c r="H5" s="96">
        <v>4</v>
      </c>
      <c r="I5" s="115">
        <v>8</v>
      </c>
    </row>
    <row r="6" spans="1:9" ht="75" x14ac:dyDescent="0.25">
      <c r="A6" s="96" t="s">
        <v>58</v>
      </c>
      <c r="B6" s="96" t="s">
        <v>281</v>
      </c>
      <c r="C6" s="96" t="s">
        <v>418</v>
      </c>
      <c r="D6" s="96" t="s">
        <v>611</v>
      </c>
      <c r="E6" s="98">
        <v>42524</v>
      </c>
      <c r="F6" s="98">
        <v>42583</v>
      </c>
      <c r="G6" s="96">
        <v>50</v>
      </c>
      <c r="H6" s="96">
        <v>50</v>
      </c>
      <c r="I6" s="115">
        <v>25</v>
      </c>
    </row>
    <row r="7" spans="1:9" ht="75" x14ac:dyDescent="0.25">
      <c r="A7" s="96" t="s">
        <v>59</v>
      </c>
      <c r="B7" s="96" t="s">
        <v>281</v>
      </c>
      <c r="C7" s="96" t="s">
        <v>431</v>
      </c>
      <c r="D7" s="96" t="s">
        <v>611</v>
      </c>
      <c r="E7" s="98">
        <v>42527</v>
      </c>
      <c r="F7" s="98">
        <v>42613</v>
      </c>
      <c r="G7" s="96">
        <v>50</v>
      </c>
      <c r="H7" s="96">
        <v>50</v>
      </c>
      <c r="I7" s="115">
        <v>16</v>
      </c>
    </row>
    <row r="8" spans="1:9" s="96" customFormat="1" ht="75" x14ac:dyDescent="0.25">
      <c r="A8" s="96" t="s">
        <v>60</v>
      </c>
      <c r="B8" s="96" t="s">
        <v>281</v>
      </c>
      <c r="C8" s="96" t="s">
        <v>431</v>
      </c>
      <c r="D8" s="96" t="s">
        <v>611</v>
      </c>
      <c r="E8" s="98">
        <v>42527</v>
      </c>
      <c r="F8" s="98">
        <v>42613</v>
      </c>
      <c r="G8" s="96">
        <v>50</v>
      </c>
      <c r="H8" s="96">
        <v>50</v>
      </c>
      <c r="I8" s="115">
        <v>16</v>
      </c>
    </row>
    <row r="9" spans="1:9" s="96" customFormat="1" ht="45" x14ac:dyDescent="0.25">
      <c r="A9" s="96" t="s">
        <v>80</v>
      </c>
      <c r="B9" s="96" t="s">
        <v>281</v>
      </c>
      <c r="C9" s="96" t="s">
        <v>424</v>
      </c>
      <c r="D9" s="96" t="s">
        <v>611</v>
      </c>
      <c r="E9" s="98">
        <v>42524</v>
      </c>
      <c r="F9" s="98">
        <v>42579</v>
      </c>
      <c r="G9" s="96">
        <v>10</v>
      </c>
      <c r="H9" s="96">
        <v>10</v>
      </c>
      <c r="I9" s="115">
        <v>12</v>
      </c>
    </row>
    <row r="10" spans="1:9" s="96" customFormat="1" ht="45" x14ac:dyDescent="0.25">
      <c r="A10" s="96" t="s">
        <v>81</v>
      </c>
      <c r="B10" s="96" t="s">
        <v>281</v>
      </c>
      <c r="C10" s="96" t="s">
        <v>413</v>
      </c>
      <c r="D10" s="96" t="s">
        <v>611</v>
      </c>
      <c r="E10" s="98">
        <v>42524</v>
      </c>
      <c r="F10" s="98">
        <v>42579</v>
      </c>
      <c r="G10" s="96">
        <v>10</v>
      </c>
      <c r="H10" s="96">
        <v>10</v>
      </c>
      <c r="I10" s="115">
        <v>17</v>
      </c>
    </row>
    <row r="11" spans="1:9" s="96" customFormat="1" ht="30" x14ac:dyDescent="0.25">
      <c r="A11" s="96" t="s">
        <v>78</v>
      </c>
      <c r="B11" s="96" t="s">
        <v>281</v>
      </c>
      <c r="C11" s="96" t="s">
        <v>415</v>
      </c>
      <c r="D11" s="96" t="s">
        <v>611</v>
      </c>
      <c r="E11" s="98">
        <v>42524</v>
      </c>
      <c r="F11" s="98">
        <v>42564</v>
      </c>
      <c r="G11" s="96">
        <v>10</v>
      </c>
      <c r="H11" s="96">
        <v>10</v>
      </c>
      <c r="I11" s="115">
        <v>9.9</v>
      </c>
    </row>
    <row r="12" spans="1:9" s="96" customFormat="1" ht="30" x14ac:dyDescent="0.25">
      <c r="A12" s="96" t="s">
        <v>79</v>
      </c>
      <c r="B12" s="96" t="s">
        <v>281</v>
      </c>
      <c r="C12" s="96" t="s">
        <v>431</v>
      </c>
      <c r="D12" s="96" t="s">
        <v>611</v>
      </c>
      <c r="E12" s="98">
        <v>42527</v>
      </c>
      <c r="F12" s="98">
        <v>42613</v>
      </c>
      <c r="G12" s="96">
        <v>10</v>
      </c>
      <c r="H12" s="96">
        <v>10</v>
      </c>
      <c r="I12" s="115">
        <v>12.9</v>
      </c>
    </row>
    <row r="13" spans="1:9" s="96" customFormat="1" ht="45" x14ac:dyDescent="0.25">
      <c r="A13" s="96" t="s">
        <v>92</v>
      </c>
      <c r="B13" s="96" t="s">
        <v>281</v>
      </c>
      <c r="C13" s="96" t="s">
        <v>431</v>
      </c>
      <c r="D13" s="96" t="s">
        <v>611</v>
      </c>
      <c r="E13" s="98">
        <v>42527</v>
      </c>
      <c r="F13" s="98">
        <v>42613</v>
      </c>
      <c r="G13" s="96">
        <v>10</v>
      </c>
      <c r="H13" s="96">
        <v>10</v>
      </c>
      <c r="I13" s="115">
        <v>9.9</v>
      </c>
    </row>
    <row r="14" spans="1:9" s="96" customFormat="1" ht="45" x14ac:dyDescent="0.25">
      <c r="A14" s="96" t="s">
        <v>124</v>
      </c>
      <c r="B14" s="96" t="s">
        <v>281</v>
      </c>
      <c r="C14" s="96" t="s">
        <v>418</v>
      </c>
      <c r="D14" s="96" t="s">
        <v>611</v>
      </c>
      <c r="E14" s="98">
        <v>42524</v>
      </c>
      <c r="F14" s="98">
        <v>42583</v>
      </c>
      <c r="G14" s="96">
        <v>1</v>
      </c>
      <c r="H14" s="96">
        <v>1</v>
      </c>
      <c r="I14" s="115">
        <v>17.489999999999998</v>
      </c>
    </row>
    <row r="15" spans="1:9" s="96" customFormat="1" ht="90" x14ac:dyDescent="0.25">
      <c r="A15" s="96" t="s">
        <v>138</v>
      </c>
      <c r="B15" s="96" t="s">
        <v>281</v>
      </c>
      <c r="C15" s="96" t="s">
        <v>421</v>
      </c>
      <c r="D15" s="96" t="s">
        <v>611</v>
      </c>
      <c r="E15" s="98">
        <v>42524</v>
      </c>
      <c r="F15" s="98">
        <v>42766</v>
      </c>
      <c r="G15" s="96">
        <v>10</v>
      </c>
      <c r="H15" s="96">
        <v>10</v>
      </c>
      <c r="I15" s="115">
        <v>141</v>
      </c>
    </row>
    <row r="16" spans="1:9" s="96" customFormat="1" ht="105" x14ac:dyDescent="0.25">
      <c r="A16" s="96" t="s">
        <v>137</v>
      </c>
      <c r="B16" s="96" t="s">
        <v>281</v>
      </c>
      <c r="C16" s="96" t="s">
        <v>420</v>
      </c>
      <c r="D16" s="96" t="s">
        <v>611</v>
      </c>
      <c r="E16" s="98">
        <v>42524</v>
      </c>
      <c r="F16" s="98">
        <v>42579</v>
      </c>
      <c r="G16" s="96">
        <v>10</v>
      </c>
      <c r="H16" s="96">
        <v>10</v>
      </c>
      <c r="I16" s="115">
        <v>114.2</v>
      </c>
    </row>
    <row r="17" spans="1:10" s="96" customFormat="1" ht="45" x14ac:dyDescent="0.25">
      <c r="A17" s="96" t="s">
        <v>139</v>
      </c>
      <c r="B17" s="96" t="s">
        <v>281</v>
      </c>
      <c r="C17" s="96" t="s">
        <v>430</v>
      </c>
      <c r="D17" s="96" t="s">
        <v>611</v>
      </c>
      <c r="E17" s="98">
        <v>42527</v>
      </c>
      <c r="F17" s="98">
        <v>42570</v>
      </c>
      <c r="G17" s="96">
        <v>100</v>
      </c>
      <c r="H17" s="96">
        <v>100</v>
      </c>
      <c r="I17" s="115">
        <v>12</v>
      </c>
    </row>
    <row r="18" spans="1:10" s="96" customFormat="1" ht="60" x14ac:dyDescent="0.25">
      <c r="A18" s="96" t="s">
        <v>148</v>
      </c>
      <c r="B18" s="96" t="s">
        <v>281</v>
      </c>
      <c r="C18" s="96" t="s">
        <v>420</v>
      </c>
      <c r="D18" s="96" t="s">
        <v>692</v>
      </c>
      <c r="E18" s="98">
        <v>42524</v>
      </c>
      <c r="F18" s="98">
        <v>42579</v>
      </c>
      <c r="G18" s="96">
        <v>25</v>
      </c>
      <c r="H18" s="96">
        <v>10</v>
      </c>
      <c r="I18" s="115">
        <v>129.70000000000002</v>
      </c>
    </row>
    <row r="19" spans="1:10" s="96" customFormat="1" ht="30" x14ac:dyDescent="0.25">
      <c r="A19" s="96" t="s">
        <v>159</v>
      </c>
      <c r="B19" s="96" t="s">
        <v>281</v>
      </c>
      <c r="C19" s="96" t="s">
        <v>425</v>
      </c>
      <c r="D19" s="96" t="s">
        <v>611</v>
      </c>
      <c r="E19" s="98">
        <v>42527</v>
      </c>
      <c r="F19" s="98">
        <v>42579</v>
      </c>
      <c r="G19" s="96">
        <v>5</v>
      </c>
      <c r="H19" s="96">
        <v>5</v>
      </c>
      <c r="I19" s="115">
        <v>5.4</v>
      </c>
    </row>
    <row r="20" spans="1:10" s="96" customFormat="1" ht="45" x14ac:dyDescent="0.25">
      <c r="A20" s="96" t="s">
        <v>52</v>
      </c>
      <c r="B20" s="96" t="s">
        <v>281</v>
      </c>
      <c r="C20" s="96" t="s">
        <v>424</v>
      </c>
      <c r="D20" s="96" t="s">
        <v>611</v>
      </c>
      <c r="E20" s="98">
        <v>42524</v>
      </c>
      <c r="F20" s="98">
        <v>42579</v>
      </c>
      <c r="G20" s="96">
        <v>10</v>
      </c>
      <c r="H20" s="96">
        <v>10</v>
      </c>
      <c r="I20" s="115">
        <v>5.6999999999999993</v>
      </c>
    </row>
    <row r="21" spans="1:10" s="96" customFormat="1" ht="60" x14ac:dyDescent="0.25">
      <c r="A21" s="96" t="s">
        <v>109</v>
      </c>
      <c r="B21" s="96" t="s">
        <v>281</v>
      </c>
      <c r="C21" s="96" t="s">
        <v>416</v>
      </c>
      <c r="D21" s="96" t="s">
        <v>611</v>
      </c>
      <c r="E21" s="98">
        <v>42524</v>
      </c>
      <c r="F21" s="98">
        <v>42597</v>
      </c>
      <c r="G21" s="96">
        <v>20</v>
      </c>
      <c r="H21" s="96">
        <v>20</v>
      </c>
      <c r="I21" s="115">
        <v>35</v>
      </c>
    </row>
    <row r="22" spans="1:10" s="96" customFormat="1" ht="45" x14ac:dyDescent="0.25">
      <c r="A22" s="96" t="s">
        <v>174</v>
      </c>
      <c r="B22" s="96" t="s">
        <v>281</v>
      </c>
      <c r="C22" s="96" t="s">
        <v>418</v>
      </c>
      <c r="D22" s="96" t="s">
        <v>611</v>
      </c>
      <c r="E22" s="98">
        <v>42524</v>
      </c>
      <c r="F22" s="98">
        <v>42583</v>
      </c>
      <c r="G22" s="96">
        <v>3</v>
      </c>
      <c r="H22" s="96">
        <v>3</v>
      </c>
      <c r="I22" s="115">
        <v>22.62</v>
      </c>
    </row>
    <row r="23" spans="1:10" s="96" customFormat="1" ht="75" x14ac:dyDescent="0.25">
      <c r="A23" s="96" t="s">
        <v>61</v>
      </c>
      <c r="B23" s="96" t="s">
        <v>281</v>
      </c>
      <c r="C23" s="96" t="s">
        <v>431</v>
      </c>
      <c r="D23" s="96" t="s">
        <v>611</v>
      </c>
      <c r="E23" s="98">
        <v>42527</v>
      </c>
      <c r="F23" s="98">
        <v>42613</v>
      </c>
      <c r="G23" s="96">
        <v>50</v>
      </c>
      <c r="H23" s="96">
        <v>50</v>
      </c>
      <c r="I23" s="115">
        <v>16</v>
      </c>
    </row>
    <row r="24" spans="1:10" s="96" customFormat="1" ht="60" x14ac:dyDescent="0.25">
      <c r="A24" s="96" t="s">
        <v>95</v>
      </c>
      <c r="B24" s="96" t="s">
        <v>281</v>
      </c>
      <c r="C24" s="96" t="s">
        <v>420</v>
      </c>
      <c r="D24" s="96" t="s">
        <v>692</v>
      </c>
      <c r="E24" s="98">
        <v>42524</v>
      </c>
      <c r="F24" s="98">
        <v>42579</v>
      </c>
      <c r="G24" s="96">
        <v>150</v>
      </c>
      <c r="H24" s="96">
        <v>100</v>
      </c>
      <c r="I24" s="115">
        <v>12</v>
      </c>
    </row>
    <row r="25" spans="1:10" s="96" customFormat="1" ht="30.75" thickBot="1" x14ac:dyDescent="0.3">
      <c r="A25" s="96" t="s">
        <v>62</v>
      </c>
      <c r="B25" s="96" t="s">
        <v>281</v>
      </c>
      <c r="C25" s="96" t="s">
        <v>424</v>
      </c>
      <c r="D25" s="96" t="s">
        <v>611</v>
      </c>
      <c r="E25" s="98">
        <v>42524</v>
      </c>
      <c r="F25" s="98">
        <v>42579</v>
      </c>
      <c r="G25" s="96">
        <v>20</v>
      </c>
      <c r="H25" s="96">
        <v>20</v>
      </c>
      <c r="I25" s="115">
        <v>26</v>
      </c>
    </row>
    <row r="26" spans="1:10" s="96" customFormat="1" ht="31.5" thickTop="1" thickBot="1" x14ac:dyDescent="0.3">
      <c r="A26" s="96" t="s">
        <v>65</v>
      </c>
      <c r="B26" s="96" t="s">
        <v>281</v>
      </c>
      <c r="C26" s="96" t="s">
        <v>424</v>
      </c>
      <c r="D26" s="96" t="s">
        <v>611</v>
      </c>
      <c r="E26" s="98">
        <v>42524</v>
      </c>
      <c r="F26" s="98">
        <v>42579</v>
      </c>
      <c r="G26" s="96">
        <v>20</v>
      </c>
      <c r="H26" s="96">
        <v>20</v>
      </c>
      <c r="I26" s="115">
        <v>26</v>
      </c>
    </row>
    <row r="27" spans="1:10" s="96" customFormat="1" ht="45.75" thickTop="1" x14ac:dyDescent="0.25">
      <c r="A27" s="96" t="s">
        <v>54</v>
      </c>
      <c r="B27" s="96" t="s">
        <v>281</v>
      </c>
      <c r="C27" s="96" t="s">
        <v>477</v>
      </c>
      <c r="D27" s="96" t="s">
        <v>478</v>
      </c>
      <c r="E27" s="96" t="s">
        <v>477</v>
      </c>
      <c r="F27" s="96" t="s">
        <v>477</v>
      </c>
      <c r="G27" s="96">
        <v>10</v>
      </c>
      <c r="H27" s="96" t="s">
        <v>477</v>
      </c>
      <c r="I27" s="115">
        <v>0</v>
      </c>
      <c r="J27" s="114"/>
    </row>
    <row r="28" spans="1:10" s="96" customFormat="1" ht="30" x14ac:dyDescent="0.25">
      <c r="A28" s="96" t="s">
        <v>163</v>
      </c>
      <c r="B28" s="96" t="s">
        <v>281</v>
      </c>
      <c r="C28" s="96" t="s">
        <v>424</v>
      </c>
      <c r="D28" s="96" t="s">
        <v>611</v>
      </c>
      <c r="E28" s="98">
        <v>42524</v>
      </c>
      <c r="F28" s="98">
        <v>42579</v>
      </c>
      <c r="G28" s="96">
        <v>15</v>
      </c>
      <c r="H28" s="96">
        <v>15</v>
      </c>
      <c r="I28" s="115">
        <v>15.75</v>
      </c>
    </row>
    <row r="29" spans="1:10" s="96" customFormat="1" ht="60" x14ac:dyDescent="0.25">
      <c r="A29" s="96" t="s">
        <v>112</v>
      </c>
      <c r="B29" s="96" t="s">
        <v>281</v>
      </c>
      <c r="C29" s="96" t="s">
        <v>416</v>
      </c>
      <c r="D29" s="96" t="s">
        <v>692</v>
      </c>
      <c r="E29" s="98">
        <v>42524</v>
      </c>
      <c r="F29" s="98">
        <v>42597</v>
      </c>
      <c r="G29" s="96">
        <v>20</v>
      </c>
      <c r="H29" s="96">
        <v>5</v>
      </c>
      <c r="I29" s="115">
        <v>12</v>
      </c>
    </row>
    <row r="30" spans="1:10" s="96" customFormat="1" ht="30" x14ac:dyDescent="0.25">
      <c r="A30" s="96" t="s">
        <v>175</v>
      </c>
      <c r="B30" s="96" t="s">
        <v>281</v>
      </c>
      <c r="C30" s="96" t="s">
        <v>419</v>
      </c>
      <c r="D30" s="96" t="s">
        <v>611</v>
      </c>
      <c r="E30" s="98">
        <v>42524</v>
      </c>
      <c r="F30" s="98">
        <v>42563</v>
      </c>
      <c r="G30" s="96">
        <v>3</v>
      </c>
      <c r="H30" s="96">
        <v>3</v>
      </c>
      <c r="I30" s="115">
        <v>1.47</v>
      </c>
    </row>
    <row r="31" spans="1:10" s="96" customFormat="1" ht="60" x14ac:dyDescent="0.25">
      <c r="A31" s="96" t="s">
        <v>94</v>
      </c>
      <c r="B31" s="96" t="s">
        <v>281</v>
      </c>
      <c r="C31" s="96" t="s">
        <v>420</v>
      </c>
      <c r="D31" s="96" t="s">
        <v>692</v>
      </c>
      <c r="E31" s="98">
        <v>42524</v>
      </c>
      <c r="F31" s="98">
        <v>42579</v>
      </c>
      <c r="G31" s="96">
        <v>150</v>
      </c>
      <c r="H31" s="96">
        <v>70</v>
      </c>
      <c r="I31" s="115">
        <v>7.7</v>
      </c>
    </row>
    <row r="32" spans="1:10" s="96" customFormat="1" ht="90" x14ac:dyDescent="0.25">
      <c r="A32" s="96" t="s">
        <v>136</v>
      </c>
      <c r="B32" s="96" t="s">
        <v>281</v>
      </c>
      <c r="C32" s="96" t="s">
        <v>420</v>
      </c>
      <c r="D32" s="96" t="s">
        <v>611</v>
      </c>
      <c r="E32" s="98">
        <v>42524</v>
      </c>
      <c r="F32" s="98">
        <v>42579</v>
      </c>
      <c r="G32" s="96">
        <v>10</v>
      </c>
      <c r="H32" s="96">
        <v>10</v>
      </c>
      <c r="I32" s="115">
        <v>127.2</v>
      </c>
    </row>
    <row r="33" spans="1:10" s="96" customFormat="1" ht="30" x14ac:dyDescent="0.25">
      <c r="A33" s="96" t="s">
        <v>63</v>
      </c>
      <c r="B33" s="96" t="s">
        <v>281</v>
      </c>
      <c r="C33" s="96" t="s">
        <v>424</v>
      </c>
      <c r="D33" s="96" t="s">
        <v>611</v>
      </c>
      <c r="E33" s="98">
        <v>42524</v>
      </c>
      <c r="F33" s="98">
        <v>42579</v>
      </c>
      <c r="G33" s="96">
        <v>20</v>
      </c>
      <c r="H33" s="96">
        <v>20</v>
      </c>
      <c r="I33" s="115">
        <v>26</v>
      </c>
    </row>
    <row r="34" spans="1:10" s="96" customFormat="1" ht="30" x14ac:dyDescent="0.25">
      <c r="A34" s="96" t="s">
        <v>64</v>
      </c>
      <c r="B34" s="96" t="s">
        <v>281</v>
      </c>
      <c r="C34" s="96" t="s">
        <v>424</v>
      </c>
      <c r="D34" s="96" t="s">
        <v>611</v>
      </c>
      <c r="E34" s="98">
        <v>42524</v>
      </c>
      <c r="F34" s="98">
        <v>42579</v>
      </c>
      <c r="G34" s="96">
        <v>20</v>
      </c>
      <c r="H34" s="96">
        <v>20</v>
      </c>
      <c r="I34" s="115">
        <v>30</v>
      </c>
    </row>
    <row r="35" spans="1:10" s="96" customFormat="1" ht="45" x14ac:dyDescent="0.25">
      <c r="A35" s="96" t="s">
        <v>146</v>
      </c>
      <c r="B35" s="96" t="s">
        <v>281</v>
      </c>
      <c r="C35" s="96" t="s">
        <v>424</v>
      </c>
      <c r="D35" s="96" t="s">
        <v>611</v>
      </c>
      <c r="E35" s="98">
        <v>42524</v>
      </c>
      <c r="F35" s="98">
        <v>42579</v>
      </c>
      <c r="G35" s="96">
        <v>500</v>
      </c>
      <c r="H35" s="96">
        <v>500</v>
      </c>
      <c r="I35" s="115">
        <v>175</v>
      </c>
    </row>
    <row r="36" spans="1:10" s="96" customFormat="1" ht="30" x14ac:dyDescent="0.25">
      <c r="A36" s="96" t="s">
        <v>164</v>
      </c>
      <c r="B36" s="96" t="s">
        <v>281</v>
      </c>
      <c r="C36" s="96" t="s">
        <v>424</v>
      </c>
      <c r="D36" s="96" t="s">
        <v>611</v>
      </c>
      <c r="E36" s="98">
        <v>42524</v>
      </c>
      <c r="F36" s="98">
        <v>42579</v>
      </c>
      <c r="G36" s="96">
        <v>15</v>
      </c>
      <c r="H36" s="96">
        <v>15</v>
      </c>
      <c r="I36" s="115">
        <v>15.75</v>
      </c>
    </row>
    <row r="37" spans="1:10" s="96" customFormat="1" ht="60.75" thickBot="1" x14ac:dyDescent="0.3">
      <c r="A37" s="96" t="s">
        <v>151</v>
      </c>
      <c r="B37" s="96" t="s">
        <v>281</v>
      </c>
      <c r="C37" s="96" t="s">
        <v>431</v>
      </c>
      <c r="D37" s="96" t="s">
        <v>611</v>
      </c>
      <c r="E37" s="98">
        <v>42527</v>
      </c>
      <c r="F37" s="98">
        <v>42613</v>
      </c>
      <c r="G37" s="96">
        <v>30</v>
      </c>
      <c r="H37" s="96">
        <v>30</v>
      </c>
      <c r="I37" s="115">
        <v>37.5</v>
      </c>
    </row>
    <row r="38" spans="1:10" s="96" customFormat="1" ht="16.5" thickTop="1" thickBot="1" x14ac:dyDescent="0.3">
      <c r="A38" s="104" t="s">
        <v>357</v>
      </c>
      <c r="B38" s="105"/>
      <c r="C38" s="106"/>
      <c r="D38" s="106"/>
      <c r="E38" s="106"/>
      <c r="F38" s="106"/>
      <c r="G38" s="107">
        <f>SUM(G5:G37)</f>
        <v>1421</v>
      </c>
      <c r="H38" s="107">
        <f>SUM(H5:H37)</f>
        <v>1251</v>
      </c>
      <c r="I38" s="108">
        <f>SUM(I5:I37)</f>
        <v>1138.1800000000003</v>
      </c>
    </row>
    <row r="39" spans="1:10" s="96" customFormat="1" ht="15.75" thickTop="1" x14ac:dyDescent="0.25">
      <c r="A39" s="111"/>
      <c r="B39" s="111"/>
      <c r="C39" s="111"/>
      <c r="D39" s="111"/>
      <c r="E39" s="111"/>
      <c r="F39" s="111"/>
      <c r="G39" s="112"/>
      <c r="H39" s="112"/>
      <c r="I39" s="113"/>
      <c r="J39" s="114"/>
    </row>
    <row r="40" spans="1:10" s="96" customFormat="1" x14ac:dyDescent="0.25">
      <c r="A40" s="100" t="s">
        <v>359</v>
      </c>
      <c r="B40" s="99"/>
      <c r="C40" s="99"/>
      <c r="D40" s="99"/>
      <c r="E40" s="99"/>
      <c r="F40" s="99"/>
      <c r="G40" s="99"/>
      <c r="I40" s="109"/>
    </row>
    <row r="41" spans="1:10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10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10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10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10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10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10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10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</sheetData>
  <sheetProtection algorithmName="SHA-512" hashValue="3vVRzviu2N0M99s361YxVfr9fQP5RBzTf/5Xw6oOgDdkHc7VZUOnhzKxgCHYKD85WsYmLSAtTgL72PoUKXgpeQ==" saltValue="L2bYZy7TU2+gLJ/Ta/yxT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5"/>
  <dimension ref="A1:J194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10" ht="23.25" customHeight="1" x14ac:dyDescent="0.25">
      <c r="A1" s="94" t="s">
        <v>390</v>
      </c>
      <c r="B1" s="95"/>
    </row>
    <row r="2" spans="1:10" x14ac:dyDescent="0.25">
      <c r="A2" s="102" t="s">
        <v>3</v>
      </c>
      <c r="B2" s="96">
        <v>220100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10" ht="45" x14ac:dyDescent="0.25">
      <c r="A5" s="96" t="s">
        <v>124</v>
      </c>
      <c r="B5" s="96" t="s">
        <v>303</v>
      </c>
      <c r="C5" s="96" t="s">
        <v>418</v>
      </c>
      <c r="D5" s="96" t="s">
        <v>611</v>
      </c>
      <c r="E5" s="98">
        <v>42524</v>
      </c>
      <c r="F5" s="98">
        <v>42583</v>
      </c>
      <c r="G5" s="96">
        <v>2</v>
      </c>
      <c r="H5" s="96">
        <v>2</v>
      </c>
      <c r="I5" s="115">
        <v>34.979999999999997</v>
      </c>
    </row>
    <row r="6" spans="1:10" ht="45" x14ac:dyDescent="0.25">
      <c r="A6" s="96" t="s">
        <v>95</v>
      </c>
      <c r="B6" s="96" t="s">
        <v>303</v>
      </c>
      <c r="C6" s="96" t="s">
        <v>420</v>
      </c>
      <c r="D6" s="96" t="s">
        <v>611</v>
      </c>
      <c r="E6" s="98">
        <v>42524</v>
      </c>
      <c r="F6" s="98">
        <v>42579</v>
      </c>
      <c r="G6" s="96">
        <v>50</v>
      </c>
      <c r="H6" s="96">
        <v>50</v>
      </c>
      <c r="I6" s="115">
        <v>6</v>
      </c>
    </row>
    <row r="7" spans="1:10" ht="45" x14ac:dyDescent="0.25">
      <c r="A7" s="96" t="s">
        <v>110</v>
      </c>
      <c r="B7" s="96" t="s">
        <v>303</v>
      </c>
      <c r="C7" s="96" t="s">
        <v>414</v>
      </c>
      <c r="D7" s="96" t="s">
        <v>611</v>
      </c>
      <c r="E7" s="98">
        <v>42524</v>
      </c>
      <c r="F7" s="98">
        <v>42612</v>
      </c>
      <c r="G7" s="96">
        <v>5</v>
      </c>
      <c r="H7" s="96">
        <v>5</v>
      </c>
      <c r="I7" s="115">
        <v>4.8499999999999996</v>
      </c>
    </row>
    <row r="8" spans="1:10" s="96" customFormat="1" ht="30" x14ac:dyDescent="0.25">
      <c r="A8" s="96" t="s">
        <v>75</v>
      </c>
      <c r="B8" s="96" t="s">
        <v>303</v>
      </c>
      <c r="C8" s="96" t="s">
        <v>425</v>
      </c>
      <c r="D8" s="96" t="s">
        <v>611</v>
      </c>
      <c r="E8" s="98">
        <v>42527</v>
      </c>
      <c r="F8" s="98">
        <v>42579</v>
      </c>
      <c r="G8" s="96">
        <v>10</v>
      </c>
      <c r="H8" s="96">
        <v>10</v>
      </c>
      <c r="I8" s="115">
        <v>3.8</v>
      </c>
    </row>
    <row r="9" spans="1:10" s="96" customFormat="1" ht="45" x14ac:dyDescent="0.25">
      <c r="A9" s="96" t="s">
        <v>94</v>
      </c>
      <c r="B9" s="96" t="s">
        <v>303</v>
      </c>
      <c r="C9" s="96" t="s">
        <v>420</v>
      </c>
      <c r="D9" s="96" t="s">
        <v>611</v>
      </c>
      <c r="E9" s="98">
        <v>42524</v>
      </c>
      <c r="F9" s="98">
        <v>42579</v>
      </c>
      <c r="G9" s="96">
        <v>50</v>
      </c>
      <c r="H9" s="96">
        <v>50</v>
      </c>
      <c r="I9" s="115">
        <v>5.5</v>
      </c>
    </row>
    <row r="10" spans="1:10" s="96" customFormat="1" ht="45" x14ac:dyDescent="0.25">
      <c r="A10" s="96" t="s">
        <v>96</v>
      </c>
      <c r="B10" s="96" t="s">
        <v>303</v>
      </c>
      <c r="C10" s="96" t="s">
        <v>420</v>
      </c>
      <c r="D10" s="96" t="s">
        <v>611</v>
      </c>
      <c r="E10" s="98">
        <v>42524</v>
      </c>
      <c r="F10" s="98">
        <v>42579</v>
      </c>
      <c r="G10" s="96">
        <v>50</v>
      </c>
      <c r="H10" s="96">
        <v>50</v>
      </c>
      <c r="I10" s="115">
        <v>5</v>
      </c>
    </row>
    <row r="11" spans="1:10" s="96" customFormat="1" ht="45" x14ac:dyDescent="0.25">
      <c r="A11" s="96" t="s">
        <v>146</v>
      </c>
      <c r="B11" s="96" t="s">
        <v>303</v>
      </c>
      <c r="C11" s="96" t="s">
        <v>424</v>
      </c>
      <c r="D11" s="96" t="s">
        <v>611</v>
      </c>
      <c r="E11" s="98">
        <v>42524</v>
      </c>
      <c r="F11" s="98">
        <v>42579</v>
      </c>
      <c r="G11" s="96">
        <v>30</v>
      </c>
      <c r="H11" s="96">
        <v>30</v>
      </c>
      <c r="I11" s="115">
        <v>10.5</v>
      </c>
    </row>
    <row r="12" spans="1:10" s="96" customFormat="1" ht="45.75" thickBot="1" x14ac:dyDescent="0.3">
      <c r="A12" s="96" t="s">
        <v>115</v>
      </c>
      <c r="B12" s="96" t="s">
        <v>303</v>
      </c>
      <c r="C12" s="96" t="s">
        <v>416</v>
      </c>
      <c r="D12" s="96" t="s">
        <v>611</v>
      </c>
      <c r="E12" s="98">
        <v>42524</v>
      </c>
      <c r="F12" s="98">
        <v>42597</v>
      </c>
      <c r="G12" s="96">
        <v>5</v>
      </c>
      <c r="H12" s="96">
        <v>5</v>
      </c>
      <c r="I12" s="115">
        <v>9</v>
      </c>
    </row>
    <row r="13" spans="1:10" s="96" customFormat="1" ht="16.5" thickTop="1" thickBot="1" x14ac:dyDescent="0.3">
      <c r="A13" s="104" t="s">
        <v>357</v>
      </c>
      <c r="B13" s="105"/>
      <c r="C13" s="106"/>
      <c r="D13" s="106"/>
      <c r="E13" s="106"/>
      <c r="F13" s="106"/>
      <c r="G13" s="107">
        <f>SUM(G5:G12)</f>
        <v>202</v>
      </c>
      <c r="H13" s="107">
        <f>SUM(H5:H12)</f>
        <v>202</v>
      </c>
      <c r="I13" s="108">
        <f>SUM(I5:I12)</f>
        <v>79.63</v>
      </c>
    </row>
    <row r="14" spans="1:10" s="96" customFormat="1" ht="15.75" thickTop="1" x14ac:dyDescent="0.25">
      <c r="A14" s="111"/>
      <c r="B14" s="111"/>
      <c r="C14" s="111"/>
      <c r="D14" s="111"/>
      <c r="E14" s="111"/>
      <c r="F14" s="111"/>
      <c r="G14" s="112"/>
      <c r="H14" s="112"/>
      <c r="I14" s="113"/>
      <c r="J14" s="114"/>
    </row>
    <row r="15" spans="1:10" s="96" customFormat="1" x14ac:dyDescent="0.25">
      <c r="A15" s="100" t="s">
        <v>359</v>
      </c>
      <c r="B15" s="99"/>
      <c r="C15" s="99"/>
      <c r="D15" s="99"/>
      <c r="E15" s="99"/>
      <c r="F15" s="99"/>
      <c r="G15" s="99"/>
      <c r="I15" s="109"/>
    </row>
    <row r="16" spans="1:10" s="96" customFormat="1" x14ac:dyDescent="0.25">
      <c r="A16"/>
      <c r="B16" s="99"/>
      <c r="C16" s="99"/>
      <c r="D16" s="99"/>
      <c r="E16" s="99"/>
      <c r="F16" s="99"/>
      <c r="G16" s="99"/>
      <c r="I16" s="109"/>
    </row>
    <row r="17" spans="1:9" s="96" customFormat="1" x14ac:dyDescent="0.25">
      <c r="A17"/>
      <c r="B17" s="99"/>
      <c r="C17" s="99"/>
      <c r="D17" s="99"/>
      <c r="E17" s="99"/>
      <c r="F17" s="99"/>
      <c r="G17" s="99"/>
      <c r="I17" s="109"/>
    </row>
    <row r="18" spans="1:9" s="96" customFormat="1" x14ac:dyDescent="0.25">
      <c r="A18"/>
      <c r="B18" s="99"/>
      <c r="C18" s="99"/>
      <c r="D18" s="99"/>
      <c r="E18" s="99"/>
      <c r="F18" s="99"/>
      <c r="G18" s="99"/>
      <c r="I18" s="109"/>
    </row>
    <row r="19" spans="1:9" s="96" customFormat="1" x14ac:dyDescent="0.25">
      <c r="A19"/>
      <c r="B19" s="99"/>
      <c r="C19" s="99"/>
      <c r="D19" s="99"/>
      <c r="E19" s="99"/>
      <c r="F19" s="99"/>
      <c r="G19" s="99"/>
      <c r="I19" s="109"/>
    </row>
    <row r="20" spans="1:9" s="96" customFormat="1" x14ac:dyDescent="0.25">
      <c r="A20"/>
      <c r="B20" s="99"/>
      <c r="C20" s="99"/>
      <c r="D20" s="99"/>
      <c r="E20" s="99"/>
      <c r="F20" s="99"/>
      <c r="G20" s="99"/>
      <c r="I20" s="109"/>
    </row>
    <row r="21" spans="1:9" s="96" customFormat="1" x14ac:dyDescent="0.25">
      <c r="A21"/>
      <c r="B21" s="99"/>
      <c r="C21" s="99"/>
      <c r="D21" s="99"/>
      <c r="E21" s="99"/>
      <c r="F21" s="99"/>
      <c r="G21" s="99"/>
      <c r="I21" s="109"/>
    </row>
    <row r="22" spans="1:9" s="96" customFormat="1" x14ac:dyDescent="0.25">
      <c r="A22"/>
      <c r="B22" s="99"/>
      <c r="C22" s="99"/>
      <c r="D22" s="99"/>
      <c r="E22" s="99"/>
      <c r="F22" s="99"/>
      <c r="G22" s="99"/>
      <c r="I22" s="109"/>
    </row>
    <row r="23" spans="1:9" s="96" customFormat="1" x14ac:dyDescent="0.25">
      <c r="A23"/>
      <c r="B23" s="99"/>
      <c r="C23" s="99"/>
      <c r="D23" s="99"/>
      <c r="E23" s="99"/>
      <c r="F23" s="99"/>
      <c r="G23" s="99"/>
      <c r="I23" s="109"/>
    </row>
    <row r="24" spans="1:9" s="96" customFormat="1" x14ac:dyDescent="0.25">
      <c r="A24"/>
      <c r="B24" s="99"/>
      <c r="C24" s="99"/>
      <c r="D24" s="99"/>
      <c r="E24" s="99"/>
      <c r="F24" s="99"/>
      <c r="G24" s="99"/>
      <c r="I24" s="109"/>
    </row>
    <row r="25" spans="1:9" s="96" customFormat="1" x14ac:dyDescent="0.25">
      <c r="A25"/>
      <c r="B25" s="99"/>
      <c r="C25" s="99"/>
      <c r="D25" s="99"/>
      <c r="E25" s="99"/>
      <c r="F25" s="99"/>
      <c r="G25" s="99"/>
      <c r="I25" s="109"/>
    </row>
    <row r="26" spans="1:9" s="96" customFormat="1" x14ac:dyDescent="0.25">
      <c r="A26"/>
      <c r="B26" s="99"/>
      <c r="C26" s="99"/>
      <c r="D26" s="99"/>
      <c r="E26" s="99"/>
      <c r="F26" s="99"/>
      <c r="G26" s="99"/>
      <c r="I26" s="109"/>
    </row>
    <row r="27" spans="1:9" s="96" customFormat="1" x14ac:dyDescent="0.25">
      <c r="A27"/>
      <c r="B27" s="99"/>
      <c r="C27" s="99"/>
      <c r="D27" s="99"/>
      <c r="E27" s="99"/>
      <c r="F27" s="99"/>
      <c r="G27" s="99"/>
      <c r="I27" s="109"/>
    </row>
    <row r="28" spans="1:9" s="96" customFormat="1" x14ac:dyDescent="0.25">
      <c r="A28"/>
      <c r="B28" s="99"/>
      <c r="C28" s="99"/>
      <c r="D28" s="99"/>
      <c r="E28" s="99"/>
      <c r="F28" s="99"/>
      <c r="G28" s="99"/>
      <c r="I28" s="109"/>
    </row>
    <row r="29" spans="1:9" s="96" customFormat="1" x14ac:dyDescent="0.25">
      <c r="A29"/>
      <c r="B29" s="99"/>
      <c r="C29" s="99"/>
      <c r="D29" s="99"/>
      <c r="E29" s="99"/>
      <c r="F29" s="99"/>
      <c r="G29" s="99"/>
      <c r="I29" s="109"/>
    </row>
    <row r="30" spans="1:9" s="96" customFormat="1" x14ac:dyDescent="0.25">
      <c r="A30"/>
      <c r="B30" s="99"/>
      <c r="C30" s="99"/>
      <c r="D30" s="99"/>
      <c r="E30" s="99"/>
      <c r="F30" s="99"/>
      <c r="G30" s="99"/>
      <c r="I30" s="109"/>
    </row>
    <row r="31" spans="1:9" s="96" customFormat="1" x14ac:dyDescent="0.25">
      <c r="A31"/>
      <c r="B31" s="99"/>
      <c r="C31" s="99"/>
      <c r="D31" s="99"/>
      <c r="E31" s="99"/>
      <c r="F31" s="99"/>
      <c r="G31" s="99"/>
      <c r="I31" s="109"/>
    </row>
    <row r="32" spans="1:9" s="96" customFormat="1" x14ac:dyDescent="0.25">
      <c r="A32"/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</sheetData>
  <sheetProtection algorithmName="SHA-512" hashValue="pcYEh6lvLOfrPUYZJ8YHKvAvXD9eT7U36GQF577pE9hXrvW2rAKd/8yPDcryVUbaRt8iejPL92PWHjDC1WEOrA==" saltValue="x06F/HDKX89D5CF6YnCX2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6">
    <tabColor theme="0"/>
  </sheetPr>
  <dimension ref="A1:J269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570312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679</v>
      </c>
      <c r="B1" s="95"/>
    </row>
    <row r="2" spans="1:9" x14ac:dyDescent="0.25">
      <c r="A2" s="102" t="s">
        <v>3</v>
      </c>
      <c r="B2" s="96">
        <v>220200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60" x14ac:dyDescent="0.25">
      <c r="A5" s="96" t="s">
        <v>44</v>
      </c>
      <c r="B5" s="96" t="s">
        <v>506</v>
      </c>
      <c r="C5" s="96" t="s">
        <v>542</v>
      </c>
      <c r="D5" s="96" t="s">
        <v>611</v>
      </c>
      <c r="E5" s="98">
        <v>42591</v>
      </c>
      <c r="F5" s="98">
        <v>42660</v>
      </c>
      <c r="G5" s="96">
        <v>2</v>
      </c>
      <c r="H5" s="96">
        <v>2</v>
      </c>
      <c r="I5" s="115">
        <v>7</v>
      </c>
    </row>
    <row r="6" spans="1:9" ht="75" x14ac:dyDescent="0.25">
      <c r="A6" s="96" t="s">
        <v>59</v>
      </c>
      <c r="B6" s="96" t="s">
        <v>506</v>
      </c>
      <c r="C6" s="96" t="s">
        <v>548</v>
      </c>
      <c r="D6" s="96" t="s">
        <v>692</v>
      </c>
      <c r="E6" s="98">
        <v>42591</v>
      </c>
      <c r="F6" s="98">
        <v>42772</v>
      </c>
      <c r="G6" s="96">
        <v>100</v>
      </c>
      <c r="H6" s="96">
        <v>50</v>
      </c>
      <c r="I6" s="115">
        <v>16</v>
      </c>
    </row>
    <row r="7" spans="1:9" ht="75" x14ac:dyDescent="0.25">
      <c r="A7" s="96" t="s">
        <v>60</v>
      </c>
      <c r="B7" s="96" t="s">
        <v>506</v>
      </c>
      <c r="C7" s="96" t="s">
        <v>548</v>
      </c>
      <c r="D7" s="96" t="s">
        <v>692</v>
      </c>
      <c r="E7" s="98">
        <v>42591</v>
      </c>
      <c r="F7" s="98">
        <v>42772</v>
      </c>
      <c r="G7" s="96">
        <v>100</v>
      </c>
      <c r="H7" s="96">
        <v>50</v>
      </c>
      <c r="I7" s="115">
        <v>16</v>
      </c>
    </row>
    <row r="8" spans="1:9" s="96" customFormat="1" ht="45" x14ac:dyDescent="0.25">
      <c r="A8" s="96" t="s">
        <v>81</v>
      </c>
      <c r="B8" s="96" t="s">
        <v>506</v>
      </c>
      <c r="C8" s="96" t="s">
        <v>535</v>
      </c>
      <c r="D8" s="96" t="s">
        <v>611</v>
      </c>
      <c r="E8" s="98">
        <v>42591</v>
      </c>
      <c r="F8" s="98">
        <v>42640</v>
      </c>
      <c r="G8" s="96">
        <v>2</v>
      </c>
      <c r="H8" s="96">
        <v>2</v>
      </c>
      <c r="I8" s="115">
        <v>3.4</v>
      </c>
    </row>
    <row r="9" spans="1:9" s="96" customFormat="1" ht="30" x14ac:dyDescent="0.25">
      <c r="A9" s="96" t="s">
        <v>77</v>
      </c>
      <c r="B9" s="96" t="s">
        <v>506</v>
      </c>
      <c r="C9" s="96" t="s">
        <v>536</v>
      </c>
      <c r="D9" s="96" t="s">
        <v>611</v>
      </c>
      <c r="E9" s="98">
        <v>42591</v>
      </c>
      <c r="F9" s="98">
        <v>42667</v>
      </c>
      <c r="G9" s="96">
        <v>2</v>
      </c>
      <c r="H9" s="96">
        <v>2</v>
      </c>
      <c r="I9" s="115">
        <v>1.9</v>
      </c>
    </row>
    <row r="10" spans="1:9" s="96" customFormat="1" ht="30" x14ac:dyDescent="0.25">
      <c r="A10" s="96" t="s">
        <v>78</v>
      </c>
      <c r="B10" s="96" t="s">
        <v>506</v>
      </c>
      <c r="C10" s="96" t="s">
        <v>536</v>
      </c>
      <c r="D10" s="96" t="s">
        <v>611</v>
      </c>
      <c r="E10" s="98">
        <v>42591</v>
      </c>
      <c r="F10" s="98">
        <v>42667</v>
      </c>
      <c r="G10" s="96">
        <v>2</v>
      </c>
      <c r="H10" s="96">
        <v>2</v>
      </c>
      <c r="I10" s="115">
        <v>1.98</v>
      </c>
    </row>
    <row r="11" spans="1:9" s="96" customFormat="1" ht="30" x14ac:dyDescent="0.25">
      <c r="A11" s="96" t="s">
        <v>79</v>
      </c>
      <c r="B11" s="96" t="s">
        <v>506</v>
      </c>
      <c r="C11" s="96" t="s">
        <v>548</v>
      </c>
      <c r="D11" s="96" t="s">
        <v>611</v>
      </c>
      <c r="E11" s="98">
        <v>42591</v>
      </c>
      <c r="F11" s="98">
        <v>42772</v>
      </c>
      <c r="G11" s="96">
        <v>2</v>
      </c>
      <c r="H11" s="96">
        <v>2</v>
      </c>
      <c r="I11" s="115">
        <v>2.58</v>
      </c>
    </row>
    <row r="12" spans="1:9" s="96" customFormat="1" ht="45" x14ac:dyDescent="0.25">
      <c r="A12" s="96" t="s">
        <v>121</v>
      </c>
      <c r="B12" s="96" t="s">
        <v>506</v>
      </c>
      <c r="C12" s="96" t="s">
        <v>541</v>
      </c>
      <c r="D12" s="96" t="s">
        <v>611</v>
      </c>
      <c r="E12" s="98">
        <v>42591</v>
      </c>
      <c r="F12" s="98">
        <v>42641</v>
      </c>
      <c r="G12" s="96">
        <v>2</v>
      </c>
      <c r="H12" s="96">
        <v>2</v>
      </c>
      <c r="I12" s="115">
        <v>39.979999999999997</v>
      </c>
    </row>
    <row r="13" spans="1:9" s="96" customFormat="1" ht="45" x14ac:dyDescent="0.25">
      <c r="A13" s="96" t="s">
        <v>124</v>
      </c>
      <c r="B13" s="96" t="s">
        <v>506</v>
      </c>
      <c r="C13" s="96" t="s">
        <v>538</v>
      </c>
      <c r="D13" s="96" t="s">
        <v>611</v>
      </c>
      <c r="E13" s="98">
        <v>42591</v>
      </c>
      <c r="F13" s="98">
        <v>42646</v>
      </c>
      <c r="G13" s="96">
        <v>2</v>
      </c>
      <c r="H13" s="96">
        <v>2</v>
      </c>
      <c r="I13" s="115">
        <v>34.979999999999997</v>
      </c>
    </row>
    <row r="14" spans="1:9" s="96" customFormat="1" ht="30" x14ac:dyDescent="0.25">
      <c r="A14" s="96" t="s">
        <v>159</v>
      </c>
      <c r="B14" s="96" t="s">
        <v>506</v>
      </c>
      <c r="C14" s="96" t="s">
        <v>543</v>
      </c>
      <c r="D14" s="96" t="s">
        <v>611</v>
      </c>
      <c r="E14" s="98">
        <v>42591</v>
      </c>
      <c r="F14" s="98">
        <v>42639</v>
      </c>
      <c r="G14" s="96">
        <v>2</v>
      </c>
      <c r="H14" s="96">
        <v>2</v>
      </c>
      <c r="I14" s="115">
        <v>2.16</v>
      </c>
    </row>
    <row r="15" spans="1:9" ht="30" x14ac:dyDescent="0.25">
      <c r="A15" s="96" t="s">
        <v>56</v>
      </c>
      <c r="B15" s="96" t="s">
        <v>506</v>
      </c>
      <c r="C15" s="96" t="s">
        <v>539</v>
      </c>
      <c r="D15" s="96" t="s">
        <v>611</v>
      </c>
      <c r="E15" s="98">
        <v>42591</v>
      </c>
      <c r="F15" s="98">
        <v>42633</v>
      </c>
      <c r="G15" s="96">
        <v>40</v>
      </c>
      <c r="H15" s="96">
        <v>40</v>
      </c>
      <c r="I15" s="115">
        <v>100.8</v>
      </c>
    </row>
    <row r="16" spans="1:9" ht="75" x14ac:dyDescent="0.25">
      <c r="A16" s="96" t="s">
        <v>61</v>
      </c>
      <c r="B16" s="96" t="s">
        <v>506</v>
      </c>
      <c r="C16" s="96" t="s">
        <v>548</v>
      </c>
      <c r="D16" s="96" t="s">
        <v>611</v>
      </c>
      <c r="E16" s="98">
        <v>42591</v>
      </c>
      <c r="F16" s="98">
        <v>42772</v>
      </c>
      <c r="G16" s="96">
        <v>50</v>
      </c>
      <c r="H16" s="96">
        <v>50</v>
      </c>
      <c r="I16" s="115">
        <v>16</v>
      </c>
    </row>
    <row r="17" spans="1:9" ht="30" x14ac:dyDescent="0.25">
      <c r="A17" s="96" t="s">
        <v>67</v>
      </c>
      <c r="B17" s="96" t="s">
        <v>506</v>
      </c>
      <c r="C17" s="96" t="s">
        <v>542</v>
      </c>
      <c r="D17" s="96" t="s">
        <v>611</v>
      </c>
      <c r="E17" s="98">
        <v>42591</v>
      </c>
      <c r="F17" s="98">
        <v>42660</v>
      </c>
      <c r="G17" s="96">
        <v>20</v>
      </c>
      <c r="H17" s="96">
        <v>20</v>
      </c>
      <c r="I17" s="115">
        <v>17</v>
      </c>
    </row>
    <row r="18" spans="1:9" ht="45" x14ac:dyDescent="0.25">
      <c r="A18" s="96" t="s">
        <v>48</v>
      </c>
      <c r="B18" s="96" t="s">
        <v>506</v>
      </c>
      <c r="C18" s="96" t="s">
        <v>543</v>
      </c>
      <c r="D18" s="96" t="s">
        <v>611</v>
      </c>
      <c r="E18" s="98">
        <v>42591</v>
      </c>
      <c r="F18" s="98">
        <v>42639</v>
      </c>
      <c r="G18" s="96">
        <v>6</v>
      </c>
      <c r="H18" s="96">
        <v>6</v>
      </c>
      <c r="I18" s="115">
        <v>2.4000000000000004</v>
      </c>
    </row>
    <row r="19" spans="1:9" ht="30" x14ac:dyDescent="0.25">
      <c r="A19" s="96" t="s">
        <v>49</v>
      </c>
      <c r="B19" s="96" t="s">
        <v>506</v>
      </c>
      <c r="C19" s="96" t="s">
        <v>536</v>
      </c>
      <c r="D19" s="96" t="s">
        <v>611</v>
      </c>
      <c r="E19" s="98">
        <v>42591</v>
      </c>
      <c r="F19" s="98">
        <v>42667</v>
      </c>
      <c r="G19" s="96">
        <v>12</v>
      </c>
      <c r="H19" s="96">
        <v>12</v>
      </c>
      <c r="I19" s="115">
        <v>41.88</v>
      </c>
    </row>
    <row r="20" spans="1:9" ht="60" x14ac:dyDescent="0.25">
      <c r="A20" s="96" t="s">
        <v>106</v>
      </c>
      <c r="B20" s="96" t="s">
        <v>506</v>
      </c>
      <c r="C20" s="96" t="s">
        <v>544</v>
      </c>
      <c r="D20" s="96" t="s">
        <v>698</v>
      </c>
      <c r="E20" s="98">
        <v>42591</v>
      </c>
      <c r="F20" s="96" t="s">
        <v>671</v>
      </c>
      <c r="G20" s="96">
        <v>6</v>
      </c>
      <c r="H20" s="96">
        <v>6</v>
      </c>
      <c r="I20" s="115">
        <v>134.64000000000001</v>
      </c>
    </row>
    <row r="21" spans="1:9" s="96" customFormat="1" ht="30" x14ac:dyDescent="0.25">
      <c r="A21" s="96" t="s">
        <v>178</v>
      </c>
      <c r="B21" s="96" t="s">
        <v>506</v>
      </c>
      <c r="C21" s="96" t="s">
        <v>548</v>
      </c>
      <c r="D21" s="96" t="s">
        <v>611</v>
      </c>
      <c r="E21" s="98">
        <v>42591</v>
      </c>
      <c r="F21" s="98">
        <v>42772</v>
      </c>
      <c r="G21" s="96">
        <v>2</v>
      </c>
      <c r="H21" s="96">
        <v>2</v>
      </c>
      <c r="I21" s="115">
        <v>5.38</v>
      </c>
    </row>
    <row r="22" spans="1:9" s="96" customFormat="1" ht="45" x14ac:dyDescent="0.25">
      <c r="A22" s="96" t="s">
        <v>114</v>
      </c>
      <c r="B22" s="96" t="s">
        <v>506</v>
      </c>
      <c r="C22" s="96" t="s">
        <v>546</v>
      </c>
      <c r="D22" s="96" t="s">
        <v>611</v>
      </c>
      <c r="E22" s="98">
        <v>42591</v>
      </c>
      <c r="F22" s="98">
        <v>42653</v>
      </c>
      <c r="G22" s="96">
        <v>20</v>
      </c>
      <c r="H22" s="96">
        <v>20</v>
      </c>
      <c r="I22" s="115">
        <v>20.6</v>
      </c>
    </row>
    <row r="23" spans="1:9" s="96" customFormat="1" ht="30" x14ac:dyDescent="0.25">
      <c r="A23" s="96" t="s">
        <v>176</v>
      </c>
      <c r="B23" s="96" t="s">
        <v>506</v>
      </c>
      <c r="C23" s="96" t="s">
        <v>549</v>
      </c>
      <c r="D23" s="96" t="s">
        <v>611</v>
      </c>
      <c r="E23" s="98">
        <v>42591</v>
      </c>
      <c r="F23" s="98">
        <v>42717</v>
      </c>
      <c r="G23" s="96">
        <v>4</v>
      </c>
      <c r="H23" s="96">
        <v>4</v>
      </c>
      <c r="I23" s="115">
        <v>7.52</v>
      </c>
    </row>
    <row r="24" spans="1:9" s="96" customFormat="1" ht="45" x14ac:dyDescent="0.25">
      <c r="A24" s="96" t="s">
        <v>97</v>
      </c>
      <c r="B24" s="96" t="s">
        <v>506</v>
      </c>
      <c r="C24" s="96" t="s">
        <v>539</v>
      </c>
      <c r="D24" s="96" t="s">
        <v>611</v>
      </c>
      <c r="E24" s="98">
        <v>42591</v>
      </c>
      <c r="F24" s="98">
        <v>42633</v>
      </c>
      <c r="G24" s="96">
        <v>2</v>
      </c>
      <c r="H24" s="96">
        <v>2</v>
      </c>
      <c r="I24" s="115">
        <v>0.14000000000000001</v>
      </c>
    </row>
    <row r="25" spans="1:9" s="96" customFormat="1" ht="45.75" thickBot="1" x14ac:dyDescent="0.3">
      <c r="A25" s="96" t="s">
        <v>96</v>
      </c>
      <c r="B25" s="96" t="s">
        <v>506</v>
      </c>
      <c r="C25" s="96" t="s">
        <v>539</v>
      </c>
      <c r="D25" s="96" t="s">
        <v>611</v>
      </c>
      <c r="E25" s="98">
        <v>42591</v>
      </c>
      <c r="F25" s="98">
        <v>42633</v>
      </c>
      <c r="G25" s="96">
        <v>2</v>
      </c>
      <c r="H25" s="96">
        <v>2</v>
      </c>
      <c r="I25" s="115">
        <v>0.2</v>
      </c>
    </row>
    <row r="26" spans="1:9" s="96" customFormat="1" ht="61.5" thickTop="1" thickBot="1" x14ac:dyDescent="0.3">
      <c r="A26" s="96" t="s">
        <v>133</v>
      </c>
      <c r="B26" s="96" t="s">
        <v>506</v>
      </c>
      <c r="C26" s="96" t="s">
        <v>545</v>
      </c>
      <c r="D26" s="96" t="s">
        <v>699</v>
      </c>
      <c r="E26" s="98">
        <v>42591</v>
      </c>
      <c r="F26" s="96" t="s">
        <v>671</v>
      </c>
      <c r="G26" s="96">
        <v>4</v>
      </c>
      <c r="H26" s="96">
        <v>4</v>
      </c>
      <c r="I26" s="115">
        <v>14.6</v>
      </c>
    </row>
    <row r="27" spans="1:9" s="96" customFormat="1" ht="60.75" thickTop="1" x14ac:dyDescent="0.25">
      <c r="A27" s="96" t="s">
        <v>160</v>
      </c>
      <c r="B27" s="96" t="s">
        <v>506</v>
      </c>
      <c r="C27" s="96" t="s">
        <v>539</v>
      </c>
      <c r="D27" s="96" t="s">
        <v>611</v>
      </c>
      <c r="E27" s="98">
        <v>42591</v>
      </c>
      <c r="F27" s="98">
        <v>42633</v>
      </c>
      <c r="G27" s="96">
        <v>2</v>
      </c>
      <c r="H27" s="96">
        <v>2</v>
      </c>
      <c r="I27" s="115">
        <v>129</v>
      </c>
    </row>
    <row r="28" spans="1:9" s="96" customFormat="1" ht="60" x14ac:dyDescent="0.25">
      <c r="A28" s="96" t="s">
        <v>167</v>
      </c>
      <c r="B28" s="96" t="s">
        <v>506</v>
      </c>
      <c r="C28" s="96" t="s">
        <v>543</v>
      </c>
      <c r="D28" s="96" t="s">
        <v>692</v>
      </c>
      <c r="E28" s="98">
        <v>42591</v>
      </c>
      <c r="F28" s="98">
        <v>42639</v>
      </c>
      <c r="G28" s="96">
        <v>20</v>
      </c>
      <c r="H28" s="96">
        <v>10</v>
      </c>
      <c r="I28" s="115">
        <v>9.3999999999999986</v>
      </c>
    </row>
    <row r="29" spans="1:9" s="96" customFormat="1" ht="75" x14ac:dyDescent="0.25">
      <c r="A29" s="96" t="s">
        <v>135</v>
      </c>
      <c r="B29" s="96" t="s">
        <v>506</v>
      </c>
      <c r="C29" s="96" t="s">
        <v>545</v>
      </c>
      <c r="D29" s="96" t="s">
        <v>699</v>
      </c>
      <c r="E29" s="98">
        <v>42591</v>
      </c>
      <c r="F29" s="96" t="s">
        <v>671</v>
      </c>
      <c r="G29" s="96">
        <v>2</v>
      </c>
      <c r="H29" s="96">
        <v>2</v>
      </c>
      <c r="I29" s="115">
        <v>7.5</v>
      </c>
    </row>
    <row r="30" spans="1:9" s="96" customFormat="1" ht="75" x14ac:dyDescent="0.25">
      <c r="A30" s="96" t="s">
        <v>149</v>
      </c>
      <c r="B30" s="96" t="s">
        <v>506</v>
      </c>
      <c r="C30" s="96" t="s">
        <v>539</v>
      </c>
      <c r="D30" s="96" t="s">
        <v>692</v>
      </c>
      <c r="E30" s="98">
        <v>42591</v>
      </c>
      <c r="F30" s="98">
        <v>42633</v>
      </c>
      <c r="G30" s="96">
        <v>50</v>
      </c>
      <c r="H30" s="96">
        <v>18</v>
      </c>
      <c r="I30" s="115">
        <v>10.799999999999999</v>
      </c>
    </row>
    <row r="31" spans="1:9" s="96" customFormat="1" ht="45.75" thickBot="1" x14ac:dyDescent="0.3">
      <c r="A31" s="96" t="s">
        <v>531</v>
      </c>
      <c r="B31" s="96" t="s">
        <v>506</v>
      </c>
      <c r="C31" s="96" t="s">
        <v>542</v>
      </c>
      <c r="D31" s="96" t="s">
        <v>611</v>
      </c>
      <c r="E31" s="98">
        <v>42591</v>
      </c>
      <c r="F31" s="98">
        <v>42660</v>
      </c>
      <c r="G31" s="96">
        <v>2</v>
      </c>
      <c r="H31" s="96">
        <v>2</v>
      </c>
      <c r="I31" s="115">
        <v>6.3</v>
      </c>
    </row>
    <row r="32" spans="1:9" s="96" customFormat="1" ht="16.5" thickTop="1" thickBot="1" x14ac:dyDescent="0.3">
      <c r="A32" s="104" t="s">
        <v>357</v>
      </c>
      <c r="B32" s="105"/>
      <c r="C32" s="106"/>
      <c r="D32" s="106"/>
      <c r="E32" s="106"/>
      <c r="F32" s="106"/>
      <c r="G32" s="107">
        <f>SUM(G24:G31)</f>
        <v>84</v>
      </c>
      <c r="H32" s="107">
        <f>SUM(H24:H31)</f>
        <v>42</v>
      </c>
      <c r="I32" s="108">
        <f>SUM(I24:I31)</f>
        <v>177.94000000000003</v>
      </c>
    </row>
    <row r="33" spans="1:10" s="96" customFormat="1" ht="15.75" thickTop="1" x14ac:dyDescent="0.25">
      <c r="A33" s="111"/>
      <c r="B33" s="111"/>
      <c r="C33" s="111"/>
      <c r="D33" s="111"/>
      <c r="E33" s="111"/>
      <c r="F33" s="111"/>
      <c r="G33" s="112"/>
      <c r="H33" s="112"/>
      <c r="I33" s="113"/>
      <c r="J33" s="114"/>
    </row>
    <row r="34" spans="1:10" s="96" customFormat="1" x14ac:dyDescent="0.25">
      <c r="A34" s="100" t="s">
        <v>359</v>
      </c>
      <c r="B34" s="99"/>
      <c r="C34" s="99"/>
      <c r="D34" s="99"/>
      <c r="E34" s="99"/>
      <c r="F34" s="99"/>
      <c r="G34" s="99"/>
      <c r="I34" s="109"/>
    </row>
    <row r="35" spans="1:10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10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10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10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10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10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10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10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10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10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10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10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10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10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  <row r="266" spans="1:9" s="96" customFormat="1" x14ac:dyDescent="0.25">
      <c r="A266"/>
      <c r="B266" s="99"/>
      <c r="C266" s="99"/>
      <c r="D266" s="99"/>
      <c r="E266" s="99"/>
      <c r="F266" s="99"/>
      <c r="G266" s="99"/>
      <c r="I266" s="109"/>
    </row>
    <row r="267" spans="1:9" s="96" customFormat="1" x14ac:dyDescent="0.25">
      <c r="A267"/>
      <c r="B267" s="99"/>
      <c r="C267" s="99"/>
      <c r="D267" s="99"/>
      <c r="E267" s="99"/>
      <c r="F267" s="99"/>
      <c r="G267" s="99"/>
      <c r="I267" s="109"/>
    </row>
    <row r="268" spans="1:9" s="96" customFormat="1" x14ac:dyDescent="0.25">
      <c r="A268"/>
      <c r="B268" s="99"/>
      <c r="C268" s="99"/>
      <c r="D268" s="99"/>
      <c r="E268" s="99"/>
      <c r="F268" s="99"/>
      <c r="G268" s="99"/>
      <c r="I268" s="109"/>
    </row>
    <row r="269" spans="1:9" s="96" customFormat="1" x14ac:dyDescent="0.25">
      <c r="A269"/>
      <c r="B269" s="99"/>
      <c r="C269" s="99"/>
      <c r="D269" s="99"/>
      <c r="E269" s="99"/>
      <c r="F269" s="99"/>
      <c r="G269" s="99"/>
      <c r="I269" s="109"/>
    </row>
  </sheetData>
  <sheetProtection algorithmName="SHA-512" hashValue="SefZhUAarvKR8Oh2D1/SLaOMTNXM6aBt4zsr0R12VaJXZNGG7UU4ujM+ogjah4Wl4fB0Nmi4OE75McZUWAVcWA==" saltValue="2rPgRdyuSHGQ0zOAALDr1g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6"/>
  <dimension ref="A1:J194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10" ht="23.25" customHeight="1" x14ac:dyDescent="0.25">
      <c r="A1" s="94" t="s">
        <v>391</v>
      </c>
      <c r="B1" s="95"/>
    </row>
    <row r="2" spans="1:10" x14ac:dyDescent="0.25">
      <c r="A2" s="102" t="s">
        <v>3</v>
      </c>
      <c r="B2" s="96">
        <v>220300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10" ht="75" x14ac:dyDescent="0.25">
      <c r="A5" s="96" t="s">
        <v>58</v>
      </c>
      <c r="B5" s="96" t="s">
        <v>306</v>
      </c>
      <c r="C5" s="96" t="s">
        <v>418</v>
      </c>
      <c r="D5" s="96" t="s">
        <v>611</v>
      </c>
      <c r="E5" s="98">
        <v>42524</v>
      </c>
      <c r="F5" s="98">
        <v>42583</v>
      </c>
      <c r="G5" s="96">
        <v>20</v>
      </c>
      <c r="H5" s="96">
        <v>20</v>
      </c>
      <c r="I5" s="115">
        <v>10</v>
      </c>
    </row>
    <row r="6" spans="1:10" ht="75" x14ac:dyDescent="0.25">
      <c r="A6" s="96" t="s">
        <v>59</v>
      </c>
      <c r="B6" s="96" t="s">
        <v>306</v>
      </c>
      <c r="C6" s="96" t="s">
        <v>431</v>
      </c>
      <c r="D6" s="96" t="s">
        <v>611</v>
      </c>
      <c r="E6" s="98">
        <v>42527</v>
      </c>
      <c r="F6" s="98">
        <v>42613</v>
      </c>
      <c r="G6" s="96">
        <v>20</v>
      </c>
      <c r="H6" s="96">
        <v>20</v>
      </c>
      <c r="I6" s="115">
        <v>6.4</v>
      </c>
    </row>
    <row r="7" spans="1:10" ht="75" x14ac:dyDescent="0.25">
      <c r="A7" s="96" t="s">
        <v>60</v>
      </c>
      <c r="B7" s="96" t="s">
        <v>306</v>
      </c>
      <c r="C7" s="96" t="s">
        <v>431</v>
      </c>
      <c r="D7" s="96" t="s">
        <v>611</v>
      </c>
      <c r="E7" s="98">
        <v>42527</v>
      </c>
      <c r="F7" s="98">
        <v>42613</v>
      </c>
      <c r="G7" s="96">
        <v>20</v>
      </c>
      <c r="H7" s="96">
        <v>20</v>
      </c>
      <c r="I7" s="115">
        <v>6.4</v>
      </c>
    </row>
    <row r="8" spans="1:10" s="96" customFormat="1" ht="30" x14ac:dyDescent="0.25">
      <c r="A8" s="96" t="s">
        <v>77</v>
      </c>
      <c r="B8" s="96" t="s">
        <v>306</v>
      </c>
      <c r="C8" s="96" t="s">
        <v>415</v>
      </c>
      <c r="D8" s="96" t="s">
        <v>611</v>
      </c>
      <c r="E8" s="98">
        <v>42524</v>
      </c>
      <c r="F8" s="98">
        <v>42564</v>
      </c>
      <c r="G8" s="96">
        <v>4</v>
      </c>
      <c r="H8" s="96">
        <v>4</v>
      </c>
      <c r="I8" s="115">
        <v>3.8</v>
      </c>
    </row>
    <row r="9" spans="1:10" s="96" customFormat="1" ht="30" x14ac:dyDescent="0.25">
      <c r="A9" s="96" t="s">
        <v>78</v>
      </c>
      <c r="B9" s="96" t="s">
        <v>306</v>
      </c>
      <c r="C9" s="96" t="s">
        <v>415</v>
      </c>
      <c r="D9" s="96" t="s">
        <v>611</v>
      </c>
      <c r="E9" s="98">
        <v>42524</v>
      </c>
      <c r="F9" s="98">
        <v>42564</v>
      </c>
      <c r="G9" s="96">
        <v>2</v>
      </c>
      <c r="H9" s="96">
        <v>2</v>
      </c>
      <c r="I9" s="115">
        <v>1.98</v>
      </c>
    </row>
    <row r="10" spans="1:10" s="96" customFormat="1" ht="30" x14ac:dyDescent="0.25">
      <c r="A10" s="96" t="s">
        <v>79</v>
      </c>
      <c r="B10" s="96" t="s">
        <v>306</v>
      </c>
      <c r="C10" s="96" t="s">
        <v>431</v>
      </c>
      <c r="D10" s="96" t="s">
        <v>611</v>
      </c>
      <c r="E10" s="98">
        <v>42527</v>
      </c>
      <c r="F10" s="98">
        <v>42613</v>
      </c>
      <c r="G10" s="96">
        <v>2</v>
      </c>
      <c r="H10" s="96">
        <v>2</v>
      </c>
      <c r="I10" s="115">
        <v>2.58</v>
      </c>
    </row>
    <row r="11" spans="1:10" s="96" customFormat="1" ht="45" x14ac:dyDescent="0.25">
      <c r="A11" s="96" t="s">
        <v>132</v>
      </c>
      <c r="B11" s="96" t="s">
        <v>306</v>
      </c>
      <c r="C11" s="96" t="s">
        <v>423</v>
      </c>
      <c r="D11" s="96" t="s">
        <v>611</v>
      </c>
      <c r="E11" s="98">
        <v>42524</v>
      </c>
      <c r="F11" s="98">
        <v>42576</v>
      </c>
      <c r="G11" s="96">
        <v>5</v>
      </c>
      <c r="H11" s="96">
        <v>5</v>
      </c>
      <c r="I11" s="115">
        <v>10</v>
      </c>
    </row>
    <row r="12" spans="1:10" s="96" customFormat="1" ht="105.75" thickBot="1" x14ac:dyDescent="0.3">
      <c r="A12" s="96" t="s">
        <v>137</v>
      </c>
      <c r="B12" s="96" t="s">
        <v>306</v>
      </c>
      <c r="C12" s="96" t="s">
        <v>420</v>
      </c>
      <c r="D12" s="96" t="s">
        <v>611</v>
      </c>
      <c r="E12" s="98">
        <v>42524</v>
      </c>
      <c r="F12" s="98">
        <v>42579</v>
      </c>
      <c r="G12" s="96">
        <v>40</v>
      </c>
      <c r="H12" s="96">
        <v>40</v>
      </c>
      <c r="I12" s="115">
        <v>456.8</v>
      </c>
    </row>
    <row r="13" spans="1:10" s="96" customFormat="1" ht="76.5" thickTop="1" thickBot="1" x14ac:dyDescent="0.3">
      <c r="A13" s="96" t="s">
        <v>141</v>
      </c>
      <c r="B13" s="96" t="s">
        <v>306</v>
      </c>
      <c r="C13" s="96" t="s">
        <v>477</v>
      </c>
      <c r="D13" s="96" t="s">
        <v>478</v>
      </c>
      <c r="E13" s="96" t="s">
        <v>477</v>
      </c>
      <c r="F13" s="96" t="s">
        <v>477</v>
      </c>
      <c r="G13" s="96">
        <v>1</v>
      </c>
      <c r="H13" s="96" t="s">
        <v>477</v>
      </c>
      <c r="I13" s="115">
        <v>0</v>
      </c>
    </row>
    <row r="14" spans="1:10" s="96" customFormat="1" ht="45.75" thickTop="1" x14ac:dyDescent="0.25">
      <c r="A14" s="96" t="s">
        <v>161</v>
      </c>
      <c r="B14" s="96" t="s">
        <v>306</v>
      </c>
      <c r="C14" s="96" t="s">
        <v>432</v>
      </c>
      <c r="D14" s="96" t="s">
        <v>611</v>
      </c>
      <c r="E14" s="98">
        <v>42527</v>
      </c>
      <c r="F14" s="98">
        <v>42562</v>
      </c>
      <c r="G14" s="96">
        <v>12</v>
      </c>
      <c r="H14" s="96">
        <v>12</v>
      </c>
      <c r="I14" s="115">
        <v>18.12</v>
      </c>
      <c r="J14" s="114"/>
    </row>
    <row r="15" spans="1:10" s="96" customFormat="1" ht="60" x14ac:dyDescent="0.25">
      <c r="A15" s="96" t="s">
        <v>162</v>
      </c>
      <c r="B15" s="96" t="s">
        <v>306</v>
      </c>
      <c r="C15" s="96" t="s">
        <v>432</v>
      </c>
      <c r="D15" s="96" t="s">
        <v>692</v>
      </c>
      <c r="E15" s="98">
        <v>42527</v>
      </c>
      <c r="F15" s="98">
        <v>42562</v>
      </c>
      <c r="G15" s="96">
        <v>20</v>
      </c>
      <c r="H15" s="96">
        <v>10</v>
      </c>
      <c r="I15" s="115">
        <v>14.9</v>
      </c>
    </row>
    <row r="16" spans="1:10" s="96" customFormat="1" ht="60" x14ac:dyDescent="0.25">
      <c r="A16" s="96" t="s">
        <v>109</v>
      </c>
      <c r="B16" s="96" t="s">
        <v>306</v>
      </c>
      <c r="C16" s="96" t="s">
        <v>416</v>
      </c>
      <c r="D16" s="96" t="s">
        <v>611</v>
      </c>
      <c r="E16" s="98">
        <v>42524</v>
      </c>
      <c r="F16" s="98">
        <v>42597</v>
      </c>
      <c r="G16" s="96">
        <v>4</v>
      </c>
      <c r="H16" s="96">
        <v>4</v>
      </c>
      <c r="I16" s="115">
        <v>7</v>
      </c>
    </row>
    <row r="17" spans="1:9" s="96" customFormat="1" ht="30" x14ac:dyDescent="0.25">
      <c r="A17" s="96" t="s">
        <v>168</v>
      </c>
      <c r="B17" s="96" t="s">
        <v>306</v>
      </c>
      <c r="C17" s="96" t="s">
        <v>431</v>
      </c>
      <c r="D17" s="96" t="s">
        <v>611</v>
      </c>
      <c r="E17" s="98">
        <v>42527</v>
      </c>
      <c r="F17" s="98">
        <v>42613</v>
      </c>
      <c r="G17" s="96">
        <v>20</v>
      </c>
      <c r="H17" s="96">
        <v>20</v>
      </c>
      <c r="I17" s="115">
        <v>24.2</v>
      </c>
    </row>
    <row r="18" spans="1:9" s="96" customFormat="1" ht="45" x14ac:dyDescent="0.25">
      <c r="A18" s="96" t="s">
        <v>174</v>
      </c>
      <c r="B18" s="96" t="s">
        <v>306</v>
      </c>
      <c r="C18" s="96" t="s">
        <v>418</v>
      </c>
      <c r="D18" s="96" t="s">
        <v>611</v>
      </c>
      <c r="E18" s="98">
        <v>42524</v>
      </c>
      <c r="F18" s="98">
        <v>42583</v>
      </c>
      <c r="G18" s="96">
        <v>5</v>
      </c>
      <c r="H18" s="96">
        <v>5</v>
      </c>
      <c r="I18" s="115">
        <v>37.700000000000003</v>
      </c>
    </row>
    <row r="19" spans="1:9" s="96" customFormat="1" ht="75" x14ac:dyDescent="0.25">
      <c r="A19" s="96" t="s">
        <v>61</v>
      </c>
      <c r="B19" s="96" t="s">
        <v>306</v>
      </c>
      <c r="C19" s="96" t="s">
        <v>431</v>
      </c>
      <c r="D19" s="96" t="s">
        <v>611</v>
      </c>
      <c r="E19" s="98">
        <v>42527</v>
      </c>
      <c r="F19" s="98">
        <v>42613</v>
      </c>
      <c r="G19" s="96">
        <v>20</v>
      </c>
      <c r="H19" s="96">
        <v>20</v>
      </c>
      <c r="I19" s="115">
        <v>6.4</v>
      </c>
    </row>
    <row r="20" spans="1:9" s="96" customFormat="1" ht="60" x14ac:dyDescent="0.25">
      <c r="A20" s="96" t="s">
        <v>113</v>
      </c>
      <c r="B20" s="96" t="s">
        <v>306</v>
      </c>
      <c r="C20" s="96" t="s">
        <v>416</v>
      </c>
      <c r="D20" s="96" t="s">
        <v>692</v>
      </c>
      <c r="E20" s="98">
        <v>42524</v>
      </c>
      <c r="F20" s="98">
        <v>42597</v>
      </c>
      <c r="G20" s="96">
        <v>10</v>
      </c>
      <c r="H20" s="96">
        <v>5</v>
      </c>
      <c r="I20" s="115">
        <v>25</v>
      </c>
    </row>
    <row r="21" spans="1:9" s="96" customFormat="1" ht="60" x14ac:dyDescent="0.25">
      <c r="A21" s="96" t="s">
        <v>74</v>
      </c>
      <c r="B21" s="96" t="s">
        <v>306</v>
      </c>
      <c r="C21" s="96" t="s">
        <v>413</v>
      </c>
      <c r="D21" s="96" t="s">
        <v>692</v>
      </c>
      <c r="E21" s="98">
        <v>42524</v>
      </c>
      <c r="F21" s="98">
        <v>42579</v>
      </c>
      <c r="G21" s="96">
        <v>100</v>
      </c>
      <c r="H21" s="96">
        <v>50</v>
      </c>
      <c r="I21" s="115">
        <v>11</v>
      </c>
    </row>
    <row r="22" spans="1:9" s="96" customFormat="1" ht="30" x14ac:dyDescent="0.25">
      <c r="A22" s="96" t="s">
        <v>116</v>
      </c>
      <c r="B22" s="96" t="s">
        <v>306</v>
      </c>
      <c r="C22" s="96" t="s">
        <v>422</v>
      </c>
      <c r="D22" s="96" t="s">
        <v>611</v>
      </c>
      <c r="E22" s="98">
        <v>42524</v>
      </c>
      <c r="F22" s="98">
        <v>42590</v>
      </c>
      <c r="G22" s="96">
        <v>5</v>
      </c>
      <c r="H22" s="96">
        <v>5</v>
      </c>
      <c r="I22" s="115">
        <v>6.1</v>
      </c>
    </row>
    <row r="23" spans="1:9" s="96" customFormat="1" ht="30" x14ac:dyDescent="0.25">
      <c r="A23" s="96" t="s">
        <v>49</v>
      </c>
      <c r="B23" s="96" t="s">
        <v>306</v>
      </c>
      <c r="C23" s="96" t="s">
        <v>415</v>
      </c>
      <c r="D23" s="96" t="s">
        <v>611</v>
      </c>
      <c r="E23" s="98">
        <v>42524</v>
      </c>
      <c r="F23" s="98">
        <v>42564</v>
      </c>
      <c r="G23" s="96">
        <v>2</v>
      </c>
      <c r="H23" s="96">
        <v>2</v>
      </c>
      <c r="I23" s="115">
        <v>6.98</v>
      </c>
    </row>
    <row r="24" spans="1:9" s="96" customFormat="1" ht="45" x14ac:dyDescent="0.25">
      <c r="A24" s="96" t="s">
        <v>110</v>
      </c>
      <c r="B24" s="96" t="s">
        <v>306</v>
      </c>
      <c r="C24" s="96" t="s">
        <v>414</v>
      </c>
      <c r="D24" s="96" t="s">
        <v>611</v>
      </c>
      <c r="E24" s="98">
        <v>42524</v>
      </c>
      <c r="F24" s="98">
        <v>42612</v>
      </c>
      <c r="G24" s="96">
        <v>4</v>
      </c>
      <c r="H24" s="96">
        <v>4</v>
      </c>
      <c r="I24" s="115">
        <v>3.88</v>
      </c>
    </row>
    <row r="25" spans="1:9" s="96" customFormat="1" ht="60" x14ac:dyDescent="0.25">
      <c r="A25" s="96" t="s">
        <v>112</v>
      </c>
      <c r="B25" s="96" t="s">
        <v>306</v>
      </c>
      <c r="C25" s="96" t="s">
        <v>416</v>
      </c>
      <c r="D25" s="96" t="s">
        <v>692</v>
      </c>
      <c r="E25" s="98">
        <v>42524</v>
      </c>
      <c r="F25" s="98">
        <v>42597</v>
      </c>
      <c r="G25" s="96">
        <v>20</v>
      </c>
      <c r="H25" s="96">
        <v>5</v>
      </c>
      <c r="I25" s="115">
        <v>12</v>
      </c>
    </row>
    <row r="26" spans="1:9" s="96" customFormat="1" ht="60" x14ac:dyDescent="0.25">
      <c r="A26" s="96" t="s">
        <v>46</v>
      </c>
      <c r="B26" s="96" t="s">
        <v>306</v>
      </c>
      <c r="C26" s="96" t="s">
        <v>434</v>
      </c>
      <c r="D26" s="96" t="s">
        <v>611</v>
      </c>
      <c r="E26" s="98">
        <v>42527</v>
      </c>
      <c r="F26" s="98">
        <v>42592</v>
      </c>
      <c r="G26" s="96">
        <v>1</v>
      </c>
      <c r="H26" s="96">
        <v>1</v>
      </c>
      <c r="I26" s="115">
        <v>1.95</v>
      </c>
    </row>
    <row r="27" spans="1:9" s="96" customFormat="1" ht="30" x14ac:dyDescent="0.25">
      <c r="A27" s="96" t="s">
        <v>175</v>
      </c>
      <c r="B27" s="96" t="s">
        <v>306</v>
      </c>
      <c r="C27" s="96" t="s">
        <v>419</v>
      </c>
      <c r="D27" s="96" t="s">
        <v>611</v>
      </c>
      <c r="E27" s="98">
        <v>42524</v>
      </c>
      <c r="F27" s="98">
        <v>42563</v>
      </c>
      <c r="G27" s="96">
        <v>10</v>
      </c>
      <c r="H27" s="96">
        <v>10</v>
      </c>
      <c r="I27" s="115">
        <v>4.9000000000000004</v>
      </c>
    </row>
    <row r="28" spans="1:9" s="96" customFormat="1" ht="45" x14ac:dyDescent="0.25">
      <c r="A28" s="96" t="s">
        <v>114</v>
      </c>
      <c r="B28" s="96" t="s">
        <v>306</v>
      </c>
      <c r="C28" s="96" t="s">
        <v>429</v>
      </c>
      <c r="D28" s="96" t="s">
        <v>611</v>
      </c>
      <c r="E28" s="98">
        <v>42527</v>
      </c>
      <c r="F28" s="98">
        <v>42569</v>
      </c>
      <c r="G28" s="96">
        <v>10</v>
      </c>
      <c r="H28" s="96">
        <v>10</v>
      </c>
      <c r="I28" s="115">
        <v>10.3</v>
      </c>
    </row>
    <row r="29" spans="1:9" s="96" customFormat="1" ht="30" x14ac:dyDescent="0.25">
      <c r="A29" s="96" t="s">
        <v>167</v>
      </c>
      <c r="B29" s="96" t="s">
        <v>306</v>
      </c>
      <c r="C29" s="96" t="s">
        <v>425</v>
      </c>
      <c r="D29" s="96" t="s">
        <v>611</v>
      </c>
      <c r="E29" s="98">
        <v>42527</v>
      </c>
      <c r="F29" s="98">
        <v>42579</v>
      </c>
      <c r="G29" s="96">
        <v>20</v>
      </c>
      <c r="H29" s="96">
        <v>20</v>
      </c>
      <c r="I29" s="115">
        <v>18.799999999999997</v>
      </c>
    </row>
    <row r="30" spans="1:9" s="96" customFormat="1" ht="30" x14ac:dyDescent="0.25">
      <c r="A30" s="96" t="s">
        <v>63</v>
      </c>
      <c r="B30" s="96" t="s">
        <v>306</v>
      </c>
      <c r="C30" s="96" t="s">
        <v>424</v>
      </c>
      <c r="D30" s="96" t="s">
        <v>611</v>
      </c>
      <c r="E30" s="98">
        <v>42524</v>
      </c>
      <c r="F30" s="98">
        <v>42579</v>
      </c>
      <c r="G30" s="96">
        <v>5</v>
      </c>
      <c r="H30" s="96">
        <v>5</v>
      </c>
      <c r="I30" s="115">
        <v>6.5</v>
      </c>
    </row>
    <row r="31" spans="1:9" s="96" customFormat="1" ht="45" x14ac:dyDescent="0.25">
      <c r="A31" s="96" t="s">
        <v>146</v>
      </c>
      <c r="B31" s="96" t="s">
        <v>306</v>
      </c>
      <c r="C31" s="96" t="s">
        <v>424</v>
      </c>
      <c r="D31" s="96" t="s">
        <v>611</v>
      </c>
      <c r="E31" s="98">
        <v>42524</v>
      </c>
      <c r="F31" s="98">
        <v>42579</v>
      </c>
      <c r="G31" s="96">
        <v>20</v>
      </c>
      <c r="H31" s="96">
        <v>20</v>
      </c>
      <c r="I31" s="115">
        <v>7</v>
      </c>
    </row>
    <row r="32" spans="1:9" s="96" customFormat="1" ht="30" x14ac:dyDescent="0.25">
      <c r="A32" s="96" t="s">
        <v>164</v>
      </c>
      <c r="B32" s="96" t="s">
        <v>306</v>
      </c>
      <c r="C32" s="96" t="s">
        <v>424</v>
      </c>
      <c r="D32" s="96" t="s">
        <v>611</v>
      </c>
      <c r="E32" s="98">
        <v>42524</v>
      </c>
      <c r="F32" s="98">
        <v>42579</v>
      </c>
      <c r="G32" s="96">
        <v>5</v>
      </c>
      <c r="H32" s="96">
        <v>5</v>
      </c>
      <c r="I32" s="115">
        <v>5.25</v>
      </c>
    </row>
    <row r="33" spans="1:10" s="96" customFormat="1" ht="45" x14ac:dyDescent="0.25">
      <c r="A33" s="96" t="s">
        <v>115</v>
      </c>
      <c r="B33" s="96" t="s">
        <v>306</v>
      </c>
      <c r="C33" s="96" t="s">
        <v>416</v>
      </c>
      <c r="D33" s="96" t="s">
        <v>611</v>
      </c>
      <c r="E33" s="98">
        <v>42524</v>
      </c>
      <c r="F33" s="98">
        <v>42597</v>
      </c>
      <c r="G33" s="96">
        <v>5</v>
      </c>
      <c r="H33" s="96">
        <v>5</v>
      </c>
      <c r="I33" s="115">
        <v>9</v>
      </c>
    </row>
    <row r="34" spans="1:10" s="96" customFormat="1" ht="30" x14ac:dyDescent="0.25">
      <c r="A34" s="96" t="s">
        <v>169</v>
      </c>
      <c r="B34" s="96" t="s">
        <v>306</v>
      </c>
      <c r="C34" s="96" t="s">
        <v>424</v>
      </c>
      <c r="D34" s="96" t="s">
        <v>611</v>
      </c>
      <c r="E34" s="98">
        <v>42524</v>
      </c>
      <c r="F34" s="98">
        <v>42579</v>
      </c>
      <c r="G34" s="96">
        <v>20</v>
      </c>
      <c r="H34" s="96">
        <v>20</v>
      </c>
      <c r="I34" s="115">
        <v>23.599999999999998</v>
      </c>
    </row>
    <row r="35" spans="1:10" s="96" customFormat="1" ht="60.75" thickBot="1" x14ac:dyDescent="0.3">
      <c r="A35" s="96" t="s">
        <v>111</v>
      </c>
      <c r="B35" s="96" t="s">
        <v>306</v>
      </c>
      <c r="C35" s="96" t="s">
        <v>416</v>
      </c>
      <c r="D35" s="96" t="s">
        <v>692</v>
      </c>
      <c r="E35" s="98">
        <v>42524</v>
      </c>
      <c r="F35" s="98">
        <v>42597</v>
      </c>
      <c r="G35" s="96">
        <v>5</v>
      </c>
      <c r="H35" s="96">
        <v>4</v>
      </c>
      <c r="I35" s="115">
        <v>6</v>
      </c>
    </row>
    <row r="36" spans="1:10" s="96" customFormat="1" ht="16.5" thickTop="1" thickBot="1" x14ac:dyDescent="0.3">
      <c r="A36" s="104" t="s">
        <v>357</v>
      </c>
      <c r="B36" s="105"/>
      <c r="C36" s="106"/>
      <c r="D36" s="106"/>
      <c r="E36" s="106"/>
      <c r="F36" s="106"/>
      <c r="G36" s="107">
        <f>SUM(G5:G35)</f>
        <v>437</v>
      </c>
      <c r="H36" s="107">
        <f>SUM(H5:H35)</f>
        <v>355</v>
      </c>
      <c r="I36" s="108">
        <f>SUM(I5:I35)</f>
        <v>764.54000000000008</v>
      </c>
    </row>
    <row r="37" spans="1:10" s="96" customFormat="1" ht="15.75" thickTop="1" x14ac:dyDescent="0.25">
      <c r="A37" s="111"/>
      <c r="B37" s="111"/>
      <c r="C37" s="111"/>
      <c r="D37" s="111"/>
      <c r="E37" s="111"/>
      <c r="F37" s="111"/>
      <c r="G37" s="112"/>
      <c r="H37" s="112"/>
      <c r="I37" s="113"/>
      <c r="J37" s="114"/>
    </row>
    <row r="38" spans="1:10" s="96" customFormat="1" x14ac:dyDescent="0.25">
      <c r="A38" s="100" t="s">
        <v>359</v>
      </c>
      <c r="B38" s="99"/>
      <c r="C38" s="99"/>
      <c r="D38" s="99"/>
      <c r="E38" s="99"/>
      <c r="F38" s="99"/>
      <c r="G38" s="99"/>
      <c r="I38" s="109"/>
    </row>
    <row r="39" spans="1:10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10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10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10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10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10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10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10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10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10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</sheetData>
  <sheetProtection algorithmName="SHA-512" hashValue="e5FepUjOtPiGQJ7MiUg7V6Kmm8eH3+gWu7A7eEZkoaVjDRelauWZI2R/bhv5AOPY/GOEdo/NJVVhx5S67funQw==" saltValue="7p6YQNVtQwrnlVjgt8oRk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8"/>
  <dimension ref="A1:J169"/>
  <sheetViews>
    <sheetView showGridLines="0" workbookViewId="0">
      <selection activeCell="D5" sqref="D5:D21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10" ht="23.25" customHeight="1" x14ac:dyDescent="0.25">
      <c r="A1" s="94" t="s">
        <v>680</v>
      </c>
      <c r="B1" s="95"/>
    </row>
    <row r="2" spans="1:10" x14ac:dyDescent="0.25">
      <c r="A2" s="102" t="s">
        <v>3</v>
      </c>
      <c r="B2" s="96">
        <v>220400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10" ht="45" x14ac:dyDescent="0.25">
      <c r="A5" s="96" t="s">
        <v>180</v>
      </c>
      <c r="B5" s="96" t="s">
        <v>577</v>
      </c>
      <c r="C5" s="96" t="s">
        <v>618</v>
      </c>
      <c r="D5" s="96" t="s">
        <v>611</v>
      </c>
      <c r="E5" s="98">
        <v>42653</v>
      </c>
      <c r="F5" s="98">
        <v>43055</v>
      </c>
      <c r="G5" s="96">
        <v>4</v>
      </c>
      <c r="H5" s="96">
        <v>4</v>
      </c>
      <c r="I5" s="115">
        <v>6.4</v>
      </c>
    </row>
    <row r="6" spans="1:10" ht="45" x14ac:dyDescent="0.25">
      <c r="A6" s="96" t="s">
        <v>126</v>
      </c>
      <c r="B6" s="96" t="s">
        <v>577</v>
      </c>
      <c r="C6" s="96" t="s">
        <v>643</v>
      </c>
      <c r="D6" s="96" t="s">
        <v>611</v>
      </c>
      <c r="E6" s="98">
        <v>42663</v>
      </c>
      <c r="F6" s="98">
        <v>42668</v>
      </c>
      <c r="G6" s="96">
        <v>5</v>
      </c>
      <c r="H6" s="96">
        <v>5</v>
      </c>
      <c r="I6" s="115">
        <v>10</v>
      </c>
    </row>
    <row r="7" spans="1:10" ht="30" x14ac:dyDescent="0.25">
      <c r="A7" s="96" t="s">
        <v>77</v>
      </c>
      <c r="B7" s="96" t="s">
        <v>508</v>
      </c>
      <c r="C7" s="96" t="s">
        <v>536</v>
      </c>
      <c r="D7" s="96" t="s">
        <v>611</v>
      </c>
      <c r="E7" s="98">
        <v>42591</v>
      </c>
      <c r="F7" s="98">
        <v>42667</v>
      </c>
      <c r="G7" s="96">
        <v>20</v>
      </c>
      <c r="H7" s="96">
        <v>20</v>
      </c>
      <c r="I7" s="115">
        <v>19</v>
      </c>
    </row>
    <row r="8" spans="1:10" s="96" customFormat="1" ht="30" x14ac:dyDescent="0.25">
      <c r="A8" s="96" t="s">
        <v>78</v>
      </c>
      <c r="B8" s="96" t="s">
        <v>508</v>
      </c>
      <c r="C8" s="96" t="s">
        <v>536</v>
      </c>
      <c r="D8" s="96" t="s">
        <v>611</v>
      </c>
      <c r="E8" s="98">
        <v>42591</v>
      </c>
      <c r="F8" s="98">
        <v>42667</v>
      </c>
      <c r="G8" s="96">
        <v>20</v>
      </c>
      <c r="H8" s="96">
        <v>20</v>
      </c>
      <c r="I8" s="115">
        <v>19.8</v>
      </c>
    </row>
    <row r="9" spans="1:10" s="96" customFormat="1" ht="30" x14ac:dyDescent="0.25">
      <c r="A9" s="96" t="s">
        <v>79</v>
      </c>
      <c r="B9" s="96" t="s">
        <v>508</v>
      </c>
      <c r="C9" s="96" t="s">
        <v>548</v>
      </c>
      <c r="D9" s="96" t="s">
        <v>611</v>
      </c>
      <c r="E9" s="98">
        <v>42591</v>
      </c>
      <c r="F9" s="98">
        <v>42772</v>
      </c>
      <c r="G9" s="96">
        <v>20</v>
      </c>
      <c r="H9" s="96">
        <v>20</v>
      </c>
      <c r="I9" s="115">
        <v>25.8</v>
      </c>
    </row>
    <row r="10" spans="1:10" s="96" customFormat="1" ht="45.75" thickBot="1" x14ac:dyDescent="0.3">
      <c r="A10" s="96" t="s">
        <v>124</v>
      </c>
      <c r="B10" s="96" t="s">
        <v>508</v>
      </c>
      <c r="C10" s="96" t="s">
        <v>538</v>
      </c>
      <c r="D10" s="96" t="s">
        <v>611</v>
      </c>
      <c r="E10" s="98">
        <v>42591</v>
      </c>
      <c r="F10" s="98">
        <v>42646</v>
      </c>
      <c r="G10" s="96">
        <v>3</v>
      </c>
      <c r="H10" s="96">
        <v>3</v>
      </c>
      <c r="I10" s="115">
        <v>52.47</v>
      </c>
    </row>
    <row r="11" spans="1:10" s="96" customFormat="1" ht="46.5" thickTop="1" thickBot="1" x14ac:dyDescent="0.3">
      <c r="A11" s="96" t="s">
        <v>124</v>
      </c>
      <c r="B11" s="96" t="s">
        <v>577</v>
      </c>
      <c r="C11" s="96" t="s">
        <v>616</v>
      </c>
      <c r="D11" s="96" t="s">
        <v>611</v>
      </c>
      <c r="E11" s="98">
        <v>42653</v>
      </c>
      <c r="F11" s="98">
        <v>42746</v>
      </c>
      <c r="G11" s="96">
        <v>5</v>
      </c>
      <c r="H11" s="96">
        <v>5</v>
      </c>
      <c r="I11" s="115">
        <v>87.449999999999989</v>
      </c>
    </row>
    <row r="12" spans="1:10" s="96" customFormat="1" ht="90.75" thickTop="1" x14ac:dyDescent="0.25">
      <c r="A12" s="96" t="s">
        <v>138</v>
      </c>
      <c r="B12" s="96" t="s">
        <v>577</v>
      </c>
      <c r="C12" s="96" t="s">
        <v>477</v>
      </c>
      <c r="D12" s="96" t="s">
        <v>478</v>
      </c>
      <c r="E12" s="96" t="s">
        <v>477</v>
      </c>
      <c r="F12" s="96" t="s">
        <v>477</v>
      </c>
      <c r="G12" s="96">
        <v>10</v>
      </c>
      <c r="H12" s="96" t="s">
        <v>477</v>
      </c>
      <c r="I12" s="115">
        <v>0</v>
      </c>
      <c r="J12" s="114"/>
    </row>
    <row r="13" spans="1:10" s="96" customFormat="1" ht="105" x14ac:dyDescent="0.25">
      <c r="A13" s="96" t="s">
        <v>137</v>
      </c>
      <c r="B13" s="96" t="s">
        <v>577</v>
      </c>
      <c r="C13" s="96" t="s">
        <v>640</v>
      </c>
      <c r="D13" s="96" t="s">
        <v>692</v>
      </c>
      <c r="E13" s="98">
        <v>42663</v>
      </c>
      <c r="F13" s="98">
        <v>42759</v>
      </c>
      <c r="G13" s="96">
        <v>10</v>
      </c>
      <c r="H13" s="96">
        <v>5</v>
      </c>
      <c r="I13" s="115">
        <v>57.1</v>
      </c>
    </row>
    <row r="14" spans="1:10" s="96" customFormat="1" ht="30" x14ac:dyDescent="0.25">
      <c r="A14" s="96" t="s">
        <v>159</v>
      </c>
      <c r="B14" s="96" t="s">
        <v>508</v>
      </c>
      <c r="C14" s="96" t="s">
        <v>543</v>
      </c>
      <c r="D14" s="96" t="s">
        <v>611</v>
      </c>
      <c r="E14" s="98">
        <v>42591</v>
      </c>
      <c r="F14" s="98">
        <v>42639</v>
      </c>
      <c r="G14" s="96">
        <v>20</v>
      </c>
      <c r="H14" s="96">
        <v>20</v>
      </c>
      <c r="I14" s="115">
        <v>21.6</v>
      </c>
    </row>
    <row r="15" spans="1:10" s="96" customFormat="1" ht="30" x14ac:dyDescent="0.25">
      <c r="A15" s="96" t="s">
        <v>67</v>
      </c>
      <c r="B15" s="96" t="s">
        <v>508</v>
      </c>
      <c r="C15" s="96" t="s">
        <v>542</v>
      </c>
      <c r="D15" s="96" t="s">
        <v>611</v>
      </c>
      <c r="E15" s="98">
        <v>42591</v>
      </c>
      <c r="F15" s="98">
        <v>42660</v>
      </c>
      <c r="G15" s="96">
        <v>20</v>
      </c>
      <c r="H15" s="96">
        <v>20</v>
      </c>
      <c r="I15" s="115">
        <v>17</v>
      </c>
    </row>
    <row r="16" spans="1:10" s="96" customFormat="1" ht="60" x14ac:dyDescent="0.25">
      <c r="A16" s="96" t="s">
        <v>116</v>
      </c>
      <c r="B16" s="96" t="s">
        <v>508</v>
      </c>
      <c r="C16" s="96" t="s">
        <v>541</v>
      </c>
      <c r="D16" s="96" t="s">
        <v>692</v>
      </c>
      <c r="E16" s="98">
        <v>42591</v>
      </c>
      <c r="F16" s="98">
        <v>42641</v>
      </c>
      <c r="G16" s="96">
        <v>10</v>
      </c>
      <c r="H16" s="96">
        <v>8</v>
      </c>
      <c r="I16" s="115">
        <v>9.76</v>
      </c>
    </row>
    <row r="17" spans="1:10" s="96" customFormat="1" ht="30" x14ac:dyDescent="0.25">
      <c r="A17" s="96" t="s">
        <v>49</v>
      </c>
      <c r="B17" s="96" t="s">
        <v>508</v>
      </c>
      <c r="C17" s="96" t="s">
        <v>536</v>
      </c>
      <c r="D17" s="96" t="s">
        <v>611</v>
      </c>
      <c r="E17" s="98">
        <v>42591</v>
      </c>
      <c r="F17" s="98">
        <v>42667</v>
      </c>
      <c r="G17" s="96">
        <v>10</v>
      </c>
      <c r="H17" s="96">
        <v>10</v>
      </c>
      <c r="I17" s="115">
        <v>34.900000000000006</v>
      </c>
    </row>
    <row r="18" spans="1:10" s="96" customFormat="1" ht="45" x14ac:dyDescent="0.25">
      <c r="A18" s="96" t="s">
        <v>114</v>
      </c>
      <c r="B18" s="96" t="s">
        <v>508</v>
      </c>
      <c r="C18" s="96" t="s">
        <v>546</v>
      </c>
      <c r="D18" s="96" t="s">
        <v>611</v>
      </c>
      <c r="E18" s="98">
        <v>42591</v>
      </c>
      <c r="F18" s="98">
        <v>42653</v>
      </c>
      <c r="G18" s="96">
        <v>20</v>
      </c>
      <c r="H18" s="96">
        <v>20</v>
      </c>
      <c r="I18" s="115">
        <v>20.6</v>
      </c>
    </row>
    <row r="19" spans="1:10" s="96" customFormat="1" ht="45" x14ac:dyDescent="0.25">
      <c r="A19" s="96" t="s">
        <v>114</v>
      </c>
      <c r="B19" s="96" t="s">
        <v>577</v>
      </c>
      <c r="C19" s="96" t="s">
        <v>621</v>
      </c>
      <c r="D19" s="96" t="s">
        <v>611</v>
      </c>
      <c r="E19" s="98">
        <v>42653</v>
      </c>
      <c r="F19" s="98">
        <v>42758</v>
      </c>
      <c r="G19" s="96">
        <v>15</v>
      </c>
      <c r="H19" s="96">
        <v>15</v>
      </c>
      <c r="I19" s="115">
        <v>15.450000000000001</v>
      </c>
    </row>
    <row r="20" spans="1:10" s="96" customFormat="1" ht="45" x14ac:dyDescent="0.25">
      <c r="A20" s="96" t="s">
        <v>96</v>
      </c>
      <c r="B20" s="96" t="s">
        <v>508</v>
      </c>
      <c r="C20" s="96" t="s">
        <v>539</v>
      </c>
      <c r="D20" s="96" t="s">
        <v>611</v>
      </c>
      <c r="E20" s="98">
        <v>42591</v>
      </c>
      <c r="F20" s="98">
        <v>42633</v>
      </c>
      <c r="G20" s="96">
        <v>100</v>
      </c>
      <c r="H20" s="96">
        <v>100</v>
      </c>
      <c r="I20" s="115">
        <v>10</v>
      </c>
    </row>
    <row r="21" spans="1:10" s="96" customFormat="1" ht="45.75" thickBot="1" x14ac:dyDescent="0.3">
      <c r="A21" s="96" t="s">
        <v>108</v>
      </c>
      <c r="B21" s="96" t="s">
        <v>577</v>
      </c>
      <c r="C21" s="96" t="s">
        <v>618</v>
      </c>
      <c r="D21" s="96" t="s">
        <v>611</v>
      </c>
      <c r="E21" s="98">
        <v>42653</v>
      </c>
      <c r="F21" s="98">
        <v>43055</v>
      </c>
      <c r="G21" s="96">
        <v>15</v>
      </c>
      <c r="H21" s="96">
        <v>15</v>
      </c>
      <c r="I21" s="115">
        <v>13.2</v>
      </c>
    </row>
    <row r="22" spans="1:10" s="96" customFormat="1" ht="16.5" thickTop="1" thickBot="1" x14ac:dyDescent="0.3">
      <c r="A22" s="104" t="s">
        <v>357</v>
      </c>
      <c r="B22" s="105"/>
      <c r="C22" s="106"/>
      <c r="D22" s="106"/>
      <c r="E22" s="106"/>
      <c r="F22" s="106"/>
      <c r="G22" s="107">
        <f>SUM(G5:G21)</f>
        <v>307</v>
      </c>
      <c r="H22" s="107">
        <f>SUM(H5:H21)</f>
        <v>290</v>
      </c>
      <c r="I22" s="108">
        <f>SUM(I5:I21)</f>
        <v>420.53</v>
      </c>
    </row>
    <row r="23" spans="1:10" s="96" customFormat="1" ht="15.75" thickTop="1" x14ac:dyDescent="0.25">
      <c r="A23" s="111"/>
      <c r="B23" s="111"/>
      <c r="C23" s="111"/>
      <c r="D23" s="111"/>
      <c r="E23" s="111"/>
      <c r="F23" s="111"/>
      <c r="G23" s="112"/>
      <c r="H23" s="112"/>
      <c r="I23" s="113"/>
      <c r="J23" s="114"/>
    </row>
    <row r="24" spans="1:10" s="96" customFormat="1" x14ac:dyDescent="0.25">
      <c r="A24" s="100" t="s">
        <v>359</v>
      </c>
      <c r="B24" s="99"/>
      <c r="C24" s="99"/>
      <c r="D24" s="99"/>
      <c r="E24" s="99"/>
      <c r="F24" s="99"/>
      <c r="G24" s="99"/>
      <c r="I24" s="109"/>
    </row>
    <row r="25" spans="1:10" s="96" customFormat="1" x14ac:dyDescent="0.25">
      <c r="A25"/>
      <c r="B25" s="99"/>
      <c r="C25" s="99"/>
      <c r="D25" s="99"/>
      <c r="E25" s="99"/>
      <c r="F25" s="99"/>
      <c r="G25" s="99"/>
      <c r="I25" s="109"/>
    </row>
    <row r="26" spans="1:10" s="96" customFormat="1" x14ac:dyDescent="0.25">
      <c r="A26"/>
      <c r="B26" s="99"/>
      <c r="C26" s="99"/>
      <c r="D26" s="99"/>
      <c r="E26" s="99"/>
      <c r="F26" s="99"/>
      <c r="G26" s="99"/>
      <c r="I26" s="109"/>
    </row>
    <row r="27" spans="1:10" s="96" customFormat="1" x14ac:dyDescent="0.25">
      <c r="A27"/>
      <c r="B27" s="99"/>
      <c r="C27" s="99"/>
      <c r="D27" s="99"/>
      <c r="E27" s="99"/>
      <c r="F27" s="99"/>
      <c r="G27" s="99"/>
      <c r="I27" s="109"/>
    </row>
    <row r="28" spans="1:10" s="96" customFormat="1" x14ac:dyDescent="0.25">
      <c r="A28"/>
      <c r="B28" s="99"/>
      <c r="C28" s="99"/>
      <c r="D28" s="99"/>
      <c r="E28" s="99"/>
      <c r="F28" s="99"/>
      <c r="G28" s="99"/>
      <c r="I28" s="109"/>
    </row>
    <row r="29" spans="1:10" s="96" customFormat="1" x14ac:dyDescent="0.25">
      <c r="A29"/>
      <c r="B29" s="99"/>
      <c r="C29" s="99"/>
      <c r="D29" s="99"/>
      <c r="E29" s="99"/>
      <c r="F29" s="99"/>
      <c r="G29" s="99"/>
      <c r="I29" s="109"/>
    </row>
    <row r="30" spans="1:10" s="96" customFormat="1" x14ac:dyDescent="0.25">
      <c r="A30"/>
      <c r="B30" s="99"/>
      <c r="C30" s="99"/>
      <c r="D30" s="99"/>
      <c r="E30" s="99"/>
      <c r="F30" s="99"/>
      <c r="G30" s="99"/>
      <c r="I30" s="109"/>
    </row>
    <row r="31" spans="1:10" s="96" customFormat="1" x14ac:dyDescent="0.25">
      <c r="A31"/>
      <c r="B31" s="99"/>
      <c r="C31" s="99"/>
      <c r="D31" s="99"/>
      <c r="E31" s="99"/>
      <c r="F31" s="99"/>
      <c r="G31" s="99"/>
      <c r="I31" s="109"/>
    </row>
    <row r="32" spans="1:10" s="96" customFormat="1" x14ac:dyDescent="0.25">
      <c r="A32"/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</sheetData>
  <sheetProtection algorithmName="SHA-512" hashValue="mNTN5JxgH6x2WpZeF1pF2QZgefhjPGqDMWmrxvxV1muUL6qluoc459wg7O8XQnY0tz/iblVSi5U37SOqXJES9Q==" saltValue="W+sD0wwWSN/y75eZG93cV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7"/>
  <dimension ref="A1:J169"/>
  <sheetViews>
    <sheetView showGridLines="0" workbookViewId="0"/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10" ht="23.25" customHeight="1" x14ac:dyDescent="0.25">
      <c r="A1" s="94" t="s">
        <v>392</v>
      </c>
      <c r="B1" s="95"/>
    </row>
    <row r="2" spans="1:10" x14ac:dyDescent="0.25">
      <c r="A2" s="102" t="s">
        <v>3</v>
      </c>
      <c r="B2" s="96">
        <v>220500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10" ht="45" x14ac:dyDescent="0.25">
      <c r="A5" s="96" t="s">
        <v>126</v>
      </c>
      <c r="B5" s="96" t="s">
        <v>293</v>
      </c>
      <c r="C5" s="96" t="s">
        <v>428</v>
      </c>
      <c r="D5" s="96" t="s">
        <v>611</v>
      </c>
      <c r="E5" s="98">
        <v>42527</v>
      </c>
      <c r="F5" s="98">
        <v>42639</v>
      </c>
      <c r="G5" s="96">
        <v>15</v>
      </c>
      <c r="H5" s="96">
        <v>15</v>
      </c>
      <c r="I5" s="115">
        <v>30</v>
      </c>
    </row>
    <row r="6" spans="1:10" ht="45" x14ac:dyDescent="0.25">
      <c r="A6" s="96" t="s">
        <v>81</v>
      </c>
      <c r="B6" s="96" t="s">
        <v>293</v>
      </c>
      <c r="C6" s="96" t="s">
        <v>413</v>
      </c>
      <c r="D6" s="96" t="s">
        <v>611</v>
      </c>
      <c r="E6" s="98">
        <v>42524</v>
      </c>
      <c r="F6" s="98">
        <v>42579</v>
      </c>
      <c r="G6" s="96">
        <v>10</v>
      </c>
      <c r="H6" s="96">
        <v>10</v>
      </c>
      <c r="I6" s="115">
        <v>17</v>
      </c>
    </row>
    <row r="7" spans="1:10" ht="45" x14ac:dyDescent="0.25">
      <c r="A7" s="96" t="s">
        <v>123</v>
      </c>
      <c r="B7" s="96" t="s">
        <v>293</v>
      </c>
      <c r="C7" s="96" t="s">
        <v>431</v>
      </c>
      <c r="D7" s="96" t="s">
        <v>611</v>
      </c>
      <c r="E7" s="98">
        <v>42527</v>
      </c>
      <c r="F7" s="98">
        <v>42613</v>
      </c>
      <c r="G7" s="96">
        <v>6</v>
      </c>
      <c r="H7" s="96">
        <v>6</v>
      </c>
      <c r="I7" s="115">
        <v>35.04</v>
      </c>
    </row>
    <row r="8" spans="1:10" s="96" customFormat="1" ht="45" x14ac:dyDescent="0.25">
      <c r="A8" s="96" t="s">
        <v>131</v>
      </c>
      <c r="B8" s="96" t="s">
        <v>293</v>
      </c>
      <c r="C8" s="96" t="s">
        <v>477</v>
      </c>
      <c r="D8" s="96" t="s">
        <v>478</v>
      </c>
      <c r="E8" s="96" t="s">
        <v>477</v>
      </c>
      <c r="F8" s="96" t="s">
        <v>477</v>
      </c>
      <c r="G8" s="96">
        <v>10</v>
      </c>
      <c r="H8" s="96" t="s">
        <v>477</v>
      </c>
      <c r="I8" s="115">
        <v>0</v>
      </c>
    </row>
    <row r="9" spans="1:10" s="96" customFormat="1" ht="45" x14ac:dyDescent="0.25">
      <c r="A9" s="96" t="s">
        <v>170</v>
      </c>
      <c r="B9" s="96" t="s">
        <v>293</v>
      </c>
      <c r="C9" s="96" t="s">
        <v>423</v>
      </c>
      <c r="D9" s="96" t="s">
        <v>611</v>
      </c>
      <c r="E9" s="98">
        <v>42524</v>
      </c>
      <c r="F9" s="98">
        <v>42576</v>
      </c>
      <c r="G9" s="96">
        <v>11</v>
      </c>
      <c r="H9" s="96">
        <v>11</v>
      </c>
      <c r="I9" s="115">
        <v>14.3</v>
      </c>
    </row>
    <row r="10" spans="1:10" s="96" customFormat="1" ht="45.75" thickBot="1" x14ac:dyDescent="0.3">
      <c r="A10" s="96" t="s">
        <v>173</v>
      </c>
      <c r="B10" s="96" t="s">
        <v>293</v>
      </c>
      <c r="C10" s="96" t="s">
        <v>424</v>
      </c>
      <c r="D10" s="96" t="s">
        <v>611</v>
      </c>
      <c r="E10" s="98">
        <v>42524</v>
      </c>
      <c r="F10" s="98">
        <v>42579</v>
      </c>
      <c r="G10" s="96">
        <v>11</v>
      </c>
      <c r="H10" s="96">
        <v>11</v>
      </c>
      <c r="I10" s="115">
        <v>14.08</v>
      </c>
    </row>
    <row r="11" spans="1:10" s="96" customFormat="1" ht="16.5" thickTop="1" thickBot="1" x14ac:dyDescent="0.3">
      <c r="A11" s="104" t="s">
        <v>357</v>
      </c>
      <c r="B11" s="105"/>
      <c r="C11" s="106"/>
      <c r="D11" s="106"/>
      <c r="E11" s="106"/>
      <c r="F11" s="106"/>
      <c r="G11" s="107">
        <f>SUM(G5:G10)</f>
        <v>63</v>
      </c>
      <c r="H11" s="107">
        <f>SUM(H5:H10)</f>
        <v>53</v>
      </c>
      <c r="I11" s="108">
        <f>SUM(I5:I10)</f>
        <v>110.41999999999999</v>
      </c>
    </row>
    <row r="12" spans="1:10" s="96" customFormat="1" ht="15.75" thickTop="1" x14ac:dyDescent="0.25">
      <c r="A12" s="111"/>
      <c r="B12" s="111"/>
      <c r="C12" s="111"/>
      <c r="D12" s="111"/>
      <c r="E12" s="111"/>
      <c r="F12" s="111"/>
      <c r="G12" s="112"/>
      <c r="H12" s="112"/>
      <c r="I12" s="113"/>
      <c r="J12" s="114"/>
    </row>
    <row r="13" spans="1:10" s="96" customFormat="1" x14ac:dyDescent="0.25">
      <c r="A13" s="100" t="s">
        <v>359</v>
      </c>
      <c r="B13" s="99"/>
      <c r="C13" s="99"/>
      <c r="D13" s="99"/>
      <c r="E13" s="99"/>
      <c r="F13" s="99"/>
      <c r="G13" s="99"/>
      <c r="I13" s="109"/>
    </row>
    <row r="14" spans="1:10" s="96" customFormat="1" x14ac:dyDescent="0.25">
      <c r="A14"/>
      <c r="B14" s="99"/>
      <c r="C14" s="99"/>
      <c r="D14" s="99"/>
      <c r="E14" s="99"/>
      <c r="F14" s="99"/>
      <c r="G14" s="99"/>
      <c r="I14" s="109"/>
    </row>
    <row r="15" spans="1:10" s="96" customFormat="1" x14ac:dyDescent="0.25">
      <c r="A15"/>
      <c r="B15" s="99"/>
      <c r="C15" s="99"/>
      <c r="D15" s="99"/>
      <c r="E15" s="99"/>
      <c r="F15" s="99"/>
      <c r="G15" s="99"/>
      <c r="I15" s="109"/>
    </row>
    <row r="16" spans="1:10" s="96" customFormat="1" x14ac:dyDescent="0.25">
      <c r="A16"/>
      <c r="B16" s="99"/>
      <c r="C16" s="99"/>
      <c r="D16" s="99"/>
      <c r="E16" s="99"/>
      <c r="F16" s="99"/>
      <c r="G16" s="99"/>
      <c r="I16" s="109"/>
    </row>
    <row r="17" spans="1:9" s="96" customFormat="1" x14ac:dyDescent="0.25">
      <c r="A17"/>
      <c r="B17" s="99"/>
      <c r="C17" s="99"/>
      <c r="D17" s="99"/>
      <c r="E17" s="99"/>
      <c r="F17" s="99"/>
      <c r="G17" s="99"/>
      <c r="I17" s="109"/>
    </row>
    <row r="18" spans="1:9" s="96" customFormat="1" x14ac:dyDescent="0.25">
      <c r="A18"/>
      <c r="B18" s="99"/>
      <c r="C18" s="99"/>
      <c r="D18" s="99"/>
      <c r="E18" s="99"/>
      <c r="F18" s="99"/>
      <c r="G18" s="99"/>
      <c r="I18" s="109"/>
    </row>
    <row r="19" spans="1:9" s="96" customFormat="1" x14ac:dyDescent="0.25">
      <c r="A19"/>
      <c r="B19" s="99"/>
      <c r="C19" s="99"/>
      <c r="D19" s="99"/>
      <c r="E19" s="99"/>
      <c r="F19" s="99"/>
      <c r="G19" s="99"/>
      <c r="I19" s="109"/>
    </row>
    <row r="20" spans="1:9" s="96" customFormat="1" x14ac:dyDescent="0.25">
      <c r="A20"/>
      <c r="B20" s="99"/>
      <c r="C20" s="99"/>
      <c r="D20" s="99"/>
      <c r="E20" s="99"/>
      <c r="F20" s="99"/>
      <c r="G20" s="99"/>
      <c r="I20" s="109"/>
    </row>
    <row r="21" spans="1:9" s="96" customFormat="1" x14ac:dyDescent="0.25">
      <c r="A21"/>
      <c r="B21" s="99"/>
      <c r="C21" s="99"/>
      <c r="D21" s="99"/>
      <c r="E21" s="99"/>
      <c r="F21" s="99"/>
      <c r="G21" s="99"/>
      <c r="I21" s="109"/>
    </row>
    <row r="22" spans="1:9" s="96" customFormat="1" x14ac:dyDescent="0.25">
      <c r="A22"/>
      <c r="B22" s="99"/>
      <c r="C22" s="99"/>
      <c r="D22" s="99"/>
      <c r="E22" s="99"/>
      <c r="F22" s="99"/>
      <c r="G22" s="99"/>
      <c r="I22" s="109"/>
    </row>
    <row r="23" spans="1:9" s="96" customFormat="1" x14ac:dyDescent="0.25">
      <c r="A23"/>
      <c r="B23" s="99"/>
      <c r="C23" s="99"/>
      <c r="D23" s="99"/>
      <c r="E23" s="99"/>
      <c r="F23" s="99"/>
      <c r="G23" s="99"/>
      <c r="I23" s="109"/>
    </row>
    <row r="24" spans="1:9" s="96" customFormat="1" x14ac:dyDescent="0.25">
      <c r="A24"/>
      <c r="B24" s="99"/>
      <c r="C24" s="99"/>
      <c r="D24" s="99"/>
      <c r="E24" s="99"/>
      <c r="F24" s="99"/>
      <c r="G24" s="99"/>
      <c r="I24" s="109"/>
    </row>
    <row r="25" spans="1:9" s="96" customFormat="1" x14ac:dyDescent="0.25">
      <c r="A25"/>
      <c r="B25" s="99"/>
      <c r="C25" s="99"/>
      <c r="D25" s="99"/>
      <c r="E25" s="99"/>
      <c r="F25" s="99"/>
      <c r="G25" s="99"/>
      <c r="I25" s="109"/>
    </row>
    <row r="26" spans="1:9" s="96" customFormat="1" x14ac:dyDescent="0.25">
      <c r="A26"/>
      <c r="B26" s="99"/>
      <c r="C26" s="99"/>
      <c r="D26" s="99"/>
      <c r="E26" s="99"/>
      <c r="F26" s="99"/>
      <c r="G26" s="99"/>
      <c r="I26" s="109"/>
    </row>
    <row r="27" spans="1:9" s="96" customFormat="1" x14ac:dyDescent="0.25">
      <c r="A27"/>
      <c r="B27" s="99"/>
      <c r="C27" s="99"/>
      <c r="D27" s="99"/>
      <c r="E27" s="99"/>
      <c r="F27" s="99"/>
      <c r="G27" s="99"/>
      <c r="I27" s="109"/>
    </row>
    <row r="28" spans="1:9" s="96" customFormat="1" x14ac:dyDescent="0.25">
      <c r="A28"/>
      <c r="B28" s="99"/>
      <c r="C28" s="99"/>
      <c r="D28" s="99"/>
      <c r="E28" s="99"/>
      <c r="F28" s="99"/>
      <c r="G28" s="99"/>
      <c r="I28" s="109"/>
    </row>
    <row r="29" spans="1:9" s="96" customFormat="1" x14ac:dyDescent="0.25">
      <c r="A29"/>
      <c r="B29" s="99"/>
      <c r="C29" s="99"/>
      <c r="D29" s="99"/>
      <c r="E29" s="99"/>
      <c r="F29" s="99"/>
      <c r="G29" s="99"/>
      <c r="I29" s="109"/>
    </row>
    <row r="30" spans="1:9" s="96" customFormat="1" x14ac:dyDescent="0.25">
      <c r="A30"/>
      <c r="B30" s="99"/>
      <c r="C30" s="99"/>
      <c r="D30" s="99"/>
      <c r="E30" s="99"/>
      <c r="F30" s="99"/>
      <c r="G30" s="99"/>
      <c r="I30" s="109"/>
    </row>
    <row r="31" spans="1:9" s="96" customFormat="1" x14ac:dyDescent="0.25">
      <c r="A31"/>
      <c r="B31" s="99"/>
      <c r="C31" s="99"/>
      <c r="D31" s="99"/>
      <c r="E31" s="99"/>
      <c r="F31" s="99"/>
      <c r="G31" s="99"/>
      <c r="I31" s="109"/>
    </row>
    <row r="32" spans="1:9" s="96" customFormat="1" x14ac:dyDescent="0.25">
      <c r="A32"/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</sheetData>
  <sheetProtection algorithmName="SHA-512" hashValue="Znxc00LLT8WOV+oM4vVqqOTarCpWkCUIl4dgx1uYBGInsS0eMVJLdORcz3v2S+jLW3WiD952LPAo6Hoa6/0/PA==" saltValue="wi79Us5jevwGQZlTHiBdG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8"/>
  <dimension ref="A1:J169"/>
  <sheetViews>
    <sheetView showGridLines="0" workbookViewId="0">
      <selection activeCell="B12" sqref="B12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10" ht="23.25" customHeight="1" x14ac:dyDescent="0.25">
      <c r="A1" s="94" t="s">
        <v>393</v>
      </c>
      <c r="B1" s="95"/>
    </row>
    <row r="2" spans="1:10" x14ac:dyDescent="0.25">
      <c r="A2" s="102" t="s">
        <v>3</v>
      </c>
      <c r="B2" s="96">
        <v>220600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10" ht="75" x14ac:dyDescent="0.25">
      <c r="A5" s="96" t="s">
        <v>58</v>
      </c>
      <c r="B5" s="96" t="s">
        <v>329</v>
      </c>
      <c r="C5" s="96" t="s">
        <v>418</v>
      </c>
      <c r="D5" s="96" t="s">
        <v>611</v>
      </c>
      <c r="E5" s="98">
        <v>42524</v>
      </c>
      <c r="F5" s="98">
        <v>42583</v>
      </c>
      <c r="G5" s="96">
        <v>20</v>
      </c>
      <c r="H5" s="96">
        <v>20</v>
      </c>
      <c r="I5" s="115">
        <v>10</v>
      </c>
    </row>
    <row r="6" spans="1:10" ht="45" x14ac:dyDescent="0.25">
      <c r="A6" s="96" t="s">
        <v>80</v>
      </c>
      <c r="B6" s="96" t="s">
        <v>329</v>
      </c>
      <c r="C6" s="96" t="s">
        <v>424</v>
      </c>
      <c r="D6" s="96" t="s">
        <v>611</v>
      </c>
      <c r="E6" s="98">
        <v>42524</v>
      </c>
      <c r="F6" s="98">
        <v>42579</v>
      </c>
      <c r="G6" s="96">
        <v>5</v>
      </c>
      <c r="H6" s="96">
        <v>5</v>
      </c>
      <c r="I6" s="115">
        <v>6</v>
      </c>
    </row>
    <row r="7" spans="1:10" ht="30" x14ac:dyDescent="0.25">
      <c r="A7" s="96" t="s">
        <v>77</v>
      </c>
      <c r="B7" s="96" t="s">
        <v>329</v>
      </c>
      <c r="C7" s="96" t="s">
        <v>415</v>
      </c>
      <c r="D7" s="96" t="s">
        <v>611</v>
      </c>
      <c r="E7" s="98">
        <v>42524</v>
      </c>
      <c r="F7" s="98">
        <v>42564</v>
      </c>
      <c r="G7" s="96">
        <v>5</v>
      </c>
      <c r="H7" s="96">
        <v>5</v>
      </c>
      <c r="I7" s="115">
        <v>4.75</v>
      </c>
    </row>
    <row r="8" spans="1:10" s="96" customFormat="1" ht="45" x14ac:dyDescent="0.25">
      <c r="A8" s="96" t="s">
        <v>161</v>
      </c>
      <c r="B8" s="96" t="s">
        <v>329</v>
      </c>
      <c r="C8" s="96" t="s">
        <v>432</v>
      </c>
      <c r="D8" s="96" t="s">
        <v>611</v>
      </c>
      <c r="E8" s="98">
        <v>42527</v>
      </c>
      <c r="F8" s="98">
        <v>42562</v>
      </c>
      <c r="G8" s="96">
        <v>5</v>
      </c>
      <c r="H8" s="96">
        <v>5</v>
      </c>
      <c r="I8" s="115">
        <v>7.55</v>
      </c>
    </row>
    <row r="9" spans="1:10" s="96" customFormat="1" ht="45" x14ac:dyDescent="0.25">
      <c r="A9" s="96" t="s">
        <v>68</v>
      </c>
      <c r="B9" s="96" t="s">
        <v>329</v>
      </c>
      <c r="C9" s="96" t="s">
        <v>424</v>
      </c>
      <c r="D9" s="96" t="s">
        <v>611</v>
      </c>
      <c r="E9" s="98">
        <v>42524</v>
      </c>
      <c r="F9" s="98">
        <v>42579</v>
      </c>
      <c r="G9" s="96">
        <v>10</v>
      </c>
      <c r="H9" s="96">
        <v>10</v>
      </c>
      <c r="I9" s="115">
        <v>8.5</v>
      </c>
    </row>
    <row r="10" spans="1:10" s="96" customFormat="1" ht="45.75" thickBot="1" x14ac:dyDescent="0.3">
      <c r="A10" s="96" t="s">
        <v>105</v>
      </c>
      <c r="B10" s="96" t="s">
        <v>329</v>
      </c>
      <c r="C10" s="96" t="s">
        <v>424</v>
      </c>
      <c r="D10" s="96" t="s">
        <v>611</v>
      </c>
      <c r="E10" s="98">
        <v>42524</v>
      </c>
      <c r="F10" s="98">
        <v>42579</v>
      </c>
      <c r="G10" s="96">
        <v>1</v>
      </c>
      <c r="H10" s="96">
        <v>1</v>
      </c>
      <c r="I10" s="115">
        <v>1</v>
      </c>
    </row>
    <row r="11" spans="1:10" s="96" customFormat="1" ht="46.5" thickTop="1" thickBot="1" x14ac:dyDescent="0.3">
      <c r="A11" s="96" t="s">
        <v>131</v>
      </c>
      <c r="B11" s="96" t="s">
        <v>329</v>
      </c>
      <c r="C11" s="96" t="s">
        <v>477</v>
      </c>
      <c r="D11" s="96" t="s">
        <v>478</v>
      </c>
      <c r="E11" s="96" t="s">
        <v>477</v>
      </c>
      <c r="F11" s="96" t="s">
        <v>477</v>
      </c>
      <c r="G11" s="96">
        <v>10</v>
      </c>
      <c r="H11" s="96" t="s">
        <v>477</v>
      </c>
      <c r="I11" s="115">
        <v>0</v>
      </c>
    </row>
    <row r="12" spans="1:10" s="96" customFormat="1" ht="60.75" thickTop="1" x14ac:dyDescent="0.25">
      <c r="A12" s="96" t="s">
        <v>133</v>
      </c>
      <c r="B12" s="96" t="s">
        <v>329</v>
      </c>
      <c r="C12" s="96" t="s">
        <v>427</v>
      </c>
      <c r="D12" s="96" t="s">
        <v>695</v>
      </c>
      <c r="E12" s="98">
        <v>42527</v>
      </c>
      <c r="F12" s="96" t="s">
        <v>671</v>
      </c>
      <c r="G12" s="96">
        <v>4</v>
      </c>
      <c r="H12" s="96">
        <v>4</v>
      </c>
      <c r="I12" s="115">
        <v>14.6</v>
      </c>
      <c r="J12" s="114"/>
    </row>
    <row r="13" spans="1:10" s="96" customFormat="1" ht="60" x14ac:dyDescent="0.25">
      <c r="A13" s="96" t="s">
        <v>160</v>
      </c>
      <c r="B13" s="96" t="s">
        <v>329</v>
      </c>
      <c r="C13" s="96" t="s">
        <v>420</v>
      </c>
      <c r="D13" s="96" t="s">
        <v>611</v>
      </c>
      <c r="E13" s="98">
        <v>42524</v>
      </c>
      <c r="F13" s="98">
        <v>42579</v>
      </c>
      <c r="G13" s="96">
        <v>1</v>
      </c>
      <c r="H13" s="96">
        <v>1</v>
      </c>
      <c r="I13" s="115">
        <v>64.5</v>
      </c>
    </row>
    <row r="14" spans="1:10" s="96" customFormat="1" ht="45" x14ac:dyDescent="0.25">
      <c r="A14" s="96" t="s">
        <v>171</v>
      </c>
      <c r="B14" s="96" t="s">
        <v>329</v>
      </c>
      <c r="C14" s="96" t="s">
        <v>423</v>
      </c>
      <c r="D14" s="96" t="s">
        <v>611</v>
      </c>
      <c r="E14" s="98">
        <v>42524</v>
      </c>
      <c r="F14" s="98">
        <v>42576</v>
      </c>
      <c r="G14" s="96">
        <v>10</v>
      </c>
      <c r="H14" s="96">
        <v>10</v>
      </c>
      <c r="I14" s="115">
        <v>13</v>
      </c>
    </row>
    <row r="15" spans="1:10" s="96" customFormat="1" ht="45" x14ac:dyDescent="0.25">
      <c r="A15" s="96" t="s">
        <v>172</v>
      </c>
      <c r="B15" s="96" t="s">
        <v>329</v>
      </c>
      <c r="C15" s="96" t="s">
        <v>424</v>
      </c>
      <c r="D15" s="96" t="s">
        <v>611</v>
      </c>
      <c r="E15" s="98">
        <v>42524</v>
      </c>
      <c r="F15" s="98">
        <v>42579</v>
      </c>
      <c r="G15" s="96">
        <v>10</v>
      </c>
      <c r="H15" s="96">
        <v>10</v>
      </c>
      <c r="I15" s="115">
        <v>12.7</v>
      </c>
    </row>
    <row r="16" spans="1:10" s="96" customFormat="1" ht="45.75" thickBot="1" x14ac:dyDescent="0.3">
      <c r="A16" s="96" t="s">
        <v>173</v>
      </c>
      <c r="B16" s="96" t="s">
        <v>329</v>
      </c>
      <c r="C16" s="96" t="s">
        <v>424</v>
      </c>
      <c r="D16" s="96" t="s">
        <v>611</v>
      </c>
      <c r="E16" s="98">
        <v>42524</v>
      </c>
      <c r="F16" s="98">
        <v>42579</v>
      </c>
      <c r="G16" s="96">
        <v>1</v>
      </c>
      <c r="H16" s="96">
        <v>1</v>
      </c>
      <c r="I16" s="115">
        <v>1.28</v>
      </c>
    </row>
    <row r="17" spans="1:10" s="96" customFormat="1" ht="16.5" thickTop="1" thickBot="1" x14ac:dyDescent="0.3">
      <c r="A17" s="104" t="s">
        <v>357</v>
      </c>
      <c r="B17" s="105"/>
      <c r="C17" s="106"/>
      <c r="D17" s="106"/>
      <c r="E17" s="106"/>
      <c r="F17" s="106"/>
      <c r="G17" s="107">
        <f>SUM(G5:G16)</f>
        <v>82</v>
      </c>
      <c r="H17" s="107">
        <f>SUM(H5:H16)</f>
        <v>72</v>
      </c>
      <c r="I17" s="108">
        <f>SUM(I5:I16)</f>
        <v>143.88</v>
      </c>
    </row>
    <row r="18" spans="1:10" s="96" customFormat="1" ht="15.75" thickTop="1" x14ac:dyDescent="0.25">
      <c r="A18" s="111"/>
      <c r="B18" s="111"/>
      <c r="C18" s="111"/>
      <c r="D18" s="111"/>
      <c r="E18" s="111"/>
      <c r="F18" s="111"/>
      <c r="G18" s="112"/>
      <c r="H18" s="112"/>
      <c r="I18" s="113"/>
      <c r="J18" s="114"/>
    </row>
    <row r="19" spans="1:10" s="96" customFormat="1" x14ac:dyDescent="0.25">
      <c r="A19" s="100" t="s">
        <v>359</v>
      </c>
      <c r="B19" s="99"/>
      <c r="C19" s="99"/>
      <c r="D19" s="99"/>
      <c r="E19" s="99"/>
      <c r="F19" s="99"/>
      <c r="G19" s="99"/>
      <c r="I19" s="109"/>
    </row>
    <row r="20" spans="1:10" s="96" customFormat="1" x14ac:dyDescent="0.25">
      <c r="A20"/>
      <c r="B20" s="99"/>
      <c r="C20" s="99"/>
      <c r="D20" s="99"/>
      <c r="E20" s="99"/>
      <c r="F20" s="99"/>
      <c r="G20" s="99"/>
      <c r="I20" s="109"/>
    </row>
    <row r="21" spans="1:10" s="96" customFormat="1" x14ac:dyDescent="0.25">
      <c r="A21"/>
      <c r="B21" s="99"/>
      <c r="C21" s="99"/>
      <c r="D21" s="99"/>
      <c r="E21" s="99"/>
      <c r="F21" s="99"/>
      <c r="G21" s="99"/>
      <c r="I21" s="109"/>
    </row>
    <row r="22" spans="1:10" s="96" customFormat="1" x14ac:dyDescent="0.25">
      <c r="A22"/>
      <c r="B22" s="99"/>
      <c r="C22" s="99"/>
      <c r="D22" s="99"/>
      <c r="E22" s="99"/>
      <c r="F22" s="99"/>
      <c r="G22" s="99"/>
      <c r="I22" s="109"/>
    </row>
    <row r="23" spans="1:10" s="96" customFormat="1" x14ac:dyDescent="0.25">
      <c r="A23"/>
      <c r="B23" s="99"/>
      <c r="C23" s="99"/>
      <c r="D23" s="99"/>
      <c r="E23" s="99"/>
      <c r="F23" s="99"/>
      <c r="G23" s="99"/>
      <c r="I23" s="109"/>
    </row>
    <row r="24" spans="1:10" s="96" customFormat="1" x14ac:dyDescent="0.25">
      <c r="A24"/>
      <c r="B24" s="99"/>
      <c r="C24" s="99"/>
      <c r="D24" s="99"/>
      <c r="E24" s="99"/>
      <c r="F24" s="99"/>
      <c r="G24" s="99"/>
      <c r="I24" s="109"/>
    </row>
    <row r="25" spans="1:10" s="96" customFormat="1" x14ac:dyDescent="0.25">
      <c r="A25"/>
      <c r="B25" s="99"/>
      <c r="C25" s="99"/>
      <c r="D25" s="99"/>
      <c r="E25" s="99"/>
      <c r="F25" s="99"/>
      <c r="G25" s="99"/>
      <c r="I25" s="109"/>
    </row>
    <row r="26" spans="1:10" s="96" customFormat="1" x14ac:dyDescent="0.25">
      <c r="A26"/>
      <c r="B26" s="99"/>
      <c r="C26" s="99"/>
      <c r="D26" s="99"/>
      <c r="E26" s="99"/>
      <c r="F26" s="99"/>
      <c r="G26" s="99"/>
      <c r="I26" s="109"/>
    </row>
    <row r="27" spans="1:10" s="96" customFormat="1" x14ac:dyDescent="0.25">
      <c r="A27"/>
      <c r="B27" s="99"/>
      <c r="C27" s="99"/>
      <c r="D27" s="99"/>
      <c r="E27" s="99"/>
      <c r="F27" s="99"/>
      <c r="G27" s="99"/>
      <c r="I27" s="109"/>
    </row>
    <row r="28" spans="1:10" s="96" customFormat="1" x14ac:dyDescent="0.25">
      <c r="A28"/>
      <c r="B28" s="99"/>
      <c r="C28" s="99"/>
      <c r="D28" s="99"/>
      <c r="E28" s="99"/>
      <c r="F28" s="99"/>
      <c r="G28" s="99"/>
      <c r="I28" s="109"/>
    </row>
    <row r="29" spans="1:10" s="96" customFormat="1" x14ac:dyDescent="0.25">
      <c r="A29"/>
      <c r="B29" s="99"/>
      <c r="C29" s="99"/>
      <c r="D29" s="99"/>
      <c r="E29" s="99"/>
      <c r="F29" s="99"/>
      <c r="G29" s="99"/>
      <c r="I29" s="109"/>
    </row>
    <row r="30" spans="1:10" s="96" customFormat="1" x14ac:dyDescent="0.25">
      <c r="A30"/>
      <c r="B30" s="99"/>
      <c r="C30" s="99"/>
      <c r="D30" s="99"/>
      <c r="E30" s="99"/>
      <c r="F30" s="99"/>
      <c r="G30" s="99"/>
      <c r="I30" s="109"/>
    </row>
    <row r="31" spans="1:10" s="96" customFormat="1" x14ac:dyDescent="0.25">
      <c r="A31"/>
      <c r="B31" s="99"/>
      <c r="C31" s="99"/>
      <c r="D31" s="99"/>
      <c r="E31" s="99"/>
      <c r="F31" s="99"/>
      <c r="G31" s="99"/>
      <c r="I31" s="109"/>
    </row>
    <row r="32" spans="1:10" s="96" customFormat="1" x14ac:dyDescent="0.25">
      <c r="A32"/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</sheetData>
  <sheetProtection algorithmName="SHA-512" hashValue="uPYwIpRSHx4a0d5ezLzAMepY42vhTJ+mDeF0r/V8WCJs7CFpoJuN2qCvOqWo/mGHnJPw5rtva2BxjopT4bFn9Q==" saltValue="P92yF1aNLNFemNjnh6aCYA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2">
    <tabColor theme="0"/>
  </sheetPr>
  <dimension ref="A1:J269"/>
  <sheetViews>
    <sheetView showGridLines="0" workbookViewId="0">
      <selection activeCell="C7" sqref="C5:C29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570312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681</v>
      </c>
      <c r="B1" s="95"/>
    </row>
    <row r="2" spans="1:9" x14ac:dyDescent="0.25">
      <c r="A2" s="102" t="s">
        <v>3</v>
      </c>
      <c r="B2" s="96">
        <v>220700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75" x14ac:dyDescent="0.25">
      <c r="A5" s="96" t="s">
        <v>59</v>
      </c>
      <c r="B5" s="96" t="s">
        <v>510</v>
      </c>
      <c r="C5" s="96" t="s">
        <v>548</v>
      </c>
      <c r="D5" s="96" t="s">
        <v>611</v>
      </c>
      <c r="E5" s="98">
        <v>42591</v>
      </c>
      <c r="F5" s="98">
        <v>42772</v>
      </c>
      <c r="G5" s="96">
        <v>45</v>
      </c>
      <c r="H5" s="96">
        <v>45</v>
      </c>
      <c r="I5" s="115">
        <v>14.4</v>
      </c>
    </row>
    <row r="6" spans="1:9" ht="75" x14ac:dyDescent="0.25">
      <c r="A6" s="96" t="s">
        <v>60</v>
      </c>
      <c r="B6" s="96" t="s">
        <v>510</v>
      </c>
      <c r="C6" s="96" t="s">
        <v>548</v>
      </c>
      <c r="D6" s="96" t="s">
        <v>692</v>
      </c>
      <c r="E6" s="98">
        <v>42591</v>
      </c>
      <c r="F6" s="98">
        <v>42772</v>
      </c>
      <c r="G6" s="96">
        <v>45</v>
      </c>
      <c r="H6" s="96">
        <v>30</v>
      </c>
      <c r="I6" s="115">
        <v>9.6</v>
      </c>
    </row>
    <row r="7" spans="1:9" ht="45" x14ac:dyDescent="0.25">
      <c r="A7" s="96" t="s">
        <v>81</v>
      </c>
      <c r="B7" s="96" t="s">
        <v>510</v>
      </c>
      <c r="C7" s="96" t="s">
        <v>535</v>
      </c>
      <c r="D7" s="96" t="s">
        <v>611</v>
      </c>
      <c r="E7" s="98">
        <v>42591</v>
      </c>
      <c r="F7" s="98">
        <v>42640</v>
      </c>
      <c r="G7" s="96">
        <v>45</v>
      </c>
      <c r="H7" s="96">
        <v>45</v>
      </c>
      <c r="I7" s="115">
        <v>76.5</v>
      </c>
    </row>
    <row r="8" spans="1:9" s="96" customFormat="1" ht="30" x14ac:dyDescent="0.25">
      <c r="A8" s="96" t="s">
        <v>77</v>
      </c>
      <c r="B8" s="96" t="s">
        <v>510</v>
      </c>
      <c r="C8" s="96" t="s">
        <v>536</v>
      </c>
      <c r="D8" s="96" t="s">
        <v>611</v>
      </c>
      <c r="E8" s="98">
        <v>42591</v>
      </c>
      <c r="F8" s="98">
        <v>42667</v>
      </c>
      <c r="G8" s="96">
        <v>45</v>
      </c>
      <c r="H8" s="96">
        <v>45</v>
      </c>
      <c r="I8" s="115">
        <v>42.75</v>
      </c>
    </row>
    <row r="9" spans="1:9" s="96" customFormat="1" ht="30" x14ac:dyDescent="0.25">
      <c r="A9" s="96" t="s">
        <v>78</v>
      </c>
      <c r="B9" s="96" t="s">
        <v>510</v>
      </c>
      <c r="C9" s="96" t="s">
        <v>536</v>
      </c>
      <c r="D9" s="96" t="s">
        <v>611</v>
      </c>
      <c r="E9" s="98">
        <v>42591</v>
      </c>
      <c r="F9" s="98">
        <v>42667</v>
      </c>
      <c r="G9" s="96">
        <v>45</v>
      </c>
      <c r="H9" s="96">
        <v>45</v>
      </c>
      <c r="I9" s="115">
        <v>44.55</v>
      </c>
    </row>
    <row r="10" spans="1:9" s="96" customFormat="1" ht="30" x14ac:dyDescent="0.25">
      <c r="A10" s="96" t="s">
        <v>79</v>
      </c>
      <c r="B10" s="96" t="s">
        <v>510</v>
      </c>
      <c r="C10" s="96" t="s">
        <v>548</v>
      </c>
      <c r="D10" s="96" t="s">
        <v>611</v>
      </c>
      <c r="E10" s="98">
        <v>42591</v>
      </c>
      <c r="F10" s="98">
        <v>42772</v>
      </c>
      <c r="G10" s="96">
        <v>45</v>
      </c>
      <c r="H10" s="96">
        <v>45</v>
      </c>
      <c r="I10" s="115">
        <v>58.050000000000004</v>
      </c>
    </row>
    <row r="11" spans="1:9" s="96" customFormat="1" ht="90" x14ac:dyDescent="0.25">
      <c r="A11" s="96" t="s">
        <v>138</v>
      </c>
      <c r="B11" s="96" t="s">
        <v>510</v>
      </c>
      <c r="C11" s="96" t="s">
        <v>540</v>
      </c>
      <c r="D11" s="96" t="s">
        <v>611</v>
      </c>
      <c r="E11" s="98">
        <v>42591</v>
      </c>
      <c r="F11" s="98">
        <v>42766</v>
      </c>
      <c r="G11" s="96">
        <v>10</v>
      </c>
      <c r="H11" s="96">
        <v>10</v>
      </c>
      <c r="I11" s="115">
        <v>141</v>
      </c>
    </row>
    <row r="12" spans="1:9" s="96" customFormat="1" ht="105" x14ac:dyDescent="0.25">
      <c r="A12" s="96" t="s">
        <v>137</v>
      </c>
      <c r="B12" s="96" t="s">
        <v>510</v>
      </c>
      <c r="C12" s="96" t="s">
        <v>539</v>
      </c>
      <c r="D12" s="96" t="s">
        <v>611</v>
      </c>
      <c r="E12" s="98">
        <v>42591</v>
      </c>
      <c r="F12" s="98">
        <v>42633</v>
      </c>
      <c r="G12" s="96">
        <v>20</v>
      </c>
      <c r="H12" s="96">
        <v>20</v>
      </c>
      <c r="I12" s="115">
        <v>228.4</v>
      </c>
    </row>
    <row r="13" spans="1:9" s="96" customFormat="1" ht="30" x14ac:dyDescent="0.25">
      <c r="A13" s="96" t="s">
        <v>144</v>
      </c>
      <c r="B13" s="96" t="s">
        <v>510</v>
      </c>
      <c r="C13" s="96" t="s">
        <v>477</v>
      </c>
      <c r="D13" s="96" t="s">
        <v>559</v>
      </c>
      <c r="E13" s="96" t="s">
        <v>477</v>
      </c>
      <c r="F13" s="96" t="s">
        <v>477</v>
      </c>
      <c r="G13" s="96">
        <v>50</v>
      </c>
      <c r="H13" s="96" t="s">
        <v>477</v>
      </c>
      <c r="I13" s="115">
        <v>0</v>
      </c>
    </row>
    <row r="14" spans="1:9" s="96" customFormat="1" ht="30" x14ac:dyDescent="0.25">
      <c r="A14" s="96" t="s">
        <v>159</v>
      </c>
      <c r="B14" s="96" t="s">
        <v>510</v>
      </c>
      <c r="C14" s="96" t="s">
        <v>543</v>
      </c>
      <c r="D14" s="96" t="s">
        <v>611</v>
      </c>
      <c r="E14" s="98">
        <v>42591</v>
      </c>
      <c r="F14" s="98">
        <v>42639</v>
      </c>
      <c r="G14" s="96">
        <v>15</v>
      </c>
      <c r="H14" s="96">
        <v>15</v>
      </c>
      <c r="I14" s="115">
        <v>16.200000000000003</v>
      </c>
    </row>
    <row r="15" spans="1:9" ht="60" x14ac:dyDescent="0.25">
      <c r="A15" s="96" t="s">
        <v>168</v>
      </c>
      <c r="B15" s="96" t="s">
        <v>510</v>
      </c>
      <c r="C15" s="96" t="s">
        <v>548</v>
      </c>
      <c r="D15" s="96" t="s">
        <v>692</v>
      </c>
      <c r="E15" s="98">
        <v>42591</v>
      </c>
      <c r="F15" s="98">
        <v>42772</v>
      </c>
      <c r="G15" s="96">
        <v>50</v>
      </c>
      <c r="H15" s="96">
        <v>18</v>
      </c>
      <c r="I15" s="115">
        <v>21.78</v>
      </c>
    </row>
    <row r="16" spans="1:9" ht="45" x14ac:dyDescent="0.25">
      <c r="A16" s="96" t="s">
        <v>174</v>
      </c>
      <c r="B16" s="96" t="s">
        <v>510</v>
      </c>
      <c r="C16" s="96" t="s">
        <v>538</v>
      </c>
      <c r="D16" s="96" t="s">
        <v>611</v>
      </c>
      <c r="E16" s="98">
        <v>42591</v>
      </c>
      <c r="F16" s="98">
        <v>42646</v>
      </c>
      <c r="G16" s="96">
        <v>33</v>
      </c>
      <c r="H16" s="96">
        <v>33</v>
      </c>
      <c r="I16" s="115">
        <v>248.82</v>
      </c>
    </row>
    <row r="17" spans="1:10" ht="75" x14ac:dyDescent="0.25">
      <c r="A17" s="96" t="s">
        <v>61</v>
      </c>
      <c r="B17" s="96" t="s">
        <v>510</v>
      </c>
      <c r="C17" s="96" t="s">
        <v>548</v>
      </c>
      <c r="D17" s="96" t="s">
        <v>611</v>
      </c>
      <c r="E17" s="98">
        <v>42591</v>
      </c>
      <c r="F17" s="98">
        <v>42772</v>
      </c>
      <c r="G17" s="96">
        <v>45</v>
      </c>
      <c r="H17" s="96">
        <v>45</v>
      </c>
      <c r="I17" s="115">
        <v>14.4</v>
      </c>
    </row>
    <row r="18" spans="1:10" ht="30" x14ac:dyDescent="0.25">
      <c r="A18" s="96" t="s">
        <v>67</v>
      </c>
      <c r="B18" s="96" t="s">
        <v>510</v>
      </c>
      <c r="C18" s="96" t="s">
        <v>542</v>
      </c>
      <c r="D18" s="96" t="s">
        <v>611</v>
      </c>
      <c r="E18" s="98">
        <v>42591</v>
      </c>
      <c r="F18" s="98">
        <v>42660</v>
      </c>
      <c r="G18" s="96">
        <v>12</v>
      </c>
      <c r="H18" s="96">
        <v>12</v>
      </c>
      <c r="I18" s="115">
        <v>10.199999999999999</v>
      </c>
    </row>
    <row r="19" spans="1:10" ht="30" x14ac:dyDescent="0.25">
      <c r="A19" s="96" t="s">
        <v>49</v>
      </c>
      <c r="B19" s="96" t="s">
        <v>510</v>
      </c>
      <c r="C19" s="96" t="s">
        <v>536</v>
      </c>
      <c r="D19" s="96" t="s">
        <v>611</v>
      </c>
      <c r="E19" s="98">
        <v>42591</v>
      </c>
      <c r="F19" s="98">
        <v>42667</v>
      </c>
      <c r="G19" s="96">
        <v>10</v>
      </c>
      <c r="H19" s="96">
        <v>10</v>
      </c>
      <c r="I19" s="115">
        <v>34.900000000000006</v>
      </c>
    </row>
    <row r="20" spans="1:10" ht="60" x14ac:dyDescent="0.25">
      <c r="A20" s="96" t="s">
        <v>106</v>
      </c>
      <c r="B20" s="96" t="s">
        <v>510</v>
      </c>
      <c r="C20" s="96" t="s">
        <v>544</v>
      </c>
      <c r="D20" s="96" t="s">
        <v>698</v>
      </c>
      <c r="E20" s="98">
        <v>42591</v>
      </c>
      <c r="F20" s="96" t="s">
        <v>671</v>
      </c>
      <c r="G20" s="96">
        <v>15</v>
      </c>
      <c r="H20" s="96">
        <v>15</v>
      </c>
      <c r="I20" s="115">
        <v>336.6</v>
      </c>
    </row>
    <row r="21" spans="1:10" s="96" customFormat="1" ht="60" x14ac:dyDescent="0.25">
      <c r="A21" s="96" t="s">
        <v>166</v>
      </c>
      <c r="B21" s="96" t="s">
        <v>510</v>
      </c>
      <c r="C21" s="96" t="s">
        <v>543</v>
      </c>
      <c r="D21" s="96" t="s">
        <v>692</v>
      </c>
      <c r="E21" s="98">
        <v>42591</v>
      </c>
      <c r="F21" s="98">
        <v>42639</v>
      </c>
      <c r="G21" s="96">
        <v>50</v>
      </c>
      <c r="H21" s="96">
        <v>25</v>
      </c>
      <c r="I21" s="115">
        <v>23.5</v>
      </c>
    </row>
    <row r="22" spans="1:10" s="96" customFormat="1" ht="45" x14ac:dyDescent="0.25">
      <c r="A22" s="96" t="s">
        <v>134</v>
      </c>
      <c r="B22" s="96" t="s">
        <v>510</v>
      </c>
      <c r="C22" s="96" t="s">
        <v>547</v>
      </c>
      <c r="D22" s="96" t="s">
        <v>611</v>
      </c>
      <c r="E22" s="98">
        <v>42591</v>
      </c>
      <c r="F22" s="98">
        <v>42725</v>
      </c>
      <c r="G22" s="96">
        <v>5</v>
      </c>
      <c r="H22" s="96">
        <v>5</v>
      </c>
      <c r="I22" s="115">
        <v>52.45</v>
      </c>
    </row>
    <row r="23" spans="1:10" s="96" customFormat="1" ht="45" x14ac:dyDescent="0.25">
      <c r="A23" s="96" t="s">
        <v>114</v>
      </c>
      <c r="B23" s="96" t="s">
        <v>510</v>
      </c>
      <c r="C23" s="96" t="s">
        <v>546</v>
      </c>
      <c r="D23" s="96" t="s">
        <v>611</v>
      </c>
      <c r="E23" s="98">
        <v>42591</v>
      </c>
      <c r="F23" s="98">
        <v>42653</v>
      </c>
      <c r="G23" s="96">
        <v>25</v>
      </c>
      <c r="H23" s="96">
        <v>25</v>
      </c>
      <c r="I23" s="115">
        <v>25.75</v>
      </c>
    </row>
    <row r="24" spans="1:10" s="96" customFormat="1" ht="90" x14ac:dyDescent="0.25">
      <c r="A24" s="96" t="s">
        <v>136</v>
      </c>
      <c r="B24" s="96" t="s">
        <v>510</v>
      </c>
      <c r="C24" s="96" t="s">
        <v>539</v>
      </c>
      <c r="D24" s="96" t="s">
        <v>611</v>
      </c>
      <c r="E24" s="98">
        <v>42591</v>
      </c>
      <c r="F24" s="98">
        <v>42633</v>
      </c>
      <c r="G24" s="96">
        <v>20</v>
      </c>
      <c r="H24" s="96">
        <v>20</v>
      </c>
      <c r="I24" s="115">
        <v>254.4</v>
      </c>
    </row>
    <row r="25" spans="1:10" s="96" customFormat="1" ht="60.75" thickBot="1" x14ac:dyDescent="0.3">
      <c r="A25" s="96" t="s">
        <v>97</v>
      </c>
      <c r="B25" s="96" t="s">
        <v>510</v>
      </c>
      <c r="C25" s="96" t="s">
        <v>539</v>
      </c>
      <c r="D25" s="96" t="s">
        <v>692</v>
      </c>
      <c r="E25" s="98">
        <v>42591</v>
      </c>
      <c r="F25" s="98">
        <v>42633</v>
      </c>
      <c r="G25" s="96">
        <v>1500</v>
      </c>
      <c r="H25" s="96">
        <v>1148</v>
      </c>
      <c r="I25" s="115">
        <v>80.360000000000014</v>
      </c>
    </row>
    <row r="26" spans="1:10" s="96" customFormat="1" ht="61.5" thickTop="1" thickBot="1" x14ac:dyDescent="0.3">
      <c r="A26" s="96" t="s">
        <v>96</v>
      </c>
      <c r="B26" s="96" t="s">
        <v>510</v>
      </c>
      <c r="C26" s="96" t="s">
        <v>539</v>
      </c>
      <c r="D26" s="96" t="s">
        <v>692</v>
      </c>
      <c r="E26" s="98">
        <v>42591</v>
      </c>
      <c r="F26" s="98">
        <v>42633</v>
      </c>
      <c r="G26" s="96">
        <v>1500</v>
      </c>
      <c r="H26" s="96">
        <v>235</v>
      </c>
      <c r="I26" s="115">
        <v>23.5</v>
      </c>
    </row>
    <row r="27" spans="1:10" s="96" customFormat="1" ht="60.75" thickTop="1" x14ac:dyDescent="0.25">
      <c r="A27" s="96" t="s">
        <v>167</v>
      </c>
      <c r="B27" s="96" t="s">
        <v>510</v>
      </c>
      <c r="C27" s="96" t="s">
        <v>543</v>
      </c>
      <c r="D27" s="96" t="s">
        <v>692</v>
      </c>
      <c r="E27" s="98">
        <v>42591</v>
      </c>
      <c r="F27" s="98">
        <v>42639</v>
      </c>
      <c r="G27" s="96">
        <v>50</v>
      </c>
      <c r="H27" s="96">
        <v>20</v>
      </c>
      <c r="I27" s="115">
        <v>18.799999999999997</v>
      </c>
    </row>
    <row r="28" spans="1:10" s="96" customFormat="1" ht="45" x14ac:dyDescent="0.25">
      <c r="A28" s="96" t="s">
        <v>158</v>
      </c>
      <c r="B28" s="96" t="s">
        <v>510</v>
      </c>
      <c r="C28" s="96" t="s">
        <v>543</v>
      </c>
      <c r="D28" s="96" t="s">
        <v>611</v>
      </c>
      <c r="E28" s="98">
        <v>42591</v>
      </c>
      <c r="F28" s="98">
        <v>42639</v>
      </c>
      <c r="G28" s="96">
        <v>70</v>
      </c>
      <c r="H28" s="96">
        <v>70</v>
      </c>
      <c r="I28" s="115">
        <v>141.4</v>
      </c>
    </row>
    <row r="29" spans="1:10" s="96" customFormat="1" ht="75.75" thickBot="1" x14ac:dyDescent="0.3">
      <c r="A29" s="96" t="s">
        <v>135</v>
      </c>
      <c r="B29" s="96" t="s">
        <v>510</v>
      </c>
      <c r="C29" s="96" t="s">
        <v>545</v>
      </c>
      <c r="D29" s="96" t="s">
        <v>699</v>
      </c>
      <c r="E29" s="98">
        <v>42591</v>
      </c>
      <c r="F29" s="96" t="s">
        <v>671</v>
      </c>
      <c r="G29" s="96">
        <v>3</v>
      </c>
      <c r="H29" s="96">
        <v>3</v>
      </c>
      <c r="I29" s="115">
        <v>11.25</v>
      </c>
    </row>
    <row r="30" spans="1:10" s="96" customFormat="1" ht="16.5" thickTop="1" thickBot="1" x14ac:dyDescent="0.3">
      <c r="A30" s="104" t="s">
        <v>357</v>
      </c>
      <c r="B30" s="105"/>
      <c r="C30" s="106"/>
      <c r="D30" s="106"/>
      <c r="E30" s="106"/>
      <c r="F30" s="106"/>
      <c r="G30" s="107">
        <f>SUM(G24:G29)</f>
        <v>3143</v>
      </c>
      <c r="H30" s="107">
        <f>SUM(H24:H29)</f>
        <v>1496</v>
      </c>
      <c r="I30" s="108">
        <f>SUM(I24:I29)</f>
        <v>529.71</v>
      </c>
    </row>
    <row r="31" spans="1:10" s="96" customFormat="1" ht="15.75" thickTop="1" x14ac:dyDescent="0.25">
      <c r="A31" s="111"/>
      <c r="B31" s="111"/>
      <c r="C31" s="111"/>
      <c r="D31" s="111"/>
      <c r="E31" s="111"/>
      <c r="F31" s="111"/>
      <c r="G31" s="112"/>
      <c r="H31" s="112"/>
      <c r="I31" s="113"/>
      <c r="J31" s="114"/>
    </row>
    <row r="32" spans="1:10" s="96" customFormat="1" x14ac:dyDescent="0.25">
      <c r="A32" s="100" t="s">
        <v>359</v>
      </c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  <row r="266" spans="1:9" s="96" customFormat="1" x14ac:dyDescent="0.25">
      <c r="A266"/>
      <c r="B266" s="99"/>
      <c r="C266" s="99"/>
      <c r="D266" s="99"/>
      <c r="E266" s="99"/>
      <c r="F266" s="99"/>
      <c r="G266" s="99"/>
      <c r="I266" s="109"/>
    </row>
    <row r="267" spans="1:9" s="96" customFormat="1" x14ac:dyDescent="0.25">
      <c r="A267"/>
      <c r="B267" s="99"/>
      <c r="C267" s="99"/>
      <c r="D267" s="99"/>
      <c r="E267" s="99"/>
      <c r="F267" s="99"/>
      <c r="G267" s="99"/>
      <c r="I267" s="109"/>
    </row>
    <row r="268" spans="1:9" s="96" customFormat="1" x14ac:dyDescent="0.25">
      <c r="A268"/>
      <c r="B268" s="99"/>
      <c r="C268" s="99"/>
      <c r="D268" s="99"/>
      <c r="E268" s="99"/>
      <c r="F268" s="99"/>
      <c r="G268" s="99"/>
      <c r="I268" s="109"/>
    </row>
    <row r="269" spans="1:9" s="96" customFormat="1" x14ac:dyDescent="0.25">
      <c r="A269"/>
      <c r="B269" s="99"/>
      <c r="C269" s="99"/>
      <c r="D269" s="99"/>
      <c r="E269" s="99"/>
      <c r="F269" s="99"/>
      <c r="G269" s="99"/>
      <c r="I269" s="109"/>
    </row>
  </sheetData>
  <sheetProtection algorithmName="SHA-512" hashValue="luGX9YKeoOt27VZxOQf5pECGTW5IE+6VCnFn+q9RTFCeOH0XratCnj9v58AVU6D0HfDNe3eKOfCksx+ARxMobQ==" saltValue="xm3I7DZYXHJn9qMQF025R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3">
    <tabColor theme="0"/>
  </sheetPr>
  <dimension ref="A1:J254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570312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682</v>
      </c>
      <c r="B1" s="95"/>
    </row>
    <row r="2" spans="1:9" x14ac:dyDescent="0.25">
      <c r="A2" s="102" t="s">
        <v>3</v>
      </c>
      <c r="B2" s="96">
        <v>230200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75" x14ac:dyDescent="0.25">
      <c r="A5" s="96" t="s">
        <v>59</v>
      </c>
      <c r="B5" s="96" t="s">
        <v>512</v>
      </c>
      <c r="C5" s="96" t="s">
        <v>548</v>
      </c>
      <c r="D5" s="96" t="s">
        <v>611</v>
      </c>
      <c r="E5" s="98">
        <v>42591</v>
      </c>
      <c r="F5" s="98">
        <v>42772</v>
      </c>
      <c r="G5" s="96">
        <v>50</v>
      </c>
      <c r="H5" s="96">
        <v>50</v>
      </c>
      <c r="I5" s="115">
        <v>16</v>
      </c>
    </row>
    <row r="6" spans="1:9" ht="45" x14ac:dyDescent="0.25">
      <c r="A6" s="96" t="s">
        <v>124</v>
      </c>
      <c r="B6" s="96" t="s">
        <v>512</v>
      </c>
      <c r="C6" s="96" t="s">
        <v>538</v>
      </c>
      <c r="D6" s="96" t="s">
        <v>611</v>
      </c>
      <c r="E6" s="98">
        <v>42591</v>
      </c>
      <c r="F6" s="98">
        <v>42646</v>
      </c>
      <c r="G6" s="96">
        <v>4</v>
      </c>
      <c r="H6" s="96">
        <v>4</v>
      </c>
      <c r="I6" s="115">
        <v>69.959999999999994</v>
      </c>
    </row>
    <row r="7" spans="1:9" ht="30" x14ac:dyDescent="0.25">
      <c r="A7" s="96" t="s">
        <v>168</v>
      </c>
      <c r="B7" s="96" t="s">
        <v>512</v>
      </c>
      <c r="C7" s="96" t="s">
        <v>548</v>
      </c>
      <c r="D7" s="96" t="s">
        <v>611</v>
      </c>
      <c r="E7" s="98">
        <v>42591</v>
      </c>
      <c r="F7" s="98">
        <v>42772</v>
      </c>
      <c r="G7" s="96">
        <v>5</v>
      </c>
      <c r="H7" s="96">
        <v>5</v>
      </c>
      <c r="I7" s="115">
        <v>6.05</v>
      </c>
    </row>
    <row r="8" spans="1:9" s="96" customFormat="1" ht="30" x14ac:dyDescent="0.25">
      <c r="A8" s="96" t="s">
        <v>116</v>
      </c>
      <c r="B8" s="96" t="s">
        <v>512</v>
      </c>
      <c r="C8" s="96" t="s">
        <v>541</v>
      </c>
      <c r="D8" s="96" t="s">
        <v>611</v>
      </c>
      <c r="E8" s="98">
        <v>42591</v>
      </c>
      <c r="F8" s="98">
        <v>42641</v>
      </c>
      <c r="G8" s="96">
        <v>5</v>
      </c>
      <c r="H8" s="96">
        <v>5</v>
      </c>
      <c r="I8" s="115">
        <v>6.1</v>
      </c>
    </row>
    <row r="9" spans="1:9" s="96" customFormat="1" ht="30" x14ac:dyDescent="0.25">
      <c r="A9" s="96" t="s">
        <v>166</v>
      </c>
      <c r="B9" s="96" t="s">
        <v>512</v>
      </c>
      <c r="C9" s="96" t="s">
        <v>543</v>
      </c>
      <c r="D9" s="96" t="s">
        <v>611</v>
      </c>
      <c r="E9" s="98">
        <v>42591</v>
      </c>
      <c r="F9" s="98">
        <v>42639</v>
      </c>
      <c r="G9" s="96">
        <v>5</v>
      </c>
      <c r="H9" s="96">
        <v>5</v>
      </c>
      <c r="I9" s="115">
        <v>4.6999999999999993</v>
      </c>
    </row>
    <row r="10" spans="1:9" s="96" customFormat="1" ht="30" x14ac:dyDescent="0.25">
      <c r="A10" s="96" t="s">
        <v>167</v>
      </c>
      <c r="B10" s="96" t="s">
        <v>512</v>
      </c>
      <c r="C10" s="96" t="s">
        <v>543</v>
      </c>
      <c r="D10" s="96" t="s">
        <v>611</v>
      </c>
      <c r="E10" s="98">
        <v>42591</v>
      </c>
      <c r="F10" s="98">
        <v>42639</v>
      </c>
      <c r="G10" s="96">
        <v>5</v>
      </c>
      <c r="H10" s="96">
        <v>5</v>
      </c>
      <c r="I10" s="115">
        <v>4.6999999999999993</v>
      </c>
    </row>
    <row r="11" spans="1:9" s="96" customFormat="1" ht="45.75" thickBot="1" x14ac:dyDescent="0.3">
      <c r="A11" s="96" t="s">
        <v>170</v>
      </c>
      <c r="B11" s="96" t="s">
        <v>512</v>
      </c>
      <c r="C11" s="96" t="s">
        <v>542</v>
      </c>
      <c r="D11" s="96" t="s">
        <v>611</v>
      </c>
      <c r="E11" s="98">
        <v>42591</v>
      </c>
      <c r="F11" s="98">
        <v>42660</v>
      </c>
      <c r="G11" s="96">
        <v>20</v>
      </c>
      <c r="H11" s="96">
        <v>20</v>
      </c>
      <c r="I11" s="115">
        <v>26</v>
      </c>
    </row>
    <row r="12" spans="1:9" s="96" customFormat="1" ht="16.5" thickTop="1" thickBot="1" x14ac:dyDescent="0.3">
      <c r="A12" s="104" t="s">
        <v>357</v>
      </c>
      <c r="B12" s="105"/>
      <c r="C12" s="106"/>
      <c r="D12" s="106"/>
      <c r="E12" s="106"/>
      <c r="F12" s="106"/>
      <c r="G12" s="107">
        <f>SUM(G5:G11)</f>
        <v>94</v>
      </c>
      <c r="H12" s="107">
        <f>SUM(H5:H11)</f>
        <v>94</v>
      </c>
      <c r="I12" s="108">
        <f>SUM(I5:I11)</f>
        <v>133.51</v>
      </c>
    </row>
    <row r="13" spans="1:9" s="96" customFormat="1" ht="15.75" thickTop="1" x14ac:dyDescent="0.25">
      <c r="A13"/>
      <c r="B13" s="99"/>
      <c r="C13" s="99"/>
      <c r="D13" s="99"/>
      <c r="E13" s="99"/>
      <c r="F13" s="99"/>
      <c r="G13" s="99"/>
      <c r="I13" s="109"/>
    </row>
    <row r="14" spans="1:9" s="96" customFormat="1" ht="29.25" customHeight="1" x14ac:dyDescent="0.25">
      <c r="A14" s="100" t="s">
        <v>359</v>
      </c>
      <c r="B14" s="99"/>
      <c r="C14" s="99"/>
      <c r="D14" s="99"/>
      <c r="E14" s="99"/>
      <c r="F14" s="99"/>
      <c r="G14" s="99"/>
      <c r="I14" s="109"/>
    </row>
    <row r="15" spans="1:9" s="96" customFormat="1" x14ac:dyDescent="0.25">
      <c r="A15"/>
      <c r="B15" s="99"/>
      <c r="C15" s="99"/>
      <c r="D15" s="99"/>
      <c r="E15" s="99"/>
      <c r="F15" s="99"/>
      <c r="G15" s="99"/>
      <c r="I15" s="109"/>
    </row>
    <row r="16" spans="1:9" s="96" customFormat="1" x14ac:dyDescent="0.25">
      <c r="A16"/>
      <c r="B16" s="99"/>
      <c r="C16" s="99"/>
      <c r="D16" s="99"/>
      <c r="E16" s="99"/>
      <c r="F16" s="99"/>
      <c r="G16" s="99"/>
      <c r="I16" s="109"/>
    </row>
    <row r="17" spans="1:9" s="96" customFormat="1" x14ac:dyDescent="0.25">
      <c r="A17"/>
      <c r="B17" s="99"/>
      <c r="C17" s="99"/>
      <c r="D17" s="99"/>
      <c r="E17" s="99"/>
      <c r="F17" s="99"/>
      <c r="G17" s="99"/>
      <c r="I17" s="109"/>
    </row>
    <row r="18" spans="1:9" s="96" customFormat="1" x14ac:dyDescent="0.25">
      <c r="A18"/>
      <c r="B18" s="99"/>
      <c r="C18" s="99"/>
      <c r="D18" s="99"/>
      <c r="E18" s="99"/>
      <c r="F18" s="99"/>
      <c r="G18" s="99"/>
      <c r="I18" s="109"/>
    </row>
    <row r="19" spans="1:9" s="96" customFormat="1" x14ac:dyDescent="0.25">
      <c r="A19"/>
      <c r="B19" s="99"/>
      <c r="C19" s="99"/>
      <c r="D19" s="99"/>
      <c r="E19" s="99"/>
      <c r="F19" s="99"/>
      <c r="G19" s="99"/>
      <c r="I19" s="109"/>
    </row>
    <row r="20" spans="1:9" s="96" customFormat="1" x14ac:dyDescent="0.25">
      <c r="A20"/>
      <c r="B20" s="99"/>
      <c r="C20" s="99"/>
      <c r="D20" s="99"/>
      <c r="E20" s="99"/>
      <c r="F20" s="99"/>
      <c r="G20" s="99"/>
      <c r="I20" s="109"/>
    </row>
    <row r="21" spans="1:9" s="96" customFormat="1" x14ac:dyDescent="0.25">
      <c r="A21"/>
      <c r="B21" s="99"/>
      <c r="C21" s="99"/>
      <c r="D21" s="99"/>
      <c r="E21" s="99"/>
      <c r="F21" s="99"/>
      <c r="G21" s="99"/>
      <c r="I21" s="109"/>
    </row>
    <row r="22" spans="1:9" s="96" customFormat="1" x14ac:dyDescent="0.25">
      <c r="A22"/>
      <c r="B22" s="99"/>
      <c r="C22" s="99"/>
      <c r="D22" s="99"/>
      <c r="E22" s="99"/>
      <c r="F22" s="99"/>
      <c r="G22" s="99"/>
      <c r="I22" s="109"/>
    </row>
    <row r="23" spans="1:9" s="96" customFormat="1" x14ac:dyDescent="0.25">
      <c r="A23"/>
      <c r="B23" s="99"/>
      <c r="C23" s="99"/>
      <c r="D23" s="99"/>
      <c r="E23" s="99"/>
      <c r="F23" s="99"/>
      <c r="G23" s="99"/>
      <c r="I23" s="109"/>
    </row>
    <row r="24" spans="1:9" s="96" customFormat="1" x14ac:dyDescent="0.25">
      <c r="A24"/>
      <c r="B24" s="99"/>
      <c r="C24" s="99"/>
      <c r="D24" s="99"/>
      <c r="E24" s="99"/>
      <c r="F24" s="99"/>
      <c r="G24" s="99"/>
      <c r="I24" s="109"/>
    </row>
    <row r="25" spans="1:9" s="96" customFormat="1" x14ac:dyDescent="0.25">
      <c r="A25"/>
      <c r="B25" s="99"/>
      <c r="C25" s="99"/>
      <c r="D25" s="99"/>
      <c r="E25" s="99"/>
      <c r="F25" s="99"/>
      <c r="G25" s="99"/>
      <c r="I25" s="109"/>
    </row>
    <row r="26" spans="1:9" s="96" customFormat="1" x14ac:dyDescent="0.25">
      <c r="A26"/>
      <c r="B26" s="99"/>
      <c r="C26" s="99"/>
      <c r="D26" s="99"/>
      <c r="E26" s="99"/>
      <c r="F26" s="99"/>
      <c r="G26" s="99"/>
      <c r="I26" s="109"/>
    </row>
    <row r="27" spans="1:9" s="96" customFormat="1" x14ac:dyDescent="0.25">
      <c r="A27"/>
      <c r="B27" s="99"/>
      <c r="C27" s="99"/>
      <c r="D27" s="99"/>
      <c r="E27" s="99"/>
      <c r="F27" s="99"/>
      <c r="G27" s="99"/>
      <c r="I27" s="109"/>
    </row>
    <row r="28" spans="1:9" s="96" customFormat="1" x14ac:dyDescent="0.25">
      <c r="A28"/>
      <c r="B28" s="99"/>
      <c r="C28" s="99"/>
      <c r="D28" s="99"/>
      <c r="E28" s="99"/>
      <c r="F28" s="99"/>
      <c r="G28" s="99"/>
      <c r="I28" s="109"/>
    </row>
    <row r="29" spans="1:9" s="96" customFormat="1" x14ac:dyDescent="0.25">
      <c r="A29"/>
      <c r="B29" s="99"/>
      <c r="C29" s="99"/>
      <c r="D29" s="99"/>
      <c r="E29" s="99"/>
      <c r="F29" s="99"/>
      <c r="G29" s="99"/>
      <c r="I29" s="109"/>
    </row>
    <row r="30" spans="1:9" s="96" customFormat="1" x14ac:dyDescent="0.25">
      <c r="A30"/>
      <c r="B30" s="99"/>
      <c r="C30" s="99"/>
      <c r="D30" s="99"/>
      <c r="E30" s="99"/>
      <c r="F30" s="99"/>
      <c r="G30" s="99"/>
      <c r="I30" s="109"/>
    </row>
    <row r="31" spans="1:9" s="96" customFormat="1" x14ac:dyDescent="0.25">
      <c r="A31"/>
      <c r="B31" s="99"/>
      <c r="C31" s="99"/>
      <c r="D31" s="99"/>
      <c r="E31" s="99"/>
      <c r="F31" s="99"/>
      <c r="G31" s="99"/>
      <c r="I31" s="109"/>
    </row>
    <row r="32" spans="1:9" s="96" customFormat="1" x14ac:dyDescent="0.25">
      <c r="A32"/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</sheetData>
  <sheetProtection algorithmName="SHA-512" hashValue="YP6nTnSIhzXyODJPXbZmoo3GaWpu+aOr/KSK7x+x2QDwmghJD6UMPS9DNMAUMClsHcvcQoAMrJezDWXrynrv6g==" saltValue="ZDCsrsDEsIZygI04HOmt2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6"/>
  <dimension ref="A1:I2026"/>
  <sheetViews>
    <sheetView showGridLines="0" workbookViewId="0"/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6384" width="9.140625" style="97"/>
  </cols>
  <sheetData>
    <row r="1" spans="1:9" ht="23.25" customHeight="1" x14ac:dyDescent="0.25">
      <c r="A1" s="94" t="s">
        <v>672</v>
      </c>
      <c r="B1" s="95"/>
    </row>
    <row r="2" spans="1:9" x14ac:dyDescent="0.25">
      <c r="A2" s="102" t="s">
        <v>3</v>
      </c>
      <c r="B2" s="96">
        <v>100070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102" t="s">
        <v>666</v>
      </c>
    </row>
    <row r="5" spans="1:9" ht="45" x14ac:dyDescent="0.25">
      <c r="A5" s="96" t="s">
        <v>180</v>
      </c>
      <c r="B5" s="96" t="s">
        <v>325</v>
      </c>
      <c r="C5" s="96" t="s">
        <v>424</v>
      </c>
      <c r="D5" s="96" t="s">
        <v>611</v>
      </c>
      <c r="E5" s="98">
        <v>42524</v>
      </c>
      <c r="F5" s="98">
        <v>42579</v>
      </c>
      <c r="G5" s="96">
        <v>4</v>
      </c>
      <c r="H5" s="96">
        <v>4</v>
      </c>
      <c r="I5" s="115">
        <v>6.4</v>
      </c>
    </row>
    <row r="6" spans="1:9" ht="60" x14ac:dyDescent="0.25">
      <c r="A6" s="96" t="s">
        <v>83</v>
      </c>
      <c r="B6" s="96" t="s">
        <v>325</v>
      </c>
      <c r="C6" s="96" t="s">
        <v>424</v>
      </c>
      <c r="D6" s="96" t="s">
        <v>611</v>
      </c>
      <c r="E6" s="98">
        <v>42524</v>
      </c>
      <c r="F6" s="98">
        <v>42579</v>
      </c>
      <c r="G6" s="96">
        <v>10</v>
      </c>
      <c r="H6" s="96">
        <v>10</v>
      </c>
      <c r="I6" s="115">
        <v>4.9000000000000004</v>
      </c>
    </row>
    <row r="7" spans="1:9" ht="45" x14ac:dyDescent="0.25">
      <c r="A7" s="96" t="s">
        <v>126</v>
      </c>
      <c r="B7" s="96" t="s">
        <v>325</v>
      </c>
      <c r="C7" s="96" t="s">
        <v>428</v>
      </c>
      <c r="D7" s="96" t="s">
        <v>611</v>
      </c>
      <c r="E7" s="98">
        <v>42527</v>
      </c>
      <c r="F7" s="98">
        <v>42639</v>
      </c>
      <c r="G7" s="96">
        <v>10</v>
      </c>
      <c r="H7" s="96">
        <v>10</v>
      </c>
      <c r="I7" s="115">
        <v>20</v>
      </c>
    </row>
    <row r="8" spans="1:9" ht="60" x14ac:dyDescent="0.25">
      <c r="A8" s="96" t="s">
        <v>45</v>
      </c>
      <c r="B8" s="96" t="s">
        <v>325</v>
      </c>
      <c r="C8" s="96" t="s">
        <v>424</v>
      </c>
      <c r="D8" s="96" t="s">
        <v>611</v>
      </c>
      <c r="E8" s="98">
        <v>42524</v>
      </c>
      <c r="F8" s="98">
        <v>42579</v>
      </c>
      <c r="G8" s="96">
        <v>5</v>
      </c>
      <c r="H8" s="96">
        <v>5</v>
      </c>
      <c r="I8" s="115">
        <v>14.75</v>
      </c>
    </row>
    <row r="9" spans="1:9" ht="60" x14ac:dyDescent="0.25">
      <c r="A9" s="96" t="s">
        <v>44</v>
      </c>
      <c r="B9" s="96" t="s">
        <v>325</v>
      </c>
      <c r="C9" s="96" t="s">
        <v>423</v>
      </c>
      <c r="D9" s="96" t="s">
        <v>611</v>
      </c>
      <c r="E9" s="98">
        <v>42524</v>
      </c>
      <c r="F9" s="98">
        <v>42576</v>
      </c>
      <c r="G9" s="96">
        <v>5</v>
      </c>
      <c r="H9" s="96">
        <v>5</v>
      </c>
      <c r="I9" s="115">
        <v>17.5</v>
      </c>
    </row>
    <row r="10" spans="1:9" ht="60" x14ac:dyDescent="0.25">
      <c r="A10" s="96" t="s">
        <v>43</v>
      </c>
      <c r="B10" s="96" t="s">
        <v>325</v>
      </c>
      <c r="C10" s="96" t="s">
        <v>424</v>
      </c>
      <c r="D10" s="96" t="s">
        <v>611</v>
      </c>
      <c r="E10" s="98">
        <v>42524</v>
      </c>
      <c r="F10" s="98">
        <v>42579</v>
      </c>
      <c r="G10" s="96">
        <v>5</v>
      </c>
      <c r="H10" s="96">
        <v>5</v>
      </c>
      <c r="I10" s="115">
        <v>15</v>
      </c>
    </row>
    <row r="11" spans="1:9" ht="75" x14ac:dyDescent="0.25">
      <c r="A11" s="96" t="s">
        <v>58</v>
      </c>
      <c r="B11" s="96" t="s">
        <v>325</v>
      </c>
      <c r="C11" s="96" t="s">
        <v>418</v>
      </c>
      <c r="D11" s="96" t="s">
        <v>611</v>
      </c>
      <c r="E11" s="98">
        <v>42524</v>
      </c>
      <c r="F11" s="98">
        <v>42583</v>
      </c>
      <c r="G11" s="96">
        <v>50</v>
      </c>
      <c r="H11" s="96">
        <v>50</v>
      </c>
      <c r="I11" s="115">
        <v>25</v>
      </c>
    </row>
    <row r="12" spans="1:9" ht="75" x14ac:dyDescent="0.25">
      <c r="A12" s="96" t="s">
        <v>59</v>
      </c>
      <c r="B12" s="96" t="s">
        <v>325</v>
      </c>
      <c r="C12" s="96" t="s">
        <v>431</v>
      </c>
      <c r="D12" s="96" t="s">
        <v>611</v>
      </c>
      <c r="E12" s="98">
        <v>42527</v>
      </c>
      <c r="F12" s="98">
        <v>42613</v>
      </c>
      <c r="G12" s="96">
        <v>50</v>
      </c>
      <c r="H12" s="96">
        <v>50</v>
      </c>
      <c r="I12" s="115">
        <v>16</v>
      </c>
    </row>
    <row r="13" spans="1:9" ht="75" x14ac:dyDescent="0.25">
      <c r="A13" s="96" t="s">
        <v>60</v>
      </c>
      <c r="B13" s="96" t="s">
        <v>325</v>
      </c>
      <c r="C13" s="96" t="s">
        <v>431</v>
      </c>
      <c r="D13" s="96" t="s">
        <v>611</v>
      </c>
      <c r="E13" s="98">
        <v>42527</v>
      </c>
      <c r="F13" s="98">
        <v>42613</v>
      </c>
      <c r="G13" s="96">
        <v>50</v>
      </c>
      <c r="H13" s="96">
        <v>50</v>
      </c>
      <c r="I13" s="115">
        <v>16</v>
      </c>
    </row>
    <row r="14" spans="1:9" ht="30" x14ac:dyDescent="0.25">
      <c r="A14" s="96" t="s">
        <v>79</v>
      </c>
      <c r="B14" s="96" t="s">
        <v>325</v>
      </c>
      <c r="C14" s="96" t="s">
        <v>431</v>
      </c>
      <c r="D14" s="96" t="s">
        <v>611</v>
      </c>
      <c r="E14" s="98">
        <v>42527</v>
      </c>
      <c r="F14" s="98">
        <v>42613</v>
      </c>
      <c r="G14" s="96">
        <v>1</v>
      </c>
      <c r="H14" s="96">
        <v>1</v>
      </c>
      <c r="I14" s="115">
        <v>1.29</v>
      </c>
    </row>
    <row r="15" spans="1:9" ht="45" x14ac:dyDescent="0.25">
      <c r="A15" s="96" t="s">
        <v>82</v>
      </c>
      <c r="B15" s="96" t="s">
        <v>325</v>
      </c>
      <c r="C15" s="96" t="s">
        <v>419</v>
      </c>
      <c r="D15" s="96" t="s">
        <v>611</v>
      </c>
      <c r="E15" s="98">
        <v>42524</v>
      </c>
      <c r="F15" s="98">
        <v>42563</v>
      </c>
      <c r="G15" s="96">
        <v>10</v>
      </c>
      <c r="H15" s="96">
        <v>10</v>
      </c>
      <c r="I15" s="115">
        <v>32.299999999999997</v>
      </c>
    </row>
    <row r="16" spans="1:9" ht="30" x14ac:dyDescent="0.25">
      <c r="A16" s="96" t="s">
        <v>85</v>
      </c>
      <c r="B16" s="96" t="s">
        <v>325</v>
      </c>
      <c r="C16" s="96" t="s">
        <v>419</v>
      </c>
      <c r="D16" s="96" t="s">
        <v>611</v>
      </c>
      <c r="E16" s="98">
        <v>42524</v>
      </c>
      <c r="F16" s="98">
        <v>42563</v>
      </c>
      <c r="G16" s="96">
        <v>10</v>
      </c>
      <c r="H16" s="96">
        <v>10</v>
      </c>
      <c r="I16" s="115">
        <v>9.3999999999999986</v>
      </c>
    </row>
    <row r="17" spans="1:9" ht="45" x14ac:dyDescent="0.25">
      <c r="A17" s="96" t="s">
        <v>92</v>
      </c>
      <c r="B17" s="96" t="s">
        <v>325</v>
      </c>
      <c r="C17" s="96" t="s">
        <v>431</v>
      </c>
      <c r="D17" s="96" t="s">
        <v>611</v>
      </c>
      <c r="E17" s="98">
        <v>42527</v>
      </c>
      <c r="F17" s="98">
        <v>42613</v>
      </c>
      <c r="G17" s="96">
        <v>20</v>
      </c>
      <c r="H17" s="96">
        <v>20</v>
      </c>
      <c r="I17" s="115">
        <v>19.8</v>
      </c>
    </row>
    <row r="18" spans="1:9" ht="45" x14ac:dyDescent="0.25">
      <c r="A18" s="96" t="s">
        <v>121</v>
      </c>
      <c r="B18" s="96" t="s">
        <v>325</v>
      </c>
      <c r="C18" s="96" t="s">
        <v>422</v>
      </c>
      <c r="D18" s="96" t="s">
        <v>611</v>
      </c>
      <c r="E18" s="98">
        <v>42524</v>
      </c>
      <c r="F18" s="98">
        <v>42590</v>
      </c>
      <c r="G18" s="96">
        <v>6</v>
      </c>
      <c r="H18" s="96">
        <v>6</v>
      </c>
      <c r="I18" s="115">
        <v>119.94</v>
      </c>
    </row>
    <row r="19" spans="1:9" ht="45" x14ac:dyDescent="0.25">
      <c r="A19" s="96" t="s">
        <v>121</v>
      </c>
      <c r="B19" s="96" t="s">
        <v>561</v>
      </c>
      <c r="C19" s="96" t="s">
        <v>641</v>
      </c>
      <c r="D19" s="96" t="s">
        <v>611</v>
      </c>
      <c r="E19" s="98">
        <v>42663</v>
      </c>
      <c r="F19" s="98">
        <v>42724</v>
      </c>
      <c r="G19" s="96">
        <v>5</v>
      </c>
      <c r="H19" s="96">
        <v>5</v>
      </c>
      <c r="I19" s="115">
        <v>99.949999999999989</v>
      </c>
    </row>
    <row r="20" spans="1:9" ht="45" x14ac:dyDescent="0.25">
      <c r="A20" s="96" t="s">
        <v>124</v>
      </c>
      <c r="B20" s="96" t="s">
        <v>325</v>
      </c>
      <c r="C20" s="96" t="s">
        <v>418</v>
      </c>
      <c r="D20" s="96" t="s">
        <v>611</v>
      </c>
      <c r="E20" s="98">
        <v>42524</v>
      </c>
      <c r="F20" s="98">
        <v>42583</v>
      </c>
      <c r="G20" s="96">
        <v>5</v>
      </c>
      <c r="H20" s="96">
        <v>5</v>
      </c>
      <c r="I20" s="115">
        <v>87.449999999999989</v>
      </c>
    </row>
    <row r="21" spans="1:9" ht="45" x14ac:dyDescent="0.25">
      <c r="A21" s="96" t="s">
        <v>124</v>
      </c>
      <c r="B21" s="96" t="s">
        <v>561</v>
      </c>
      <c r="C21" s="96" t="s">
        <v>616</v>
      </c>
      <c r="D21" s="96" t="s">
        <v>611</v>
      </c>
      <c r="E21" s="98">
        <v>42653</v>
      </c>
      <c r="F21" s="98">
        <v>42746</v>
      </c>
      <c r="G21" s="96">
        <v>3</v>
      </c>
      <c r="H21" s="96">
        <v>3</v>
      </c>
      <c r="I21" s="115">
        <v>52.47</v>
      </c>
    </row>
    <row r="22" spans="1:9" ht="45" x14ac:dyDescent="0.25">
      <c r="A22" s="96" t="s">
        <v>122</v>
      </c>
      <c r="B22" s="96" t="s">
        <v>325</v>
      </c>
      <c r="C22" s="96" t="s">
        <v>417</v>
      </c>
      <c r="D22" s="96" t="s">
        <v>611</v>
      </c>
      <c r="E22" s="98">
        <v>42524</v>
      </c>
      <c r="F22" s="98">
        <v>42577</v>
      </c>
      <c r="G22" s="96">
        <v>1</v>
      </c>
      <c r="H22" s="96">
        <v>1</v>
      </c>
      <c r="I22" s="115">
        <v>33.200000000000003</v>
      </c>
    </row>
    <row r="23" spans="1:9" ht="45" x14ac:dyDescent="0.25">
      <c r="A23" s="96" t="s">
        <v>132</v>
      </c>
      <c r="B23" s="96" t="s">
        <v>325</v>
      </c>
      <c r="C23" s="96" t="s">
        <v>423</v>
      </c>
      <c r="D23" s="96" t="s">
        <v>611</v>
      </c>
      <c r="E23" s="98">
        <v>42524</v>
      </c>
      <c r="F23" s="98">
        <v>42576</v>
      </c>
      <c r="G23" s="96">
        <v>15</v>
      </c>
      <c r="H23" s="96">
        <v>15</v>
      </c>
      <c r="I23" s="115">
        <v>30</v>
      </c>
    </row>
    <row r="24" spans="1:9" ht="105" x14ac:dyDescent="0.25">
      <c r="A24" s="96" t="s">
        <v>137</v>
      </c>
      <c r="B24" s="96" t="s">
        <v>325</v>
      </c>
      <c r="C24" s="96" t="s">
        <v>420</v>
      </c>
      <c r="D24" s="96" t="s">
        <v>611</v>
      </c>
      <c r="E24" s="98">
        <v>42524</v>
      </c>
      <c r="F24" s="98">
        <v>42579</v>
      </c>
      <c r="G24" s="96">
        <v>5</v>
      </c>
      <c r="H24" s="96">
        <v>5</v>
      </c>
      <c r="I24" s="115">
        <v>57.1</v>
      </c>
    </row>
    <row r="25" spans="1:9" ht="75" x14ac:dyDescent="0.25">
      <c r="A25" s="96" t="s">
        <v>141</v>
      </c>
      <c r="B25" s="96" t="s">
        <v>325</v>
      </c>
      <c r="C25" s="96" t="s">
        <v>477</v>
      </c>
      <c r="D25" s="96" t="s">
        <v>478</v>
      </c>
      <c r="E25" s="96" t="s">
        <v>477</v>
      </c>
      <c r="F25" s="96" t="s">
        <v>477</v>
      </c>
      <c r="G25" s="96">
        <v>3</v>
      </c>
      <c r="H25" s="96" t="s">
        <v>477</v>
      </c>
      <c r="I25" s="115" t="s">
        <v>477</v>
      </c>
    </row>
    <row r="26" spans="1:9" ht="45" x14ac:dyDescent="0.25">
      <c r="A26" s="96" t="s">
        <v>139</v>
      </c>
      <c r="B26" s="96" t="s">
        <v>325</v>
      </c>
      <c r="C26" s="96" t="s">
        <v>430</v>
      </c>
      <c r="D26" s="96" t="s">
        <v>611</v>
      </c>
      <c r="E26" s="98">
        <v>42527</v>
      </c>
      <c r="F26" s="98">
        <v>42570</v>
      </c>
      <c r="G26" s="96">
        <v>100</v>
      </c>
      <c r="H26" s="96">
        <v>100</v>
      </c>
      <c r="I26" s="115">
        <v>12</v>
      </c>
    </row>
    <row r="27" spans="1:9" ht="60" x14ac:dyDescent="0.25">
      <c r="A27" s="96" t="s">
        <v>161</v>
      </c>
      <c r="B27" s="96" t="s">
        <v>325</v>
      </c>
      <c r="C27" s="96" t="s">
        <v>432</v>
      </c>
      <c r="D27" s="96" t="s">
        <v>692</v>
      </c>
      <c r="E27" s="98">
        <v>42527</v>
      </c>
      <c r="F27" s="98">
        <v>42562</v>
      </c>
      <c r="G27" s="96">
        <v>50</v>
      </c>
      <c r="H27" s="96">
        <v>10</v>
      </c>
      <c r="I27" s="115">
        <v>15.1</v>
      </c>
    </row>
    <row r="28" spans="1:9" ht="60" x14ac:dyDescent="0.25">
      <c r="A28" s="96" t="s">
        <v>162</v>
      </c>
      <c r="B28" s="96" t="s">
        <v>325</v>
      </c>
      <c r="C28" s="96" t="s">
        <v>432</v>
      </c>
      <c r="D28" s="96" t="s">
        <v>692</v>
      </c>
      <c r="E28" s="98">
        <v>42527</v>
      </c>
      <c r="F28" s="98">
        <v>42562</v>
      </c>
      <c r="G28" s="96">
        <v>50</v>
      </c>
      <c r="H28" s="96">
        <v>10</v>
      </c>
      <c r="I28" s="115">
        <v>14.9</v>
      </c>
    </row>
    <row r="29" spans="1:9" ht="30" x14ac:dyDescent="0.25">
      <c r="A29" s="96" t="s">
        <v>179</v>
      </c>
      <c r="B29" s="96" t="s">
        <v>325</v>
      </c>
      <c r="C29" s="96" t="s">
        <v>423</v>
      </c>
      <c r="D29" s="96" t="s">
        <v>611</v>
      </c>
      <c r="E29" s="98">
        <v>42524</v>
      </c>
      <c r="F29" s="98">
        <v>42576</v>
      </c>
      <c r="G29" s="96">
        <v>10</v>
      </c>
      <c r="H29" s="96">
        <v>10</v>
      </c>
      <c r="I29" s="115">
        <v>28</v>
      </c>
    </row>
    <row r="30" spans="1:9" ht="30" x14ac:dyDescent="0.25">
      <c r="A30" s="96" t="s">
        <v>179</v>
      </c>
      <c r="B30" s="96" t="s">
        <v>561</v>
      </c>
      <c r="C30" s="96" t="s">
        <v>642</v>
      </c>
      <c r="D30" s="96" t="s">
        <v>611</v>
      </c>
      <c r="E30" s="98">
        <v>42663</v>
      </c>
      <c r="F30" s="98">
        <v>42703</v>
      </c>
      <c r="G30" s="96">
        <v>10</v>
      </c>
      <c r="H30" s="96">
        <v>10</v>
      </c>
      <c r="I30" s="115">
        <v>28</v>
      </c>
    </row>
    <row r="31" spans="1:9" customFormat="1" ht="45" x14ac:dyDescent="0.25">
      <c r="A31" s="96" t="s">
        <v>51</v>
      </c>
      <c r="B31" s="96" t="s">
        <v>325</v>
      </c>
      <c r="C31" s="96" t="s">
        <v>423</v>
      </c>
      <c r="D31" s="96" t="s">
        <v>611</v>
      </c>
      <c r="E31" s="98">
        <v>42524</v>
      </c>
      <c r="F31" s="98">
        <v>42576</v>
      </c>
      <c r="G31" s="96">
        <v>20</v>
      </c>
      <c r="H31" s="96">
        <v>20</v>
      </c>
      <c r="I31" s="115">
        <v>17</v>
      </c>
    </row>
    <row r="32" spans="1:9" customFormat="1" ht="45" x14ac:dyDescent="0.25">
      <c r="A32" s="96" t="s">
        <v>52</v>
      </c>
      <c r="B32" s="96" t="s">
        <v>325</v>
      </c>
      <c r="C32" s="96" t="s">
        <v>424</v>
      </c>
      <c r="D32" s="96" t="s">
        <v>611</v>
      </c>
      <c r="E32" s="98">
        <v>42524</v>
      </c>
      <c r="F32" s="98">
        <v>42579</v>
      </c>
      <c r="G32" s="96">
        <v>20</v>
      </c>
      <c r="H32" s="96">
        <v>20</v>
      </c>
      <c r="I32" s="115">
        <v>11.399999999999999</v>
      </c>
    </row>
    <row r="33" spans="1:9" customFormat="1" ht="30" x14ac:dyDescent="0.25">
      <c r="A33" s="96" t="s">
        <v>56</v>
      </c>
      <c r="B33" s="96" t="s">
        <v>325</v>
      </c>
      <c r="C33" s="96" t="s">
        <v>420</v>
      </c>
      <c r="D33" s="96" t="s">
        <v>611</v>
      </c>
      <c r="E33" s="98">
        <v>42524</v>
      </c>
      <c r="F33" s="98">
        <v>42579</v>
      </c>
      <c r="G33" s="96">
        <v>10</v>
      </c>
      <c r="H33" s="96">
        <v>10</v>
      </c>
      <c r="I33" s="115">
        <v>25.2</v>
      </c>
    </row>
    <row r="34" spans="1:9" customFormat="1" ht="45" x14ac:dyDescent="0.25">
      <c r="A34" s="96" t="s">
        <v>68</v>
      </c>
      <c r="B34" s="96" t="s">
        <v>561</v>
      </c>
      <c r="C34" s="96" t="s">
        <v>618</v>
      </c>
      <c r="D34" s="96" t="s">
        <v>611</v>
      </c>
      <c r="E34" s="98">
        <v>42653</v>
      </c>
      <c r="F34" s="98">
        <v>43055</v>
      </c>
      <c r="G34" s="96">
        <v>30</v>
      </c>
      <c r="H34" s="96">
        <v>30</v>
      </c>
      <c r="I34" s="96">
        <v>25.5</v>
      </c>
    </row>
    <row r="35" spans="1:9" ht="45" x14ac:dyDescent="0.25">
      <c r="A35" s="96" t="s">
        <v>105</v>
      </c>
      <c r="B35" s="96" t="s">
        <v>325</v>
      </c>
      <c r="C35" s="96" t="s">
        <v>424</v>
      </c>
      <c r="D35" s="96" t="s">
        <v>611</v>
      </c>
      <c r="E35" s="98">
        <v>42524</v>
      </c>
      <c r="F35" s="98">
        <v>42579</v>
      </c>
      <c r="G35" s="96">
        <v>5</v>
      </c>
      <c r="H35" s="96">
        <v>5</v>
      </c>
      <c r="I35" s="115">
        <v>5</v>
      </c>
    </row>
    <row r="36" spans="1:9" ht="60" x14ac:dyDescent="0.25">
      <c r="A36" s="96" t="s">
        <v>109</v>
      </c>
      <c r="B36" s="96" t="s">
        <v>325</v>
      </c>
      <c r="C36" s="96" t="s">
        <v>416</v>
      </c>
      <c r="D36" s="96" t="s">
        <v>611</v>
      </c>
      <c r="E36" s="98">
        <v>42524</v>
      </c>
      <c r="F36" s="98">
        <v>42597</v>
      </c>
      <c r="G36" s="96">
        <v>15</v>
      </c>
      <c r="H36" s="96">
        <v>15</v>
      </c>
      <c r="I36" s="115">
        <v>26.25</v>
      </c>
    </row>
    <row r="37" spans="1:9" ht="45" x14ac:dyDescent="0.25">
      <c r="A37" s="96" t="s">
        <v>128</v>
      </c>
      <c r="B37" s="96" t="s">
        <v>325</v>
      </c>
      <c r="C37" s="96" t="s">
        <v>477</v>
      </c>
      <c r="D37" s="96" t="s">
        <v>478</v>
      </c>
      <c r="E37" s="96" t="s">
        <v>477</v>
      </c>
      <c r="F37" s="96" t="s">
        <v>477</v>
      </c>
      <c r="G37" s="96">
        <v>10</v>
      </c>
      <c r="H37" s="96" t="s">
        <v>477</v>
      </c>
      <c r="I37" s="115" t="s">
        <v>477</v>
      </c>
    </row>
    <row r="38" spans="1:9" ht="45" x14ac:dyDescent="0.25">
      <c r="A38" s="96" t="s">
        <v>174</v>
      </c>
      <c r="B38" s="96" t="s">
        <v>325</v>
      </c>
      <c r="C38" s="96" t="s">
        <v>418</v>
      </c>
      <c r="D38" s="96" t="s">
        <v>611</v>
      </c>
      <c r="E38" s="98">
        <v>42524</v>
      </c>
      <c r="F38" s="98">
        <v>42583</v>
      </c>
      <c r="G38" s="96">
        <v>5</v>
      </c>
      <c r="H38" s="96">
        <v>5</v>
      </c>
      <c r="I38" s="115">
        <v>37.700000000000003</v>
      </c>
    </row>
    <row r="39" spans="1:9" ht="75" x14ac:dyDescent="0.25">
      <c r="A39" s="96" t="s">
        <v>61</v>
      </c>
      <c r="B39" s="96" t="s">
        <v>325</v>
      </c>
      <c r="C39" s="96" t="s">
        <v>431</v>
      </c>
      <c r="D39" s="96" t="s">
        <v>611</v>
      </c>
      <c r="E39" s="98">
        <v>42527</v>
      </c>
      <c r="F39" s="98">
        <v>42613</v>
      </c>
      <c r="G39" s="96">
        <v>50</v>
      </c>
      <c r="H39" s="96">
        <v>50</v>
      </c>
      <c r="I39" s="115">
        <v>16</v>
      </c>
    </row>
    <row r="40" spans="1:9" ht="75" x14ac:dyDescent="0.25">
      <c r="A40" s="96" t="s">
        <v>61</v>
      </c>
      <c r="B40" s="96" t="s">
        <v>561</v>
      </c>
      <c r="C40" s="96" t="s">
        <v>622</v>
      </c>
      <c r="D40" s="96" t="s">
        <v>692</v>
      </c>
      <c r="E40" s="98">
        <v>42653</v>
      </c>
      <c r="F40" s="98">
        <v>42758</v>
      </c>
      <c r="G40" s="96">
        <v>200</v>
      </c>
      <c r="H40" s="96">
        <v>80</v>
      </c>
      <c r="I40" s="96">
        <v>25.6</v>
      </c>
    </row>
    <row r="41" spans="1:9" ht="45" x14ac:dyDescent="0.25">
      <c r="A41" s="96" t="s">
        <v>113</v>
      </c>
      <c r="B41" s="96" t="s">
        <v>325</v>
      </c>
      <c r="C41" s="96" t="s">
        <v>416</v>
      </c>
      <c r="D41" s="96" t="s">
        <v>611</v>
      </c>
      <c r="E41" s="98">
        <v>42524</v>
      </c>
      <c r="F41" s="98">
        <v>42597</v>
      </c>
      <c r="G41" s="96">
        <v>15</v>
      </c>
      <c r="H41" s="96">
        <v>5</v>
      </c>
      <c r="I41" s="115">
        <v>25</v>
      </c>
    </row>
    <row r="42" spans="1:9" ht="30" x14ac:dyDescent="0.25">
      <c r="A42" s="96" t="s">
        <v>62</v>
      </c>
      <c r="B42" s="96" t="s">
        <v>561</v>
      </c>
      <c r="C42" s="96" t="s">
        <v>618</v>
      </c>
      <c r="D42" s="96" t="s">
        <v>611</v>
      </c>
      <c r="E42" s="98">
        <v>42653</v>
      </c>
      <c r="F42" s="98">
        <v>43055</v>
      </c>
      <c r="G42" s="96">
        <v>10</v>
      </c>
      <c r="H42" s="96">
        <v>10</v>
      </c>
      <c r="I42" s="96">
        <v>13</v>
      </c>
    </row>
    <row r="43" spans="1:9" ht="30" x14ac:dyDescent="0.25">
      <c r="A43" s="96" t="s">
        <v>65</v>
      </c>
      <c r="B43" s="96" t="s">
        <v>561</v>
      </c>
      <c r="C43" s="96" t="s">
        <v>618</v>
      </c>
      <c r="D43" s="96" t="s">
        <v>611</v>
      </c>
      <c r="E43" s="98">
        <v>42653</v>
      </c>
      <c r="F43" s="98">
        <v>43055</v>
      </c>
      <c r="G43" s="96">
        <v>10</v>
      </c>
      <c r="H43" s="96">
        <v>10</v>
      </c>
      <c r="I43" s="96">
        <v>13</v>
      </c>
    </row>
    <row r="44" spans="1:9" ht="60" x14ac:dyDescent="0.25">
      <c r="A44" s="96" t="s">
        <v>69</v>
      </c>
      <c r="B44" s="96" t="s">
        <v>561</v>
      </c>
      <c r="C44" s="96" t="s">
        <v>618</v>
      </c>
      <c r="D44" s="96" t="s">
        <v>611</v>
      </c>
      <c r="E44" s="98">
        <v>42653</v>
      </c>
      <c r="F44" s="98">
        <v>43055</v>
      </c>
      <c r="G44" s="96">
        <v>30</v>
      </c>
      <c r="H44" s="96">
        <v>30</v>
      </c>
      <c r="I44" s="96">
        <v>25.5</v>
      </c>
    </row>
    <row r="45" spans="1:9" ht="30" x14ac:dyDescent="0.25">
      <c r="A45" s="96" t="s">
        <v>66</v>
      </c>
      <c r="B45" s="96" t="s">
        <v>561</v>
      </c>
      <c r="C45" s="96" t="s">
        <v>618</v>
      </c>
      <c r="D45" s="96" t="s">
        <v>611</v>
      </c>
      <c r="E45" s="98">
        <v>42653</v>
      </c>
      <c r="F45" s="98">
        <v>43055</v>
      </c>
      <c r="G45" s="96">
        <v>30</v>
      </c>
      <c r="H45" s="96">
        <v>30</v>
      </c>
      <c r="I45" s="96">
        <v>25.5</v>
      </c>
    </row>
    <row r="46" spans="1:9" ht="30" x14ac:dyDescent="0.25">
      <c r="A46" s="96" t="s">
        <v>67</v>
      </c>
      <c r="B46" s="96" t="s">
        <v>561</v>
      </c>
      <c r="C46" s="96" t="s">
        <v>642</v>
      </c>
      <c r="D46" s="96" t="s">
        <v>611</v>
      </c>
      <c r="E46" s="98">
        <v>42663</v>
      </c>
      <c r="F46" s="98">
        <v>42703</v>
      </c>
      <c r="G46" s="96">
        <v>30</v>
      </c>
      <c r="H46" s="96">
        <v>30</v>
      </c>
      <c r="I46" s="115">
        <v>25.5</v>
      </c>
    </row>
    <row r="47" spans="1:9" ht="75" x14ac:dyDescent="0.25">
      <c r="A47" s="96" t="s">
        <v>107</v>
      </c>
      <c r="B47" s="96" t="s">
        <v>325</v>
      </c>
      <c r="C47" s="96" t="s">
        <v>417</v>
      </c>
      <c r="D47" s="96" t="s">
        <v>611</v>
      </c>
      <c r="E47" s="98">
        <v>42524</v>
      </c>
      <c r="F47" s="98">
        <v>42577</v>
      </c>
      <c r="G47" s="96">
        <v>1</v>
      </c>
      <c r="H47" s="96">
        <v>1</v>
      </c>
      <c r="I47" s="115">
        <v>74.849999999999994</v>
      </c>
    </row>
    <row r="48" spans="1:9" ht="75" x14ac:dyDescent="0.25">
      <c r="A48" s="96" t="s">
        <v>107</v>
      </c>
      <c r="B48" s="96" t="s">
        <v>561</v>
      </c>
      <c r="C48" s="96" t="s">
        <v>615</v>
      </c>
      <c r="D48" s="96" t="s">
        <v>611</v>
      </c>
      <c r="E48" s="98">
        <v>42653</v>
      </c>
      <c r="F48" s="98">
        <v>42718</v>
      </c>
      <c r="G48" s="96">
        <v>2</v>
      </c>
      <c r="H48" s="96">
        <v>2</v>
      </c>
      <c r="I48" s="115">
        <v>149.69999999999999</v>
      </c>
    </row>
    <row r="49" spans="1:9" ht="30" x14ac:dyDescent="0.25">
      <c r="A49" s="96" t="s">
        <v>116</v>
      </c>
      <c r="B49" s="96" t="s">
        <v>325</v>
      </c>
      <c r="C49" s="96" t="s">
        <v>422</v>
      </c>
      <c r="D49" s="96" t="s">
        <v>611</v>
      </c>
      <c r="E49" s="98">
        <v>42524</v>
      </c>
      <c r="F49" s="98">
        <v>42590</v>
      </c>
      <c r="G49" s="96">
        <v>30</v>
      </c>
      <c r="H49" s="96">
        <v>30</v>
      </c>
      <c r="I49" s="115">
        <v>36.6</v>
      </c>
    </row>
    <row r="50" spans="1:9" ht="45" x14ac:dyDescent="0.25">
      <c r="A50" s="96" t="s">
        <v>125</v>
      </c>
      <c r="B50" s="96" t="s">
        <v>325</v>
      </c>
      <c r="C50" s="96" t="s">
        <v>421</v>
      </c>
      <c r="D50" s="96" t="s">
        <v>611</v>
      </c>
      <c r="E50" s="98">
        <v>42524</v>
      </c>
      <c r="F50" s="98">
        <v>42766</v>
      </c>
      <c r="G50" s="96">
        <v>10</v>
      </c>
      <c r="H50" s="96">
        <v>10</v>
      </c>
      <c r="I50" s="115">
        <v>77.5</v>
      </c>
    </row>
    <row r="51" spans="1:9" ht="45" x14ac:dyDescent="0.25">
      <c r="A51" s="96" t="s">
        <v>48</v>
      </c>
      <c r="B51" s="96" t="s">
        <v>325</v>
      </c>
      <c r="C51" s="96" t="s">
        <v>425</v>
      </c>
      <c r="D51" s="96" t="s">
        <v>611</v>
      </c>
      <c r="E51" s="98">
        <v>42527</v>
      </c>
      <c r="F51" s="98">
        <v>42579</v>
      </c>
      <c r="G51" s="96">
        <v>20</v>
      </c>
      <c r="H51" s="96">
        <v>20</v>
      </c>
      <c r="I51" s="115">
        <v>8</v>
      </c>
    </row>
    <row r="52" spans="1:9" ht="45" x14ac:dyDescent="0.25">
      <c r="A52" s="96" t="s">
        <v>48</v>
      </c>
      <c r="B52" s="96" t="s">
        <v>561</v>
      </c>
      <c r="C52" s="96" t="s">
        <v>619</v>
      </c>
      <c r="D52" s="96" t="s">
        <v>611</v>
      </c>
      <c r="E52" s="98">
        <v>42653</v>
      </c>
      <c r="F52" s="98">
        <v>42769</v>
      </c>
      <c r="G52" s="96">
        <v>10</v>
      </c>
      <c r="H52" s="96">
        <v>10</v>
      </c>
      <c r="I52" s="115">
        <v>4</v>
      </c>
    </row>
    <row r="53" spans="1:9" ht="30" x14ac:dyDescent="0.25">
      <c r="A53" s="96" t="s">
        <v>49</v>
      </c>
      <c r="B53" s="96" t="s">
        <v>325</v>
      </c>
      <c r="C53" s="96" t="s">
        <v>415</v>
      </c>
      <c r="D53" s="96" t="s">
        <v>611</v>
      </c>
      <c r="E53" s="98">
        <v>42524</v>
      </c>
      <c r="F53" s="98">
        <v>42564</v>
      </c>
      <c r="G53" s="96">
        <v>20</v>
      </c>
      <c r="H53" s="96">
        <v>20</v>
      </c>
      <c r="I53" s="115">
        <v>69.800000000000011</v>
      </c>
    </row>
    <row r="54" spans="1:9" ht="45" x14ac:dyDescent="0.25">
      <c r="A54" s="96" t="s">
        <v>54</v>
      </c>
      <c r="B54" s="96" t="s">
        <v>325</v>
      </c>
      <c r="C54" s="96" t="s">
        <v>477</v>
      </c>
      <c r="D54" s="96" t="s">
        <v>478</v>
      </c>
      <c r="E54" s="96" t="s">
        <v>477</v>
      </c>
      <c r="F54" s="96" t="s">
        <v>477</v>
      </c>
      <c r="G54" s="96">
        <v>30</v>
      </c>
      <c r="H54" s="96" t="s">
        <v>477</v>
      </c>
      <c r="I54" s="115" t="s">
        <v>477</v>
      </c>
    </row>
    <row r="55" spans="1:9" ht="30" x14ac:dyDescent="0.25">
      <c r="A55" s="96" t="s">
        <v>178</v>
      </c>
      <c r="B55" s="96" t="s">
        <v>325</v>
      </c>
      <c r="C55" s="96" t="s">
        <v>431</v>
      </c>
      <c r="D55" s="96" t="s">
        <v>611</v>
      </c>
      <c r="E55" s="98">
        <v>42527</v>
      </c>
      <c r="F55" s="98">
        <v>42613</v>
      </c>
      <c r="G55" s="96">
        <v>10</v>
      </c>
      <c r="H55" s="96">
        <v>10</v>
      </c>
      <c r="I55" s="115">
        <v>26.9</v>
      </c>
    </row>
    <row r="56" spans="1:9" ht="30" x14ac:dyDescent="0.25">
      <c r="A56" s="96" t="s">
        <v>178</v>
      </c>
      <c r="B56" s="96" t="s">
        <v>561</v>
      </c>
      <c r="C56" s="96" t="s">
        <v>622</v>
      </c>
      <c r="D56" s="96" t="s">
        <v>611</v>
      </c>
      <c r="E56" s="98">
        <v>42653</v>
      </c>
      <c r="F56" s="98">
        <v>42758</v>
      </c>
      <c r="G56" s="96">
        <v>10</v>
      </c>
      <c r="H56" s="96">
        <v>10</v>
      </c>
      <c r="I56" s="115">
        <v>26.9</v>
      </c>
    </row>
    <row r="57" spans="1:9" ht="30" x14ac:dyDescent="0.25">
      <c r="A57" s="96" t="s">
        <v>57</v>
      </c>
      <c r="B57" s="96" t="s">
        <v>325</v>
      </c>
      <c r="C57" s="96" t="s">
        <v>420</v>
      </c>
      <c r="D57" s="96" t="s">
        <v>611</v>
      </c>
      <c r="E57" s="98">
        <v>42524</v>
      </c>
      <c r="F57" s="98">
        <v>42579</v>
      </c>
      <c r="G57" s="96">
        <v>10</v>
      </c>
      <c r="H57" s="96">
        <v>10</v>
      </c>
      <c r="I57" s="115">
        <v>25.5</v>
      </c>
    </row>
    <row r="58" spans="1:9" ht="30" x14ac:dyDescent="0.25">
      <c r="A58" s="96" t="s">
        <v>86</v>
      </c>
      <c r="B58" s="96" t="s">
        <v>325</v>
      </c>
      <c r="C58" s="96" t="s">
        <v>423</v>
      </c>
      <c r="D58" s="96" t="s">
        <v>611</v>
      </c>
      <c r="E58" s="98">
        <v>42524</v>
      </c>
      <c r="F58" s="98">
        <v>42576</v>
      </c>
      <c r="G58" s="96">
        <v>5</v>
      </c>
      <c r="H58" s="96">
        <v>5</v>
      </c>
      <c r="I58" s="115">
        <v>13.25</v>
      </c>
    </row>
    <row r="59" spans="1:9" ht="45" x14ac:dyDescent="0.25">
      <c r="A59" s="96" t="s">
        <v>110</v>
      </c>
      <c r="B59" s="96" t="s">
        <v>325</v>
      </c>
      <c r="C59" s="96" t="s">
        <v>414</v>
      </c>
      <c r="D59" s="96" t="s">
        <v>611</v>
      </c>
      <c r="E59" s="98">
        <v>42524</v>
      </c>
      <c r="F59" s="98">
        <v>42612</v>
      </c>
      <c r="G59" s="96">
        <v>15</v>
      </c>
      <c r="H59" s="96">
        <v>15</v>
      </c>
      <c r="I59" s="115">
        <v>14.549999999999999</v>
      </c>
    </row>
    <row r="60" spans="1:9" ht="45" x14ac:dyDescent="0.25">
      <c r="A60" s="96" t="s">
        <v>131</v>
      </c>
      <c r="B60" s="96" t="s">
        <v>325</v>
      </c>
      <c r="C60" s="96" t="s">
        <v>477</v>
      </c>
      <c r="D60" s="96" t="s">
        <v>478</v>
      </c>
      <c r="E60" s="96" t="s">
        <v>477</v>
      </c>
      <c r="F60" s="96" t="s">
        <v>477</v>
      </c>
      <c r="G60" s="96">
        <v>72</v>
      </c>
      <c r="H60" s="96" t="s">
        <v>477</v>
      </c>
      <c r="I60" s="115" t="s">
        <v>477</v>
      </c>
    </row>
    <row r="61" spans="1:9" ht="60" x14ac:dyDescent="0.25">
      <c r="A61" s="96" t="s">
        <v>46</v>
      </c>
      <c r="B61" s="96" t="s">
        <v>325</v>
      </c>
      <c r="C61" s="96" t="s">
        <v>434</v>
      </c>
      <c r="D61" s="96" t="s">
        <v>611</v>
      </c>
      <c r="E61" s="98">
        <v>42527</v>
      </c>
      <c r="F61" s="98">
        <v>42592</v>
      </c>
      <c r="G61" s="96">
        <v>5</v>
      </c>
      <c r="H61" s="96">
        <v>5</v>
      </c>
      <c r="I61" s="115">
        <v>9.75</v>
      </c>
    </row>
    <row r="62" spans="1:9" ht="45" x14ac:dyDescent="0.25">
      <c r="A62" s="96" t="s">
        <v>134</v>
      </c>
      <c r="B62" s="96" t="s">
        <v>561</v>
      </c>
      <c r="C62" s="96" t="s">
        <v>644</v>
      </c>
      <c r="D62" s="96" t="s">
        <v>611</v>
      </c>
      <c r="E62" s="98">
        <v>42663</v>
      </c>
      <c r="F62" s="98">
        <v>42725</v>
      </c>
      <c r="G62" s="96">
        <v>4</v>
      </c>
      <c r="H62" s="96">
        <v>4</v>
      </c>
      <c r="I62" s="115">
        <v>41.96</v>
      </c>
    </row>
    <row r="63" spans="1:9" ht="60.75" thickBot="1" x14ac:dyDescent="0.3">
      <c r="A63" s="96" t="s">
        <v>94</v>
      </c>
      <c r="B63" s="96" t="s">
        <v>325</v>
      </c>
      <c r="C63" s="96" t="s">
        <v>420</v>
      </c>
      <c r="D63" s="96" t="s">
        <v>692</v>
      </c>
      <c r="E63" s="98">
        <v>42524</v>
      </c>
      <c r="F63" s="98">
        <v>42579</v>
      </c>
      <c r="G63" s="96">
        <v>1000</v>
      </c>
      <c r="H63" s="96">
        <v>100</v>
      </c>
      <c r="I63" s="115">
        <v>11</v>
      </c>
    </row>
    <row r="64" spans="1:9" s="96" customFormat="1" ht="46.5" thickTop="1" thickBot="1" x14ac:dyDescent="0.3">
      <c r="A64" s="96" t="s">
        <v>114</v>
      </c>
      <c r="B64" s="96" t="s">
        <v>561</v>
      </c>
      <c r="C64" s="96" t="s">
        <v>621</v>
      </c>
      <c r="D64" s="96" t="s">
        <v>611</v>
      </c>
      <c r="E64" s="98">
        <v>42653</v>
      </c>
      <c r="F64" s="98">
        <v>42758</v>
      </c>
      <c r="G64" s="96">
        <v>30</v>
      </c>
      <c r="H64" s="96">
        <v>30</v>
      </c>
      <c r="I64" s="115">
        <v>30.900000000000002</v>
      </c>
    </row>
    <row r="65" spans="1:9" ht="90.75" thickTop="1" x14ac:dyDescent="0.25">
      <c r="A65" s="96" t="s">
        <v>136</v>
      </c>
      <c r="B65" s="96" t="s">
        <v>325</v>
      </c>
      <c r="C65" s="96" t="s">
        <v>420</v>
      </c>
      <c r="D65" s="96" t="s">
        <v>611</v>
      </c>
      <c r="E65" s="98">
        <v>42524</v>
      </c>
      <c r="F65" s="98">
        <v>42579</v>
      </c>
      <c r="G65" s="96">
        <v>5</v>
      </c>
      <c r="H65" s="96">
        <v>5</v>
      </c>
      <c r="I65" s="115">
        <v>63.6</v>
      </c>
    </row>
    <row r="66" spans="1:9" ht="30" x14ac:dyDescent="0.25">
      <c r="A66" s="96" t="s">
        <v>176</v>
      </c>
      <c r="B66" s="96" t="s">
        <v>325</v>
      </c>
      <c r="C66" s="96" t="s">
        <v>433</v>
      </c>
      <c r="D66" s="96" t="s">
        <v>611</v>
      </c>
      <c r="E66" s="98">
        <v>42527</v>
      </c>
      <c r="F66" s="98">
        <v>42570</v>
      </c>
      <c r="G66" s="96">
        <v>10</v>
      </c>
      <c r="H66" s="96">
        <v>10</v>
      </c>
      <c r="I66" s="115">
        <v>18.799999999999997</v>
      </c>
    </row>
    <row r="67" spans="1:9" ht="45" x14ac:dyDescent="0.25">
      <c r="A67" s="96" t="s">
        <v>55</v>
      </c>
      <c r="B67" s="96" t="s">
        <v>325</v>
      </c>
      <c r="C67" s="96" t="s">
        <v>419</v>
      </c>
      <c r="D67" s="96" t="s">
        <v>611</v>
      </c>
      <c r="E67" s="98">
        <v>42524</v>
      </c>
      <c r="F67" s="98">
        <v>42563</v>
      </c>
      <c r="G67" s="96">
        <v>30</v>
      </c>
      <c r="H67" s="96">
        <v>30</v>
      </c>
      <c r="I67" s="115">
        <v>18</v>
      </c>
    </row>
    <row r="68" spans="1:9" ht="60" x14ac:dyDescent="0.25">
      <c r="A68" s="96" t="s">
        <v>133</v>
      </c>
      <c r="B68" s="96" t="s">
        <v>325</v>
      </c>
      <c r="C68" s="96" t="s">
        <v>427</v>
      </c>
      <c r="D68" s="96" t="s">
        <v>695</v>
      </c>
      <c r="E68" s="98">
        <v>42527</v>
      </c>
      <c r="F68" s="96" t="s">
        <v>671</v>
      </c>
      <c r="G68" s="96">
        <v>10</v>
      </c>
      <c r="H68" s="96">
        <v>10</v>
      </c>
      <c r="I68" s="96">
        <v>36.5</v>
      </c>
    </row>
    <row r="69" spans="1:9" ht="60" x14ac:dyDescent="0.25">
      <c r="A69" s="96" t="s">
        <v>133</v>
      </c>
      <c r="B69" s="96" t="s">
        <v>561</v>
      </c>
      <c r="C69" s="96" t="s">
        <v>620</v>
      </c>
      <c r="D69" s="96" t="s">
        <v>693</v>
      </c>
      <c r="E69" s="98">
        <v>42653</v>
      </c>
      <c r="F69" s="96" t="s">
        <v>671</v>
      </c>
      <c r="G69" s="96">
        <v>10</v>
      </c>
      <c r="H69" s="96">
        <v>10</v>
      </c>
      <c r="I69" s="96">
        <v>36.5</v>
      </c>
    </row>
    <row r="70" spans="1:9" ht="60" x14ac:dyDescent="0.25">
      <c r="A70" s="96" t="s">
        <v>160</v>
      </c>
      <c r="B70" s="96" t="s">
        <v>325</v>
      </c>
      <c r="C70" s="96" t="s">
        <v>420</v>
      </c>
      <c r="D70" s="96" t="s">
        <v>611</v>
      </c>
      <c r="E70" s="98">
        <v>42524</v>
      </c>
      <c r="F70" s="98">
        <v>42579</v>
      </c>
      <c r="G70" s="96">
        <v>1</v>
      </c>
      <c r="H70" s="96">
        <v>1</v>
      </c>
      <c r="I70" s="115">
        <v>64.5</v>
      </c>
    </row>
    <row r="71" spans="1:9" ht="30" x14ac:dyDescent="0.25">
      <c r="A71" s="96" t="s">
        <v>64</v>
      </c>
      <c r="B71" s="96" t="s">
        <v>561</v>
      </c>
      <c r="C71" s="96" t="s">
        <v>618</v>
      </c>
      <c r="D71" s="96" t="s">
        <v>611</v>
      </c>
      <c r="E71" s="98">
        <v>42653</v>
      </c>
      <c r="F71" s="98">
        <v>43055</v>
      </c>
      <c r="G71" s="96">
        <v>10</v>
      </c>
      <c r="H71" s="96">
        <v>10</v>
      </c>
      <c r="I71" s="96">
        <v>15</v>
      </c>
    </row>
    <row r="72" spans="1:9" ht="45" x14ac:dyDescent="0.25">
      <c r="A72" s="96" t="s">
        <v>88</v>
      </c>
      <c r="B72" s="96" t="s">
        <v>325</v>
      </c>
      <c r="C72" s="96" t="s">
        <v>414</v>
      </c>
      <c r="D72" s="96" t="s">
        <v>611</v>
      </c>
      <c r="E72" s="98">
        <v>42524</v>
      </c>
      <c r="F72" s="98">
        <v>42612</v>
      </c>
      <c r="G72" s="96">
        <v>5</v>
      </c>
      <c r="H72" s="96">
        <v>5</v>
      </c>
      <c r="I72" s="115">
        <v>23</v>
      </c>
    </row>
    <row r="73" spans="1:9" ht="45" x14ac:dyDescent="0.25">
      <c r="A73" s="96" t="s">
        <v>146</v>
      </c>
      <c r="B73" s="96" t="s">
        <v>325</v>
      </c>
      <c r="C73" s="96" t="s">
        <v>424</v>
      </c>
      <c r="D73" s="96" t="s">
        <v>611</v>
      </c>
      <c r="E73" s="98">
        <v>42524</v>
      </c>
      <c r="F73" s="98">
        <v>42579</v>
      </c>
      <c r="G73" s="96">
        <v>100</v>
      </c>
      <c r="H73" s="96">
        <v>100</v>
      </c>
      <c r="I73" s="115">
        <v>35</v>
      </c>
    </row>
    <row r="74" spans="1:9" ht="60" x14ac:dyDescent="0.25">
      <c r="A74" s="96" t="s">
        <v>156</v>
      </c>
      <c r="B74" s="96" t="s">
        <v>561</v>
      </c>
      <c r="C74" s="96" t="s">
        <v>619</v>
      </c>
      <c r="D74" s="96" t="s">
        <v>611</v>
      </c>
      <c r="E74" s="98">
        <v>42653</v>
      </c>
      <c r="F74" s="98">
        <v>42769</v>
      </c>
      <c r="G74" s="96">
        <v>20</v>
      </c>
      <c r="H74" s="96">
        <v>20</v>
      </c>
      <c r="I74" s="115">
        <v>37.799999999999997</v>
      </c>
    </row>
    <row r="75" spans="1:9" ht="60" x14ac:dyDescent="0.25">
      <c r="A75" s="96" t="s">
        <v>157</v>
      </c>
      <c r="B75" s="96" t="s">
        <v>561</v>
      </c>
      <c r="C75" s="96" t="s">
        <v>618</v>
      </c>
      <c r="D75" s="96" t="s">
        <v>611</v>
      </c>
      <c r="E75" s="98">
        <v>42653</v>
      </c>
      <c r="F75" s="98">
        <v>43055</v>
      </c>
      <c r="G75" s="96">
        <v>20</v>
      </c>
      <c r="H75" s="96">
        <v>20</v>
      </c>
      <c r="I75" s="96">
        <v>37</v>
      </c>
    </row>
    <row r="76" spans="1:9" ht="45" x14ac:dyDescent="0.25">
      <c r="A76" s="96" t="s">
        <v>115</v>
      </c>
      <c r="B76" s="96" t="s">
        <v>325</v>
      </c>
      <c r="C76" s="96" t="s">
        <v>416</v>
      </c>
      <c r="D76" s="96" t="s">
        <v>611</v>
      </c>
      <c r="E76" s="98">
        <v>42524</v>
      </c>
      <c r="F76" s="98">
        <v>42597</v>
      </c>
      <c r="G76" s="96">
        <v>15</v>
      </c>
      <c r="H76" s="96">
        <v>15</v>
      </c>
      <c r="I76" s="115">
        <v>27</v>
      </c>
    </row>
    <row r="77" spans="1:9" ht="30" x14ac:dyDescent="0.25">
      <c r="A77" s="96" t="s">
        <v>140</v>
      </c>
      <c r="B77" s="96" t="s">
        <v>325</v>
      </c>
      <c r="C77" s="96" t="s">
        <v>477</v>
      </c>
      <c r="D77" s="96" t="s">
        <v>478</v>
      </c>
      <c r="E77" s="96" t="s">
        <v>477</v>
      </c>
      <c r="F77" s="96" t="s">
        <v>477</v>
      </c>
      <c r="G77" s="96">
        <v>20</v>
      </c>
      <c r="H77" s="96" t="s">
        <v>477</v>
      </c>
      <c r="I77" s="115" t="s">
        <v>477</v>
      </c>
    </row>
    <row r="78" spans="1:9" ht="75" x14ac:dyDescent="0.25">
      <c r="A78" s="96" t="s">
        <v>149</v>
      </c>
      <c r="B78" s="96" t="s">
        <v>325</v>
      </c>
      <c r="C78" s="96" t="s">
        <v>420</v>
      </c>
      <c r="D78" s="96" t="s">
        <v>611</v>
      </c>
      <c r="E78" s="98">
        <v>42524</v>
      </c>
      <c r="F78" s="98">
        <v>42579</v>
      </c>
      <c r="G78" s="96">
        <v>300</v>
      </c>
      <c r="H78" s="96">
        <v>300</v>
      </c>
      <c r="I78" s="115">
        <v>180</v>
      </c>
    </row>
    <row r="79" spans="1:9" ht="60.75" thickBot="1" x14ac:dyDescent="0.3">
      <c r="A79" s="96" t="s">
        <v>155</v>
      </c>
      <c r="B79" s="96" t="s">
        <v>561</v>
      </c>
      <c r="C79" s="96" t="s">
        <v>618</v>
      </c>
      <c r="D79" s="96" t="s">
        <v>611</v>
      </c>
      <c r="E79" s="98">
        <v>42653</v>
      </c>
      <c r="F79" s="98">
        <v>43055</v>
      </c>
      <c r="G79" s="96">
        <v>20</v>
      </c>
      <c r="H79" s="96">
        <v>20</v>
      </c>
      <c r="I79" s="96">
        <v>34.6</v>
      </c>
    </row>
    <row r="80" spans="1:9" s="96" customFormat="1" ht="16.5" thickTop="1" thickBot="1" x14ac:dyDescent="0.3">
      <c r="A80" s="104" t="s">
        <v>357</v>
      </c>
      <c r="B80" s="105"/>
      <c r="C80" s="106"/>
      <c r="D80" s="106"/>
      <c r="E80" s="106"/>
      <c r="F80" s="106"/>
      <c r="G80" s="107">
        <f>SUM(G54:G79)</f>
        <v>1767</v>
      </c>
      <c r="H80" s="107">
        <f>SUM(H54:H79)</f>
        <v>745</v>
      </c>
      <c r="I80" s="108">
        <f>+SUM(I54:I79)</f>
        <v>828.01</v>
      </c>
    </row>
    <row r="81" spans="1:9" ht="15.75" thickTop="1" x14ac:dyDescent="0.25">
      <c r="A81"/>
      <c r="B81"/>
      <c r="C81"/>
      <c r="D81"/>
      <c r="E81"/>
      <c r="F81"/>
      <c r="G81"/>
      <c r="H81"/>
      <c r="I81"/>
    </row>
    <row r="82" spans="1:9" ht="29.25" customHeight="1" x14ac:dyDescent="0.25">
      <c r="A82" s="100" t="s">
        <v>359</v>
      </c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  <c r="H217"/>
      <c r="I217"/>
    </row>
    <row r="218" spans="1:9" x14ac:dyDescent="0.25">
      <c r="A218"/>
      <c r="B218"/>
      <c r="C218"/>
      <c r="D218"/>
      <c r="E218"/>
      <c r="F218"/>
      <c r="G218"/>
      <c r="H218"/>
      <c r="I218"/>
    </row>
    <row r="219" spans="1:9" x14ac:dyDescent="0.25">
      <c r="A219"/>
      <c r="B219"/>
      <c r="C219"/>
      <c r="D219"/>
      <c r="E219"/>
      <c r="F219"/>
      <c r="G219"/>
      <c r="H219"/>
      <c r="I219"/>
    </row>
    <row r="220" spans="1:9" x14ac:dyDescent="0.25">
      <c r="A220"/>
      <c r="B220"/>
      <c r="C220"/>
      <c r="D220"/>
      <c r="E220"/>
      <c r="F220"/>
      <c r="G220"/>
      <c r="H220"/>
      <c r="I220"/>
    </row>
    <row r="221" spans="1:9" x14ac:dyDescent="0.25">
      <c r="A221"/>
      <c r="B221"/>
      <c r="C221"/>
      <c r="D221"/>
      <c r="E221"/>
      <c r="F221"/>
      <c r="G221"/>
      <c r="H221"/>
      <c r="I221"/>
    </row>
    <row r="222" spans="1:9" x14ac:dyDescent="0.25">
      <c r="A222"/>
      <c r="B222"/>
      <c r="C222"/>
      <c r="D222"/>
      <c r="E222"/>
      <c r="F222"/>
      <c r="G222"/>
      <c r="H222"/>
      <c r="I222"/>
    </row>
    <row r="223" spans="1:9" x14ac:dyDescent="0.25">
      <c r="A223"/>
      <c r="B223"/>
      <c r="C223"/>
      <c r="D223"/>
      <c r="E223"/>
      <c r="F223"/>
      <c r="G223"/>
      <c r="H223"/>
      <c r="I223"/>
    </row>
    <row r="224" spans="1:9" x14ac:dyDescent="0.25">
      <c r="A224"/>
      <c r="B224"/>
      <c r="C224"/>
      <c r="D224"/>
      <c r="E224"/>
      <c r="F224"/>
      <c r="G224"/>
      <c r="H224"/>
      <c r="I224"/>
    </row>
    <row r="225" spans="1:9" x14ac:dyDescent="0.25">
      <c r="A225"/>
      <c r="B225"/>
      <c r="C225"/>
      <c r="D225"/>
      <c r="E225"/>
      <c r="F225"/>
      <c r="G225"/>
      <c r="H225"/>
      <c r="I225"/>
    </row>
    <row r="226" spans="1:9" x14ac:dyDescent="0.25">
      <c r="A226"/>
      <c r="B226"/>
      <c r="C226"/>
      <c r="D226"/>
      <c r="E226"/>
      <c r="F226"/>
      <c r="G226"/>
      <c r="H226"/>
      <c r="I226"/>
    </row>
    <row r="227" spans="1:9" x14ac:dyDescent="0.25">
      <c r="A227"/>
      <c r="B227"/>
      <c r="C227"/>
      <c r="D227"/>
      <c r="E227"/>
      <c r="F227"/>
      <c r="G227"/>
      <c r="H227"/>
      <c r="I227"/>
    </row>
    <row r="228" spans="1:9" x14ac:dyDescent="0.25">
      <c r="A228"/>
      <c r="B228"/>
      <c r="C228"/>
      <c r="D228"/>
      <c r="E228"/>
      <c r="F228"/>
      <c r="G228"/>
      <c r="H228"/>
      <c r="I228"/>
    </row>
    <row r="229" spans="1:9" x14ac:dyDescent="0.25">
      <c r="A229"/>
      <c r="B229"/>
      <c r="C229"/>
      <c r="D229"/>
      <c r="E229"/>
      <c r="F229"/>
      <c r="G229"/>
      <c r="H229"/>
      <c r="I229"/>
    </row>
    <row r="230" spans="1:9" x14ac:dyDescent="0.25">
      <c r="A230"/>
      <c r="B230"/>
      <c r="C230"/>
      <c r="D230"/>
      <c r="E230"/>
      <c r="F230"/>
      <c r="G230"/>
      <c r="H230"/>
      <c r="I230"/>
    </row>
    <row r="231" spans="1:9" x14ac:dyDescent="0.25">
      <c r="A231"/>
      <c r="B231"/>
      <c r="C231"/>
      <c r="D231"/>
      <c r="E231"/>
      <c r="F231"/>
      <c r="G231"/>
      <c r="H231"/>
      <c r="I231"/>
    </row>
    <row r="232" spans="1:9" x14ac:dyDescent="0.25">
      <c r="A232"/>
      <c r="B232"/>
      <c r="C232"/>
      <c r="D232"/>
      <c r="E232"/>
      <c r="F232"/>
      <c r="G232"/>
      <c r="H232"/>
      <c r="I232"/>
    </row>
    <row r="233" spans="1:9" x14ac:dyDescent="0.25">
      <c r="A233"/>
      <c r="B233"/>
      <c r="C233"/>
      <c r="D233"/>
      <c r="E233"/>
      <c r="F233"/>
      <c r="G233"/>
      <c r="H233"/>
      <c r="I233"/>
    </row>
    <row r="234" spans="1:9" x14ac:dyDescent="0.25">
      <c r="A234"/>
      <c r="B234"/>
      <c r="C234"/>
      <c r="D234"/>
      <c r="E234"/>
      <c r="F234"/>
      <c r="G234"/>
      <c r="H234"/>
      <c r="I234"/>
    </row>
    <row r="235" spans="1:9" x14ac:dyDescent="0.25">
      <c r="A235"/>
      <c r="B235"/>
      <c r="C235"/>
      <c r="D235"/>
      <c r="E235"/>
      <c r="F235"/>
      <c r="G235"/>
      <c r="H235"/>
      <c r="I235"/>
    </row>
    <row r="236" spans="1:9" x14ac:dyDescent="0.25">
      <c r="A236"/>
      <c r="B236"/>
      <c r="C236"/>
      <c r="D236"/>
      <c r="E236"/>
      <c r="F236"/>
      <c r="G236"/>
      <c r="H236"/>
      <c r="I236"/>
    </row>
    <row r="237" spans="1:9" x14ac:dyDescent="0.25">
      <c r="A237"/>
      <c r="B237"/>
      <c r="C237"/>
      <c r="D237"/>
      <c r="E237"/>
      <c r="F237"/>
      <c r="G237"/>
      <c r="H237"/>
      <c r="I237"/>
    </row>
    <row r="238" spans="1:9" x14ac:dyDescent="0.25">
      <c r="A238"/>
      <c r="B238"/>
      <c r="C238"/>
      <c r="D238"/>
      <c r="E238"/>
      <c r="F238"/>
      <c r="G238"/>
      <c r="H238"/>
      <c r="I238"/>
    </row>
    <row r="239" spans="1:9" x14ac:dyDescent="0.25">
      <c r="A239"/>
      <c r="B239"/>
      <c r="C239"/>
      <c r="D239"/>
      <c r="E239"/>
      <c r="F239"/>
      <c r="G239"/>
      <c r="H239"/>
      <c r="I239"/>
    </row>
    <row r="240" spans="1:9" x14ac:dyDescent="0.25">
      <c r="A240"/>
      <c r="B240"/>
      <c r="C240"/>
      <c r="D240"/>
      <c r="E240"/>
      <c r="F240"/>
      <c r="G240"/>
      <c r="H240"/>
      <c r="I240"/>
    </row>
    <row r="241" spans="1:9" x14ac:dyDescent="0.25">
      <c r="A241"/>
      <c r="B241"/>
      <c r="C241"/>
      <c r="D241"/>
      <c r="E241"/>
      <c r="F241"/>
      <c r="G241"/>
      <c r="H241"/>
      <c r="I241"/>
    </row>
    <row r="242" spans="1:9" x14ac:dyDescent="0.25">
      <c r="A242"/>
      <c r="B242"/>
      <c r="C242"/>
      <c r="D242"/>
      <c r="E242"/>
      <c r="F242"/>
      <c r="G242"/>
      <c r="H242"/>
      <c r="I242"/>
    </row>
    <row r="243" spans="1:9" x14ac:dyDescent="0.25">
      <c r="A243"/>
      <c r="B243"/>
      <c r="C243"/>
      <c r="D243"/>
      <c r="E243"/>
      <c r="F243"/>
      <c r="G243"/>
      <c r="H243"/>
      <c r="I243"/>
    </row>
    <row r="244" spans="1:9" x14ac:dyDescent="0.25">
      <c r="A244"/>
      <c r="B244"/>
      <c r="C244"/>
      <c r="D244"/>
      <c r="E244"/>
      <c r="F244"/>
      <c r="G244"/>
      <c r="H244"/>
      <c r="I244"/>
    </row>
    <row r="245" spans="1:9" x14ac:dyDescent="0.25">
      <c r="A245"/>
      <c r="B245"/>
      <c r="C245"/>
      <c r="D245"/>
      <c r="E245"/>
      <c r="F245"/>
      <c r="G245"/>
      <c r="H245"/>
      <c r="I245"/>
    </row>
    <row r="246" spans="1:9" x14ac:dyDescent="0.25">
      <c r="A246"/>
      <c r="B246"/>
      <c r="C246"/>
      <c r="D246"/>
      <c r="E246"/>
      <c r="F246"/>
      <c r="G246"/>
      <c r="H246"/>
      <c r="I246"/>
    </row>
    <row r="247" spans="1:9" x14ac:dyDescent="0.25">
      <c r="A247"/>
      <c r="B247"/>
      <c r="C247"/>
      <c r="D247"/>
      <c r="E247"/>
      <c r="F247"/>
      <c r="G247"/>
      <c r="H247"/>
      <c r="I247"/>
    </row>
    <row r="248" spans="1:9" x14ac:dyDescent="0.25">
      <c r="A248"/>
      <c r="B248"/>
      <c r="C248"/>
      <c r="D248"/>
      <c r="E248"/>
      <c r="F248"/>
      <c r="G248"/>
      <c r="H248"/>
      <c r="I248"/>
    </row>
    <row r="249" spans="1:9" x14ac:dyDescent="0.25">
      <c r="A249"/>
      <c r="B249"/>
      <c r="C249"/>
      <c r="D249"/>
      <c r="E249"/>
      <c r="F249"/>
      <c r="G249"/>
      <c r="H249"/>
      <c r="I249"/>
    </row>
    <row r="250" spans="1:9" x14ac:dyDescent="0.25">
      <c r="A250"/>
      <c r="B250"/>
      <c r="C250"/>
      <c r="D250"/>
      <c r="E250"/>
      <c r="F250"/>
      <c r="G250"/>
      <c r="H250"/>
      <c r="I250"/>
    </row>
    <row r="251" spans="1:9" x14ac:dyDescent="0.25">
      <c r="A251"/>
      <c r="B251"/>
      <c r="C251"/>
      <c r="D251"/>
      <c r="E251"/>
      <c r="F251"/>
      <c r="G251"/>
      <c r="H251"/>
      <c r="I251"/>
    </row>
    <row r="252" spans="1:9" x14ac:dyDescent="0.25">
      <c r="A252"/>
      <c r="B252"/>
      <c r="C252"/>
      <c r="D252"/>
      <c r="E252"/>
      <c r="F252"/>
      <c r="G252"/>
      <c r="H252"/>
      <c r="I252"/>
    </row>
    <row r="253" spans="1:9" x14ac:dyDescent="0.25">
      <c r="A253"/>
      <c r="B253"/>
      <c r="C253"/>
      <c r="D253"/>
      <c r="E253"/>
      <c r="F253"/>
      <c r="G253"/>
      <c r="H253"/>
      <c r="I253"/>
    </row>
    <row r="254" spans="1:9" x14ac:dyDescent="0.25">
      <c r="A254"/>
      <c r="B254"/>
      <c r="C254"/>
      <c r="D254"/>
      <c r="E254"/>
      <c r="F254"/>
      <c r="G254"/>
      <c r="H254"/>
      <c r="I254"/>
    </row>
    <row r="255" spans="1:9" x14ac:dyDescent="0.25">
      <c r="A255"/>
      <c r="B255"/>
      <c r="C255"/>
      <c r="D255"/>
      <c r="E255"/>
      <c r="F255"/>
      <c r="G255"/>
      <c r="H255"/>
      <c r="I255"/>
    </row>
    <row r="256" spans="1:9" x14ac:dyDescent="0.25">
      <c r="A256"/>
      <c r="B256"/>
      <c r="C256"/>
      <c r="D256"/>
      <c r="E256"/>
      <c r="F256"/>
      <c r="G256"/>
      <c r="H256"/>
      <c r="I256"/>
    </row>
    <row r="257" spans="1:9" x14ac:dyDescent="0.25">
      <c r="A257"/>
      <c r="B257"/>
      <c r="C257"/>
      <c r="D257"/>
      <c r="E257"/>
      <c r="F257"/>
      <c r="G257"/>
      <c r="H257"/>
      <c r="I257"/>
    </row>
    <row r="258" spans="1:9" x14ac:dyDescent="0.25">
      <c r="A258"/>
      <c r="B258"/>
      <c r="C258"/>
      <c r="D258"/>
      <c r="E258"/>
      <c r="F258"/>
      <c r="G258"/>
      <c r="H258"/>
      <c r="I258"/>
    </row>
    <row r="259" spans="1:9" x14ac:dyDescent="0.25">
      <c r="A259"/>
      <c r="B259"/>
      <c r="C259"/>
      <c r="D259"/>
      <c r="E259"/>
      <c r="F259"/>
      <c r="G259"/>
      <c r="H259"/>
      <c r="I259"/>
    </row>
    <row r="260" spans="1:9" x14ac:dyDescent="0.25">
      <c r="A260"/>
      <c r="B260"/>
      <c r="C260"/>
      <c r="D260"/>
      <c r="E260"/>
      <c r="F260"/>
      <c r="G260"/>
      <c r="H260"/>
      <c r="I260"/>
    </row>
    <row r="261" spans="1:9" x14ac:dyDescent="0.25">
      <c r="A261"/>
      <c r="B261"/>
      <c r="C261"/>
      <c r="D261"/>
      <c r="E261"/>
      <c r="F261"/>
      <c r="G261"/>
      <c r="H261"/>
      <c r="I261"/>
    </row>
    <row r="262" spans="1:9" x14ac:dyDescent="0.25">
      <c r="A262"/>
      <c r="B262"/>
      <c r="C262"/>
      <c r="D262"/>
      <c r="E262"/>
      <c r="F262"/>
      <c r="G262"/>
      <c r="H262"/>
      <c r="I262"/>
    </row>
    <row r="263" spans="1:9" x14ac:dyDescent="0.25">
      <c r="A263"/>
      <c r="B263"/>
      <c r="C263"/>
      <c r="D263"/>
      <c r="E263"/>
      <c r="F263"/>
      <c r="G263"/>
      <c r="H263"/>
      <c r="I263"/>
    </row>
    <row r="264" spans="1:9" x14ac:dyDescent="0.25">
      <c r="A264"/>
      <c r="B264"/>
      <c r="C264"/>
      <c r="D264"/>
      <c r="E264"/>
      <c r="F264"/>
      <c r="G264"/>
      <c r="H264"/>
      <c r="I264"/>
    </row>
    <row r="265" spans="1:9" x14ac:dyDescent="0.25">
      <c r="A265"/>
      <c r="B265"/>
      <c r="C265"/>
      <c r="D265"/>
      <c r="E265"/>
      <c r="F265"/>
      <c r="G265"/>
      <c r="H265"/>
      <c r="I265"/>
    </row>
    <row r="266" spans="1:9" x14ac:dyDescent="0.25">
      <c r="A266"/>
      <c r="B266"/>
      <c r="C266"/>
      <c r="D266"/>
      <c r="E266"/>
      <c r="F266"/>
      <c r="G266"/>
      <c r="H266"/>
      <c r="I266"/>
    </row>
    <row r="267" spans="1:9" x14ac:dyDescent="0.25">
      <c r="A267"/>
      <c r="B267"/>
      <c r="C267"/>
      <c r="D267"/>
      <c r="E267"/>
      <c r="F267"/>
      <c r="G267"/>
      <c r="H267"/>
      <c r="I267"/>
    </row>
    <row r="268" spans="1:9" x14ac:dyDescent="0.25">
      <c r="A268"/>
      <c r="B268"/>
      <c r="C268"/>
      <c r="D268"/>
      <c r="E268"/>
      <c r="F268"/>
      <c r="G268"/>
      <c r="H268"/>
      <c r="I26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  <row r="660" spans="1:9" x14ac:dyDescent="0.25">
      <c r="A660"/>
      <c r="B660"/>
      <c r="C660"/>
      <c r="D660"/>
      <c r="E660"/>
      <c r="F660"/>
      <c r="G660"/>
      <c r="H660"/>
      <c r="I660"/>
    </row>
    <row r="661" spans="1:9" x14ac:dyDescent="0.25">
      <c r="A661"/>
      <c r="B661"/>
      <c r="C661"/>
      <c r="D661"/>
      <c r="E661"/>
      <c r="F661"/>
      <c r="G661"/>
      <c r="H661"/>
      <c r="I661"/>
    </row>
    <row r="662" spans="1:9" x14ac:dyDescent="0.25">
      <c r="A662"/>
      <c r="B662"/>
      <c r="C662"/>
      <c r="D662"/>
      <c r="E662"/>
      <c r="F662"/>
      <c r="G662"/>
      <c r="H662"/>
      <c r="I662"/>
    </row>
    <row r="663" spans="1:9" x14ac:dyDescent="0.25">
      <c r="A663"/>
      <c r="B663"/>
      <c r="C663"/>
      <c r="D663"/>
      <c r="E663"/>
      <c r="F663"/>
      <c r="G663"/>
      <c r="H663"/>
      <c r="I663"/>
    </row>
    <row r="664" spans="1:9" x14ac:dyDescent="0.25">
      <c r="A664"/>
      <c r="B664"/>
      <c r="C664"/>
      <c r="D664"/>
      <c r="E664"/>
      <c r="F664"/>
      <c r="G664"/>
      <c r="H664"/>
      <c r="I664"/>
    </row>
    <row r="665" spans="1:9" x14ac:dyDescent="0.25">
      <c r="A665"/>
      <c r="B665"/>
      <c r="C665"/>
      <c r="D665"/>
      <c r="E665"/>
      <c r="F665"/>
      <c r="G665"/>
      <c r="H665"/>
      <c r="I665"/>
    </row>
    <row r="666" spans="1:9" x14ac:dyDescent="0.25">
      <c r="A666"/>
      <c r="B666"/>
      <c r="C666"/>
      <c r="D666"/>
      <c r="E666"/>
      <c r="F666"/>
      <c r="G666"/>
      <c r="H666"/>
      <c r="I666"/>
    </row>
    <row r="667" spans="1:9" x14ac:dyDescent="0.25">
      <c r="A667"/>
      <c r="B667"/>
      <c r="C667"/>
      <c r="D667"/>
      <c r="E667"/>
      <c r="F667"/>
      <c r="G667"/>
      <c r="H667"/>
      <c r="I667"/>
    </row>
    <row r="668" spans="1:9" x14ac:dyDescent="0.25">
      <c r="A668"/>
      <c r="B668"/>
      <c r="C668"/>
      <c r="D668"/>
      <c r="E668"/>
      <c r="F668"/>
      <c r="G668"/>
      <c r="H668"/>
      <c r="I668"/>
    </row>
    <row r="669" spans="1:9" x14ac:dyDescent="0.25">
      <c r="A669"/>
      <c r="B669"/>
      <c r="C669"/>
      <c r="D669"/>
      <c r="E669"/>
      <c r="F669"/>
      <c r="G669"/>
      <c r="H669"/>
      <c r="I669"/>
    </row>
    <row r="670" spans="1:9" x14ac:dyDescent="0.25">
      <c r="A670"/>
      <c r="B670"/>
      <c r="C670"/>
      <c r="D670"/>
      <c r="E670"/>
      <c r="F670"/>
      <c r="G670"/>
      <c r="H670"/>
      <c r="I670"/>
    </row>
    <row r="671" spans="1:9" x14ac:dyDescent="0.25">
      <c r="A671"/>
      <c r="B671"/>
      <c r="C671"/>
      <c r="D671"/>
      <c r="E671"/>
      <c r="F671"/>
      <c r="G671"/>
      <c r="H671"/>
      <c r="I671"/>
    </row>
    <row r="672" spans="1:9" x14ac:dyDescent="0.25">
      <c r="A672"/>
      <c r="B672"/>
      <c r="C672"/>
      <c r="D672"/>
      <c r="E672"/>
      <c r="F672"/>
      <c r="G672"/>
      <c r="H672"/>
      <c r="I672"/>
    </row>
    <row r="673" spans="1:9" x14ac:dyDescent="0.25">
      <c r="A673"/>
      <c r="B673"/>
      <c r="C673"/>
      <c r="D673"/>
      <c r="E673"/>
      <c r="F673"/>
      <c r="G673"/>
      <c r="H673"/>
      <c r="I673"/>
    </row>
    <row r="674" spans="1:9" x14ac:dyDescent="0.25">
      <c r="A674"/>
      <c r="B674"/>
      <c r="C674"/>
      <c r="D674"/>
      <c r="E674"/>
      <c r="F674"/>
      <c r="G674"/>
      <c r="H674"/>
      <c r="I674"/>
    </row>
    <row r="675" spans="1:9" x14ac:dyDescent="0.25">
      <c r="A675"/>
      <c r="B675"/>
      <c r="C675"/>
      <c r="D675"/>
      <c r="E675"/>
      <c r="F675"/>
      <c r="G675"/>
      <c r="H675"/>
      <c r="I675"/>
    </row>
    <row r="676" spans="1:9" x14ac:dyDescent="0.25">
      <c r="A676"/>
      <c r="B676"/>
      <c r="C676"/>
      <c r="D676"/>
      <c r="E676"/>
      <c r="F676"/>
      <c r="G676"/>
      <c r="H676"/>
      <c r="I676"/>
    </row>
    <row r="677" spans="1:9" x14ac:dyDescent="0.25">
      <c r="A677"/>
      <c r="B677"/>
      <c r="C677"/>
      <c r="D677"/>
      <c r="E677"/>
      <c r="F677"/>
      <c r="G677"/>
      <c r="H677"/>
      <c r="I677"/>
    </row>
    <row r="678" spans="1:9" x14ac:dyDescent="0.25">
      <c r="A678"/>
      <c r="B678"/>
      <c r="C678"/>
      <c r="D678"/>
      <c r="E678"/>
      <c r="F678"/>
      <c r="G678"/>
      <c r="H678"/>
      <c r="I678"/>
    </row>
    <row r="679" spans="1:9" x14ac:dyDescent="0.25">
      <c r="A679"/>
      <c r="B679"/>
      <c r="C679"/>
      <c r="D679"/>
      <c r="E679"/>
      <c r="F679"/>
      <c r="G679"/>
      <c r="H679"/>
      <c r="I679"/>
    </row>
    <row r="680" spans="1:9" x14ac:dyDescent="0.25">
      <c r="A680"/>
      <c r="B680"/>
      <c r="C680"/>
      <c r="D680"/>
      <c r="E680"/>
      <c r="F680"/>
      <c r="G680"/>
      <c r="H680"/>
      <c r="I680"/>
    </row>
    <row r="681" spans="1:9" x14ac:dyDescent="0.25">
      <c r="A681"/>
      <c r="B681"/>
      <c r="C681"/>
      <c r="D681"/>
      <c r="E681"/>
      <c r="F681"/>
      <c r="G681"/>
      <c r="H681"/>
      <c r="I681"/>
    </row>
    <row r="682" spans="1:9" x14ac:dyDescent="0.25">
      <c r="A682"/>
      <c r="B682"/>
      <c r="C682"/>
      <c r="D682"/>
      <c r="E682"/>
      <c r="F682"/>
      <c r="G682"/>
      <c r="H682"/>
      <c r="I682"/>
    </row>
    <row r="683" spans="1:9" x14ac:dyDescent="0.25">
      <c r="A683"/>
      <c r="B683"/>
      <c r="C683"/>
      <c r="D683"/>
      <c r="E683"/>
      <c r="F683"/>
      <c r="G683"/>
      <c r="H683"/>
      <c r="I683"/>
    </row>
    <row r="684" spans="1:9" x14ac:dyDescent="0.25">
      <c r="A684"/>
      <c r="B684"/>
      <c r="C684"/>
      <c r="D684"/>
      <c r="E684"/>
      <c r="F684"/>
      <c r="G684"/>
      <c r="H684"/>
      <c r="I684"/>
    </row>
    <row r="685" spans="1:9" x14ac:dyDescent="0.25">
      <c r="A685"/>
      <c r="B685"/>
      <c r="C685"/>
      <c r="D685"/>
      <c r="E685"/>
      <c r="F685"/>
      <c r="G685"/>
      <c r="H685"/>
      <c r="I685"/>
    </row>
    <row r="686" spans="1:9" x14ac:dyDescent="0.25">
      <c r="A686"/>
      <c r="B686"/>
      <c r="C686"/>
      <c r="D686"/>
      <c r="E686"/>
      <c r="F686"/>
      <c r="G686"/>
      <c r="H686"/>
      <c r="I686"/>
    </row>
    <row r="687" spans="1:9" x14ac:dyDescent="0.25">
      <c r="A687"/>
      <c r="B687"/>
      <c r="C687"/>
      <c r="D687"/>
      <c r="E687"/>
      <c r="F687"/>
      <c r="G687"/>
      <c r="H687"/>
      <c r="I687"/>
    </row>
    <row r="688" spans="1:9" x14ac:dyDescent="0.25">
      <c r="A688"/>
      <c r="B688"/>
      <c r="C688"/>
      <c r="D688"/>
      <c r="E688"/>
      <c r="F688"/>
      <c r="G688"/>
      <c r="H688"/>
      <c r="I688"/>
    </row>
    <row r="689" spans="1:9" x14ac:dyDescent="0.25">
      <c r="A689"/>
      <c r="B689"/>
      <c r="C689"/>
      <c r="D689"/>
      <c r="E689"/>
      <c r="F689"/>
      <c r="G689"/>
      <c r="H689"/>
      <c r="I689"/>
    </row>
    <row r="690" spans="1:9" x14ac:dyDescent="0.25">
      <c r="A690"/>
      <c r="B690"/>
      <c r="C690"/>
      <c r="D690"/>
      <c r="E690"/>
      <c r="F690"/>
      <c r="G690"/>
      <c r="H690"/>
      <c r="I690"/>
    </row>
    <row r="691" spans="1:9" x14ac:dyDescent="0.25">
      <c r="A691"/>
      <c r="B691"/>
      <c r="C691"/>
      <c r="D691"/>
      <c r="E691"/>
      <c r="F691"/>
      <c r="G691"/>
      <c r="H691"/>
      <c r="I691"/>
    </row>
    <row r="692" spans="1:9" x14ac:dyDescent="0.25">
      <c r="A692"/>
      <c r="B692"/>
      <c r="C692"/>
      <c r="D692"/>
      <c r="E692"/>
      <c r="F692"/>
      <c r="G692"/>
      <c r="H692"/>
      <c r="I692"/>
    </row>
    <row r="693" spans="1:9" x14ac:dyDescent="0.25">
      <c r="A693"/>
      <c r="B693"/>
      <c r="C693"/>
      <c r="D693"/>
      <c r="E693"/>
      <c r="F693"/>
      <c r="G693"/>
      <c r="H693"/>
      <c r="I693"/>
    </row>
    <row r="694" spans="1:9" x14ac:dyDescent="0.25">
      <c r="A694"/>
      <c r="B694"/>
      <c r="C694"/>
      <c r="D694"/>
      <c r="E694"/>
      <c r="F694"/>
      <c r="G694"/>
      <c r="H694"/>
      <c r="I694"/>
    </row>
    <row r="695" spans="1:9" x14ac:dyDescent="0.25">
      <c r="A695"/>
      <c r="B695"/>
      <c r="C695"/>
      <c r="D695"/>
      <c r="E695"/>
      <c r="F695"/>
      <c r="G695"/>
      <c r="H695"/>
      <c r="I695"/>
    </row>
    <row r="696" spans="1:9" x14ac:dyDescent="0.25">
      <c r="A696"/>
      <c r="B696"/>
      <c r="C696"/>
      <c r="D696"/>
      <c r="E696"/>
      <c r="F696"/>
      <c r="G696"/>
      <c r="H696"/>
      <c r="I696"/>
    </row>
    <row r="697" spans="1:9" x14ac:dyDescent="0.25">
      <c r="A697"/>
      <c r="B697"/>
      <c r="C697"/>
      <c r="D697"/>
      <c r="E697"/>
      <c r="F697"/>
      <c r="G697"/>
      <c r="H697"/>
      <c r="I697"/>
    </row>
    <row r="698" spans="1:9" x14ac:dyDescent="0.25">
      <c r="A698"/>
      <c r="B698"/>
      <c r="C698"/>
      <c r="D698"/>
      <c r="E698"/>
      <c r="F698"/>
      <c r="G698"/>
      <c r="H698"/>
      <c r="I698"/>
    </row>
    <row r="699" spans="1:9" x14ac:dyDescent="0.25">
      <c r="A699"/>
      <c r="B699"/>
      <c r="C699"/>
      <c r="D699"/>
      <c r="E699"/>
      <c r="F699"/>
      <c r="G699"/>
      <c r="H699"/>
      <c r="I699"/>
    </row>
    <row r="700" spans="1:9" x14ac:dyDescent="0.25">
      <c r="A700"/>
      <c r="B700"/>
      <c r="C700"/>
      <c r="D700"/>
      <c r="E700"/>
      <c r="F700"/>
      <c r="G700"/>
      <c r="H700"/>
      <c r="I700"/>
    </row>
    <row r="701" spans="1:9" x14ac:dyDescent="0.25">
      <c r="A701"/>
      <c r="B701"/>
      <c r="C701"/>
      <c r="D701"/>
      <c r="E701"/>
      <c r="F701"/>
      <c r="G701"/>
      <c r="H701"/>
      <c r="I701"/>
    </row>
    <row r="702" spans="1:9" x14ac:dyDescent="0.25">
      <c r="A702"/>
      <c r="B702"/>
      <c r="C702"/>
      <c r="D702"/>
      <c r="E702"/>
      <c r="F702"/>
      <c r="G702"/>
      <c r="H702"/>
      <c r="I702"/>
    </row>
    <row r="703" spans="1:9" x14ac:dyDescent="0.25">
      <c r="A703"/>
      <c r="B703"/>
      <c r="C703"/>
      <c r="D703"/>
      <c r="E703"/>
      <c r="F703"/>
      <c r="G703"/>
      <c r="H703"/>
      <c r="I703"/>
    </row>
    <row r="704" spans="1:9" x14ac:dyDescent="0.25">
      <c r="A704"/>
      <c r="B704"/>
      <c r="C704"/>
      <c r="D704"/>
      <c r="E704"/>
      <c r="F704"/>
      <c r="G704"/>
      <c r="H704"/>
      <c r="I704"/>
    </row>
    <row r="705" spans="1:9" x14ac:dyDescent="0.25">
      <c r="A705"/>
      <c r="B705"/>
      <c r="C705"/>
      <c r="D705"/>
      <c r="E705"/>
      <c r="F705"/>
      <c r="G705"/>
      <c r="H705"/>
      <c r="I705"/>
    </row>
    <row r="706" spans="1:9" x14ac:dyDescent="0.25">
      <c r="A706"/>
      <c r="B706"/>
      <c r="C706"/>
      <c r="D706"/>
      <c r="E706"/>
      <c r="F706"/>
      <c r="G706"/>
      <c r="H706"/>
      <c r="I706"/>
    </row>
    <row r="707" spans="1:9" x14ac:dyDescent="0.25">
      <c r="A707"/>
      <c r="B707"/>
      <c r="C707"/>
      <c r="D707"/>
      <c r="E707"/>
      <c r="F707"/>
      <c r="G707"/>
      <c r="H707"/>
      <c r="I707"/>
    </row>
    <row r="708" spans="1:9" x14ac:dyDescent="0.25">
      <c r="A708"/>
      <c r="B708"/>
      <c r="C708"/>
      <c r="D708"/>
      <c r="E708"/>
      <c r="F708"/>
      <c r="G708"/>
      <c r="H708"/>
      <c r="I708"/>
    </row>
    <row r="709" spans="1:9" x14ac:dyDescent="0.25">
      <c r="A709"/>
      <c r="B709"/>
      <c r="C709"/>
      <c r="D709"/>
      <c r="E709"/>
      <c r="F709"/>
      <c r="G709"/>
      <c r="H709"/>
      <c r="I709"/>
    </row>
    <row r="710" spans="1:9" x14ac:dyDescent="0.25">
      <c r="A710"/>
      <c r="B710"/>
      <c r="C710"/>
      <c r="D710"/>
      <c r="E710"/>
      <c r="F710"/>
      <c r="G710"/>
      <c r="H710"/>
      <c r="I710"/>
    </row>
    <row r="711" spans="1:9" x14ac:dyDescent="0.25">
      <c r="A711"/>
      <c r="B711"/>
      <c r="C711"/>
      <c r="D711"/>
      <c r="E711"/>
      <c r="F711"/>
      <c r="G711"/>
      <c r="H711"/>
      <c r="I711"/>
    </row>
    <row r="712" spans="1:9" x14ac:dyDescent="0.25">
      <c r="A712"/>
      <c r="B712"/>
      <c r="C712"/>
      <c r="D712"/>
      <c r="E712"/>
      <c r="F712"/>
      <c r="G712"/>
      <c r="H712"/>
      <c r="I712"/>
    </row>
    <row r="713" spans="1:9" x14ac:dyDescent="0.25">
      <c r="A713"/>
      <c r="B713"/>
      <c r="C713"/>
      <c r="D713"/>
      <c r="E713"/>
      <c r="F713"/>
      <c r="G713"/>
      <c r="H713"/>
      <c r="I713"/>
    </row>
    <row r="714" spans="1:9" x14ac:dyDescent="0.25">
      <c r="A714"/>
      <c r="B714"/>
      <c r="C714"/>
      <c r="D714"/>
      <c r="E714"/>
      <c r="F714"/>
      <c r="G714"/>
      <c r="H714"/>
      <c r="I714"/>
    </row>
    <row r="715" spans="1:9" x14ac:dyDescent="0.25">
      <c r="A715"/>
      <c r="B715"/>
      <c r="C715"/>
      <c r="D715"/>
      <c r="E715"/>
      <c r="F715"/>
      <c r="G715"/>
      <c r="H715"/>
      <c r="I715"/>
    </row>
    <row r="716" spans="1:9" x14ac:dyDescent="0.25">
      <c r="A716"/>
      <c r="B716"/>
      <c r="C716"/>
      <c r="D716"/>
      <c r="E716"/>
      <c r="F716"/>
      <c r="G716"/>
      <c r="H716"/>
      <c r="I716"/>
    </row>
    <row r="717" spans="1:9" x14ac:dyDescent="0.25">
      <c r="A717"/>
      <c r="B717"/>
      <c r="C717"/>
      <c r="D717"/>
      <c r="E717"/>
      <c r="F717"/>
      <c r="G717"/>
      <c r="H717"/>
      <c r="I717"/>
    </row>
    <row r="718" spans="1:9" x14ac:dyDescent="0.25">
      <c r="A718"/>
      <c r="B718"/>
      <c r="C718"/>
      <c r="D718"/>
      <c r="E718"/>
      <c r="F718"/>
      <c r="G718"/>
      <c r="H718"/>
      <c r="I718"/>
    </row>
    <row r="719" spans="1:9" x14ac:dyDescent="0.25">
      <c r="A719"/>
      <c r="B719"/>
      <c r="C719"/>
      <c r="D719"/>
      <c r="E719"/>
      <c r="F719"/>
      <c r="G719"/>
      <c r="H719"/>
      <c r="I719"/>
    </row>
    <row r="720" spans="1:9" x14ac:dyDescent="0.25">
      <c r="A720"/>
      <c r="B720"/>
      <c r="C720"/>
      <c r="D720"/>
      <c r="E720"/>
      <c r="F720"/>
      <c r="G720"/>
      <c r="H720"/>
      <c r="I720"/>
    </row>
    <row r="721" spans="1:9" x14ac:dyDescent="0.25">
      <c r="A721"/>
      <c r="B721"/>
      <c r="C721"/>
      <c r="D721"/>
      <c r="E721"/>
      <c r="F721"/>
      <c r="G721"/>
      <c r="H721"/>
      <c r="I721"/>
    </row>
    <row r="722" spans="1:9" x14ac:dyDescent="0.25">
      <c r="A722"/>
      <c r="B722"/>
      <c r="C722"/>
      <c r="D722"/>
      <c r="E722"/>
      <c r="F722"/>
      <c r="G722"/>
      <c r="H722"/>
      <c r="I722"/>
    </row>
    <row r="723" spans="1:9" x14ac:dyDescent="0.25">
      <c r="A723"/>
      <c r="B723"/>
      <c r="C723"/>
      <c r="D723"/>
      <c r="E723"/>
      <c r="F723"/>
      <c r="G723"/>
      <c r="H723"/>
      <c r="I723"/>
    </row>
    <row r="724" spans="1:9" x14ac:dyDescent="0.25">
      <c r="A724"/>
      <c r="B724"/>
      <c r="C724"/>
      <c r="D724"/>
      <c r="E724"/>
      <c r="F724"/>
      <c r="G724"/>
      <c r="H724"/>
      <c r="I724"/>
    </row>
    <row r="725" spans="1:9" x14ac:dyDescent="0.25">
      <c r="A725"/>
      <c r="B725"/>
      <c r="C725"/>
      <c r="D725"/>
      <c r="E725"/>
      <c r="F725"/>
      <c r="G725"/>
      <c r="H725"/>
      <c r="I725"/>
    </row>
    <row r="726" spans="1:9" x14ac:dyDescent="0.25">
      <c r="A726"/>
      <c r="B726"/>
      <c r="C726"/>
      <c r="D726"/>
      <c r="E726"/>
      <c r="F726"/>
      <c r="G726"/>
      <c r="H726"/>
      <c r="I726"/>
    </row>
    <row r="727" spans="1:9" x14ac:dyDescent="0.25">
      <c r="A727"/>
      <c r="B727"/>
      <c r="C727"/>
      <c r="D727"/>
      <c r="E727"/>
      <c r="F727"/>
      <c r="G727"/>
      <c r="H727"/>
      <c r="I727"/>
    </row>
    <row r="728" spans="1:9" x14ac:dyDescent="0.25">
      <c r="A728"/>
      <c r="B728"/>
      <c r="C728"/>
      <c r="D728"/>
      <c r="E728"/>
      <c r="F728"/>
      <c r="G728"/>
      <c r="H728"/>
      <c r="I728"/>
    </row>
    <row r="729" spans="1:9" x14ac:dyDescent="0.25">
      <c r="A729"/>
      <c r="B729"/>
      <c r="C729"/>
      <c r="D729"/>
      <c r="E729"/>
      <c r="F729"/>
      <c r="G729"/>
      <c r="H729"/>
      <c r="I729"/>
    </row>
    <row r="730" spans="1:9" x14ac:dyDescent="0.25">
      <c r="A730"/>
      <c r="B730"/>
      <c r="C730"/>
      <c r="D730"/>
      <c r="E730"/>
      <c r="F730"/>
      <c r="G730"/>
      <c r="H730"/>
      <c r="I730"/>
    </row>
    <row r="731" spans="1:9" x14ac:dyDescent="0.25">
      <c r="A731"/>
      <c r="B731"/>
      <c r="C731"/>
      <c r="D731"/>
      <c r="E731"/>
      <c r="F731"/>
      <c r="G731"/>
      <c r="H731"/>
      <c r="I731"/>
    </row>
    <row r="732" spans="1:9" x14ac:dyDescent="0.25">
      <c r="A732"/>
      <c r="B732"/>
      <c r="C732"/>
      <c r="D732"/>
      <c r="E732"/>
      <c r="F732"/>
      <c r="G732"/>
      <c r="H732"/>
      <c r="I732"/>
    </row>
    <row r="733" spans="1:9" x14ac:dyDescent="0.25">
      <c r="A733"/>
      <c r="B733"/>
      <c r="C733"/>
      <c r="D733"/>
      <c r="E733"/>
      <c r="F733"/>
      <c r="G733"/>
      <c r="H733"/>
      <c r="I733"/>
    </row>
    <row r="734" spans="1:9" x14ac:dyDescent="0.25">
      <c r="A734"/>
      <c r="B734"/>
      <c r="C734"/>
      <c r="D734"/>
      <c r="E734"/>
      <c r="F734"/>
      <c r="G734"/>
      <c r="H734"/>
      <c r="I734"/>
    </row>
    <row r="735" spans="1:9" x14ac:dyDescent="0.25">
      <c r="A735"/>
      <c r="B735"/>
      <c r="C735"/>
      <c r="D735"/>
      <c r="E735"/>
      <c r="F735"/>
      <c r="G735"/>
      <c r="H735"/>
      <c r="I735"/>
    </row>
    <row r="736" spans="1:9" x14ac:dyDescent="0.25">
      <c r="A736"/>
      <c r="B736"/>
      <c r="C736"/>
      <c r="D736"/>
      <c r="E736"/>
      <c r="F736"/>
      <c r="G736"/>
      <c r="H736"/>
      <c r="I736"/>
    </row>
    <row r="737" spans="1:9" x14ac:dyDescent="0.25">
      <c r="A737"/>
      <c r="B737"/>
      <c r="C737"/>
      <c r="D737"/>
      <c r="E737"/>
      <c r="F737"/>
      <c r="G737"/>
      <c r="H737"/>
      <c r="I737"/>
    </row>
    <row r="738" spans="1:9" x14ac:dyDescent="0.25">
      <c r="A738"/>
      <c r="B738"/>
      <c r="C738"/>
      <c r="D738"/>
      <c r="E738"/>
      <c r="F738"/>
      <c r="G738"/>
      <c r="H738"/>
      <c r="I738"/>
    </row>
    <row r="739" spans="1:9" x14ac:dyDescent="0.25">
      <c r="A739"/>
      <c r="B739"/>
      <c r="C739"/>
      <c r="D739"/>
      <c r="E739"/>
      <c r="F739"/>
      <c r="G739"/>
      <c r="H739"/>
      <c r="I739"/>
    </row>
    <row r="740" spans="1:9" x14ac:dyDescent="0.25">
      <c r="A740"/>
      <c r="B740"/>
      <c r="C740"/>
      <c r="D740"/>
      <c r="E740"/>
      <c r="F740"/>
      <c r="G740"/>
      <c r="H740"/>
      <c r="I740"/>
    </row>
    <row r="741" spans="1:9" x14ac:dyDescent="0.25">
      <c r="A741"/>
      <c r="B741"/>
      <c r="C741"/>
      <c r="D741"/>
      <c r="E741"/>
      <c r="F741"/>
      <c r="G741"/>
      <c r="H741"/>
      <c r="I741"/>
    </row>
    <row r="742" spans="1:9" x14ac:dyDescent="0.25">
      <c r="A742"/>
      <c r="B742"/>
      <c r="C742"/>
      <c r="D742"/>
      <c r="E742"/>
      <c r="F742"/>
      <c r="G742"/>
      <c r="H742"/>
      <c r="I742"/>
    </row>
    <row r="743" spans="1:9" x14ac:dyDescent="0.25">
      <c r="A743"/>
      <c r="B743"/>
      <c r="C743"/>
      <c r="D743"/>
      <c r="E743"/>
      <c r="F743"/>
      <c r="G743"/>
      <c r="H743"/>
      <c r="I743"/>
    </row>
    <row r="744" spans="1:9" x14ac:dyDescent="0.25">
      <c r="A744"/>
      <c r="B744"/>
      <c r="C744"/>
      <c r="D744"/>
      <c r="E744"/>
      <c r="F744"/>
      <c r="G744"/>
      <c r="H744"/>
      <c r="I744"/>
    </row>
    <row r="745" spans="1:9" x14ac:dyDescent="0.25">
      <c r="A745"/>
      <c r="B745"/>
      <c r="C745"/>
      <c r="D745"/>
      <c r="E745"/>
      <c r="F745"/>
      <c r="G745"/>
      <c r="H745"/>
      <c r="I745"/>
    </row>
    <row r="746" spans="1:9" x14ac:dyDescent="0.25">
      <c r="A746"/>
      <c r="B746"/>
      <c r="C746"/>
      <c r="D746"/>
      <c r="E746"/>
      <c r="F746"/>
      <c r="G746"/>
      <c r="H746"/>
      <c r="I746"/>
    </row>
    <row r="747" spans="1:9" x14ac:dyDescent="0.25">
      <c r="A747"/>
      <c r="B747"/>
      <c r="C747"/>
      <c r="D747"/>
      <c r="E747"/>
      <c r="F747"/>
      <c r="G747"/>
      <c r="H747"/>
      <c r="I747"/>
    </row>
    <row r="748" spans="1:9" x14ac:dyDescent="0.25">
      <c r="A748"/>
      <c r="B748"/>
      <c r="C748"/>
      <c r="D748"/>
      <c r="E748"/>
      <c r="F748"/>
      <c r="G748"/>
      <c r="H748"/>
      <c r="I748"/>
    </row>
    <row r="749" spans="1:9" x14ac:dyDescent="0.25">
      <c r="A749"/>
      <c r="B749"/>
      <c r="C749"/>
      <c r="D749"/>
      <c r="E749"/>
      <c r="F749"/>
      <c r="G749"/>
      <c r="H749"/>
      <c r="I749"/>
    </row>
    <row r="750" spans="1:9" x14ac:dyDescent="0.25">
      <c r="A750"/>
      <c r="B750"/>
      <c r="C750"/>
      <c r="D750"/>
      <c r="E750"/>
      <c r="F750"/>
      <c r="G750"/>
      <c r="H750"/>
      <c r="I750"/>
    </row>
    <row r="751" spans="1:9" x14ac:dyDescent="0.25">
      <c r="A751"/>
      <c r="B751"/>
      <c r="C751"/>
      <c r="D751"/>
      <c r="E751"/>
      <c r="F751"/>
      <c r="G751"/>
      <c r="H751"/>
      <c r="I751"/>
    </row>
    <row r="752" spans="1:9" x14ac:dyDescent="0.25">
      <c r="A752"/>
      <c r="B752"/>
      <c r="C752"/>
      <c r="D752"/>
      <c r="E752"/>
      <c r="F752"/>
      <c r="G752"/>
      <c r="H752"/>
      <c r="I752"/>
    </row>
    <row r="753" spans="1:9" x14ac:dyDescent="0.25">
      <c r="A753"/>
      <c r="B753"/>
      <c r="C753"/>
      <c r="D753"/>
      <c r="E753"/>
      <c r="F753"/>
      <c r="G753"/>
      <c r="H753"/>
      <c r="I753"/>
    </row>
    <row r="754" spans="1:9" x14ac:dyDescent="0.25">
      <c r="A754"/>
      <c r="B754"/>
      <c r="C754"/>
      <c r="D754"/>
      <c r="E754"/>
      <c r="F754"/>
      <c r="G754"/>
      <c r="H754"/>
      <c r="I754"/>
    </row>
    <row r="755" spans="1:9" x14ac:dyDescent="0.25">
      <c r="A755"/>
      <c r="B755"/>
      <c r="C755"/>
      <c r="D755"/>
      <c r="E755"/>
      <c r="F755"/>
      <c r="G755"/>
      <c r="H755"/>
      <c r="I755"/>
    </row>
    <row r="756" spans="1:9" x14ac:dyDescent="0.25">
      <c r="A756"/>
      <c r="B756"/>
      <c r="C756"/>
      <c r="D756"/>
      <c r="E756"/>
      <c r="F756"/>
      <c r="G756"/>
      <c r="H756"/>
      <c r="I756"/>
    </row>
    <row r="757" spans="1:9" x14ac:dyDescent="0.25">
      <c r="A757"/>
      <c r="B757"/>
      <c r="C757"/>
      <c r="D757"/>
      <c r="E757"/>
      <c r="F757"/>
      <c r="G757"/>
      <c r="H757"/>
      <c r="I757"/>
    </row>
    <row r="758" spans="1:9" x14ac:dyDescent="0.25">
      <c r="A758"/>
      <c r="B758"/>
      <c r="C758"/>
      <c r="D758"/>
      <c r="E758"/>
      <c r="F758"/>
      <c r="G758"/>
      <c r="H758"/>
      <c r="I758"/>
    </row>
    <row r="759" spans="1:9" x14ac:dyDescent="0.25">
      <c r="A759"/>
      <c r="B759"/>
      <c r="C759"/>
      <c r="D759"/>
      <c r="E759"/>
      <c r="F759"/>
      <c r="G759"/>
      <c r="H759"/>
      <c r="I759"/>
    </row>
    <row r="760" spans="1:9" x14ac:dyDescent="0.25">
      <c r="A760"/>
      <c r="B760"/>
      <c r="C760"/>
      <c r="D760"/>
      <c r="E760"/>
      <c r="F760"/>
      <c r="G760"/>
      <c r="H760"/>
      <c r="I760"/>
    </row>
    <row r="761" spans="1:9" x14ac:dyDescent="0.25">
      <c r="A761"/>
      <c r="B761"/>
      <c r="C761"/>
      <c r="D761"/>
      <c r="E761"/>
      <c r="F761"/>
      <c r="G761"/>
      <c r="H761"/>
      <c r="I761"/>
    </row>
    <row r="762" spans="1:9" x14ac:dyDescent="0.25">
      <c r="A762"/>
      <c r="B762"/>
      <c r="C762"/>
      <c r="D762"/>
      <c r="E762"/>
      <c r="F762"/>
      <c r="G762"/>
      <c r="H762"/>
      <c r="I762"/>
    </row>
    <row r="763" spans="1:9" x14ac:dyDescent="0.25">
      <c r="A763"/>
      <c r="B763"/>
      <c r="C763"/>
      <c r="D763"/>
      <c r="E763"/>
      <c r="F763"/>
      <c r="G763"/>
      <c r="H763"/>
      <c r="I763"/>
    </row>
    <row r="764" spans="1:9" x14ac:dyDescent="0.25">
      <c r="A764"/>
      <c r="B764"/>
      <c r="C764"/>
      <c r="D764"/>
      <c r="E764"/>
      <c r="F764"/>
      <c r="G764"/>
      <c r="H764"/>
      <c r="I764"/>
    </row>
    <row r="765" spans="1:9" x14ac:dyDescent="0.25">
      <c r="A765"/>
      <c r="B765"/>
      <c r="C765"/>
      <c r="D765"/>
      <c r="E765"/>
      <c r="F765"/>
      <c r="G765"/>
      <c r="H765"/>
      <c r="I765"/>
    </row>
    <row r="766" spans="1:9" x14ac:dyDescent="0.25">
      <c r="A766"/>
      <c r="B766"/>
      <c r="C766"/>
      <c r="D766"/>
      <c r="E766"/>
      <c r="F766"/>
      <c r="G766"/>
      <c r="H766"/>
      <c r="I766"/>
    </row>
    <row r="767" spans="1:9" x14ac:dyDescent="0.25">
      <c r="A767"/>
      <c r="B767"/>
      <c r="C767"/>
      <c r="D767"/>
      <c r="E767"/>
      <c r="F767"/>
      <c r="G767"/>
      <c r="H767"/>
      <c r="I767"/>
    </row>
    <row r="768" spans="1:9" x14ac:dyDescent="0.25">
      <c r="A768"/>
      <c r="B768"/>
      <c r="C768"/>
      <c r="D768"/>
      <c r="E768"/>
      <c r="F768"/>
      <c r="G768"/>
      <c r="H768"/>
      <c r="I768"/>
    </row>
    <row r="769" spans="1:9" x14ac:dyDescent="0.25">
      <c r="A769"/>
      <c r="B769"/>
      <c r="C769"/>
      <c r="D769"/>
      <c r="E769"/>
      <c r="F769"/>
      <c r="G769"/>
      <c r="H769"/>
      <c r="I769"/>
    </row>
    <row r="770" spans="1:9" x14ac:dyDescent="0.25">
      <c r="A770"/>
      <c r="B770"/>
      <c r="C770"/>
      <c r="D770"/>
      <c r="E770"/>
      <c r="F770"/>
      <c r="G770"/>
      <c r="H770"/>
      <c r="I770"/>
    </row>
    <row r="771" spans="1:9" x14ac:dyDescent="0.25">
      <c r="A771"/>
      <c r="B771"/>
      <c r="C771"/>
      <c r="D771"/>
      <c r="E771"/>
      <c r="F771"/>
      <c r="G771"/>
      <c r="H771"/>
      <c r="I771"/>
    </row>
    <row r="772" spans="1:9" x14ac:dyDescent="0.25">
      <c r="A772"/>
      <c r="B772"/>
      <c r="C772"/>
      <c r="D772"/>
      <c r="E772"/>
      <c r="F772"/>
      <c r="G772"/>
      <c r="H772"/>
      <c r="I772"/>
    </row>
    <row r="773" spans="1:9" x14ac:dyDescent="0.25">
      <c r="A773"/>
      <c r="B773"/>
      <c r="C773"/>
      <c r="D773"/>
      <c r="E773"/>
      <c r="F773"/>
      <c r="G773"/>
      <c r="H773"/>
      <c r="I773"/>
    </row>
    <row r="774" spans="1:9" x14ac:dyDescent="0.25">
      <c r="A774"/>
      <c r="B774"/>
      <c r="C774"/>
      <c r="D774"/>
      <c r="E774"/>
      <c r="F774"/>
      <c r="G774"/>
      <c r="H774"/>
      <c r="I774"/>
    </row>
    <row r="775" spans="1:9" x14ac:dyDescent="0.25">
      <c r="A775"/>
      <c r="B775"/>
      <c r="C775"/>
      <c r="D775"/>
      <c r="E775"/>
      <c r="F775"/>
      <c r="G775"/>
      <c r="H775"/>
      <c r="I775"/>
    </row>
    <row r="776" spans="1:9" x14ac:dyDescent="0.25">
      <c r="A776"/>
      <c r="B776"/>
      <c r="C776"/>
      <c r="D776"/>
      <c r="E776"/>
      <c r="F776"/>
      <c r="G776"/>
      <c r="H776"/>
      <c r="I776"/>
    </row>
    <row r="777" spans="1:9" x14ac:dyDescent="0.25">
      <c r="A777"/>
      <c r="B777"/>
      <c r="C777"/>
      <c r="D777"/>
      <c r="E777"/>
      <c r="F777"/>
      <c r="G777"/>
      <c r="H777"/>
      <c r="I777"/>
    </row>
    <row r="778" spans="1:9" x14ac:dyDescent="0.25">
      <c r="A778"/>
      <c r="B778"/>
      <c r="C778"/>
      <c r="D778"/>
      <c r="E778"/>
      <c r="F778"/>
      <c r="G778"/>
      <c r="H778"/>
      <c r="I778"/>
    </row>
    <row r="779" spans="1:9" x14ac:dyDescent="0.25">
      <c r="A779"/>
      <c r="B779"/>
      <c r="C779"/>
      <c r="D779"/>
      <c r="E779"/>
      <c r="F779"/>
      <c r="G779"/>
      <c r="H779"/>
      <c r="I779"/>
    </row>
    <row r="780" spans="1:9" x14ac:dyDescent="0.25">
      <c r="A780"/>
      <c r="B780"/>
      <c r="C780"/>
      <c r="D780"/>
      <c r="E780"/>
      <c r="F780"/>
      <c r="G780"/>
      <c r="H780"/>
      <c r="I780"/>
    </row>
    <row r="781" spans="1:9" x14ac:dyDescent="0.25">
      <c r="A781"/>
      <c r="B781"/>
      <c r="C781"/>
      <c r="D781"/>
      <c r="E781"/>
      <c r="F781"/>
      <c r="G781"/>
      <c r="H781"/>
      <c r="I781"/>
    </row>
    <row r="782" spans="1:9" x14ac:dyDescent="0.25">
      <c r="A782"/>
      <c r="B782"/>
      <c r="C782"/>
      <c r="D782"/>
      <c r="E782"/>
      <c r="F782"/>
      <c r="G782"/>
      <c r="H782"/>
      <c r="I782"/>
    </row>
    <row r="783" spans="1:9" x14ac:dyDescent="0.25">
      <c r="A783"/>
      <c r="B783"/>
      <c r="C783"/>
      <c r="D783"/>
      <c r="E783"/>
      <c r="F783"/>
      <c r="G783"/>
      <c r="H783"/>
      <c r="I783"/>
    </row>
    <row r="784" spans="1:9" x14ac:dyDescent="0.25">
      <c r="A784"/>
      <c r="B784"/>
      <c r="C784"/>
      <c r="D784"/>
      <c r="E784"/>
      <c r="F784"/>
      <c r="G784"/>
      <c r="H784"/>
      <c r="I784"/>
    </row>
    <row r="785" spans="1:9" x14ac:dyDescent="0.25">
      <c r="A785"/>
      <c r="B785"/>
      <c r="C785"/>
      <c r="D785"/>
      <c r="E785"/>
      <c r="F785"/>
      <c r="G785"/>
      <c r="H785"/>
      <c r="I785"/>
    </row>
    <row r="786" spans="1:9" x14ac:dyDescent="0.25">
      <c r="A786"/>
      <c r="B786"/>
      <c r="C786"/>
      <c r="D786"/>
      <c r="E786"/>
      <c r="F786"/>
      <c r="G786"/>
      <c r="H786"/>
      <c r="I786"/>
    </row>
    <row r="787" spans="1:9" x14ac:dyDescent="0.25">
      <c r="A787"/>
      <c r="B787"/>
      <c r="C787"/>
      <c r="D787"/>
      <c r="E787"/>
      <c r="F787"/>
      <c r="G787"/>
      <c r="H787"/>
      <c r="I787"/>
    </row>
    <row r="788" spans="1:9" x14ac:dyDescent="0.25">
      <c r="A788"/>
      <c r="B788"/>
      <c r="C788"/>
      <c r="D788"/>
      <c r="E788"/>
      <c r="F788"/>
      <c r="G788"/>
      <c r="H788"/>
      <c r="I788"/>
    </row>
    <row r="789" spans="1:9" x14ac:dyDescent="0.25">
      <c r="A789"/>
      <c r="B789"/>
      <c r="C789"/>
      <c r="D789"/>
      <c r="E789"/>
      <c r="F789"/>
      <c r="G789"/>
      <c r="H789"/>
      <c r="I789"/>
    </row>
    <row r="790" spans="1:9" x14ac:dyDescent="0.25">
      <c r="A790"/>
      <c r="B790"/>
      <c r="C790"/>
      <c r="D790"/>
      <c r="E790"/>
      <c r="F790"/>
      <c r="G790"/>
      <c r="H790"/>
      <c r="I790"/>
    </row>
    <row r="791" spans="1:9" x14ac:dyDescent="0.25">
      <c r="A791"/>
      <c r="B791"/>
      <c r="C791"/>
      <c r="D791"/>
      <c r="E791"/>
      <c r="F791"/>
      <c r="G791"/>
      <c r="H791"/>
      <c r="I791"/>
    </row>
    <row r="792" spans="1:9" x14ac:dyDescent="0.25">
      <c r="A792"/>
      <c r="B792"/>
      <c r="C792"/>
      <c r="D792"/>
      <c r="E792"/>
      <c r="F792"/>
      <c r="G792"/>
      <c r="H792"/>
      <c r="I792"/>
    </row>
    <row r="793" spans="1:9" x14ac:dyDescent="0.25">
      <c r="A793"/>
      <c r="B793"/>
      <c r="C793"/>
      <c r="D793"/>
      <c r="E793"/>
      <c r="F793"/>
      <c r="G793"/>
      <c r="H793"/>
      <c r="I793"/>
    </row>
    <row r="794" spans="1:9" x14ac:dyDescent="0.25">
      <c r="A794"/>
      <c r="B794"/>
      <c r="C794"/>
      <c r="D794"/>
      <c r="E794"/>
      <c r="F794"/>
      <c r="G794"/>
      <c r="H794"/>
      <c r="I794"/>
    </row>
    <row r="795" spans="1:9" x14ac:dyDescent="0.25">
      <c r="A795"/>
      <c r="B795"/>
      <c r="C795"/>
      <c r="D795"/>
      <c r="E795"/>
      <c r="F795"/>
      <c r="G795"/>
      <c r="H795"/>
      <c r="I795"/>
    </row>
    <row r="796" spans="1:9" x14ac:dyDescent="0.25">
      <c r="A796"/>
      <c r="B796"/>
      <c r="C796"/>
      <c r="D796"/>
      <c r="E796"/>
      <c r="F796"/>
      <c r="G796"/>
      <c r="H796"/>
      <c r="I796"/>
    </row>
    <row r="797" spans="1:9" x14ac:dyDescent="0.25">
      <c r="A797"/>
      <c r="B797"/>
      <c r="C797"/>
      <c r="D797"/>
      <c r="E797"/>
      <c r="F797"/>
      <c r="G797"/>
      <c r="H797"/>
      <c r="I797"/>
    </row>
    <row r="798" spans="1:9" x14ac:dyDescent="0.25">
      <c r="A798"/>
      <c r="B798"/>
      <c r="C798"/>
      <c r="D798"/>
      <c r="E798"/>
      <c r="F798"/>
      <c r="G798"/>
      <c r="H798"/>
      <c r="I798"/>
    </row>
    <row r="799" spans="1:9" x14ac:dyDescent="0.25">
      <c r="A799"/>
      <c r="B799"/>
      <c r="C799"/>
      <c r="D799"/>
      <c r="E799"/>
      <c r="F799"/>
      <c r="G799"/>
      <c r="H799"/>
      <c r="I799"/>
    </row>
    <row r="800" spans="1:9" x14ac:dyDescent="0.25">
      <c r="A800"/>
      <c r="B800"/>
      <c r="C800"/>
      <c r="D800"/>
      <c r="E800"/>
      <c r="F800"/>
      <c r="G800"/>
      <c r="H800"/>
      <c r="I800"/>
    </row>
    <row r="801" spans="1:9" x14ac:dyDescent="0.25">
      <c r="A801"/>
      <c r="B801"/>
      <c r="C801"/>
      <c r="D801"/>
      <c r="E801"/>
      <c r="F801"/>
      <c r="G801"/>
      <c r="H801"/>
      <c r="I801"/>
    </row>
    <row r="802" spans="1:9" x14ac:dyDescent="0.25">
      <c r="A802"/>
      <c r="B802"/>
      <c r="C802"/>
      <c r="D802"/>
      <c r="E802"/>
      <c r="F802"/>
      <c r="G802"/>
      <c r="H802"/>
      <c r="I802"/>
    </row>
    <row r="803" spans="1:9" x14ac:dyDescent="0.25">
      <c r="A803"/>
      <c r="B803"/>
      <c r="C803"/>
      <c r="D803"/>
      <c r="E803"/>
      <c r="F803"/>
      <c r="G803"/>
      <c r="H803"/>
      <c r="I803"/>
    </row>
    <row r="804" spans="1:9" x14ac:dyDescent="0.25">
      <c r="A804"/>
      <c r="B804"/>
      <c r="C804"/>
      <c r="D804"/>
      <c r="E804"/>
      <c r="F804"/>
      <c r="G804"/>
      <c r="H804"/>
      <c r="I804"/>
    </row>
    <row r="805" spans="1:9" x14ac:dyDescent="0.25">
      <c r="A805"/>
      <c r="B805"/>
      <c r="C805"/>
      <c r="D805"/>
      <c r="E805"/>
      <c r="F805"/>
      <c r="G805"/>
      <c r="H805"/>
      <c r="I805"/>
    </row>
    <row r="806" spans="1:9" x14ac:dyDescent="0.25">
      <c r="A806"/>
      <c r="B806"/>
      <c r="C806"/>
      <c r="D806"/>
      <c r="E806"/>
      <c r="F806"/>
      <c r="G806"/>
      <c r="H806"/>
      <c r="I806"/>
    </row>
    <row r="807" spans="1:9" x14ac:dyDescent="0.25">
      <c r="A807"/>
      <c r="B807"/>
      <c r="C807"/>
      <c r="D807"/>
      <c r="E807"/>
      <c r="F807"/>
      <c r="G807"/>
      <c r="H807"/>
      <c r="I807"/>
    </row>
    <row r="808" spans="1:9" x14ac:dyDescent="0.25">
      <c r="A808"/>
      <c r="B808"/>
      <c r="C808"/>
      <c r="D808"/>
      <c r="E808"/>
      <c r="F808"/>
      <c r="G808"/>
      <c r="H808"/>
      <c r="I808"/>
    </row>
    <row r="809" spans="1:9" x14ac:dyDescent="0.25">
      <c r="A809"/>
      <c r="B809"/>
      <c r="C809"/>
      <c r="D809"/>
      <c r="E809"/>
      <c r="F809"/>
      <c r="G809"/>
      <c r="H809"/>
      <c r="I809"/>
    </row>
    <row r="810" spans="1:9" x14ac:dyDescent="0.25">
      <c r="A810"/>
      <c r="B810"/>
      <c r="C810"/>
      <c r="D810"/>
      <c r="E810"/>
      <c r="F810"/>
      <c r="G810"/>
      <c r="H810"/>
      <c r="I810"/>
    </row>
    <row r="811" spans="1:9" x14ac:dyDescent="0.25">
      <c r="A811"/>
      <c r="B811"/>
      <c r="C811"/>
      <c r="D811"/>
      <c r="E811"/>
      <c r="F811"/>
      <c r="G811"/>
      <c r="H811"/>
      <c r="I811"/>
    </row>
    <row r="812" spans="1:9" x14ac:dyDescent="0.25">
      <c r="A812"/>
      <c r="B812"/>
      <c r="C812"/>
      <c r="D812"/>
      <c r="E812"/>
      <c r="F812"/>
      <c r="G812"/>
      <c r="H812"/>
      <c r="I812"/>
    </row>
    <row r="813" spans="1:9" x14ac:dyDescent="0.25">
      <c r="A813"/>
      <c r="B813"/>
      <c r="C813"/>
      <c r="D813"/>
      <c r="E813"/>
      <c r="F813"/>
      <c r="G813"/>
      <c r="H813"/>
      <c r="I813"/>
    </row>
    <row r="814" spans="1:9" x14ac:dyDescent="0.25">
      <c r="A814"/>
      <c r="B814"/>
      <c r="C814"/>
      <c r="D814"/>
      <c r="E814"/>
      <c r="F814"/>
      <c r="G814"/>
      <c r="H814"/>
      <c r="I814"/>
    </row>
    <row r="815" spans="1:9" x14ac:dyDescent="0.25">
      <c r="A815"/>
      <c r="B815"/>
      <c r="C815"/>
      <c r="D815"/>
      <c r="E815"/>
      <c r="F815"/>
      <c r="G815"/>
      <c r="H815"/>
      <c r="I815"/>
    </row>
    <row r="816" spans="1:9" x14ac:dyDescent="0.25">
      <c r="A816"/>
      <c r="B816"/>
      <c r="C816"/>
      <c r="D816"/>
      <c r="E816"/>
      <c r="F816"/>
      <c r="G816"/>
      <c r="H816"/>
      <c r="I816"/>
    </row>
    <row r="817" spans="1:9" x14ac:dyDescent="0.25">
      <c r="A817"/>
      <c r="B817"/>
      <c r="C817"/>
      <c r="D817"/>
      <c r="E817"/>
      <c r="F817"/>
      <c r="G817"/>
      <c r="H817"/>
      <c r="I817"/>
    </row>
    <row r="818" spans="1:9" x14ac:dyDescent="0.25">
      <c r="A818"/>
      <c r="B818"/>
      <c r="C818"/>
      <c r="D818"/>
      <c r="E818"/>
      <c r="F818"/>
      <c r="G818"/>
      <c r="H818"/>
      <c r="I818"/>
    </row>
    <row r="819" spans="1:9" x14ac:dyDescent="0.25">
      <c r="A819"/>
      <c r="B819"/>
      <c r="C819"/>
      <c r="D819"/>
      <c r="E819"/>
      <c r="F819"/>
      <c r="G819"/>
      <c r="H819"/>
      <c r="I819"/>
    </row>
    <row r="820" spans="1:9" x14ac:dyDescent="0.25">
      <c r="A820"/>
      <c r="B820"/>
      <c r="C820"/>
      <c r="D820"/>
      <c r="E820"/>
      <c r="F820"/>
      <c r="G820"/>
      <c r="H820"/>
      <c r="I820"/>
    </row>
    <row r="821" spans="1:9" x14ac:dyDescent="0.25">
      <c r="A821"/>
      <c r="B821"/>
      <c r="C821"/>
      <c r="D821"/>
      <c r="E821"/>
      <c r="F821"/>
      <c r="G821"/>
      <c r="H821"/>
      <c r="I821"/>
    </row>
    <row r="822" spans="1:9" x14ac:dyDescent="0.25">
      <c r="A822"/>
      <c r="B822"/>
      <c r="C822"/>
      <c r="D822"/>
      <c r="E822"/>
      <c r="F822"/>
      <c r="G822"/>
      <c r="H822"/>
      <c r="I822"/>
    </row>
    <row r="823" spans="1:9" x14ac:dyDescent="0.25">
      <c r="A823"/>
      <c r="B823"/>
      <c r="C823"/>
      <c r="D823"/>
      <c r="E823"/>
      <c r="F823"/>
      <c r="G823"/>
      <c r="H823"/>
      <c r="I823"/>
    </row>
    <row r="824" spans="1:9" x14ac:dyDescent="0.25">
      <c r="A824"/>
      <c r="B824"/>
      <c r="C824"/>
      <c r="D824"/>
      <c r="E824"/>
      <c r="F824"/>
      <c r="G824"/>
      <c r="H824"/>
      <c r="I824"/>
    </row>
    <row r="825" spans="1:9" x14ac:dyDescent="0.25">
      <c r="A825"/>
      <c r="B825"/>
      <c r="C825"/>
      <c r="D825"/>
      <c r="E825"/>
      <c r="F825"/>
      <c r="G825"/>
      <c r="H825"/>
      <c r="I825"/>
    </row>
    <row r="826" spans="1:9" x14ac:dyDescent="0.25">
      <c r="A826"/>
      <c r="B826"/>
      <c r="C826"/>
      <c r="D826"/>
      <c r="E826"/>
      <c r="F826"/>
      <c r="G826"/>
      <c r="H826"/>
      <c r="I826"/>
    </row>
    <row r="827" spans="1:9" x14ac:dyDescent="0.25">
      <c r="A827"/>
      <c r="B827"/>
      <c r="C827"/>
      <c r="D827"/>
      <c r="E827"/>
      <c r="F827"/>
      <c r="G827"/>
      <c r="H827"/>
      <c r="I827"/>
    </row>
    <row r="828" spans="1:9" x14ac:dyDescent="0.25">
      <c r="A828"/>
      <c r="B828"/>
      <c r="C828"/>
      <c r="D828"/>
      <c r="E828"/>
      <c r="F828"/>
      <c r="G828"/>
      <c r="H828"/>
      <c r="I828"/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B891"/>
      <c r="C891"/>
      <c r="D891"/>
      <c r="E891"/>
      <c r="F891"/>
      <c r="G891"/>
      <c r="H891"/>
      <c r="I891"/>
    </row>
    <row r="892" spans="1:9" x14ac:dyDescent="0.25">
      <c r="A892"/>
      <c r="B892"/>
      <c r="C892"/>
      <c r="D892"/>
      <c r="E892"/>
      <c r="F892"/>
      <c r="G892"/>
      <c r="H892"/>
      <c r="I892"/>
    </row>
    <row r="893" spans="1:9" x14ac:dyDescent="0.25">
      <c r="A893"/>
      <c r="B893"/>
      <c r="C893"/>
      <c r="D893"/>
      <c r="E893"/>
      <c r="F893"/>
      <c r="G893"/>
      <c r="H893"/>
      <c r="I893"/>
    </row>
    <row r="894" spans="1:9" x14ac:dyDescent="0.25">
      <c r="A894"/>
      <c r="B894"/>
      <c r="C894"/>
      <c r="D894"/>
      <c r="E894"/>
      <c r="F894"/>
      <c r="G894"/>
      <c r="H894"/>
      <c r="I894"/>
    </row>
    <row r="895" spans="1:9" x14ac:dyDescent="0.25">
      <c r="A895"/>
      <c r="B895"/>
      <c r="C895"/>
      <c r="D895"/>
      <c r="E895"/>
      <c r="F895"/>
      <c r="G895"/>
      <c r="H895"/>
      <c r="I895"/>
    </row>
    <row r="896" spans="1:9" x14ac:dyDescent="0.25">
      <c r="A896"/>
      <c r="B896"/>
      <c r="C896"/>
      <c r="D896"/>
      <c r="E896"/>
      <c r="F896"/>
      <c r="G896"/>
      <c r="H896"/>
      <c r="I896"/>
    </row>
    <row r="897" spans="1:9" x14ac:dyDescent="0.25">
      <c r="A897"/>
      <c r="B897"/>
      <c r="C897"/>
      <c r="D897"/>
      <c r="E897"/>
      <c r="F897"/>
      <c r="G897"/>
      <c r="H897"/>
      <c r="I897"/>
    </row>
    <row r="898" spans="1:9" x14ac:dyDescent="0.25">
      <c r="A898"/>
      <c r="B898"/>
      <c r="C898"/>
      <c r="D898"/>
      <c r="E898"/>
      <c r="F898"/>
      <c r="G898"/>
      <c r="H898"/>
      <c r="I898"/>
    </row>
    <row r="899" spans="1:9" x14ac:dyDescent="0.25">
      <c r="A899"/>
      <c r="B899"/>
      <c r="C899"/>
      <c r="D899"/>
      <c r="E899"/>
      <c r="F899"/>
      <c r="G899"/>
      <c r="H899"/>
      <c r="I899"/>
    </row>
    <row r="900" spans="1:9" x14ac:dyDescent="0.25">
      <c r="A900"/>
      <c r="B900"/>
      <c r="C900"/>
      <c r="D900"/>
      <c r="E900"/>
      <c r="F900"/>
      <c r="G900"/>
      <c r="H900"/>
      <c r="I900"/>
    </row>
    <row r="901" spans="1:9" x14ac:dyDescent="0.25">
      <c r="A901"/>
      <c r="B901"/>
      <c r="C901"/>
      <c r="D901"/>
      <c r="E901"/>
      <c r="F901"/>
      <c r="G901"/>
      <c r="H901"/>
      <c r="I901"/>
    </row>
    <row r="902" spans="1:9" x14ac:dyDescent="0.25">
      <c r="A902"/>
      <c r="B902"/>
      <c r="C902"/>
      <c r="D902"/>
      <c r="E902"/>
      <c r="F902"/>
      <c r="G902"/>
      <c r="H902"/>
      <c r="I902"/>
    </row>
    <row r="903" spans="1:9" x14ac:dyDescent="0.25">
      <c r="A903"/>
      <c r="B903"/>
      <c r="C903"/>
      <c r="D903"/>
      <c r="E903"/>
      <c r="F903"/>
      <c r="G903"/>
      <c r="H903"/>
      <c r="I903"/>
    </row>
    <row r="904" spans="1:9" x14ac:dyDescent="0.25">
      <c r="A904"/>
      <c r="B904"/>
      <c r="C904"/>
      <c r="D904"/>
      <c r="E904"/>
      <c r="F904"/>
      <c r="G904"/>
      <c r="H904"/>
      <c r="I904"/>
    </row>
    <row r="905" spans="1:9" x14ac:dyDescent="0.25">
      <c r="A905"/>
      <c r="B905"/>
      <c r="C905"/>
      <c r="D905"/>
      <c r="E905"/>
      <c r="F905"/>
      <c r="G905"/>
      <c r="H905"/>
      <c r="I905"/>
    </row>
    <row r="906" spans="1:9" x14ac:dyDescent="0.25">
      <c r="A906"/>
      <c r="B906"/>
      <c r="C906"/>
      <c r="D906"/>
      <c r="E906"/>
      <c r="F906"/>
      <c r="G906"/>
      <c r="H906"/>
      <c r="I906"/>
    </row>
    <row r="907" spans="1:9" x14ac:dyDescent="0.25">
      <c r="A907"/>
      <c r="B907"/>
      <c r="C907"/>
      <c r="D907"/>
      <c r="E907"/>
      <c r="F907"/>
      <c r="G907"/>
      <c r="H907"/>
      <c r="I907"/>
    </row>
    <row r="908" spans="1:9" x14ac:dyDescent="0.25">
      <c r="A908"/>
      <c r="B908"/>
      <c r="C908"/>
      <c r="D908"/>
      <c r="E908"/>
      <c r="F908"/>
      <c r="G908"/>
      <c r="H908"/>
      <c r="I908"/>
    </row>
    <row r="909" spans="1:9" x14ac:dyDescent="0.25">
      <c r="A909"/>
      <c r="B909"/>
      <c r="C909"/>
      <c r="D909"/>
      <c r="E909"/>
      <c r="F909"/>
      <c r="G909"/>
      <c r="H909"/>
      <c r="I909"/>
    </row>
    <row r="910" spans="1:9" x14ac:dyDescent="0.25">
      <c r="A910"/>
      <c r="B910"/>
      <c r="C910"/>
      <c r="D910"/>
      <c r="E910"/>
      <c r="F910"/>
      <c r="G910"/>
      <c r="H910"/>
      <c r="I910"/>
    </row>
    <row r="911" spans="1:9" x14ac:dyDescent="0.25">
      <c r="A911"/>
      <c r="B911"/>
      <c r="C911"/>
      <c r="D911"/>
      <c r="E911"/>
      <c r="F911"/>
      <c r="G911"/>
      <c r="H911"/>
      <c r="I911"/>
    </row>
    <row r="912" spans="1:9" x14ac:dyDescent="0.25">
      <c r="A912"/>
      <c r="B912"/>
      <c r="C912"/>
      <c r="D912"/>
      <c r="E912"/>
      <c r="F912"/>
      <c r="G912"/>
      <c r="H912"/>
      <c r="I912"/>
    </row>
    <row r="913" spans="1:9" x14ac:dyDescent="0.25">
      <c r="A913"/>
      <c r="B913"/>
      <c r="C913"/>
      <c r="D913"/>
      <c r="E913"/>
      <c r="F913"/>
      <c r="G913"/>
      <c r="H913"/>
      <c r="I913"/>
    </row>
    <row r="914" spans="1:9" x14ac:dyDescent="0.25">
      <c r="A914"/>
      <c r="B914"/>
      <c r="C914"/>
      <c r="D914"/>
      <c r="E914"/>
      <c r="F914"/>
      <c r="G914"/>
      <c r="H914"/>
      <c r="I914"/>
    </row>
    <row r="915" spans="1:9" x14ac:dyDescent="0.25">
      <c r="A915"/>
      <c r="B915"/>
      <c r="C915"/>
      <c r="D915"/>
      <c r="E915"/>
      <c r="F915"/>
      <c r="G915"/>
      <c r="H915"/>
      <c r="I915"/>
    </row>
    <row r="916" spans="1:9" x14ac:dyDescent="0.25">
      <c r="A916"/>
      <c r="B916"/>
      <c r="C916"/>
      <c r="D916"/>
      <c r="E916"/>
      <c r="F916"/>
      <c r="G916"/>
      <c r="H916"/>
      <c r="I916"/>
    </row>
    <row r="917" spans="1:9" x14ac:dyDescent="0.25">
      <c r="A917"/>
      <c r="B917"/>
      <c r="C917"/>
      <c r="D917"/>
      <c r="E917"/>
      <c r="F917"/>
      <c r="G917"/>
      <c r="H917"/>
      <c r="I917"/>
    </row>
    <row r="918" spans="1:9" x14ac:dyDescent="0.25">
      <c r="A918"/>
      <c r="B918"/>
      <c r="C918"/>
      <c r="D918"/>
      <c r="E918"/>
      <c r="F918"/>
      <c r="G918"/>
      <c r="H918"/>
      <c r="I918"/>
    </row>
    <row r="919" spans="1:9" x14ac:dyDescent="0.25">
      <c r="A919"/>
      <c r="B919"/>
      <c r="C919"/>
      <c r="D919"/>
      <c r="E919"/>
      <c r="F919"/>
      <c r="G919"/>
      <c r="H919"/>
      <c r="I919"/>
    </row>
    <row r="920" spans="1:9" x14ac:dyDescent="0.25">
      <c r="A920"/>
      <c r="B920"/>
      <c r="C920"/>
      <c r="D920"/>
      <c r="E920"/>
      <c r="F920"/>
      <c r="G920"/>
      <c r="H920"/>
      <c r="I920"/>
    </row>
    <row r="921" spans="1:9" x14ac:dyDescent="0.25">
      <c r="A921"/>
      <c r="B921"/>
      <c r="C921"/>
      <c r="D921"/>
      <c r="E921"/>
      <c r="F921"/>
      <c r="G921"/>
      <c r="H921"/>
      <c r="I921"/>
    </row>
    <row r="922" spans="1:9" x14ac:dyDescent="0.25">
      <c r="A922"/>
      <c r="B922"/>
      <c r="C922"/>
      <c r="D922"/>
      <c r="E922"/>
      <c r="F922"/>
      <c r="G922"/>
      <c r="H922"/>
      <c r="I922"/>
    </row>
    <row r="923" spans="1:9" x14ac:dyDescent="0.25">
      <c r="A923"/>
      <c r="B923"/>
      <c r="C923"/>
      <c r="D923"/>
      <c r="E923"/>
      <c r="F923"/>
      <c r="G923"/>
      <c r="H923"/>
      <c r="I923"/>
    </row>
    <row r="924" spans="1:9" x14ac:dyDescent="0.25">
      <c r="A924"/>
      <c r="B924"/>
      <c r="C924"/>
      <c r="D924"/>
      <c r="E924"/>
      <c r="F924"/>
      <c r="G924"/>
      <c r="H924"/>
      <c r="I924"/>
    </row>
    <row r="925" spans="1:9" x14ac:dyDescent="0.25">
      <c r="A925"/>
      <c r="B925"/>
      <c r="C925"/>
      <c r="D925"/>
      <c r="E925"/>
      <c r="F925"/>
      <c r="G925"/>
      <c r="H925"/>
      <c r="I925"/>
    </row>
    <row r="926" spans="1:9" x14ac:dyDescent="0.25">
      <c r="A926"/>
      <c r="B926"/>
      <c r="C926"/>
      <c r="D926"/>
      <c r="E926"/>
      <c r="F926"/>
      <c r="G926"/>
      <c r="H926"/>
      <c r="I926"/>
    </row>
    <row r="927" spans="1:9" x14ac:dyDescent="0.25">
      <c r="A927"/>
      <c r="B927"/>
      <c r="C927"/>
      <c r="D927"/>
      <c r="E927"/>
      <c r="F927"/>
      <c r="G927"/>
      <c r="H927"/>
      <c r="I927"/>
    </row>
    <row r="928" spans="1:9" x14ac:dyDescent="0.25">
      <c r="A928"/>
      <c r="B928"/>
      <c r="C928"/>
      <c r="D928"/>
      <c r="E928"/>
      <c r="F928"/>
      <c r="G928"/>
      <c r="H928"/>
      <c r="I928"/>
    </row>
    <row r="929" spans="1:9" x14ac:dyDescent="0.25">
      <c r="A929"/>
      <c r="B929"/>
      <c r="C929"/>
      <c r="D929"/>
      <c r="E929"/>
      <c r="F929"/>
      <c r="G929"/>
      <c r="H929"/>
      <c r="I929"/>
    </row>
    <row r="930" spans="1:9" x14ac:dyDescent="0.25">
      <c r="A930"/>
      <c r="B930"/>
      <c r="C930"/>
      <c r="D930"/>
      <c r="E930"/>
      <c r="F930"/>
      <c r="G930"/>
      <c r="H930"/>
      <c r="I930"/>
    </row>
    <row r="931" spans="1:9" x14ac:dyDescent="0.25">
      <c r="A931"/>
      <c r="B931"/>
      <c r="C931"/>
      <c r="D931"/>
      <c r="E931"/>
      <c r="F931"/>
      <c r="G931"/>
      <c r="H931"/>
      <c r="I931"/>
    </row>
    <row r="932" spans="1:9" x14ac:dyDescent="0.25">
      <c r="A932"/>
      <c r="B932"/>
      <c r="C932"/>
      <c r="D932"/>
      <c r="E932"/>
      <c r="F932"/>
      <c r="G932"/>
      <c r="H932"/>
      <c r="I932"/>
    </row>
    <row r="933" spans="1:9" x14ac:dyDescent="0.25">
      <c r="A933"/>
      <c r="B933"/>
      <c r="C933"/>
      <c r="D933"/>
      <c r="E933"/>
      <c r="F933"/>
      <c r="G933"/>
      <c r="H933"/>
      <c r="I933"/>
    </row>
    <row r="934" spans="1:9" x14ac:dyDescent="0.25">
      <c r="A934"/>
      <c r="B934"/>
      <c r="C934"/>
      <c r="D934"/>
      <c r="E934"/>
      <c r="F934"/>
      <c r="G934"/>
      <c r="H934"/>
      <c r="I934"/>
    </row>
    <row r="935" spans="1:9" x14ac:dyDescent="0.25">
      <c r="A935"/>
      <c r="B935"/>
      <c r="C935"/>
      <c r="D935"/>
      <c r="E935"/>
      <c r="F935"/>
      <c r="G935"/>
      <c r="H935"/>
      <c r="I935"/>
    </row>
    <row r="936" spans="1:9" x14ac:dyDescent="0.25">
      <c r="A936"/>
      <c r="B936"/>
      <c r="C936"/>
      <c r="D936"/>
      <c r="E936"/>
      <c r="F936"/>
      <c r="G936"/>
      <c r="H936"/>
      <c r="I936"/>
    </row>
    <row r="937" spans="1:9" x14ac:dyDescent="0.25">
      <c r="A937"/>
      <c r="B937"/>
      <c r="C937"/>
      <c r="D937"/>
      <c r="E937"/>
      <c r="F937"/>
      <c r="G937"/>
      <c r="H937"/>
      <c r="I937"/>
    </row>
    <row r="938" spans="1:9" x14ac:dyDescent="0.25">
      <c r="A938"/>
      <c r="B938"/>
      <c r="C938"/>
      <c r="D938"/>
      <c r="E938"/>
      <c r="F938"/>
      <c r="G938"/>
      <c r="H938"/>
      <c r="I938"/>
    </row>
    <row r="939" spans="1:9" x14ac:dyDescent="0.25">
      <c r="A939"/>
      <c r="B939"/>
      <c r="C939"/>
      <c r="D939"/>
      <c r="E939"/>
      <c r="F939"/>
      <c r="G939"/>
      <c r="H939"/>
      <c r="I939"/>
    </row>
    <row r="940" spans="1:9" x14ac:dyDescent="0.25">
      <c r="A940"/>
      <c r="B940"/>
      <c r="C940"/>
      <c r="D940"/>
      <c r="E940"/>
      <c r="F940"/>
      <c r="G940"/>
      <c r="H940"/>
      <c r="I940"/>
    </row>
    <row r="941" spans="1:9" x14ac:dyDescent="0.25">
      <c r="A941"/>
      <c r="B941"/>
      <c r="C941"/>
      <c r="D941"/>
      <c r="E941"/>
      <c r="F941"/>
      <c r="G941"/>
      <c r="H941"/>
      <c r="I941"/>
    </row>
    <row r="942" spans="1:9" x14ac:dyDescent="0.25">
      <c r="A942"/>
      <c r="B942"/>
      <c r="C942"/>
      <c r="D942"/>
      <c r="E942"/>
      <c r="F942"/>
      <c r="G942"/>
      <c r="H942"/>
      <c r="I942"/>
    </row>
    <row r="943" spans="1:9" x14ac:dyDescent="0.25">
      <c r="A943"/>
      <c r="B943"/>
      <c r="C943"/>
      <c r="D943"/>
      <c r="E943"/>
      <c r="F943"/>
      <c r="G943"/>
      <c r="H943"/>
      <c r="I943"/>
    </row>
    <row r="944" spans="1:9" x14ac:dyDescent="0.25">
      <c r="A944"/>
      <c r="B944"/>
      <c r="C944"/>
      <c r="D944"/>
      <c r="E944"/>
      <c r="F944"/>
      <c r="G944"/>
      <c r="H944"/>
      <c r="I944"/>
    </row>
    <row r="945" spans="1:9" x14ac:dyDescent="0.25">
      <c r="A945"/>
      <c r="B945"/>
      <c r="C945"/>
      <c r="D945"/>
      <c r="E945"/>
      <c r="F945"/>
      <c r="G945"/>
      <c r="H945"/>
      <c r="I945"/>
    </row>
    <row r="946" spans="1:9" x14ac:dyDescent="0.25">
      <c r="A946"/>
      <c r="B946"/>
      <c r="C946"/>
      <c r="D946"/>
      <c r="E946"/>
      <c r="F946"/>
      <c r="G946"/>
      <c r="H946"/>
      <c r="I946"/>
    </row>
    <row r="947" spans="1:9" x14ac:dyDescent="0.25">
      <c r="A947"/>
      <c r="B947"/>
      <c r="C947"/>
      <c r="D947"/>
      <c r="E947"/>
      <c r="F947"/>
      <c r="G947"/>
      <c r="H947"/>
      <c r="I947"/>
    </row>
    <row r="948" spans="1:9" x14ac:dyDescent="0.25">
      <c r="A948"/>
      <c r="B948"/>
      <c r="C948"/>
      <c r="D948"/>
      <c r="E948"/>
      <c r="F948"/>
      <c r="G948"/>
      <c r="H948"/>
      <c r="I948"/>
    </row>
    <row r="949" spans="1:9" x14ac:dyDescent="0.25">
      <c r="A949"/>
      <c r="B949"/>
      <c r="C949"/>
      <c r="D949"/>
      <c r="E949"/>
      <c r="F949"/>
      <c r="G949"/>
      <c r="H949"/>
      <c r="I949"/>
    </row>
    <row r="950" spans="1:9" x14ac:dyDescent="0.25">
      <c r="A950"/>
      <c r="B950"/>
      <c r="C950"/>
      <c r="D950"/>
      <c r="E950"/>
      <c r="F950"/>
      <c r="G950"/>
      <c r="H950"/>
      <c r="I950"/>
    </row>
    <row r="951" spans="1:9" x14ac:dyDescent="0.25">
      <c r="A951"/>
      <c r="B951"/>
      <c r="C951"/>
      <c r="D951"/>
      <c r="E951"/>
      <c r="F951"/>
      <c r="G951"/>
      <c r="H951"/>
      <c r="I951"/>
    </row>
    <row r="952" spans="1:9" x14ac:dyDescent="0.25">
      <c r="A952"/>
      <c r="B952"/>
      <c r="C952"/>
      <c r="D952"/>
      <c r="E952"/>
      <c r="F952"/>
      <c r="G952"/>
      <c r="H952"/>
      <c r="I952"/>
    </row>
    <row r="953" spans="1:9" x14ac:dyDescent="0.25">
      <c r="A953"/>
      <c r="B953"/>
      <c r="C953"/>
      <c r="D953"/>
      <c r="E953"/>
      <c r="F953"/>
      <c r="G953"/>
      <c r="H953"/>
      <c r="I953"/>
    </row>
    <row r="954" spans="1:9" x14ac:dyDescent="0.25">
      <c r="A954"/>
      <c r="B954"/>
      <c r="C954"/>
      <c r="D954"/>
      <c r="E954"/>
      <c r="F954"/>
      <c r="G954"/>
      <c r="H954"/>
      <c r="I954"/>
    </row>
    <row r="955" spans="1:9" x14ac:dyDescent="0.25">
      <c r="A955"/>
      <c r="B955"/>
      <c r="C955"/>
      <c r="D955"/>
      <c r="E955"/>
      <c r="F955"/>
      <c r="G955"/>
      <c r="H955"/>
      <c r="I955"/>
    </row>
    <row r="956" spans="1:9" x14ac:dyDescent="0.25">
      <c r="A956"/>
      <c r="B956"/>
      <c r="C956"/>
      <c r="D956"/>
      <c r="E956"/>
      <c r="F956"/>
      <c r="G956"/>
      <c r="H956"/>
      <c r="I956"/>
    </row>
    <row r="957" spans="1:9" x14ac:dyDescent="0.25">
      <c r="A957"/>
      <c r="B957"/>
      <c r="C957"/>
      <c r="D957"/>
      <c r="E957"/>
      <c r="F957"/>
      <c r="G957"/>
      <c r="H957"/>
      <c r="I957"/>
    </row>
    <row r="958" spans="1:9" x14ac:dyDescent="0.25">
      <c r="A958"/>
      <c r="B958"/>
      <c r="C958"/>
      <c r="D958"/>
      <c r="E958"/>
      <c r="F958"/>
      <c r="G958"/>
      <c r="H958"/>
      <c r="I958"/>
    </row>
    <row r="959" spans="1:9" x14ac:dyDescent="0.25">
      <c r="A959"/>
      <c r="B959"/>
      <c r="C959"/>
      <c r="D959"/>
      <c r="E959"/>
      <c r="F959"/>
      <c r="G959"/>
      <c r="H959"/>
      <c r="I959"/>
    </row>
    <row r="960" spans="1:9" x14ac:dyDescent="0.25">
      <c r="A960"/>
      <c r="B960"/>
      <c r="C960"/>
      <c r="D960"/>
      <c r="E960"/>
      <c r="F960"/>
      <c r="G960"/>
      <c r="H960"/>
      <c r="I960"/>
    </row>
    <row r="961" spans="1:9" x14ac:dyDescent="0.25">
      <c r="A961"/>
      <c r="B961"/>
      <c r="C961"/>
      <c r="D961"/>
      <c r="E961"/>
      <c r="F961"/>
      <c r="G961"/>
      <c r="H961"/>
      <c r="I961"/>
    </row>
    <row r="962" spans="1:9" x14ac:dyDescent="0.25">
      <c r="A962"/>
      <c r="B962"/>
      <c r="C962"/>
      <c r="D962"/>
      <c r="E962"/>
      <c r="F962"/>
      <c r="G962"/>
      <c r="H962"/>
      <c r="I962"/>
    </row>
    <row r="963" spans="1:9" x14ac:dyDescent="0.25">
      <c r="A963"/>
      <c r="B963"/>
      <c r="C963"/>
      <c r="D963"/>
      <c r="E963"/>
      <c r="F963"/>
      <c r="G963"/>
      <c r="H963"/>
      <c r="I963"/>
    </row>
    <row r="964" spans="1:9" x14ac:dyDescent="0.25">
      <c r="A964"/>
      <c r="B964"/>
      <c r="C964"/>
      <c r="D964"/>
      <c r="E964"/>
      <c r="F964"/>
      <c r="G964"/>
      <c r="H964"/>
      <c r="I964"/>
    </row>
    <row r="965" spans="1:9" x14ac:dyDescent="0.25">
      <c r="A965"/>
      <c r="B965"/>
      <c r="C965"/>
      <c r="D965"/>
      <c r="E965"/>
      <c r="F965"/>
      <c r="G965"/>
      <c r="H965"/>
      <c r="I965"/>
    </row>
    <row r="966" spans="1:9" x14ac:dyDescent="0.25">
      <c r="A966"/>
      <c r="B966"/>
      <c r="C966"/>
      <c r="D966"/>
      <c r="E966"/>
      <c r="F966"/>
      <c r="G966"/>
      <c r="H966"/>
      <c r="I966"/>
    </row>
    <row r="967" spans="1:9" x14ac:dyDescent="0.25">
      <c r="A967"/>
      <c r="B967"/>
      <c r="C967"/>
      <c r="D967"/>
      <c r="E967"/>
      <c r="F967"/>
      <c r="G967"/>
      <c r="H967"/>
      <c r="I967"/>
    </row>
    <row r="968" spans="1:9" x14ac:dyDescent="0.25">
      <c r="A968"/>
      <c r="B968"/>
      <c r="C968"/>
      <c r="D968"/>
      <c r="E968"/>
      <c r="F968"/>
      <c r="G968"/>
      <c r="H968"/>
      <c r="I968"/>
    </row>
    <row r="969" spans="1:9" x14ac:dyDescent="0.25">
      <c r="A969"/>
      <c r="B969"/>
      <c r="C969"/>
      <c r="D969"/>
      <c r="E969"/>
      <c r="F969"/>
      <c r="G969"/>
      <c r="H969"/>
      <c r="I969"/>
    </row>
    <row r="970" spans="1:9" x14ac:dyDescent="0.25">
      <c r="A970"/>
      <c r="B970"/>
      <c r="C970"/>
      <c r="D970"/>
      <c r="E970"/>
      <c r="F970"/>
      <c r="G970"/>
      <c r="H970"/>
      <c r="I970"/>
    </row>
    <row r="971" spans="1:9" x14ac:dyDescent="0.25">
      <c r="A971"/>
      <c r="B971"/>
      <c r="C971"/>
      <c r="D971"/>
      <c r="E971"/>
      <c r="F971"/>
      <c r="G971"/>
      <c r="H971"/>
      <c r="I971"/>
    </row>
    <row r="972" spans="1:9" x14ac:dyDescent="0.25">
      <c r="A972"/>
      <c r="B972"/>
      <c r="C972"/>
      <c r="D972"/>
      <c r="E972"/>
      <c r="F972"/>
      <c r="G972"/>
      <c r="H972"/>
      <c r="I972"/>
    </row>
    <row r="973" spans="1:9" x14ac:dyDescent="0.25">
      <c r="A973"/>
      <c r="B973"/>
      <c r="C973"/>
      <c r="D973"/>
      <c r="E973"/>
      <c r="F973"/>
      <c r="G973"/>
      <c r="H973"/>
      <c r="I973"/>
    </row>
    <row r="974" spans="1:9" x14ac:dyDescent="0.25">
      <c r="A974"/>
      <c r="B974"/>
      <c r="C974"/>
      <c r="D974"/>
      <c r="E974"/>
      <c r="F974"/>
      <c r="G974"/>
      <c r="H974"/>
      <c r="I974"/>
    </row>
    <row r="975" spans="1:9" x14ac:dyDescent="0.25">
      <c r="A975"/>
      <c r="B975"/>
      <c r="C975"/>
      <c r="D975"/>
      <c r="E975"/>
      <c r="F975"/>
      <c r="G975"/>
      <c r="H975"/>
      <c r="I975"/>
    </row>
    <row r="976" spans="1:9" x14ac:dyDescent="0.25">
      <c r="A976"/>
      <c r="B976"/>
      <c r="C976"/>
      <c r="D976"/>
      <c r="E976"/>
      <c r="F976"/>
      <c r="G976"/>
      <c r="H976"/>
      <c r="I976"/>
    </row>
    <row r="977" spans="1:9" x14ac:dyDescent="0.25">
      <c r="A977"/>
      <c r="B977"/>
      <c r="C977"/>
      <c r="D977"/>
      <c r="E977"/>
      <c r="F977"/>
      <c r="G977"/>
      <c r="H977"/>
      <c r="I977"/>
    </row>
    <row r="978" spans="1:9" x14ac:dyDescent="0.25">
      <c r="A978"/>
      <c r="B978"/>
      <c r="C978"/>
      <c r="D978"/>
      <c r="E978"/>
      <c r="F978"/>
      <c r="G978"/>
      <c r="H978"/>
      <c r="I978"/>
    </row>
    <row r="979" spans="1:9" x14ac:dyDescent="0.25">
      <c r="A979"/>
      <c r="B979"/>
      <c r="C979"/>
      <c r="D979"/>
      <c r="E979"/>
      <c r="F979"/>
      <c r="G979"/>
      <c r="H979"/>
      <c r="I979"/>
    </row>
    <row r="980" spans="1:9" x14ac:dyDescent="0.25">
      <c r="A980"/>
      <c r="B980"/>
      <c r="C980"/>
      <c r="D980"/>
      <c r="E980"/>
      <c r="F980"/>
      <c r="G980"/>
      <c r="H980"/>
      <c r="I980"/>
    </row>
    <row r="981" spans="1:9" x14ac:dyDescent="0.25">
      <c r="A981"/>
      <c r="B981"/>
      <c r="C981"/>
      <c r="D981"/>
      <c r="E981"/>
      <c r="F981"/>
      <c r="G981"/>
      <c r="H981"/>
      <c r="I981"/>
    </row>
    <row r="982" spans="1:9" x14ac:dyDescent="0.25">
      <c r="A982"/>
      <c r="B982"/>
      <c r="C982"/>
      <c r="D982"/>
      <c r="E982"/>
      <c r="F982"/>
      <c r="G982"/>
      <c r="H982"/>
      <c r="I982"/>
    </row>
    <row r="983" spans="1:9" x14ac:dyDescent="0.25">
      <c r="A983"/>
      <c r="B983"/>
      <c r="C983"/>
      <c r="D983"/>
      <c r="E983"/>
      <c r="F983"/>
      <c r="G983"/>
      <c r="H983"/>
      <c r="I983"/>
    </row>
    <row r="984" spans="1:9" x14ac:dyDescent="0.25">
      <c r="A984"/>
      <c r="B984"/>
      <c r="C984"/>
      <c r="D984"/>
      <c r="E984"/>
      <c r="F984"/>
      <c r="G984"/>
      <c r="H984"/>
      <c r="I984"/>
    </row>
    <row r="985" spans="1:9" x14ac:dyDescent="0.25">
      <c r="A985"/>
      <c r="B985"/>
      <c r="C985"/>
      <c r="D985"/>
      <c r="E985"/>
      <c r="F985"/>
      <c r="G985"/>
      <c r="H985"/>
      <c r="I985"/>
    </row>
    <row r="986" spans="1:9" x14ac:dyDescent="0.25">
      <c r="A986"/>
      <c r="B986"/>
      <c r="C986"/>
      <c r="D986"/>
      <c r="E986"/>
      <c r="F986"/>
      <c r="G986"/>
      <c r="H986"/>
      <c r="I986"/>
    </row>
    <row r="987" spans="1:9" x14ac:dyDescent="0.25">
      <c r="A987"/>
      <c r="B987"/>
      <c r="C987"/>
      <c r="D987"/>
      <c r="E987"/>
      <c r="F987"/>
      <c r="G987"/>
      <c r="H987"/>
      <c r="I987"/>
    </row>
    <row r="988" spans="1:9" x14ac:dyDescent="0.25">
      <c r="A988"/>
      <c r="B988"/>
      <c r="C988"/>
      <c r="D988"/>
      <c r="E988"/>
      <c r="F988"/>
      <c r="G988"/>
      <c r="H988"/>
      <c r="I988"/>
    </row>
    <row r="989" spans="1:9" x14ac:dyDescent="0.25">
      <c r="A989"/>
      <c r="B989"/>
      <c r="C989"/>
      <c r="D989"/>
      <c r="E989"/>
      <c r="F989"/>
      <c r="G989"/>
      <c r="H989"/>
      <c r="I989"/>
    </row>
    <row r="990" spans="1:9" x14ac:dyDescent="0.25">
      <c r="A990"/>
      <c r="B990"/>
      <c r="C990"/>
      <c r="D990"/>
      <c r="E990"/>
      <c r="F990"/>
      <c r="G990"/>
      <c r="H990"/>
      <c r="I990"/>
    </row>
    <row r="991" spans="1:9" x14ac:dyDescent="0.25">
      <c r="A991"/>
      <c r="B991"/>
      <c r="C991"/>
      <c r="D991"/>
      <c r="E991"/>
      <c r="F991"/>
      <c r="G991"/>
      <c r="H991"/>
      <c r="I991"/>
    </row>
    <row r="992" spans="1:9" x14ac:dyDescent="0.25">
      <c r="A992"/>
      <c r="B992"/>
      <c r="C992"/>
      <c r="D992"/>
      <c r="E992"/>
      <c r="F992"/>
      <c r="G992"/>
      <c r="H992"/>
      <c r="I992"/>
    </row>
    <row r="993" spans="1:9" x14ac:dyDescent="0.25">
      <c r="A993"/>
      <c r="B993"/>
      <c r="C993"/>
      <c r="D993"/>
      <c r="E993"/>
      <c r="F993"/>
      <c r="G993"/>
      <c r="H993"/>
      <c r="I993"/>
    </row>
    <row r="994" spans="1:9" x14ac:dyDescent="0.25">
      <c r="A994"/>
      <c r="B994"/>
      <c r="C994"/>
      <c r="D994"/>
      <c r="E994"/>
      <c r="F994"/>
      <c r="G994"/>
      <c r="H994"/>
      <c r="I994"/>
    </row>
    <row r="995" spans="1:9" x14ac:dyDescent="0.25">
      <c r="A995"/>
      <c r="B995"/>
      <c r="C995"/>
      <c r="D995"/>
      <c r="E995"/>
      <c r="F995"/>
      <c r="G995"/>
      <c r="H995"/>
      <c r="I995"/>
    </row>
    <row r="996" spans="1:9" x14ac:dyDescent="0.25">
      <c r="A996"/>
      <c r="B996"/>
      <c r="C996"/>
      <c r="D996"/>
      <c r="E996"/>
      <c r="F996"/>
      <c r="G996"/>
      <c r="H996"/>
      <c r="I996"/>
    </row>
    <row r="997" spans="1:9" x14ac:dyDescent="0.25">
      <c r="A997"/>
      <c r="B997"/>
      <c r="C997"/>
      <c r="D997"/>
      <c r="E997"/>
      <c r="F997"/>
      <c r="G997"/>
      <c r="H997"/>
      <c r="I997"/>
    </row>
    <row r="998" spans="1:9" x14ac:dyDescent="0.25">
      <c r="A998"/>
      <c r="B998"/>
      <c r="C998"/>
      <c r="D998"/>
      <c r="E998"/>
      <c r="F998"/>
      <c r="G998"/>
      <c r="H998"/>
      <c r="I998"/>
    </row>
    <row r="999" spans="1:9" x14ac:dyDescent="0.25">
      <c r="A999"/>
      <c r="B999"/>
      <c r="C999"/>
      <c r="D999"/>
      <c r="E999"/>
      <c r="F999"/>
      <c r="G999"/>
      <c r="H999"/>
      <c r="I999"/>
    </row>
    <row r="1000" spans="1:9" x14ac:dyDescent="0.25">
      <c r="A1000"/>
      <c r="B1000"/>
      <c r="C1000"/>
      <c r="D1000"/>
      <c r="E1000"/>
      <c r="F1000"/>
      <c r="G1000"/>
      <c r="H1000"/>
      <c r="I1000"/>
    </row>
    <row r="1001" spans="1:9" x14ac:dyDescent="0.25">
      <c r="A1001"/>
      <c r="B1001"/>
      <c r="C1001"/>
      <c r="D1001"/>
      <c r="E1001"/>
      <c r="F1001"/>
      <c r="G1001"/>
      <c r="H1001"/>
      <c r="I1001"/>
    </row>
    <row r="1002" spans="1:9" x14ac:dyDescent="0.25">
      <c r="A1002"/>
      <c r="B1002"/>
      <c r="C1002"/>
      <c r="D1002"/>
      <c r="E1002"/>
      <c r="F1002"/>
      <c r="G1002"/>
      <c r="H1002"/>
      <c r="I1002"/>
    </row>
    <row r="1003" spans="1:9" x14ac:dyDescent="0.25">
      <c r="A1003"/>
      <c r="B1003"/>
      <c r="C1003"/>
      <c r="D1003"/>
      <c r="E1003"/>
      <c r="F1003"/>
      <c r="G1003"/>
      <c r="H1003"/>
      <c r="I1003"/>
    </row>
    <row r="1004" spans="1:9" x14ac:dyDescent="0.25">
      <c r="A1004"/>
      <c r="B1004"/>
      <c r="C1004"/>
      <c r="D1004"/>
      <c r="E1004"/>
      <c r="F1004"/>
      <c r="G1004"/>
      <c r="H1004"/>
      <c r="I1004"/>
    </row>
    <row r="1005" spans="1:9" x14ac:dyDescent="0.25">
      <c r="A1005"/>
      <c r="B1005"/>
      <c r="C1005"/>
      <c r="D1005"/>
      <c r="E1005"/>
      <c r="F1005"/>
      <c r="G1005"/>
      <c r="H1005"/>
      <c r="I1005"/>
    </row>
    <row r="1006" spans="1:9" x14ac:dyDescent="0.25">
      <c r="A1006"/>
      <c r="B1006"/>
      <c r="C1006"/>
      <c r="D1006"/>
      <c r="E1006"/>
      <c r="F1006"/>
      <c r="G1006"/>
      <c r="H1006"/>
      <c r="I1006"/>
    </row>
    <row r="1007" spans="1:9" x14ac:dyDescent="0.25">
      <c r="A1007"/>
      <c r="B1007"/>
      <c r="C1007"/>
      <c r="D1007"/>
      <c r="E1007"/>
      <c r="F1007"/>
      <c r="G1007"/>
      <c r="H1007"/>
      <c r="I1007"/>
    </row>
    <row r="1008" spans="1:9" x14ac:dyDescent="0.25">
      <c r="A1008"/>
      <c r="B1008"/>
      <c r="C1008"/>
      <c r="D1008"/>
      <c r="E1008"/>
      <c r="F1008"/>
      <c r="G1008"/>
      <c r="H1008"/>
      <c r="I1008"/>
    </row>
    <row r="1009" spans="1:9" x14ac:dyDescent="0.25">
      <c r="A1009"/>
      <c r="B1009"/>
      <c r="C1009"/>
      <c r="D1009"/>
      <c r="E1009"/>
      <c r="F1009"/>
      <c r="G1009"/>
      <c r="H1009"/>
      <c r="I1009"/>
    </row>
    <row r="1010" spans="1:9" x14ac:dyDescent="0.25">
      <c r="A1010"/>
      <c r="B1010"/>
      <c r="C1010"/>
      <c r="D1010"/>
      <c r="E1010"/>
      <c r="F1010"/>
      <c r="G1010"/>
      <c r="H1010"/>
      <c r="I1010"/>
    </row>
    <row r="1011" spans="1:9" x14ac:dyDescent="0.25">
      <c r="A1011"/>
      <c r="B1011"/>
      <c r="C1011"/>
      <c r="D1011"/>
      <c r="E1011"/>
      <c r="F1011"/>
      <c r="G1011"/>
      <c r="H1011"/>
      <c r="I1011"/>
    </row>
    <row r="1012" spans="1:9" x14ac:dyDescent="0.25">
      <c r="A1012"/>
      <c r="B1012"/>
      <c r="C1012"/>
      <c r="D1012"/>
      <c r="E1012"/>
      <c r="F1012"/>
      <c r="G1012"/>
      <c r="H1012"/>
      <c r="I1012"/>
    </row>
    <row r="1013" spans="1:9" x14ac:dyDescent="0.25">
      <c r="A1013"/>
      <c r="B1013"/>
      <c r="C1013"/>
      <c r="D1013"/>
      <c r="E1013"/>
      <c r="F1013"/>
      <c r="G1013"/>
      <c r="H1013"/>
      <c r="I1013"/>
    </row>
    <row r="1014" spans="1:9" x14ac:dyDescent="0.25">
      <c r="A1014"/>
      <c r="B1014"/>
      <c r="C1014"/>
      <c r="D1014"/>
      <c r="E1014"/>
      <c r="F1014"/>
      <c r="G1014"/>
      <c r="H1014"/>
      <c r="I1014"/>
    </row>
    <row r="1015" spans="1:9" x14ac:dyDescent="0.25">
      <c r="A1015"/>
      <c r="B1015"/>
      <c r="C1015"/>
      <c r="D1015"/>
      <c r="E1015"/>
      <c r="F1015"/>
      <c r="G1015"/>
      <c r="H1015"/>
      <c r="I1015"/>
    </row>
    <row r="1016" spans="1:9" x14ac:dyDescent="0.25">
      <c r="A1016"/>
      <c r="B1016"/>
      <c r="C1016"/>
      <c r="D1016"/>
      <c r="E1016"/>
      <c r="F1016"/>
      <c r="G1016"/>
      <c r="H1016"/>
      <c r="I1016"/>
    </row>
    <row r="1017" spans="1:9" x14ac:dyDescent="0.25">
      <c r="A1017"/>
      <c r="B1017"/>
      <c r="C1017"/>
      <c r="D1017"/>
      <c r="E1017"/>
      <c r="F1017"/>
      <c r="G1017"/>
      <c r="H1017"/>
      <c r="I1017"/>
    </row>
    <row r="1018" spans="1:9" x14ac:dyDescent="0.25">
      <c r="A1018"/>
      <c r="B1018"/>
      <c r="C1018"/>
      <c r="D1018"/>
      <c r="E1018"/>
      <c r="F1018"/>
      <c r="G1018"/>
      <c r="H1018"/>
      <c r="I1018"/>
    </row>
    <row r="1019" spans="1:9" x14ac:dyDescent="0.25">
      <c r="A1019"/>
      <c r="B1019"/>
      <c r="C1019"/>
      <c r="D1019"/>
      <c r="E1019"/>
      <c r="F1019"/>
      <c r="G1019"/>
      <c r="H1019"/>
      <c r="I1019"/>
    </row>
    <row r="1020" spans="1:9" x14ac:dyDescent="0.25">
      <c r="A1020"/>
      <c r="B1020"/>
      <c r="C1020"/>
      <c r="D1020"/>
      <c r="E1020"/>
      <c r="F1020"/>
      <c r="G1020"/>
      <c r="H1020"/>
      <c r="I1020"/>
    </row>
    <row r="1021" spans="1:9" x14ac:dyDescent="0.25">
      <c r="A1021"/>
      <c r="B1021"/>
      <c r="C1021"/>
      <c r="D1021"/>
      <c r="E1021"/>
      <c r="F1021"/>
      <c r="G1021"/>
      <c r="H1021"/>
      <c r="I1021"/>
    </row>
    <row r="1022" spans="1:9" x14ac:dyDescent="0.25">
      <c r="A1022"/>
      <c r="B1022"/>
      <c r="C1022"/>
      <c r="D1022"/>
      <c r="E1022"/>
      <c r="F1022"/>
      <c r="G1022"/>
      <c r="H1022"/>
      <c r="I1022"/>
    </row>
    <row r="1023" spans="1:9" x14ac:dyDescent="0.25">
      <c r="A1023"/>
      <c r="B1023"/>
      <c r="C1023"/>
      <c r="D1023"/>
      <c r="E1023"/>
      <c r="F1023"/>
      <c r="G1023"/>
      <c r="H1023"/>
      <c r="I1023"/>
    </row>
    <row r="1024" spans="1:9" x14ac:dyDescent="0.25">
      <c r="A1024"/>
      <c r="B1024"/>
      <c r="C1024"/>
      <c r="D1024"/>
      <c r="E1024"/>
      <c r="F1024"/>
      <c r="G1024"/>
      <c r="H1024"/>
      <c r="I1024"/>
    </row>
    <row r="1025" spans="1:9" x14ac:dyDescent="0.25">
      <c r="A1025"/>
      <c r="B1025"/>
      <c r="C1025"/>
      <c r="D1025"/>
      <c r="E1025"/>
      <c r="F1025"/>
      <c r="G1025"/>
      <c r="H1025"/>
      <c r="I1025"/>
    </row>
    <row r="1026" spans="1:9" x14ac:dyDescent="0.25">
      <c r="A1026"/>
      <c r="B1026"/>
      <c r="C1026"/>
      <c r="D1026"/>
      <c r="E1026"/>
      <c r="F1026"/>
      <c r="G1026"/>
      <c r="H1026"/>
      <c r="I1026"/>
    </row>
    <row r="1027" spans="1:9" x14ac:dyDescent="0.25">
      <c r="A1027"/>
      <c r="B1027"/>
      <c r="C1027"/>
      <c r="D1027"/>
      <c r="E1027"/>
      <c r="F1027"/>
      <c r="G1027"/>
      <c r="H1027"/>
      <c r="I1027"/>
    </row>
    <row r="1028" spans="1:9" x14ac:dyDescent="0.25">
      <c r="A1028"/>
      <c r="B1028"/>
      <c r="C1028"/>
      <c r="D1028"/>
      <c r="E1028"/>
      <c r="F1028"/>
      <c r="G1028"/>
      <c r="H1028"/>
      <c r="I1028"/>
    </row>
    <row r="1029" spans="1:9" x14ac:dyDescent="0.25">
      <c r="A1029"/>
      <c r="B1029"/>
      <c r="C1029"/>
      <c r="D1029"/>
      <c r="E1029"/>
      <c r="F1029"/>
      <c r="G1029"/>
      <c r="H1029"/>
      <c r="I1029"/>
    </row>
    <row r="1030" spans="1:9" x14ac:dyDescent="0.25">
      <c r="A1030"/>
      <c r="B1030"/>
      <c r="C1030"/>
      <c r="D1030"/>
      <c r="E1030"/>
      <c r="F1030"/>
      <c r="G1030"/>
      <c r="H1030"/>
      <c r="I1030"/>
    </row>
    <row r="1031" spans="1:9" x14ac:dyDescent="0.25">
      <c r="A1031"/>
      <c r="B1031"/>
      <c r="C1031"/>
      <c r="D1031"/>
      <c r="E1031"/>
      <c r="F1031"/>
      <c r="G1031"/>
      <c r="H1031"/>
      <c r="I1031"/>
    </row>
    <row r="1032" spans="1:9" x14ac:dyDescent="0.25">
      <c r="A1032"/>
      <c r="B1032"/>
      <c r="C1032"/>
      <c r="D1032"/>
      <c r="E1032"/>
      <c r="F1032"/>
      <c r="G1032"/>
      <c r="H1032"/>
      <c r="I1032"/>
    </row>
    <row r="1033" spans="1:9" x14ac:dyDescent="0.25">
      <c r="A1033"/>
      <c r="B1033"/>
      <c r="C1033"/>
      <c r="D1033"/>
      <c r="E1033"/>
      <c r="F1033"/>
      <c r="G1033"/>
      <c r="H1033"/>
      <c r="I1033"/>
    </row>
    <row r="1034" spans="1:9" x14ac:dyDescent="0.25">
      <c r="A1034"/>
      <c r="B1034"/>
      <c r="C1034"/>
      <c r="D1034"/>
      <c r="E1034"/>
      <c r="F1034"/>
      <c r="G1034"/>
      <c r="H1034"/>
      <c r="I1034"/>
    </row>
    <row r="1035" spans="1:9" x14ac:dyDescent="0.25">
      <c r="A1035"/>
      <c r="B1035"/>
      <c r="C1035"/>
      <c r="D1035"/>
      <c r="E1035"/>
      <c r="F1035"/>
      <c r="G1035"/>
      <c r="H1035"/>
      <c r="I1035"/>
    </row>
    <row r="1036" spans="1:9" x14ac:dyDescent="0.25">
      <c r="A1036"/>
      <c r="B1036"/>
      <c r="C1036"/>
      <c r="D1036"/>
      <c r="E1036"/>
      <c r="F1036"/>
      <c r="G1036"/>
      <c r="H1036"/>
      <c r="I1036"/>
    </row>
    <row r="1037" spans="1:9" x14ac:dyDescent="0.25">
      <c r="A1037"/>
      <c r="B1037"/>
      <c r="C1037"/>
      <c r="D1037"/>
      <c r="E1037"/>
      <c r="F1037"/>
      <c r="G1037"/>
      <c r="H1037"/>
      <c r="I1037"/>
    </row>
    <row r="1038" spans="1:9" x14ac:dyDescent="0.25">
      <c r="A1038"/>
      <c r="B1038"/>
      <c r="C1038"/>
      <c r="D1038"/>
      <c r="E1038"/>
      <c r="F1038"/>
      <c r="G1038"/>
      <c r="H1038"/>
      <c r="I1038"/>
    </row>
    <row r="1039" spans="1:9" x14ac:dyDescent="0.25">
      <c r="A1039"/>
      <c r="B1039"/>
      <c r="C1039"/>
      <c r="D1039"/>
      <c r="E1039"/>
      <c r="F1039"/>
      <c r="G1039"/>
      <c r="H1039"/>
      <c r="I1039"/>
    </row>
    <row r="1040" spans="1:9" x14ac:dyDescent="0.25">
      <c r="A1040"/>
      <c r="B1040"/>
      <c r="C1040"/>
      <c r="D1040"/>
      <c r="E1040"/>
      <c r="F1040"/>
      <c r="G1040"/>
      <c r="H1040"/>
      <c r="I1040"/>
    </row>
    <row r="1041" spans="1:9" x14ac:dyDescent="0.25">
      <c r="A1041"/>
      <c r="B1041"/>
      <c r="C1041"/>
      <c r="D1041"/>
      <c r="E1041"/>
      <c r="F1041"/>
      <c r="G1041"/>
      <c r="H1041"/>
      <c r="I1041"/>
    </row>
    <row r="1042" spans="1:9" x14ac:dyDescent="0.25">
      <c r="A1042"/>
      <c r="B1042"/>
      <c r="C1042"/>
      <c r="D1042"/>
      <c r="E1042"/>
      <c r="F1042"/>
      <c r="G1042"/>
      <c r="H1042"/>
      <c r="I1042"/>
    </row>
    <row r="1043" spans="1:9" x14ac:dyDescent="0.25">
      <c r="A1043"/>
      <c r="B1043"/>
      <c r="C1043"/>
      <c r="D1043"/>
      <c r="E1043"/>
      <c r="F1043"/>
      <c r="G1043"/>
      <c r="H1043"/>
      <c r="I1043"/>
    </row>
    <row r="1044" spans="1:9" x14ac:dyDescent="0.25">
      <c r="A1044"/>
      <c r="B1044"/>
      <c r="C1044"/>
      <c r="D1044"/>
      <c r="E1044"/>
      <c r="F1044"/>
      <c r="G1044"/>
      <c r="H1044"/>
      <c r="I1044"/>
    </row>
    <row r="1045" spans="1:9" x14ac:dyDescent="0.25">
      <c r="A1045"/>
      <c r="B1045"/>
      <c r="C1045"/>
      <c r="D1045"/>
      <c r="E1045"/>
      <c r="F1045"/>
      <c r="G1045"/>
      <c r="H1045"/>
      <c r="I1045"/>
    </row>
    <row r="1046" spans="1:9" x14ac:dyDescent="0.25">
      <c r="A1046"/>
      <c r="B1046"/>
      <c r="C1046"/>
      <c r="D1046"/>
      <c r="E1046"/>
      <c r="F1046"/>
      <c r="G1046"/>
      <c r="H1046"/>
      <c r="I1046"/>
    </row>
    <row r="1047" spans="1:9" x14ac:dyDescent="0.25">
      <c r="A1047"/>
      <c r="B1047"/>
      <c r="C1047"/>
      <c r="D1047"/>
      <c r="E1047"/>
      <c r="F1047"/>
      <c r="G1047"/>
      <c r="H1047"/>
      <c r="I1047"/>
    </row>
    <row r="1048" spans="1:9" x14ac:dyDescent="0.25">
      <c r="A1048"/>
      <c r="B1048"/>
      <c r="C1048"/>
      <c r="D1048"/>
      <c r="E1048"/>
      <c r="F1048"/>
      <c r="G1048"/>
      <c r="H1048"/>
      <c r="I1048"/>
    </row>
    <row r="1049" spans="1:9" x14ac:dyDescent="0.25">
      <c r="A1049"/>
      <c r="B1049"/>
      <c r="C1049"/>
      <c r="D1049"/>
      <c r="E1049"/>
      <c r="F1049"/>
      <c r="G1049"/>
      <c r="H1049"/>
      <c r="I1049"/>
    </row>
    <row r="1050" spans="1:9" x14ac:dyDescent="0.25">
      <c r="A1050"/>
      <c r="B1050"/>
      <c r="C1050"/>
      <c r="D1050"/>
      <c r="E1050"/>
      <c r="F1050"/>
      <c r="G1050"/>
      <c r="H1050"/>
      <c r="I1050"/>
    </row>
    <row r="1051" spans="1:9" x14ac:dyDescent="0.25">
      <c r="A1051"/>
      <c r="B1051"/>
      <c r="C1051"/>
      <c r="D1051"/>
      <c r="E1051"/>
      <c r="F1051"/>
      <c r="G1051"/>
      <c r="H1051"/>
      <c r="I1051"/>
    </row>
    <row r="1052" spans="1:9" x14ac:dyDescent="0.25">
      <c r="A1052"/>
      <c r="B1052"/>
      <c r="C1052"/>
      <c r="D1052"/>
      <c r="E1052"/>
      <c r="F1052"/>
      <c r="G1052"/>
      <c r="H1052"/>
      <c r="I1052"/>
    </row>
    <row r="1053" spans="1:9" x14ac:dyDescent="0.25">
      <c r="A1053"/>
      <c r="B1053"/>
      <c r="C1053"/>
      <c r="D1053"/>
      <c r="E1053"/>
      <c r="F1053"/>
      <c r="G1053"/>
      <c r="H1053"/>
      <c r="I1053"/>
    </row>
    <row r="1054" spans="1:9" x14ac:dyDescent="0.25">
      <c r="A1054"/>
      <c r="B1054"/>
      <c r="C1054"/>
      <c r="D1054"/>
      <c r="E1054"/>
      <c r="F1054"/>
      <c r="G1054"/>
      <c r="H1054"/>
      <c r="I1054"/>
    </row>
    <row r="1055" spans="1:9" x14ac:dyDescent="0.25">
      <c r="A1055"/>
      <c r="B1055"/>
      <c r="C1055"/>
      <c r="D1055"/>
      <c r="E1055"/>
      <c r="F1055"/>
      <c r="G1055"/>
      <c r="H1055"/>
      <c r="I1055"/>
    </row>
    <row r="1056" spans="1:9" x14ac:dyDescent="0.25">
      <c r="A1056"/>
      <c r="B1056"/>
      <c r="C1056"/>
      <c r="D1056"/>
      <c r="E1056"/>
      <c r="F1056"/>
      <c r="G1056"/>
      <c r="H1056"/>
      <c r="I1056"/>
    </row>
    <row r="1057" spans="1:9" x14ac:dyDescent="0.25">
      <c r="A1057"/>
      <c r="B1057"/>
      <c r="C1057"/>
      <c r="D1057"/>
      <c r="E1057"/>
      <c r="F1057"/>
      <c r="G1057"/>
      <c r="H1057"/>
      <c r="I1057"/>
    </row>
    <row r="1058" spans="1:9" x14ac:dyDescent="0.25">
      <c r="A1058"/>
      <c r="B1058"/>
      <c r="C1058"/>
      <c r="D1058"/>
      <c r="E1058"/>
      <c r="F1058"/>
      <c r="G1058"/>
      <c r="H1058"/>
      <c r="I1058"/>
    </row>
    <row r="1059" spans="1:9" x14ac:dyDescent="0.25">
      <c r="A1059"/>
      <c r="B1059"/>
      <c r="C1059"/>
      <c r="D1059"/>
      <c r="E1059"/>
      <c r="F1059"/>
      <c r="G1059"/>
      <c r="H1059"/>
      <c r="I1059"/>
    </row>
    <row r="1060" spans="1:9" x14ac:dyDescent="0.25">
      <c r="A1060"/>
      <c r="B1060"/>
      <c r="C1060"/>
      <c r="D1060"/>
      <c r="E1060"/>
      <c r="F1060"/>
      <c r="G1060"/>
      <c r="H1060"/>
      <c r="I1060"/>
    </row>
    <row r="1061" spans="1:9" x14ac:dyDescent="0.25">
      <c r="A1061"/>
      <c r="B1061"/>
      <c r="C1061"/>
      <c r="D1061"/>
      <c r="E1061"/>
      <c r="F1061"/>
      <c r="G1061"/>
      <c r="H1061"/>
      <c r="I1061"/>
    </row>
    <row r="1062" spans="1:9" x14ac:dyDescent="0.25">
      <c r="A1062"/>
      <c r="B1062"/>
      <c r="C1062"/>
      <c r="D1062"/>
      <c r="E1062"/>
      <c r="F1062"/>
      <c r="G1062"/>
      <c r="H1062"/>
      <c r="I1062"/>
    </row>
    <row r="1063" spans="1:9" x14ac:dyDescent="0.25">
      <c r="A1063"/>
      <c r="B1063"/>
      <c r="C1063"/>
      <c r="D1063"/>
      <c r="E1063"/>
      <c r="F1063"/>
      <c r="G1063"/>
      <c r="H1063"/>
      <c r="I1063"/>
    </row>
    <row r="1064" spans="1:9" x14ac:dyDescent="0.25">
      <c r="A1064"/>
      <c r="B1064"/>
      <c r="C1064"/>
      <c r="D1064"/>
      <c r="E1064"/>
      <c r="F1064"/>
      <c r="G1064"/>
      <c r="H1064"/>
      <c r="I1064"/>
    </row>
    <row r="1065" spans="1:9" x14ac:dyDescent="0.25">
      <c r="A1065"/>
      <c r="B1065"/>
      <c r="C1065"/>
      <c r="D1065"/>
      <c r="E1065"/>
      <c r="F1065"/>
      <c r="G1065"/>
      <c r="H1065"/>
      <c r="I1065"/>
    </row>
    <row r="1066" spans="1:9" x14ac:dyDescent="0.25">
      <c r="A1066"/>
      <c r="B1066"/>
      <c r="C1066"/>
      <c r="D1066"/>
      <c r="E1066"/>
      <c r="F1066"/>
      <c r="G1066"/>
      <c r="H1066"/>
      <c r="I1066"/>
    </row>
    <row r="1067" spans="1:9" x14ac:dyDescent="0.25">
      <c r="A1067"/>
      <c r="B1067"/>
      <c r="C1067"/>
      <c r="D1067"/>
      <c r="E1067"/>
      <c r="F1067"/>
      <c r="G1067"/>
      <c r="H1067"/>
      <c r="I1067"/>
    </row>
    <row r="1068" spans="1:9" x14ac:dyDescent="0.25">
      <c r="A1068"/>
      <c r="B1068"/>
      <c r="C1068"/>
      <c r="D1068"/>
      <c r="E1068"/>
      <c r="F1068"/>
      <c r="G1068"/>
      <c r="H1068"/>
      <c r="I1068"/>
    </row>
    <row r="1069" spans="1:9" x14ac:dyDescent="0.25">
      <c r="A1069"/>
      <c r="B1069"/>
      <c r="C1069"/>
      <c r="D1069"/>
      <c r="E1069"/>
      <c r="F1069"/>
      <c r="G1069"/>
      <c r="H1069"/>
      <c r="I1069"/>
    </row>
    <row r="1070" spans="1:9" x14ac:dyDescent="0.25">
      <c r="A1070"/>
      <c r="B1070"/>
      <c r="C1070"/>
      <c r="D1070"/>
      <c r="E1070"/>
      <c r="F1070"/>
      <c r="G1070"/>
      <c r="H1070"/>
      <c r="I1070"/>
    </row>
    <row r="1071" spans="1:9" x14ac:dyDescent="0.25">
      <c r="A1071"/>
      <c r="B1071"/>
      <c r="C1071"/>
      <c r="D1071"/>
      <c r="E1071"/>
      <c r="F1071"/>
      <c r="G1071"/>
      <c r="H1071"/>
      <c r="I1071"/>
    </row>
    <row r="1072" spans="1:9" x14ac:dyDescent="0.25">
      <c r="A1072"/>
      <c r="B1072"/>
      <c r="C1072"/>
      <c r="D1072"/>
      <c r="E1072"/>
      <c r="F1072"/>
      <c r="G1072"/>
      <c r="H1072"/>
      <c r="I1072"/>
    </row>
    <row r="1073" spans="1:9" x14ac:dyDescent="0.25">
      <c r="A1073"/>
      <c r="B1073"/>
      <c r="C1073"/>
      <c r="D1073"/>
      <c r="E1073"/>
      <c r="F1073"/>
      <c r="G1073"/>
      <c r="H1073"/>
      <c r="I1073"/>
    </row>
    <row r="1074" spans="1:9" x14ac:dyDescent="0.25">
      <c r="A1074"/>
      <c r="B1074"/>
      <c r="C1074"/>
      <c r="D1074"/>
      <c r="E1074"/>
      <c r="F1074"/>
      <c r="G1074"/>
      <c r="H1074"/>
      <c r="I1074"/>
    </row>
    <row r="1075" spans="1:9" x14ac:dyDescent="0.25">
      <c r="A1075"/>
      <c r="B1075"/>
      <c r="C1075"/>
      <c r="D1075"/>
      <c r="E1075"/>
      <c r="F1075"/>
      <c r="G1075"/>
      <c r="H1075"/>
      <c r="I1075"/>
    </row>
    <row r="1076" spans="1:9" x14ac:dyDescent="0.25">
      <c r="A1076"/>
      <c r="B1076"/>
      <c r="C1076"/>
      <c r="D1076"/>
      <c r="E1076"/>
      <c r="F1076"/>
      <c r="G1076"/>
      <c r="H1076"/>
      <c r="I1076"/>
    </row>
    <row r="1077" spans="1:9" x14ac:dyDescent="0.25">
      <c r="A1077"/>
      <c r="B1077"/>
      <c r="C1077"/>
      <c r="D1077"/>
      <c r="E1077"/>
      <c r="F1077"/>
      <c r="G1077"/>
      <c r="H1077"/>
      <c r="I1077"/>
    </row>
    <row r="1078" spans="1:9" x14ac:dyDescent="0.25">
      <c r="A1078"/>
      <c r="B1078"/>
      <c r="C1078"/>
      <c r="D1078"/>
      <c r="E1078"/>
      <c r="F1078"/>
      <c r="G1078"/>
      <c r="H1078"/>
      <c r="I1078"/>
    </row>
    <row r="1079" spans="1:9" x14ac:dyDescent="0.25">
      <c r="A1079"/>
      <c r="B1079"/>
      <c r="C1079"/>
      <c r="D1079"/>
      <c r="E1079"/>
      <c r="F1079"/>
      <c r="G1079"/>
      <c r="H1079"/>
      <c r="I1079"/>
    </row>
    <row r="1080" spans="1:9" x14ac:dyDescent="0.25">
      <c r="A1080"/>
      <c r="B1080"/>
      <c r="C1080"/>
      <c r="D1080"/>
      <c r="E1080"/>
      <c r="F1080"/>
      <c r="G1080"/>
      <c r="H1080"/>
      <c r="I1080"/>
    </row>
    <row r="1081" spans="1:9" x14ac:dyDescent="0.25">
      <c r="A1081"/>
      <c r="B1081"/>
      <c r="C1081"/>
      <c r="D1081"/>
      <c r="E1081"/>
      <c r="F1081"/>
      <c r="G1081"/>
      <c r="H1081"/>
      <c r="I1081"/>
    </row>
    <row r="1082" spans="1:9" x14ac:dyDescent="0.25">
      <c r="A1082"/>
      <c r="B1082"/>
      <c r="C1082"/>
      <c r="D1082"/>
      <c r="E1082"/>
      <c r="F1082"/>
      <c r="G1082"/>
      <c r="H1082"/>
      <c r="I1082"/>
    </row>
    <row r="1083" spans="1:9" x14ac:dyDescent="0.25">
      <c r="A1083"/>
      <c r="B1083"/>
      <c r="C1083"/>
      <c r="D1083"/>
      <c r="E1083"/>
      <c r="F1083"/>
      <c r="G1083"/>
      <c r="H1083"/>
      <c r="I1083"/>
    </row>
    <row r="1084" spans="1:9" x14ac:dyDescent="0.25">
      <c r="A1084"/>
      <c r="B1084"/>
      <c r="C1084"/>
      <c r="D1084"/>
      <c r="E1084"/>
      <c r="F1084"/>
      <c r="G1084"/>
      <c r="H1084"/>
      <c r="I1084"/>
    </row>
    <row r="1085" spans="1:9" x14ac:dyDescent="0.25">
      <c r="A1085"/>
      <c r="B1085"/>
      <c r="C1085"/>
      <c r="D1085"/>
      <c r="E1085"/>
      <c r="F1085"/>
      <c r="G1085"/>
      <c r="H1085"/>
      <c r="I1085"/>
    </row>
    <row r="1086" spans="1:9" x14ac:dyDescent="0.25">
      <c r="A1086"/>
      <c r="B1086"/>
      <c r="C1086"/>
      <c r="D1086"/>
      <c r="E1086"/>
      <c r="F1086"/>
      <c r="G1086"/>
      <c r="H1086"/>
      <c r="I1086"/>
    </row>
    <row r="1087" spans="1:9" x14ac:dyDescent="0.25">
      <c r="A1087"/>
      <c r="B1087"/>
      <c r="C1087"/>
      <c r="D1087"/>
      <c r="E1087"/>
      <c r="F1087"/>
      <c r="G1087"/>
      <c r="H1087"/>
      <c r="I1087"/>
    </row>
    <row r="1088" spans="1:9" x14ac:dyDescent="0.25">
      <c r="A1088"/>
      <c r="B1088"/>
      <c r="C1088"/>
      <c r="D1088"/>
      <c r="E1088"/>
      <c r="F1088"/>
      <c r="G1088"/>
      <c r="H1088"/>
      <c r="I1088"/>
    </row>
    <row r="1089" spans="1:9" x14ac:dyDescent="0.25">
      <c r="A1089"/>
      <c r="B1089"/>
      <c r="C1089"/>
      <c r="D1089"/>
      <c r="E1089"/>
      <c r="F1089"/>
      <c r="G1089"/>
      <c r="H1089"/>
      <c r="I1089"/>
    </row>
    <row r="1090" spans="1:9" x14ac:dyDescent="0.25">
      <c r="A1090"/>
      <c r="B1090"/>
      <c r="C1090"/>
      <c r="D1090"/>
      <c r="E1090"/>
      <c r="F1090"/>
      <c r="G1090"/>
      <c r="H1090"/>
      <c r="I1090"/>
    </row>
    <row r="1091" spans="1:9" x14ac:dyDescent="0.25">
      <c r="A1091"/>
      <c r="B1091"/>
      <c r="C1091"/>
      <c r="D1091"/>
      <c r="E1091"/>
      <c r="F1091"/>
      <c r="G1091"/>
      <c r="H1091"/>
      <c r="I1091"/>
    </row>
    <row r="1092" spans="1:9" x14ac:dyDescent="0.25">
      <c r="A1092"/>
      <c r="B1092"/>
      <c r="C1092"/>
      <c r="D1092"/>
      <c r="E1092"/>
      <c r="F1092"/>
      <c r="G1092"/>
      <c r="H1092"/>
      <c r="I1092"/>
    </row>
    <row r="1093" spans="1:9" x14ac:dyDescent="0.25">
      <c r="A1093"/>
      <c r="B1093"/>
      <c r="C1093"/>
      <c r="D1093"/>
      <c r="E1093"/>
      <c r="F1093"/>
      <c r="G1093"/>
      <c r="H1093"/>
      <c r="I1093"/>
    </row>
    <row r="1094" spans="1:9" x14ac:dyDescent="0.25">
      <c r="A1094"/>
      <c r="B1094"/>
      <c r="C1094"/>
      <c r="D1094"/>
      <c r="E1094"/>
      <c r="F1094"/>
      <c r="G1094"/>
      <c r="H1094"/>
      <c r="I1094"/>
    </row>
    <row r="1095" spans="1:9" x14ac:dyDescent="0.25">
      <c r="A1095"/>
      <c r="B1095"/>
      <c r="C1095"/>
      <c r="D1095"/>
      <c r="E1095"/>
      <c r="F1095"/>
      <c r="G1095"/>
      <c r="H1095"/>
      <c r="I1095"/>
    </row>
    <row r="1096" spans="1:9" x14ac:dyDescent="0.25">
      <c r="A1096"/>
      <c r="B1096"/>
      <c r="C1096"/>
      <c r="D1096"/>
      <c r="E1096"/>
      <c r="F1096"/>
      <c r="G1096"/>
      <c r="H1096"/>
      <c r="I1096"/>
    </row>
    <row r="1097" spans="1:9" x14ac:dyDescent="0.25">
      <c r="A1097"/>
      <c r="B1097"/>
      <c r="C1097"/>
      <c r="D1097"/>
      <c r="E1097"/>
      <c r="F1097"/>
      <c r="G1097"/>
      <c r="H1097"/>
      <c r="I1097"/>
    </row>
    <row r="1098" spans="1:9" x14ac:dyDescent="0.25">
      <c r="A1098"/>
      <c r="B1098"/>
      <c r="C1098"/>
      <c r="D1098"/>
      <c r="E1098"/>
      <c r="F1098"/>
      <c r="G1098"/>
      <c r="H1098"/>
      <c r="I1098"/>
    </row>
    <row r="1099" spans="1:9" x14ac:dyDescent="0.25">
      <c r="A1099"/>
      <c r="B1099"/>
      <c r="C1099"/>
      <c r="D1099"/>
      <c r="E1099"/>
      <c r="F1099"/>
      <c r="G1099"/>
      <c r="H1099"/>
      <c r="I1099"/>
    </row>
    <row r="1100" spans="1:9" x14ac:dyDescent="0.25">
      <c r="A1100"/>
      <c r="B1100"/>
      <c r="C1100"/>
      <c r="D1100"/>
      <c r="E1100"/>
      <c r="F1100"/>
      <c r="G1100"/>
      <c r="H1100"/>
      <c r="I1100"/>
    </row>
    <row r="1101" spans="1:9" x14ac:dyDescent="0.25">
      <c r="A1101"/>
      <c r="B1101"/>
      <c r="C1101"/>
      <c r="D1101"/>
      <c r="E1101"/>
      <c r="F1101"/>
      <c r="G1101"/>
      <c r="H1101"/>
      <c r="I1101"/>
    </row>
    <row r="1102" spans="1:9" x14ac:dyDescent="0.25">
      <c r="A1102"/>
      <c r="B1102"/>
      <c r="C1102"/>
      <c r="D1102"/>
      <c r="E1102"/>
      <c r="F1102"/>
      <c r="G1102"/>
      <c r="H1102"/>
      <c r="I1102"/>
    </row>
    <row r="1103" spans="1:9" x14ac:dyDescent="0.25">
      <c r="A1103"/>
      <c r="B1103"/>
      <c r="C1103"/>
      <c r="D1103"/>
      <c r="E1103"/>
      <c r="F1103"/>
      <c r="G1103"/>
      <c r="H1103"/>
      <c r="I1103"/>
    </row>
    <row r="1104" spans="1:9" x14ac:dyDescent="0.25">
      <c r="A1104"/>
      <c r="B1104"/>
      <c r="C1104"/>
      <c r="D1104"/>
      <c r="E1104"/>
      <c r="F1104"/>
      <c r="G1104"/>
      <c r="H1104"/>
      <c r="I1104"/>
    </row>
    <row r="1105" spans="1:9" x14ac:dyDescent="0.25">
      <c r="A1105"/>
      <c r="B1105"/>
      <c r="C1105"/>
      <c r="D1105"/>
      <c r="E1105"/>
      <c r="F1105"/>
      <c r="G1105"/>
      <c r="H1105"/>
      <c r="I1105"/>
    </row>
    <row r="1106" spans="1:9" x14ac:dyDescent="0.25">
      <c r="A1106"/>
      <c r="B1106"/>
      <c r="C1106"/>
      <c r="D1106"/>
      <c r="E1106"/>
      <c r="F1106"/>
      <c r="G1106"/>
      <c r="H1106"/>
      <c r="I1106"/>
    </row>
    <row r="1107" spans="1:9" x14ac:dyDescent="0.25">
      <c r="A1107"/>
      <c r="B1107"/>
      <c r="C1107"/>
      <c r="D1107"/>
      <c r="E1107"/>
      <c r="F1107"/>
      <c r="G1107"/>
      <c r="H1107"/>
      <c r="I1107"/>
    </row>
    <row r="1108" spans="1:9" x14ac:dyDescent="0.25">
      <c r="A1108"/>
      <c r="B1108"/>
      <c r="C1108"/>
      <c r="D1108"/>
      <c r="E1108"/>
      <c r="F1108"/>
      <c r="G1108"/>
      <c r="H1108"/>
      <c r="I1108"/>
    </row>
    <row r="1109" spans="1:9" x14ac:dyDescent="0.25">
      <c r="A1109"/>
      <c r="B1109"/>
      <c r="C1109"/>
      <c r="D1109"/>
      <c r="E1109"/>
      <c r="F1109"/>
      <c r="G1109"/>
      <c r="H1109"/>
      <c r="I1109"/>
    </row>
    <row r="1110" spans="1:9" x14ac:dyDescent="0.25">
      <c r="A1110"/>
      <c r="B1110"/>
      <c r="C1110"/>
      <c r="D1110"/>
      <c r="E1110"/>
      <c r="F1110"/>
      <c r="G1110"/>
      <c r="H1110"/>
      <c r="I1110"/>
    </row>
    <row r="1111" spans="1:9" x14ac:dyDescent="0.25">
      <c r="A1111"/>
      <c r="B1111"/>
      <c r="C1111"/>
      <c r="D1111"/>
      <c r="E1111"/>
      <c r="F1111"/>
      <c r="G1111"/>
      <c r="H1111"/>
      <c r="I1111"/>
    </row>
    <row r="1112" spans="1:9" x14ac:dyDescent="0.25">
      <c r="A1112"/>
      <c r="B1112"/>
      <c r="C1112"/>
      <c r="D1112"/>
      <c r="E1112"/>
      <c r="F1112"/>
      <c r="G1112"/>
      <c r="H1112"/>
      <c r="I1112"/>
    </row>
    <row r="1113" spans="1:9" x14ac:dyDescent="0.25">
      <c r="A1113"/>
      <c r="B1113"/>
      <c r="C1113"/>
      <c r="D1113"/>
      <c r="E1113"/>
      <c r="F1113"/>
      <c r="G1113"/>
      <c r="H1113"/>
      <c r="I1113"/>
    </row>
    <row r="1114" spans="1:9" x14ac:dyDescent="0.25">
      <c r="A1114"/>
      <c r="B1114"/>
      <c r="C1114"/>
      <c r="D1114"/>
      <c r="E1114"/>
      <c r="F1114"/>
      <c r="G1114"/>
      <c r="H1114"/>
      <c r="I1114"/>
    </row>
    <row r="1115" spans="1:9" x14ac:dyDescent="0.25">
      <c r="A1115"/>
      <c r="B1115"/>
      <c r="C1115"/>
      <c r="D1115"/>
      <c r="E1115"/>
      <c r="F1115"/>
      <c r="G1115"/>
      <c r="H1115"/>
      <c r="I1115"/>
    </row>
    <row r="1116" spans="1:9" x14ac:dyDescent="0.25">
      <c r="A1116"/>
      <c r="B1116"/>
      <c r="C1116"/>
      <c r="D1116"/>
      <c r="E1116"/>
      <c r="F1116"/>
      <c r="G1116"/>
      <c r="H1116"/>
      <c r="I1116"/>
    </row>
    <row r="1117" spans="1:9" x14ac:dyDescent="0.25">
      <c r="A1117"/>
      <c r="B1117"/>
      <c r="C1117"/>
      <c r="D1117"/>
      <c r="E1117"/>
      <c r="F1117"/>
      <c r="G1117"/>
      <c r="H1117"/>
      <c r="I1117"/>
    </row>
    <row r="1118" spans="1:9" x14ac:dyDescent="0.25">
      <c r="A1118"/>
      <c r="B1118"/>
      <c r="C1118"/>
      <c r="D1118"/>
      <c r="E1118"/>
      <c r="F1118"/>
      <c r="G1118"/>
      <c r="H1118"/>
      <c r="I1118"/>
    </row>
    <row r="1119" spans="1:9" x14ac:dyDescent="0.25">
      <c r="A1119"/>
      <c r="B1119"/>
      <c r="C1119"/>
      <c r="D1119"/>
      <c r="E1119"/>
      <c r="F1119"/>
      <c r="G1119"/>
      <c r="H1119"/>
      <c r="I1119"/>
    </row>
    <row r="1120" spans="1:9" x14ac:dyDescent="0.25">
      <c r="A1120"/>
      <c r="B1120"/>
      <c r="C1120"/>
      <c r="D1120"/>
      <c r="E1120"/>
      <c r="F1120"/>
      <c r="G1120"/>
      <c r="H1120"/>
      <c r="I1120"/>
    </row>
    <row r="1121" spans="1:9" x14ac:dyDescent="0.25">
      <c r="A1121"/>
      <c r="B1121"/>
      <c r="C1121"/>
      <c r="D1121"/>
      <c r="E1121"/>
      <c r="F1121"/>
      <c r="G1121"/>
      <c r="H1121"/>
      <c r="I1121"/>
    </row>
    <row r="1122" spans="1:9" x14ac:dyDescent="0.25">
      <c r="A1122"/>
      <c r="B1122"/>
      <c r="C1122"/>
      <c r="D1122"/>
      <c r="E1122"/>
      <c r="F1122"/>
      <c r="G1122"/>
      <c r="H1122"/>
      <c r="I1122"/>
    </row>
    <row r="1123" spans="1:9" x14ac:dyDescent="0.25">
      <c r="A1123"/>
      <c r="B1123"/>
      <c r="C1123"/>
      <c r="D1123"/>
      <c r="E1123"/>
      <c r="F1123"/>
      <c r="G1123"/>
      <c r="H1123"/>
      <c r="I1123"/>
    </row>
    <row r="1124" spans="1:9" x14ac:dyDescent="0.25">
      <c r="A1124"/>
      <c r="B1124"/>
      <c r="C1124"/>
      <c r="D1124"/>
      <c r="E1124"/>
      <c r="F1124"/>
      <c r="G1124"/>
      <c r="H1124"/>
      <c r="I1124"/>
    </row>
    <row r="1125" spans="1:9" x14ac:dyDescent="0.25">
      <c r="A1125"/>
      <c r="B1125"/>
      <c r="C1125"/>
      <c r="D1125"/>
      <c r="E1125"/>
      <c r="F1125"/>
      <c r="G1125"/>
      <c r="H1125"/>
      <c r="I1125"/>
    </row>
    <row r="1126" spans="1:9" x14ac:dyDescent="0.25">
      <c r="A1126"/>
      <c r="B1126"/>
      <c r="C1126"/>
      <c r="D1126"/>
      <c r="E1126"/>
      <c r="F1126"/>
      <c r="G1126"/>
      <c r="H1126"/>
      <c r="I1126"/>
    </row>
    <row r="1127" spans="1:9" x14ac:dyDescent="0.25">
      <c r="A1127"/>
      <c r="B1127"/>
      <c r="C1127"/>
      <c r="D1127"/>
      <c r="E1127"/>
      <c r="F1127"/>
      <c r="G1127"/>
      <c r="H1127"/>
      <c r="I1127"/>
    </row>
    <row r="1128" spans="1:9" x14ac:dyDescent="0.25">
      <c r="A1128"/>
      <c r="B1128"/>
      <c r="C1128"/>
      <c r="D1128"/>
      <c r="E1128"/>
      <c r="F1128"/>
      <c r="G1128"/>
      <c r="H1128"/>
      <c r="I1128"/>
    </row>
    <row r="1129" spans="1:9" x14ac:dyDescent="0.25">
      <c r="A1129"/>
      <c r="B1129"/>
      <c r="C1129"/>
      <c r="D1129"/>
      <c r="E1129"/>
      <c r="F1129"/>
      <c r="G1129"/>
      <c r="H1129"/>
      <c r="I1129"/>
    </row>
    <row r="1130" spans="1:9" x14ac:dyDescent="0.25">
      <c r="A1130"/>
      <c r="B1130"/>
      <c r="C1130"/>
      <c r="D1130"/>
      <c r="E1130"/>
      <c r="F1130"/>
      <c r="G1130"/>
      <c r="H1130"/>
      <c r="I1130"/>
    </row>
    <row r="1131" spans="1:9" x14ac:dyDescent="0.25">
      <c r="A1131"/>
      <c r="B1131"/>
      <c r="C1131"/>
      <c r="D1131"/>
      <c r="E1131"/>
      <c r="F1131"/>
      <c r="G1131"/>
      <c r="H1131"/>
      <c r="I1131"/>
    </row>
    <row r="1132" spans="1:9" x14ac:dyDescent="0.25">
      <c r="A1132"/>
      <c r="B1132"/>
      <c r="C1132"/>
      <c r="D1132"/>
      <c r="E1132"/>
      <c r="F1132"/>
      <c r="G1132"/>
      <c r="H1132"/>
      <c r="I1132"/>
    </row>
    <row r="1133" spans="1:9" x14ac:dyDescent="0.25">
      <c r="A1133"/>
      <c r="B1133"/>
      <c r="C1133"/>
      <c r="D1133"/>
      <c r="E1133"/>
      <c r="F1133"/>
      <c r="G1133"/>
      <c r="H1133"/>
      <c r="I1133"/>
    </row>
    <row r="1134" spans="1:9" x14ac:dyDescent="0.25">
      <c r="A1134"/>
      <c r="B1134"/>
      <c r="C1134"/>
      <c r="D1134"/>
      <c r="E1134"/>
      <c r="F1134"/>
      <c r="G1134"/>
      <c r="H1134"/>
      <c r="I1134"/>
    </row>
    <row r="1135" spans="1:9" x14ac:dyDescent="0.25">
      <c r="A1135"/>
      <c r="B1135"/>
      <c r="C1135"/>
      <c r="D1135"/>
      <c r="E1135"/>
      <c r="F1135"/>
      <c r="G1135"/>
      <c r="H1135"/>
      <c r="I1135"/>
    </row>
    <row r="1136" spans="1:9" x14ac:dyDescent="0.25">
      <c r="A1136"/>
      <c r="B1136"/>
      <c r="C1136"/>
      <c r="D1136"/>
      <c r="E1136"/>
      <c r="F1136"/>
      <c r="G1136"/>
      <c r="H1136"/>
      <c r="I1136"/>
    </row>
    <row r="1137" spans="1:9" x14ac:dyDescent="0.25">
      <c r="A1137"/>
      <c r="B1137"/>
      <c r="C1137"/>
      <c r="D1137"/>
      <c r="E1137"/>
      <c r="F1137"/>
      <c r="G1137"/>
      <c r="H1137"/>
      <c r="I1137"/>
    </row>
    <row r="1138" spans="1:9" x14ac:dyDescent="0.25">
      <c r="A1138"/>
      <c r="B1138"/>
      <c r="C1138"/>
      <c r="D1138"/>
      <c r="E1138"/>
      <c r="F1138"/>
      <c r="G1138"/>
      <c r="H1138"/>
      <c r="I1138"/>
    </row>
    <row r="1139" spans="1:9" x14ac:dyDescent="0.25">
      <c r="A1139"/>
      <c r="B1139"/>
      <c r="C1139"/>
      <c r="D1139"/>
      <c r="E1139"/>
      <c r="F1139"/>
      <c r="G1139"/>
      <c r="H1139"/>
      <c r="I1139"/>
    </row>
    <row r="1140" spans="1:9" x14ac:dyDescent="0.25">
      <c r="A1140"/>
      <c r="B1140"/>
      <c r="C1140"/>
      <c r="D1140"/>
      <c r="E1140"/>
      <c r="F1140"/>
      <c r="G1140"/>
      <c r="H1140"/>
      <c r="I1140"/>
    </row>
    <row r="1141" spans="1:9" x14ac:dyDescent="0.25">
      <c r="A1141"/>
      <c r="B1141"/>
      <c r="C1141"/>
      <c r="D1141"/>
      <c r="E1141"/>
      <c r="F1141"/>
      <c r="G1141"/>
      <c r="H1141"/>
      <c r="I1141"/>
    </row>
    <row r="1142" spans="1:9" x14ac:dyDescent="0.25">
      <c r="A1142"/>
      <c r="B1142"/>
      <c r="C1142"/>
      <c r="D1142"/>
      <c r="E1142"/>
      <c r="F1142"/>
      <c r="G1142"/>
      <c r="H1142"/>
      <c r="I1142"/>
    </row>
    <row r="1143" spans="1:9" x14ac:dyDescent="0.25">
      <c r="A1143"/>
      <c r="B1143"/>
      <c r="C1143"/>
      <c r="D1143"/>
      <c r="E1143"/>
      <c r="F1143"/>
      <c r="G1143"/>
      <c r="H1143"/>
      <c r="I1143"/>
    </row>
    <row r="1144" spans="1:9" x14ac:dyDescent="0.25">
      <c r="A1144"/>
      <c r="B1144"/>
      <c r="C1144"/>
      <c r="D1144"/>
      <c r="E1144"/>
      <c r="F1144"/>
      <c r="G1144"/>
      <c r="H1144"/>
      <c r="I1144"/>
    </row>
    <row r="1145" spans="1:9" x14ac:dyDescent="0.25">
      <c r="A1145"/>
      <c r="B1145"/>
      <c r="C1145"/>
      <c r="D1145"/>
      <c r="E1145"/>
      <c r="F1145"/>
      <c r="G1145"/>
      <c r="H1145"/>
      <c r="I1145"/>
    </row>
    <row r="1146" spans="1:9" x14ac:dyDescent="0.25">
      <c r="A1146"/>
      <c r="B1146"/>
      <c r="C1146"/>
      <c r="D1146"/>
      <c r="E1146"/>
      <c r="F1146"/>
      <c r="G1146"/>
      <c r="H1146"/>
      <c r="I1146"/>
    </row>
    <row r="1147" spans="1:9" x14ac:dyDescent="0.25">
      <c r="A1147"/>
      <c r="B1147"/>
      <c r="C1147"/>
      <c r="D1147"/>
      <c r="E1147"/>
      <c r="F1147"/>
      <c r="G1147"/>
      <c r="H1147"/>
      <c r="I1147"/>
    </row>
    <row r="1148" spans="1:9" x14ac:dyDescent="0.25">
      <c r="A1148"/>
      <c r="B1148"/>
      <c r="C1148"/>
      <c r="D1148"/>
      <c r="E1148"/>
      <c r="F1148"/>
      <c r="G1148"/>
      <c r="H1148"/>
      <c r="I1148"/>
    </row>
    <row r="1149" spans="1:9" x14ac:dyDescent="0.25">
      <c r="A1149"/>
      <c r="B1149"/>
      <c r="C1149"/>
      <c r="D1149"/>
      <c r="E1149"/>
      <c r="F1149"/>
      <c r="G1149"/>
      <c r="H1149"/>
      <c r="I1149"/>
    </row>
    <row r="1150" spans="1:9" x14ac:dyDescent="0.25">
      <c r="A1150"/>
      <c r="B1150"/>
      <c r="C1150"/>
      <c r="D1150"/>
      <c r="E1150"/>
      <c r="F1150"/>
      <c r="G1150"/>
      <c r="H1150"/>
      <c r="I1150"/>
    </row>
    <row r="1151" spans="1:9" x14ac:dyDescent="0.25">
      <c r="A1151"/>
      <c r="B1151"/>
      <c r="C1151"/>
      <c r="D1151"/>
      <c r="E1151"/>
      <c r="F1151"/>
      <c r="G1151"/>
      <c r="H1151"/>
      <c r="I1151"/>
    </row>
    <row r="1152" spans="1:9" x14ac:dyDescent="0.25">
      <c r="A1152"/>
      <c r="B1152"/>
      <c r="C1152"/>
      <c r="D1152"/>
      <c r="E1152"/>
      <c r="F1152"/>
      <c r="G1152"/>
      <c r="H1152"/>
      <c r="I1152"/>
    </row>
    <row r="1153" spans="1:9" x14ac:dyDescent="0.25">
      <c r="A1153"/>
      <c r="B1153"/>
      <c r="C1153"/>
      <c r="D1153"/>
      <c r="E1153"/>
      <c r="F1153"/>
      <c r="G1153"/>
      <c r="H1153"/>
      <c r="I1153"/>
    </row>
    <row r="1154" spans="1:9" x14ac:dyDescent="0.25">
      <c r="A1154"/>
      <c r="B1154"/>
      <c r="C1154"/>
      <c r="D1154"/>
      <c r="E1154"/>
      <c r="F1154"/>
      <c r="G1154"/>
      <c r="H1154"/>
      <c r="I1154"/>
    </row>
    <row r="1155" spans="1:9" x14ac:dyDescent="0.25">
      <c r="A1155"/>
      <c r="B1155"/>
      <c r="C1155"/>
      <c r="D1155"/>
      <c r="E1155"/>
      <c r="F1155"/>
      <c r="G1155"/>
      <c r="H1155"/>
      <c r="I1155"/>
    </row>
    <row r="1156" spans="1:9" x14ac:dyDescent="0.25">
      <c r="A1156"/>
      <c r="B1156"/>
      <c r="C1156"/>
      <c r="D1156"/>
      <c r="E1156"/>
      <c r="F1156"/>
      <c r="G1156"/>
      <c r="H1156"/>
      <c r="I1156"/>
    </row>
    <row r="1157" spans="1:9" x14ac:dyDescent="0.25">
      <c r="A1157"/>
      <c r="B1157"/>
      <c r="C1157"/>
      <c r="D1157"/>
      <c r="E1157"/>
      <c r="F1157"/>
      <c r="G1157"/>
      <c r="H1157"/>
      <c r="I1157"/>
    </row>
    <row r="1158" spans="1:9" x14ac:dyDescent="0.25">
      <c r="A1158"/>
      <c r="B1158"/>
      <c r="C1158"/>
      <c r="D1158"/>
      <c r="E1158"/>
      <c r="F1158"/>
      <c r="G1158"/>
      <c r="H1158"/>
      <c r="I1158"/>
    </row>
    <row r="1159" spans="1:9" x14ac:dyDescent="0.25">
      <c r="A1159"/>
      <c r="B1159"/>
      <c r="C1159"/>
      <c r="D1159"/>
      <c r="E1159"/>
      <c r="F1159"/>
      <c r="G1159"/>
      <c r="H1159"/>
      <c r="I1159"/>
    </row>
    <row r="1160" spans="1:9" x14ac:dyDescent="0.25">
      <c r="A1160"/>
      <c r="B1160"/>
      <c r="C1160"/>
      <c r="D1160"/>
      <c r="E1160"/>
      <c r="F1160"/>
      <c r="G1160"/>
      <c r="H1160"/>
      <c r="I1160"/>
    </row>
    <row r="1161" spans="1:9" x14ac:dyDescent="0.25">
      <c r="A1161"/>
      <c r="B1161"/>
      <c r="C1161"/>
      <c r="D1161"/>
      <c r="E1161"/>
      <c r="F1161"/>
      <c r="G1161"/>
      <c r="H1161"/>
      <c r="I1161"/>
    </row>
    <row r="1162" spans="1:9" x14ac:dyDescent="0.25">
      <c r="A1162"/>
      <c r="B1162"/>
      <c r="C1162"/>
      <c r="D1162"/>
      <c r="E1162"/>
      <c r="F1162"/>
      <c r="G1162"/>
      <c r="H1162"/>
      <c r="I1162"/>
    </row>
    <row r="1163" spans="1:9" x14ac:dyDescent="0.25">
      <c r="A1163"/>
      <c r="B1163"/>
      <c r="C1163"/>
      <c r="D1163"/>
      <c r="E1163"/>
      <c r="F1163"/>
      <c r="G1163"/>
      <c r="H1163"/>
      <c r="I1163"/>
    </row>
    <row r="1164" spans="1:9" x14ac:dyDescent="0.25">
      <c r="A1164"/>
      <c r="B1164"/>
      <c r="C1164"/>
      <c r="D1164"/>
      <c r="E1164"/>
      <c r="F1164"/>
      <c r="G1164"/>
      <c r="H1164"/>
      <c r="I1164"/>
    </row>
    <row r="1165" spans="1:9" x14ac:dyDescent="0.25">
      <c r="A1165"/>
      <c r="B1165"/>
      <c r="C1165"/>
      <c r="D1165"/>
      <c r="E1165"/>
      <c r="F1165"/>
      <c r="G1165"/>
      <c r="H1165"/>
      <c r="I1165"/>
    </row>
    <row r="1166" spans="1:9" x14ac:dyDescent="0.25">
      <c r="A1166"/>
      <c r="B1166"/>
      <c r="C1166"/>
      <c r="D1166"/>
      <c r="E1166"/>
      <c r="F1166"/>
      <c r="G1166"/>
      <c r="H1166"/>
      <c r="I1166"/>
    </row>
    <row r="1167" spans="1:9" x14ac:dyDescent="0.25">
      <c r="A1167"/>
      <c r="B1167"/>
      <c r="C1167"/>
      <c r="D1167"/>
      <c r="E1167"/>
      <c r="F1167"/>
      <c r="G1167"/>
      <c r="H1167"/>
      <c r="I1167"/>
    </row>
    <row r="1168" spans="1:9" x14ac:dyDescent="0.25">
      <c r="A1168"/>
      <c r="B1168"/>
      <c r="C1168"/>
      <c r="D1168"/>
      <c r="E1168"/>
      <c r="F1168"/>
      <c r="G1168"/>
      <c r="H1168"/>
      <c r="I1168"/>
    </row>
    <row r="1169" spans="1:9" x14ac:dyDescent="0.25">
      <c r="A1169"/>
      <c r="B1169"/>
      <c r="C1169"/>
      <c r="D1169"/>
      <c r="E1169"/>
      <c r="F1169"/>
      <c r="G1169"/>
      <c r="H1169"/>
      <c r="I1169"/>
    </row>
    <row r="1170" spans="1:9" x14ac:dyDescent="0.25">
      <c r="A1170"/>
      <c r="B1170"/>
      <c r="C1170"/>
      <c r="D1170"/>
      <c r="E1170"/>
      <c r="F1170"/>
      <c r="G1170"/>
      <c r="H1170"/>
      <c r="I1170"/>
    </row>
    <row r="1171" spans="1:9" x14ac:dyDescent="0.25">
      <c r="A1171"/>
      <c r="B1171"/>
      <c r="C1171"/>
      <c r="D1171"/>
      <c r="E1171"/>
      <c r="F1171"/>
      <c r="G1171"/>
      <c r="H1171"/>
      <c r="I1171"/>
    </row>
    <row r="1172" spans="1:9" x14ac:dyDescent="0.25">
      <c r="A1172"/>
      <c r="B1172"/>
      <c r="C1172"/>
      <c r="D1172"/>
      <c r="E1172"/>
      <c r="F1172"/>
      <c r="G1172"/>
      <c r="H1172"/>
      <c r="I1172"/>
    </row>
    <row r="1173" spans="1:9" x14ac:dyDescent="0.25">
      <c r="A1173"/>
      <c r="B1173"/>
      <c r="C1173"/>
      <c r="D1173"/>
      <c r="E1173"/>
      <c r="F1173"/>
      <c r="G1173"/>
      <c r="H1173"/>
      <c r="I1173"/>
    </row>
    <row r="1174" spans="1:9" x14ac:dyDescent="0.25">
      <c r="A1174"/>
      <c r="B1174"/>
      <c r="C1174"/>
      <c r="D1174"/>
      <c r="E1174"/>
      <c r="F1174"/>
      <c r="G1174"/>
      <c r="H1174"/>
      <c r="I1174"/>
    </row>
    <row r="1175" spans="1:9" x14ac:dyDescent="0.25">
      <c r="A1175"/>
      <c r="B1175"/>
      <c r="C1175"/>
      <c r="D1175"/>
      <c r="E1175"/>
      <c r="F1175"/>
      <c r="G1175"/>
      <c r="H1175"/>
      <c r="I1175"/>
    </row>
    <row r="1176" spans="1:9" x14ac:dyDescent="0.25">
      <c r="A1176"/>
      <c r="B1176"/>
      <c r="C1176"/>
      <c r="D1176"/>
      <c r="E1176"/>
      <c r="F1176"/>
      <c r="G1176"/>
      <c r="H1176"/>
      <c r="I1176"/>
    </row>
    <row r="1177" spans="1:9" x14ac:dyDescent="0.25">
      <c r="A1177"/>
      <c r="B1177"/>
      <c r="C1177"/>
      <c r="D1177"/>
      <c r="E1177"/>
      <c r="F1177"/>
      <c r="G1177"/>
      <c r="H1177"/>
      <c r="I1177"/>
    </row>
    <row r="1178" spans="1:9" x14ac:dyDescent="0.25">
      <c r="A1178"/>
      <c r="B1178"/>
      <c r="C1178"/>
      <c r="D1178"/>
      <c r="E1178"/>
      <c r="F1178"/>
      <c r="G1178"/>
      <c r="H1178"/>
      <c r="I1178"/>
    </row>
    <row r="1179" spans="1:9" x14ac:dyDescent="0.25">
      <c r="A1179"/>
      <c r="B1179"/>
      <c r="C1179"/>
      <c r="D1179"/>
      <c r="E1179"/>
      <c r="F1179"/>
      <c r="G1179"/>
      <c r="H1179"/>
      <c r="I1179"/>
    </row>
    <row r="1180" spans="1:9" x14ac:dyDescent="0.25">
      <c r="A1180"/>
      <c r="B1180"/>
      <c r="C1180"/>
      <c r="D1180"/>
      <c r="E1180"/>
      <c r="F1180"/>
      <c r="G1180"/>
      <c r="H1180"/>
      <c r="I1180"/>
    </row>
    <row r="1181" spans="1:9" x14ac:dyDescent="0.25">
      <c r="A1181"/>
      <c r="B1181"/>
      <c r="C1181"/>
      <c r="D1181"/>
      <c r="E1181"/>
      <c r="F1181"/>
      <c r="G1181"/>
      <c r="H1181"/>
      <c r="I1181"/>
    </row>
    <row r="1182" spans="1:9" x14ac:dyDescent="0.25">
      <c r="A1182"/>
      <c r="B1182"/>
      <c r="C1182"/>
      <c r="D1182"/>
      <c r="E1182"/>
      <c r="F1182"/>
      <c r="G1182"/>
      <c r="H1182"/>
      <c r="I1182"/>
    </row>
    <row r="1183" spans="1:9" x14ac:dyDescent="0.25">
      <c r="A1183"/>
      <c r="B1183"/>
      <c r="C1183"/>
      <c r="D1183"/>
      <c r="E1183"/>
      <c r="F1183"/>
      <c r="G1183"/>
      <c r="H1183"/>
      <c r="I1183"/>
    </row>
    <row r="1184" spans="1:9" x14ac:dyDescent="0.25">
      <c r="A1184"/>
      <c r="B1184"/>
      <c r="C1184"/>
      <c r="D1184"/>
      <c r="E1184"/>
      <c r="F1184"/>
      <c r="G1184"/>
      <c r="H1184"/>
      <c r="I1184"/>
    </row>
    <row r="1185" spans="1:9" x14ac:dyDescent="0.25">
      <c r="A1185"/>
      <c r="B1185"/>
      <c r="C1185"/>
      <c r="D1185"/>
      <c r="E1185"/>
      <c r="F1185"/>
      <c r="G1185"/>
      <c r="H1185"/>
      <c r="I1185"/>
    </row>
    <row r="1186" spans="1:9" x14ac:dyDescent="0.25">
      <c r="A1186"/>
      <c r="B1186"/>
      <c r="C1186"/>
      <c r="D1186"/>
      <c r="E1186"/>
      <c r="F1186"/>
      <c r="G1186"/>
      <c r="H1186"/>
      <c r="I1186"/>
    </row>
    <row r="1187" spans="1:9" x14ac:dyDescent="0.25">
      <c r="A1187"/>
      <c r="B1187"/>
      <c r="C1187"/>
      <c r="D1187"/>
      <c r="E1187"/>
      <c r="F1187"/>
      <c r="G1187"/>
      <c r="H1187"/>
      <c r="I1187"/>
    </row>
    <row r="1188" spans="1:9" x14ac:dyDescent="0.25">
      <c r="A1188"/>
      <c r="B1188"/>
      <c r="C1188"/>
      <c r="D1188"/>
      <c r="E1188"/>
      <c r="F1188"/>
      <c r="G1188"/>
      <c r="H1188"/>
      <c r="I1188"/>
    </row>
    <row r="1189" spans="1:9" x14ac:dyDescent="0.25">
      <c r="A1189"/>
      <c r="B1189"/>
      <c r="C1189"/>
      <c r="D1189"/>
      <c r="E1189"/>
      <c r="F1189"/>
      <c r="G1189"/>
      <c r="H1189"/>
      <c r="I1189"/>
    </row>
    <row r="1190" spans="1:9" x14ac:dyDescent="0.25">
      <c r="A1190"/>
      <c r="B1190"/>
      <c r="C1190"/>
      <c r="D1190"/>
      <c r="E1190"/>
      <c r="F1190"/>
      <c r="G1190"/>
      <c r="H1190"/>
      <c r="I1190"/>
    </row>
    <row r="1191" spans="1:9" x14ac:dyDescent="0.25">
      <c r="A1191"/>
      <c r="B1191"/>
      <c r="C1191"/>
      <c r="D1191"/>
      <c r="E1191"/>
      <c r="F1191"/>
      <c r="G1191"/>
      <c r="H1191"/>
      <c r="I1191"/>
    </row>
    <row r="1192" spans="1:9" x14ac:dyDescent="0.25">
      <c r="A1192"/>
      <c r="B1192"/>
      <c r="C1192"/>
      <c r="D1192"/>
      <c r="E1192"/>
      <c r="F1192"/>
      <c r="G1192"/>
      <c r="H1192"/>
      <c r="I1192"/>
    </row>
    <row r="1193" spans="1:9" x14ac:dyDescent="0.25">
      <c r="A1193"/>
      <c r="B1193"/>
      <c r="C1193"/>
      <c r="D1193"/>
      <c r="E1193"/>
      <c r="F1193"/>
      <c r="G1193"/>
      <c r="H1193"/>
      <c r="I1193"/>
    </row>
    <row r="1194" spans="1:9" x14ac:dyDescent="0.25">
      <c r="A1194"/>
      <c r="B1194"/>
      <c r="C1194"/>
      <c r="D1194"/>
      <c r="E1194"/>
      <c r="F1194"/>
      <c r="G1194"/>
      <c r="H1194"/>
      <c r="I1194"/>
    </row>
    <row r="1195" spans="1:9" x14ac:dyDescent="0.25">
      <c r="A1195"/>
      <c r="B1195"/>
      <c r="C1195"/>
      <c r="D1195"/>
      <c r="E1195"/>
      <c r="F1195"/>
      <c r="G1195"/>
      <c r="H1195"/>
      <c r="I1195"/>
    </row>
    <row r="1196" spans="1:9" x14ac:dyDescent="0.25">
      <c r="A1196"/>
      <c r="B1196"/>
      <c r="C1196"/>
      <c r="D1196"/>
      <c r="E1196"/>
      <c r="F1196"/>
      <c r="G1196"/>
      <c r="H1196"/>
      <c r="I1196"/>
    </row>
    <row r="1197" spans="1:9" x14ac:dyDescent="0.25">
      <c r="A1197"/>
      <c r="B1197"/>
      <c r="C1197"/>
      <c r="D1197"/>
      <c r="E1197"/>
      <c r="F1197"/>
      <c r="G1197"/>
      <c r="H1197"/>
      <c r="I1197"/>
    </row>
    <row r="1198" spans="1:9" x14ac:dyDescent="0.25">
      <c r="A1198"/>
      <c r="B1198"/>
      <c r="C1198"/>
      <c r="D1198"/>
      <c r="E1198"/>
      <c r="F1198"/>
      <c r="G1198"/>
      <c r="H1198"/>
      <c r="I1198"/>
    </row>
    <row r="1199" spans="1:9" x14ac:dyDescent="0.25">
      <c r="A1199"/>
      <c r="B1199"/>
      <c r="C1199"/>
      <c r="D1199"/>
      <c r="E1199"/>
      <c r="F1199"/>
      <c r="G1199"/>
      <c r="H1199"/>
      <c r="I1199"/>
    </row>
    <row r="1200" spans="1:9" x14ac:dyDescent="0.25">
      <c r="A1200"/>
      <c r="B1200"/>
      <c r="C1200"/>
      <c r="D1200"/>
      <c r="E1200"/>
      <c r="F1200"/>
      <c r="G1200"/>
      <c r="H1200"/>
      <c r="I1200"/>
    </row>
    <row r="1201" spans="1:9" x14ac:dyDescent="0.25">
      <c r="A1201"/>
      <c r="B1201"/>
      <c r="C1201"/>
      <c r="D1201"/>
      <c r="E1201"/>
      <c r="F1201"/>
      <c r="G1201"/>
      <c r="H1201"/>
      <c r="I1201"/>
    </row>
    <row r="1202" spans="1:9" x14ac:dyDescent="0.25">
      <c r="A1202"/>
      <c r="B1202"/>
      <c r="C1202"/>
      <c r="D1202"/>
      <c r="E1202"/>
      <c r="F1202"/>
      <c r="G1202"/>
      <c r="H1202"/>
      <c r="I1202"/>
    </row>
    <row r="1203" spans="1:9" x14ac:dyDescent="0.25">
      <c r="A1203"/>
      <c r="B1203"/>
      <c r="C1203"/>
      <c r="D1203"/>
      <c r="E1203"/>
      <c r="F1203"/>
      <c r="G1203"/>
      <c r="H1203"/>
      <c r="I1203"/>
    </row>
    <row r="1204" spans="1:9" x14ac:dyDescent="0.25">
      <c r="A1204"/>
      <c r="B1204"/>
      <c r="C1204"/>
      <c r="D1204"/>
      <c r="E1204"/>
      <c r="F1204"/>
      <c r="G1204"/>
      <c r="H1204"/>
      <c r="I1204"/>
    </row>
    <row r="1205" spans="1:9" x14ac:dyDescent="0.25">
      <c r="A1205"/>
      <c r="B1205"/>
      <c r="C1205"/>
      <c r="D1205"/>
      <c r="E1205"/>
      <c r="F1205"/>
      <c r="G1205"/>
      <c r="H1205"/>
      <c r="I1205"/>
    </row>
    <row r="1206" spans="1:9" x14ac:dyDescent="0.25">
      <c r="A1206"/>
      <c r="B1206"/>
      <c r="C1206"/>
      <c r="D1206"/>
      <c r="E1206"/>
      <c r="F1206"/>
      <c r="G1206"/>
      <c r="H1206"/>
      <c r="I1206"/>
    </row>
    <row r="1207" spans="1:9" x14ac:dyDescent="0.25">
      <c r="A1207"/>
      <c r="B1207"/>
      <c r="C1207"/>
      <c r="D1207"/>
      <c r="E1207"/>
      <c r="F1207"/>
      <c r="G1207"/>
      <c r="H1207"/>
      <c r="I1207"/>
    </row>
    <row r="1208" spans="1:9" x14ac:dyDescent="0.25">
      <c r="A1208"/>
      <c r="B1208"/>
      <c r="C1208"/>
      <c r="D1208"/>
      <c r="E1208"/>
      <c r="F1208"/>
      <c r="G1208"/>
      <c r="H1208"/>
      <c r="I1208"/>
    </row>
    <row r="1209" spans="1:9" x14ac:dyDescent="0.25">
      <c r="A1209"/>
      <c r="B1209"/>
      <c r="C1209"/>
      <c r="D1209"/>
      <c r="E1209"/>
      <c r="F1209"/>
      <c r="G1209"/>
      <c r="H1209"/>
      <c r="I1209"/>
    </row>
    <row r="1210" spans="1:9" x14ac:dyDescent="0.25">
      <c r="A1210"/>
      <c r="B1210"/>
      <c r="C1210"/>
      <c r="D1210"/>
      <c r="E1210"/>
      <c r="F1210"/>
      <c r="G1210"/>
      <c r="H1210"/>
      <c r="I1210"/>
    </row>
    <row r="1211" spans="1:9" x14ac:dyDescent="0.25">
      <c r="A1211"/>
      <c r="B1211"/>
      <c r="C1211"/>
      <c r="D1211"/>
      <c r="E1211"/>
      <c r="F1211"/>
      <c r="G1211"/>
      <c r="H1211"/>
      <c r="I1211"/>
    </row>
    <row r="1212" spans="1:9" x14ac:dyDescent="0.25">
      <c r="A1212"/>
      <c r="B1212"/>
      <c r="C1212"/>
      <c r="D1212"/>
      <c r="E1212"/>
      <c r="F1212"/>
      <c r="G1212"/>
      <c r="H1212"/>
      <c r="I1212"/>
    </row>
    <row r="1213" spans="1:9" x14ac:dyDescent="0.25">
      <c r="A1213"/>
      <c r="B1213"/>
      <c r="C1213"/>
      <c r="D1213"/>
      <c r="E1213"/>
      <c r="F1213"/>
      <c r="G1213"/>
      <c r="H1213"/>
      <c r="I1213"/>
    </row>
    <row r="1214" spans="1:9" x14ac:dyDescent="0.25">
      <c r="A1214"/>
      <c r="B1214"/>
      <c r="C1214"/>
      <c r="D1214"/>
      <c r="E1214"/>
      <c r="F1214"/>
      <c r="G1214"/>
      <c r="H1214"/>
      <c r="I1214"/>
    </row>
    <row r="1215" spans="1:9" x14ac:dyDescent="0.25">
      <c r="A1215"/>
      <c r="B1215"/>
      <c r="C1215"/>
      <c r="D1215"/>
      <c r="E1215"/>
      <c r="F1215"/>
      <c r="G1215"/>
      <c r="H1215"/>
      <c r="I1215"/>
    </row>
    <row r="1216" spans="1:9" x14ac:dyDescent="0.25">
      <c r="A1216"/>
      <c r="B1216"/>
      <c r="C1216"/>
      <c r="D1216"/>
      <c r="E1216"/>
      <c r="F1216"/>
      <c r="G1216"/>
      <c r="H1216"/>
      <c r="I1216"/>
    </row>
    <row r="1217" spans="1:9" x14ac:dyDescent="0.25">
      <c r="A1217"/>
      <c r="B1217"/>
      <c r="C1217"/>
      <c r="D1217"/>
      <c r="E1217"/>
      <c r="F1217"/>
      <c r="G1217"/>
      <c r="H1217"/>
      <c r="I1217"/>
    </row>
    <row r="1218" spans="1:9" x14ac:dyDescent="0.25">
      <c r="A1218"/>
      <c r="B1218"/>
      <c r="C1218"/>
      <c r="D1218"/>
      <c r="E1218"/>
      <c r="F1218"/>
      <c r="G1218"/>
      <c r="H1218"/>
      <c r="I1218"/>
    </row>
    <row r="1219" spans="1:9" x14ac:dyDescent="0.25">
      <c r="A1219"/>
      <c r="B1219"/>
      <c r="C1219"/>
      <c r="D1219"/>
      <c r="E1219"/>
      <c r="F1219"/>
      <c r="G1219"/>
      <c r="H1219"/>
      <c r="I1219"/>
    </row>
    <row r="1220" spans="1:9" x14ac:dyDescent="0.25">
      <c r="A1220"/>
      <c r="B1220"/>
      <c r="C1220"/>
      <c r="D1220"/>
      <c r="E1220"/>
      <c r="F1220"/>
      <c r="G1220"/>
      <c r="H1220"/>
      <c r="I1220"/>
    </row>
    <row r="1221" spans="1:9" x14ac:dyDescent="0.25">
      <c r="A1221"/>
      <c r="B1221"/>
      <c r="C1221"/>
      <c r="D1221"/>
      <c r="E1221"/>
      <c r="F1221"/>
      <c r="G1221"/>
      <c r="H1221"/>
      <c r="I1221"/>
    </row>
    <row r="1222" spans="1:9" x14ac:dyDescent="0.25">
      <c r="A1222"/>
      <c r="B1222"/>
      <c r="C1222"/>
      <c r="D1222"/>
      <c r="E1222"/>
      <c r="F1222"/>
      <c r="G1222"/>
      <c r="H1222"/>
      <c r="I1222"/>
    </row>
    <row r="1223" spans="1:9" x14ac:dyDescent="0.25">
      <c r="A1223"/>
      <c r="B1223"/>
      <c r="C1223"/>
      <c r="D1223"/>
      <c r="E1223"/>
      <c r="F1223"/>
      <c r="G1223"/>
      <c r="H1223"/>
      <c r="I1223"/>
    </row>
    <row r="1224" spans="1:9" x14ac:dyDescent="0.25">
      <c r="A1224"/>
      <c r="B1224"/>
      <c r="C1224"/>
      <c r="D1224"/>
      <c r="E1224"/>
      <c r="F1224"/>
      <c r="G1224"/>
      <c r="H1224"/>
      <c r="I1224"/>
    </row>
    <row r="1225" spans="1:9" x14ac:dyDescent="0.25">
      <c r="A1225"/>
      <c r="B1225"/>
      <c r="C1225"/>
      <c r="D1225"/>
      <c r="E1225"/>
      <c r="F1225"/>
      <c r="G1225"/>
      <c r="H1225"/>
      <c r="I1225"/>
    </row>
    <row r="1226" spans="1:9" x14ac:dyDescent="0.25">
      <c r="A1226"/>
      <c r="B1226"/>
      <c r="C1226"/>
      <c r="D1226"/>
      <c r="E1226"/>
      <c r="F1226"/>
      <c r="G1226"/>
      <c r="H1226"/>
      <c r="I1226"/>
    </row>
    <row r="1227" spans="1:9" x14ac:dyDescent="0.25">
      <c r="A1227"/>
      <c r="B1227"/>
      <c r="C1227"/>
      <c r="D1227"/>
      <c r="E1227"/>
      <c r="F1227"/>
      <c r="G1227"/>
      <c r="H1227"/>
      <c r="I1227"/>
    </row>
    <row r="1228" spans="1:9" x14ac:dyDescent="0.25">
      <c r="A1228"/>
      <c r="B1228"/>
      <c r="C1228"/>
      <c r="D1228"/>
      <c r="E1228"/>
      <c r="F1228"/>
      <c r="G1228"/>
      <c r="H1228"/>
      <c r="I1228"/>
    </row>
    <row r="1229" spans="1:9" x14ac:dyDescent="0.25">
      <c r="A1229"/>
      <c r="B1229"/>
      <c r="C1229"/>
      <c r="D1229"/>
      <c r="E1229"/>
      <c r="F1229"/>
      <c r="G1229"/>
      <c r="H1229"/>
      <c r="I1229"/>
    </row>
    <row r="1230" spans="1:9" x14ac:dyDescent="0.25">
      <c r="A1230"/>
      <c r="B1230"/>
      <c r="C1230"/>
      <c r="D1230"/>
      <c r="E1230"/>
      <c r="F1230"/>
      <c r="G1230"/>
      <c r="H1230"/>
      <c r="I1230"/>
    </row>
    <row r="1231" spans="1:9" x14ac:dyDescent="0.25">
      <c r="A1231"/>
      <c r="B1231"/>
      <c r="C1231"/>
      <c r="D1231"/>
      <c r="E1231"/>
      <c r="F1231"/>
      <c r="G1231"/>
      <c r="H1231"/>
      <c r="I1231"/>
    </row>
    <row r="1232" spans="1:9" x14ac:dyDescent="0.25">
      <c r="A1232"/>
      <c r="B1232"/>
      <c r="C1232"/>
      <c r="D1232"/>
      <c r="E1232"/>
      <c r="F1232"/>
      <c r="G1232"/>
      <c r="H1232"/>
      <c r="I1232"/>
    </row>
    <row r="1233" spans="1:9" x14ac:dyDescent="0.25">
      <c r="A1233"/>
      <c r="B1233"/>
      <c r="C1233"/>
      <c r="D1233"/>
      <c r="E1233"/>
      <c r="F1233"/>
      <c r="G1233"/>
      <c r="H1233"/>
      <c r="I1233"/>
    </row>
    <row r="1234" spans="1:9" x14ac:dyDescent="0.25">
      <c r="A1234"/>
      <c r="B1234"/>
      <c r="C1234"/>
      <c r="D1234"/>
      <c r="E1234"/>
      <c r="F1234"/>
      <c r="G1234"/>
      <c r="H1234"/>
      <c r="I1234"/>
    </row>
    <row r="1235" spans="1:9" x14ac:dyDescent="0.25">
      <c r="A1235"/>
      <c r="B1235"/>
      <c r="C1235"/>
      <c r="D1235"/>
      <c r="E1235"/>
      <c r="F1235"/>
      <c r="G1235"/>
      <c r="H1235"/>
      <c r="I1235"/>
    </row>
    <row r="1236" spans="1:9" x14ac:dyDescent="0.25">
      <c r="A1236"/>
      <c r="B1236"/>
      <c r="C1236"/>
      <c r="D1236"/>
      <c r="E1236"/>
      <c r="F1236"/>
      <c r="G1236"/>
      <c r="H1236"/>
      <c r="I1236"/>
    </row>
    <row r="1237" spans="1:9" x14ac:dyDescent="0.25">
      <c r="A1237"/>
      <c r="B1237"/>
      <c r="C1237"/>
      <c r="D1237"/>
      <c r="E1237"/>
      <c r="F1237"/>
      <c r="G1237"/>
      <c r="H1237"/>
      <c r="I1237"/>
    </row>
    <row r="1238" spans="1:9" x14ac:dyDescent="0.25">
      <c r="A1238"/>
      <c r="B1238"/>
      <c r="C1238"/>
      <c r="D1238"/>
      <c r="E1238"/>
      <c r="F1238"/>
      <c r="G1238"/>
      <c r="H1238"/>
      <c r="I1238"/>
    </row>
    <row r="1239" spans="1:9" x14ac:dyDescent="0.25">
      <c r="A1239"/>
      <c r="B1239"/>
      <c r="C1239"/>
      <c r="D1239"/>
      <c r="E1239"/>
      <c r="F1239"/>
      <c r="G1239"/>
      <c r="H1239"/>
      <c r="I1239"/>
    </row>
    <row r="1240" spans="1:9" x14ac:dyDescent="0.25">
      <c r="A1240"/>
      <c r="B1240"/>
      <c r="C1240"/>
      <c r="D1240"/>
      <c r="E1240"/>
      <c r="F1240"/>
      <c r="G1240"/>
      <c r="H1240"/>
      <c r="I1240"/>
    </row>
    <row r="1241" spans="1:9" x14ac:dyDescent="0.25">
      <c r="A1241"/>
      <c r="B1241"/>
      <c r="C1241"/>
      <c r="D1241"/>
      <c r="E1241"/>
      <c r="F1241"/>
      <c r="G1241"/>
      <c r="H1241"/>
      <c r="I1241"/>
    </row>
    <row r="1242" spans="1:9" x14ac:dyDescent="0.25">
      <c r="A1242"/>
      <c r="B1242"/>
      <c r="C1242"/>
      <c r="D1242"/>
      <c r="E1242"/>
      <c r="F1242"/>
      <c r="G1242"/>
      <c r="H1242"/>
      <c r="I1242"/>
    </row>
    <row r="1243" spans="1:9" x14ac:dyDescent="0.25">
      <c r="A1243"/>
      <c r="B1243"/>
      <c r="C1243"/>
      <c r="D1243"/>
      <c r="E1243"/>
      <c r="F1243"/>
      <c r="G1243"/>
      <c r="H1243"/>
      <c r="I1243"/>
    </row>
    <row r="1244" spans="1:9" x14ac:dyDescent="0.25">
      <c r="A1244"/>
      <c r="B1244"/>
      <c r="C1244"/>
      <c r="D1244"/>
      <c r="E1244"/>
      <c r="F1244"/>
      <c r="G1244"/>
      <c r="H1244"/>
      <c r="I1244"/>
    </row>
    <row r="1245" spans="1:9" x14ac:dyDescent="0.25">
      <c r="A1245"/>
      <c r="B1245"/>
      <c r="C1245"/>
      <c r="D1245"/>
      <c r="E1245"/>
      <c r="F1245"/>
      <c r="G1245"/>
      <c r="H1245"/>
      <c r="I1245"/>
    </row>
    <row r="1246" spans="1:9" x14ac:dyDescent="0.25">
      <c r="A1246"/>
      <c r="B1246"/>
      <c r="C1246"/>
      <c r="D1246"/>
      <c r="E1246"/>
      <c r="F1246"/>
      <c r="G1246"/>
      <c r="H1246"/>
      <c r="I1246"/>
    </row>
    <row r="1247" spans="1:9" x14ac:dyDescent="0.25">
      <c r="A1247"/>
      <c r="B1247"/>
      <c r="C1247"/>
      <c r="D1247"/>
      <c r="E1247"/>
      <c r="F1247"/>
      <c r="G1247"/>
      <c r="H1247"/>
      <c r="I1247"/>
    </row>
    <row r="1248" spans="1:9" x14ac:dyDescent="0.25">
      <c r="A1248"/>
      <c r="B1248"/>
      <c r="C1248"/>
      <c r="D1248"/>
      <c r="E1248"/>
      <c r="F1248"/>
      <c r="G1248"/>
      <c r="H1248"/>
      <c r="I1248"/>
    </row>
    <row r="1249" spans="1:9" x14ac:dyDescent="0.25">
      <c r="A1249"/>
      <c r="B1249"/>
      <c r="C1249"/>
      <c r="D1249"/>
      <c r="E1249"/>
      <c r="F1249"/>
      <c r="G1249"/>
      <c r="H1249"/>
      <c r="I1249"/>
    </row>
    <row r="1250" spans="1:9" x14ac:dyDescent="0.25">
      <c r="A1250"/>
      <c r="B1250"/>
      <c r="C1250"/>
      <c r="D1250"/>
      <c r="E1250"/>
      <c r="F1250"/>
      <c r="G1250"/>
      <c r="H1250"/>
      <c r="I1250"/>
    </row>
    <row r="1251" spans="1:9" x14ac:dyDescent="0.25">
      <c r="A1251"/>
      <c r="B1251"/>
      <c r="C1251"/>
      <c r="D1251"/>
      <c r="E1251"/>
      <c r="F1251"/>
      <c r="G1251"/>
      <c r="H1251"/>
      <c r="I1251"/>
    </row>
    <row r="1252" spans="1:9" x14ac:dyDescent="0.25">
      <c r="A1252"/>
      <c r="B1252"/>
      <c r="C1252"/>
      <c r="D1252"/>
      <c r="E1252"/>
      <c r="F1252"/>
      <c r="G1252"/>
      <c r="H1252"/>
      <c r="I1252"/>
    </row>
    <row r="1253" spans="1:9" x14ac:dyDescent="0.25">
      <c r="A1253"/>
      <c r="B1253"/>
      <c r="C1253"/>
      <c r="D1253"/>
      <c r="E1253"/>
      <c r="F1253"/>
      <c r="G1253"/>
      <c r="H1253"/>
      <c r="I1253"/>
    </row>
    <row r="1254" spans="1:9" x14ac:dyDescent="0.25">
      <c r="A1254"/>
      <c r="B1254"/>
      <c r="C1254"/>
      <c r="D1254"/>
      <c r="E1254"/>
      <c r="F1254"/>
      <c r="G1254"/>
      <c r="H1254"/>
      <c r="I1254"/>
    </row>
    <row r="1255" spans="1:9" x14ac:dyDescent="0.25">
      <c r="A1255"/>
      <c r="B1255"/>
      <c r="C1255"/>
      <c r="D1255"/>
      <c r="E1255"/>
      <c r="F1255"/>
      <c r="G1255"/>
      <c r="H1255"/>
      <c r="I1255"/>
    </row>
    <row r="1256" spans="1:9" x14ac:dyDescent="0.25">
      <c r="A1256"/>
      <c r="B1256"/>
      <c r="C1256"/>
      <c r="D1256"/>
      <c r="E1256"/>
      <c r="F1256"/>
      <c r="G1256"/>
      <c r="H1256"/>
      <c r="I1256"/>
    </row>
    <row r="1257" spans="1:9" x14ac:dyDescent="0.25">
      <c r="A1257"/>
      <c r="B1257"/>
      <c r="C1257"/>
      <c r="D1257"/>
      <c r="E1257"/>
      <c r="F1257"/>
      <c r="G1257"/>
      <c r="H1257"/>
      <c r="I1257"/>
    </row>
    <row r="1258" spans="1:9" x14ac:dyDescent="0.25">
      <c r="A1258"/>
      <c r="B1258"/>
      <c r="C1258"/>
      <c r="D1258"/>
      <c r="E1258"/>
      <c r="F1258"/>
      <c r="G1258"/>
      <c r="H1258"/>
      <c r="I1258"/>
    </row>
    <row r="1259" spans="1:9" x14ac:dyDescent="0.25">
      <c r="A1259"/>
      <c r="B1259"/>
      <c r="C1259"/>
      <c r="D1259"/>
      <c r="E1259"/>
      <c r="F1259"/>
      <c r="G1259"/>
      <c r="H1259"/>
      <c r="I1259"/>
    </row>
    <row r="1260" spans="1:9" x14ac:dyDescent="0.25">
      <c r="A1260"/>
      <c r="B1260"/>
      <c r="C1260"/>
      <c r="D1260"/>
      <c r="E1260"/>
      <c r="F1260"/>
      <c r="G1260"/>
      <c r="H1260"/>
      <c r="I1260"/>
    </row>
    <row r="1261" spans="1:9" x14ac:dyDescent="0.25">
      <c r="A1261"/>
      <c r="B1261"/>
      <c r="C1261"/>
      <c r="D1261"/>
      <c r="E1261"/>
      <c r="F1261"/>
      <c r="G1261"/>
      <c r="H1261"/>
      <c r="I1261"/>
    </row>
    <row r="1262" spans="1:9" x14ac:dyDescent="0.25">
      <c r="A1262"/>
      <c r="B1262"/>
      <c r="C1262"/>
      <c r="D1262"/>
      <c r="E1262"/>
      <c r="F1262"/>
      <c r="G1262"/>
      <c r="H1262"/>
      <c r="I1262"/>
    </row>
    <row r="1263" spans="1:9" x14ac:dyDescent="0.25">
      <c r="A1263"/>
      <c r="B1263"/>
      <c r="C1263"/>
      <c r="D1263"/>
      <c r="E1263"/>
      <c r="F1263"/>
      <c r="G1263"/>
      <c r="H1263"/>
      <c r="I1263"/>
    </row>
    <row r="1264" spans="1:9" x14ac:dyDescent="0.25">
      <c r="A1264"/>
      <c r="B1264"/>
      <c r="C1264"/>
      <c r="D1264"/>
      <c r="E1264"/>
      <c r="F1264"/>
      <c r="G1264"/>
      <c r="H1264"/>
      <c r="I1264"/>
    </row>
    <row r="1265" spans="1:9" x14ac:dyDescent="0.25">
      <c r="A1265"/>
      <c r="B1265"/>
      <c r="C1265"/>
      <c r="D1265"/>
      <c r="E1265"/>
      <c r="F1265"/>
      <c r="G1265"/>
      <c r="H1265"/>
      <c r="I1265"/>
    </row>
    <row r="1266" spans="1:9" x14ac:dyDescent="0.25">
      <c r="A1266"/>
      <c r="B1266"/>
      <c r="C1266"/>
      <c r="D1266"/>
      <c r="E1266"/>
      <c r="F1266"/>
      <c r="G1266"/>
      <c r="H1266"/>
      <c r="I1266"/>
    </row>
    <row r="1267" spans="1:9" x14ac:dyDescent="0.25">
      <c r="A1267"/>
      <c r="B1267"/>
      <c r="C1267"/>
      <c r="D1267"/>
      <c r="E1267"/>
      <c r="F1267"/>
      <c r="G1267"/>
      <c r="H1267"/>
      <c r="I1267"/>
    </row>
    <row r="1268" spans="1:9" x14ac:dyDescent="0.25">
      <c r="A1268"/>
      <c r="B1268"/>
      <c r="C1268"/>
      <c r="D1268"/>
      <c r="E1268"/>
      <c r="F1268"/>
      <c r="G1268"/>
      <c r="H1268"/>
      <c r="I1268"/>
    </row>
    <row r="1269" spans="1:9" x14ac:dyDescent="0.25">
      <c r="A1269"/>
      <c r="B1269"/>
      <c r="C1269"/>
      <c r="D1269"/>
      <c r="E1269"/>
      <c r="F1269"/>
      <c r="G1269"/>
      <c r="H1269"/>
      <c r="I1269"/>
    </row>
    <row r="1270" spans="1:9" x14ac:dyDescent="0.25">
      <c r="A1270"/>
      <c r="B1270"/>
      <c r="C1270"/>
      <c r="D1270"/>
      <c r="E1270"/>
      <c r="F1270"/>
      <c r="G1270"/>
      <c r="H1270"/>
      <c r="I1270"/>
    </row>
    <row r="1271" spans="1:9" x14ac:dyDescent="0.25">
      <c r="A1271"/>
      <c r="B1271"/>
      <c r="C1271"/>
      <c r="D1271"/>
      <c r="E1271"/>
      <c r="F1271"/>
      <c r="G1271"/>
      <c r="H1271"/>
      <c r="I1271"/>
    </row>
    <row r="1272" spans="1:9" x14ac:dyDescent="0.25">
      <c r="A1272"/>
      <c r="B1272"/>
      <c r="C1272"/>
      <c r="D1272"/>
      <c r="E1272"/>
      <c r="F1272"/>
      <c r="G1272"/>
      <c r="H1272"/>
      <c r="I1272"/>
    </row>
    <row r="1273" spans="1:9" x14ac:dyDescent="0.25">
      <c r="A1273"/>
      <c r="B1273"/>
      <c r="C1273"/>
      <c r="D1273"/>
      <c r="E1273"/>
      <c r="F1273"/>
      <c r="G1273"/>
      <c r="H1273"/>
      <c r="I1273"/>
    </row>
    <row r="1274" spans="1:9" x14ac:dyDescent="0.25">
      <c r="A1274"/>
      <c r="B1274"/>
      <c r="C1274"/>
      <c r="D1274"/>
      <c r="E1274"/>
      <c r="F1274"/>
      <c r="G1274"/>
      <c r="H1274"/>
      <c r="I1274"/>
    </row>
    <row r="1275" spans="1:9" x14ac:dyDescent="0.25">
      <c r="A1275"/>
      <c r="B1275"/>
      <c r="C1275"/>
      <c r="D1275"/>
      <c r="E1275"/>
      <c r="F1275"/>
      <c r="G1275"/>
      <c r="H1275"/>
      <c r="I1275"/>
    </row>
    <row r="1276" spans="1:9" x14ac:dyDescent="0.25">
      <c r="A1276"/>
      <c r="B1276"/>
      <c r="C1276"/>
      <c r="D1276"/>
      <c r="E1276"/>
      <c r="F1276"/>
      <c r="G1276"/>
      <c r="H1276"/>
      <c r="I1276"/>
    </row>
    <row r="1277" spans="1:9" x14ac:dyDescent="0.25">
      <c r="A1277"/>
      <c r="B1277"/>
      <c r="C1277"/>
      <c r="D1277"/>
      <c r="E1277"/>
      <c r="F1277"/>
      <c r="G1277"/>
      <c r="H1277"/>
      <c r="I1277"/>
    </row>
    <row r="1278" spans="1:9" x14ac:dyDescent="0.25">
      <c r="A1278"/>
      <c r="B1278"/>
      <c r="C1278"/>
      <c r="D1278"/>
      <c r="E1278"/>
      <c r="F1278"/>
      <c r="G1278"/>
      <c r="H1278"/>
      <c r="I1278"/>
    </row>
    <row r="1279" spans="1:9" x14ac:dyDescent="0.25">
      <c r="A1279"/>
      <c r="B1279"/>
      <c r="C1279"/>
      <c r="D1279"/>
      <c r="E1279"/>
      <c r="F1279"/>
      <c r="G1279"/>
      <c r="H1279"/>
      <c r="I1279"/>
    </row>
    <row r="1280" spans="1:9" x14ac:dyDescent="0.25">
      <c r="A1280"/>
      <c r="B1280"/>
      <c r="C1280"/>
      <c r="D1280"/>
      <c r="E1280"/>
      <c r="F1280"/>
      <c r="G1280"/>
      <c r="H1280"/>
      <c r="I1280"/>
    </row>
    <row r="1281" spans="1:9" x14ac:dyDescent="0.25">
      <c r="A1281"/>
      <c r="B1281"/>
      <c r="C1281"/>
      <c r="D1281"/>
      <c r="E1281"/>
      <c r="F1281"/>
      <c r="G1281"/>
      <c r="H1281"/>
      <c r="I1281"/>
    </row>
    <row r="1282" spans="1:9" x14ac:dyDescent="0.25">
      <c r="A1282"/>
      <c r="B1282"/>
      <c r="C1282"/>
      <c r="D1282"/>
      <c r="E1282"/>
      <c r="F1282"/>
      <c r="G1282"/>
      <c r="H1282"/>
      <c r="I1282"/>
    </row>
    <row r="1283" spans="1:9" x14ac:dyDescent="0.25">
      <c r="A1283"/>
      <c r="B1283"/>
      <c r="C1283"/>
      <c r="D1283"/>
      <c r="E1283"/>
      <c r="F1283"/>
      <c r="G1283"/>
      <c r="H1283"/>
      <c r="I1283"/>
    </row>
    <row r="1284" spans="1:9" x14ac:dyDescent="0.25">
      <c r="A1284"/>
      <c r="B1284"/>
      <c r="C1284"/>
      <c r="D1284"/>
      <c r="E1284"/>
      <c r="F1284"/>
      <c r="G1284"/>
      <c r="H1284"/>
      <c r="I1284"/>
    </row>
    <row r="1285" spans="1:9" x14ac:dyDescent="0.25">
      <c r="A1285"/>
      <c r="B1285"/>
      <c r="C1285"/>
      <c r="D1285"/>
      <c r="E1285"/>
      <c r="F1285"/>
      <c r="G1285"/>
      <c r="H1285"/>
      <c r="I1285"/>
    </row>
    <row r="1286" spans="1:9" x14ac:dyDescent="0.25">
      <c r="A1286"/>
      <c r="B1286"/>
      <c r="C1286"/>
      <c r="D1286"/>
      <c r="E1286"/>
      <c r="F1286"/>
      <c r="G1286"/>
      <c r="H1286"/>
      <c r="I1286"/>
    </row>
    <row r="1287" spans="1:9" x14ac:dyDescent="0.25">
      <c r="A1287"/>
      <c r="B1287"/>
      <c r="C1287"/>
      <c r="D1287"/>
      <c r="E1287"/>
      <c r="F1287"/>
      <c r="G1287"/>
      <c r="H1287"/>
      <c r="I1287"/>
    </row>
    <row r="1288" spans="1:9" x14ac:dyDescent="0.25">
      <c r="A1288"/>
      <c r="B1288"/>
      <c r="C1288"/>
      <c r="D1288"/>
      <c r="E1288"/>
      <c r="F1288"/>
      <c r="G1288"/>
      <c r="H1288"/>
      <c r="I1288"/>
    </row>
    <row r="1289" spans="1:9" x14ac:dyDescent="0.25">
      <c r="A1289"/>
      <c r="B1289"/>
      <c r="C1289"/>
      <c r="D1289"/>
      <c r="E1289"/>
      <c r="F1289"/>
      <c r="G1289"/>
      <c r="H1289"/>
      <c r="I1289"/>
    </row>
    <row r="1290" spans="1:9" x14ac:dyDescent="0.25">
      <c r="A1290"/>
      <c r="B1290"/>
      <c r="C1290"/>
      <c r="D1290"/>
      <c r="E1290"/>
      <c r="F1290"/>
      <c r="G1290"/>
      <c r="H1290"/>
      <c r="I1290"/>
    </row>
    <row r="1291" spans="1:9" x14ac:dyDescent="0.25">
      <c r="A1291"/>
      <c r="B1291"/>
      <c r="C1291"/>
      <c r="D1291"/>
      <c r="E1291"/>
      <c r="F1291"/>
      <c r="G1291"/>
      <c r="H1291"/>
      <c r="I1291"/>
    </row>
    <row r="1292" spans="1:9" x14ac:dyDescent="0.25">
      <c r="A1292"/>
      <c r="B1292"/>
      <c r="C1292"/>
      <c r="D1292"/>
      <c r="E1292"/>
      <c r="F1292"/>
      <c r="G1292"/>
      <c r="H1292"/>
      <c r="I1292"/>
    </row>
    <row r="1293" spans="1:9" x14ac:dyDescent="0.25">
      <c r="A1293"/>
      <c r="B1293"/>
      <c r="C1293"/>
      <c r="D1293"/>
      <c r="E1293"/>
      <c r="F1293"/>
      <c r="G1293"/>
      <c r="H1293"/>
      <c r="I1293"/>
    </row>
    <row r="1294" spans="1:9" x14ac:dyDescent="0.25">
      <c r="A1294"/>
      <c r="B1294"/>
      <c r="C1294"/>
      <c r="D1294"/>
      <c r="E1294"/>
      <c r="F1294"/>
      <c r="G1294"/>
      <c r="H1294"/>
      <c r="I1294"/>
    </row>
    <row r="1295" spans="1:9" x14ac:dyDescent="0.25">
      <c r="A1295"/>
      <c r="B1295"/>
      <c r="C1295"/>
      <c r="D1295"/>
      <c r="E1295"/>
      <c r="F1295"/>
      <c r="G1295"/>
      <c r="H1295"/>
      <c r="I1295"/>
    </row>
    <row r="1296" spans="1:9" x14ac:dyDescent="0.25">
      <c r="A1296"/>
      <c r="B1296"/>
      <c r="C1296"/>
      <c r="D1296"/>
      <c r="E1296"/>
      <c r="F1296"/>
      <c r="G1296"/>
      <c r="H1296"/>
      <c r="I1296"/>
    </row>
    <row r="1297" spans="1:9" x14ac:dyDescent="0.25">
      <c r="A1297"/>
      <c r="B1297"/>
      <c r="C1297"/>
      <c r="D1297"/>
      <c r="E1297"/>
      <c r="F1297"/>
      <c r="G1297"/>
      <c r="H1297"/>
      <c r="I1297"/>
    </row>
    <row r="1298" spans="1:9" x14ac:dyDescent="0.25">
      <c r="A1298"/>
      <c r="B1298"/>
      <c r="C1298"/>
      <c r="D1298"/>
      <c r="E1298"/>
      <c r="F1298"/>
      <c r="G1298"/>
      <c r="H1298"/>
      <c r="I1298"/>
    </row>
    <row r="1299" spans="1:9" x14ac:dyDescent="0.25">
      <c r="A1299"/>
      <c r="B1299"/>
      <c r="C1299"/>
      <c r="D1299"/>
      <c r="E1299"/>
      <c r="F1299"/>
      <c r="G1299"/>
      <c r="H1299"/>
      <c r="I1299"/>
    </row>
    <row r="1300" spans="1:9" x14ac:dyDescent="0.25">
      <c r="A1300"/>
      <c r="B1300"/>
      <c r="C1300"/>
      <c r="D1300"/>
      <c r="E1300"/>
      <c r="F1300"/>
      <c r="G1300"/>
      <c r="H1300"/>
      <c r="I1300"/>
    </row>
    <row r="1301" spans="1:9" x14ac:dyDescent="0.25">
      <c r="A1301"/>
      <c r="B1301"/>
      <c r="C1301"/>
      <c r="D1301"/>
      <c r="E1301"/>
      <c r="F1301"/>
      <c r="G1301"/>
      <c r="H1301"/>
      <c r="I1301"/>
    </row>
    <row r="1302" spans="1:9" x14ac:dyDescent="0.25">
      <c r="A1302"/>
      <c r="B1302"/>
      <c r="C1302"/>
      <c r="D1302"/>
      <c r="E1302"/>
      <c r="F1302"/>
      <c r="G1302"/>
      <c r="H1302"/>
      <c r="I1302"/>
    </row>
    <row r="1303" spans="1:9" x14ac:dyDescent="0.25">
      <c r="A1303"/>
      <c r="B1303"/>
      <c r="C1303"/>
      <c r="D1303"/>
      <c r="E1303"/>
      <c r="F1303"/>
      <c r="G1303"/>
      <c r="H1303"/>
      <c r="I1303"/>
    </row>
    <row r="1304" spans="1:9" x14ac:dyDescent="0.25">
      <c r="A1304"/>
      <c r="B1304"/>
      <c r="C1304"/>
      <c r="D1304"/>
      <c r="E1304"/>
      <c r="F1304"/>
      <c r="G1304"/>
      <c r="H1304"/>
      <c r="I1304"/>
    </row>
    <row r="1305" spans="1:9" x14ac:dyDescent="0.25">
      <c r="A1305"/>
      <c r="B1305"/>
      <c r="C1305"/>
      <c r="D1305"/>
      <c r="E1305"/>
      <c r="F1305"/>
      <c r="G1305"/>
      <c r="H1305"/>
      <c r="I1305"/>
    </row>
    <row r="1306" spans="1:9" x14ac:dyDescent="0.25">
      <c r="A1306"/>
      <c r="B1306"/>
      <c r="C1306"/>
      <c r="D1306"/>
      <c r="E1306"/>
      <c r="F1306"/>
      <c r="G1306"/>
      <c r="H1306"/>
      <c r="I1306"/>
    </row>
    <row r="1307" spans="1:9" x14ac:dyDescent="0.25">
      <c r="A1307"/>
      <c r="B1307"/>
      <c r="C1307"/>
      <c r="D1307"/>
      <c r="E1307"/>
      <c r="F1307"/>
      <c r="G1307"/>
      <c r="H1307"/>
      <c r="I1307"/>
    </row>
    <row r="1308" spans="1:9" x14ac:dyDescent="0.25">
      <c r="A1308"/>
      <c r="B1308"/>
      <c r="C1308"/>
      <c r="D1308"/>
      <c r="E1308"/>
      <c r="F1308"/>
      <c r="G1308"/>
      <c r="H1308"/>
      <c r="I1308"/>
    </row>
    <row r="1309" spans="1:9" x14ac:dyDescent="0.25">
      <c r="A1309"/>
      <c r="B1309"/>
      <c r="C1309"/>
      <c r="D1309"/>
      <c r="E1309"/>
      <c r="F1309"/>
      <c r="G1309"/>
      <c r="H1309"/>
      <c r="I1309"/>
    </row>
    <row r="1310" spans="1:9" x14ac:dyDescent="0.25">
      <c r="A1310"/>
      <c r="B1310"/>
      <c r="C1310"/>
      <c r="D1310"/>
      <c r="E1310"/>
      <c r="F1310"/>
      <c r="G1310"/>
      <c r="H1310"/>
      <c r="I1310"/>
    </row>
    <row r="1311" spans="1:9" x14ac:dyDescent="0.25">
      <c r="A1311"/>
      <c r="B1311"/>
      <c r="C1311"/>
      <c r="D1311"/>
      <c r="E1311"/>
      <c r="F1311"/>
      <c r="G1311"/>
      <c r="H1311"/>
      <c r="I1311"/>
    </row>
    <row r="1312" spans="1:9" x14ac:dyDescent="0.25">
      <c r="A1312"/>
      <c r="B1312"/>
      <c r="C1312"/>
      <c r="D1312"/>
      <c r="E1312"/>
      <c r="F1312"/>
      <c r="G1312"/>
      <c r="H1312"/>
      <c r="I1312"/>
    </row>
    <row r="1313" spans="1:9" x14ac:dyDescent="0.25">
      <c r="A1313"/>
      <c r="B1313"/>
      <c r="C1313"/>
      <c r="D1313"/>
      <c r="E1313"/>
      <c r="F1313"/>
      <c r="G1313"/>
      <c r="H1313"/>
      <c r="I1313"/>
    </row>
    <row r="1314" spans="1:9" x14ac:dyDescent="0.25">
      <c r="A1314"/>
      <c r="B1314"/>
      <c r="C1314"/>
      <c r="D1314"/>
      <c r="E1314"/>
      <c r="F1314"/>
      <c r="G1314"/>
      <c r="H1314"/>
      <c r="I1314"/>
    </row>
    <row r="1315" spans="1:9" x14ac:dyDescent="0.25">
      <c r="A1315"/>
      <c r="B1315"/>
      <c r="C1315"/>
      <c r="D1315"/>
      <c r="E1315"/>
      <c r="F1315"/>
      <c r="G1315"/>
      <c r="H1315"/>
      <c r="I1315"/>
    </row>
    <row r="1316" spans="1:9" x14ac:dyDescent="0.25">
      <c r="A1316"/>
      <c r="B1316"/>
      <c r="C1316"/>
      <c r="D1316"/>
      <c r="E1316"/>
      <c r="F1316"/>
      <c r="G1316"/>
      <c r="H1316"/>
      <c r="I1316"/>
    </row>
    <row r="1317" spans="1:9" x14ac:dyDescent="0.25">
      <c r="A1317"/>
      <c r="B1317"/>
      <c r="C1317"/>
      <c r="D1317"/>
      <c r="E1317"/>
      <c r="F1317"/>
      <c r="G1317"/>
      <c r="H1317"/>
      <c r="I1317"/>
    </row>
    <row r="1318" spans="1:9" x14ac:dyDescent="0.25">
      <c r="A1318"/>
      <c r="B1318"/>
      <c r="C1318"/>
      <c r="D1318"/>
      <c r="E1318"/>
      <c r="F1318"/>
      <c r="G1318"/>
      <c r="H1318"/>
      <c r="I1318"/>
    </row>
    <row r="1319" spans="1:9" x14ac:dyDescent="0.25">
      <c r="A1319"/>
      <c r="B1319"/>
      <c r="C1319"/>
      <c r="D1319"/>
      <c r="E1319"/>
      <c r="F1319"/>
      <c r="G1319"/>
      <c r="H1319"/>
      <c r="I1319"/>
    </row>
    <row r="1320" spans="1:9" x14ac:dyDescent="0.25">
      <c r="A1320"/>
      <c r="B1320"/>
      <c r="C1320"/>
      <c r="D1320"/>
      <c r="E1320"/>
      <c r="F1320"/>
      <c r="G1320"/>
      <c r="H1320"/>
      <c r="I1320"/>
    </row>
    <row r="1321" spans="1:9" x14ac:dyDescent="0.25">
      <c r="A1321"/>
      <c r="B1321"/>
      <c r="C1321"/>
      <c r="D1321"/>
      <c r="E1321"/>
      <c r="F1321"/>
      <c r="G1321"/>
      <c r="H1321"/>
      <c r="I1321"/>
    </row>
    <row r="1322" spans="1:9" x14ac:dyDescent="0.25">
      <c r="A1322"/>
      <c r="B1322"/>
      <c r="C1322"/>
      <c r="D1322"/>
      <c r="E1322"/>
      <c r="F1322"/>
      <c r="G1322"/>
      <c r="H1322"/>
      <c r="I1322"/>
    </row>
    <row r="1323" spans="1:9" x14ac:dyDescent="0.25">
      <c r="A1323"/>
      <c r="B1323"/>
      <c r="C1323"/>
      <c r="D1323"/>
      <c r="E1323"/>
      <c r="F1323"/>
      <c r="G1323"/>
      <c r="H1323"/>
      <c r="I1323"/>
    </row>
    <row r="1324" spans="1:9" x14ac:dyDescent="0.25">
      <c r="A1324"/>
      <c r="B1324"/>
      <c r="C1324"/>
      <c r="D1324"/>
      <c r="E1324"/>
      <c r="F1324"/>
      <c r="G1324"/>
      <c r="H1324"/>
      <c r="I1324"/>
    </row>
    <row r="1325" spans="1:9" x14ac:dyDescent="0.25">
      <c r="A1325"/>
      <c r="B1325"/>
      <c r="C1325"/>
      <c r="D1325"/>
      <c r="E1325"/>
      <c r="F1325"/>
      <c r="G1325"/>
      <c r="H1325"/>
      <c r="I1325"/>
    </row>
    <row r="1326" spans="1:9" x14ac:dyDescent="0.25">
      <c r="A1326"/>
      <c r="B1326"/>
      <c r="C1326"/>
      <c r="D1326"/>
      <c r="E1326"/>
      <c r="F1326"/>
      <c r="G1326"/>
      <c r="H1326"/>
      <c r="I1326"/>
    </row>
    <row r="1327" spans="1:9" x14ac:dyDescent="0.25">
      <c r="A1327"/>
      <c r="B1327"/>
      <c r="C1327"/>
      <c r="D1327"/>
      <c r="E1327"/>
      <c r="F1327"/>
      <c r="G1327"/>
      <c r="H1327"/>
      <c r="I1327"/>
    </row>
    <row r="1328" spans="1:9" x14ac:dyDescent="0.25">
      <c r="A1328"/>
      <c r="B1328"/>
      <c r="C1328"/>
      <c r="D1328"/>
      <c r="E1328"/>
      <c r="F1328"/>
      <c r="G1328"/>
      <c r="H1328"/>
      <c r="I1328"/>
    </row>
    <row r="1329" spans="1:9" x14ac:dyDescent="0.25">
      <c r="A1329"/>
      <c r="B1329"/>
      <c r="C1329"/>
      <c r="D1329"/>
      <c r="E1329"/>
      <c r="F1329"/>
      <c r="G1329"/>
      <c r="H1329"/>
      <c r="I1329"/>
    </row>
    <row r="1330" spans="1:9" x14ac:dyDescent="0.25">
      <c r="A1330"/>
      <c r="B1330"/>
      <c r="C1330"/>
      <c r="D1330"/>
      <c r="E1330"/>
      <c r="F1330"/>
      <c r="G1330"/>
      <c r="H1330"/>
      <c r="I1330"/>
    </row>
    <row r="1331" spans="1:9" x14ac:dyDescent="0.25">
      <c r="A1331"/>
      <c r="B1331"/>
      <c r="C1331"/>
      <c r="D1331"/>
      <c r="E1331"/>
      <c r="F1331"/>
      <c r="G1331"/>
      <c r="H1331"/>
      <c r="I1331"/>
    </row>
    <row r="1332" spans="1:9" x14ac:dyDescent="0.25">
      <c r="A1332"/>
      <c r="B1332"/>
      <c r="C1332"/>
      <c r="D1332"/>
      <c r="E1332"/>
      <c r="F1332"/>
      <c r="G1332"/>
      <c r="H1332"/>
      <c r="I1332"/>
    </row>
    <row r="1333" spans="1:9" x14ac:dyDescent="0.25">
      <c r="A1333"/>
      <c r="B1333"/>
      <c r="C1333"/>
      <c r="D1333"/>
      <c r="E1333"/>
      <c r="F1333"/>
      <c r="G1333"/>
      <c r="H1333"/>
      <c r="I1333"/>
    </row>
    <row r="1334" spans="1:9" x14ac:dyDescent="0.25">
      <c r="A1334"/>
      <c r="B1334"/>
      <c r="C1334"/>
      <c r="D1334"/>
      <c r="E1334"/>
      <c r="F1334"/>
      <c r="G1334"/>
      <c r="H1334"/>
      <c r="I1334"/>
    </row>
    <row r="1335" spans="1:9" x14ac:dyDescent="0.25">
      <c r="A1335"/>
      <c r="B1335"/>
      <c r="C1335"/>
      <c r="D1335"/>
      <c r="E1335"/>
      <c r="F1335"/>
      <c r="G1335"/>
      <c r="H1335"/>
      <c r="I1335"/>
    </row>
    <row r="1336" spans="1:9" x14ac:dyDescent="0.25">
      <c r="A1336"/>
      <c r="B1336"/>
      <c r="C1336"/>
      <c r="D1336"/>
      <c r="E1336"/>
      <c r="F1336"/>
      <c r="G1336"/>
      <c r="H1336"/>
      <c r="I1336"/>
    </row>
    <row r="1337" spans="1:9" x14ac:dyDescent="0.25">
      <c r="A1337"/>
      <c r="B1337"/>
      <c r="C1337"/>
      <c r="D1337"/>
      <c r="E1337"/>
      <c r="F1337"/>
      <c r="G1337"/>
      <c r="H1337"/>
      <c r="I1337"/>
    </row>
    <row r="1338" spans="1:9" x14ac:dyDescent="0.25">
      <c r="A1338"/>
      <c r="B1338"/>
      <c r="C1338"/>
      <c r="D1338"/>
      <c r="E1338"/>
      <c r="F1338"/>
      <c r="G1338"/>
      <c r="H1338"/>
      <c r="I1338"/>
    </row>
    <row r="1339" spans="1:9" x14ac:dyDescent="0.25">
      <c r="A1339"/>
      <c r="B1339"/>
      <c r="C1339"/>
      <c r="D1339"/>
      <c r="E1339"/>
      <c r="F1339"/>
      <c r="G1339"/>
      <c r="H1339"/>
      <c r="I1339"/>
    </row>
    <row r="1340" spans="1:9" x14ac:dyDescent="0.25">
      <c r="A1340"/>
      <c r="B1340"/>
      <c r="C1340"/>
      <c r="D1340"/>
      <c r="E1340"/>
      <c r="F1340"/>
      <c r="G1340"/>
      <c r="H1340"/>
      <c r="I1340"/>
    </row>
    <row r="1341" spans="1:9" x14ac:dyDescent="0.25">
      <c r="A1341"/>
      <c r="B1341"/>
      <c r="C1341"/>
      <c r="D1341"/>
      <c r="E1341"/>
      <c r="F1341"/>
      <c r="G1341"/>
      <c r="H1341"/>
      <c r="I1341"/>
    </row>
    <row r="1342" spans="1:9" x14ac:dyDescent="0.25">
      <c r="A1342"/>
      <c r="B1342"/>
      <c r="C1342"/>
      <c r="D1342"/>
      <c r="E1342"/>
      <c r="F1342"/>
      <c r="G1342"/>
      <c r="H1342"/>
      <c r="I1342"/>
    </row>
    <row r="1343" spans="1:9" x14ac:dyDescent="0.25">
      <c r="A1343"/>
      <c r="B1343"/>
      <c r="C1343"/>
      <c r="D1343"/>
      <c r="E1343"/>
      <c r="F1343"/>
      <c r="G1343"/>
      <c r="H1343"/>
      <c r="I1343"/>
    </row>
    <row r="1344" spans="1:9" x14ac:dyDescent="0.25">
      <c r="A1344"/>
      <c r="B1344"/>
      <c r="C1344"/>
      <c r="D1344"/>
      <c r="E1344"/>
      <c r="F1344"/>
      <c r="G1344"/>
      <c r="H1344"/>
      <c r="I1344"/>
    </row>
    <row r="1345" spans="1:9" x14ac:dyDescent="0.25">
      <c r="A1345"/>
      <c r="B1345"/>
      <c r="C1345"/>
      <c r="D1345"/>
      <c r="E1345"/>
      <c r="F1345"/>
      <c r="G1345"/>
      <c r="H1345"/>
      <c r="I1345"/>
    </row>
    <row r="1346" spans="1:9" x14ac:dyDescent="0.25">
      <c r="A1346"/>
      <c r="B1346"/>
      <c r="C1346"/>
      <c r="D1346"/>
      <c r="E1346"/>
      <c r="F1346"/>
      <c r="G1346"/>
      <c r="H1346"/>
      <c r="I1346"/>
    </row>
    <row r="1347" spans="1:9" x14ac:dyDescent="0.25">
      <c r="A1347"/>
      <c r="B1347"/>
      <c r="C1347"/>
      <c r="D1347"/>
      <c r="E1347"/>
      <c r="F1347"/>
      <c r="G1347"/>
      <c r="H1347"/>
      <c r="I1347"/>
    </row>
    <row r="1348" spans="1:9" x14ac:dyDescent="0.25">
      <c r="A1348"/>
      <c r="B1348"/>
      <c r="C1348"/>
      <c r="D1348"/>
      <c r="E1348"/>
      <c r="F1348"/>
      <c r="G1348"/>
      <c r="H1348"/>
      <c r="I1348"/>
    </row>
    <row r="1349" spans="1:9" x14ac:dyDescent="0.25">
      <c r="A1349"/>
      <c r="B1349"/>
      <c r="C1349"/>
      <c r="D1349"/>
      <c r="E1349"/>
      <c r="F1349"/>
      <c r="G1349"/>
      <c r="H1349"/>
      <c r="I1349"/>
    </row>
    <row r="1350" spans="1:9" x14ac:dyDescent="0.25">
      <c r="A1350"/>
      <c r="B1350"/>
      <c r="C1350"/>
      <c r="D1350"/>
      <c r="E1350"/>
      <c r="F1350"/>
      <c r="G1350"/>
      <c r="H1350"/>
      <c r="I1350"/>
    </row>
    <row r="1351" spans="1:9" x14ac:dyDescent="0.25">
      <c r="A1351"/>
      <c r="B1351"/>
      <c r="C1351"/>
      <c r="D1351"/>
      <c r="E1351"/>
      <c r="F1351"/>
      <c r="G1351"/>
      <c r="H1351"/>
      <c r="I1351"/>
    </row>
    <row r="1352" spans="1:9" x14ac:dyDescent="0.25">
      <c r="A1352"/>
      <c r="B1352"/>
      <c r="C1352"/>
      <c r="D1352"/>
      <c r="E1352"/>
      <c r="F1352"/>
      <c r="G1352"/>
      <c r="H1352"/>
      <c r="I1352"/>
    </row>
    <row r="1353" spans="1:9" x14ac:dyDescent="0.25">
      <c r="A1353"/>
      <c r="B1353"/>
      <c r="C1353"/>
      <c r="D1353"/>
      <c r="E1353"/>
      <c r="F1353"/>
      <c r="G1353"/>
      <c r="H1353"/>
      <c r="I1353"/>
    </row>
    <row r="1354" spans="1:9" x14ac:dyDescent="0.25">
      <c r="A1354"/>
      <c r="B1354"/>
      <c r="C1354"/>
      <c r="D1354"/>
      <c r="E1354"/>
      <c r="F1354"/>
      <c r="G1354"/>
      <c r="H1354"/>
      <c r="I1354"/>
    </row>
    <row r="1355" spans="1:9" x14ac:dyDescent="0.25">
      <c r="A1355"/>
      <c r="B1355"/>
      <c r="C1355"/>
      <c r="D1355"/>
      <c r="E1355"/>
      <c r="F1355"/>
      <c r="G1355"/>
      <c r="H1355"/>
      <c r="I1355"/>
    </row>
    <row r="1356" spans="1:9" x14ac:dyDescent="0.25">
      <c r="A1356"/>
      <c r="B1356"/>
      <c r="C1356"/>
      <c r="D1356"/>
      <c r="E1356"/>
      <c r="F1356"/>
      <c r="G1356"/>
      <c r="H1356"/>
      <c r="I1356"/>
    </row>
    <row r="1357" spans="1:9" x14ac:dyDescent="0.25">
      <c r="A1357"/>
      <c r="B1357"/>
      <c r="C1357"/>
      <c r="D1357"/>
      <c r="E1357"/>
      <c r="F1357"/>
      <c r="G1357"/>
      <c r="H1357"/>
      <c r="I1357"/>
    </row>
    <row r="1358" spans="1:9" x14ac:dyDescent="0.25">
      <c r="A1358"/>
      <c r="B1358"/>
      <c r="C1358"/>
      <c r="D1358"/>
      <c r="E1358"/>
      <c r="F1358"/>
      <c r="G1358"/>
      <c r="H1358"/>
      <c r="I1358"/>
    </row>
    <row r="1359" spans="1:9" x14ac:dyDescent="0.25">
      <c r="A1359"/>
      <c r="B1359"/>
      <c r="C1359"/>
      <c r="D1359"/>
      <c r="E1359"/>
      <c r="F1359"/>
      <c r="G1359"/>
      <c r="H1359"/>
      <c r="I1359"/>
    </row>
    <row r="1360" spans="1:9" x14ac:dyDescent="0.25">
      <c r="A1360"/>
      <c r="B1360"/>
      <c r="C1360"/>
      <c r="D1360"/>
      <c r="E1360"/>
      <c r="F1360"/>
      <c r="G1360"/>
      <c r="H1360"/>
      <c r="I1360"/>
    </row>
    <row r="1361" spans="1:9" x14ac:dyDescent="0.25">
      <c r="A1361"/>
      <c r="B1361"/>
      <c r="C1361"/>
      <c r="D1361"/>
      <c r="E1361"/>
      <c r="F1361"/>
      <c r="G1361"/>
      <c r="H1361"/>
      <c r="I1361"/>
    </row>
    <row r="1362" spans="1:9" x14ac:dyDescent="0.25">
      <c r="A1362"/>
      <c r="B1362"/>
      <c r="C1362"/>
      <c r="D1362"/>
      <c r="E1362"/>
      <c r="F1362"/>
      <c r="G1362"/>
      <c r="H1362"/>
      <c r="I1362"/>
    </row>
    <row r="1363" spans="1:9" x14ac:dyDescent="0.25">
      <c r="A1363"/>
      <c r="B1363"/>
      <c r="C1363"/>
      <c r="D1363"/>
      <c r="E1363"/>
      <c r="F1363"/>
      <c r="G1363"/>
      <c r="H1363"/>
      <c r="I1363"/>
    </row>
    <row r="1364" spans="1:9" x14ac:dyDescent="0.25">
      <c r="A1364"/>
      <c r="B1364"/>
      <c r="C1364"/>
      <c r="D1364"/>
      <c r="E1364"/>
      <c r="F1364"/>
      <c r="G1364"/>
      <c r="H1364"/>
      <c r="I1364"/>
    </row>
    <row r="1365" spans="1:9" x14ac:dyDescent="0.25">
      <c r="A1365"/>
      <c r="B1365"/>
      <c r="C1365"/>
      <c r="D1365"/>
      <c r="E1365"/>
      <c r="F1365"/>
      <c r="G1365"/>
      <c r="H1365"/>
      <c r="I1365"/>
    </row>
    <row r="1366" spans="1:9" x14ac:dyDescent="0.25">
      <c r="A1366"/>
      <c r="B1366"/>
      <c r="C1366"/>
      <c r="D1366"/>
      <c r="E1366"/>
      <c r="F1366"/>
      <c r="G1366"/>
      <c r="H1366"/>
      <c r="I1366"/>
    </row>
    <row r="1367" spans="1:9" x14ac:dyDescent="0.25">
      <c r="A1367"/>
      <c r="B1367"/>
      <c r="C1367"/>
      <c r="D1367"/>
      <c r="E1367"/>
      <c r="F1367"/>
      <c r="G1367"/>
      <c r="H1367"/>
      <c r="I1367"/>
    </row>
    <row r="1368" spans="1:9" x14ac:dyDescent="0.25">
      <c r="A1368"/>
      <c r="B1368"/>
      <c r="C1368"/>
      <c r="D1368"/>
      <c r="E1368"/>
      <c r="F1368"/>
      <c r="G1368"/>
      <c r="H1368"/>
      <c r="I1368"/>
    </row>
    <row r="1369" spans="1:9" x14ac:dyDescent="0.25">
      <c r="A1369"/>
      <c r="B1369"/>
      <c r="C1369"/>
      <c r="D1369"/>
      <c r="E1369"/>
      <c r="F1369"/>
      <c r="G1369"/>
      <c r="H1369"/>
      <c r="I1369"/>
    </row>
    <row r="1370" spans="1:9" x14ac:dyDescent="0.25">
      <c r="A1370"/>
      <c r="B1370"/>
      <c r="C1370"/>
      <c r="D1370"/>
      <c r="E1370"/>
      <c r="F1370"/>
      <c r="G1370"/>
      <c r="H1370"/>
      <c r="I1370"/>
    </row>
    <row r="1371" spans="1:9" x14ac:dyDescent="0.25">
      <c r="A1371"/>
      <c r="B1371"/>
      <c r="C1371"/>
      <c r="D1371"/>
      <c r="E1371"/>
      <c r="F1371"/>
      <c r="G1371"/>
      <c r="H1371"/>
      <c r="I1371"/>
    </row>
    <row r="1372" spans="1:9" x14ac:dyDescent="0.25">
      <c r="A1372"/>
      <c r="B1372"/>
      <c r="C1372"/>
      <c r="D1372"/>
      <c r="E1372"/>
      <c r="F1372"/>
      <c r="G1372"/>
      <c r="H1372"/>
      <c r="I1372"/>
    </row>
    <row r="1373" spans="1:9" x14ac:dyDescent="0.25">
      <c r="A1373"/>
      <c r="B1373"/>
      <c r="C1373"/>
      <c r="D1373"/>
      <c r="E1373"/>
      <c r="F1373"/>
      <c r="G1373"/>
      <c r="H1373"/>
      <c r="I1373"/>
    </row>
    <row r="1374" spans="1:9" x14ac:dyDescent="0.25">
      <c r="A1374"/>
      <c r="B1374"/>
      <c r="C1374"/>
      <c r="D1374"/>
      <c r="E1374"/>
      <c r="F1374"/>
      <c r="G1374"/>
      <c r="H1374"/>
      <c r="I1374"/>
    </row>
    <row r="1375" spans="1:9" x14ac:dyDescent="0.25">
      <c r="A1375"/>
      <c r="B1375"/>
      <c r="C1375"/>
      <c r="D1375"/>
      <c r="E1375"/>
      <c r="F1375"/>
      <c r="G1375"/>
      <c r="H1375"/>
      <c r="I1375"/>
    </row>
    <row r="1376" spans="1:9" x14ac:dyDescent="0.25">
      <c r="A1376"/>
      <c r="B1376"/>
      <c r="C1376"/>
      <c r="D1376"/>
      <c r="E1376"/>
      <c r="F1376"/>
      <c r="G1376"/>
      <c r="H1376"/>
      <c r="I1376"/>
    </row>
    <row r="1377" spans="1:9" x14ac:dyDescent="0.25">
      <c r="A1377"/>
      <c r="B1377"/>
      <c r="C1377"/>
      <c r="D1377"/>
      <c r="E1377"/>
      <c r="F1377"/>
      <c r="G1377"/>
      <c r="H1377"/>
      <c r="I1377"/>
    </row>
    <row r="1378" spans="1:9" x14ac:dyDescent="0.25">
      <c r="A1378"/>
      <c r="B1378"/>
      <c r="C1378"/>
      <c r="D1378"/>
      <c r="E1378"/>
      <c r="F1378"/>
      <c r="G1378"/>
      <c r="H1378"/>
      <c r="I1378"/>
    </row>
    <row r="1379" spans="1:9" x14ac:dyDescent="0.25">
      <c r="A1379"/>
      <c r="B1379"/>
      <c r="C1379"/>
      <c r="D1379"/>
      <c r="E1379"/>
      <c r="F1379"/>
      <c r="G1379"/>
      <c r="H1379"/>
      <c r="I1379"/>
    </row>
    <row r="1380" spans="1:9" x14ac:dyDescent="0.25">
      <c r="A1380"/>
      <c r="B1380"/>
      <c r="C1380"/>
      <c r="D1380"/>
      <c r="E1380"/>
      <c r="F1380"/>
      <c r="G1380"/>
      <c r="H1380"/>
      <c r="I1380"/>
    </row>
    <row r="1381" spans="1:9" x14ac:dyDescent="0.25">
      <c r="A1381"/>
      <c r="B1381"/>
      <c r="C1381"/>
      <c r="D1381"/>
      <c r="E1381"/>
      <c r="F1381"/>
      <c r="G1381"/>
      <c r="H1381"/>
      <c r="I1381"/>
    </row>
    <row r="1382" spans="1:9" x14ac:dyDescent="0.25">
      <c r="A1382"/>
      <c r="B1382"/>
      <c r="C1382"/>
      <c r="D1382"/>
      <c r="E1382"/>
      <c r="F1382"/>
      <c r="G1382"/>
      <c r="H1382"/>
      <c r="I1382"/>
    </row>
    <row r="1383" spans="1:9" x14ac:dyDescent="0.25">
      <c r="A1383"/>
      <c r="B1383"/>
      <c r="C1383"/>
      <c r="D1383"/>
      <c r="E1383"/>
      <c r="F1383"/>
      <c r="G1383"/>
      <c r="H1383"/>
      <c r="I1383"/>
    </row>
    <row r="1384" spans="1:9" x14ac:dyDescent="0.25">
      <c r="A1384"/>
      <c r="B1384"/>
      <c r="C1384"/>
      <c r="D1384"/>
      <c r="E1384"/>
      <c r="F1384"/>
      <c r="G1384"/>
      <c r="H1384"/>
      <c r="I1384"/>
    </row>
    <row r="1385" spans="1:9" x14ac:dyDescent="0.25">
      <c r="A1385"/>
      <c r="B1385"/>
      <c r="C1385"/>
      <c r="D1385"/>
      <c r="E1385"/>
      <c r="F1385"/>
      <c r="G1385"/>
      <c r="H1385"/>
      <c r="I1385"/>
    </row>
    <row r="1386" spans="1:9" x14ac:dyDescent="0.25">
      <c r="A1386"/>
      <c r="B1386"/>
      <c r="C1386"/>
      <c r="D1386"/>
      <c r="E1386"/>
      <c r="F1386"/>
      <c r="G1386"/>
      <c r="H1386"/>
      <c r="I1386"/>
    </row>
    <row r="1387" spans="1:9" x14ac:dyDescent="0.25">
      <c r="A1387"/>
      <c r="B1387"/>
      <c r="C1387"/>
      <c r="D1387"/>
      <c r="E1387"/>
      <c r="F1387"/>
      <c r="G1387"/>
      <c r="H1387"/>
      <c r="I1387"/>
    </row>
    <row r="1388" spans="1:9" x14ac:dyDescent="0.25">
      <c r="A1388"/>
      <c r="B1388"/>
      <c r="C1388"/>
      <c r="D1388"/>
      <c r="E1388"/>
      <c r="F1388"/>
      <c r="G1388"/>
      <c r="H1388"/>
      <c r="I1388"/>
    </row>
    <row r="1389" spans="1:9" x14ac:dyDescent="0.25">
      <c r="A1389"/>
      <c r="B1389"/>
      <c r="C1389"/>
      <c r="D1389"/>
      <c r="E1389"/>
      <c r="F1389"/>
      <c r="G1389"/>
      <c r="H1389"/>
      <c r="I1389"/>
    </row>
    <row r="1390" spans="1:9" x14ac:dyDescent="0.25">
      <c r="A1390"/>
      <c r="B1390"/>
      <c r="C1390"/>
      <c r="D1390"/>
      <c r="E1390"/>
      <c r="F1390"/>
      <c r="G1390"/>
      <c r="H1390"/>
      <c r="I1390"/>
    </row>
    <row r="1391" spans="1:9" x14ac:dyDescent="0.25">
      <c r="A1391"/>
      <c r="B1391"/>
      <c r="C1391"/>
      <c r="D1391"/>
      <c r="E1391"/>
      <c r="F1391"/>
      <c r="G1391"/>
      <c r="H1391"/>
      <c r="I1391"/>
    </row>
    <row r="1392" spans="1:9" x14ac:dyDescent="0.25">
      <c r="A1392"/>
      <c r="B1392"/>
      <c r="C1392"/>
      <c r="D1392"/>
      <c r="E1392"/>
      <c r="F1392"/>
      <c r="G1392"/>
      <c r="H1392"/>
      <c r="I1392"/>
    </row>
    <row r="1393" spans="1:9" x14ac:dyDescent="0.25">
      <c r="A1393"/>
      <c r="B1393"/>
      <c r="C1393"/>
      <c r="D1393"/>
      <c r="E1393"/>
      <c r="F1393"/>
      <c r="G1393"/>
      <c r="H1393"/>
      <c r="I1393"/>
    </row>
    <row r="1394" spans="1:9" x14ac:dyDescent="0.25">
      <c r="A1394"/>
      <c r="B1394"/>
      <c r="C1394"/>
      <c r="D1394"/>
      <c r="E1394"/>
      <c r="F1394"/>
      <c r="G1394"/>
      <c r="H1394"/>
      <c r="I1394"/>
    </row>
    <row r="1395" spans="1:9" x14ac:dyDescent="0.25">
      <c r="A1395"/>
      <c r="B1395"/>
      <c r="C1395"/>
      <c r="D1395"/>
      <c r="E1395"/>
      <c r="F1395"/>
      <c r="G1395"/>
      <c r="H1395"/>
      <c r="I1395"/>
    </row>
    <row r="1396" spans="1:9" x14ac:dyDescent="0.25">
      <c r="A1396"/>
      <c r="B1396"/>
      <c r="C1396"/>
      <c r="D1396"/>
      <c r="E1396"/>
      <c r="F1396"/>
      <c r="G1396"/>
      <c r="H1396"/>
      <c r="I1396"/>
    </row>
    <row r="1397" spans="1:9" x14ac:dyDescent="0.25">
      <c r="A1397"/>
      <c r="B1397"/>
      <c r="C1397"/>
      <c r="D1397"/>
      <c r="E1397"/>
      <c r="F1397"/>
      <c r="G1397"/>
      <c r="H1397"/>
      <c r="I1397"/>
    </row>
    <row r="1398" spans="1:9" x14ac:dyDescent="0.25">
      <c r="A1398"/>
      <c r="B1398"/>
      <c r="C1398"/>
      <c r="D1398"/>
      <c r="E1398"/>
      <c r="F1398"/>
      <c r="G1398"/>
      <c r="H1398"/>
      <c r="I1398"/>
    </row>
    <row r="1399" spans="1:9" x14ac:dyDescent="0.25">
      <c r="A1399"/>
      <c r="B1399"/>
      <c r="C1399"/>
      <c r="D1399"/>
      <c r="E1399"/>
      <c r="F1399"/>
      <c r="G1399"/>
      <c r="H1399"/>
      <c r="I1399"/>
    </row>
    <row r="1400" spans="1:9" x14ac:dyDescent="0.25">
      <c r="A1400"/>
      <c r="B1400"/>
      <c r="C1400"/>
      <c r="D1400"/>
      <c r="E1400"/>
      <c r="F1400"/>
      <c r="G1400"/>
      <c r="H1400"/>
      <c r="I1400"/>
    </row>
    <row r="1401" spans="1:9" x14ac:dyDescent="0.25">
      <c r="A1401"/>
      <c r="B1401"/>
      <c r="C1401"/>
      <c r="D1401"/>
      <c r="E1401"/>
      <c r="F1401"/>
      <c r="G1401"/>
      <c r="H1401"/>
      <c r="I1401"/>
    </row>
    <row r="1402" spans="1:9" x14ac:dyDescent="0.25">
      <c r="A1402"/>
      <c r="B1402"/>
      <c r="C1402"/>
      <c r="D1402"/>
      <c r="E1402"/>
      <c r="F1402"/>
      <c r="G1402"/>
      <c r="H1402"/>
      <c r="I1402"/>
    </row>
    <row r="1403" spans="1:9" x14ac:dyDescent="0.25">
      <c r="A1403"/>
      <c r="B1403"/>
      <c r="C1403"/>
      <c r="D1403"/>
      <c r="E1403"/>
      <c r="F1403"/>
      <c r="G1403"/>
      <c r="H1403"/>
      <c r="I1403"/>
    </row>
    <row r="1404" spans="1:9" x14ac:dyDescent="0.25">
      <c r="A1404"/>
      <c r="B1404"/>
      <c r="C1404"/>
      <c r="D1404"/>
      <c r="E1404"/>
      <c r="F1404"/>
      <c r="G1404"/>
      <c r="H1404"/>
      <c r="I1404"/>
    </row>
    <row r="1405" spans="1:9" x14ac:dyDescent="0.25">
      <c r="A1405"/>
      <c r="B1405"/>
      <c r="C1405"/>
      <c r="D1405"/>
      <c r="E1405"/>
      <c r="F1405"/>
      <c r="G1405"/>
      <c r="H1405"/>
      <c r="I1405"/>
    </row>
    <row r="1406" spans="1:9" x14ac:dyDescent="0.25">
      <c r="A1406"/>
      <c r="B1406"/>
      <c r="C1406"/>
      <c r="D1406"/>
      <c r="E1406"/>
      <c r="F1406"/>
      <c r="G1406"/>
      <c r="H1406"/>
      <c r="I1406"/>
    </row>
    <row r="1407" spans="1:9" x14ac:dyDescent="0.25">
      <c r="A1407"/>
      <c r="B1407"/>
      <c r="C1407"/>
      <c r="D1407"/>
      <c r="E1407"/>
      <c r="F1407"/>
      <c r="G1407"/>
      <c r="H1407"/>
      <c r="I1407"/>
    </row>
    <row r="1408" spans="1:9" x14ac:dyDescent="0.25">
      <c r="A1408"/>
      <c r="B1408"/>
      <c r="C1408"/>
      <c r="D1408"/>
      <c r="E1408"/>
      <c r="F1408"/>
      <c r="G1408"/>
      <c r="H1408"/>
      <c r="I1408"/>
    </row>
    <row r="1409" spans="1:9" x14ac:dyDescent="0.25">
      <c r="A1409"/>
      <c r="B1409"/>
      <c r="C1409"/>
      <c r="D1409"/>
      <c r="E1409"/>
      <c r="F1409"/>
      <c r="G1409"/>
      <c r="H1409"/>
      <c r="I1409"/>
    </row>
    <row r="1410" spans="1:9" x14ac:dyDescent="0.25">
      <c r="A1410"/>
      <c r="B1410"/>
      <c r="C1410"/>
      <c r="D1410"/>
      <c r="E1410"/>
      <c r="F1410"/>
      <c r="G1410"/>
      <c r="H1410"/>
      <c r="I1410"/>
    </row>
    <row r="1411" spans="1:9" x14ac:dyDescent="0.25">
      <c r="A1411"/>
      <c r="B1411"/>
      <c r="C1411"/>
      <c r="D1411"/>
      <c r="E1411"/>
      <c r="F1411"/>
      <c r="G1411"/>
      <c r="H1411"/>
      <c r="I1411"/>
    </row>
    <row r="1412" spans="1:9" x14ac:dyDescent="0.25">
      <c r="A1412"/>
      <c r="B1412"/>
      <c r="C1412"/>
      <c r="D1412"/>
      <c r="E1412"/>
      <c r="F1412"/>
      <c r="G1412"/>
      <c r="H1412"/>
      <c r="I1412"/>
    </row>
    <row r="1413" spans="1:9" x14ac:dyDescent="0.25">
      <c r="A1413"/>
      <c r="B1413"/>
      <c r="C1413"/>
      <c r="D1413"/>
      <c r="E1413"/>
      <c r="F1413"/>
      <c r="G1413"/>
      <c r="H1413"/>
      <c r="I1413"/>
    </row>
    <row r="1414" spans="1:9" x14ac:dyDescent="0.25">
      <c r="A1414"/>
      <c r="B1414"/>
      <c r="C1414"/>
      <c r="D1414"/>
      <c r="E1414"/>
      <c r="F1414"/>
      <c r="G1414"/>
      <c r="H1414"/>
      <c r="I1414"/>
    </row>
    <row r="1415" spans="1:9" x14ac:dyDescent="0.25">
      <c r="A1415"/>
      <c r="B1415"/>
      <c r="C1415"/>
      <c r="D1415"/>
      <c r="E1415"/>
      <c r="F1415"/>
      <c r="G1415"/>
      <c r="H1415"/>
      <c r="I1415"/>
    </row>
    <row r="1416" spans="1:9" x14ac:dyDescent="0.25">
      <c r="A1416"/>
      <c r="B1416"/>
      <c r="C1416"/>
      <c r="D1416"/>
      <c r="E1416"/>
      <c r="F1416"/>
      <c r="G1416"/>
      <c r="H1416"/>
      <c r="I1416"/>
    </row>
    <row r="1417" spans="1:9" x14ac:dyDescent="0.25">
      <c r="A1417"/>
      <c r="B1417"/>
      <c r="C1417"/>
      <c r="D1417"/>
      <c r="E1417"/>
      <c r="F1417"/>
      <c r="G1417"/>
      <c r="H1417"/>
      <c r="I1417"/>
    </row>
    <row r="1418" spans="1:9" x14ac:dyDescent="0.25">
      <c r="A1418"/>
      <c r="B1418"/>
      <c r="C1418"/>
      <c r="D1418"/>
      <c r="E1418"/>
      <c r="F1418"/>
      <c r="G1418"/>
      <c r="H1418"/>
      <c r="I1418"/>
    </row>
    <row r="1419" spans="1:9" x14ac:dyDescent="0.25">
      <c r="A1419"/>
      <c r="B1419"/>
      <c r="C1419"/>
      <c r="D1419"/>
      <c r="E1419"/>
      <c r="F1419"/>
      <c r="G1419"/>
      <c r="H1419"/>
      <c r="I1419"/>
    </row>
    <row r="1420" spans="1:9" x14ac:dyDescent="0.25">
      <c r="A1420"/>
      <c r="B1420"/>
      <c r="C1420"/>
      <c r="D1420"/>
      <c r="E1420"/>
      <c r="F1420"/>
      <c r="G1420"/>
      <c r="H1420"/>
      <c r="I1420"/>
    </row>
    <row r="1421" spans="1:9" x14ac:dyDescent="0.25">
      <c r="A1421"/>
      <c r="B1421"/>
      <c r="C1421"/>
      <c r="D1421"/>
      <c r="E1421"/>
      <c r="F1421"/>
      <c r="G1421"/>
      <c r="H1421"/>
      <c r="I1421"/>
    </row>
    <row r="1422" spans="1:9" x14ac:dyDescent="0.25">
      <c r="A1422"/>
      <c r="B1422"/>
      <c r="C1422"/>
      <c r="D1422"/>
      <c r="E1422"/>
      <c r="F1422"/>
      <c r="G1422"/>
      <c r="H1422"/>
      <c r="I1422"/>
    </row>
    <row r="1423" spans="1:9" x14ac:dyDescent="0.25">
      <c r="A1423"/>
      <c r="B1423"/>
      <c r="C1423"/>
      <c r="D1423"/>
      <c r="E1423"/>
      <c r="F1423"/>
      <c r="G1423"/>
      <c r="H1423"/>
      <c r="I1423"/>
    </row>
    <row r="1424" spans="1:9" x14ac:dyDescent="0.25">
      <c r="A1424"/>
      <c r="B1424"/>
      <c r="C1424"/>
      <c r="D1424"/>
      <c r="E1424"/>
      <c r="F1424"/>
      <c r="G1424"/>
      <c r="H1424"/>
      <c r="I1424"/>
    </row>
    <row r="1425" spans="1:9" x14ac:dyDescent="0.25">
      <c r="A1425"/>
      <c r="B1425"/>
      <c r="C1425"/>
      <c r="D1425"/>
      <c r="E1425"/>
      <c r="F1425"/>
      <c r="G1425"/>
      <c r="H1425"/>
      <c r="I1425"/>
    </row>
    <row r="1426" spans="1:9" x14ac:dyDescent="0.25">
      <c r="A1426"/>
      <c r="B1426"/>
      <c r="C1426"/>
      <c r="D1426"/>
      <c r="E1426"/>
      <c r="F1426"/>
      <c r="G1426"/>
      <c r="H1426"/>
      <c r="I1426"/>
    </row>
    <row r="1427" spans="1:9" x14ac:dyDescent="0.25">
      <c r="A1427"/>
      <c r="B1427"/>
      <c r="C1427"/>
      <c r="D1427"/>
      <c r="E1427"/>
      <c r="F1427"/>
      <c r="G1427"/>
      <c r="H1427"/>
      <c r="I1427"/>
    </row>
    <row r="1428" spans="1:9" x14ac:dyDescent="0.25">
      <c r="A1428"/>
      <c r="B1428"/>
      <c r="C1428"/>
      <c r="D1428"/>
      <c r="E1428"/>
      <c r="F1428"/>
      <c r="G1428"/>
      <c r="H1428"/>
      <c r="I1428"/>
    </row>
    <row r="1429" spans="1:9" x14ac:dyDescent="0.25">
      <c r="A1429"/>
      <c r="B1429"/>
      <c r="C1429"/>
      <c r="D1429"/>
      <c r="E1429"/>
      <c r="F1429"/>
      <c r="G1429"/>
      <c r="H1429"/>
      <c r="I1429"/>
    </row>
    <row r="1430" spans="1:9" x14ac:dyDescent="0.25">
      <c r="A1430"/>
      <c r="B1430"/>
      <c r="C1430"/>
      <c r="D1430"/>
      <c r="E1430"/>
      <c r="F1430"/>
      <c r="G1430"/>
      <c r="H1430"/>
      <c r="I1430"/>
    </row>
    <row r="1431" spans="1:9" x14ac:dyDescent="0.25">
      <c r="A1431"/>
      <c r="B1431"/>
      <c r="C1431"/>
      <c r="D1431"/>
      <c r="E1431"/>
      <c r="F1431"/>
      <c r="G1431"/>
      <c r="H1431"/>
      <c r="I1431"/>
    </row>
    <row r="1432" spans="1:9" x14ac:dyDescent="0.25">
      <c r="A1432"/>
      <c r="B1432"/>
      <c r="C1432"/>
      <c r="D1432"/>
      <c r="E1432"/>
      <c r="F1432"/>
      <c r="G1432"/>
      <c r="H1432"/>
      <c r="I1432"/>
    </row>
    <row r="1433" spans="1:9" x14ac:dyDescent="0.25">
      <c r="A1433"/>
      <c r="B1433"/>
      <c r="C1433"/>
      <c r="D1433"/>
      <c r="E1433"/>
      <c r="F1433"/>
      <c r="G1433"/>
      <c r="H1433"/>
      <c r="I1433"/>
    </row>
    <row r="1434" spans="1:9" x14ac:dyDescent="0.25">
      <c r="A1434"/>
      <c r="B1434"/>
      <c r="C1434"/>
      <c r="D1434"/>
      <c r="E1434"/>
      <c r="F1434"/>
      <c r="G1434"/>
      <c r="H1434"/>
      <c r="I1434"/>
    </row>
    <row r="1435" spans="1:9" x14ac:dyDescent="0.25">
      <c r="A1435"/>
      <c r="B1435"/>
      <c r="C1435"/>
      <c r="D1435"/>
      <c r="E1435"/>
      <c r="F1435"/>
      <c r="G1435"/>
      <c r="H1435"/>
      <c r="I1435"/>
    </row>
    <row r="1436" spans="1:9" x14ac:dyDescent="0.25">
      <c r="A1436"/>
      <c r="B1436"/>
      <c r="C1436"/>
      <c r="D1436"/>
      <c r="E1436"/>
      <c r="F1436"/>
      <c r="G1436"/>
      <c r="H1436"/>
      <c r="I1436"/>
    </row>
    <row r="1437" spans="1:9" x14ac:dyDescent="0.25">
      <c r="A1437"/>
      <c r="B1437"/>
      <c r="C1437"/>
      <c r="D1437"/>
      <c r="E1437"/>
      <c r="F1437"/>
      <c r="G1437"/>
      <c r="H1437"/>
      <c r="I1437"/>
    </row>
    <row r="1438" spans="1:9" x14ac:dyDescent="0.25">
      <c r="A1438"/>
      <c r="B1438"/>
      <c r="C1438"/>
      <c r="D1438"/>
      <c r="E1438"/>
      <c r="F1438"/>
      <c r="G1438"/>
      <c r="H1438"/>
      <c r="I1438"/>
    </row>
    <row r="1439" spans="1:9" x14ac:dyDescent="0.25">
      <c r="A1439"/>
      <c r="B1439"/>
      <c r="C1439"/>
      <c r="D1439"/>
      <c r="E1439"/>
      <c r="F1439"/>
      <c r="G1439"/>
      <c r="H1439"/>
      <c r="I1439"/>
    </row>
    <row r="1440" spans="1:9" x14ac:dyDescent="0.25">
      <c r="A1440"/>
      <c r="B1440"/>
      <c r="C1440"/>
      <c r="D1440"/>
      <c r="E1440"/>
      <c r="F1440"/>
      <c r="G1440"/>
      <c r="H1440"/>
      <c r="I1440"/>
    </row>
    <row r="1441" spans="1:9" x14ac:dyDescent="0.25">
      <c r="A1441"/>
      <c r="B1441"/>
      <c r="C1441"/>
      <c r="D1441"/>
      <c r="E1441"/>
      <c r="F1441"/>
      <c r="G1441"/>
      <c r="H1441"/>
      <c r="I1441"/>
    </row>
    <row r="1442" spans="1:9" x14ac:dyDescent="0.25">
      <c r="A1442"/>
      <c r="B1442"/>
      <c r="C1442"/>
      <c r="D1442"/>
      <c r="E1442"/>
      <c r="F1442"/>
      <c r="G1442"/>
      <c r="H1442"/>
      <c r="I1442"/>
    </row>
    <row r="1443" spans="1:9" x14ac:dyDescent="0.25">
      <c r="A1443"/>
      <c r="B1443"/>
      <c r="C1443"/>
      <c r="D1443"/>
      <c r="E1443"/>
      <c r="F1443"/>
      <c r="G1443"/>
      <c r="H1443"/>
      <c r="I1443"/>
    </row>
    <row r="1444" spans="1:9" x14ac:dyDescent="0.25">
      <c r="A1444"/>
      <c r="B1444"/>
      <c r="C1444"/>
      <c r="D1444"/>
      <c r="E1444"/>
      <c r="F1444"/>
      <c r="G1444"/>
      <c r="H1444"/>
      <c r="I1444"/>
    </row>
    <row r="1445" spans="1:9" x14ac:dyDescent="0.25">
      <c r="A1445"/>
      <c r="B1445"/>
      <c r="C1445"/>
      <c r="D1445"/>
      <c r="E1445"/>
      <c r="F1445"/>
      <c r="G1445"/>
      <c r="H1445"/>
      <c r="I1445"/>
    </row>
    <row r="1446" spans="1:9" x14ac:dyDescent="0.25">
      <c r="A1446"/>
      <c r="B1446"/>
      <c r="C1446"/>
      <c r="D1446"/>
      <c r="E1446"/>
      <c r="F1446"/>
      <c r="G1446"/>
      <c r="H1446"/>
      <c r="I1446"/>
    </row>
    <row r="1447" spans="1:9" x14ac:dyDescent="0.25">
      <c r="A1447"/>
      <c r="B1447"/>
      <c r="C1447"/>
      <c r="D1447"/>
      <c r="E1447"/>
      <c r="F1447"/>
      <c r="G1447"/>
      <c r="H1447"/>
      <c r="I1447"/>
    </row>
    <row r="1448" spans="1:9" x14ac:dyDescent="0.25">
      <c r="A1448"/>
      <c r="B1448"/>
      <c r="C1448"/>
      <c r="D1448"/>
      <c r="E1448"/>
      <c r="F1448"/>
      <c r="G1448"/>
      <c r="H1448"/>
      <c r="I1448"/>
    </row>
    <row r="1449" spans="1:9" x14ac:dyDescent="0.25">
      <c r="A1449"/>
      <c r="B1449"/>
      <c r="C1449"/>
      <c r="D1449"/>
      <c r="E1449"/>
      <c r="F1449"/>
      <c r="G1449"/>
      <c r="H1449"/>
      <c r="I1449"/>
    </row>
    <row r="1450" spans="1:9" x14ac:dyDescent="0.25">
      <c r="A1450"/>
      <c r="B1450"/>
      <c r="C1450"/>
      <c r="D1450"/>
      <c r="E1450"/>
      <c r="F1450"/>
      <c r="G1450"/>
      <c r="H1450"/>
      <c r="I1450"/>
    </row>
    <row r="1451" spans="1:9" x14ac:dyDescent="0.25">
      <c r="A1451"/>
      <c r="B1451"/>
      <c r="C1451"/>
      <c r="D1451"/>
      <c r="E1451"/>
      <c r="F1451"/>
      <c r="G1451"/>
      <c r="H1451"/>
      <c r="I1451"/>
    </row>
    <row r="1452" spans="1:9" x14ac:dyDescent="0.25">
      <c r="A1452"/>
      <c r="B1452"/>
      <c r="C1452"/>
      <c r="D1452"/>
      <c r="E1452"/>
      <c r="F1452"/>
      <c r="G1452"/>
      <c r="H1452"/>
      <c r="I1452"/>
    </row>
    <row r="1453" spans="1:9" x14ac:dyDescent="0.25">
      <c r="A1453"/>
      <c r="B1453"/>
      <c r="C1453"/>
      <c r="D1453"/>
      <c r="E1453"/>
      <c r="F1453"/>
      <c r="G1453"/>
      <c r="H1453"/>
      <c r="I1453"/>
    </row>
    <row r="1454" spans="1:9" x14ac:dyDescent="0.25">
      <c r="A1454"/>
      <c r="B1454"/>
      <c r="C1454"/>
      <c r="D1454"/>
      <c r="E1454"/>
      <c r="F1454"/>
      <c r="G1454"/>
      <c r="H1454"/>
      <c r="I1454"/>
    </row>
    <row r="1455" spans="1:9" x14ac:dyDescent="0.25">
      <c r="A1455"/>
      <c r="B1455"/>
      <c r="C1455"/>
      <c r="D1455"/>
      <c r="E1455"/>
      <c r="F1455"/>
      <c r="G1455"/>
      <c r="H1455"/>
      <c r="I1455"/>
    </row>
    <row r="1456" spans="1:9" x14ac:dyDescent="0.25">
      <c r="A1456"/>
      <c r="B1456"/>
      <c r="C1456"/>
      <c r="D1456"/>
      <c r="E1456"/>
      <c r="F1456"/>
      <c r="G1456"/>
      <c r="H1456"/>
      <c r="I1456"/>
    </row>
    <row r="1457" spans="1:9" x14ac:dyDescent="0.25">
      <c r="A1457"/>
      <c r="B1457"/>
      <c r="C1457"/>
      <c r="D1457"/>
      <c r="E1457"/>
      <c r="F1457"/>
      <c r="G1457"/>
      <c r="H1457"/>
      <c r="I1457"/>
    </row>
    <row r="1458" spans="1:9" x14ac:dyDescent="0.25">
      <c r="A1458"/>
      <c r="B1458"/>
      <c r="C1458"/>
      <c r="D1458"/>
      <c r="E1458"/>
      <c r="F1458"/>
      <c r="G1458"/>
      <c r="H1458"/>
      <c r="I1458"/>
    </row>
    <row r="1459" spans="1:9" x14ac:dyDescent="0.25">
      <c r="A1459"/>
      <c r="B1459"/>
      <c r="C1459"/>
      <c r="D1459"/>
      <c r="E1459"/>
      <c r="F1459"/>
      <c r="G1459"/>
      <c r="H1459"/>
      <c r="I1459"/>
    </row>
    <row r="1460" spans="1:9" x14ac:dyDescent="0.25">
      <c r="A1460"/>
      <c r="B1460"/>
      <c r="C1460"/>
      <c r="D1460"/>
      <c r="E1460"/>
      <c r="F1460"/>
      <c r="G1460"/>
      <c r="H1460"/>
      <c r="I1460"/>
    </row>
    <row r="1461" spans="1:9" x14ac:dyDescent="0.25">
      <c r="A1461"/>
      <c r="B1461"/>
      <c r="C1461"/>
      <c r="D1461"/>
      <c r="E1461"/>
      <c r="F1461"/>
      <c r="G1461"/>
      <c r="H1461"/>
      <c r="I1461"/>
    </row>
    <row r="1462" spans="1:9" x14ac:dyDescent="0.25">
      <c r="A1462"/>
      <c r="B1462"/>
      <c r="C1462"/>
      <c r="D1462"/>
      <c r="E1462"/>
      <c r="F1462"/>
      <c r="G1462"/>
      <c r="H1462"/>
      <c r="I1462"/>
    </row>
    <row r="1463" spans="1:9" x14ac:dyDescent="0.25">
      <c r="A1463"/>
      <c r="B1463"/>
      <c r="C1463"/>
      <c r="D1463"/>
      <c r="E1463"/>
      <c r="F1463"/>
      <c r="G1463"/>
      <c r="H1463"/>
      <c r="I1463"/>
    </row>
    <row r="1464" spans="1:9" x14ac:dyDescent="0.25">
      <c r="A1464"/>
      <c r="B1464"/>
      <c r="C1464"/>
      <c r="D1464"/>
      <c r="E1464"/>
      <c r="F1464"/>
      <c r="G1464"/>
      <c r="H1464"/>
      <c r="I1464"/>
    </row>
    <row r="1465" spans="1:9" x14ac:dyDescent="0.25">
      <c r="A1465"/>
      <c r="B1465"/>
      <c r="C1465"/>
      <c r="D1465"/>
      <c r="E1465"/>
      <c r="F1465"/>
      <c r="G1465"/>
      <c r="H1465"/>
      <c r="I1465"/>
    </row>
    <row r="1466" spans="1:9" x14ac:dyDescent="0.25">
      <c r="A1466"/>
      <c r="B1466"/>
      <c r="C1466"/>
      <c r="D1466"/>
      <c r="E1466"/>
      <c r="F1466"/>
      <c r="G1466"/>
      <c r="H1466"/>
      <c r="I1466"/>
    </row>
    <row r="1467" spans="1:9" x14ac:dyDescent="0.25">
      <c r="A1467"/>
      <c r="B1467"/>
      <c r="C1467"/>
      <c r="D1467"/>
      <c r="E1467"/>
      <c r="F1467"/>
      <c r="G1467"/>
      <c r="H1467"/>
      <c r="I1467"/>
    </row>
    <row r="1468" spans="1:9" x14ac:dyDescent="0.25">
      <c r="A1468"/>
      <c r="B1468"/>
      <c r="C1468"/>
      <c r="D1468"/>
      <c r="E1468"/>
      <c r="F1468"/>
      <c r="G1468"/>
      <c r="H1468"/>
      <c r="I1468"/>
    </row>
    <row r="1469" spans="1:9" x14ac:dyDescent="0.25">
      <c r="A1469"/>
      <c r="B1469"/>
      <c r="C1469"/>
      <c r="D1469"/>
      <c r="E1469"/>
      <c r="F1469"/>
      <c r="G1469"/>
      <c r="H1469"/>
      <c r="I1469"/>
    </row>
    <row r="1470" spans="1:9" x14ac:dyDescent="0.25">
      <c r="A1470"/>
      <c r="B1470"/>
      <c r="C1470"/>
      <c r="D1470"/>
      <c r="E1470"/>
      <c r="F1470"/>
      <c r="G1470"/>
      <c r="H1470"/>
      <c r="I1470"/>
    </row>
    <row r="1471" spans="1:9" x14ac:dyDescent="0.25">
      <c r="A1471"/>
      <c r="B1471"/>
      <c r="C1471"/>
      <c r="D1471"/>
      <c r="E1471"/>
      <c r="F1471"/>
      <c r="G1471"/>
      <c r="H1471"/>
      <c r="I1471"/>
    </row>
    <row r="1472" spans="1:9" x14ac:dyDescent="0.25">
      <c r="A1472"/>
      <c r="B1472"/>
      <c r="C1472"/>
      <c r="D1472"/>
      <c r="E1472"/>
      <c r="F1472"/>
      <c r="G1472"/>
      <c r="H1472"/>
      <c r="I1472"/>
    </row>
    <row r="1473" spans="1:9" x14ac:dyDescent="0.25">
      <c r="A1473"/>
      <c r="B1473"/>
      <c r="C1473"/>
      <c r="D1473"/>
      <c r="E1473"/>
      <c r="F1473"/>
      <c r="G1473"/>
      <c r="H1473"/>
      <c r="I1473"/>
    </row>
    <row r="1474" spans="1:9" x14ac:dyDescent="0.25">
      <c r="A1474"/>
      <c r="B1474"/>
      <c r="C1474"/>
      <c r="D1474"/>
      <c r="E1474"/>
      <c r="F1474"/>
      <c r="G1474"/>
      <c r="H1474"/>
      <c r="I1474"/>
    </row>
    <row r="1475" spans="1:9" x14ac:dyDescent="0.25">
      <c r="A1475"/>
      <c r="B1475"/>
      <c r="C1475"/>
      <c r="D1475"/>
      <c r="E1475"/>
      <c r="F1475"/>
      <c r="G1475"/>
      <c r="H1475"/>
      <c r="I1475"/>
    </row>
    <row r="1476" spans="1:9" x14ac:dyDescent="0.25">
      <c r="A1476"/>
      <c r="B1476"/>
      <c r="C1476"/>
      <c r="D1476"/>
      <c r="E1476"/>
      <c r="F1476"/>
      <c r="G1476"/>
      <c r="H1476"/>
      <c r="I1476"/>
    </row>
    <row r="1477" spans="1:9" x14ac:dyDescent="0.25">
      <c r="A1477"/>
      <c r="B1477"/>
      <c r="C1477"/>
      <c r="D1477"/>
      <c r="E1477"/>
      <c r="F1477"/>
      <c r="G1477"/>
      <c r="H1477"/>
      <c r="I1477"/>
    </row>
    <row r="1478" spans="1:9" x14ac:dyDescent="0.25">
      <c r="A1478"/>
      <c r="B1478"/>
      <c r="C1478"/>
      <c r="D1478"/>
      <c r="E1478"/>
      <c r="F1478"/>
      <c r="G1478"/>
      <c r="H1478"/>
      <c r="I1478"/>
    </row>
    <row r="1479" spans="1:9" x14ac:dyDescent="0.25">
      <c r="A1479"/>
      <c r="B1479"/>
      <c r="C1479"/>
      <c r="D1479"/>
      <c r="E1479"/>
      <c r="F1479"/>
      <c r="G1479"/>
      <c r="H1479"/>
      <c r="I1479"/>
    </row>
    <row r="1480" spans="1:9" x14ac:dyDescent="0.25">
      <c r="A1480"/>
      <c r="B1480"/>
      <c r="C1480"/>
      <c r="D1480"/>
      <c r="E1480"/>
      <c r="F1480"/>
      <c r="G1480"/>
      <c r="H1480"/>
      <c r="I1480"/>
    </row>
    <row r="1481" spans="1:9" x14ac:dyDescent="0.25">
      <c r="A1481"/>
      <c r="B1481"/>
      <c r="C1481"/>
      <c r="D1481"/>
      <c r="E1481"/>
      <c r="F1481"/>
      <c r="G1481"/>
      <c r="H1481"/>
      <c r="I1481"/>
    </row>
    <row r="1482" spans="1:9" x14ac:dyDescent="0.25">
      <c r="A1482"/>
      <c r="B1482"/>
      <c r="C1482"/>
      <c r="D1482"/>
      <c r="E1482"/>
      <c r="F1482"/>
      <c r="G1482"/>
      <c r="H1482"/>
      <c r="I1482"/>
    </row>
    <row r="1483" spans="1:9" x14ac:dyDescent="0.25">
      <c r="A1483"/>
      <c r="B1483"/>
      <c r="C1483"/>
      <c r="D1483"/>
      <c r="E1483"/>
      <c r="F1483"/>
      <c r="G1483"/>
      <c r="H1483"/>
      <c r="I1483"/>
    </row>
    <row r="1484" spans="1:9" x14ac:dyDescent="0.25">
      <c r="A1484"/>
      <c r="B1484"/>
      <c r="C1484"/>
      <c r="D1484"/>
      <c r="E1484"/>
      <c r="F1484"/>
      <c r="G1484"/>
      <c r="H1484"/>
      <c r="I1484"/>
    </row>
    <row r="1485" spans="1:9" x14ac:dyDescent="0.25">
      <c r="A1485"/>
      <c r="B1485"/>
      <c r="C1485"/>
      <c r="D1485"/>
      <c r="E1485"/>
      <c r="F1485"/>
      <c r="G1485"/>
      <c r="H1485"/>
      <c r="I1485"/>
    </row>
    <row r="1486" spans="1:9" x14ac:dyDescent="0.25">
      <c r="A1486"/>
      <c r="B1486"/>
      <c r="C1486"/>
      <c r="D1486"/>
      <c r="E1486"/>
      <c r="F1486"/>
      <c r="G1486"/>
      <c r="H1486"/>
      <c r="I1486"/>
    </row>
    <row r="1487" spans="1:9" x14ac:dyDescent="0.25">
      <c r="A1487"/>
      <c r="B1487"/>
      <c r="C1487"/>
      <c r="D1487"/>
      <c r="E1487"/>
      <c r="F1487"/>
      <c r="G1487"/>
      <c r="H1487"/>
      <c r="I1487"/>
    </row>
    <row r="1488" spans="1:9" x14ac:dyDescent="0.25">
      <c r="A1488"/>
      <c r="B1488"/>
      <c r="C1488"/>
      <c r="D1488"/>
      <c r="E1488"/>
      <c r="F1488"/>
      <c r="G1488"/>
      <c r="H1488"/>
      <c r="I1488"/>
    </row>
    <row r="1489" spans="1:9" x14ac:dyDescent="0.25">
      <c r="A1489"/>
      <c r="B1489"/>
      <c r="C1489"/>
      <c r="D1489"/>
      <c r="E1489"/>
      <c r="F1489"/>
      <c r="G1489"/>
      <c r="H1489"/>
      <c r="I1489"/>
    </row>
    <row r="1490" spans="1:9" x14ac:dyDescent="0.25">
      <c r="A1490"/>
      <c r="B1490"/>
      <c r="C1490"/>
      <c r="D1490"/>
      <c r="E1490"/>
      <c r="F1490"/>
      <c r="G1490"/>
      <c r="H1490"/>
      <c r="I1490"/>
    </row>
    <row r="1491" spans="1:9" x14ac:dyDescent="0.25">
      <c r="A1491"/>
      <c r="B1491"/>
      <c r="C1491"/>
      <c r="D1491"/>
      <c r="E1491"/>
      <c r="F1491"/>
      <c r="G1491"/>
      <c r="H1491"/>
      <c r="I1491"/>
    </row>
    <row r="1492" spans="1:9" x14ac:dyDescent="0.25">
      <c r="A1492"/>
      <c r="B1492"/>
      <c r="C1492"/>
      <c r="D1492"/>
      <c r="E1492"/>
      <c r="F1492"/>
      <c r="G1492"/>
      <c r="H1492"/>
      <c r="I1492"/>
    </row>
    <row r="1493" spans="1:9" x14ac:dyDescent="0.25">
      <c r="A1493"/>
      <c r="B1493"/>
      <c r="C1493"/>
      <c r="D1493"/>
      <c r="E1493"/>
      <c r="F1493"/>
      <c r="G1493"/>
      <c r="H1493"/>
      <c r="I1493"/>
    </row>
    <row r="1494" spans="1:9" x14ac:dyDescent="0.25">
      <c r="A1494"/>
      <c r="B1494"/>
      <c r="C1494"/>
      <c r="D1494"/>
      <c r="E1494"/>
      <c r="F1494"/>
      <c r="G1494"/>
      <c r="H1494"/>
      <c r="I1494"/>
    </row>
    <row r="1495" spans="1:9" x14ac:dyDescent="0.25">
      <c r="A1495"/>
      <c r="B1495"/>
      <c r="C1495"/>
      <c r="D1495"/>
      <c r="E1495"/>
      <c r="F1495"/>
      <c r="G1495"/>
      <c r="H1495"/>
      <c r="I1495"/>
    </row>
    <row r="1496" spans="1:9" x14ac:dyDescent="0.25">
      <c r="A1496"/>
      <c r="B1496"/>
      <c r="C1496"/>
      <c r="D1496"/>
      <c r="E1496"/>
      <c r="F1496"/>
      <c r="G1496"/>
      <c r="H1496"/>
      <c r="I1496"/>
    </row>
    <row r="1497" spans="1:9" x14ac:dyDescent="0.25">
      <c r="A1497"/>
      <c r="B1497"/>
      <c r="C1497"/>
      <c r="D1497"/>
      <c r="E1497"/>
      <c r="F1497"/>
      <c r="G1497"/>
      <c r="H1497"/>
      <c r="I1497"/>
    </row>
    <row r="1498" spans="1:9" x14ac:dyDescent="0.25">
      <c r="A1498"/>
      <c r="B1498"/>
      <c r="C1498"/>
      <c r="D1498"/>
      <c r="E1498"/>
      <c r="F1498"/>
      <c r="G1498"/>
      <c r="H1498"/>
      <c r="I1498"/>
    </row>
    <row r="1499" spans="1:9" x14ac:dyDescent="0.25">
      <c r="A1499"/>
      <c r="B1499"/>
      <c r="C1499"/>
      <c r="D1499"/>
      <c r="E1499"/>
      <c r="F1499"/>
      <c r="G1499"/>
      <c r="H1499"/>
      <c r="I1499"/>
    </row>
    <row r="1500" spans="1:9" x14ac:dyDescent="0.25">
      <c r="A1500"/>
      <c r="B1500"/>
      <c r="C1500"/>
      <c r="D1500"/>
      <c r="E1500"/>
      <c r="F1500"/>
      <c r="G1500"/>
      <c r="H1500"/>
      <c r="I1500"/>
    </row>
    <row r="1501" spans="1:9" x14ac:dyDescent="0.25">
      <c r="A1501"/>
      <c r="B1501"/>
      <c r="C1501"/>
      <c r="D1501"/>
      <c r="E1501"/>
      <c r="F1501"/>
      <c r="G1501"/>
      <c r="H1501"/>
      <c r="I1501"/>
    </row>
    <row r="1502" spans="1:9" x14ac:dyDescent="0.25">
      <c r="A1502"/>
      <c r="B1502"/>
      <c r="C1502"/>
      <c r="D1502"/>
      <c r="E1502"/>
      <c r="F1502"/>
      <c r="G1502"/>
      <c r="H1502"/>
      <c r="I1502"/>
    </row>
    <row r="1503" spans="1:9" x14ac:dyDescent="0.25">
      <c r="A1503"/>
      <c r="B1503"/>
      <c r="C1503"/>
      <c r="D1503"/>
      <c r="E1503"/>
      <c r="F1503"/>
      <c r="G1503"/>
      <c r="H1503"/>
      <c r="I1503"/>
    </row>
    <row r="1504" spans="1:9" x14ac:dyDescent="0.25">
      <c r="A1504"/>
      <c r="B1504"/>
      <c r="C1504"/>
      <c r="D1504"/>
      <c r="E1504"/>
      <c r="F1504"/>
      <c r="G1504"/>
      <c r="H1504"/>
      <c r="I1504"/>
    </row>
    <row r="1505" spans="1:9" x14ac:dyDescent="0.25">
      <c r="A1505"/>
      <c r="B1505"/>
      <c r="C1505"/>
      <c r="D1505"/>
      <c r="E1505"/>
      <c r="F1505"/>
      <c r="G1505"/>
      <c r="H1505"/>
      <c r="I1505"/>
    </row>
    <row r="1506" spans="1:9" x14ac:dyDescent="0.25">
      <c r="A1506"/>
      <c r="B1506"/>
      <c r="C1506"/>
      <c r="D1506"/>
      <c r="E1506"/>
      <c r="F1506"/>
      <c r="G1506"/>
      <c r="H1506"/>
      <c r="I1506"/>
    </row>
    <row r="1507" spans="1:9" x14ac:dyDescent="0.25">
      <c r="A1507"/>
      <c r="B1507"/>
      <c r="C1507"/>
      <c r="D1507"/>
      <c r="E1507"/>
      <c r="F1507"/>
      <c r="G1507"/>
      <c r="H1507"/>
      <c r="I1507"/>
    </row>
    <row r="1508" spans="1:9" x14ac:dyDescent="0.25">
      <c r="A1508"/>
      <c r="B1508"/>
      <c r="C1508"/>
      <c r="D1508"/>
      <c r="E1508"/>
      <c r="F1508"/>
      <c r="G1508"/>
      <c r="H1508"/>
      <c r="I1508"/>
    </row>
    <row r="1509" spans="1:9" x14ac:dyDescent="0.25">
      <c r="A1509"/>
      <c r="B1509"/>
      <c r="C1509"/>
      <c r="D1509"/>
      <c r="E1509"/>
      <c r="F1509"/>
      <c r="G1509"/>
      <c r="H1509"/>
      <c r="I1509"/>
    </row>
    <row r="1510" spans="1:9" x14ac:dyDescent="0.25">
      <c r="A1510"/>
      <c r="B1510"/>
      <c r="C1510"/>
      <c r="D1510"/>
      <c r="E1510"/>
      <c r="F1510"/>
      <c r="G1510"/>
      <c r="H1510"/>
      <c r="I1510"/>
    </row>
    <row r="1511" spans="1:9" x14ac:dyDescent="0.25">
      <c r="A1511"/>
      <c r="B1511"/>
      <c r="C1511"/>
      <c r="D1511"/>
      <c r="E1511"/>
      <c r="F1511"/>
      <c r="G1511"/>
      <c r="H1511"/>
      <c r="I1511"/>
    </row>
    <row r="1512" spans="1:9" x14ac:dyDescent="0.25">
      <c r="A1512"/>
      <c r="B1512"/>
      <c r="C1512"/>
      <c r="D1512"/>
      <c r="E1512"/>
      <c r="F1512"/>
      <c r="G1512"/>
      <c r="H1512"/>
      <c r="I1512"/>
    </row>
    <row r="1513" spans="1:9" x14ac:dyDescent="0.25">
      <c r="A1513"/>
      <c r="B1513"/>
      <c r="C1513"/>
      <c r="D1513"/>
      <c r="E1513"/>
      <c r="F1513"/>
      <c r="G1513"/>
      <c r="H1513"/>
      <c r="I1513"/>
    </row>
    <row r="1514" spans="1:9" x14ac:dyDescent="0.25">
      <c r="A1514"/>
      <c r="B1514"/>
      <c r="C1514"/>
      <c r="D1514"/>
      <c r="E1514"/>
      <c r="F1514"/>
      <c r="G1514"/>
      <c r="H1514"/>
      <c r="I1514"/>
    </row>
    <row r="1515" spans="1:9" x14ac:dyDescent="0.25">
      <c r="A1515"/>
      <c r="B1515"/>
      <c r="C1515"/>
      <c r="D1515"/>
      <c r="E1515"/>
      <c r="F1515"/>
      <c r="G1515"/>
      <c r="H1515"/>
      <c r="I1515"/>
    </row>
    <row r="1516" spans="1:9" x14ac:dyDescent="0.25">
      <c r="A1516"/>
      <c r="B1516"/>
      <c r="C1516"/>
      <c r="D1516"/>
      <c r="E1516"/>
      <c r="F1516"/>
      <c r="G1516"/>
      <c r="H1516"/>
      <c r="I1516"/>
    </row>
    <row r="1517" spans="1:9" x14ac:dyDescent="0.25">
      <c r="A1517"/>
      <c r="B1517"/>
      <c r="C1517"/>
      <c r="D1517"/>
      <c r="E1517"/>
      <c r="F1517"/>
      <c r="G1517"/>
      <c r="H1517"/>
      <c r="I1517"/>
    </row>
    <row r="1518" spans="1:9" x14ac:dyDescent="0.25">
      <c r="A1518"/>
      <c r="B1518"/>
      <c r="C1518"/>
      <c r="D1518"/>
      <c r="E1518"/>
      <c r="F1518"/>
      <c r="G1518"/>
      <c r="H1518"/>
      <c r="I1518"/>
    </row>
    <row r="1519" spans="1:9" x14ac:dyDescent="0.25">
      <c r="A1519"/>
      <c r="B1519"/>
      <c r="C1519"/>
      <c r="D1519"/>
      <c r="E1519"/>
      <c r="F1519"/>
      <c r="G1519"/>
      <c r="H1519"/>
      <c r="I1519"/>
    </row>
    <row r="1520" spans="1:9" x14ac:dyDescent="0.25">
      <c r="A1520"/>
      <c r="B1520"/>
      <c r="C1520"/>
      <c r="D1520"/>
      <c r="E1520"/>
      <c r="F1520"/>
      <c r="G1520"/>
      <c r="H1520"/>
      <c r="I1520"/>
    </row>
    <row r="1521" spans="1:9" x14ac:dyDescent="0.25">
      <c r="A1521"/>
      <c r="B1521"/>
      <c r="C1521"/>
      <c r="D1521"/>
      <c r="E1521"/>
      <c r="F1521"/>
      <c r="G1521"/>
      <c r="H1521"/>
      <c r="I1521"/>
    </row>
    <row r="1522" spans="1:9" x14ac:dyDescent="0.25">
      <c r="A1522"/>
      <c r="B1522"/>
      <c r="C1522"/>
      <c r="D1522"/>
      <c r="E1522"/>
      <c r="F1522"/>
      <c r="G1522"/>
      <c r="H1522"/>
      <c r="I1522"/>
    </row>
    <row r="1523" spans="1:9" x14ac:dyDescent="0.25">
      <c r="A1523"/>
      <c r="B1523"/>
      <c r="C1523"/>
      <c r="D1523"/>
      <c r="E1523"/>
      <c r="F1523"/>
      <c r="G1523"/>
      <c r="H1523"/>
      <c r="I1523"/>
    </row>
    <row r="1524" spans="1:9" x14ac:dyDescent="0.25">
      <c r="A1524"/>
      <c r="B1524"/>
      <c r="C1524"/>
      <c r="D1524"/>
      <c r="E1524"/>
      <c r="F1524"/>
      <c r="G1524"/>
      <c r="H1524"/>
      <c r="I1524"/>
    </row>
    <row r="1525" spans="1:9" x14ac:dyDescent="0.25">
      <c r="A1525"/>
      <c r="B1525"/>
      <c r="C1525"/>
      <c r="D1525"/>
      <c r="E1525"/>
      <c r="F1525"/>
      <c r="G1525"/>
      <c r="H1525"/>
      <c r="I1525"/>
    </row>
    <row r="1526" spans="1:9" x14ac:dyDescent="0.25">
      <c r="A1526"/>
      <c r="B1526"/>
      <c r="C1526"/>
      <c r="D1526"/>
      <c r="E1526"/>
      <c r="F1526"/>
      <c r="G1526"/>
      <c r="H1526"/>
      <c r="I1526"/>
    </row>
    <row r="1527" spans="1:9" x14ac:dyDescent="0.25">
      <c r="A1527"/>
      <c r="B1527"/>
      <c r="C1527"/>
      <c r="D1527"/>
      <c r="E1527"/>
      <c r="F1527"/>
      <c r="G1527"/>
      <c r="H1527"/>
      <c r="I1527"/>
    </row>
    <row r="1528" spans="1:9" x14ac:dyDescent="0.25">
      <c r="A1528"/>
      <c r="B1528"/>
      <c r="C1528"/>
      <c r="D1528"/>
      <c r="E1528"/>
      <c r="F1528"/>
      <c r="G1528"/>
      <c r="H1528"/>
      <c r="I1528"/>
    </row>
    <row r="1529" spans="1:9" x14ac:dyDescent="0.25">
      <c r="A1529"/>
      <c r="B1529"/>
      <c r="C1529"/>
      <c r="D1529"/>
      <c r="E1529"/>
      <c r="F1529"/>
      <c r="G1529"/>
      <c r="H1529"/>
      <c r="I1529"/>
    </row>
    <row r="1530" spans="1:9" x14ac:dyDescent="0.25">
      <c r="A1530"/>
      <c r="B1530"/>
      <c r="C1530"/>
      <c r="D1530"/>
      <c r="E1530"/>
      <c r="F1530"/>
      <c r="G1530"/>
      <c r="H1530"/>
      <c r="I1530"/>
    </row>
    <row r="1531" spans="1:9" x14ac:dyDescent="0.25">
      <c r="A1531"/>
      <c r="B1531"/>
      <c r="C1531"/>
      <c r="D1531"/>
      <c r="E1531"/>
      <c r="F1531"/>
      <c r="G1531"/>
      <c r="H1531"/>
      <c r="I1531"/>
    </row>
    <row r="1532" spans="1:9" x14ac:dyDescent="0.25">
      <c r="A1532"/>
      <c r="B1532"/>
      <c r="C1532"/>
      <c r="D1532"/>
      <c r="E1532"/>
      <c r="F1532"/>
      <c r="G1532"/>
      <c r="H1532"/>
      <c r="I1532"/>
    </row>
    <row r="1533" spans="1:9" x14ac:dyDescent="0.25">
      <c r="A1533"/>
      <c r="B1533"/>
      <c r="C1533"/>
      <c r="D1533"/>
      <c r="E1533"/>
      <c r="F1533"/>
      <c r="G1533"/>
      <c r="H1533"/>
      <c r="I1533"/>
    </row>
    <row r="1534" spans="1:9" x14ac:dyDescent="0.25">
      <c r="A1534"/>
      <c r="B1534"/>
      <c r="C1534"/>
      <c r="D1534"/>
      <c r="E1534"/>
      <c r="F1534"/>
      <c r="G1534"/>
      <c r="H1534"/>
      <c r="I1534"/>
    </row>
    <row r="1535" spans="1:9" x14ac:dyDescent="0.25">
      <c r="A1535"/>
      <c r="B1535"/>
      <c r="C1535"/>
      <c r="D1535"/>
      <c r="E1535"/>
      <c r="F1535"/>
      <c r="G1535"/>
      <c r="H1535"/>
      <c r="I1535"/>
    </row>
    <row r="1536" spans="1:9" x14ac:dyDescent="0.25">
      <c r="A1536"/>
      <c r="B1536"/>
      <c r="C1536"/>
      <c r="D1536"/>
      <c r="E1536"/>
      <c r="F1536"/>
      <c r="G1536"/>
      <c r="H1536"/>
      <c r="I1536"/>
    </row>
    <row r="1537" spans="1:9" x14ac:dyDescent="0.25">
      <c r="A1537"/>
      <c r="B1537"/>
      <c r="C1537"/>
      <c r="D1537"/>
      <c r="E1537"/>
      <c r="F1537"/>
      <c r="G1537"/>
      <c r="H1537"/>
      <c r="I1537"/>
    </row>
    <row r="1538" spans="1:9" x14ac:dyDescent="0.25">
      <c r="A1538"/>
      <c r="B1538"/>
      <c r="C1538"/>
      <c r="D1538"/>
      <c r="E1538"/>
      <c r="F1538"/>
      <c r="G1538"/>
      <c r="H1538"/>
      <c r="I1538"/>
    </row>
    <row r="1539" spans="1:9" x14ac:dyDescent="0.25">
      <c r="A1539"/>
      <c r="B1539"/>
      <c r="C1539"/>
      <c r="D1539"/>
      <c r="E1539"/>
      <c r="F1539"/>
      <c r="G1539"/>
      <c r="H1539"/>
      <c r="I1539"/>
    </row>
    <row r="1540" spans="1:9" x14ac:dyDescent="0.25">
      <c r="A1540"/>
      <c r="B1540"/>
      <c r="C1540"/>
      <c r="D1540"/>
      <c r="E1540"/>
      <c r="F1540"/>
      <c r="G1540"/>
      <c r="H1540"/>
      <c r="I1540"/>
    </row>
    <row r="1541" spans="1:9" x14ac:dyDescent="0.25">
      <c r="A1541"/>
      <c r="B1541"/>
      <c r="C1541"/>
      <c r="D1541"/>
      <c r="E1541"/>
      <c r="F1541"/>
      <c r="G1541"/>
      <c r="H1541"/>
      <c r="I1541"/>
    </row>
    <row r="1542" spans="1:9" x14ac:dyDescent="0.25">
      <c r="A1542"/>
      <c r="B1542"/>
      <c r="C1542"/>
      <c r="D1542"/>
      <c r="E1542"/>
      <c r="F1542"/>
      <c r="G1542"/>
      <c r="H1542"/>
      <c r="I1542"/>
    </row>
    <row r="1543" spans="1:9" x14ac:dyDescent="0.25">
      <c r="A1543"/>
      <c r="B1543"/>
      <c r="C1543"/>
      <c r="D1543"/>
      <c r="E1543"/>
      <c r="F1543"/>
      <c r="G1543"/>
      <c r="H1543"/>
      <c r="I1543"/>
    </row>
    <row r="1544" spans="1:9" x14ac:dyDescent="0.25">
      <c r="A1544"/>
      <c r="B1544"/>
      <c r="C1544"/>
      <c r="D1544"/>
      <c r="E1544"/>
      <c r="F1544"/>
      <c r="G1544"/>
      <c r="H1544"/>
      <c r="I1544"/>
    </row>
    <row r="1545" spans="1:9" x14ac:dyDescent="0.25">
      <c r="A1545"/>
      <c r="B1545"/>
      <c r="C1545"/>
      <c r="D1545"/>
      <c r="E1545"/>
      <c r="F1545"/>
      <c r="G1545"/>
      <c r="H1545"/>
      <c r="I1545"/>
    </row>
    <row r="1546" spans="1:9" x14ac:dyDescent="0.25">
      <c r="A1546"/>
      <c r="B1546"/>
      <c r="C1546"/>
      <c r="D1546"/>
      <c r="E1546"/>
      <c r="F1546"/>
      <c r="G1546"/>
      <c r="H1546"/>
      <c r="I1546"/>
    </row>
    <row r="1547" spans="1:9" x14ac:dyDescent="0.25">
      <c r="A1547"/>
      <c r="B1547"/>
      <c r="C1547"/>
      <c r="D1547"/>
      <c r="E1547"/>
      <c r="F1547"/>
      <c r="G1547"/>
      <c r="H1547"/>
      <c r="I1547"/>
    </row>
    <row r="1548" spans="1:9" x14ac:dyDescent="0.25">
      <c r="A1548"/>
      <c r="B1548"/>
      <c r="C1548"/>
      <c r="D1548"/>
      <c r="E1548"/>
      <c r="F1548"/>
      <c r="G1548"/>
      <c r="H1548"/>
      <c r="I1548"/>
    </row>
    <row r="1549" spans="1:9" x14ac:dyDescent="0.25">
      <c r="A1549"/>
      <c r="B1549"/>
      <c r="C1549"/>
      <c r="D1549"/>
      <c r="E1549"/>
      <c r="F1549"/>
      <c r="G1549"/>
      <c r="H1549"/>
      <c r="I1549"/>
    </row>
    <row r="1550" spans="1:9" x14ac:dyDescent="0.25">
      <c r="A1550"/>
      <c r="B1550"/>
      <c r="C1550"/>
      <c r="D1550"/>
      <c r="E1550"/>
      <c r="F1550"/>
      <c r="G1550"/>
      <c r="H1550"/>
      <c r="I1550"/>
    </row>
    <row r="1551" spans="1:9" x14ac:dyDescent="0.25">
      <c r="A1551"/>
      <c r="B1551"/>
      <c r="C1551"/>
      <c r="D1551"/>
      <c r="E1551"/>
      <c r="F1551"/>
      <c r="G1551"/>
      <c r="H1551"/>
      <c r="I1551"/>
    </row>
    <row r="1552" spans="1:9" x14ac:dyDescent="0.25">
      <c r="A1552"/>
      <c r="B1552"/>
      <c r="C1552"/>
      <c r="D1552"/>
      <c r="E1552"/>
      <c r="F1552"/>
      <c r="G1552"/>
      <c r="H1552"/>
      <c r="I1552"/>
    </row>
    <row r="1553" spans="1:9" x14ac:dyDescent="0.25">
      <c r="A1553"/>
      <c r="B1553"/>
      <c r="C1553"/>
      <c r="D1553"/>
      <c r="E1553"/>
      <c r="F1553"/>
      <c r="G1553"/>
      <c r="H1553"/>
      <c r="I1553"/>
    </row>
    <row r="1554" spans="1:9" x14ac:dyDescent="0.25">
      <c r="A1554"/>
      <c r="B1554"/>
      <c r="C1554"/>
      <c r="D1554"/>
      <c r="E1554"/>
      <c r="F1554"/>
      <c r="G1554"/>
      <c r="H1554"/>
      <c r="I1554"/>
    </row>
    <row r="1555" spans="1:9" x14ac:dyDescent="0.25">
      <c r="A1555"/>
      <c r="B1555"/>
      <c r="C1555"/>
      <c r="D1555"/>
      <c r="E1555"/>
      <c r="F1555"/>
      <c r="G1555"/>
      <c r="H1555"/>
      <c r="I1555"/>
    </row>
    <row r="1556" spans="1:9" x14ac:dyDescent="0.25">
      <c r="A1556"/>
      <c r="B1556"/>
      <c r="C1556"/>
      <c r="D1556"/>
      <c r="E1556"/>
      <c r="F1556"/>
      <c r="G1556"/>
      <c r="H1556"/>
      <c r="I1556"/>
    </row>
    <row r="1557" spans="1:9" x14ac:dyDescent="0.25">
      <c r="A1557"/>
      <c r="B1557"/>
      <c r="C1557"/>
      <c r="D1557"/>
      <c r="E1557"/>
      <c r="F1557"/>
      <c r="G1557"/>
      <c r="H1557"/>
      <c r="I1557"/>
    </row>
    <row r="1558" spans="1:9" x14ac:dyDescent="0.25">
      <c r="A1558"/>
      <c r="B1558"/>
      <c r="C1558"/>
      <c r="D1558"/>
      <c r="E1558"/>
      <c r="F1558"/>
      <c r="G1558"/>
      <c r="H1558"/>
      <c r="I1558"/>
    </row>
    <row r="1559" spans="1:9" x14ac:dyDescent="0.25">
      <c r="A1559"/>
      <c r="B1559"/>
      <c r="C1559"/>
      <c r="D1559"/>
      <c r="E1559"/>
      <c r="F1559"/>
      <c r="G1559"/>
      <c r="H1559"/>
      <c r="I1559"/>
    </row>
    <row r="1560" spans="1:9" x14ac:dyDescent="0.25">
      <c r="A1560"/>
      <c r="B1560"/>
      <c r="C1560"/>
      <c r="D1560"/>
      <c r="E1560"/>
      <c r="F1560"/>
      <c r="G1560"/>
      <c r="H1560"/>
      <c r="I1560"/>
    </row>
    <row r="1561" spans="1:9" x14ac:dyDescent="0.25">
      <c r="A1561"/>
      <c r="B1561"/>
      <c r="C1561"/>
      <c r="D1561"/>
      <c r="E1561"/>
      <c r="F1561"/>
      <c r="G1561"/>
      <c r="H1561"/>
      <c r="I1561"/>
    </row>
    <row r="1562" spans="1:9" x14ac:dyDescent="0.25">
      <c r="A1562"/>
      <c r="B1562"/>
      <c r="C1562"/>
      <c r="D1562"/>
      <c r="E1562"/>
      <c r="F1562"/>
      <c r="G1562"/>
      <c r="H1562"/>
      <c r="I1562"/>
    </row>
    <row r="1563" spans="1:9" x14ac:dyDescent="0.25">
      <c r="A1563"/>
      <c r="B1563"/>
      <c r="C1563"/>
      <c r="D1563"/>
      <c r="E1563"/>
      <c r="F1563"/>
      <c r="G1563"/>
      <c r="H1563"/>
      <c r="I1563"/>
    </row>
    <row r="1564" spans="1:9" x14ac:dyDescent="0.25">
      <c r="A1564"/>
      <c r="B1564"/>
      <c r="C1564"/>
      <c r="D1564"/>
      <c r="E1564"/>
      <c r="F1564"/>
      <c r="G1564"/>
      <c r="H1564"/>
      <c r="I1564"/>
    </row>
    <row r="1565" spans="1:9" x14ac:dyDescent="0.25">
      <c r="A1565"/>
      <c r="B1565"/>
      <c r="C1565"/>
      <c r="D1565"/>
      <c r="E1565"/>
      <c r="F1565"/>
      <c r="G1565"/>
      <c r="H1565"/>
      <c r="I1565"/>
    </row>
    <row r="1566" spans="1:9" x14ac:dyDescent="0.25">
      <c r="A1566"/>
      <c r="B1566"/>
      <c r="C1566"/>
      <c r="D1566"/>
      <c r="E1566"/>
      <c r="F1566"/>
      <c r="G1566"/>
      <c r="H1566"/>
      <c r="I1566"/>
    </row>
    <row r="1567" spans="1:9" x14ac:dyDescent="0.25">
      <c r="A1567"/>
      <c r="B1567"/>
      <c r="C1567"/>
      <c r="D1567"/>
      <c r="E1567"/>
      <c r="F1567"/>
      <c r="G1567"/>
      <c r="H1567"/>
      <c r="I1567"/>
    </row>
    <row r="1568" spans="1:9" x14ac:dyDescent="0.25">
      <c r="A1568"/>
      <c r="B1568"/>
      <c r="C1568"/>
      <c r="D1568"/>
      <c r="E1568"/>
      <c r="F1568"/>
      <c r="G1568"/>
      <c r="H1568"/>
      <c r="I1568"/>
    </row>
    <row r="1569" spans="1:9" x14ac:dyDescent="0.25">
      <c r="A1569"/>
      <c r="B1569"/>
      <c r="C1569"/>
      <c r="D1569"/>
      <c r="E1569"/>
      <c r="F1569"/>
      <c r="G1569"/>
      <c r="H1569"/>
      <c r="I1569"/>
    </row>
    <row r="1570" spans="1:9" x14ac:dyDescent="0.25">
      <c r="A1570"/>
      <c r="B1570"/>
      <c r="C1570"/>
      <c r="D1570"/>
      <c r="E1570"/>
      <c r="F1570"/>
      <c r="G1570"/>
      <c r="H1570"/>
      <c r="I1570"/>
    </row>
    <row r="1571" spans="1:9" x14ac:dyDescent="0.25">
      <c r="A1571"/>
      <c r="B1571"/>
      <c r="C1571"/>
      <c r="D1571"/>
      <c r="E1571"/>
      <c r="F1571"/>
      <c r="G1571"/>
      <c r="H1571"/>
      <c r="I1571"/>
    </row>
    <row r="1572" spans="1:9" x14ac:dyDescent="0.25">
      <c r="A1572"/>
      <c r="B1572"/>
      <c r="C1572"/>
      <c r="D1572"/>
      <c r="E1572"/>
      <c r="F1572"/>
      <c r="G1572"/>
      <c r="H1572"/>
      <c r="I1572"/>
    </row>
    <row r="1573" spans="1:9" x14ac:dyDescent="0.25">
      <c r="A1573"/>
      <c r="B1573"/>
      <c r="C1573"/>
      <c r="D1573"/>
      <c r="E1573"/>
      <c r="F1573"/>
      <c r="G1573"/>
      <c r="H1573"/>
      <c r="I1573"/>
    </row>
    <row r="1574" spans="1:9" x14ac:dyDescent="0.25">
      <c r="A1574"/>
      <c r="B1574"/>
      <c r="C1574"/>
      <c r="D1574"/>
      <c r="E1574"/>
      <c r="F1574"/>
      <c r="G1574"/>
      <c r="H1574"/>
      <c r="I1574"/>
    </row>
    <row r="1575" spans="1:9" x14ac:dyDescent="0.25">
      <c r="A1575"/>
      <c r="B1575"/>
      <c r="C1575"/>
      <c r="D1575"/>
      <c r="E1575"/>
      <c r="F1575"/>
      <c r="G1575"/>
      <c r="H1575"/>
      <c r="I1575"/>
    </row>
    <row r="1576" spans="1:9" x14ac:dyDescent="0.25">
      <c r="A1576"/>
      <c r="B1576"/>
      <c r="C1576"/>
      <c r="D1576"/>
      <c r="E1576"/>
      <c r="F1576"/>
      <c r="G1576"/>
      <c r="H1576"/>
      <c r="I1576"/>
    </row>
    <row r="1577" spans="1:9" x14ac:dyDescent="0.25">
      <c r="A1577"/>
      <c r="B1577"/>
      <c r="C1577"/>
      <c r="D1577"/>
      <c r="E1577"/>
      <c r="F1577"/>
      <c r="G1577"/>
      <c r="H1577"/>
      <c r="I1577"/>
    </row>
    <row r="1578" spans="1:9" x14ac:dyDescent="0.25">
      <c r="A1578"/>
      <c r="B1578"/>
      <c r="C1578"/>
      <c r="D1578"/>
      <c r="E1578"/>
      <c r="F1578"/>
      <c r="G1578"/>
      <c r="H1578"/>
      <c r="I1578"/>
    </row>
    <row r="1579" spans="1:9" x14ac:dyDescent="0.25">
      <c r="A1579"/>
      <c r="B1579"/>
      <c r="C1579"/>
      <c r="D1579"/>
      <c r="E1579"/>
      <c r="F1579"/>
      <c r="G1579"/>
      <c r="H1579"/>
      <c r="I1579"/>
    </row>
    <row r="1580" spans="1:9" x14ac:dyDescent="0.25">
      <c r="A1580"/>
      <c r="B1580"/>
      <c r="C1580"/>
      <c r="D1580"/>
      <c r="E1580"/>
      <c r="F1580"/>
      <c r="G1580"/>
      <c r="H1580"/>
      <c r="I1580"/>
    </row>
    <row r="1581" spans="1:9" x14ac:dyDescent="0.25">
      <c r="A1581"/>
      <c r="B1581"/>
      <c r="C1581"/>
      <c r="D1581"/>
      <c r="E1581"/>
      <c r="F1581"/>
      <c r="G1581"/>
      <c r="H1581"/>
      <c r="I1581"/>
    </row>
    <row r="1582" spans="1:9" x14ac:dyDescent="0.25">
      <c r="A1582"/>
      <c r="B1582"/>
      <c r="C1582"/>
      <c r="D1582"/>
      <c r="E1582"/>
      <c r="F1582"/>
      <c r="G1582"/>
      <c r="H1582"/>
      <c r="I1582"/>
    </row>
    <row r="1583" spans="1:9" x14ac:dyDescent="0.25">
      <c r="A1583"/>
      <c r="B1583"/>
      <c r="C1583"/>
      <c r="D1583"/>
      <c r="E1583"/>
      <c r="F1583"/>
      <c r="G1583"/>
      <c r="H1583"/>
      <c r="I1583"/>
    </row>
    <row r="1584" spans="1:9" x14ac:dyDescent="0.25">
      <c r="A1584"/>
      <c r="B1584"/>
      <c r="C1584"/>
      <c r="D1584"/>
      <c r="E1584"/>
      <c r="F1584"/>
      <c r="G1584"/>
      <c r="H1584"/>
      <c r="I1584"/>
    </row>
    <row r="1585" spans="1:9" x14ac:dyDescent="0.25">
      <c r="A1585"/>
      <c r="B1585"/>
      <c r="C1585"/>
      <c r="D1585"/>
      <c r="E1585"/>
      <c r="F1585"/>
      <c r="G1585"/>
      <c r="H1585"/>
      <c r="I1585"/>
    </row>
    <row r="1586" spans="1:9" x14ac:dyDescent="0.25">
      <c r="A1586"/>
      <c r="B1586"/>
      <c r="C1586"/>
      <c r="D1586"/>
      <c r="E1586"/>
      <c r="F1586"/>
      <c r="G1586"/>
      <c r="H1586"/>
      <c r="I1586"/>
    </row>
    <row r="1587" spans="1:9" x14ac:dyDescent="0.25">
      <c r="A1587"/>
      <c r="B1587"/>
      <c r="C1587"/>
      <c r="D1587"/>
      <c r="E1587"/>
      <c r="F1587"/>
      <c r="G1587"/>
      <c r="H1587"/>
      <c r="I1587"/>
    </row>
    <row r="1588" spans="1:9" x14ac:dyDescent="0.25">
      <c r="A1588"/>
      <c r="B1588"/>
      <c r="C1588"/>
      <c r="D1588"/>
      <c r="E1588"/>
      <c r="F1588"/>
      <c r="G1588"/>
      <c r="H1588"/>
      <c r="I1588"/>
    </row>
    <row r="1589" spans="1:9" x14ac:dyDescent="0.25">
      <c r="A1589"/>
      <c r="B1589"/>
      <c r="C1589"/>
      <c r="D1589"/>
      <c r="E1589"/>
      <c r="F1589"/>
      <c r="G1589"/>
      <c r="H1589"/>
      <c r="I1589"/>
    </row>
    <row r="1590" spans="1:9" x14ac:dyDescent="0.25">
      <c r="A1590"/>
      <c r="B1590"/>
      <c r="C1590"/>
      <c r="D1590"/>
      <c r="E1590"/>
      <c r="F1590"/>
      <c r="G1590"/>
      <c r="H1590"/>
      <c r="I1590"/>
    </row>
    <row r="1591" spans="1:9" x14ac:dyDescent="0.25">
      <c r="A1591"/>
      <c r="B1591"/>
      <c r="C1591"/>
      <c r="D1591"/>
      <c r="E1591"/>
      <c r="F1591"/>
      <c r="G1591"/>
      <c r="H1591"/>
      <c r="I1591"/>
    </row>
    <row r="1592" spans="1:9" x14ac:dyDescent="0.25">
      <c r="A1592"/>
      <c r="B1592"/>
      <c r="C1592"/>
      <c r="D1592"/>
      <c r="E1592"/>
      <c r="F1592"/>
      <c r="G1592"/>
      <c r="H1592"/>
      <c r="I1592"/>
    </row>
    <row r="1593" spans="1:9" x14ac:dyDescent="0.25">
      <c r="A1593"/>
      <c r="B1593"/>
      <c r="C1593"/>
      <c r="D1593"/>
      <c r="E1593"/>
      <c r="F1593"/>
      <c r="G1593"/>
      <c r="H1593"/>
      <c r="I1593"/>
    </row>
    <row r="1594" spans="1:9" x14ac:dyDescent="0.25">
      <c r="A1594"/>
      <c r="B1594"/>
      <c r="C1594"/>
      <c r="D1594"/>
      <c r="E1594"/>
      <c r="F1594"/>
      <c r="G1594"/>
      <c r="H1594"/>
      <c r="I1594"/>
    </row>
    <row r="1595" spans="1:9" x14ac:dyDescent="0.25">
      <c r="A1595"/>
      <c r="B1595"/>
      <c r="C1595"/>
      <c r="D1595"/>
      <c r="E1595"/>
      <c r="F1595"/>
      <c r="G1595"/>
      <c r="H1595"/>
      <c r="I1595"/>
    </row>
    <row r="1596" spans="1:9" x14ac:dyDescent="0.25">
      <c r="A1596"/>
      <c r="B1596"/>
      <c r="C1596"/>
      <c r="D1596"/>
      <c r="E1596"/>
      <c r="F1596"/>
      <c r="G1596"/>
      <c r="H1596"/>
      <c r="I1596"/>
    </row>
    <row r="1597" spans="1:9" x14ac:dyDescent="0.25">
      <c r="A1597"/>
      <c r="B1597"/>
      <c r="C1597"/>
      <c r="D1597"/>
      <c r="E1597"/>
      <c r="F1597"/>
      <c r="G1597"/>
      <c r="H1597"/>
      <c r="I1597"/>
    </row>
    <row r="1598" spans="1:9" x14ac:dyDescent="0.25">
      <c r="A1598"/>
      <c r="B1598"/>
      <c r="C1598"/>
      <c r="D1598"/>
      <c r="E1598"/>
      <c r="F1598"/>
      <c r="G1598"/>
      <c r="H1598"/>
      <c r="I1598"/>
    </row>
    <row r="1599" spans="1:9" x14ac:dyDescent="0.25">
      <c r="A1599"/>
      <c r="B1599"/>
      <c r="C1599"/>
      <c r="D1599"/>
      <c r="E1599"/>
      <c r="F1599"/>
      <c r="G1599"/>
      <c r="H1599"/>
      <c r="I1599"/>
    </row>
    <row r="1600" spans="1:9" x14ac:dyDescent="0.25">
      <c r="A1600"/>
      <c r="B1600"/>
      <c r="C1600"/>
      <c r="D1600"/>
      <c r="E1600"/>
      <c r="F1600"/>
      <c r="G1600"/>
      <c r="H1600"/>
      <c r="I1600"/>
    </row>
    <row r="1601" spans="1:9" x14ac:dyDescent="0.25">
      <c r="A1601"/>
      <c r="B1601"/>
      <c r="C1601"/>
      <c r="D1601"/>
      <c r="E1601"/>
      <c r="F1601"/>
      <c r="G1601"/>
      <c r="H1601"/>
      <c r="I1601"/>
    </row>
    <row r="1602" spans="1:9" x14ac:dyDescent="0.25">
      <c r="A1602"/>
      <c r="B1602"/>
      <c r="C1602"/>
      <c r="D1602"/>
      <c r="E1602"/>
      <c r="F1602"/>
      <c r="G1602"/>
      <c r="H1602"/>
      <c r="I1602"/>
    </row>
    <row r="1603" spans="1:9" x14ac:dyDescent="0.25">
      <c r="A1603"/>
      <c r="B1603"/>
      <c r="C1603"/>
      <c r="D1603"/>
      <c r="E1603"/>
      <c r="F1603"/>
      <c r="G1603"/>
      <c r="H1603"/>
      <c r="I1603"/>
    </row>
    <row r="1604" spans="1:9" x14ac:dyDescent="0.25">
      <c r="A1604"/>
      <c r="B1604"/>
      <c r="C1604"/>
      <c r="D1604"/>
      <c r="E1604"/>
      <c r="F1604"/>
      <c r="G1604"/>
      <c r="H1604"/>
      <c r="I1604"/>
    </row>
    <row r="1605" spans="1:9" x14ac:dyDescent="0.25">
      <c r="A1605"/>
      <c r="B1605"/>
      <c r="C1605"/>
      <c r="D1605"/>
      <c r="E1605"/>
      <c r="F1605"/>
      <c r="G1605"/>
      <c r="H1605"/>
      <c r="I1605"/>
    </row>
    <row r="1606" spans="1:9" x14ac:dyDescent="0.25">
      <c r="A1606"/>
      <c r="B1606"/>
      <c r="C1606"/>
      <c r="D1606"/>
      <c r="E1606"/>
      <c r="F1606"/>
      <c r="G1606"/>
      <c r="H1606"/>
      <c r="I1606"/>
    </row>
    <row r="1607" spans="1:9" x14ac:dyDescent="0.25">
      <c r="A1607"/>
      <c r="B1607"/>
      <c r="C1607"/>
      <c r="D1607"/>
      <c r="E1607"/>
      <c r="F1607"/>
      <c r="G1607"/>
      <c r="H1607"/>
      <c r="I1607"/>
    </row>
    <row r="1608" spans="1:9" x14ac:dyDescent="0.25">
      <c r="A1608"/>
      <c r="B1608"/>
      <c r="C1608"/>
      <c r="D1608"/>
      <c r="E1608"/>
      <c r="F1608"/>
      <c r="G1608"/>
      <c r="H1608"/>
      <c r="I1608"/>
    </row>
    <row r="1609" spans="1:9" x14ac:dyDescent="0.25">
      <c r="A1609"/>
      <c r="B1609"/>
      <c r="C1609"/>
      <c r="D1609"/>
      <c r="E1609"/>
      <c r="F1609"/>
      <c r="G1609"/>
      <c r="H1609"/>
      <c r="I1609"/>
    </row>
    <row r="1610" spans="1:9" x14ac:dyDescent="0.25">
      <c r="A1610"/>
      <c r="B1610"/>
      <c r="C1610"/>
      <c r="D1610"/>
      <c r="E1610"/>
      <c r="F1610"/>
      <c r="G1610"/>
      <c r="H1610"/>
      <c r="I1610"/>
    </row>
    <row r="1611" spans="1:9" x14ac:dyDescent="0.25">
      <c r="A1611"/>
      <c r="B1611"/>
      <c r="C1611"/>
      <c r="D1611"/>
      <c r="E1611"/>
      <c r="F1611"/>
      <c r="G1611"/>
      <c r="H1611"/>
      <c r="I1611"/>
    </row>
    <row r="1612" spans="1:9" x14ac:dyDescent="0.25">
      <c r="A1612"/>
      <c r="B1612"/>
      <c r="C1612"/>
      <c r="D1612"/>
      <c r="E1612"/>
      <c r="F1612"/>
      <c r="G1612"/>
      <c r="H1612"/>
      <c r="I1612"/>
    </row>
    <row r="1613" spans="1:9" x14ac:dyDescent="0.25">
      <c r="A1613"/>
      <c r="B1613"/>
      <c r="C1613"/>
      <c r="D1613"/>
      <c r="E1613"/>
      <c r="F1613"/>
      <c r="G1613"/>
      <c r="H1613"/>
      <c r="I1613"/>
    </row>
    <row r="1614" spans="1:9" x14ac:dyDescent="0.25">
      <c r="A1614"/>
      <c r="B1614"/>
      <c r="C1614"/>
      <c r="D1614"/>
      <c r="E1614"/>
      <c r="F1614"/>
      <c r="G1614"/>
      <c r="H1614"/>
      <c r="I1614"/>
    </row>
    <row r="1615" spans="1:9" x14ac:dyDescent="0.25">
      <c r="A1615"/>
      <c r="B1615"/>
      <c r="C1615"/>
      <c r="D1615"/>
      <c r="E1615"/>
      <c r="F1615"/>
      <c r="G1615"/>
      <c r="H1615"/>
      <c r="I1615"/>
    </row>
    <row r="1616" spans="1:9" x14ac:dyDescent="0.25">
      <c r="A1616"/>
      <c r="B1616"/>
      <c r="C1616"/>
      <c r="D1616"/>
      <c r="E1616"/>
      <c r="F1616"/>
      <c r="G1616"/>
      <c r="H1616"/>
      <c r="I1616"/>
    </row>
    <row r="1617" spans="1:9" x14ac:dyDescent="0.25">
      <c r="A1617"/>
      <c r="B1617"/>
      <c r="C1617"/>
      <c r="D1617"/>
      <c r="E1617"/>
      <c r="F1617"/>
      <c r="G1617"/>
      <c r="H1617"/>
      <c r="I1617"/>
    </row>
    <row r="1618" spans="1:9" x14ac:dyDescent="0.25">
      <c r="A1618"/>
      <c r="B1618"/>
      <c r="C1618"/>
      <c r="D1618"/>
      <c r="E1618"/>
      <c r="F1618"/>
      <c r="G1618"/>
      <c r="H1618"/>
      <c r="I1618"/>
    </row>
    <row r="1619" spans="1:9" x14ac:dyDescent="0.25">
      <c r="A1619"/>
      <c r="B1619"/>
      <c r="C1619"/>
      <c r="D1619"/>
      <c r="E1619"/>
      <c r="F1619"/>
      <c r="G1619"/>
      <c r="H1619"/>
      <c r="I1619"/>
    </row>
    <row r="1620" spans="1:9" x14ac:dyDescent="0.25">
      <c r="A1620"/>
      <c r="B1620"/>
      <c r="C1620"/>
      <c r="D1620"/>
      <c r="E1620"/>
      <c r="F1620"/>
      <c r="G1620"/>
      <c r="H1620"/>
      <c r="I1620"/>
    </row>
    <row r="1621" spans="1:9" x14ac:dyDescent="0.25">
      <c r="A1621"/>
      <c r="B1621"/>
      <c r="C1621"/>
      <c r="D1621"/>
      <c r="E1621"/>
      <c r="F1621"/>
      <c r="G1621"/>
      <c r="H1621"/>
      <c r="I1621"/>
    </row>
    <row r="1622" spans="1:9" x14ac:dyDescent="0.25">
      <c r="A1622"/>
      <c r="B1622"/>
      <c r="C1622"/>
      <c r="D1622"/>
      <c r="E1622"/>
      <c r="F1622"/>
      <c r="G1622"/>
      <c r="H1622"/>
      <c r="I1622"/>
    </row>
    <row r="1623" spans="1:9" x14ac:dyDescent="0.25">
      <c r="A1623"/>
      <c r="B1623"/>
      <c r="C1623"/>
      <c r="D1623"/>
      <c r="E1623"/>
      <c r="F1623"/>
      <c r="G1623"/>
      <c r="H1623"/>
      <c r="I1623"/>
    </row>
    <row r="1624" spans="1:9" x14ac:dyDescent="0.25">
      <c r="A1624"/>
      <c r="B1624"/>
      <c r="C1624"/>
      <c r="D1624"/>
      <c r="E1624"/>
      <c r="F1624"/>
      <c r="G1624"/>
      <c r="H1624"/>
      <c r="I1624"/>
    </row>
    <row r="1625" spans="1:9" x14ac:dyDescent="0.25">
      <c r="A1625"/>
      <c r="B1625"/>
      <c r="C1625"/>
      <c r="D1625"/>
      <c r="E1625"/>
      <c r="F1625"/>
      <c r="G1625"/>
      <c r="H1625"/>
      <c r="I1625"/>
    </row>
    <row r="1626" spans="1:9" x14ac:dyDescent="0.25">
      <c r="A1626"/>
      <c r="B1626"/>
      <c r="C1626"/>
      <c r="D1626"/>
      <c r="E1626"/>
      <c r="F1626"/>
      <c r="G1626"/>
      <c r="H1626"/>
      <c r="I1626"/>
    </row>
    <row r="1627" spans="1:9" x14ac:dyDescent="0.25">
      <c r="A1627"/>
      <c r="B1627"/>
      <c r="C1627"/>
      <c r="D1627"/>
      <c r="E1627"/>
      <c r="F1627"/>
      <c r="G1627"/>
      <c r="H1627"/>
      <c r="I1627"/>
    </row>
    <row r="1628" spans="1:9" x14ac:dyDescent="0.25">
      <c r="A1628"/>
      <c r="B1628"/>
      <c r="C1628"/>
      <c r="D1628"/>
      <c r="E1628"/>
      <c r="F1628"/>
      <c r="G1628"/>
      <c r="H1628"/>
      <c r="I1628"/>
    </row>
    <row r="1629" spans="1:9" x14ac:dyDescent="0.25">
      <c r="A1629"/>
      <c r="B1629"/>
      <c r="C1629"/>
      <c r="D1629"/>
      <c r="E1629"/>
      <c r="F1629"/>
      <c r="G1629"/>
      <c r="H1629"/>
      <c r="I1629"/>
    </row>
    <row r="1630" spans="1:9" x14ac:dyDescent="0.25">
      <c r="A1630"/>
      <c r="B1630"/>
      <c r="C1630"/>
      <c r="D1630"/>
      <c r="E1630"/>
      <c r="F1630"/>
      <c r="G1630"/>
      <c r="H1630"/>
      <c r="I1630"/>
    </row>
    <row r="1631" spans="1:9" x14ac:dyDescent="0.25">
      <c r="A1631"/>
      <c r="B1631"/>
      <c r="C1631"/>
      <c r="D1631"/>
      <c r="E1631"/>
      <c r="F1631"/>
      <c r="G1631"/>
      <c r="H1631"/>
      <c r="I1631"/>
    </row>
    <row r="1632" spans="1:9" x14ac:dyDescent="0.25">
      <c r="A1632"/>
      <c r="B1632"/>
      <c r="C1632"/>
      <c r="D1632"/>
      <c r="E1632"/>
      <c r="F1632"/>
      <c r="G1632"/>
      <c r="H1632"/>
      <c r="I1632"/>
    </row>
    <row r="1633" spans="1:9" x14ac:dyDescent="0.25">
      <c r="A1633"/>
      <c r="B1633"/>
      <c r="C1633"/>
      <c r="D1633"/>
      <c r="E1633"/>
      <c r="F1633"/>
      <c r="G1633"/>
      <c r="H1633"/>
      <c r="I1633"/>
    </row>
    <row r="1634" spans="1:9" x14ac:dyDescent="0.25">
      <c r="A1634"/>
      <c r="B1634"/>
      <c r="C1634"/>
      <c r="D1634"/>
      <c r="E1634"/>
      <c r="F1634"/>
      <c r="G1634"/>
      <c r="H1634"/>
      <c r="I1634"/>
    </row>
    <row r="1635" spans="1:9" x14ac:dyDescent="0.25">
      <c r="A1635"/>
      <c r="B1635"/>
      <c r="C1635"/>
      <c r="D1635"/>
      <c r="E1635"/>
      <c r="F1635"/>
      <c r="G1635"/>
      <c r="H1635"/>
      <c r="I1635"/>
    </row>
    <row r="1636" spans="1:9" x14ac:dyDescent="0.25">
      <c r="A1636"/>
      <c r="B1636"/>
      <c r="C1636"/>
      <c r="D1636"/>
      <c r="E1636"/>
      <c r="F1636"/>
      <c r="G1636"/>
      <c r="H1636"/>
      <c r="I1636"/>
    </row>
    <row r="1637" spans="1:9" x14ac:dyDescent="0.25">
      <c r="A1637"/>
      <c r="B1637"/>
      <c r="C1637"/>
      <c r="D1637"/>
      <c r="E1637"/>
      <c r="F1637"/>
      <c r="G1637"/>
      <c r="H1637"/>
      <c r="I1637"/>
    </row>
    <row r="1638" spans="1:9" x14ac:dyDescent="0.25">
      <c r="A1638"/>
      <c r="B1638"/>
      <c r="C1638"/>
      <c r="D1638"/>
      <c r="E1638"/>
      <c r="F1638"/>
      <c r="G1638"/>
      <c r="H1638"/>
      <c r="I1638"/>
    </row>
    <row r="1639" spans="1:9" x14ac:dyDescent="0.25">
      <c r="A1639"/>
      <c r="B1639"/>
      <c r="C1639"/>
      <c r="D1639"/>
      <c r="E1639"/>
      <c r="F1639"/>
      <c r="G1639"/>
      <c r="H1639"/>
      <c r="I1639"/>
    </row>
    <row r="1640" spans="1:9" x14ac:dyDescent="0.25">
      <c r="A1640"/>
      <c r="B1640"/>
      <c r="C1640"/>
      <c r="D1640"/>
      <c r="E1640"/>
      <c r="F1640"/>
      <c r="G1640"/>
      <c r="H1640"/>
      <c r="I1640"/>
    </row>
    <row r="1641" spans="1:9" x14ac:dyDescent="0.25">
      <c r="A1641"/>
      <c r="B1641"/>
      <c r="C1641"/>
      <c r="D1641"/>
      <c r="E1641"/>
      <c r="F1641"/>
      <c r="G1641"/>
      <c r="H1641"/>
      <c r="I1641"/>
    </row>
    <row r="1642" spans="1:9" x14ac:dyDescent="0.25">
      <c r="A1642"/>
      <c r="B1642"/>
      <c r="C1642"/>
      <c r="D1642"/>
      <c r="E1642"/>
      <c r="F1642"/>
      <c r="G1642"/>
      <c r="H1642"/>
      <c r="I1642"/>
    </row>
    <row r="1643" spans="1:9" x14ac:dyDescent="0.25">
      <c r="A1643"/>
      <c r="B1643"/>
      <c r="C1643"/>
      <c r="D1643"/>
      <c r="E1643"/>
      <c r="F1643"/>
      <c r="G1643"/>
      <c r="H1643"/>
      <c r="I1643"/>
    </row>
    <row r="1644" spans="1:9" x14ac:dyDescent="0.25">
      <c r="A1644"/>
      <c r="B1644"/>
      <c r="C1644"/>
      <c r="D1644"/>
      <c r="E1644"/>
      <c r="F1644"/>
      <c r="G1644"/>
      <c r="H1644"/>
      <c r="I1644"/>
    </row>
    <row r="1645" spans="1:9" x14ac:dyDescent="0.25">
      <c r="A1645"/>
      <c r="B1645"/>
      <c r="C1645"/>
      <c r="D1645"/>
      <c r="E1645"/>
      <c r="F1645"/>
      <c r="G1645"/>
      <c r="H1645"/>
      <c r="I1645"/>
    </row>
    <row r="1646" spans="1:9" x14ac:dyDescent="0.25">
      <c r="A1646"/>
      <c r="B1646"/>
      <c r="C1646"/>
      <c r="D1646"/>
      <c r="E1646"/>
      <c r="F1646"/>
      <c r="G1646"/>
      <c r="H1646"/>
      <c r="I1646"/>
    </row>
    <row r="1647" spans="1:9" x14ac:dyDescent="0.25">
      <c r="A1647"/>
      <c r="B1647"/>
      <c r="C1647"/>
      <c r="D1647"/>
      <c r="E1647"/>
      <c r="F1647"/>
      <c r="G1647"/>
      <c r="H1647"/>
      <c r="I1647"/>
    </row>
    <row r="1648" spans="1:9" x14ac:dyDescent="0.25">
      <c r="A1648"/>
      <c r="B1648"/>
      <c r="C1648"/>
      <c r="D1648"/>
      <c r="E1648"/>
      <c r="F1648"/>
      <c r="G1648"/>
      <c r="H1648"/>
      <c r="I1648"/>
    </row>
    <row r="1649" spans="1:9" x14ac:dyDescent="0.25">
      <c r="A1649"/>
      <c r="B1649"/>
      <c r="C1649"/>
      <c r="D1649"/>
      <c r="E1649"/>
      <c r="F1649"/>
      <c r="G1649"/>
      <c r="H1649"/>
      <c r="I1649"/>
    </row>
    <row r="1650" spans="1:9" x14ac:dyDescent="0.25">
      <c r="A1650"/>
      <c r="B1650"/>
      <c r="C1650"/>
      <c r="D1650"/>
      <c r="E1650"/>
      <c r="F1650"/>
      <c r="G1650"/>
      <c r="H1650"/>
      <c r="I1650"/>
    </row>
    <row r="1651" spans="1:9" x14ac:dyDescent="0.25">
      <c r="A1651"/>
      <c r="B1651"/>
      <c r="C1651"/>
      <c r="D1651"/>
      <c r="E1651"/>
      <c r="F1651"/>
      <c r="G1651"/>
      <c r="H1651"/>
      <c r="I1651"/>
    </row>
    <row r="1652" spans="1:9" x14ac:dyDescent="0.25">
      <c r="A1652"/>
      <c r="B1652"/>
      <c r="C1652"/>
      <c r="D1652"/>
      <c r="E1652"/>
      <c r="F1652"/>
      <c r="G1652"/>
      <c r="H1652"/>
      <c r="I1652"/>
    </row>
    <row r="1653" spans="1:9" x14ac:dyDescent="0.25">
      <c r="A1653"/>
      <c r="B1653"/>
      <c r="C1653"/>
      <c r="D1653"/>
      <c r="E1653"/>
      <c r="F1653"/>
      <c r="G1653"/>
      <c r="H1653"/>
      <c r="I1653"/>
    </row>
    <row r="1654" spans="1:9" x14ac:dyDescent="0.25">
      <c r="A1654"/>
      <c r="B1654"/>
      <c r="C1654"/>
      <c r="D1654"/>
      <c r="E1654"/>
      <c r="F1654"/>
      <c r="G1654"/>
      <c r="H1654"/>
      <c r="I1654"/>
    </row>
    <row r="1655" spans="1:9" x14ac:dyDescent="0.25">
      <c r="A1655"/>
      <c r="B1655"/>
      <c r="C1655"/>
      <c r="D1655"/>
      <c r="E1655"/>
      <c r="F1655"/>
      <c r="G1655"/>
      <c r="H1655"/>
      <c r="I1655"/>
    </row>
    <row r="1656" spans="1:9" x14ac:dyDescent="0.25">
      <c r="A1656"/>
      <c r="B1656"/>
      <c r="C1656"/>
      <c r="D1656"/>
      <c r="E1656"/>
      <c r="F1656"/>
      <c r="G1656"/>
      <c r="H1656"/>
      <c r="I1656"/>
    </row>
    <row r="1657" spans="1:9" x14ac:dyDescent="0.25">
      <c r="A1657"/>
      <c r="B1657"/>
      <c r="C1657"/>
      <c r="D1657"/>
      <c r="E1657"/>
      <c r="F1657"/>
      <c r="G1657"/>
      <c r="H1657"/>
      <c r="I1657"/>
    </row>
    <row r="1658" spans="1:9" x14ac:dyDescent="0.25">
      <c r="A1658"/>
      <c r="B1658"/>
      <c r="C1658"/>
      <c r="D1658"/>
      <c r="E1658"/>
      <c r="F1658"/>
      <c r="G1658"/>
      <c r="H1658"/>
      <c r="I1658"/>
    </row>
    <row r="1659" spans="1:9" x14ac:dyDescent="0.25">
      <c r="A1659"/>
      <c r="B1659"/>
      <c r="C1659"/>
      <c r="D1659"/>
      <c r="E1659"/>
      <c r="F1659"/>
      <c r="G1659"/>
      <c r="H1659"/>
      <c r="I1659"/>
    </row>
    <row r="1660" spans="1:9" x14ac:dyDescent="0.25">
      <c r="A1660"/>
      <c r="B1660"/>
      <c r="C1660"/>
      <c r="D1660"/>
      <c r="E1660"/>
      <c r="F1660"/>
      <c r="G1660"/>
      <c r="H1660"/>
      <c r="I1660"/>
    </row>
    <row r="1661" spans="1:9" x14ac:dyDescent="0.25">
      <c r="A1661"/>
      <c r="B1661"/>
      <c r="C1661"/>
      <c r="D1661"/>
      <c r="E1661"/>
      <c r="F1661"/>
      <c r="G1661"/>
      <c r="H1661"/>
      <c r="I1661"/>
    </row>
    <row r="1662" spans="1:9" x14ac:dyDescent="0.25">
      <c r="A1662"/>
      <c r="B1662"/>
      <c r="C1662"/>
      <c r="D1662"/>
      <c r="E1662"/>
      <c r="F1662"/>
      <c r="G1662"/>
      <c r="H1662"/>
      <c r="I1662"/>
    </row>
    <row r="1663" spans="1:9" x14ac:dyDescent="0.25">
      <c r="A1663"/>
      <c r="B1663"/>
      <c r="C1663"/>
      <c r="D1663"/>
      <c r="E1663"/>
      <c r="F1663"/>
      <c r="G1663"/>
      <c r="H1663"/>
      <c r="I1663"/>
    </row>
    <row r="1664" spans="1:9" x14ac:dyDescent="0.25">
      <c r="A1664"/>
      <c r="B1664"/>
      <c r="C1664"/>
      <c r="D1664"/>
      <c r="E1664"/>
      <c r="F1664"/>
      <c r="G1664"/>
      <c r="H1664"/>
      <c r="I1664"/>
    </row>
    <row r="1665" spans="1:9" x14ac:dyDescent="0.25">
      <c r="A1665"/>
      <c r="B1665"/>
      <c r="C1665"/>
      <c r="D1665"/>
      <c r="E1665"/>
      <c r="F1665"/>
      <c r="G1665"/>
      <c r="H1665"/>
      <c r="I1665"/>
    </row>
    <row r="1666" spans="1:9" x14ac:dyDescent="0.25">
      <c r="A1666"/>
      <c r="B1666"/>
      <c r="C1666"/>
      <c r="D1666"/>
      <c r="E1666"/>
      <c r="F1666"/>
      <c r="G1666"/>
      <c r="H1666"/>
      <c r="I1666"/>
    </row>
    <row r="1667" spans="1:9" x14ac:dyDescent="0.25">
      <c r="A1667"/>
      <c r="B1667"/>
      <c r="C1667"/>
      <c r="D1667"/>
      <c r="E1667"/>
      <c r="F1667"/>
      <c r="G1667"/>
      <c r="H1667"/>
      <c r="I1667"/>
    </row>
    <row r="1668" spans="1:9" x14ac:dyDescent="0.25">
      <c r="A1668"/>
      <c r="B1668"/>
      <c r="C1668"/>
      <c r="D1668"/>
      <c r="E1668"/>
      <c r="F1668"/>
      <c r="G1668"/>
      <c r="H1668"/>
      <c r="I1668"/>
    </row>
    <row r="1669" spans="1:9" x14ac:dyDescent="0.25">
      <c r="A1669"/>
      <c r="B1669"/>
      <c r="C1669"/>
      <c r="D1669"/>
      <c r="E1669"/>
      <c r="F1669"/>
      <c r="G1669"/>
      <c r="H1669"/>
      <c r="I1669"/>
    </row>
    <row r="1670" spans="1:9" x14ac:dyDescent="0.25">
      <c r="A1670"/>
      <c r="B1670"/>
      <c r="C1670"/>
      <c r="D1670"/>
      <c r="E1670"/>
      <c r="F1670"/>
      <c r="G1670"/>
      <c r="H1670"/>
      <c r="I1670"/>
    </row>
    <row r="1671" spans="1:9" x14ac:dyDescent="0.25">
      <c r="A1671"/>
      <c r="B1671"/>
      <c r="C1671"/>
      <c r="D1671"/>
      <c r="E1671"/>
      <c r="F1671"/>
      <c r="G1671"/>
      <c r="H1671"/>
      <c r="I1671"/>
    </row>
    <row r="1672" spans="1:9" x14ac:dyDescent="0.25">
      <c r="A1672"/>
      <c r="B1672"/>
      <c r="C1672"/>
      <c r="D1672"/>
      <c r="E1672"/>
      <c r="F1672"/>
      <c r="G1672"/>
      <c r="H1672"/>
      <c r="I1672"/>
    </row>
    <row r="1673" spans="1:9" x14ac:dyDescent="0.25">
      <c r="A1673"/>
      <c r="B1673"/>
      <c r="C1673"/>
      <c r="D1673"/>
      <c r="E1673"/>
      <c r="F1673"/>
      <c r="G1673"/>
      <c r="H1673"/>
      <c r="I1673"/>
    </row>
    <row r="1674" spans="1:9" x14ac:dyDescent="0.25">
      <c r="A1674"/>
      <c r="B1674"/>
      <c r="C1674"/>
      <c r="D1674"/>
      <c r="E1674"/>
      <c r="F1674"/>
      <c r="G1674"/>
      <c r="H1674"/>
      <c r="I1674"/>
    </row>
    <row r="1675" spans="1:9" x14ac:dyDescent="0.25">
      <c r="A1675"/>
      <c r="B1675"/>
      <c r="C1675"/>
      <c r="D1675"/>
      <c r="E1675"/>
      <c r="F1675"/>
      <c r="G1675"/>
      <c r="H1675"/>
      <c r="I1675"/>
    </row>
    <row r="1676" spans="1:9" x14ac:dyDescent="0.25">
      <c r="A1676"/>
      <c r="B1676"/>
      <c r="C1676"/>
      <c r="D1676"/>
      <c r="E1676"/>
      <c r="F1676"/>
      <c r="G1676"/>
      <c r="H1676"/>
      <c r="I1676"/>
    </row>
    <row r="1677" spans="1:9" x14ac:dyDescent="0.25">
      <c r="A1677"/>
      <c r="B1677"/>
      <c r="C1677"/>
      <c r="D1677"/>
      <c r="E1677"/>
      <c r="F1677"/>
      <c r="G1677"/>
      <c r="H1677"/>
      <c r="I1677"/>
    </row>
    <row r="1678" spans="1:9" x14ac:dyDescent="0.25">
      <c r="A1678"/>
      <c r="B1678"/>
      <c r="C1678"/>
      <c r="D1678"/>
      <c r="E1678"/>
      <c r="F1678"/>
      <c r="G1678"/>
      <c r="H1678"/>
      <c r="I1678"/>
    </row>
    <row r="1679" spans="1:9" x14ac:dyDescent="0.25">
      <c r="A1679"/>
      <c r="B1679"/>
      <c r="C1679"/>
      <c r="D1679"/>
      <c r="E1679"/>
      <c r="F1679"/>
      <c r="G1679"/>
      <c r="H1679"/>
      <c r="I1679"/>
    </row>
    <row r="1680" spans="1:9" x14ac:dyDescent="0.25">
      <c r="A1680"/>
      <c r="B1680"/>
      <c r="C1680"/>
      <c r="D1680"/>
      <c r="E1680"/>
      <c r="F1680"/>
      <c r="G1680"/>
      <c r="H1680"/>
      <c r="I1680"/>
    </row>
    <row r="1681" spans="1:9" x14ac:dyDescent="0.25">
      <c r="A1681"/>
      <c r="B1681"/>
      <c r="C1681"/>
      <c r="D1681"/>
      <c r="E1681"/>
      <c r="F1681"/>
      <c r="G1681"/>
      <c r="H1681"/>
      <c r="I1681"/>
    </row>
    <row r="1682" spans="1:9" x14ac:dyDescent="0.25">
      <c r="A1682"/>
      <c r="B1682"/>
      <c r="C1682"/>
      <c r="D1682"/>
      <c r="E1682"/>
      <c r="F1682"/>
      <c r="G1682"/>
      <c r="H1682"/>
      <c r="I1682"/>
    </row>
    <row r="1683" spans="1:9" x14ac:dyDescent="0.25">
      <c r="A1683"/>
      <c r="B1683"/>
      <c r="C1683"/>
      <c r="D1683"/>
      <c r="E1683"/>
      <c r="F1683"/>
      <c r="G1683"/>
      <c r="H1683"/>
      <c r="I1683"/>
    </row>
    <row r="1684" spans="1:9" x14ac:dyDescent="0.25">
      <c r="A1684"/>
      <c r="B1684"/>
      <c r="C1684"/>
      <c r="D1684"/>
      <c r="E1684"/>
      <c r="F1684"/>
      <c r="G1684"/>
      <c r="H1684"/>
      <c r="I1684"/>
    </row>
    <row r="1685" spans="1:9" x14ac:dyDescent="0.25">
      <c r="A1685"/>
      <c r="B1685"/>
      <c r="C1685"/>
      <c r="D1685"/>
      <c r="E1685"/>
      <c r="F1685"/>
      <c r="G1685"/>
      <c r="H1685"/>
      <c r="I1685"/>
    </row>
    <row r="1686" spans="1:9" x14ac:dyDescent="0.25">
      <c r="A1686"/>
      <c r="B1686"/>
      <c r="C1686"/>
      <c r="D1686"/>
      <c r="E1686"/>
      <c r="F1686"/>
      <c r="G1686"/>
      <c r="H1686"/>
      <c r="I1686"/>
    </row>
    <row r="1687" spans="1:9" x14ac:dyDescent="0.25">
      <c r="A1687"/>
      <c r="B1687"/>
      <c r="C1687"/>
      <c r="D1687"/>
      <c r="E1687"/>
      <c r="F1687"/>
      <c r="G1687"/>
      <c r="H1687"/>
      <c r="I1687"/>
    </row>
    <row r="1688" spans="1:9" x14ac:dyDescent="0.25">
      <c r="A1688"/>
      <c r="B1688"/>
      <c r="C1688"/>
      <c r="D1688"/>
      <c r="E1688"/>
      <c r="F1688"/>
      <c r="G1688"/>
      <c r="H1688"/>
      <c r="I1688"/>
    </row>
    <row r="1689" spans="1:9" x14ac:dyDescent="0.25">
      <c r="A1689"/>
      <c r="B1689"/>
      <c r="C1689"/>
      <c r="D1689"/>
      <c r="E1689"/>
      <c r="F1689"/>
      <c r="G1689"/>
      <c r="H1689"/>
      <c r="I1689"/>
    </row>
    <row r="1690" spans="1:9" x14ac:dyDescent="0.25">
      <c r="A1690"/>
      <c r="B1690"/>
      <c r="C1690"/>
      <c r="D1690"/>
      <c r="E1690"/>
      <c r="F1690"/>
      <c r="G1690"/>
      <c r="H1690"/>
      <c r="I1690"/>
    </row>
    <row r="1691" spans="1:9" x14ac:dyDescent="0.25">
      <c r="A1691"/>
      <c r="B1691"/>
      <c r="C1691"/>
      <c r="D1691"/>
      <c r="E1691"/>
      <c r="F1691"/>
      <c r="G1691"/>
      <c r="H1691"/>
      <c r="I1691"/>
    </row>
    <row r="1692" spans="1:9" x14ac:dyDescent="0.25">
      <c r="A1692"/>
      <c r="B1692"/>
      <c r="C1692"/>
      <c r="D1692"/>
      <c r="E1692"/>
      <c r="F1692"/>
      <c r="G1692"/>
      <c r="H1692"/>
      <c r="I1692"/>
    </row>
    <row r="1693" spans="1:9" x14ac:dyDescent="0.25">
      <c r="A1693"/>
      <c r="B1693"/>
      <c r="C1693"/>
      <c r="D1693"/>
      <c r="E1693"/>
      <c r="F1693"/>
      <c r="G1693"/>
      <c r="H1693"/>
      <c r="I1693"/>
    </row>
    <row r="1694" spans="1:9" x14ac:dyDescent="0.25">
      <c r="A1694"/>
      <c r="B1694"/>
      <c r="C1694"/>
      <c r="D1694"/>
      <c r="E1694"/>
      <c r="F1694"/>
      <c r="G1694"/>
      <c r="H1694"/>
      <c r="I1694"/>
    </row>
    <row r="1695" spans="1:9" x14ac:dyDescent="0.25">
      <c r="A1695"/>
      <c r="B1695"/>
      <c r="C1695"/>
      <c r="D1695"/>
      <c r="E1695"/>
      <c r="F1695"/>
      <c r="G1695"/>
      <c r="H1695"/>
      <c r="I1695"/>
    </row>
    <row r="1696" spans="1:9" x14ac:dyDescent="0.25">
      <c r="A1696"/>
      <c r="B1696"/>
      <c r="C1696"/>
      <c r="D1696"/>
      <c r="E1696"/>
      <c r="F1696"/>
      <c r="G1696"/>
      <c r="H1696"/>
      <c r="I1696"/>
    </row>
    <row r="1697" spans="1:9" x14ac:dyDescent="0.25">
      <c r="A1697"/>
      <c r="B1697"/>
      <c r="C1697"/>
      <c r="D1697"/>
      <c r="E1697"/>
      <c r="F1697"/>
      <c r="G1697"/>
      <c r="H1697"/>
      <c r="I1697"/>
    </row>
    <row r="1698" spans="1:9" x14ac:dyDescent="0.25">
      <c r="A1698"/>
      <c r="B1698"/>
      <c r="C1698"/>
      <c r="D1698"/>
      <c r="E1698"/>
      <c r="F1698"/>
      <c r="G1698"/>
      <c r="H1698"/>
      <c r="I1698"/>
    </row>
    <row r="1699" spans="1:9" x14ac:dyDescent="0.25">
      <c r="A1699"/>
      <c r="B1699"/>
      <c r="C1699"/>
      <c r="D1699"/>
      <c r="E1699"/>
      <c r="F1699"/>
      <c r="G1699"/>
      <c r="H1699"/>
      <c r="I1699"/>
    </row>
    <row r="1700" spans="1:9" x14ac:dyDescent="0.25">
      <c r="A1700"/>
      <c r="B1700"/>
      <c r="C1700"/>
      <c r="D1700"/>
      <c r="E1700"/>
      <c r="F1700"/>
      <c r="G1700"/>
      <c r="H1700"/>
      <c r="I1700"/>
    </row>
    <row r="1701" spans="1:9" x14ac:dyDescent="0.25">
      <c r="A1701"/>
      <c r="B1701"/>
      <c r="C1701"/>
      <c r="D1701"/>
      <c r="E1701"/>
      <c r="F1701"/>
      <c r="G1701"/>
      <c r="H1701"/>
      <c r="I1701"/>
    </row>
    <row r="1702" spans="1:9" x14ac:dyDescent="0.25">
      <c r="A1702"/>
      <c r="B1702"/>
      <c r="C1702"/>
      <c r="D1702"/>
      <c r="E1702"/>
      <c r="F1702"/>
      <c r="G1702"/>
      <c r="H1702"/>
      <c r="I1702"/>
    </row>
    <row r="1703" spans="1:9" x14ac:dyDescent="0.25">
      <c r="A1703"/>
      <c r="B1703"/>
      <c r="C1703"/>
      <c r="D1703"/>
      <c r="E1703"/>
      <c r="F1703"/>
      <c r="G1703"/>
      <c r="H1703"/>
      <c r="I1703"/>
    </row>
    <row r="1704" spans="1:9" x14ac:dyDescent="0.25">
      <c r="A1704"/>
      <c r="B1704"/>
      <c r="C1704"/>
      <c r="D1704"/>
      <c r="E1704"/>
      <c r="F1704"/>
      <c r="G1704"/>
      <c r="H1704"/>
      <c r="I1704"/>
    </row>
    <row r="1705" spans="1:9" x14ac:dyDescent="0.25">
      <c r="A1705"/>
      <c r="B1705"/>
      <c r="C1705"/>
      <c r="D1705"/>
      <c r="E1705"/>
      <c r="F1705"/>
      <c r="G1705"/>
      <c r="H1705"/>
      <c r="I1705"/>
    </row>
    <row r="1706" spans="1:9" x14ac:dyDescent="0.25">
      <c r="A1706"/>
      <c r="B1706"/>
      <c r="C1706"/>
      <c r="D1706"/>
      <c r="E1706"/>
      <c r="F1706"/>
      <c r="G1706"/>
      <c r="H1706"/>
      <c r="I1706"/>
    </row>
    <row r="1707" spans="1:9" x14ac:dyDescent="0.25">
      <c r="A1707"/>
      <c r="B1707"/>
      <c r="C1707"/>
      <c r="D1707"/>
      <c r="E1707"/>
      <c r="F1707"/>
      <c r="G1707"/>
      <c r="H1707"/>
      <c r="I1707"/>
    </row>
    <row r="1708" spans="1:9" x14ac:dyDescent="0.25">
      <c r="A1708"/>
      <c r="B1708"/>
      <c r="C1708"/>
      <c r="D1708"/>
      <c r="E1708"/>
      <c r="F1708"/>
      <c r="G1708"/>
      <c r="H1708"/>
      <c r="I1708"/>
    </row>
    <row r="1709" spans="1:9" x14ac:dyDescent="0.25">
      <c r="A1709"/>
      <c r="B1709"/>
      <c r="C1709"/>
      <c r="D1709"/>
      <c r="E1709"/>
      <c r="F1709"/>
      <c r="G1709"/>
      <c r="H1709"/>
      <c r="I1709"/>
    </row>
    <row r="1710" spans="1:9" x14ac:dyDescent="0.25">
      <c r="A1710"/>
      <c r="B1710"/>
      <c r="C1710"/>
      <c r="D1710"/>
      <c r="E1710"/>
      <c r="F1710"/>
      <c r="G1710"/>
      <c r="H1710"/>
      <c r="I1710"/>
    </row>
    <row r="1711" spans="1:9" x14ac:dyDescent="0.25">
      <c r="A1711"/>
      <c r="B1711"/>
      <c r="C1711"/>
      <c r="D1711"/>
      <c r="E1711"/>
      <c r="F1711"/>
      <c r="G1711"/>
      <c r="H1711"/>
      <c r="I1711"/>
    </row>
    <row r="1712" spans="1:9" x14ac:dyDescent="0.25">
      <c r="A1712"/>
      <c r="B1712"/>
      <c r="C1712"/>
      <c r="D1712"/>
      <c r="E1712"/>
      <c r="F1712"/>
      <c r="G1712"/>
      <c r="H1712"/>
      <c r="I1712"/>
    </row>
    <row r="1713" spans="1:9" x14ac:dyDescent="0.25">
      <c r="A1713"/>
      <c r="B1713"/>
      <c r="C1713"/>
      <c r="D1713"/>
      <c r="E1713"/>
      <c r="F1713"/>
      <c r="G1713"/>
      <c r="H1713"/>
      <c r="I1713"/>
    </row>
    <row r="1714" spans="1:9" x14ac:dyDescent="0.25">
      <c r="A1714"/>
      <c r="B1714"/>
      <c r="C1714"/>
      <c r="D1714"/>
      <c r="E1714"/>
      <c r="F1714"/>
      <c r="G1714"/>
      <c r="H1714"/>
      <c r="I1714"/>
    </row>
    <row r="1715" spans="1:9" x14ac:dyDescent="0.25">
      <c r="A1715"/>
      <c r="B1715"/>
      <c r="C1715"/>
      <c r="D1715"/>
      <c r="E1715"/>
      <c r="F1715"/>
      <c r="G1715"/>
      <c r="H1715"/>
      <c r="I1715"/>
    </row>
    <row r="1716" spans="1:9" x14ac:dyDescent="0.25">
      <c r="A1716"/>
      <c r="B1716"/>
      <c r="C1716"/>
      <c r="D1716"/>
      <c r="E1716"/>
      <c r="F1716"/>
      <c r="G1716"/>
      <c r="H1716"/>
      <c r="I1716"/>
    </row>
    <row r="1717" spans="1:9" x14ac:dyDescent="0.25">
      <c r="A1717"/>
      <c r="B1717"/>
      <c r="C1717"/>
      <c r="D1717"/>
      <c r="E1717"/>
      <c r="F1717"/>
      <c r="G1717"/>
      <c r="H1717"/>
      <c r="I1717"/>
    </row>
    <row r="1718" spans="1:9" x14ac:dyDescent="0.25">
      <c r="A1718"/>
      <c r="B1718"/>
      <c r="C1718"/>
      <c r="D1718"/>
      <c r="E1718"/>
      <c r="F1718"/>
      <c r="G1718"/>
      <c r="H1718"/>
      <c r="I1718"/>
    </row>
    <row r="1719" spans="1:9" x14ac:dyDescent="0.25">
      <c r="A1719"/>
      <c r="B1719"/>
      <c r="C1719"/>
      <c r="D1719"/>
      <c r="E1719"/>
      <c r="F1719"/>
      <c r="G1719"/>
      <c r="H1719"/>
      <c r="I1719"/>
    </row>
    <row r="1720" spans="1:9" x14ac:dyDescent="0.25">
      <c r="A1720"/>
      <c r="B1720"/>
      <c r="C1720"/>
      <c r="D1720"/>
      <c r="E1720"/>
      <c r="F1720"/>
      <c r="G1720"/>
      <c r="H1720"/>
      <c r="I1720"/>
    </row>
    <row r="1721" spans="1:9" x14ac:dyDescent="0.25">
      <c r="A1721"/>
      <c r="B1721"/>
      <c r="C1721"/>
      <c r="D1721"/>
      <c r="E1721"/>
      <c r="F1721"/>
      <c r="G1721"/>
      <c r="H1721"/>
      <c r="I1721"/>
    </row>
    <row r="1722" spans="1:9" x14ac:dyDescent="0.25">
      <c r="A1722"/>
      <c r="B1722"/>
      <c r="C1722"/>
      <c r="D1722"/>
      <c r="E1722"/>
      <c r="F1722"/>
      <c r="G1722"/>
      <c r="H1722"/>
      <c r="I1722"/>
    </row>
    <row r="1723" spans="1:9" x14ac:dyDescent="0.25">
      <c r="A1723"/>
      <c r="B1723"/>
      <c r="C1723"/>
      <c r="D1723"/>
      <c r="E1723"/>
      <c r="F1723"/>
      <c r="G1723"/>
      <c r="H1723"/>
      <c r="I1723"/>
    </row>
    <row r="1724" spans="1:9" x14ac:dyDescent="0.25">
      <c r="A1724"/>
      <c r="B1724"/>
      <c r="C1724"/>
      <c r="D1724"/>
      <c r="E1724"/>
      <c r="F1724"/>
      <c r="G1724"/>
      <c r="H1724"/>
      <c r="I1724"/>
    </row>
    <row r="1725" spans="1:9" x14ac:dyDescent="0.25">
      <c r="A1725"/>
      <c r="B1725"/>
      <c r="C1725"/>
      <c r="D1725"/>
      <c r="E1725"/>
      <c r="F1725"/>
      <c r="G1725"/>
      <c r="H1725"/>
      <c r="I1725"/>
    </row>
    <row r="1726" spans="1:9" x14ac:dyDescent="0.25">
      <c r="A1726"/>
      <c r="B1726"/>
      <c r="C1726"/>
      <c r="D1726"/>
      <c r="E1726"/>
      <c r="F1726"/>
      <c r="G1726"/>
      <c r="H1726"/>
      <c r="I1726"/>
    </row>
    <row r="1727" spans="1:9" x14ac:dyDescent="0.25">
      <c r="A1727"/>
      <c r="B1727"/>
      <c r="C1727"/>
      <c r="D1727"/>
      <c r="E1727"/>
      <c r="F1727"/>
      <c r="G1727"/>
      <c r="H1727"/>
      <c r="I1727"/>
    </row>
    <row r="1728" spans="1:9" x14ac:dyDescent="0.25">
      <c r="A1728"/>
      <c r="B1728"/>
      <c r="C1728"/>
      <c r="D1728"/>
      <c r="E1728"/>
      <c r="F1728"/>
      <c r="G1728"/>
      <c r="H1728"/>
      <c r="I1728"/>
    </row>
    <row r="1729" spans="1:9" x14ac:dyDescent="0.25">
      <c r="A1729"/>
      <c r="B1729"/>
      <c r="C1729"/>
      <c r="D1729"/>
      <c r="E1729"/>
      <c r="F1729"/>
      <c r="G1729"/>
      <c r="H1729"/>
      <c r="I1729"/>
    </row>
    <row r="1730" spans="1:9" x14ac:dyDescent="0.25">
      <c r="A1730"/>
      <c r="B1730"/>
      <c r="C1730"/>
      <c r="D1730"/>
      <c r="E1730"/>
      <c r="F1730"/>
      <c r="G1730"/>
      <c r="H1730"/>
      <c r="I1730"/>
    </row>
    <row r="1731" spans="1:9" x14ac:dyDescent="0.25">
      <c r="A1731"/>
      <c r="B1731"/>
      <c r="C1731"/>
      <c r="D1731"/>
      <c r="E1731"/>
      <c r="F1731"/>
      <c r="G1731"/>
      <c r="H1731"/>
      <c r="I1731"/>
    </row>
    <row r="1732" spans="1:9" x14ac:dyDescent="0.25">
      <c r="A1732"/>
      <c r="B1732"/>
      <c r="C1732"/>
      <c r="D1732"/>
      <c r="E1732"/>
      <c r="F1732"/>
      <c r="G1732"/>
      <c r="H1732"/>
      <c r="I1732"/>
    </row>
    <row r="1733" spans="1:9" x14ac:dyDescent="0.25">
      <c r="A1733"/>
      <c r="B1733"/>
      <c r="C1733"/>
      <c r="D1733"/>
      <c r="E1733"/>
      <c r="F1733"/>
      <c r="G1733"/>
      <c r="H1733"/>
      <c r="I1733"/>
    </row>
    <row r="1734" spans="1:9" x14ac:dyDescent="0.25">
      <c r="A1734"/>
      <c r="B1734"/>
      <c r="C1734"/>
      <c r="D1734"/>
      <c r="E1734"/>
      <c r="F1734"/>
      <c r="G1734"/>
      <c r="H1734"/>
      <c r="I1734"/>
    </row>
    <row r="1735" spans="1:9" x14ac:dyDescent="0.25">
      <c r="A1735"/>
      <c r="B1735"/>
      <c r="C1735"/>
      <c r="D1735"/>
      <c r="E1735"/>
      <c r="F1735"/>
      <c r="G1735"/>
      <c r="H1735"/>
      <c r="I1735"/>
    </row>
    <row r="1736" spans="1:9" x14ac:dyDescent="0.25">
      <c r="A1736"/>
      <c r="B1736"/>
      <c r="C1736"/>
      <c r="D1736"/>
      <c r="E1736"/>
      <c r="F1736"/>
      <c r="G1736"/>
      <c r="H1736"/>
      <c r="I1736"/>
    </row>
    <row r="1737" spans="1:9" x14ac:dyDescent="0.25">
      <c r="A1737"/>
      <c r="B1737"/>
      <c r="C1737"/>
      <c r="D1737"/>
      <c r="E1737"/>
      <c r="F1737"/>
      <c r="G1737"/>
      <c r="H1737"/>
      <c r="I1737"/>
    </row>
    <row r="1738" spans="1:9" x14ac:dyDescent="0.25">
      <c r="A1738"/>
      <c r="B1738"/>
      <c r="C1738"/>
      <c r="D1738"/>
      <c r="E1738"/>
      <c r="F1738"/>
      <c r="G1738"/>
      <c r="H1738"/>
      <c r="I1738"/>
    </row>
    <row r="1739" spans="1:9" x14ac:dyDescent="0.25">
      <c r="A1739"/>
      <c r="B1739"/>
      <c r="C1739"/>
      <c r="D1739"/>
      <c r="E1739"/>
      <c r="F1739"/>
      <c r="G1739"/>
      <c r="H1739"/>
      <c r="I1739"/>
    </row>
    <row r="1740" spans="1:9" x14ac:dyDescent="0.25">
      <c r="A1740"/>
      <c r="B1740"/>
      <c r="C1740"/>
      <c r="D1740"/>
      <c r="E1740"/>
      <c r="F1740"/>
      <c r="G1740"/>
      <c r="H1740"/>
      <c r="I1740"/>
    </row>
    <row r="1741" spans="1:9" x14ac:dyDescent="0.25">
      <c r="A1741"/>
      <c r="B1741"/>
      <c r="C1741"/>
      <c r="D1741"/>
      <c r="E1741"/>
      <c r="F1741"/>
      <c r="G1741"/>
      <c r="H1741"/>
      <c r="I1741"/>
    </row>
    <row r="1742" spans="1:9" x14ac:dyDescent="0.25">
      <c r="A1742"/>
      <c r="B1742"/>
      <c r="C1742"/>
      <c r="D1742"/>
      <c r="E1742"/>
      <c r="F1742"/>
      <c r="G1742"/>
      <c r="H1742"/>
      <c r="I1742"/>
    </row>
    <row r="1743" spans="1:9" x14ac:dyDescent="0.25">
      <c r="A1743"/>
      <c r="B1743"/>
      <c r="C1743"/>
      <c r="D1743"/>
      <c r="E1743"/>
      <c r="F1743"/>
      <c r="G1743"/>
      <c r="H1743"/>
      <c r="I1743"/>
    </row>
    <row r="1744" spans="1:9" x14ac:dyDescent="0.25">
      <c r="A1744"/>
      <c r="B1744"/>
      <c r="C1744"/>
      <c r="D1744"/>
      <c r="E1744"/>
      <c r="F1744"/>
      <c r="G1744"/>
      <c r="H1744"/>
      <c r="I1744"/>
    </row>
    <row r="1745" spans="1:9" x14ac:dyDescent="0.25">
      <c r="A1745"/>
      <c r="B1745"/>
      <c r="C1745"/>
      <c r="D1745"/>
      <c r="E1745"/>
      <c r="F1745"/>
      <c r="G1745"/>
      <c r="H1745"/>
      <c r="I1745"/>
    </row>
    <row r="1746" spans="1:9" x14ac:dyDescent="0.25">
      <c r="A1746"/>
      <c r="B1746"/>
      <c r="C1746"/>
      <c r="D1746"/>
      <c r="E1746"/>
      <c r="F1746"/>
      <c r="G1746"/>
      <c r="H1746"/>
      <c r="I1746"/>
    </row>
    <row r="1747" spans="1:9" x14ac:dyDescent="0.25">
      <c r="A1747"/>
      <c r="B1747"/>
      <c r="C1747"/>
      <c r="D1747"/>
      <c r="E1747"/>
      <c r="F1747"/>
      <c r="G1747"/>
      <c r="H1747"/>
      <c r="I1747"/>
    </row>
    <row r="1748" spans="1:9" x14ac:dyDescent="0.25">
      <c r="A1748"/>
      <c r="B1748"/>
      <c r="C1748"/>
      <c r="D1748"/>
      <c r="E1748"/>
      <c r="F1748"/>
      <c r="G1748"/>
      <c r="H1748"/>
      <c r="I1748"/>
    </row>
    <row r="1749" spans="1:9" x14ac:dyDescent="0.25">
      <c r="A1749"/>
      <c r="B1749"/>
      <c r="C1749"/>
      <c r="D1749"/>
      <c r="E1749"/>
      <c r="F1749"/>
      <c r="G1749"/>
      <c r="H1749"/>
      <c r="I1749"/>
    </row>
    <row r="1750" spans="1:9" x14ac:dyDescent="0.25">
      <c r="A1750"/>
      <c r="B1750"/>
      <c r="C1750"/>
      <c r="D1750"/>
      <c r="E1750"/>
      <c r="F1750"/>
      <c r="G1750"/>
      <c r="H1750"/>
      <c r="I1750"/>
    </row>
    <row r="1751" spans="1:9" x14ac:dyDescent="0.25">
      <c r="A1751"/>
      <c r="B1751"/>
      <c r="C1751"/>
      <c r="D1751"/>
      <c r="E1751"/>
      <c r="F1751"/>
      <c r="G1751"/>
      <c r="H1751"/>
      <c r="I1751"/>
    </row>
    <row r="1752" spans="1:9" x14ac:dyDescent="0.25">
      <c r="A1752"/>
      <c r="B1752"/>
      <c r="C1752"/>
      <c r="D1752"/>
      <c r="E1752"/>
      <c r="F1752"/>
      <c r="G1752"/>
      <c r="H1752"/>
      <c r="I1752"/>
    </row>
    <row r="1753" spans="1:9" x14ac:dyDescent="0.25">
      <c r="A1753"/>
      <c r="B1753"/>
      <c r="C1753"/>
      <c r="D1753"/>
      <c r="E1753"/>
      <c r="F1753"/>
      <c r="G1753"/>
      <c r="H1753"/>
      <c r="I1753"/>
    </row>
    <row r="1754" spans="1:9" x14ac:dyDescent="0.25">
      <c r="A1754"/>
      <c r="B1754"/>
      <c r="C1754"/>
      <c r="D1754"/>
      <c r="E1754"/>
      <c r="F1754"/>
      <c r="G1754"/>
      <c r="H1754"/>
      <c r="I1754"/>
    </row>
    <row r="1755" spans="1:9" x14ac:dyDescent="0.25">
      <c r="A1755"/>
      <c r="B1755"/>
      <c r="C1755"/>
      <c r="D1755"/>
      <c r="E1755"/>
      <c r="F1755"/>
      <c r="G1755"/>
      <c r="H1755"/>
      <c r="I1755"/>
    </row>
    <row r="1756" spans="1:9" x14ac:dyDescent="0.25">
      <c r="A1756"/>
      <c r="B1756"/>
      <c r="C1756"/>
      <c r="D1756"/>
      <c r="E1756"/>
      <c r="F1756"/>
      <c r="G1756"/>
      <c r="H1756"/>
      <c r="I1756"/>
    </row>
    <row r="1757" spans="1:9" x14ac:dyDescent="0.25">
      <c r="A1757"/>
      <c r="B1757"/>
      <c r="C1757"/>
      <c r="D1757"/>
      <c r="E1757"/>
      <c r="F1757"/>
      <c r="G1757"/>
      <c r="H1757"/>
      <c r="I1757"/>
    </row>
    <row r="1758" spans="1:9" x14ac:dyDescent="0.25">
      <c r="A1758"/>
      <c r="B1758"/>
      <c r="C1758"/>
      <c r="D1758"/>
      <c r="E1758"/>
      <c r="F1758"/>
      <c r="G1758"/>
      <c r="H1758"/>
      <c r="I1758"/>
    </row>
    <row r="1759" spans="1:9" x14ac:dyDescent="0.25">
      <c r="A1759"/>
      <c r="B1759"/>
      <c r="C1759"/>
      <c r="D1759"/>
      <c r="E1759"/>
      <c r="F1759"/>
      <c r="G1759"/>
      <c r="H1759"/>
      <c r="I1759"/>
    </row>
    <row r="1760" spans="1:9" x14ac:dyDescent="0.25">
      <c r="A1760"/>
      <c r="B1760"/>
      <c r="C1760"/>
      <c r="D1760"/>
      <c r="E1760"/>
      <c r="F1760"/>
      <c r="G1760"/>
      <c r="H1760"/>
      <c r="I1760"/>
    </row>
    <row r="1761" spans="1:9" x14ac:dyDescent="0.25">
      <c r="A1761"/>
      <c r="B1761"/>
      <c r="C1761"/>
      <c r="D1761"/>
      <c r="E1761"/>
      <c r="F1761"/>
      <c r="G1761"/>
      <c r="H1761"/>
      <c r="I1761"/>
    </row>
    <row r="1762" spans="1:9" x14ac:dyDescent="0.25">
      <c r="A1762"/>
      <c r="B1762"/>
      <c r="C1762"/>
      <c r="D1762"/>
      <c r="E1762"/>
      <c r="F1762"/>
      <c r="G1762"/>
      <c r="H1762"/>
      <c r="I1762"/>
    </row>
    <row r="1763" spans="1:9" x14ac:dyDescent="0.25">
      <c r="A1763"/>
      <c r="B1763"/>
      <c r="C1763"/>
      <c r="D1763"/>
      <c r="E1763"/>
      <c r="F1763"/>
      <c r="G1763"/>
      <c r="H1763"/>
      <c r="I1763"/>
    </row>
    <row r="1764" spans="1:9" x14ac:dyDescent="0.25">
      <c r="A1764"/>
      <c r="B1764"/>
      <c r="C1764"/>
      <c r="D1764"/>
      <c r="E1764"/>
      <c r="F1764"/>
      <c r="G1764"/>
      <c r="H1764"/>
      <c r="I1764"/>
    </row>
    <row r="1765" spans="1:9" x14ac:dyDescent="0.25">
      <c r="A1765"/>
      <c r="B1765"/>
      <c r="C1765"/>
      <c r="D1765"/>
      <c r="E1765"/>
      <c r="F1765"/>
      <c r="G1765"/>
      <c r="H1765"/>
      <c r="I1765"/>
    </row>
    <row r="1766" spans="1:9" x14ac:dyDescent="0.25">
      <c r="A1766"/>
      <c r="B1766"/>
      <c r="C1766"/>
      <c r="D1766"/>
      <c r="E1766"/>
      <c r="F1766"/>
      <c r="G1766"/>
      <c r="H1766"/>
      <c r="I1766"/>
    </row>
    <row r="1767" spans="1:9" x14ac:dyDescent="0.25">
      <c r="A1767"/>
      <c r="B1767"/>
      <c r="C1767"/>
      <c r="D1767"/>
      <c r="E1767"/>
      <c r="F1767"/>
      <c r="G1767"/>
      <c r="H1767"/>
      <c r="I1767"/>
    </row>
    <row r="1768" spans="1:9" x14ac:dyDescent="0.25">
      <c r="A1768"/>
      <c r="B1768"/>
      <c r="C1768"/>
      <c r="D1768"/>
      <c r="E1768"/>
      <c r="F1768"/>
      <c r="G1768"/>
      <c r="H1768"/>
      <c r="I1768"/>
    </row>
    <row r="1769" spans="1:9" x14ac:dyDescent="0.25">
      <c r="A1769"/>
      <c r="B1769"/>
      <c r="C1769"/>
      <c r="D1769"/>
      <c r="E1769"/>
      <c r="F1769"/>
      <c r="G1769"/>
      <c r="H1769"/>
      <c r="I1769"/>
    </row>
    <row r="1770" spans="1:9" x14ac:dyDescent="0.25">
      <c r="A1770"/>
      <c r="B1770"/>
      <c r="C1770"/>
      <c r="D1770"/>
      <c r="E1770"/>
      <c r="F1770"/>
      <c r="G1770"/>
      <c r="H1770"/>
      <c r="I1770"/>
    </row>
    <row r="1771" spans="1:9" x14ac:dyDescent="0.25">
      <c r="A1771"/>
      <c r="B1771"/>
      <c r="C1771"/>
      <c r="D1771"/>
      <c r="E1771"/>
      <c r="F1771"/>
      <c r="G1771"/>
      <c r="H1771"/>
      <c r="I1771"/>
    </row>
    <row r="1772" spans="1:9" x14ac:dyDescent="0.25">
      <c r="A1772"/>
      <c r="B1772"/>
      <c r="C1772"/>
      <c r="D1772"/>
      <c r="E1772"/>
      <c r="F1772"/>
      <c r="G1772"/>
      <c r="H1772"/>
      <c r="I1772"/>
    </row>
    <row r="1773" spans="1:9" x14ac:dyDescent="0.25">
      <c r="A1773"/>
      <c r="B1773"/>
      <c r="C1773"/>
      <c r="D1773"/>
      <c r="E1773"/>
      <c r="F1773"/>
      <c r="G1773"/>
      <c r="H1773"/>
      <c r="I1773"/>
    </row>
    <row r="1774" spans="1:9" x14ac:dyDescent="0.25">
      <c r="A1774"/>
      <c r="B1774"/>
      <c r="C1774"/>
      <c r="D1774"/>
      <c r="E1774"/>
      <c r="F1774"/>
      <c r="G1774"/>
      <c r="H1774"/>
      <c r="I1774"/>
    </row>
    <row r="1775" spans="1:9" x14ac:dyDescent="0.25">
      <c r="A1775"/>
      <c r="B1775"/>
      <c r="C1775"/>
      <c r="D1775"/>
      <c r="E1775"/>
      <c r="F1775"/>
      <c r="G1775"/>
      <c r="H1775"/>
      <c r="I1775"/>
    </row>
    <row r="1776" spans="1:9" x14ac:dyDescent="0.25">
      <c r="A1776"/>
      <c r="B1776"/>
      <c r="C1776"/>
      <c r="D1776"/>
      <c r="E1776"/>
      <c r="F1776"/>
      <c r="G1776"/>
      <c r="H1776"/>
      <c r="I1776"/>
    </row>
    <row r="1777" spans="1:9" x14ac:dyDescent="0.25">
      <c r="A1777"/>
      <c r="B1777"/>
      <c r="C1777"/>
      <c r="D1777"/>
      <c r="E1777"/>
      <c r="F1777"/>
      <c r="G1777"/>
      <c r="H1777"/>
      <c r="I1777"/>
    </row>
    <row r="1778" spans="1:9" x14ac:dyDescent="0.25">
      <c r="A1778"/>
      <c r="B1778"/>
      <c r="C1778"/>
      <c r="D1778"/>
      <c r="E1778"/>
      <c r="F1778"/>
      <c r="G1778"/>
      <c r="H1778"/>
      <c r="I1778"/>
    </row>
    <row r="1779" spans="1:9" x14ac:dyDescent="0.25">
      <c r="A1779"/>
      <c r="B1779"/>
      <c r="C1779"/>
      <c r="D1779"/>
      <c r="E1779"/>
      <c r="F1779"/>
      <c r="G1779"/>
      <c r="H1779"/>
      <c r="I1779"/>
    </row>
    <row r="1780" spans="1:9" x14ac:dyDescent="0.25">
      <c r="A1780"/>
      <c r="B1780"/>
      <c r="C1780"/>
      <c r="D1780"/>
      <c r="E1780"/>
      <c r="F1780"/>
      <c r="G1780"/>
      <c r="H1780"/>
      <c r="I1780"/>
    </row>
    <row r="1781" spans="1:9" x14ac:dyDescent="0.25">
      <c r="A1781"/>
      <c r="B1781"/>
      <c r="C1781"/>
      <c r="D1781"/>
      <c r="E1781"/>
      <c r="F1781"/>
      <c r="G1781"/>
      <c r="H1781"/>
      <c r="I1781"/>
    </row>
    <row r="1782" spans="1:9" x14ac:dyDescent="0.25">
      <c r="A1782"/>
      <c r="B1782"/>
      <c r="C1782"/>
      <c r="D1782"/>
      <c r="E1782"/>
      <c r="F1782"/>
      <c r="G1782"/>
      <c r="H1782"/>
      <c r="I1782"/>
    </row>
    <row r="1783" spans="1:9" x14ac:dyDescent="0.25">
      <c r="A1783"/>
      <c r="B1783"/>
      <c r="C1783"/>
      <c r="D1783"/>
      <c r="E1783"/>
      <c r="F1783"/>
      <c r="G1783"/>
      <c r="H1783"/>
      <c r="I1783"/>
    </row>
    <row r="1784" spans="1:9" x14ac:dyDescent="0.25">
      <c r="A1784"/>
      <c r="B1784"/>
      <c r="C1784"/>
      <c r="D1784"/>
      <c r="E1784"/>
      <c r="F1784"/>
      <c r="G1784"/>
      <c r="H1784"/>
      <c r="I1784"/>
    </row>
    <row r="1785" spans="1:9" x14ac:dyDescent="0.25">
      <c r="A1785"/>
      <c r="B1785"/>
      <c r="C1785"/>
      <c r="D1785"/>
      <c r="E1785"/>
      <c r="F1785"/>
      <c r="G1785"/>
      <c r="H1785"/>
      <c r="I1785"/>
    </row>
    <row r="1786" spans="1:9" x14ac:dyDescent="0.25">
      <c r="A1786"/>
      <c r="B1786"/>
      <c r="C1786"/>
      <c r="D1786"/>
      <c r="E1786"/>
      <c r="F1786"/>
      <c r="G1786"/>
      <c r="H1786"/>
      <c r="I1786"/>
    </row>
    <row r="1787" spans="1:9" x14ac:dyDescent="0.25">
      <c r="A1787"/>
      <c r="B1787"/>
      <c r="C1787"/>
      <c r="D1787"/>
      <c r="E1787"/>
      <c r="F1787"/>
      <c r="G1787"/>
      <c r="H1787"/>
      <c r="I1787"/>
    </row>
    <row r="1788" spans="1:9" x14ac:dyDescent="0.25">
      <c r="A1788"/>
      <c r="B1788"/>
      <c r="C1788"/>
      <c r="D1788"/>
      <c r="E1788"/>
      <c r="F1788"/>
      <c r="G1788"/>
      <c r="H1788"/>
      <c r="I1788"/>
    </row>
    <row r="1789" spans="1:9" x14ac:dyDescent="0.25">
      <c r="A1789"/>
      <c r="B1789"/>
      <c r="C1789"/>
      <c r="D1789"/>
      <c r="E1789"/>
      <c r="F1789"/>
      <c r="G1789"/>
      <c r="H1789"/>
      <c r="I1789"/>
    </row>
    <row r="1790" spans="1:9" x14ac:dyDescent="0.25">
      <c r="A1790"/>
      <c r="B1790"/>
      <c r="C1790"/>
      <c r="D1790"/>
      <c r="E1790"/>
      <c r="F1790"/>
      <c r="G1790"/>
      <c r="H1790"/>
      <c r="I1790"/>
    </row>
    <row r="1791" spans="1:9" x14ac:dyDescent="0.25">
      <c r="A1791"/>
      <c r="B1791"/>
      <c r="C1791"/>
      <c r="D1791"/>
      <c r="E1791"/>
      <c r="F1791"/>
      <c r="G1791"/>
      <c r="H1791"/>
      <c r="I1791"/>
    </row>
    <row r="1792" spans="1:9" x14ac:dyDescent="0.25">
      <c r="A1792"/>
      <c r="B1792"/>
      <c r="C1792"/>
      <c r="D1792"/>
      <c r="E1792"/>
      <c r="F1792"/>
      <c r="G1792"/>
      <c r="H1792"/>
      <c r="I1792"/>
    </row>
    <row r="1793" spans="1:9" x14ac:dyDescent="0.25">
      <c r="A1793"/>
      <c r="B1793"/>
      <c r="C1793"/>
      <c r="D1793"/>
      <c r="E1793"/>
      <c r="F1793"/>
      <c r="G1793"/>
      <c r="H1793"/>
      <c r="I1793"/>
    </row>
    <row r="1794" spans="1:9" x14ac:dyDescent="0.25">
      <c r="A1794"/>
      <c r="B1794"/>
      <c r="C1794"/>
      <c r="D1794"/>
      <c r="E1794"/>
      <c r="F1794"/>
      <c r="G1794"/>
      <c r="H1794"/>
      <c r="I1794"/>
    </row>
    <row r="1795" spans="1:9" x14ac:dyDescent="0.25">
      <c r="A1795"/>
      <c r="B1795"/>
      <c r="C1795"/>
      <c r="D1795"/>
      <c r="E1795"/>
      <c r="F1795"/>
      <c r="G1795"/>
      <c r="H1795"/>
      <c r="I1795"/>
    </row>
    <row r="1796" spans="1:9" x14ac:dyDescent="0.25">
      <c r="A1796"/>
      <c r="B1796"/>
      <c r="C1796"/>
      <c r="D1796"/>
      <c r="E1796"/>
      <c r="F1796"/>
      <c r="G1796"/>
      <c r="H1796"/>
      <c r="I1796"/>
    </row>
    <row r="1797" spans="1:9" x14ac:dyDescent="0.25">
      <c r="A1797"/>
      <c r="B1797"/>
      <c r="C1797"/>
      <c r="D1797"/>
      <c r="E1797"/>
      <c r="F1797"/>
      <c r="G1797"/>
      <c r="H1797"/>
      <c r="I1797"/>
    </row>
    <row r="1798" spans="1:9" x14ac:dyDescent="0.25">
      <c r="A1798"/>
      <c r="B1798"/>
      <c r="C1798"/>
      <c r="D1798"/>
      <c r="E1798"/>
      <c r="F1798"/>
      <c r="G1798"/>
      <c r="H1798"/>
      <c r="I1798"/>
    </row>
    <row r="1799" spans="1:9" x14ac:dyDescent="0.25">
      <c r="A1799"/>
      <c r="B1799"/>
      <c r="C1799"/>
      <c r="D1799"/>
      <c r="E1799"/>
      <c r="F1799"/>
      <c r="G1799"/>
      <c r="H1799"/>
      <c r="I1799"/>
    </row>
    <row r="1800" spans="1:9" x14ac:dyDescent="0.25">
      <c r="A1800"/>
      <c r="B1800"/>
      <c r="C1800"/>
      <c r="D1800"/>
      <c r="E1800"/>
      <c r="F1800"/>
      <c r="G1800"/>
      <c r="H1800"/>
      <c r="I1800"/>
    </row>
    <row r="1801" spans="1:9" x14ac:dyDescent="0.25">
      <c r="A1801"/>
      <c r="B1801"/>
      <c r="C1801"/>
      <c r="D1801"/>
      <c r="E1801"/>
      <c r="F1801"/>
      <c r="G1801"/>
      <c r="H1801"/>
      <c r="I1801"/>
    </row>
    <row r="1802" spans="1:9" x14ac:dyDescent="0.25">
      <c r="A1802"/>
      <c r="B1802"/>
      <c r="C1802"/>
      <c r="D1802"/>
      <c r="E1802"/>
      <c r="F1802"/>
      <c r="G1802"/>
      <c r="H1802"/>
      <c r="I1802"/>
    </row>
    <row r="1803" spans="1:9" x14ac:dyDescent="0.25">
      <c r="A1803"/>
      <c r="B1803"/>
      <c r="C1803"/>
      <c r="D1803"/>
      <c r="E1803"/>
      <c r="F1803"/>
      <c r="G1803"/>
      <c r="H1803"/>
      <c r="I1803"/>
    </row>
    <row r="1804" spans="1:9" x14ac:dyDescent="0.25">
      <c r="A1804"/>
      <c r="B1804"/>
      <c r="C1804"/>
      <c r="D1804"/>
      <c r="E1804"/>
      <c r="F1804"/>
      <c r="G1804"/>
      <c r="H1804"/>
      <c r="I1804"/>
    </row>
    <row r="1805" spans="1:9" x14ac:dyDescent="0.25">
      <c r="A1805"/>
      <c r="B1805"/>
      <c r="C1805"/>
      <c r="D1805"/>
      <c r="E1805"/>
      <c r="F1805"/>
      <c r="G1805"/>
      <c r="H1805"/>
      <c r="I1805"/>
    </row>
    <row r="1806" spans="1:9" x14ac:dyDescent="0.25">
      <c r="A1806"/>
      <c r="B1806"/>
      <c r="C1806"/>
      <c r="D1806"/>
      <c r="E1806"/>
      <c r="F1806"/>
      <c r="G1806"/>
      <c r="H1806"/>
      <c r="I1806"/>
    </row>
    <row r="1807" spans="1:9" x14ac:dyDescent="0.25">
      <c r="A1807"/>
      <c r="B1807"/>
      <c r="C1807"/>
      <c r="D1807"/>
      <c r="E1807"/>
      <c r="F1807"/>
      <c r="G1807"/>
      <c r="H1807"/>
      <c r="I1807"/>
    </row>
    <row r="1808" spans="1:9" x14ac:dyDescent="0.25">
      <c r="A1808"/>
      <c r="B1808"/>
      <c r="C1808"/>
      <c r="D1808"/>
      <c r="E1808"/>
      <c r="F1808"/>
      <c r="G1808"/>
      <c r="H1808"/>
      <c r="I1808"/>
    </row>
    <row r="1809" spans="1:9" x14ac:dyDescent="0.25">
      <c r="A1809"/>
      <c r="B1809"/>
      <c r="C1809"/>
      <c r="D1809"/>
      <c r="E1809"/>
      <c r="F1809"/>
      <c r="G1809"/>
      <c r="H1809"/>
      <c r="I1809"/>
    </row>
    <row r="1810" spans="1:9" x14ac:dyDescent="0.25">
      <c r="A1810"/>
      <c r="B1810"/>
      <c r="C1810"/>
      <c r="D1810"/>
      <c r="E1810"/>
      <c r="F1810"/>
      <c r="G1810"/>
      <c r="H1810"/>
      <c r="I1810"/>
    </row>
    <row r="1811" spans="1:9" x14ac:dyDescent="0.25">
      <c r="A1811"/>
      <c r="B1811"/>
      <c r="C1811"/>
      <c r="D1811"/>
      <c r="E1811"/>
      <c r="F1811"/>
      <c r="G1811"/>
      <c r="H1811"/>
      <c r="I1811"/>
    </row>
    <row r="1812" spans="1:9" x14ac:dyDescent="0.25">
      <c r="A1812"/>
      <c r="B1812"/>
      <c r="C1812"/>
      <c r="D1812"/>
      <c r="E1812"/>
      <c r="F1812"/>
      <c r="G1812"/>
      <c r="H1812"/>
      <c r="I1812"/>
    </row>
    <row r="1813" spans="1:9" x14ac:dyDescent="0.25">
      <c r="A1813"/>
      <c r="B1813"/>
      <c r="C1813"/>
      <c r="D1813"/>
      <c r="E1813"/>
      <c r="F1813"/>
      <c r="G1813"/>
      <c r="H1813"/>
      <c r="I1813"/>
    </row>
    <row r="1814" spans="1:9" x14ac:dyDescent="0.25">
      <c r="A1814"/>
      <c r="B1814"/>
      <c r="C1814"/>
      <c r="D1814"/>
      <c r="E1814"/>
      <c r="F1814"/>
      <c r="G1814"/>
      <c r="H1814"/>
      <c r="I1814"/>
    </row>
    <row r="1815" spans="1:9" x14ac:dyDescent="0.25">
      <c r="A1815"/>
      <c r="B1815"/>
      <c r="C1815"/>
      <c r="D1815"/>
      <c r="E1815"/>
      <c r="F1815"/>
      <c r="G1815"/>
      <c r="H1815"/>
      <c r="I1815"/>
    </row>
    <row r="1816" spans="1:9" x14ac:dyDescent="0.25">
      <c r="A1816"/>
      <c r="B1816"/>
      <c r="C1816"/>
      <c r="D1816"/>
      <c r="E1816"/>
      <c r="F1816"/>
      <c r="G1816"/>
      <c r="H1816"/>
      <c r="I1816"/>
    </row>
    <row r="1817" spans="1:9" x14ac:dyDescent="0.25">
      <c r="A1817"/>
      <c r="B1817"/>
      <c r="C1817"/>
      <c r="D1817"/>
      <c r="E1817"/>
      <c r="F1817"/>
      <c r="G1817"/>
      <c r="H1817"/>
      <c r="I1817"/>
    </row>
    <row r="1818" spans="1:9" x14ac:dyDescent="0.25">
      <c r="A1818"/>
      <c r="B1818"/>
      <c r="C1818"/>
      <c r="D1818"/>
      <c r="E1818"/>
      <c r="F1818"/>
      <c r="G1818"/>
      <c r="H1818"/>
      <c r="I1818"/>
    </row>
    <row r="1819" spans="1:9" x14ac:dyDescent="0.25">
      <c r="A1819"/>
      <c r="B1819"/>
      <c r="C1819"/>
      <c r="D1819"/>
      <c r="E1819"/>
      <c r="F1819"/>
      <c r="G1819"/>
      <c r="H1819"/>
      <c r="I1819"/>
    </row>
    <row r="1820" spans="1:9" x14ac:dyDescent="0.25">
      <c r="A1820"/>
      <c r="B1820"/>
      <c r="C1820"/>
      <c r="D1820"/>
      <c r="E1820"/>
      <c r="F1820"/>
      <c r="G1820"/>
      <c r="H1820"/>
      <c r="I1820"/>
    </row>
    <row r="1821" spans="1:9" x14ac:dyDescent="0.25">
      <c r="A1821"/>
      <c r="B1821"/>
      <c r="C1821"/>
      <c r="D1821"/>
      <c r="E1821"/>
      <c r="F1821"/>
      <c r="G1821"/>
      <c r="H1821"/>
      <c r="I1821"/>
    </row>
    <row r="1822" spans="1:9" x14ac:dyDescent="0.25">
      <c r="A1822"/>
      <c r="B1822"/>
      <c r="C1822"/>
      <c r="D1822"/>
      <c r="E1822"/>
      <c r="F1822"/>
      <c r="G1822"/>
      <c r="H1822"/>
      <c r="I1822"/>
    </row>
    <row r="1823" spans="1:9" x14ac:dyDescent="0.25">
      <c r="A1823"/>
      <c r="B1823"/>
      <c r="C1823"/>
      <c r="D1823"/>
      <c r="E1823"/>
      <c r="F1823"/>
      <c r="G1823"/>
      <c r="H1823"/>
      <c r="I1823"/>
    </row>
    <row r="1824" spans="1:9" x14ac:dyDescent="0.25">
      <c r="A1824"/>
      <c r="B1824"/>
      <c r="C1824"/>
      <c r="D1824"/>
      <c r="E1824"/>
      <c r="F1824"/>
      <c r="G1824"/>
      <c r="H1824"/>
      <c r="I1824"/>
    </row>
    <row r="1825" spans="1:9" x14ac:dyDescent="0.25">
      <c r="A1825"/>
      <c r="B1825"/>
      <c r="C1825"/>
      <c r="D1825"/>
      <c r="E1825"/>
      <c r="F1825"/>
      <c r="G1825"/>
      <c r="H1825"/>
      <c r="I1825"/>
    </row>
    <row r="1826" spans="1:9" x14ac:dyDescent="0.25">
      <c r="A1826"/>
      <c r="B1826"/>
      <c r="C1826"/>
      <c r="D1826"/>
      <c r="E1826"/>
      <c r="F1826"/>
      <c r="G1826"/>
      <c r="H1826"/>
      <c r="I1826"/>
    </row>
    <row r="1827" spans="1:9" x14ac:dyDescent="0.25">
      <c r="A1827"/>
      <c r="B1827"/>
      <c r="C1827"/>
      <c r="D1827"/>
      <c r="E1827"/>
      <c r="F1827"/>
      <c r="G1827"/>
      <c r="H1827"/>
      <c r="I1827"/>
    </row>
    <row r="1828" spans="1:9" x14ac:dyDescent="0.25">
      <c r="A1828"/>
      <c r="B1828"/>
      <c r="C1828"/>
      <c r="D1828"/>
      <c r="E1828"/>
      <c r="F1828"/>
      <c r="G1828"/>
      <c r="H1828"/>
      <c r="I1828"/>
    </row>
    <row r="1829" spans="1:9" x14ac:dyDescent="0.25">
      <c r="A1829"/>
      <c r="B1829"/>
      <c r="C1829"/>
      <c r="D1829"/>
      <c r="E1829"/>
      <c r="F1829"/>
      <c r="G1829"/>
      <c r="H1829"/>
      <c r="I1829"/>
    </row>
    <row r="1830" spans="1:9" x14ac:dyDescent="0.25">
      <c r="A1830"/>
      <c r="B1830"/>
      <c r="C1830"/>
      <c r="D1830"/>
      <c r="E1830"/>
      <c r="F1830"/>
      <c r="G1830"/>
      <c r="H1830"/>
      <c r="I1830"/>
    </row>
    <row r="1831" spans="1:9" x14ac:dyDescent="0.25">
      <c r="A1831"/>
      <c r="B1831"/>
      <c r="C1831"/>
      <c r="D1831"/>
      <c r="E1831"/>
      <c r="F1831"/>
      <c r="G1831"/>
      <c r="H1831"/>
      <c r="I1831"/>
    </row>
    <row r="1832" spans="1:9" x14ac:dyDescent="0.25">
      <c r="A1832"/>
      <c r="B1832"/>
      <c r="C1832"/>
      <c r="D1832"/>
      <c r="E1832"/>
      <c r="F1832"/>
      <c r="G1832"/>
      <c r="H1832"/>
      <c r="I1832"/>
    </row>
    <row r="1833" spans="1:9" x14ac:dyDescent="0.25">
      <c r="A1833"/>
      <c r="B1833"/>
      <c r="C1833"/>
      <c r="D1833"/>
      <c r="E1833"/>
      <c r="F1833"/>
      <c r="G1833"/>
      <c r="H1833"/>
      <c r="I1833"/>
    </row>
    <row r="1834" spans="1:9" x14ac:dyDescent="0.25">
      <c r="A1834"/>
      <c r="B1834"/>
      <c r="C1834"/>
      <c r="D1834"/>
      <c r="E1834"/>
      <c r="F1834"/>
      <c r="G1834"/>
      <c r="H1834"/>
      <c r="I1834"/>
    </row>
    <row r="1835" spans="1:9" x14ac:dyDescent="0.25">
      <c r="A1835"/>
      <c r="B1835"/>
      <c r="C1835"/>
      <c r="D1835"/>
      <c r="E1835"/>
      <c r="F1835"/>
      <c r="G1835"/>
      <c r="H1835"/>
      <c r="I1835"/>
    </row>
    <row r="1836" spans="1:9" x14ac:dyDescent="0.25">
      <c r="A1836"/>
      <c r="B1836"/>
      <c r="C1836"/>
      <c r="D1836"/>
      <c r="E1836"/>
      <c r="F1836"/>
      <c r="G1836"/>
      <c r="H1836"/>
      <c r="I1836"/>
    </row>
    <row r="1837" spans="1:9" x14ac:dyDescent="0.25">
      <c r="A1837"/>
      <c r="B1837"/>
      <c r="C1837"/>
      <c r="D1837"/>
      <c r="E1837"/>
      <c r="F1837"/>
      <c r="G1837"/>
      <c r="H1837"/>
      <c r="I1837"/>
    </row>
    <row r="1838" spans="1:9" x14ac:dyDescent="0.25">
      <c r="A1838"/>
      <c r="B1838"/>
      <c r="C1838"/>
      <c r="D1838"/>
      <c r="E1838"/>
      <c r="F1838"/>
      <c r="G1838"/>
      <c r="H1838"/>
      <c r="I1838"/>
    </row>
    <row r="1839" spans="1:9" x14ac:dyDescent="0.25">
      <c r="A1839"/>
      <c r="B1839"/>
      <c r="C1839"/>
      <c r="D1839"/>
      <c r="E1839"/>
      <c r="F1839"/>
      <c r="G1839"/>
      <c r="H1839"/>
      <c r="I1839"/>
    </row>
    <row r="1840" spans="1:9" x14ac:dyDescent="0.25">
      <c r="A1840"/>
      <c r="B1840"/>
      <c r="C1840"/>
      <c r="D1840"/>
      <c r="E1840"/>
      <c r="F1840"/>
      <c r="G1840"/>
      <c r="H1840"/>
      <c r="I1840"/>
    </row>
    <row r="1841" spans="1:9" x14ac:dyDescent="0.25">
      <c r="A1841"/>
      <c r="B1841"/>
      <c r="C1841"/>
      <c r="D1841"/>
      <c r="E1841"/>
      <c r="F1841"/>
      <c r="G1841"/>
      <c r="H1841"/>
      <c r="I1841"/>
    </row>
    <row r="1842" spans="1:9" x14ac:dyDescent="0.25">
      <c r="A1842"/>
      <c r="B1842"/>
      <c r="C1842"/>
      <c r="D1842"/>
      <c r="E1842"/>
      <c r="F1842"/>
      <c r="G1842"/>
      <c r="H1842"/>
      <c r="I1842"/>
    </row>
    <row r="1843" spans="1:9" x14ac:dyDescent="0.25">
      <c r="A1843"/>
      <c r="B1843"/>
      <c r="C1843"/>
      <c r="D1843"/>
      <c r="E1843"/>
      <c r="F1843"/>
      <c r="G1843"/>
      <c r="H1843"/>
      <c r="I1843"/>
    </row>
    <row r="1844" spans="1:9" x14ac:dyDescent="0.25">
      <c r="A1844"/>
      <c r="B1844"/>
      <c r="C1844"/>
      <c r="D1844"/>
      <c r="E1844"/>
      <c r="F1844"/>
      <c r="G1844"/>
      <c r="H1844"/>
      <c r="I1844"/>
    </row>
    <row r="1845" spans="1:9" x14ac:dyDescent="0.25">
      <c r="A1845"/>
      <c r="B1845"/>
      <c r="C1845"/>
      <c r="D1845"/>
      <c r="E1845"/>
      <c r="F1845"/>
      <c r="G1845"/>
      <c r="H1845"/>
      <c r="I1845"/>
    </row>
    <row r="1846" spans="1:9" x14ac:dyDescent="0.25">
      <c r="A1846"/>
      <c r="B1846"/>
      <c r="C1846"/>
      <c r="D1846"/>
      <c r="E1846"/>
      <c r="F1846"/>
      <c r="G1846"/>
      <c r="H1846"/>
      <c r="I1846"/>
    </row>
    <row r="1847" spans="1:9" x14ac:dyDescent="0.25">
      <c r="A1847"/>
      <c r="B1847"/>
      <c r="C1847"/>
      <c r="D1847"/>
      <c r="E1847"/>
      <c r="F1847"/>
      <c r="G1847"/>
      <c r="H1847"/>
      <c r="I1847"/>
    </row>
    <row r="1848" spans="1:9" x14ac:dyDescent="0.25">
      <c r="A1848"/>
      <c r="B1848"/>
      <c r="C1848"/>
      <c r="D1848"/>
      <c r="E1848"/>
      <c r="F1848"/>
      <c r="G1848"/>
      <c r="H1848"/>
      <c r="I1848"/>
    </row>
    <row r="1849" spans="1:9" x14ac:dyDescent="0.25">
      <c r="A1849"/>
      <c r="B1849"/>
      <c r="C1849"/>
      <c r="D1849"/>
      <c r="E1849"/>
      <c r="F1849"/>
      <c r="G1849"/>
      <c r="H1849"/>
      <c r="I1849"/>
    </row>
    <row r="1850" spans="1:9" x14ac:dyDescent="0.25">
      <c r="A1850"/>
      <c r="B1850"/>
      <c r="C1850"/>
      <c r="D1850"/>
      <c r="E1850"/>
      <c r="F1850"/>
      <c r="G1850"/>
      <c r="H1850"/>
      <c r="I1850"/>
    </row>
    <row r="1851" spans="1:9" x14ac:dyDescent="0.25">
      <c r="A1851"/>
      <c r="B1851"/>
      <c r="C1851"/>
      <c r="D1851"/>
      <c r="E1851"/>
      <c r="F1851"/>
      <c r="G1851"/>
      <c r="H1851"/>
      <c r="I1851"/>
    </row>
    <row r="1852" spans="1:9" x14ac:dyDescent="0.25">
      <c r="A1852"/>
      <c r="B1852"/>
      <c r="C1852"/>
      <c r="D1852"/>
      <c r="E1852"/>
      <c r="F1852"/>
      <c r="G1852"/>
      <c r="H1852"/>
      <c r="I1852"/>
    </row>
    <row r="1853" spans="1:9" x14ac:dyDescent="0.25">
      <c r="A1853"/>
      <c r="B1853"/>
      <c r="C1853"/>
      <c r="D1853"/>
      <c r="E1853"/>
      <c r="F1853"/>
      <c r="G1853"/>
      <c r="H1853"/>
      <c r="I1853"/>
    </row>
    <row r="1854" spans="1:9" x14ac:dyDescent="0.25">
      <c r="A1854"/>
      <c r="B1854"/>
      <c r="C1854"/>
      <c r="D1854"/>
      <c r="E1854"/>
      <c r="F1854"/>
      <c r="G1854"/>
      <c r="H1854"/>
      <c r="I1854"/>
    </row>
    <row r="1855" spans="1:9" x14ac:dyDescent="0.25">
      <c r="A1855"/>
      <c r="B1855"/>
      <c r="C1855"/>
      <c r="D1855"/>
      <c r="E1855"/>
      <c r="F1855"/>
      <c r="G1855"/>
      <c r="H1855"/>
      <c r="I1855"/>
    </row>
    <row r="1856" spans="1:9" x14ac:dyDescent="0.25">
      <c r="A1856"/>
      <c r="B1856"/>
      <c r="C1856"/>
      <c r="D1856"/>
      <c r="E1856"/>
      <c r="F1856"/>
      <c r="G1856"/>
      <c r="H1856"/>
      <c r="I1856"/>
    </row>
    <row r="1857" spans="1:9" x14ac:dyDescent="0.25">
      <c r="A1857"/>
      <c r="B1857"/>
      <c r="C1857"/>
      <c r="D1857"/>
      <c r="E1857"/>
      <c r="F1857"/>
      <c r="G1857"/>
      <c r="H1857"/>
      <c r="I1857"/>
    </row>
    <row r="1858" spans="1:9" x14ac:dyDescent="0.25">
      <c r="A1858"/>
      <c r="B1858"/>
      <c r="C1858"/>
      <c r="D1858"/>
      <c r="E1858"/>
      <c r="F1858"/>
      <c r="G1858"/>
      <c r="H1858"/>
      <c r="I1858"/>
    </row>
    <row r="1859" spans="1:9" x14ac:dyDescent="0.25">
      <c r="A1859"/>
      <c r="B1859"/>
      <c r="C1859"/>
      <c r="D1859"/>
      <c r="E1859"/>
      <c r="F1859"/>
      <c r="G1859"/>
      <c r="H1859"/>
      <c r="I1859"/>
    </row>
    <row r="1860" spans="1:9" x14ac:dyDescent="0.25">
      <c r="A1860"/>
      <c r="B1860"/>
      <c r="C1860"/>
      <c r="D1860"/>
      <c r="E1860"/>
      <c r="F1860"/>
      <c r="G1860"/>
      <c r="H1860"/>
      <c r="I1860"/>
    </row>
    <row r="1861" spans="1:9" x14ac:dyDescent="0.25">
      <c r="A1861"/>
      <c r="B1861"/>
      <c r="C1861"/>
      <c r="D1861"/>
      <c r="E1861"/>
      <c r="F1861"/>
      <c r="G1861"/>
      <c r="H1861"/>
      <c r="I1861"/>
    </row>
    <row r="1862" spans="1:9" x14ac:dyDescent="0.25">
      <c r="A1862"/>
      <c r="B1862"/>
      <c r="C1862"/>
      <c r="D1862"/>
      <c r="E1862"/>
      <c r="F1862"/>
      <c r="G1862"/>
      <c r="H1862"/>
      <c r="I1862"/>
    </row>
    <row r="1863" spans="1:9" x14ac:dyDescent="0.25">
      <c r="A1863"/>
      <c r="B1863"/>
      <c r="C1863"/>
      <c r="D1863"/>
      <c r="E1863"/>
      <c r="F1863"/>
      <c r="G1863"/>
      <c r="H1863"/>
      <c r="I1863"/>
    </row>
    <row r="1864" spans="1:9" x14ac:dyDescent="0.25">
      <c r="A1864"/>
      <c r="B1864"/>
      <c r="C1864"/>
      <c r="D1864"/>
      <c r="E1864"/>
      <c r="F1864"/>
      <c r="G1864"/>
      <c r="H1864"/>
      <c r="I1864"/>
    </row>
    <row r="1865" spans="1:9" x14ac:dyDescent="0.25">
      <c r="A1865"/>
      <c r="B1865"/>
      <c r="C1865"/>
      <c r="D1865"/>
      <c r="E1865"/>
      <c r="F1865"/>
      <c r="G1865"/>
      <c r="H1865"/>
      <c r="I1865"/>
    </row>
    <row r="1866" spans="1:9" x14ac:dyDescent="0.25">
      <c r="A1866"/>
      <c r="B1866"/>
      <c r="C1866"/>
      <c r="D1866"/>
      <c r="E1866"/>
      <c r="F1866"/>
      <c r="G1866"/>
      <c r="H1866"/>
      <c r="I1866"/>
    </row>
    <row r="1867" spans="1:9" x14ac:dyDescent="0.25">
      <c r="A1867"/>
      <c r="B1867"/>
      <c r="C1867"/>
      <c r="D1867"/>
      <c r="E1867"/>
      <c r="F1867"/>
      <c r="G1867"/>
      <c r="H1867"/>
      <c r="I1867"/>
    </row>
    <row r="1868" spans="1:9" x14ac:dyDescent="0.25">
      <c r="A1868"/>
      <c r="B1868"/>
      <c r="C1868"/>
      <c r="D1868"/>
      <c r="E1868"/>
      <c r="F1868"/>
      <c r="G1868"/>
      <c r="H1868"/>
      <c r="I1868"/>
    </row>
    <row r="1869" spans="1:9" x14ac:dyDescent="0.25">
      <c r="A1869"/>
      <c r="B1869"/>
      <c r="C1869"/>
      <c r="D1869"/>
      <c r="E1869"/>
      <c r="F1869"/>
      <c r="G1869"/>
      <c r="H1869"/>
      <c r="I1869"/>
    </row>
    <row r="1870" spans="1:9" x14ac:dyDescent="0.25">
      <c r="A1870"/>
      <c r="B1870"/>
      <c r="C1870"/>
      <c r="D1870"/>
      <c r="E1870"/>
      <c r="F1870"/>
      <c r="G1870"/>
      <c r="H1870"/>
      <c r="I1870"/>
    </row>
    <row r="1871" spans="1:9" x14ac:dyDescent="0.25">
      <c r="A1871"/>
      <c r="B1871"/>
      <c r="C1871"/>
      <c r="D1871"/>
      <c r="E1871"/>
      <c r="F1871"/>
      <c r="G1871"/>
      <c r="H1871"/>
      <c r="I1871"/>
    </row>
    <row r="1872" spans="1:9" x14ac:dyDescent="0.25">
      <c r="A1872"/>
      <c r="B1872"/>
      <c r="C1872"/>
      <c r="D1872"/>
      <c r="E1872"/>
      <c r="F1872"/>
      <c r="G1872"/>
      <c r="H1872"/>
      <c r="I1872"/>
    </row>
    <row r="1873" spans="1:9" x14ac:dyDescent="0.25">
      <c r="A1873"/>
      <c r="B1873"/>
      <c r="C1873"/>
      <c r="D1873"/>
      <c r="E1873"/>
      <c r="F1873"/>
      <c r="G1873"/>
      <c r="H1873"/>
      <c r="I1873"/>
    </row>
    <row r="1874" spans="1:9" x14ac:dyDescent="0.25">
      <c r="A1874"/>
      <c r="B1874"/>
      <c r="C1874"/>
      <c r="D1874"/>
      <c r="E1874"/>
      <c r="F1874"/>
      <c r="G1874"/>
      <c r="H1874"/>
      <c r="I1874"/>
    </row>
    <row r="1875" spans="1:9" x14ac:dyDescent="0.25">
      <c r="A1875"/>
      <c r="B1875"/>
      <c r="C1875"/>
      <c r="D1875"/>
      <c r="E1875"/>
      <c r="F1875"/>
      <c r="G1875"/>
      <c r="H1875"/>
      <c r="I1875"/>
    </row>
    <row r="1876" spans="1:9" x14ac:dyDescent="0.25">
      <c r="A1876"/>
      <c r="B1876"/>
      <c r="C1876"/>
      <c r="D1876"/>
      <c r="E1876"/>
      <c r="F1876"/>
      <c r="G1876"/>
      <c r="H1876"/>
      <c r="I1876"/>
    </row>
    <row r="1877" spans="1:9" x14ac:dyDescent="0.25">
      <c r="A1877"/>
      <c r="B1877"/>
      <c r="C1877"/>
      <c r="D1877"/>
      <c r="E1877"/>
      <c r="F1877"/>
      <c r="G1877"/>
      <c r="H1877"/>
      <c r="I1877"/>
    </row>
    <row r="1878" spans="1:9" x14ac:dyDescent="0.25">
      <c r="A1878"/>
      <c r="B1878"/>
      <c r="C1878"/>
      <c r="D1878"/>
      <c r="E1878"/>
      <c r="F1878"/>
      <c r="G1878"/>
      <c r="H1878"/>
      <c r="I1878"/>
    </row>
    <row r="1879" spans="1:9" x14ac:dyDescent="0.25">
      <c r="A1879"/>
      <c r="B1879"/>
      <c r="C1879"/>
      <c r="D1879"/>
      <c r="E1879"/>
      <c r="F1879"/>
      <c r="G1879"/>
      <c r="H1879"/>
      <c r="I1879"/>
    </row>
    <row r="1880" spans="1:9" x14ac:dyDescent="0.25">
      <c r="A1880"/>
      <c r="B1880"/>
      <c r="C1880"/>
      <c r="D1880"/>
      <c r="E1880"/>
      <c r="F1880"/>
      <c r="G1880"/>
      <c r="H1880"/>
      <c r="I1880"/>
    </row>
    <row r="1881" spans="1:9" x14ac:dyDescent="0.25">
      <c r="A1881"/>
      <c r="B1881"/>
      <c r="C1881"/>
      <c r="D1881"/>
      <c r="E1881"/>
      <c r="F1881"/>
      <c r="G1881"/>
      <c r="H1881"/>
      <c r="I1881"/>
    </row>
    <row r="1882" spans="1:9" x14ac:dyDescent="0.25">
      <c r="A1882"/>
      <c r="B1882"/>
      <c r="C1882"/>
      <c r="D1882"/>
      <c r="E1882"/>
      <c r="F1882"/>
      <c r="G1882"/>
      <c r="H1882"/>
      <c r="I1882"/>
    </row>
    <row r="1883" spans="1:9" x14ac:dyDescent="0.25">
      <c r="A1883"/>
      <c r="B1883"/>
      <c r="C1883"/>
      <c r="D1883"/>
      <c r="E1883"/>
      <c r="F1883"/>
      <c r="G1883"/>
      <c r="H1883"/>
      <c r="I1883"/>
    </row>
    <row r="1884" spans="1:9" x14ac:dyDescent="0.25">
      <c r="A1884"/>
      <c r="B1884"/>
      <c r="C1884"/>
      <c r="D1884"/>
      <c r="E1884"/>
      <c r="F1884"/>
      <c r="G1884"/>
      <c r="H1884"/>
      <c r="I1884"/>
    </row>
    <row r="1885" spans="1:9" x14ac:dyDescent="0.25">
      <c r="A1885"/>
      <c r="B1885"/>
      <c r="C1885"/>
      <c r="D1885"/>
      <c r="E1885"/>
      <c r="F1885"/>
      <c r="G1885"/>
      <c r="H1885"/>
      <c r="I1885"/>
    </row>
    <row r="1886" spans="1:9" x14ac:dyDescent="0.25">
      <c r="A1886"/>
      <c r="B1886"/>
      <c r="C1886"/>
      <c r="D1886"/>
      <c r="E1886"/>
      <c r="F1886"/>
      <c r="G1886"/>
      <c r="H1886"/>
      <c r="I1886"/>
    </row>
    <row r="1887" spans="1:9" x14ac:dyDescent="0.25">
      <c r="A1887"/>
      <c r="B1887"/>
      <c r="C1887"/>
      <c r="D1887"/>
      <c r="E1887"/>
      <c r="F1887"/>
      <c r="G1887"/>
      <c r="H1887"/>
      <c r="I1887"/>
    </row>
    <row r="1888" spans="1:9" x14ac:dyDescent="0.25">
      <c r="A1888"/>
      <c r="B1888"/>
      <c r="C1888"/>
      <c r="D1888"/>
      <c r="E1888"/>
      <c r="F1888"/>
      <c r="G1888"/>
      <c r="H1888"/>
      <c r="I1888"/>
    </row>
    <row r="1889" spans="1:9" x14ac:dyDescent="0.25">
      <c r="A1889"/>
      <c r="B1889"/>
      <c r="C1889"/>
      <c r="D1889"/>
      <c r="E1889"/>
      <c r="F1889"/>
      <c r="G1889"/>
      <c r="H1889"/>
      <c r="I1889"/>
    </row>
    <row r="1890" spans="1:9" x14ac:dyDescent="0.25">
      <c r="A1890"/>
      <c r="B1890"/>
      <c r="C1890"/>
      <c r="D1890"/>
      <c r="E1890"/>
      <c r="F1890"/>
      <c r="G1890"/>
      <c r="H1890"/>
      <c r="I1890"/>
    </row>
    <row r="1891" spans="1:9" x14ac:dyDescent="0.25">
      <c r="A1891"/>
      <c r="B1891"/>
      <c r="C1891"/>
      <c r="D1891"/>
      <c r="E1891"/>
      <c r="F1891"/>
      <c r="G1891"/>
      <c r="H1891"/>
      <c r="I1891"/>
    </row>
    <row r="1892" spans="1:9" x14ac:dyDescent="0.25">
      <c r="A1892"/>
      <c r="B1892"/>
      <c r="C1892"/>
      <c r="D1892"/>
      <c r="E1892"/>
      <c r="F1892"/>
      <c r="G1892"/>
      <c r="H1892"/>
      <c r="I1892"/>
    </row>
    <row r="1893" spans="1:9" x14ac:dyDescent="0.25">
      <c r="A1893"/>
      <c r="B1893"/>
      <c r="C1893"/>
      <c r="D1893"/>
      <c r="E1893"/>
      <c r="F1893"/>
      <c r="G1893"/>
      <c r="H1893"/>
      <c r="I1893"/>
    </row>
    <row r="1894" spans="1:9" x14ac:dyDescent="0.25">
      <c r="A1894"/>
      <c r="B1894"/>
      <c r="C1894"/>
      <c r="D1894"/>
      <c r="E1894"/>
      <c r="F1894"/>
      <c r="G1894"/>
      <c r="H1894"/>
      <c r="I1894"/>
    </row>
    <row r="1895" spans="1:9" x14ac:dyDescent="0.25">
      <c r="A1895"/>
      <c r="B1895"/>
      <c r="C1895"/>
      <c r="D1895"/>
      <c r="E1895"/>
      <c r="F1895"/>
      <c r="G1895"/>
      <c r="H1895"/>
      <c r="I1895"/>
    </row>
    <row r="1896" spans="1:9" x14ac:dyDescent="0.25">
      <c r="A1896"/>
      <c r="B1896"/>
      <c r="C1896"/>
      <c r="D1896"/>
      <c r="E1896"/>
      <c r="F1896"/>
      <c r="G1896"/>
      <c r="H1896"/>
      <c r="I1896"/>
    </row>
    <row r="1897" spans="1:9" x14ac:dyDescent="0.25">
      <c r="A1897"/>
      <c r="B1897"/>
      <c r="C1897"/>
      <c r="D1897"/>
      <c r="E1897"/>
      <c r="F1897"/>
      <c r="G1897"/>
      <c r="H1897"/>
      <c r="I1897"/>
    </row>
    <row r="1898" spans="1:9" x14ac:dyDescent="0.25">
      <c r="A1898"/>
      <c r="B1898"/>
      <c r="C1898"/>
      <c r="D1898"/>
      <c r="E1898"/>
      <c r="F1898"/>
      <c r="G1898"/>
      <c r="H1898"/>
      <c r="I1898"/>
    </row>
    <row r="1899" spans="1:9" x14ac:dyDescent="0.25">
      <c r="A1899"/>
      <c r="B1899"/>
      <c r="C1899"/>
      <c r="D1899"/>
      <c r="E1899"/>
      <c r="F1899"/>
      <c r="G1899"/>
      <c r="H1899"/>
      <c r="I1899"/>
    </row>
    <row r="1900" spans="1:9" x14ac:dyDescent="0.25">
      <c r="A1900"/>
      <c r="B1900"/>
      <c r="C1900"/>
      <c r="D1900"/>
      <c r="E1900"/>
      <c r="F1900"/>
      <c r="G1900"/>
      <c r="H1900"/>
      <c r="I1900"/>
    </row>
    <row r="1901" spans="1:9" x14ac:dyDescent="0.25">
      <c r="A1901"/>
      <c r="B1901"/>
      <c r="C1901"/>
      <c r="D1901"/>
      <c r="E1901"/>
      <c r="F1901"/>
      <c r="G1901"/>
      <c r="H1901"/>
      <c r="I1901"/>
    </row>
    <row r="1902" spans="1:9" x14ac:dyDescent="0.25">
      <c r="A1902"/>
      <c r="B1902"/>
      <c r="C1902"/>
      <c r="D1902"/>
      <c r="E1902"/>
      <c r="F1902"/>
      <c r="G1902"/>
      <c r="H1902"/>
      <c r="I1902"/>
    </row>
    <row r="1903" spans="1:9" x14ac:dyDescent="0.25">
      <c r="A1903"/>
      <c r="B1903"/>
      <c r="C1903"/>
      <c r="D1903"/>
      <c r="E1903"/>
      <c r="F1903"/>
      <c r="G1903"/>
      <c r="H1903"/>
      <c r="I1903"/>
    </row>
    <row r="1904" spans="1:9" x14ac:dyDescent="0.25">
      <c r="A1904"/>
      <c r="B1904"/>
      <c r="C1904"/>
      <c r="D1904"/>
      <c r="E1904"/>
      <c r="F1904"/>
      <c r="G1904"/>
      <c r="H1904"/>
      <c r="I1904"/>
    </row>
    <row r="1905" spans="1:9" x14ac:dyDescent="0.25">
      <c r="A1905"/>
      <c r="B1905"/>
      <c r="C1905"/>
      <c r="D1905"/>
      <c r="E1905"/>
      <c r="F1905"/>
      <c r="G1905"/>
      <c r="H1905"/>
      <c r="I1905"/>
    </row>
    <row r="1906" spans="1:9" x14ac:dyDescent="0.25">
      <c r="A1906"/>
      <c r="B1906"/>
      <c r="C1906"/>
      <c r="D1906"/>
      <c r="E1906"/>
      <c r="F1906"/>
      <c r="G1906"/>
      <c r="H1906"/>
      <c r="I1906"/>
    </row>
    <row r="1907" spans="1:9" x14ac:dyDescent="0.25">
      <c r="A1907"/>
      <c r="B1907"/>
      <c r="C1907"/>
      <c r="D1907"/>
      <c r="E1907"/>
      <c r="F1907"/>
      <c r="G1907"/>
      <c r="H1907"/>
      <c r="I1907"/>
    </row>
    <row r="1908" spans="1:9" x14ac:dyDescent="0.25">
      <c r="A1908"/>
      <c r="B1908"/>
      <c r="C1908"/>
      <c r="D1908"/>
      <c r="E1908"/>
      <c r="F1908"/>
      <c r="G1908"/>
      <c r="H1908"/>
      <c r="I1908"/>
    </row>
    <row r="1909" spans="1:9" x14ac:dyDescent="0.25">
      <c r="A1909"/>
      <c r="B1909"/>
      <c r="C1909"/>
      <c r="D1909"/>
      <c r="E1909"/>
      <c r="F1909"/>
      <c r="G1909"/>
      <c r="H1909"/>
      <c r="I1909"/>
    </row>
    <row r="1910" spans="1:9" x14ac:dyDescent="0.25">
      <c r="A1910"/>
      <c r="B1910"/>
      <c r="C1910"/>
      <c r="D1910"/>
      <c r="E1910"/>
      <c r="F1910"/>
      <c r="G1910"/>
      <c r="H1910"/>
      <c r="I1910"/>
    </row>
    <row r="1911" spans="1:9" x14ac:dyDescent="0.25">
      <c r="A1911"/>
      <c r="B1911"/>
      <c r="C1911"/>
      <c r="D1911"/>
      <c r="E1911"/>
      <c r="F1911"/>
      <c r="G1911"/>
      <c r="H1911"/>
      <c r="I1911"/>
    </row>
    <row r="1912" spans="1:9" x14ac:dyDescent="0.25">
      <c r="A1912"/>
      <c r="B1912"/>
      <c r="C1912"/>
      <c r="D1912"/>
      <c r="E1912"/>
      <c r="F1912"/>
      <c r="G1912"/>
      <c r="H1912"/>
      <c r="I1912"/>
    </row>
    <row r="1913" spans="1:9" x14ac:dyDescent="0.25">
      <c r="A1913"/>
      <c r="B1913"/>
      <c r="C1913"/>
      <c r="D1913"/>
      <c r="E1913"/>
      <c r="F1913"/>
      <c r="G1913"/>
      <c r="H1913"/>
      <c r="I1913"/>
    </row>
    <row r="1914" spans="1:9" x14ac:dyDescent="0.25">
      <c r="A1914"/>
      <c r="B1914"/>
      <c r="C1914"/>
      <c r="D1914"/>
      <c r="E1914"/>
      <c r="F1914"/>
      <c r="G1914"/>
      <c r="H1914"/>
      <c r="I1914"/>
    </row>
    <row r="1915" spans="1:9" x14ac:dyDescent="0.25">
      <c r="A1915"/>
      <c r="B1915"/>
      <c r="C1915"/>
      <c r="D1915"/>
      <c r="E1915"/>
      <c r="F1915"/>
      <c r="G1915"/>
      <c r="H1915"/>
      <c r="I1915"/>
    </row>
    <row r="1916" spans="1:9" x14ac:dyDescent="0.25">
      <c r="A1916"/>
      <c r="B1916"/>
      <c r="C1916"/>
      <c r="D1916"/>
      <c r="E1916"/>
      <c r="F1916"/>
      <c r="G1916"/>
      <c r="H1916"/>
      <c r="I1916"/>
    </row>
    <row r="1917" spans="1:9" x14ac:dyDescent="0.25">
      <c r="A1917"/>
      <c r="B1917"/>
      <c r="C1917"/>
      <c r="D1917"/>
      <c r="E1917"/>
      <c r="F1917"/>
      <c r="G1917"/>
      <c r="H1917"/>
      <c r="I1917"/>
    </row>
    <row r="1918" spans="1:9" x14ac:dyDescent="0.25">
      <c r="A1918"/>
      <c r="B1918"/>
      <c r="C1918"/>
      <c r="D1918"/>
      <c r="E1918"/>
      <c r="F1918"/>
      <c r="G1918"/>
      <c r="H1918"/>
      <c r="I1918"/>
    </row>
    <row r="1919" spans="1:9" x14ac:dyDescent="0.25">
      <c r="A1919"/>
      <c r="B1919"/>
      <c r="C1919"/>
      <c r="D1919"/>
      <c r="E1919"/>
      <c r="F1919"/>
      <c r="G1919"/>
      <c r="H1919"/>
      <c r="I1919"/>
    </row>
    <row r="1920" spans="1:9" x14ac:dyDescent="0.25">
      <c r="A1920"/>
      <c r="B1920"/>
      <c r="C1920"/>
      <c r="D1920"/>
      <c r="E1920"/>
      <c r="F1920"/>
      <c r="G1920"/>
      <c r="H1920"/>
      <c r="I1920"/>
    </row>
    <row r="1921" spans="1:9" x14ac:dyDescent="0.25">
      <c r="A1921"/>
      <c r="B1921"/>
      <c r="C1921"/>
      <c r="D1921"/>
      <c r="E1921"/>
      <c r="F1921"/>
      <c r="G1921"/>
      <c r="H1921"/>
      <c r="I1921"/>
    </row>
    <row r="1922" spans="1:9" x14ac:dyDescent="0.25">
      <c r="A1922"/>
      <c r="B1922"/>
      <c r="C1922"/>
      <c r="D1922"/>
      <c r="E1922"/>
      <c r="F1922"/>
      <c r="G1922"/>
      <c r="H1922"/>
      <c r="I1922"/>
    </row>
    <row r="1923" spans="1:9" x14ac:dyDescent="0.25">
      <c r="A1923"/>
      <c r="B1923"/>
      <c r="C1923"/>
      <c r="D1923"/>
      <c r="E1923"/>
      <c r="F1923"/>
      <c r="G1923"/>
      <c r="H1923"/>
      <c r="I1923"/>
    </row>
    <row r="1924" spans="1:9" x14ac:dyDescent="0.25">
      <c r="A1924"/>
      <c r="B1924"/>
      <c r="C1924"/>
      <c r="D1924"/>
      <c r="E1924"/>
      <c r="F1924"/>
      <c r="G1924"/>
      <c r="H1924"/>
      <c r="I1924"/>
    </row>
    <row r="1925" spans="1:9" x14ac:dyDescent="0.25">
      <c r="A1925"/>
      <c r="B1925"/>
      <c r="C1925"/>
      <c r="D1925"/>
      <c r="E1925"/>
      <c r="F1925"/>
      <c r="G1925"/>
      <c r="H1925"/>
      <c r="I1925"/>
    </row>
    <row r="1926" spans="1:9" x14ac:dyDescent="0.25">
      <c r="A1926"/>
      <c r="B1926"/>
      <c r="C1926"/>
      <c r="D1926"/>
      <c r="E1926"/>
      <c r="F1926"/>
      <c r="G1926"/>
      <c r="H1926"/>
      <c r="I1926"/>
    </row>
    <row r="1927" spans="1:9" x14ac:dyDescent="0.25">
      <c r="A1927"/>
      <c r="B1927"/>
      <c r="C1927"/>
      <c r="D1927"/>
      <c r="E1927"/>
      <c r="F1927"/>
      <c r="G1927"/>
      <c r="H1927"/>
      <c r="I1927"/>
    </row>
    <row r="1928" spans="1:9" x14ac:dyDescent="0.25">
      <c r="A1928"/>
      <c r="B1928"/>
      <c r="C1928"/>
      <c r="D1928"/>
      <c r="E1928"/>
      <c r="F1928"/>
      <c r="G1928"/>
      <c r="H1928"/>
      <c r="I1928"/>
    </row>
    <row r="1929" spans="1:9" x14ac:dyDescent="0.25">
      <c r="A1929"/>
      <c r="B1929"/>
      <c r="C1929"/>
      <c r="D1929"/>
      <c r="E1929"/>
      <c r="F1929"/>
      <c r="G1929"/>
      <c r="H1929"/>
      <c r="I1929"/>
    </row>
    <row r="1930" spans="1:9" x14ac:dyDescent="0.25">
      <c r="A1930"/>
      <c r="B1930"/>
      <c r="C1930"/>
      <c r="D1930"/>
      <c r="E1930"/>
      <c r="F1930"/>
      <c r="G1930"/>
      <c r="H1930"/>
      <c r="I1930"/>
    </row>
    <row r="1931" spans="1:9" x14ac:dyDescent="0.25">
      <c r="A1931"/>
      <c r="B1931"/>
      <c r="C1931"/>
      <c r="D1931"/>
      <c r="E1931"/>
      <c r="F1931"/>
      <c r="G1931"/>
      <c r="H1931"/>
      <c r="I1931"/>
    </row>
    <row r="1932" spans="1:9" x14ac:dyDescent="0.25">
      <c r="A1932"/>
      <c r="B1932"/>
      <c r="C1932"/>
      <c r="D1932"/>
      <c r="E1932"/>
      <c r="F1932"/>
      <c r="G1932"/>
      <c r="H1932"/>
      <c r="I1932"/>
    </row>
    <row r="1933" spans="1:9" x14ac:dyDescent="0.25">
      <c r="A1933"/>
      <c r="B1933"/>
      <c r="C1933"/>
      <c r="D1933"/>
      <c r="E1933"/>
      <c r="F1933"/>
      <c r="G1933"/>
      <c r="H1933"/>
      <c r="I1933"/>
    </row>
    <row r="1934" spans="1:9" x14ac:dyDescent="0.25">
      <c r="A1934"/>
      <c r="B1934"/>
      <c r="C1934"/>
      <c r="D1934"/>
      <c r="E1934"/>
      <c r="F1934"/>
      <c r="G1934"/>
      <c r="H1934"/>
      <c r="I1934"/>
    </row>
    <row r="1935" spans="1:9" x14ac:dyDescent="0.25">
      <c r="A1935"/>
      <c r="B1935"/>
      <c r="C1935"/>
      <c r="D1935"/>
      <c r="E1935"/>
      <c r="F1935"/>
      <c r="G1935"/>
      <c r="H1935"/>
      <c r="I1935"/>
    </row>
    <row r="1936" spans="1:9" x14ac:dyDescent="0.25">
      <c r="A1936"/>
      <c r="B1936"/>
      <c r="C1936"/>
      <c r="D1936"/>
      <c r="E1936"/>
      <c r="F1936"/>
      <c r="G1936"/>
      <c r="H1936"/>
      <c r="I1936"/>
    </row>
    <row r="1937" spans="1:9" x14ac:dyDescent="0.25">
      <c r="A1937"/>
      <c r="B1937"/>
      <c r="C1937"/>
      <c r="D1937"/>
      <c r="E1937"/>
      <c r="F1937"/>
      <c r="G1937"/>
      <c r="H1937"/>
      <c r="I1937"/>
    </row>
    <row r="1938" spans="1:9" x14ac:dyDescent="0.25">
      <c r="A1938"/>
      <c r="B1938"/>
      <c r="C1938"/>
      <c r="D1938"/>
      <c r="E1938"/>
      <c r="F1938"/>
      <c r="G1938"/>
      <c r="H1938"/>
      <c r="I1938"/>
    </row>
    <row r="1939" spans="1:9" x14ac:dyDescent="0.25">
      <c r="A1939"/>
      <c r="B1939"/>
      <c r="C1939"/>
      <c r="D1939"/>
      <c r="E1939"/>
      <c r="F1939"/>
      <c r="G1939"/>
      <c r="H1939"/>
      <c r="I1939"/>
    </row>
    <row r="1940" spans="1:9" x14ac:dyDescent="0.25">
      <c r="A1940"/>
      <c r="B1940"/>
      <c r="C1940"/>
      <c r="D1940"/>
      <c r="E1940"/>
      <c r="F1940"/>
      <c r="G1940"/>
      <c r="H1940"/>
      <c r="I1940"/>
    </row>
    <row r="1941" spans="1:9" x14ac:dyDescent="0.25">
      <c r="A1941"/>
      <c r="B1941"/>
      <c r="C1941"/>
      <c r="D1941"/>
      <c r="E1941"/>
      <c r="F1941"/>
      <c r="G1941"/>
      <c r="H1941"/>
      <c r="I1941"/>
    </row>
    <row r="1942" spans="1:9" x14ac:dyDescent="0.25">
      <c r="A1942"/>
      <c r="B1942"/>
      <c r="C1942"/>
      <c r="D1942"/>
      <c r="E1942"/>
      <c r="F1942"/>
      <c r="G1942"/>
      <c r="H1942"/>
      <c r="I1942"/>
    </row>
    <row r="1943" spans="1:9" x14ac:dyDescent="0.25">
      <c r="A1943"/>
      <c r="B1943"/>
      <c r="C1943"/>
      <c r="D1943"/>
      <c r="E1943"/>
      <c r="F1943"/>
      <c r="G1943"/>
      <c r="H1943"/>
      <c r="I1943"/>
    </row>
    <row r="1944" spans="1:9" x14ac:dyDescent="0.25">
      <c r="A1944"/>
      <c r="B1944"/>
      <c r="C1944"/>
      <c r="D1944"/>
      <c r="E1944"/>
      <c r="F1944"/>
      <c r="G1944"/>
      <c r="H1944"/>
      <c r="I1944"/>
    </row>
    <row r="1945" spans="1:9" x14ac:dyDescent="0.25">
      <c r="A1945"/>
      <c r="B1945"/>
      <c r="C1945"/>
      <c r="D1945"/>
      <c r="E1945"/>
      <c r="F1945"/>
      <c r="G1945"/>
      <c r="H1945"/>
      <c r="I1945"/>
    </row>
    <row r="1946" spans="1:9" x14ac:dyDescent="0.25">
      <c r="A1946"/>
      <c r="B1946"/>
      <c r="C1946"/>
      <c r="D1946"/>
      <c r="E1946"/>
      <c r="F1946"/>
      <c r="G1946"/>
      <c r="H1946"/>
      <c r="I1946"/>
    </row>
    <row r="1947" spans="1:9" x14ac:dyDescent="0.25">
      <c r="A1947"/>
      <c r="B1947"/>
      <c r="C1947"/>
      <c r="D1947"/>
      <c r="E1947"/>
      <c r="F1947"/>
      <c r="G1947"/>
      <c r="H1947"/>
      <c r="I1947"/>
    </row>
    <row r="1948" spans="1:9" x14ac:dyDescent="0.25">
      <c r="A1948"/>
      <c r="B1948"/>
      <c r="C1948"/>
      <c r="D1948"/>
      <c r="E1948"/>
      <c r="F1948"/>
      <c r="G1948"/>
      <c r="H1948"/>
      <c r="I1948"/>
    </row>
    <row r="1949" spans="1:9" x14ac:dyDescent="0.25">
      <c r="A1949"/>
      <c r="B1949"/>
      <c r="C1949"/>
      <c r="D1949"/>
      <c r="E1949"/>
      <c r="F1949"/>
      <c r="G1949"/>
      <c r="H1949"/>
      <c r="I1949"/>
    </row>
    <row r="1950" spans="1:9" x14ac:dyDescent="0.25">
      <c r="A1950"/>
      <c r="B1950"/>
      <c r="C1950"/>
      <c r="D1950"/>
      <c r="E1950"/>
      <c r="F1950"/>
      <c r="G1950"/>
      <c r="H1950"/>
      <c r="I1950"/>
    </row>
    <row r="1951" spans="1:9" x14ac:dyDescent="0.25">
      <c r="A1951"/>
      <c r="B1951"/>
      <c r="C1951"/>
      <c r="D1951"/>
      <c r="E1951"/>
      <c r="F1951"/>
      <c r="G1951"/>
      <c r="H1951"/>
      <c r="I1951"/>
    </row>
    <row r="1952" spans="1:9" x14ac:dyDescent="0.25">
      <c r="A1952"/>
      <c r="B1952"/>
      <c r="C1952"/>
      <c r="D1952"/>
      <c r="E1952"/>
      <c r="F1952"/>
      <c r="G1952"/>
      <c r="H1952"/>
      <c r="I1952"/>
    </row>
    <row r="1953" spans="1:9" x14ac:dyDescent="0.25">
      <c r="A1953"/>
      <c r="B1953"/>
      <c r="C1953"/>
      <c r="D1953"/>
      <c r="E1953"/>
      <c r="F1953"/>
      <c r="G1953"/>
      <c r="H1953"/>
      <c r="I1953"/>
    </row>
    <row r="1954" spans="1:9" x14ac:dyDescent="0.25">
      <c r="A1954"/>
      <c r="B1954"/>
      <c r="C1954"/>
      <c r="D1954"/>
      <c r="E1954"/>
      <c r="F1954"/>
      <c r="G1954"/>
      <c r="H1954"/>
      <c r="I1954"/>
    </row>
    <row r="1955" spans="1:9" x14ac:dyDescent="0.25">
      <c r="A1955"/>
      <c r="B1955"/>
      <c r="C1955"/>
      <c r="D1955"/>
      <c r="E1955"/>
      <c r="F1955"/>
      <c r="G1955"/>
      <c r="H1955"/>
      <c r="I1955"/>
    </row>
    <row r="1956" spans="1:9" x14ac:dyDescent="0.25">
      <c r="A1956"/>
      <c r="B1956"/>
      <c r="C1956"/>
      <c r="D1956"/>
      <c r="E1956"/>
      <c r="F1956"/>
      <c r="G1956"/>
      <c r="H1956"/>
      <c r="I1956"/>
    </row>
    <row r="1957" spans="1:9" x14ac:dyDescent="0.25">
      <c r="A1957"/>
      <c r="B1957"/>
      <c r="C1957"/>
      <c r="D1957"/>
      <c r="E1957"/>
      <c r="F1957"/>
      <c r="G1957"/>
      <c r="H1957"/>
      <c r="I1957"/>
    </row>
    <row r="1958" spans="1:9" x14ac:dyDescent="0.25">
      <c r="A1958"/>
      <c r="B1958"/>
      <c r="C1958"/>
      <c r="D1958"/>
      <c r="E1958"/>
      <c r="F1958"/>
      <c r="G1958"/>
      <c r="H1958"/>
      <c r="I1958"/>
    </row>
    <row r="1959" spans="1:9" x14ac:dyDescent="0.25">
      <c r="A1959"/>
      <c r="B1959"/>
      <c r="C1959"/>
      <c r="D1959"/>
      <c r="E1959"/>
      <c r="F1959"/>
      <c r="G1959"/>
      <c r="H1959"/>
      <c r="I1959"/>
    </row>
    <row r="1960" spans="1:9" x14ac:dyDescent="0.25">
      <c r="A1960"/>
      <c r="B1960"/>
      <c r="C1960"/>
      <c r="D1960"/>
      <c r="E1960"/>
      <c r="F1960"/>
      <c r="G1960"/>
      <c r="H1960"/>
      <c r="I1960"/>
    </row>
    <row r="1961" spans="1:9" x14ac:dyDescent="0.25">
      <c r="A1961"/>
      <c r="B1961"/>
      <c r="C1961"/>
      <c r="D1961"/>
      <c r="E1961"/>
      <c r="F1961"/>
      <c r="G1961"/>
      <c r="H1961"/>
      <c r="I1961"/>
    </row>
    <row r="1962" spans="1:9" x14ac:dyDescent="0.25">
      <c r="A1962"/>
      <c r="B1962"/>
      <c r="C1962"/>
      <c r="D1962"/>
      <c r="E1962"/>
      <c r="F1962"/>
      <c r="G1962"/>
      <c r="H1962"/>
      <c r="I1962"/>
    </row>
    <row r="1963" spans="1:9" x14ac:dyDescent="0.25">
      <c r="A1963"/>
      <c r="B1963"/>
      <c r="C1963"/>
      <c r="D1963"/>
      <c r="E1963"/>
      <c r="F1963"/>
      <c r="G1963"/>
      <c r="H1963"/>
      <c r="I1963"/>
    </row>
    <row r="1964" spans="1:9" x14ac:dyDescent="0.25">
      <c r="A1964"/>
      <c r="B1964"/>
      <c r="C1964"/>
      <c r="D1964"/>
      <c r="E1964"/>
      <c r="F1964"/>
      <c r="G1964"/>
      <c r="H1964"/>
      <c r="I1964"/>
    </row>
    <row r="1965" spans="1:9" x14ac:dyDescent="0.25">
      <c r="A1965"/>
      <c r="B1965"/>
      <c r="C1965"/>
      <c r="D1965"/>
      <c r="E1965"/>
      <c r="F1965"/>
      <c r="G1965"/>
      <c r="H1965"/>
      <c r="I1965"/>
    </row>
    <row r="1966" spans="1:9" x14ac:dyDescent="0.25">
      <c r="A1966"/>
      <c r="B1966"/>
      <c r="C1966"/>
      <c r="D1966"/>
      <c r="E1966"/>
      <c r="F1966"/>
      <c r="G1966"/>
      <c r="H1966"/>
      <c r="I1966"/>
    </row>
    <row r="1967" spans="1:9" x14ac:dyDescent="0.25">
      <c r="A1967"/>
      <c r="B1967"/>
      <c r="C1967"/>
      <c r="D1967"/>
      <c r="E1967"/>
      <c r="F1967"/>
      <c r="G1967"/>
      <c r="H1967"/>
      <c r="I1967"/>
    </row>
    <row r="1968" spans="1:9" x14ac:dyDescent="0.25">
      <c r="A1968"/>
      <c r="B1968"/>
      <c r="C1968"/>
      <c r="D1968"/>
      <c r="E1968"/>
      <c r="F1968"/>
      <c r="G1968"/>
      <c r="H1968"/>
      <c r="I1968"/>
    </row>
    <row r="1969" spans="1:9" x14ac:dyDescent="0.25">
      <c r="A1969"/>
      <c r="B1969"/>
      <c r="C1969"/>
      <c r="D1969"/>
      <c r="E1969"/>
      <c r="F1969"/>
      <c r="G1969"/>
      <c r="H1969"/>
      <c r="I1969"/>
    </row>
    <row r="1970" spans="1:9" x14ac:dyDescent="0.25">
      <c r="A1970"/>
      <c r="B1970"/>
      <c r="C1970"/>
      <c r="D1970"/>
      <c r="E1970"/>
      <c r="F1970"/>
      <c r="G1970"/>
      <c r="H1970"/>
      <c r="I1970"/>
    </row>
    <row r="1971" spans="1:9" x14ac:dyDescent="0.25">
      <c r="A1971"/>
      <c r="B1971"/>
      <c r="C1971"/>
      <c r="D1971"/>
      <c r="E1971"/>
      <c r="F1971"/>
      <c r="G1971"/>
      <c r="H1971"/>
      <c r="I1971"/>
    </row>
    <row r="1972" spans="1:9" x14ac:dyDescent="0.25">
      <c r="A1972"/>
      <c r="B1972"/>
      <c r="C1972"/>
      <c r="D1972"/>
      <c r="E1972"/>
      <c r="F1972"/>
      <c r="G1972"/>
      <c r="H1972"/>
      <c r="I1972"/>
    </row>
    <row r="1973" spans="1:9" x14ac:dyDescent="0.25">
      <c r="A1973"/>
      <c r="B1973"/>
      <c r="C1973"/>
      <c r="D1973"/>
      <c r="E1973"/>
      <c r="F1973"/>
      <c r="G1973"/>
      <c r="H1973"/>
      <c r="I1973"/>
    </row>
    <row r="1974" spans="1:9" x14ac:dyDescent="0.25">
      <c r="A1974"/>
      <c r="B1974"/>
      <c r="C1974"/>
      <c r="D1974"/>
      <c r="E1974"/>
      <c r="F1974"/>
      <c r="G1974"/>
      <c r="H1974"/>
      <c r="I1974"/>
    </row>
    <row r="1975" spans="1:9" x14ac:dyDescent="0.25">
      <c r="A1975"/>
      <c r="B1975"/>
      <c r="C1975"/>
      <c r="D1975"/>
      <c r="E1975"/>
      <c r="F1975"/>
      <c r="G1975"/>
      <c r="H1975"/>
      <c r="I1975"/>
    </row>
    <row r="1976" spans="1:9" x14ac:dyDescent="0.25">
      <c r="A1976"/>
      <c r="B1976"/>
      <c r="C1976"/>
      <c r="D1976"/>
      <c r="E1976"/>
      <c r="F1976"/>
      <c r="G1976"/>
      <c r="H1976"/>
      <c r="I1976"/>
    </row>
    <row r="1977" spans="1:9" x14ac:dyDescent="0.25">
      <c r="A1977"/>
      <c r="B1977"/>
      <c r="C1977"/>
      <c r="D1977"/>
      <c r="E1977"/>
      <c r="F1977"/>
      <c r="G1977"/>
      <c r="H1977"/>
      <c r="I1977"/>
    </row>
    <row r="1978" spans="1:9" x14ac:dyDescent="0.25">
      <c r="A1978"/>
      <c r="B1978"/>
      <c r="C1978"/>
      <c r="D1978"/>
      <c r="E1978"/>
      <c r="F1978"/>
      <c r="G1978"/>
      <c r="H1978"/>
      <c r="I1978"/>
    </row>
    <row r="1979" spans="1:9" x14ac:dyDescent="0.25">
      <c r="A1979"/>
      <c r="B1979"/>
      <c r="C1979"/>
      <c r="D1979"/>
      <c r="E1979"/>
      <c r="F1979"/>
      <c r="G1979"/>
      <c r="H1979"/>
      <c r="I1979"/>
    </row>
    <row r="1980" spans="1:9" x14ac:dyDescent="0.25">
      <c r="A1980"/>
      <c r="B1980"/>
      <c r="C1980"/>
      <c r="D1980"/>
      <c r="E1980"/>
      <c r="F1980"/>
      <c r="G1980"/>
      <c r="H1980"/>
      <c r="I1980"/>
    </row>
    <row r="1981" spans="1:9" x14ac:dyDescent="0.25">
      <c r="A1981"/>
      <c r="B1981"/>
      <c r="C1981"/>
      <c r="D1981"/>
      <c r="E1981"/>
      <c r="F1981"/>
      <c r="G1981"/>
      <c r="H1981"/>
      <c r="I1981"/>
    </row>
    <row r="1982" spans="1:9" x14ac:dyDescent="0.25">
      <c r="A1982"/>
      <c r="B1982"/>
      <c r="C1982"/>
      <c r="D1982"/>
      <c r="E1982"/>
      <c r="F1982"/>
      <c r="G1982"/>
      <c r="H1982"/>
      <c r="I1982"/>
    </row>
    <row r="1983" spans="1:9" x14ac:dyDescent="0.25">
      <c r="A1983"/>
      <c r="B1983"/>
      <c r="C1983"/>
      <c r="D1983"/>
      <c r="E1983"/>
      <c r="F1983"/>
      <c r="G1983"/>
      <c r="H1983"/>
      <c r="I1983"/>
    </row>
    <row r="1984" spans="1:9" x14ac:dyDescent="0.25">
      <c r="A1984"/>
      <c r="B1984"/>
      <c r="C1984"/>
      <c r="D1984"/>
      <c r="E1984"/>
      <c r="F1984"/>
      <c r="G1984"/>
      <c r="H1984"/>
      <c r="I1984"/>
    </row>
    <row r="1985" spans="1:9" x14ac:dyDescent="0.25">
      <c r="A1985"/>
      <c r="B1985"/>
      <c r="C1985"/>
      <c r="D1985"/>
      <c r="E1985"/>
      <c r="F1985"/>
      <c r="G1985"/>
      <c r="H1985"/>
      <c r="I1985"/>
    </row>
    <row r="1986" spans="1:9" x14ac:dyDescent="0.25">
      <c r="A1986"/>
      <c r="B1986"/>
      <c r="C1986"/>
      <c r="D1986"/>
      <c r="E1986"/>
      <c r="F1986"/>
      <c r="G1986"/>
      <c r="H1986"/>
      <c r="I1986"/>
    </row>
    <row r="1987" spans="1:9" x14ac:dyDescent="0.25">
      <c r="A1987"/>
      <c r="B1987"/>
      <c r="C1987"/>
      <c r="D1987"/>
      <c r="E1987"/>
      <c r="F1987"/>
      <c r="G1987"/>
      <c r="H1987"/>
      <c r="I1987"/>
    </row>
    <row r="1988" spans="1:9" x14ac:dyDescent="0.25">
      <c r="A1988"/>
      <c r="B1988"/>
      <c r="C1988"/>
      <c r="D1988"/>
      <c r="E1988"/>
      <c r="F1988"/>
      <c r="G1988"/>
      <c r="H1988"/>
      <c r="I1988"/>
    </row>
    <row r="1989" spans="1:9" x14ac:dyDescent="0.25">
      <c r="A1989"/>
      <c r="B1989"/>
      <c r="C1989"/>
      <c r="D1989"/>
      <c r="E1989"/>
      <c r="F1989"/>
      <c r="G1989"/>
      <c r="H1989"/>
      <c r="I1989"/>
    </row>
    <row r="1990" spans="1:9" x14ac:dyDescent="0.25">
      <c r="A1990"/>
      <c r="B1990"/>
      <c r="C1990"/>
      <c r="D1990"/>
      <c r="E1990"/>
      <c r="F1990"/>
      <c r="G1990"/>
      <c r="H1990"/>
      <c r="I1990"/>
    </row>
    <row r="1991" spans="1:9" x14ac:dyDescent="0.25">
      <c r="A1991"/>
      <c r="B1991"/>
      <c r="C1991"/>
      <c r="D1991"/>
      <c r="E1991"/>
      <c r="F1991"/>
      <c r="G1991"/>
      <c r="H1991"/>
      <c r="I1991"/>
    </row>
    <row r="1992" spans="1:9" x14ac:dyDescent="0.25">
      <c r="A1992"/>
      <c r="B1992"/>
      <c r="C1992"/>
      <c r="D1992"/>
      <c r="E1992"/>
      <c r="F1992"/>
      <c r="G1992"/>
      <c r="H1992"/>
      <c r="I1992"/>
    </row>
    <row r="1993" spans="1:9" x14ac:dyDescent="0.25">
      <c r="A1993"/>
      <c r="B1993"/>
      <c r="C1993"/>
      <c r="D1993"/>
      <c r="E1993"/>
      <c r="F1993"/>
      <c r="G1993"/>
      <c r="H1993"/>
      <c r="I1993"/>
    </row>
    <row r="1994" spans="1:9" x14ac:dyDescent="0.25">
      <c r="A1994"/>
      <c r="B1994"/>
      <c r="C1994"/>
      <c r="D1994"/>
      <c r="E1994"/>
      <c r="F1994"/>
      <c r="G1994"/>
      <c r="H1994"/>
      <c r="I1994"/>
    </row>
    <row r="1995" spans="1:9" x14ac:dyDescent="0.25">
      <c r="A1995"/>
      <c r="B1995"/>
      <c r="C1995"/>
      <c r="D1995"/>
      <c r="E1995"/>
      <c r="F1995"/>
      <c r="G1995"/>
      <c r="H1995"/>
      <c r="I1995"/>
    </row>
    <row r="1996" spans="1:9" x14ac:dyDescent="0.25">
      <c r="A1996"/>
      <c r="B1996"/>
      <c r="C1996"/>
      <c r="D1996"/>
      <c r="E1996"/>
      <c r="F1996"/>
      <c r="G1996"/>
      <c r="H1996"/>
      <c r="I1996"/>
    </row>
    <row r="1997" spans="1:9" x14ac:dyDescent="0.25">
      <c r="A1997"/>
      <c r="B1997"/>
      <c r="C1997"/>
      <c r="D1997"/>
      <c r="E1997"/>
      <c r="F1997"/>
      <c r="G1997"/>
      <c r="H1997"/>
      <c r="I1997"/>
    </row>
    <row r="1998" spans="1:9" x14ac:dyDescent="0.25">
      <c r="A1998"/>
      <c r="B1998"/>
      <c r="C1998"/>
      <c r="D1998"/>
      <c r="E1998"/>
      <c r="F1998"/>
      <c r="G1998"/>
      <c r="H1998"/>
      <c r="I1998"/>
    </row>
    <row r="1999" spans="1:9" x14ac:dyDescent="0.25">
      <c r="A1999"/>
      <c r="B1999"/>
      <c r="C1999"/>
      <c r="D1999"/>
      <c r="E1999"/>
      <c r="F1999"/>
      <c r="G1999"/>
      <c r="H1999"/>
      <c r="I1999"/>
    </row>
    <row r="2000" spans="1:9" x14ac:dyDescent="0.25">
      <c r="A2000"/>
      <c r="B2000"/>
      <c r="C2000"/>
      <c r="D2000"/>
      <c r="E2000"/>
      <c r="F2000"/>
      <c r="G2000"/>
      <c r="H2000"/>
      <c r="I2000"/>
    </row>
    <row r="2001" spans="1:9" x14ac:dyDescent="0.25">
      <c r="A2001"/>
      <c r="B2001"/>
      <c r="C2001"/>
      <c r="D2001"/>
      <c r="E2001"/>
      <c r="F2001"/>
      <c r="G2001"/>
      <c r="H2001"/>
      <c r="I2001"/>
    </row>
    <row r="2002" spans="1:9" x14ac:dyDescent="0.25">
      <c r="A2002"/>
      <c r="B2002"/>
      <c r="C2002"/>
      <c r="D2002"/>
      <c r="E2002"/>
      <c r="F2002"/>
      <c r="G2002"/>
      <c r="H2002"/>
      <c r="I2002"/>
    </row>
    <row r="2003" spans="1:9" x14ac:dyDescent="0.25">
      <c r="A2003"/>
      <c r="B2003"/>
      <c r="C2003"/>
      <c r="D2003"/>
      <c r="E2003"/>
      <c r="F2003"/>
      <c r="G2003"/>
      <c r="H2003"/>
      <c r="I2003"/>
    </row>
    <row r="2004" spans="1:9" x14ac:dyDescent="0.25">
      <c r="A2004"/>
      <c r="B2004"/>
      <c r="C2004"/>
      <c r="D2004"/>
      <c r="E2004"/>
      <c r="F2004"/>
      <c r="G2004"/>
      <c r="H2004"/>
      <c r="I2004"/>
    </row>
    <row r="2005" spans="1:9" x14ac:dyDescent="0.25">
      <c r="A2005"/>
      <c r="B2005"/>
      <c r="C2005"/>
      <c r="D2005"/>
      <c r="E2005"/>
      <c r="F2005"/>
      <c r="G2005"/>
      <c r="H2005"/>
      <c r="I2005"/>
    </row>
    <row r="2006" spans="1:9" x14ac:dyDescent="0.25">
      <c r="A2006"/>
      <c r="B2006"/>
      <c r="C2006"/>
      <c r="D2006"/>
      <c r="E2006"/>
      <c r="F2006"/>
      <c r="G2006"/>
      <c r="H2006"/>
      <c r="I2006"/>
    </row>
    <row r="2007" spans="1:9" x14ac:dyDescent="0.25">
      <c r="A2007"/>
      <c r="B2007"/>
      <c r="C2007"/>
      <c r="D2007"/>
      <c r="E2007"/>
      <c r="F2007"/>
      <c r="G2007"/>
      <c r="H2007"/>
      <c r="I2007"/>
    </row>
    <row r="2008" spans="1:9" x14ac:dyDescent="0.25">
      <c r="A2008"/>
      <c r="B2008"/>
      <c r="C2008"/>
      <c r="D2008"/>
      <c r="E2008"/>
      <c r="F2008"/>
      <c r="G2008"/>
      <c r="H2008"/>
      <c r="I2008"/>
    </row>
    <row r="2009" spans="1:9" x14ac:dyDescent="0.25">
      <c r="A2009"/>
      <c r="B2009"/>
      <c r="C2009"/>
      <c r="D2009"/>
      <c r="E2009"/>
      <c r="F2009"/>
      <c r="G2009"/>
      <c r="H2009"/>
      <c r="I2009"/>
    </row>
    <row r="2010" spans="1:9" x14ac:dyDescent="0.25">
      <c r="A2010"/>
      <c r="B2010"/>
      <c r="C2010"/>
      <c r="D2010"/>
      <c r="E2010"/>
      <c r="F2010"/>
      <c r="G2010"/>
      <c r="H2010"/>
      <c r="I2010"/>
    </row>
    <row r="2011" spans="1:9" x14ac:dyDescent="0.25">
      <c r="A2011"/>
      <c r="B2011"/>
      <c r="C2011"/>
      <c r="D2011"/>
      <c r="E2011"/>
      <c r="F2011"/>
      <c r="G2011"/>
      <c r="H2011"/>
      <c r="I2011"/>
    </row>
    <row r="2012" spans="1:9" x14ac:dyDescent="0.25">
      <c r="A2012"/>
      <c r="B2012"/>
      <c r="C2012"/>
      <c r="D2012"/>
      <c r="E2012"/>
      <c r="F2012"/>
      <c r="G2012"/>
      <c r="H2012"/>
      <c r="I2012"/>
    </row>
    <row r="2013" spans="1:9" x14ac:dyDescent="0.25">
      <c r="A2013"/>
      <c r="B2013"/>
      <c r="C2013"/>
      <c r="D2013"/>
      <c r="E2013"/>
      <c r="F2013"/>
      <c r="G2013"/>
      <c r="H2013"/>
      <c r="I2013"/>
    </row>
    <row r="2014" spans="1:9" x14ac:dyDescent="0.25">
      <c r="A2014"/>
      <c r="B2014"/>
      <c r="C2014"/>
      <c r="D2014"/>
      <c r="E2014"/>
      <c r="F2014"/>
      <c r="G2014"/>
      <c r="H2014"/>
      <c r="I2014"/>
    </row>
    <row r="2015" spans="1:9" x14ac:dyDescent="0.25">
      <c r="A2015"/>
      <c r="B2015"/>
      <c r="C2015"/>
      <c r="D2015"/>
      <c r="E2015"/>
      <c r="F2015"/>
      <c r="G2015"/>
      <c r="H2015"/>
      <c r="I2015"/>
    </row>
    <row r="2016" spans="1:9" x14ac:dyDescent="0.25">
      <c r="A2016"/>
      <c r="B2016"/>
      <c r="C2016"/>
      <c r="D2016"/>
      <c r="E2016"/>
      <c r="F2016"/>
      <c r="G2016"/>
      <c r="H2016"/>
      <c r="I2016"/>
    </row>
    <row r="2017" spans="1:9" x14ac:dyDescent="0.25">
      <c r="A2017"/>
      <c r="B2017"/>
      <c r="C2017"/>
      <c r="D2017"/>
      <c r="E2017"/>
      <c r="F2017"/>
      <c r="G2017"/>
      <c r="H2017"/>
      <c r="I2017"/>
    </row>
    <row r="2018" spans="1:9" x14ac:dyDescent="0.25">
      <c r="A2018"/>
      <c r="B2018"/>
      <c r="C2018"/>
      <c r="D2018"/>
      <c r="E2018"/>
      <c r="F2018"/>
      <c r="G2018"/>
      <c r="H2018"/>
      <c r="I2018"/>
    </row>
    <row r="2019" spans="1:9" x14ac:dyDescent="0.25">
      <c r="A2019"/>
      <c r="B2019"/>
      <c r="C2019"/>
      <c r="D2019"/>
      <c r="E2019"/>
      <c r="F2019"/>
      <c r="G2019"/>
      <c r="H2019"/>
      <c r="I2019"/>
    </row>
    <row r="2020" spans="1:9" x14ac:dyDescent="0.25">
      <c r="A2020"/>
      <c r="B2020"/>
      <c r="C2020"/>
      <c r="D2020"/>
      <c r="E2020"/>
      <c r="F2020"/>
      <c r="G2020"/>
      <c r="H2020"/>
      <c r="I2020"/>
    </row>
    <row r="2021" spans="1:9" x14ac:dyDescent="0.25">
      <c r="A2021"/>
      <c r="B2021"/>
      <c r="C2021"/>
      <c r="D2021"/>
      <c r="E2021"/>
      <c r="F2021"/>
      <c r="G2021"/>
      <c r="H2021"/>
      <c r="I2021"/>
    </row>
    <row r="2022" spans="1:9" x14ac:dyDescent="0.25">
      <c r="A2022"/>
      <c r="B2022"/>
      <c r="C2022"/>
      <c r="D2022"/>
      <c r="E2022"/>
      <c r="F2022"/>
      <c r="G2022"/>
      <c r="H2022"/>
      <c r="I2022"/>
    </row>
    <row r="2023" spans="1:9" x14ac:dyDescent="0.25">
      <c r="A2023"/>
      <c r="B2023"/>
      <c r="C2023"/>
      <c r="D2023"/>
      <c r="E2023"/>
      <c r="F2023"/>
      <c r="G2023"/>
      <c r="H2023"/>
      <c r="I2023"/>
    </row>
    <row r="2024" spans="1:9" x14ac:dyDescent="0.25">
      <c r="A2024"/>
      <c r="B2024"/>
      <c r="C2024"/>
      <c r="D2024"/>
      <c r="E2024"/>
      <c r="F2024"/>
      <c r="G2024"/>
      <c r="H2024"/>
      <c r="I2024"/>
    </row>
    <row r="2025" spans="1:9" x14ac:dyDescent="0.25">
      <c r="A2025"/>
      <c r="B2025"/>
      <c r="C2025"/>
      <c r="D2025"/>
      <c r="E2025"/>
      <c r="F2025"/>
      <c r="G2025"/>
      <c r="H2025"/>
      <c r="I2025"/>
    </row>
    <row r="2026" spans="1:9" x14ac:dyDescent="0.25">
      <c r="A2026"/>
      <c r="B2026"/>
      <c r="C2026"/>
      <c r="D2026"/>
      <c r="E2026"/>
      <c r="F2026"/>
      <c r="G2026"/>
      <c r="H2026"/>
      <c r="I2026"/>
    </row>
  </sheetData>
  <sheetProtection algorithmName="SHA-512" hashValue="klvVKh0gWL9+baoSs2T5cWWJyP7gGcftB5oSXFG4KTdUwHARY2wzhiiuycNLfZp7o0xwk2mkJ/L2juohdUTMdQ==" saltValue="KCeR7Pdi+74GSnEVBgLl1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9"/>
  <dimension ref="A1:J169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10" ht="23.25" customHeight="1" x14ac:dyDescent="0.25">
      <c r="A1" s="94" t="s">
        <v>395</v>
      </c>
      <c r="B1" s="95"/>
    </row>
    <row r="2" spans="1:10" x14ac:dyDescent="0.25">
      <c r="A2" s="102" t="s">
        <v>3</v>
      </c>
      <c r="B2" s="96" t="s">
        <v>394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10" ht="75" x14ac:dyDescent="0.25">
      <c r="A5" s="96" t="s">
        <v>58</v>
      </c>
      <c r="B5" s="96" t="s">
        <v>329</v>
      </c>
      <c r="C5" s="96" t="s">
        <v>418</v>
      </c>
      <c r="D5" s="96" t="s">
        <v>611</v>
      </c>
      <c r="E5" s="98">
        <v>42524</v>
      </c>
      <c r="F5" s="98">
        <v>42583</v>
      </c>
      <c r="G5" s="96">
        <v>20</v>
      </c>
      <c r="H5" s="96">
        <v>20</v>
      </c>
      <c r="I5" s="115">
        <v>10</v>
      </c>
    </row>
    <row r="6" spans="1:10" ht="45" x14ac:dyDescent="0.25">
      <c r="A6" s="96" t="s">
        <v>80</v>
      </c>
      <c r="B6" s="96" t="s">
        <v>329</v>
      </c>
      <c r="C6" s="96" t="s">
        <v>424</v>
      </c>
      <c r="D6" s="96" t="s">
        <v>611</v>
      </c>
      <c r="E6" s="98">
        <v>42524</v>
      </c>
      <c r="F6" s="98">
        <v>42579</v>
      </c>
      <c r="G6" s="96">
        <v>5</v>
      </c>
      <c r="H6" s="96">
        <v>5</v>
      </c>
      <c r="I6" s="115">
        <v>6</v>
      </c>
    </row>
    <row r="7" spans="1:10" ht="30" x14ac:dyDescent="0.25">
      <c r="A7" s="96" t="s">
        <v>77</v>
      </c>
      <c r="B7" s="96" t="s">
        <v>329</v>
      </c>
      <c r="C7" s="96" t="s">
        <v>415</v>
      </c>
      <c r="D7" s="96" t="s">
        <v>611</v>
      </c>
      <c r="E7" s="98">
        <v>42524</v>
      </c>
      <c r="F7" s="98">
        <v>42564</v>
      </c>
      <c r="G7" s="96">
        <v>5</v>
      </c>
      <c r="H7" s="96">
        <v>5</v>
      </c>
      <c r="I7" s="115">
        <v>4.75</v>
      </c>
    </row>
    <row r="8" spans="1:10" s="96" customFormat="1" ht="45" x14ac:dyDescent="0.25">
      <c r="A8" s="96" t="s">
        <v>161</v>
      </c>
      <c r="B8" s="96" t="s">
        <v>329</v>
      </c>
      <c r="C8" s="96" t="s">
        <v>432</v>
      </c>
      <c r="D8" s="96" t="s">
        <v>611</v>
      </c>
      <c r="E8" s="98">
        <v>42527</v>
      </c>
      <c r="F8" s="98">
        <v>42562</v>
      </c>
      <c r="G8" s="96">
        <v>5</v>
      </c>
      <c r="H8" s="96">
        <v>5</v>
      </c>
      <c r="I8" s="115">
        <v>7.55</v>
      </c>
    </row>
    <row r="9" spans="1:10" s="96" customFormat="1" ht="45" x14ac:dyDescent="0.25">
      <c r="A9" s="96" t="s">
        <v>68</v>
      </c>
      <c r="B9" s="96" t="s">
        <v>329</v>
      </c>
      <c r="C9" s="96" t="s">
        <v>424</v>
      </c>
      <c r="D9" s="96" t="s">
        <v>611</v>
      </c>
      <c r="E9" s="98">
        <v>42524</v>
      </c>
      <c r="F9" s="98">
        <v>42579</v>
      </c>
      <c r="G9" s="96">
        <v>10</v>
      </c>
      <c r="H9" s="96">
        <v>10</v>
      </c>
      <c r="I9" s="115">
        <v>8.5</v>
      </c>
    </row>
    <row r="10" spans="1:10" s="96" customFormat="1" ht="45" x14ac:dyDescent="0.25">
      <c r="A10" s="96" t="s">
        <v>105</v>
      </c>
      <c r="B10" s="96" t="s">
        <v>329</v>
      </c>
      <c r="C10" s="96" t="s">
        <v>424</v>
      </c>
      <c r="D10" s="96" t="s">
        <v>611</v>
      </c>
      <c r="E10" s="98">
        <v>42524</v>
      </c>
      <c r="F10" s="98">
        <v>42579</v>
      </c>
      <c r="G10" s="96">
        <v>1</v>
      </c>
      <c r="H10" s="96">
        <v>1</v>
      </c>
      <c r="I10" s="115">
        <v>1</v>
      </c>
    </row>
    <row r="11" spans="1:10" s="96" customFormat="1" ht="45" x14ac:dyDescent="0.25">
      <c r="A11" s="96" t="s">
        <v>131</v>
      </c>
      <c r="B11" s="96" t="s">
        <v>329</v>
      </c>
      <c r="C11" s="96" t="s">
        <v>477</v>
      </c>
      <c r="D11" s="96" t="s">
        <v>478</v>
      </c>
      <c r="E11" s="96" t="s">
        <v>477</v>
      </c>
      <c r="F11" s="96" t="s">
        <v>477</v>
      </c>
      <c r="G11" s="96">
        <v>10</v>
      </c>
      <c r="H11" s="96" t="s">
        <v>477</v>
      </c>
      <c r="I11" s="115">
        <v>0</v>
      </c>
    </row>
    <row r="12" spans="1:10" s="96" customFormat="1" ht="60" x14ac:dyDescent="0.25">
      <c r="A12" s="96" t="s">
        <v>133</v>
      </c>
      <c r="B12" s="96" t="s">
        <v>329</v>
      </c>
      <c r="C12" s="96" t="s">
        <v>427</v>
      </c>
      <c r="D12" s="96" t="s">
        <v>695</v>
      </c>
      <c r="E12" s="98">
        <v>42527</v>
      </c>
      <c r="F12" s="96" t="s">
        <v>671</v>
      </c>
      <c r="G12" s="96">
        <v>4</v>
      </c>
      <c r="H12" s="96">
        <v>4</v>
      </c>
      <c r="I12" s="115">
        <v>14.6</v>
      </c>
      <c r="J12" s="114"/>
    </row>
    <row r="13" spans="1:10" s="96" customFormat="1" ht="60" x14ac:dyDescent="0.25">
      <c r="A13" s="96" t="s">
        <v>160</v>
      </c>
      <c r="B13" s="96" t="s">
        <v>329</v>
      </c>
      <c r="C13" s="96" t="s">
        <v>420</v>
      </c>
      <c r="D13" s="96" t="s">
        <v>611</v>
      </c>
      <c r="E13" s="98">
        <v>42524</v>
      </c>
      <c r="F13" s="98">
        <v>42579</v>
      </c>
      <c r="G13" s="96">
        <v>1</v>
      </c>
      <c r="H13" s="96">
        <v>1</v>
      </c>
      <c r="I13" s="115">
        <v>64.5</v>
      </c>
    </row>
    <row r="14" spans="1:10" s="96" customFormat="1" ht="45" x14ac:dyDescent="0.25">
      <c r="A14" s="96" t="s">
        <v>171</v>
      </c>
      <c r="B14" s="96" t="s">
        <v>329</v>
      </c>
      <c r="C14" s="96" t="s">
        <v>423</v>
      </c>
      <c r="D14" s="96" t="s">
        <v>611</v>
      </c>
      <c r="E14" s="98">
        <v>42524</v>
      </c>
      <c r="F14" s="98">
        <v>42576</v>
      </c>
      <c r="G14" s="96">
        <v>10</v>
      </c>
      <c r="H14" s="96">
        <v>10</v>
      </c>
      <c r="I14" s="115">
        <v>13</v>
      </c>
    </row>
    <row r="15" spans="1:10" s="96" customFormat="1" ht="45" x14ac:dyDescent="0.25">
      <c r="A15" s="96" t="s">
        <v>172</v>
      </c>
      <c r="B15" s="96" t="s">
        <v>329</v>
      </c>
      <c r="C15" s="96" t="s">
        <v>424</v>
      </c>
      <c r="D15" s="96" t="s">
        <v>611</v>
      </c>
      <c r="E15" s="98">
        <v>42524</v>
      </c>
      <c r="F15" s="98">
        <v>42579</v>
      </c>
      <c r="G15" s="96">
        <v>10</v>
      </c>
      <c r="H15" s="96">
        <v>10</v>
      </c>
      <c r="I15" s="115">
        <v>12.7</v>
      </c>
    </row>
    <row r="16" spans="1:10" s="96" customFormat="1" ht="45.75" thickBot="1" x14ac:dyDescent="0.3">
      <c r="A16" s="96" t="s">
        <v>173</v>
      </c>
      <c r="B16" s="96" t="s">
        <v>329</v>
      </c>
      <c r="C16" s="96" t="s">
        <v>424</v>
      </c>
      <c r="D16" s="96" t="s">
        <v>611</v>
      </c>
      <c r="E16" s="98">
        <v>42524</v>
      </c>
      <c r="F16" s="98">
        <v>42579</v>
      </c>
      <c r="G16" s="96">
        <v>1</v>
      </c>
      <c r="H16" s="96">
        <v>1</v>
      </c>
      <c r="I16" s="115">
        <v>1.28</v>
      </c>
    </row>
    <row r="17" spans="1:10" s="96" customFormat="1" ht="16.5" thickTop="1" thickBot="1" x14ac:dyDescent="0.3">
      <c r="A17" s="104" t="s">
        <v>357</v>
      </c>
      <c r="B17" s="105"/>
      <c r="C17" s="106"/>
      <c r="D17" s="106"/>
      <c r="E17" s="106"/>
      <c r="F17" s="106"/>
      <c r="G17" s="107">
        <f>SUM(G5:G16)</f>
        <v>82</v>
      </c>
      <c r="H17" s="107">
        <f>SUM(H5:H16)</f>
        <v>72</v>
      </c>
      <c r="I17" s="108">
        <f>SUM(I5:I16)</f>
        <v>143.88</v>
      </c>
    </row>
    <row r="18" spans="1:10" s="96" customFormat="1" ht="15.75" thickTop="1" x14ac:dyDescent="0.25">
      <c r="A18" s="111"/>
      <c r="B18" s="111"/>
      <c r="C18" s="111"/>
      <c r="D18" s="111"/>
      <c r="E18" s="111"/>
      <c r="F18" s="111"/>
      <c r="G18" s="112"/>
      <c r="H18" s="112"/>
      <c r="I18" s="113"/>
      <c r="J18" s="114"/>
    </row>
    <row r="19" spans="1:10" s="96" customFormat="1" x14ac:dyDescent="0.25">
      <c r="A19" s="100" t="s">
        <v>359</v>
      </c>
      <c r="B19" s="99"/>
      <c r="C19" s="99"/>
      <c r="D19" s="99"/>
      <c r="E19" s="99"/>
      <c r="F19" s="99"/>
      <c r="G19" s="99"/>
      <c r="I19" s="109"/>
    </row>
    <row r="20" spans="1:10" s="96" customFormat="1" x14ac:dyDescent="0.25">
      <c r="A20"/>
      <c r="B20" s="99"/>
      <c r="C20" s="99"/>
      <c r="D20" s="99"/>
      <c r="E20" s="99"/>
      <c r="F20" s="99"/>
      <c r="G20" s="99"/>
      <c r="I20" s="109"/>
    </row>
    <row r="21" spans="1:10" s="96" customFormat="1" x14ac:dyDescent="0.25">
      <c r="A21"/>
      <c r="B21" s="99"/>
      <c r="C21" s="99"/>
      <c r="D21" s="99"/>
      <c r="E21" s="99"/>
      <c r="F21" s="99"/>
      <c r="G21" s="99"/>
      <c r="I21" s="109"/>
    </row>
    <row r="22" spans="1:10" s="96" customFormat="1" x14ac:dyDescent="0.25">
      <c r="A22"/>
      <c r="B22" s="99"/>
      <c r="C22" s="99"/>
      <c r="D22" s="99"/>
      <c r="E22" s="99"/>
      <c r="F22" s="99"/>
      <c r="G22" s="99"/>
      <c r="I22" s="109"/>
    </row>
    <row r="23" spans="1:10" s="96" customFormat="1" x14ac:dyDescent="0.25">
      <c r="A23"/>
      <c r="B23" s="99"/>
      <c r="C23" s="99"/>
      <c r="D23" s="99"/>
      <c r="E23" s="99"/>
      <c r="F23" s="99"/>
      <c r="G23" s="99"/>
      <c r="I23" s="109"/>
    </row>
    <row r="24" spans="1:10" s="96" customFormat="1" x14ac:dyDescent="0.25">
      <c r="A24"/>
      <c r="B24" s="99"/>
      <c r="C24" s="99"/>
      <c r="D24" s="99"/>
      <c r="E24" s="99"/>
      <c r="F24" s="99"/>
      <c r="G24" s="99"/>
      <c r="I24" s="109"/>
    </row>
    <row r="25" spans="1:10" s="96" customFormat="1" x14ac:dyDescent="0.25">
      <c r="A25"/>
      <c r="B25" s="99"/>
      <c r="C25" s="99"/>
      <c r="D25" s="99"/>
      <c r="E25" s="99"/>
      <c r="F25" s="99"/>
      <c r="G25" s="99"/>
      <c r="I25" s="109"/>
    </row>
    <row r="26" spans="1:10" s="96" customFormat="1" x14ac:dyDescent="0.25">
      <c r="A26"/>
      <c r="B26" s="99"/>
      <c r="C26" s="99"/>
      <c r="D26" s="99"/>
      <c r="E26" s="99"/>
      <c r="F26" s="99"/>
      <c r="G26" s="99"/>
      <c r="I26" s="109"/>
    </row>
    <row r="27" spans="1:10" s="96" customFormat="1" x14ac:dyDescent="0.25">
      <c r="A27"/>
      <c r="B27" s="99"/>
      <c r="C27" s="99"/>
      <c r="D27" s="99"/>
      <c r="E27" s="99"/>
      <c r="F27" s="99"/>
      <c r="G27" s="99"/>
      <c r="I27" s="109"/>
    </row>
    <row r="28" spans="1:10" s="96" customFormat="1" x14ac:dyDescent="0.25">
      <c r="A28"/>
      <c r="B28" s="99"/>
      <c r="C28" s="99"/>
      <c r="D28" s="99"/>
      <c r="E28" s="99"/>
      <c r="F28" s="99"/>
      <c r="G28" s="99"/>
      <c r="I28" s="109"/>
    </row>
    <row r="29" spans="1:10" s="96" customFormat="1" x14ac:dyDescent="0.25">
      <c r="A29"/>
      <c r="B29" s="99"/>
      <c r="C29" s="99"/>
      <c r="D29" s="99"/>
      <c r="E29" s="99"/>
      <c r="F29" s="99"/>
      <c r="G29" s="99"/>
      <c r="I29" s="109"/>
    </row>
    <row r="30" spans="1:10" s="96" customFormat="1" x14ac:dyDescent="0.25">
      <c r="A30"/>
      <c r="B30" s="99"/>
      <c r="C30" s="99"/>
      <c r="D30" s="99"/>
      <c r="E30" s="99"/>
      <c r="F30" s="99"/>
      <c r="G30" s="99"/>
      <c r="I30" s="109"/>
    </row>
    <row r="31" spans="1:10" s="96" customFormat="1" x14ac:dyDescent="0.25">
      <c r="A31"/>
      <c r="B31" s="99"/>
      <c r="C31" s="99"/>
      <c r="D31" s="99"/>
      <c r="E31" s="99"/>
      <c r="F31" s="99"/>
      <c r="G31" s="99"/>
      <c r="I31" s="109"/>
    </row>
    <row r="32" spans="1:10" s="96" customFormat="1" x14ac:dyDescent="0.25">
      <c r="A32"/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</sheetData>
  <sheetProtection algorithmName="SHA-512" hashValue="oeN1FzPMfbxGD2VRMoVVQJZC+sZxt54lWbMMzkflWdH23t7D3wczRTM/Yyg3vvAljpp1OOoBrfJuMqkd1bH66g==" saltValue="WaIdmP8M1AQfpEVgTWsc3A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0"/>
  <dimension ref="A1:J169"/>
  <sheetViews>
    <sheetView showGridLines="0" workbookViewId="0">
      <selection activeCell="D48" activeCellId="2" sqref="D5:D17 D19:D20 D22:D49 D51:D53 D57:D59 D64:D68 D70:D96 I5:I17 I19:I20 I22:I49 I51:I53 I57:I59 I64:I68 I70:I96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10" ht="23.25" customHeight="1" x14ac:dyDescent="0.25">
      <c r="A1" s="94" t="s">
        <v>396</v>
      </c>
      <c r="B1" s="95"/>
    </row>
    <row r="2" spans="1:10" x14ac:dyDescent="0.25">
      <c r="A2" s="102" t="s">
        <v>3</v>
      </c>
      <c r="B2" s="96">
        <v>240000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10" ht="60" x14ac:dyDescent="0.25">
      <c r="A5" s="96" t="s">
        <v>83</v>
      </c>
      <c r="B5" s="96" t="s">
        <v>255</v>
      </c>
      <c r="C5" s="96" t="s">
        <v>424</v>
      </c>
      <c r="D5" s="96" t="s">
        <v>611</v>
      </c>
      <c r="E5" s="98">
        <v>42524</v>
      </c>
      <c r="F5" s="98">
        <v>42579</v>
      </c>
      <c r="G5" s="96">
        <v>10</v>
      </c>
      <c r="H5" s="96">
        <v>10</v>
      </c>
      <c r="I5" s="115">
        <v>4.9000000000000004</v>
      </c>
    </row>
    <row r="6" spans="1:10" ht="60" x14ac:dyDescent="0.25">
      <c r="A6" s="96" t="s">
        <v>45</v>
      </c>
      <c r="B6" s="96" t="s">
        <v>342</v>
      </c>
      <c r="C6" s="96" t="s">
        <v>424</v>
      </c>
      <c r="D6" s="96" t="s">
        <v>611</v>
      </c>
      <c r="E6" s="98">
        <v>42524</v>
      </c>
      <c r="F6" s="98">
        <v>42579</v>
      </c>
      <c r="G6" s="96">
        <v>15</v>
      </c>
      <c r="H6" s="96">
        <v>15</v>
      </c>
      <c r="I6" s="115">
        <v>44.25</v>
      </c>
    </row>
    <row r="7" spans="1:10" ht="60" x14ac:dyDescent="0.25">
      <c r="A7" s="96" t="s">
        <v>45</v>
      </c>
      <c r="B7" s="96" t="s">
        <v>255</v>
      </c>
      <c r="C7" s="96" t="s">
        <v>424</v>
      </c>
      <c r="D7" s="96" t="s">
        <v>611</v>
      </c>
      <c r="E7" s="98">
        <v>42524</v>
      </c>
      <c r="F7" s="98">
        <v>42579</v>
      </c>
      <c r="G7" s="96">
        <v>10</v>
      </c>
      <c r="H7" s="96">
        <v>10</v>
      </c>
      <c r="I7" s="115">
        <v>29.5</v>
      </c>
    </row>
    <row r="8" spans="1:10" s="96" customFormat="1" ht="60" x14ac:dyDescent="0.25">
      <c r="A8" s="96" t="s">
        <v>44</v>
      </c>
      <c r="B8" s="96" t="s">
        <v>342</v>
      </c>
      <c r="C8" s="96" t="s">
        <v>423</v>
      </c>
      <c r="D8" s="96" t="s">
        <v>611</v>
      </c>
      <c r="E8" s="98">
        <v>42524</v>
      </c>
      <c r="F8" s="98">
        <v>42576</v>
      </c>
      <c r="G8" s="96">
        <v>15</v>
      </c>
      <c r="H8" s="96">
        <v>15</v>
      </c>
      <c r="I8" s="115">
        <v>52.5</v>
      </c>
    </row>
    <row r="9" spans="1:10" s="96" customFormat="1" ht="60" x14ac:dyDescent="0.25">
      <c r="A9" s="96" t="s">
        <v>44</v>
      </c>
      <c r="B9" s="96" t="s">
        <v>255</v>
      </c>
      <c r="C9" s="96" t="s">
        <v>423</v>
      </c>
      <c r="D9" s="96" t="s">
        <v>611</v>
      </c>
      <c r="E9" s="98">
        <v>42524</v>
      </c>
      <c r="F9" s="98">
        <v>42576</v>
      </c>
      <c r="G9" s="96">
        <v>10</v>
      </c>
      <c r="H9" s="96">
        <v>10</v>
      </c>
      <c r="I9" s="115">
        <v>35</v>
      </c>
    </row>
    <row r="10" spans="1:10" s="96" customFormat="1" ht="60" x14ac:dyDescent="0.25">
      <c r="A10" s="96" t="s">
        <v>44</v>
      </c>
      <c r="B10" s="96" t="s">
        <v>514</v>
      </c>
      <c r="C10" s="96" t="s">
        <v>542</v>
      </c>
      <c r="D10" s="96" t="s">
        <v>611</v>
      </c>
      <c r="E10" s="98">
        <v>42591</v>
      </c>
      <c r="F10" s="98">
        <v>42660</v>
      </c>
      <c r="G10" s="96">
        <v>20</v>
      </c>
      <c r="H10" s="96">
        <v>20</v>
      </c>
      <c r="I10" s="115">
        <v>70</v>
      </c>
    </row>
    <row r="11" spans="1:10" s="96" customFormat="1" ht="60" x14ac:dyDescent="0.25">
      <c r="A11" s="96" t="s">
        <v>43</v>
      </c>
      <c r="B11" s="96" t="s">
        <v>342</v>
      </c>
      <c r="C11" s="96" t="s">
        <v>424</v>
      </c>
      <c r="D11" s="96" t="s">
        <v>611</v>
      </c>
      <c r="E11" s="98">
        <v>42524</v>
      </c>
      <c r="F11" s="98">
        <v>42579</v>
      </c>
      <c r="G11" s="96">
        <v>15</v>
      </c>
      <c r="H11" s="96">
        <v>15</v>
      </c>
      <c r="I11" s="115">
        <v>45</v>
      </c>
    </row>
    <row r="12" spans="1:10" s="96" customFormat="1" ht="60" x14ac:dyDescent="0.25">
      <c r="A12" s="96" t="s">
        <v>43</v>
      </c>
      <c r="B12" s="96" t="s">
        <v>255</v>
      </c>
      <c r="C12" s="96" t="s">
        <v>424</v>
      </c>
      <c r="D12" s="96" t="s">
        <v>611</v>
      </c>
      <c r="E12" s="98">
        <v>42524</v>
      </c>
      <c r="F12" s="98">
        <v>42579</v>
      </c>
      <c r="G12" s="96">
        <v>10</v>
      </c>
      <c r="H12" s="96">
        <v>10</v>
      </c>
      <c r="I12" s="115">
        <v>30</v>
      </c>
      <c r="J12" s="114"/>
    </row>
    <row r="13" spans="1:10" s="96" customFormat="1" ht="45" x14ac:dyDescent="0.25">
      <c r="A13" s="96" t="s">
        <v>47</v>
      </c>
      <c r="B13" s="96" t="s">
        <v>255</v>
      </c>
      <c r="C13" s="96" t="s">
        <v>434</v>
      </c>
      <c r="D13" s="96" t="s">
        <v>611</v>
      </c>
      <c r="E13" s="98">
        <v>42527</v>
      </c>
      <c r="F13" s="98">
        <v>42592</v>
      </c>
      <c r="G13" s="96">
        <v>20</v>
      </c>
      <c r="H13" s="96">
        <v>20</v>
      </c>
      <c r="I13" s="115">
        <v>50</v>
      </c>
    </row>
    <row r="14" spans="1:10" s="96" customFormat="1" ht="75" x14ac:dyDescent="0.25">
      <c r="A14" s="96" t="s">
        <v>58</v>
      </c>
      <c r="B14" s="96" t="s">
        <v>342</v>
      </c>
      <c r="C14" s="96" t="s">
        <v>418</v>
      </c>
      <c r="D14" s="96" t="s">
        <v>611</v>
      </c>
      <c r="E14" s="98">
        <v>42524</v>
      </c>
      <c r="F14" s="98">
        <v>42583</v>
      </c>
      <c r="G14" s="96">
        <v>200</v>
      </c>
      <c r="H14" s="96">
        <v>200</v>
      </c>
      <c r="I14" s="115">
        <v>100</v>
      </c>
    </row>
    <row r="15" spans="1:10" s="96" customFormat="1" ht="75" x14ac:dyDescent="0.25">
      <c r="A15" s="96" t="s">
        <v>58</v>
      </c>
      <c r="B15" s="96" t="s">
        <v>255</v>
      </c>
      <c r="C15" s="96" t="s">
        <v>418</v>
      </c>
      <c r="D15" s="96" t="s">
        <v>611</v>
      </c>
      <c r="E15" s="98">
        <v>42524</v>
      </c>
      <c r="F15" s="98">
        <v>42583</v>
      </c>
      <c r="G15" s="96">
        <v>10</v>
      </c>
      <c r="H15" s="96">
        <v>10</v>
      </c>
      <c r="I15" s="115">
        <v>5</v>
      </c>
    </row>
    <row r="16" spans="1:10" s="96" customFormat="1" ht="75.75" thickBot="1" x14ac:dyDescent="0.3">
      <c r="A16" s="96" t="s">
        <v>59</v>
      </c>
      <c r="B16" s="96" t="s">
        <v>342</v>
      </c>
      <c r="C16" s="96" t="s">
        <v>431</v>
      </c>
      <c r="D16" s="96" t="s">
        <v>611</v>
      </c>
      <c r="E16" s="98">
        <v>42527</v>
      </c>
      <c r="F16" s="98">
        <v>42613</v>
      </c>
      <c r="G16" s="96">
        <v>200</v>
      </c>
      <c r="H16" s="96">
        <v>200</v>
      </c>
      <c r="I16" s="115">
        <v>64</v>
      </c>
    </row>
    <row r="17" spans="1:10" s="96" customFormat="1" ht="76.5" thickTop="1" thickBot="1" x14ac:dyDescent="0.3">
      <c r="A17" s="96" t="s">
        <v>59</v>
      </c>
      <c r="B17" s="96" t="s">
        <v>255</v>
      </c>
      <c r="C17" s="96" t="s">
        <v>431</v>
      </c>
      <c r="D17" s="96" t="s">
        <v>611</v>
      </c>
      <c r="E17" s="98">
        <v>42527</v>
      </c>
      <c r="F17" s="98">
        <v>42613</v>
      </c>
      <c r="G17" s="96">
        <v>10</v>
      </c>
      <c r="H17" s="96">
        <v>10</v>
      </c>
      <c r="I17" s="115">
        <v>3.2</v>
      </c>
    </row>
    <row r="18" spans="1:10" s="96" customFormat="1" ht="75.75" thickTop="1" x14ac:dyDescent="0.25">
      <c r="A18" s="96" t="s">
        <v>59</v>
      </c>
      <c r="B18" s="96" t="s">
        <v>514</v>
      </c>
      <c r="C18" s="96" t="s">
        <v>548</v>
      </c>
      <c r="D18" s="96" t="s">
        <v>692</v>
      </c>
      <c r="E18" s="98">
        <v>42591</v>
      </c>
      <c r="F18" s="98">
        <v>42772</v>
      </c>
      <c r="G18" s="96">
        <v>300</v>
      </c>
      <c r="H18" s="96">
        <v>200</v>
      </c>
      <c r="I18" s="115">
        <v>64</v>
      </c>
      <c r="J18" s="114"/>
    </row>
    <row r="19" spans="1:10" s="96" customFormat="1" ht="75" x14ac:dyDescent="0.25">
      <c r="A19" s="96" t="s">
        <v>60</v>
      </c>
      <c r="B19" s="96" t="s">
        <v>342</v>
      </c>
      <c r="C19" s="96" t="s">
        <v>431</v>
      </c>
      <c r="D19" s="96" t="s">
        <v>611</v>
      </c>
      <c r="E19" s="98">
        <v>42527</v>
      </c>
      <c r="F19" s="98">
        <v>42613</v>
      </c>
      <c r="G19" s="96">
        <v>200</v>
      </c>
      <c r="H19" s="96">
        <v>200</v>
      </c>
      <c r="I19" s="115">
        <v>64</v>
      </c>
    </row>
    <row r="20" spans="1:10" s="96" customFormat="1" ht="75" x14ac:dyDescent="0.25">
      <c r="A20" s="96" t="s">
        <v>60</v>
      </c>
      <c r="B20" s="96" t="s">
        <v>255</v>
      </c>
      <c r="C20" s="96" t="s">
        <v>431</v>
      </c>
      <c r="D20" s="96" t="s">
        <v>611</v>
      </c>
      <c r="E20" s="98">
        <v>42527</v>
      </c>
      <c r="F20" s="98">
        <v>42613</v>
      </c>
      <c r="G20" s="96">
        <v>10</v>
      </c>
      <c r="H20" s="96">
        <v>10</v>
      </c>
      <c r="I20" s="115">
        <v>3.2</v>
      </c>
    </row>
    <row r="21" spans="1:10" s="96" customFormat="1" ht="75" x14ac:dyDescent="0.25">
      <c r="A21" s="96" t="s">
        <v>60</v>
      </c>
      <c r="B21" s="96" t="s">
        <v>514</v>
      </c>
      <c r="C21" s="96" t="s">
        <v>548</v>
      </c>
      <c r="D21" s="96" t="s">
        <v>692</v>
      </c>
      <c r="E21" s="98">
        <v>42591</v>
      </c>
      <c r="F21" s="98">
        <v>42772</v>
      </c>
      <c r="G21" s="96">
        <v>300</v>
      </c>
      <c r="H21" s="96">
        <v>150</v>
      </c>
      <c r="I21" s="115">
        <v>48</v>
      </c>
    </row>
    <row r="22" spans="1:10" s="96" customFormat="1" ht="45" x14ac:dyDescent="0.25">
      <c r="A22" s="96" t="s">
        <v>80</v>
      </c>
      <c r="B22" s="96" t="s">
        <v>342</v>
      </c>
      <c r="C22" s="96" t="s">
        <v>424</v>
      </c>
      <c r="D22" s="96" t="s">
        <v>611</v>
      </c>
      <c r="E22" s="98">
        <v>42524</v>
      </c>
      <c r="F22" s="98">
        <v>42579</v>
      </c>
      <c r="G22" s="96">
        <v>10</v>
      </c>
      <c r="H22" s="96">
        <v>10</v>
      </c>
      <c r="I22" s="115">
        <v>12</v>
      </c>
    </row>
    <row r="23" spans="1:10" s="96" customFormat="1" ht="45" x14ac:dyDescent="0.25">
      <c r="A23" s="96" t="s">
        <v>80</v>
      </c>
      <c r="B23" s="96" t="s">
        <v>255</v>
      </c>
      <c r="C23" s="96" t="s">
        <v>424</v>
      </c>
      <c r="D23" s="96" t="s">
        <v>611</v>
      </c>
      <c r="E23" s="98">
        <v>42524</v>
      </c>
      <c r="F23" s="98">
        <v>42579</v>
      </c>
      <c r="G23" s="96">
        <v>10</v>
      </c>
      <c r="H23" s="96">
        <v>10</v>
      </c>
      <c r="I23" s="115">
        <v>12</v>
      </c>
    </row>
    <row r="24" spans="1:10" s="96" customFormat="1" ht="45" x14ac:dyDescent="0.25">
      <c r="A24" s="96" t="s">
        <v>81</v>
      </c>
      <c r="B24" s="96" t="s">
        <v>342</v>
      </c>
      <c r="C24" s="96" t="s">
        <v>413</v>
      </c>
      <c r="D24" s="96" t="s">
        <v>611</v>
      </c>
      <c r="E24" s="98">
        <v>42524</v>
      </c>
      <c r="F24" s="98">
        <v>42579</v>
      </c>
      <c r="G24" s="96">
        <v>10</v>
      </c>
      <c r="H24" s="96">
        <v>10</v>
      </c>
      <c r="I24" s="115">
        <v>17</v>
      </c>
    </row>
    <row r="25" spans="1:10" s="96" customFormat="1" ht="45" x14ac:dyDescent="0.25">
      <c r="A25" s="96" t="s">
        <v>81</v>
      </c>
      <c r="B25" s="96" t="s">
        <v>255</v>
      </c>
      <c r="C25" s="96" t="s">
        <v>413</v>
      </c>
      <c r="D25" s="96" t="s">
        <v>611</v>
      </c>
      <c r="E25" s="98">
        <v>42524</v>
      </c>
      <c r="F25" s="98">
        <v>42579</v>
      </c>
      <c r="G25" s="96">
        <v>10</v>
      </c>
      <c r="H25" s="96">
        <v>10</v>
      </c>
      <c r="I25" s="115">
        <v>17</v>
      </c>
    </row>
    <row r="26" spans="1:10" s="96" customFormat="1" ht="30" x14ac:dyDescent="0.25">
      <c r="A26" s="96" t="s">
        <v>77</v>
      </c>
      <c r="B26" s="96" t="s">
        <v>342</v>
      </c>
      <c r="C26" s="96" t="s">
        <v>415</v>
      </c>
      <c r="D26" s="96" t="s">
        <v>611</v>
      </c>
      <c r="E26" s="98">
        <v>42524</v>
      </c>
      <c r="F26" s="98">
        <v>42564</v>
      </c>
      <c r="G26" s="96">
        <v>10</v>
      </c>
      <c r="H26" s="96">
        <v>10</v>
      </c>
      <c r="I26" s="115">
        <v>9.5</v>
      </c>
    </row>
    <row r="27" spans="1:10" s="96" customFormat="1" ht="30" x14ac:dyDescent="0.25">
      <c r="A27" s="96" t="s">
        <v>77</v>
      </c>
      <c r="B27" s="96" t="s">
        <v>255</v>
      </c>
      <c r="C27" s="96" t="s">
        <v>415</v>
      </c>
      <c r="D27" s="96" t="s">
        <v>611</v>
      </c>
      <c r="E27" s="98">
        <v>42524</v>
      </c>
      <c r="F27" s="98">
        <v>42564</v>
      </c>
      <c r="G27" s="96">
        <v>20</v>
      </c>
      <c r="H27" s="96">
        <v>20</v>
      </c>
      <c r="I27" s="115">
        <v>19</v>
      </c>
    </row>
    <row r="28" spans="1:10" s="96" customFormat="1" ht="30" x14ac:dyDescent="0.25">
      <c r="A28" s="96" t="s">
        <v>78</v>
      </c>
      <c r="B28" s="96" t="s">
        <v>342</v>
      </c>
      <c r="C28" s="96" t="s">
        <v>415</v>
      </c>
      <c r="D28" s="96" t="s">
        <v>611</v>
      </c>
      <c r="E28" s="98">
        <v>42524</v>
      </c>
      <c r="F28" s="98">
        <v>42564</v>
      </c>
      <c r="G28" s="96">
        <v>10</v>
      </c>
      <c r="H28" s="96">
        <v>10</v>
      </c>
      <c r="I28" s="115">
        <v>9.9</v>
      </c>
    </row>
    <row r="29" spans="1:10" s="96" customFormat="1" ht="30" x14ac:dyDescent="0.25">
      <c r="A29" s="96" t="s">
        <v>78</v>
      </c>
      <c r="B29" s="96" t="s">
        <v>255</v>
      </c>
      <c r="C29" s="96" t="s">
        <v>415</v>
      </c>
      <c r="D29" s="96" t="s">
        <v>611</v>
      </c>
      <c r="E29" s="98">
        <v>42524</v>
      </c>
      <c r="F29" s="98">
        <v>42564</v>
      </c>
      <c r="G29" s="96">
        <v>15</v>
      </c>
      <c r="H29" s="96">
        <v>15</v>
      </c>
      <c r="I29" s="115">
        <v>14.85</v>
      </c>
    </row>
    <row r="30" spans="1:10" s="96" customFormat="1" ht="30" x14ac:dyDescent="0.25">
      <c r="A30" s="96" t="s">
        <v>79</v>
      </c>
      <c r="B30" s="96" t="s">
        <v>342</v>
      </c>
      <c r="C30" s="96" t="s">
        <v>431</v>
      </c>
      <c r="D30" s="96" t="s">
        <v>611</v>
      </c>
      <c r="E30" s="98">
        <v>42527</v>
      </c>
      <c r="F30" s="98">
        <v>42613</v>
      </c>
      <c r="G30" s="96">
        <v>10</v>
      </c>
      <c r="H30" s="96">
        <v>10</v>
      </c>
      <c r="I30" s="115">
        <v>12.9</v>
      </c>
    </row>
    <row r="31" spans="1:10" s="96" customFormat="1" ht="30" x14ac:dyDescent="0.25">
      <c r="A31" s="96" t="s">
        <v>79</v>
      </c>
      <c r="B31" s="96" t="s">
        <v>255</v>
      </c>
      <c r="C31" s="96" t="s">
        <v>431</v>
      </c>
      <c r="D31" s="96" t="s">
        <v>611</v>
      </c>
      <c r="E31" s="98">
        <v>42527</v>
      </c>
      <c r="F31" s="98">
        <v>42613</v>
      </c>
      <c r="G31" s="96">
        <v>10</v>
      </c>
      <c r="H31" s="96">
        <v>10</v>
      </c>
      <c r="I31" s="115">
        <v>12.9</v>
      </c>
    </row>
    <row r="32" spans="1:10" s="96" customFormat="1" ht="45" x14ac:dyDescent="0.25">
      <c r="A32" s="96" t="s">
        <v>82</v>
      </c>
      <c r="B32" s="96" t="s">
        <v>255</v>
      </c>
      <c r="C32" s="96" t="s">
        <v>419</v>
      </c>
      <c r="D32" s="96" t="s">
        <v>611</v>
      </c>
      <c r="E32" s="98">
        <v>42524</v>
      </c>
      <c r="F32" s="98">
        <v>42563</v>
      </c>
      <c r="G32" s="96">
        <v>10</v>
      </c>
      <c r="H32" s="96">
        <v>10</v>
      </c>
      <c r="I32" s="115">
        <v>32.299999999999997</v>
      </c>
    </row>
    <row r="33" spans="1:9" s="96" customFormat="1" ht="30" x14ac:dyDescent="0.25">
      <c r="A33" s="96" t="s">
        <v>85</v>
      </c>
      <c r="B33" s="96" t="s">
        <v>255</v>
      </c>
      <c r="C33" s="96" t="s">
        <v>419</v>
      </c>
      <c r="D33" s="96" t="s">
        <v>611</v>
      </c>
      <c r="E33" s="98">
        <v>42524</v>
      </c>
      <c r="F33" s="98">
        <v>42563</v>
      </c>
      <c r="G33" s="96">
        <v>10</v>
      </c>
      <c r="H33" s="96">
        <v>10</v>
      </c>
      <c r="I33" s="115">
        <v>9.3999999999999986</v>
      </c>
    </row>
    <row r="34" spans="1:9" s="96" customFormat="1" ht="45" x14ac:dyDescent="0.25">
      <c r="A34" s="96" t="s">
        <v>92</v>
      </c>
      <c r="B34" s="96" t="s">
        <v>255</v>
      </c>
      <c r="C34" s="96" t="s">
        <v>431</v>
      </c>
      <c r="D34" s="96" t="s">
        <v>611</v>
      </c>
      <c r="E34" s="98">
        <v>42527</v>
      </c>
      <c r="F34" s="98">
        <v>42613</v>
      </c>
      <c r="G34" s="96">
        <v>15</v>
      </c>
      <c r="H34" s="96">
        <v>15</v>
      </c>
      <c r="I34" s="115">
        <v>14.85</v>
      </c>
    </row>
    <row r="35" spans="1:9" s="96" customFormat="1" ht="45" x14ac:dyDescent="0.25">
      <c r="A35" s="96" t="s">
        <v>121</v>
      </c>
      <c r="B35" s="96" t="s">
        <v>342</v>
      </c>
      <c r="C35" s="96" t="s">
        <v>422</v>
      </c>
      <c r="D35" s="96" t="s">
        <v>611</v>
      </c>
      <c r="E35" s="98">
        <v>42524</v>
      </c>
      <c r="F35" s="98">
        <v>42590</v>
      </c>
      <c r="G35" s="96">
        <v>15</v>
      </c>
      <c r="H35" s="96">
        <v>15</v>
      </c>
      <c r="I35" s="115">
        <v>299.84999999999997</v>
      </c>
    </row>
    <row r="36" spans="1:9" s="96" customFormat="1" ht="45" x14ac:dyDescent="0.25">
      <c r="A36" s="96" t="s">
        <v>121</v>
      </c>
      <c r="B36" s="96" t="s">
        <v>255</v>
      </c>
      <c r="C36" s="96" t="s">
        <v>422</v>
      </c>
      <c r="D36" s="96" t="s">
        <v>611</v>
      </c>
      <c r="E36" s="98">
        <v>42524</v>
      </c>
      <c r="F36" s="98">
        <v>42590</v>
      </c>
      <c r="G36" s="96">
        <v>10</v>
      </c>
      <c r="H36" s="96">
        <v>10</v>
      </c>
      <c r="I36" s="115">
        <v>199.89999999999998</v>
      </c>
    </row>
    <row r="37" spans="1:9" s="96" customFormat="1" ht="45" x14ac:dyDescent="0.25">
      <c r="A37" s="96" t="s">
        <v>121</v>
      </c>
      <c r="B37" s="96" t="s">
        <v>514</v>
      </c>
      <c r="C37" s="96" t="s">
        <v>541</v>
      </c>
      <c r="D37" s="96" t="s">
        <v>611</v>
      </c>
      <c r="E37" s="98">
        <v>42591</v>
      </c>
      <c r="F37" s="98">
        <v>42641</v>
      </c>
      <c r="G37" s="96">
        <v>5</v>
      </c>
      <c r="H37" s="96">
        <v>5</v>
      </c>
      <c r="I37" s="115">
        <v>99.949999999999989</v>
      </c>
    </row>
    <row r="38" spans="1:9" s="96" customFormat="1" ht="45" x14ac:dyDescent="0.25">
      <c r="A38" s="96" t="s">
        <v>124</v>
      </c>
      <c r="B38" s="96" t="s">
        <v>342</v>
      </c>
      <c r="C38" s="96" t="s">
        <v>418</v>
      </c>
      <c r="D38" s="96" t="s">
        <v>611</v>
      </c>
      <c r="E38" s="98">
        <v>42524</v>
      </c>
      <c r="F38" s="98">
        <v>42583</v>
      </c>
      <c r="G38" s="96">
        <v>15</v>
      </c>
      <c r="H38" s="96">
        <v>15</v>
      </c>
      <c r="I38" s="115">
        <v>262.34999999999997</v>
      </c>
    </row>
    <row r="39" spans="1:9" s="96" customFormat="1" ht="45" x14ac:dyDescent="0.25">
      <c r="A39" s="96" t="s">
        <v>124</v>
      </c>
      <c r="B39" s="96" t="s">
        <v>255</v>
      </c>
      <c r="C39" s="96" t="s">
        <v>418</v>
      </c>
      <c r="D39" s="96" t="s">
        <v>611</v>
      </c>
      <c r="E39" s="98">
        <v>42524</v>
      </c>
      <c r="F39" s="98">
        <v>42583</v>
      </c>
      <c r="G39" s="96">
        <v>10</v>
      </c>
      <c r="H39" s="96">
        <v>10</v>
      </c>
      <c r="I39" s="115">
        <v>174.89999999999998</v>
      </c>
    </row>
    <row r="40" spans="1:9" s="96" customFormat="1" ht="45" x14ac:dyDescent="0.25">
      <c r="A40" s="96" t="s">
        <v>124</v>
      </c>
      <c r="B40" s="96" t="s">
        <v>514</v>
      </c>
      <c r="C40" s="96" t="s">
        <v>538</v>
      </c>
      <c r="D40" s="96" t="s">
        <v>611</v>
      </c>
      <c r="E40" s="98">
        <v>42591</v>
      </c>
      <c r="F40" s="98">
        <v>42646</v>
      </c>
      <c r="G40" s="96">
        <v>20</v>
      </c>
      <c r="H40" s="96">
        <v>20</v>
      </c>
      <c r="I40" s="115">
        <v>349.79999999999995</v>
      </c>
    </row>
    <row r="41" spans="1:9" s="96" customFormat="1" ht="45" x14ac:dyDescent="0.25">
      <c r="A41" s="96" t="s">
        <v>122</v>
      </c>
      <c r="B41" s="96" t="s">
        <v>342</v>
      </c>
      <c r="C41" s="96" t="s">
        <v>417</v>
      </c>
      <c r="D41" s="96" t="s">
        <v>611</v>
      </c>
      <c r="E41" s="98">
        <v>42524</v>
      </c>
      <c r="F41" s="98">
        <v>42577</v>
      </c>
      <c r="G41" s="96">
        <v>15</v>
      </c>
      <c r="H41" s="96">
        <v>15</v>
      </c>
      <c r="I41" s="115">
        <v>498.00000000000006</v>
      </c>
    </row>
    <row r="42" spans="1:9" s="96" customFormat="1" ht="45" x14ac:dyDescent="0.25">
      <c r="A42" s="96" t="s">
        <v>122</v>
      </c>
      <c r="B42" s="96" t="s">
        <v>255</v>
      </c>
      <c r="C42" s="96" t="s">
        <v>417</v>
      </c>
      <c r="D42" s="96" t="s">
        <v>611</v>
      </c>
      <c r="E42" s="98">
        <v>42524</v>
      </c>
      <c r="F42" s="98">
        <v>42577</v>
      </c>
      <c r="G42" s="96">
        <v>15</v>
      </c>
      <c r="H42" s="96">
        <v>15</v>
      </c>
      <c r="I42" s="115">
        <v>498.00000000000006</v>
      </c>
    </row>
    <row r="43" spans="1:9" s="96" customFormat="1" ht="45" x14ac:dyDescent="0.25">
      <c r="A43" s="96" t="s">
        <v>122</v>
      </c>
      <c r="B43" s="96" t="s">
        <v>514</v>
      </c>
      <c r="C43" s="96" t="s">
        <v>537</v>
      </c>
      <c r="D43" s="96" t="s">
        <v>611</v>
      </c>
      <c r="E43" s="98">
        <v>42591</v>
      </c>
      <c r="F43" s="98">
        <v>42647</v>
      </c>
      <c r="G43" s="96">
        <v>20</v>
      </c>
      <c r="H43" s="96">
        <v>20</v>
      </c>
      <c r="I43" s="115">
        <v>664</v>
      </c>
    </row>
    <row r="44" spans="1:9" s="96" customFormat="1" ht="45" x14ac:dyDescent="0.25">
      <c r="A44" s="96" t="s">
        <v>123</v>
      </c>
      <c r="B44" s="96" t="s">
        <v>342</v>
      </c>
      <c r="C44" s="96" t="s">
        <v>431</v>
      </c>
      <c r="D44" s="96" t="s">
        <v>611</v>
      </c>
      <c r="E44" s="98">
        <v>42527</v>
      </c>
      <c r="F44" s="98">
        <v>42613</v>
      </c>
      <c r="G44" s="96">
        <v>25</v>
      </c>
      <c r="H44" s="96">
        <v>25</v>
      </c>
      <c r="I44" s="115">
        <v>146</v>
      </c>
    </row>
    <row r="45" spans="1:9" s="96" customFormat="1" ht="45" x14ac:dyDescent="0.25">
      <c r="A45" s="96" t="s">
        <v>123</v>
      </c>
      <c r="B45" s="96" t="s">
        <v>255</v>
      </c>
      <c r="C45" s="96" t="s">
        <v>431</v>
      </c>
      <c r="D45" s="96" t="s">
        <v>611</v>
      </c>
      <c r="E45" s="98">
        <v>42527</v>
      </c>
      <c r="F45" s="98">
        <v>42613</v>
      </c>
      <c r="G45" s="96">
        <v>20</v>
      </c>
      <c r="H45" s="96">
        <v>20</v>
      </c>
      <c r="I45" s="115">
        <v>116.8</v>
      </c>
    </row>
    <row r="46" spans="1:9" s="96" customFormat="1" ht="45" x14ac:dyDescent="0.25">
      <c r="A46" s="96" t="s">
        <v>123</v>
      </c>
      <c r="B46" s="96" t="s">
        <v>514</v>
      </c>
      <c r="C46" s="96" t="s">
        <v>548</v>
      </c>
      <c r="D46" s="96" t="s">
        <v>611</v>
      </c>
      <c r="E46" s="98">
        <v>42591</v>
      </c>
      <c r="F46" s="98">
        <v>42772</v>
      </c>
      <c r="G46" s="96">
        <v>1</v>
      </c>
      <c r="H46" s="96">
        <v>1</v>
      </c>
      <c r="I46" s="115">
        <v>5.84</v>
      </c>
    </row>
    <row r="47" spans="1:9" s="96" customFormat="1" ht="45" x14ac:dyDescent="0.25">
      <c r="A47" s="96" t="s">
        <v>132</v>
      </c>
      <c r="B47" s="96" t="s">
        <v>255</v>
      </c>
      <c r="C47" s="96" t="s">
        <v>423</v>
      </c>
      <c r="D47" s="96" t="s">
        <v>611</v>
      </c>
      <c r="E47" s="98">
        <v>42524</v>
      </c>
      <c r="F47" s="98">
        <v>42576</v>
      </c>
      <c r="G47" s="96">
        <v>25</v>
      </c>
      <c r="H47" s="96">
        <v>25</v>
      </c>
      <c r="I47" s="115">
        <v>50</v>
      </c>
    </row>
    <row r="48" spans="1:9" s="96" customFormat="1" ht="90" x14ac:dyDescent="0.25">
      <c r="A48" s="96" t="s">
        <v>138</v>
      </c>
      <c r="B48" s="96" t="s">
        <v>255</v>
      </c>
      <c r="C48" s="96" t="s">
        <v>421</v>
      </c>
      <c r="D48" s="96" t="s">
        <v>611</v>
      </c>
      <c r="E48" s="98">
        <v>42524</v>
      </c>
      <c r="F48" s="98">
        <v>42766</v>
      </c>
      <c r="G48" s="96">
        <v>2</v>
      </c>
      <c r="H48" s="96">
        <v>2</v>
      </c>
      <c r="I48" s="115">
        <v>28.2</v>
      </c>
    </row>
    <row r="49" spans="1:9" s="96" customFormat="1" ht="105" x14ac:dyDescent="0.25">
      <c r="A49" s="96" t="s">
        <v>137</v>
      </c>
      <c r="B49" s="96" t="s">
        <v>255</v>
      </c>
      <c r="C49" s="96" t="s">
        <v>420</v>
      </c>
      <c r="D49" s="96" t="s">
        <v>611</v>
      </c>
      <c r="E49" s="98">
        <v>42524</v>
      </c>
      <c r="F49" s="98">
        <v>42579</v>
      </c>
      <c r="G49" s="96">
        <v>2</v>
      </c>
      <c r="H49" s="96">
        <v>2</v>
      </c>
      <c r="I49" s="115">
        <v>22.84</v>
      </c>
    </row>
    <row r="50" spans="1:9" s="96" customFormat="1" ht="75" x14ac:dyDescent="0.25">
      <c r="A50" s="96" t="s">
        <v>141</v>
      </c>
      <c r="B50" s="96" t="s">
        <v>255</v>
      </c>
      <c r="C50" s="96" t="s">
        <v>477</v>
      </c>
      <c r="D50" s="96" t="s">
        <v>478</v>
      </c>
      <c r="E50" s="96" t="s">
        <v>477</v>
      </c>
      <c r="F50" s="96" t="s">
        <v>477</v>
      </c>
      <c r="G50" s="96">
        <v>20</v>
      </c>
      <c r="H50" s="96" t="s">
        <v>477</v>
      </c>
      <c r="I50" s="115">
        <v>0</v>
      </c>
    </row>
    <row r="51" spans="1:9" s="96" customFormat="1" ht="45" x14ac:dyDescent="0.25">
      <c r="A51" s="96" t="s">
        <v>139</v>
      </c>
      <c r="B51" s="96" t="s">
        <v>255</v>
      </c>
      <c r="C51" s="96" t="s">
        <v>430</v>
      </c>
      <c r="D51" s="96" t="s">
        <v>611</v>
      </c>
      <c r="E51" s="98">
        <v>42527</v>
      </c>
      <c r="F51" s="98">
        <v>42570</v>
      </c>
      <c r="G51" s="96">
        <v>100</v>
      </c>
      <c r="H51" s="96">
        <v>100</v>
      </c>
      <c r="I51" s="115">
        <v>12</v>
      </c>
    </row>
    <row r="52" spans="1:9" s="96" customFormat="1" ht="30" x14ac:dyDescent="0.25">
      <c r="A52" s="96" t="s">
        <v>142</v>
      </c>
      <c r="B52" s="96" t="s">
        <v>255</v>
      </c>
      <c r="C52" s="96" t="s">
        <v>420</v>
      </c>
      <c r="D52" s="96" t="s">
        <v>611</v>
      </c>
      <c r="E52" s="98">
        <v>42524</v>
      </c>
      <c r="F52" s="98">
        <v>42579</v>
      </c>
      <c r="G52" s="96">
        <v>25</v>
      </c>
      <c r="H52" s="96">
        <v>25</v>
      </c>
      <c r="I52" s="115">
        <v>432.5</v>
      </c>
    </row>
    <row r="53" spans="1:9" s="96" customFormat="1" ht="30" x14ac:dyDescent="0.25">
      <c r="A53" s="96" t="s">
        <v>144</v>
      </c>
      <c r="B53" s="96" t="s">
        <v>255</v>
      </c>
      <c r="C53" s="96" t="s">
        <v>420</v>
      </c>
      <c r="D53" s="96" t="s">
        <v>611</v>
      </c>
      <c r="E53" s="98">
        <v>42524</v>
      </c>
      <c r="F53" s="98">
        <v>42579</v>
      </c>
      <c r="G53" s="96">
        <v>25</v>
      </c>
      <c r="H53" s="96">
        <v>25</v>
      </c>
      <c r="I53" s="115">
        <v>267.5</v>
      </c>
    </row>
    <row r="54" spans="1:9" s="96" customFormat="1" ht="45" x14ac:dyDescent="0.25">
      <c r="A54" s="96" t="s">
        <v>143</v>
      </c>
      <c r="B54" s="96" t="s">
        <v>255</v>
      </c>
      <c r="C54" s="96" t="s">
        <v>477</v>
      </c>
      <c r="D54" s="96" t="s">
        <v>479</v>
      </c>
      <c r="E54" s="96" t="s">
        <v>477</v>
      </c>
      <c r="F54" s="96" t="s">
        <v>477</v>
      </c>
      <c r="G54" s="96">
        <v>25</v>
      </c>
      <c r="H54" s="96">
        <v>25</v>
      </c>
      <c r="I54" s="115">
        <v>227.25</v>
      </c>
    </row>
    <row r="55" spans="1:9" s="96" customFormat="1" ht="45" x14ac:dyDescent="0.25">
      <c r="A55" s="96" t="s">
        <v>148</v>
      </c>
      <c r="B55" s="96" t="s">
        <v>342</v>
      </c>
      <c r="C55" s="96" t="s">
        <v>477</v>
      </c>
      <c r="D55" s="96" t="s">
        <v>482</v>
      </c>
      <c r="E55" s="96" t="s">
        <v>477</v>
      </c>
      <c r="F55" s="96" t="s">
        <v>477</v>
      </c>
      <c r="G55" s="96">
        <v>150</v>
      </c>
      <c r="H55" s="96" t="s">
        <v>477</v>
      </c>
      <c r="I55" s="115">
        <v>0</v>
      </c>
    </row>
    <row r="56" spans="1:9" s="96" customFormat="1" ht="60" x14ac:dyDescent="0.25">
      <c r="A56" s="96" t="s">
        <v>148</v>
      </c>
      <c r="B56" s="96" t="s">
        <v>255</v>
      </c>
      <c r="C56" s="96" t="s">
        <v>420</v>
      </c>
      <c r="D56" s="96" t="s">
        <v>692</v>
      </c>
      <c r="E56" s="98">
        <v>42524</v>
      </c>
      <c r="F56" s="98">
        <v>42579</v>
      </c>
      <c r="G56" s="96">
        <v>100</v>
      </c>
      <c r="H56" s="96">
        <v>42</v>
      </c>
      <c r="I56" s="115">
        <v>544.74</v>
      </c>
    </row>
    <row r="57" spans="1:9" s="96" customFormat="1" ht="30" x14ac:dyDescent="0.25">
      <c r="A57" s="96" t="s">
        <v>159</v>
      </c>
      <c r="B57" s="96" t="s">
        <v>342</v>
      </c>
      <c r="C57" s="96" t="s">
        <v>425</v>
      </c>
      <c r="D57" s="96" t="s">
        <v>611</v>
      </c>
      <c r="E57" s="98">
        <v>42527</v>
      </c>
      <c r="F57" s="98">
        <v>42579</v>
      </c>
      <c r="G57" s="96">
        <v>25</v>
      </c>
      <c r="H57" s="96">
        <v>25</v>
      </c>
      <c r="I57" s="115">
        <v>27</v>
      </c>
    </row>
    <row r="58" spans="1:9" s="96" customFormat="1" ht="30" x14ac:dyDescent="0.25">
      <c r="A58" s="96" t="s">
        <v>159</v>
      </c>
      <c r="B58" s="96" t="s">
        <v>255</v>
      </c>
      <c r="C58" s="96" t="s">
        <v>425</v>
      </c>
      <c r="D58" s="96" t="s">
        <v>611</v>
      </c>
      <c r="E58" s="98">
        <v>42527</v>
      </c>
      <c r="F58" s="98">
        <v>42579</v>
      </c>
      <c r="G58" s="96">
        <v>10</v>
      </c>
      <c r="H58" s="96">
        <v>10</v>
      </c>
      <c r="I58" s="115">
        <v>10.8</v>
      </c>
    </row>
    <row r="59" spans="1:9" s="96" customFormat="1" ht="30" x14ac:dyDescent="0.25">
      <c r="A59" s="96" t="s">
        <v>159</v>
      </c>
      <c r="B59" s="96" t="s">
        <v>514</v>
      </c>
      <c r="C59" s="96" t="s">
        <v>543</v>
      </c>
      <c r="D59" s="96" t="s">
        <v>611</v>
      </c>
      <c r="E59" s="98">
        <v>42591</v>
      </c>
      <c r="F59" s="98">
        <v>42639</v>
      </c>
      <c r="G59" s="96">
        <v>25</v>
      </c>
      <c r="H59" s="96">
        <v>25</v>
      </c>
      <c r="I59" s="115">
        <v>27</v>
      </c>
    </row>
    <row r="60" spans="1:9" s="96" customFormat="1" ht="45" x14ac:dyDescent="0.25">
      <c r="A60" s="96" t="s">
        <v>161</v>
      </c>
      <c r="B60" s="96" t="s">
        <v>342</v>
      </c>
      <c r="C60" s="96" t="s">
        <v>477</v>
      </c>
      <c r="D60" s="96" t="s">
        <v>482</v>
      </c>
      <c r="E60" s="96" t="s">
        <v>477</v>
      </c>
      <c r="F60" s="96" t="s">
        <v>477</v>
      </c>
      <c r="G60" s="96">
        <v>60</v>
      </c>
      <c r="H60" s="96" t="s">
        <v>477</v>
      </c>
      <c r="I60" s="115">
        <v>0</v>
      </c>
    </row>
    <row r="61" spans="1:9" s="96" customFormat="1" ht="60" x14ac:dyDescent="0.25">
      <c r="A61" s="96" t="s">
        <v>161</v>
      </c>
      <c r="B61" s="96" t="s">
        <v>255</v>
      </c>
      <c r="C61" s="96" t="s">
        <v>432</v>
      </c>
      <c r="D61" s="96" t="s">
        <v>692</v>
      </c>
      <c r="E61" s="98">
        <v>42527</v>
      </c>
      <c r="F61" s="98">
        <v>42562</v>
      </c>
      <c r="G61" s="96">
        <v>15</v>
      </c>
      <c r="H61" s="96">
        <v>10</v>
      </c>
      <c r="I61" s="115">
        <v>15.1</v>
      </c>
    </row>
    <row r="62" spans="1:9" s="96" customFormat="1" ht="60" x14ac:dyDescent="0.25">
      <c r="A62" s="96" t="s">
        <v>162</v>
      </c>
      <c r="B62" s="96" t="s">
        <v>342</v>
      </c>
      <c r="C62" s="96" t="s">
        <v>432</v>
      </c>
      <c r="D62" s="96" t="s">
        <v>692</v>
      </c>
      <c r="E62" s="98">
        <v>42527</v>
      </c>
      <c r="F62" s="98">
        <v>42562</v>
      </c>
      <c r="G62" s="96">
        <v>60</v>
      </c>
      <c r="H62" s="96">
        <v>20</v>
      </c>
      <c r="I62" s="115">
        <v>29.8</v>
      </c>
    </row>
    <row r="63" spans="1:9" s="96" customFormat="1" ht="60" x14ac:dyDescent="0.25">
      <c r="A63" s="96" t="s">
        <v>162</v>
      </c>
      <c r="B63" s="96" t="s">
        <v>255</v>
      </c>
      <c r="C63" s="96" t="s">
        <v>477</v>
      </c>
      <c r="D63" s="96" t="s">
        <v>482</v>
      </c>
      <c r="E63" s="96" t="s">
        <v>477</v>
      </c>
      <c r="F63" s="96" t="s">
        <v>477</v>
      </c>
      <c r="G63" s="96">
        <v>10</v>
      </c>
      <c r="H63" s="96" t="s">
        <v>477</v>
      </c>
      <c r="I63" s="115">
        <v>0</v>
      </c>
    </row>
    <row r="64" spans="1:9" s="96" customFormat="1" ht="30" x14ac:dyDescent="0.25">
      <c r="A64" s="96" t="s">
        <v>179</v>
      </c>
      <c r="B64" s="96" t="s">
        <v>342</v>
      </c>
      <c r="C64" s="96" t="s">
        <v>423</v>
      </c>
      <c r="D64" s="96" t="s">
        <v>611</v>
      </c>
      <c r="E64" s="98">
        <v>42524</v>
      </c>
      <c r="F64" s="98">
        <v>42576</v>
      </c>
      <c r="G64" s="96">
        <v>10</v>
      </c>
      <c r="H64" s="96">
        <v>10</v>
      </c>
      <c r="I64" s="115">
        <v>28</v>
      </c>
    </row>
    <row r="65" spans="1:9" s="96" customFormat="1" ht="30" x14ac:dyDescent="0.25">
      <c r="A65" s="96" t="s">
        <v>179</v>
      </c>
      <c r="B65" s="96" t="s">
        <v>255</v>
      </c>
      <c r="C65" s="96" t="s">
        <v>423</v>
      </c>
      <c r="D65" s="96" t="s">
        <v>611</v>
      </c>
      <c r="E65" s="98">
        <v>42524</v>
      </c>
      <c r="F65" s="98">
        <v>42576</v>
      </c>
      <c r="G65" s="96">
        <v>10</v>
      </c>
      <c r="H65" s="96">
        <v>10</v>
      </c>
      <c r="I65" s="115">
        <v>28</v>
      </c>
    </row>
    <row r="66" spans="1:9" s="96" customFormat="1" ht="30" x14ac:dyDescent="0.25">
      <c r="A66" s="96" t="s">
        <v>179</v>
      </c>
      <c r="B66" s="96" t="s">
        <v>514</v>
      </c>
      <c r="C66" s="96" t="s">
        <v>542</v>
      </c>
      <c r="D66" s="96" t="s">
        <v>611</v>
      </c>
      <c r="E66" s="98">
        <v>42591</v>
      </c>
      <c r="F66" s="98">
        <v>42660</v>
      </c>
      <c r="G66" s="96">
        <v>1</v>
      </c>
      <c r="H66" s="96">
        <v>1</v>
      </c>
      <c r="I66" s="115">
        <v>2.8</v>
      </c>
    </row>
    <row r="67" spans="1:9" s="96" customFormat="1" ht="45" x14ac:dyDescent="0.25">
      <c r="A67" s="96" t="s">
        <v>174</v>
      </c>
      <c r="B67" s="96" t="s">
        <v>342</v>
      </c>
      <c r="C67" s="96" t="s">
        <v>418</v>
      </c>
      <c r="D67" s="96" t="s">
        <v>611</v>
      </c>
      <c r="E67" s="98">
        <v>42524</v>
      </c>
      <c r="F67" s="98">
        <v>42583</v>
      </c>
      <c r="G67" s="96">
        <v>10</v>
      </c>
      <c r="H67" s="96">
        <v>10</v>
      </c>
      <c r="I67" s="115">
        <v>75.400000000000006</v>
      </c>
    </row>
    <row r="68" spans="1:9" s="96" customFormat="1" ht="45" x14ac:dyDescent="0.25">
      <c r="A68" s="96" t="s">
        <v>95</v>
      </c>
      <c r="B68" s="96" t="s">
        <v>342</v>
      </c>
      <c r="C68" s="96" t="s">
        <v>420</v>
      </c>
      <c r="D68" s="96" t="s">
        <v>611</v>
      </c>
      <c r="E68" s="98">
        <v>42524</v>
      </c>
      <c r="F68" s="98">
        <v>42579</v>
      </c>
      <c r="G68" s="96">
        <v>200</v>
      </c>
      <c r="H68" s="96">
        <v>200</v>
      </c>
      <c r="I68" s="115">
        <v>24</v>
      </c>
    </row>
    <row r="69" spans="1:9" s="96" customFormat="1" ht="60" x14ac:dyDescent="0.25">
      <c r="A69" s="96" t="s">
        <v>177</v>
      </c>
      <c r="B69" s="96" t="s">
        <v>342</v>
      </c>
      <c r="C69" s="96" t="s">
        <v>424</v>
      </c>
      <c r="D69" s="96" t="s">
        <v>692</v>
      </c>
      <c r="E69" s="98">
        <v>42524</v>
      </c>
      <c r="F69" s="98">
        <v>42579</v>
      </c>
      <c r="G69" s="96">
        <v>500</v>
      </c>
      <c r="H69" s="96">
        <v>250</v>
      </c>
      <c r="I69" s="115">
        <v>37.5</v>
      </c>
    </row>
    <row r="70" spans="1:9" s="96" customFormat="1" ht="30" x14ac:dyDescent="0.25">
      <c r="A70" s="96" t="s">
        <v>116</v>
      </c>
      <c r="B70" s="96" t="s">
        <v>342</v>
      </c>
      <c r="C70" s="96" t="s">
        <v>422</v>
      </c>
      <c r="D70" s="96" t="s">
        <v>611</v>
      </c>
      <c r="E70" s="98">
        <v>42524</v>
      </c>
      <c r="F70" s="98">
        <v>42590</v>
      </c>
      <c r="G70" s="96">
        <v>30</v>
      </c>
      <c r="H70" s="96">
        <v>30</v>
      </c>
      <c r="I70" s="115">
        <v>36.6</v>
      </c>
    </row>
    <row r="71" spans="1:9" s="96" customFormat="1" ht="30" x14ac:dyDescent="0.25">
      <c r="A71" s="96" t="s">
        <v>163</v>
      </c>
      <c r="B71" s="96" t="s">
        <v>342</v>
      </c>
      <c r="C71" s="96" t="s">
        <v>424</v>
      </c>
      <c r="D71" s="96" t="s">
        <v>611</v>
      </c>
      <c r="E71" s="98">
        <v>42524</v>
      </c>
      <c r="F71" s="98">
        <v>42579</v>
      </c>
      <c r="G71" s="96">
        <v>15</v>
      </c>
      <c r="H71" s="96">
        <v>15</v>
      </c>
      <c r="I71" s="115">
        <v>15.75</v>
      </c>
    </row>
    <row r="72" spans="1:9" s="96" customFormat="1" ht="30" x14ac:dyDescent="0.25">
      <c r="A72" s="96" t="s">
        <v>166</v>
      </c>
      <c r="B72" s="96" t="s">
        <v>342</v>
      </c>
      <c r="C72" s="96" t="s">
        <v>425</v>
      </c>
      <c r="D72" s="96" t="s">
        <v>611</v>
      </c>
      <c r="E72" s="98">
        <v>42527</v>
      </c>
      <c r="F72" s="98">
        <v>42579</v>
      </c>
      <c r="G72" s="96">
        <v>15</v>
      </c>
      <c r="H72" s="96">
        <v>15</v>
      </c>
      <c r="I72" s="115">
        <v>14.1</v>
      </c>
    </row>
    <row r="73" spans="1:9" s="96" customFormat="1" ht="30" x14ac:dyDescent="0.25">
      <c r="A73" s="96" t="s">
        <v>178</v>
      </c>
      <c r="B73" s="96" t="s">
        <v>342</v>
      </c>
      <c r="C73" s="96" t="s">
        <v>431</v>
      </c>
      <c r="D73" s="96" t="s">
        <v>611</v>
      </c>
      <c r="E73" s="98">
        <v>42527</v>
      </c>
      <c r="F73" s="98">
        <v>42613</v>
      </c>
      <c r="G73" s="96">
        <v>10</v>
      </c>
      <c r="H73" s="96">
        <v>10</v>
      </c>
      <c r="I73" s="115">
        <v>26.9</v>
      </c>
    </row>
    <row r="74" spans="1:9" s="96" customFormat="1" ht="30" x14ac:dyDescent="0.25">
      <c r="A74" s="96" t="s">
        <v>178</v>
      </c>
      <c r="B74" s="96" t="s">
        <v>514</v>
      </c>
      <c r="C74" s="96" t="s">
        <v>548</v>
      </c>
      <c r="D74" s="96" t="s">
        <v>611</v>
      </c>
      <c r="E74" s="98">
        <v>42591</v>
      </c>
      <c r="F74" s="98">
        <v>42772</v>
      </c>
      <c r="G74" s="96">
        <v>20</v>
      </c>
      <c r="H74" s="96">
        <v>20</v>
      </c>
      <c r="I74" s="115">
        <v>53.8</v>
      </c>
    </row>
    <row r="75" spans="1:9" s="96" customFormat="1" ht="30" x14ac:dyDescent="0.25">
      <c r="A75" s="96" t="s">
        <v>86</v>
      </c>
      <c r="B75" s="96" t="s">
        <v>342</v>
      </c>
      <c r="C75" s="96" t="s">
        <v>423</v>
      </c>
      <c r="D75" s="96" t="s">
        <v>611</v>
      </c>
      <c r="E75" s="98">
        <v>42524</v>
      </c>
      <c r="F75" s="98">
        <v>42576</v>
      </c>
      <c r="G75" s="96">
        <v>10</v>
      </c>
      <c r="H75" s="96">
        <v>10</v>
      </c>
      <c r="I75" s="115">
        <v>26.5</v>
      </c>
    </row>
    <row r="76" spans="1:9" s="96" customFormat="1" ht="45" x14ac:dyDescent="0.25">
      <c r="A76" s="96" t="s">
        <v>87</v>
      </c>
      <c r="B76" s="96" t="s">
        <v>342</v>
      </c>
      <c r="C76" s="96" t="s">
        <v>423</v>
      </c>
      <c r="D76" s="96" t="s">
        <v>611</v>
      </c>
      <c r="E76" s="98">
        <v>42524</v>
      </c>
      <c r="F76" s="98">
        <v>42576</v>
      </c>
      <c r="G76" s="96">
        <v>15</v>
      </c>
      <c r="H76" s="96">
        <v>15</v>
      </c>
      <c r="I76" s="115">
        <v>47.25</v>
      </c>
    </row>
    <row r="77" spans="1:9" s="96" customFormat="1" ht="30" x14ac:dyDescent="0.25">
      <c r="A77" s="96" t="s">
        <v>75</v>
      </c>
      <c r="B77" s="96" t="s">
        <v>342</v>
      </c>
      <c r="C77" s="96" t="s">
        <v>425</v>
      </c>
      <c r="D77" s="96" t="s">
        <v>611</v>
      </c>
      <c r="E77" s="98">
        <v>42527</v>
      </c>
      <c r="F77" s="98">
        <v>42579</v>
      </c>
      <c r="G77" s="96">
        <v>100</v>
      </c>
      <c r="H77" s="96">
        <v>100</v>
      </c>
      <c r="I77" s="115">
        <v>38</v>
      </c>
    </row>
    <row r="78" spans="1:9" s="96" customFormat="1" ht="30" x14ac:dyDescent="0.25">
      <c r="A78" s="96" t="s">
        <v>75</v>
      </c>
      <c r="B78" s="96" t="s">
        <v>514</v>
      </c>
      <c r="C78" s="96" t="s">
        <v>543</v>
      </c>
      <c r="D78" s="96" t="s">
        <v>611</v>
      </c>
      <c r="E78" s="98">
        <v>42591</v>
      </c>
      <c r="F78" s="98">
        <v>42639</v>
      </c>
      <c r="G78" s="96">
        <v>100</v>
      </c>
      <c r="H78" s="96">
        <v>100</v>
      </c>
      <c r="I78" s="115">
        <v>38</v>
      </c>
    </row>
    <row r="79" spans="1:9" s="96" customFormat="1" ht="45" x14ac:dyDescent="0.25">
      <c r="A79" s="96" t="s">
        <v>152</v>
      </c>
      <c r="B79" s="96" t="s">
        <v>342</v>
      </c>
      <c r="C79" s="96" t="s">
        <v>420</v>
      </c>
      <c r="D79" s="96" t="s">
        <v>611</v>
      </c>
      <c r="E79" s="98">
        <v>42524</v>
      </c>
      <c r="F79" s="98">
        <v>42579</v>
      </c>
      <c r="G79" s="96">
        <v>30</v>
      </c>
      <c r="H79" s="96">
        <v>30</v>
      </c>
      <c r="I79" s="115">
        <v>25.5</v>
      </c>
    </row>
    <row r="80" spans="1:9" s="96" customFormat="1" ht="45" x14ac:dyDescent="0.25">
      <c r="A80" s="96" t="s">
        <v>94</v>
      </c>
      <c r="B80" s="96" t="s">
        <v>342</v>
      </c>
      <c r="C80" s="96" t="s">
        <v>420</v>
      </c>
      <c r="D80" s="96" t="s">
        <v>611</v>
      </c>
      <c r="E80" s="98">
        <v>42524</v>
      </c>
      <c r="F80" s="98">
        <v>42579</v>
      </c>
      <c r="G80" s="96">
        <v>200</v>
      </c>
      <c r="H80" s="96">
        <v>200</v>
      </c>
      <c r="I80" s="115">
        <v>22</v>
      </c>
    </row>
    <row r="81" spans="1:10" s="96" customFormat="1" ht="45" x14ac:dyDescent="0.25">
      <c r="A81" s="96" t="s">
        <v>97</v>
      </c>
      <c r="B81" s="96" t="s">
        <v>342</v>
      </c>
      <c r="C81" s="96" t="s">
        <v>420</v>
      </c>
      <c r="D81" s="96" t="s">
        <v>611</v>
      </c>
      <c r="E81" s="98">
        <v>42524</v>
      </c>
      <c r="F81" s="98">
        <v>42579</v>
      </c>
      <c r="G81" s="96">
        <v>200</v>
      </c>
      <c r="H81" s="96">
        <v>200</v>
      </c>
      <c r="I81" s="115">
        <v>14.000000000000002</v>
      </c>
    </row>
    <row r="82" spans="1:10" s="96" customFormat="1" ht="45" x14ac:dyDescent="0.25">
      <c r="A82" s="96" t="s">
        <v>96</v>
      </c>
      <c r="B82" s="96" t="s">
        <v>342</v>
      </c>
      <c r="C82" s="96" t="s">
        <v>420</v>
      </c>
      <c r="D82" s="96" t="s">
        <v>611</v>
      </c>
      <c r="E82" s="98">
        <v>42524</v>
      </c>
      <c r="F82" s="98">
        <v>42579</v>
      </c>
      <c r="G82" s="96">
        <v>200</v>
      </c>
      <c r="H82" s="96">
        <v>200</v>
      </c>
      <c r="I82" s="115">
        <v>20</v>
      </c>
    </row>
    <row r="83" spans="1:10" s="96" customFormat="1" ht="60" x14ac:dyDescent="0.25">
      <c r="A83" s="96" t="s">
        <v>160</v>
      </c>
      <c r="B83" s="96" t="s">
        <v>342</v>
      </c>
      <c r="C83" s="96" t="s">
        <v>420</v>
      </c>
      <c r="D83" s="96" t="s">
        <v>611</v>
      </c>
      <c r="E83" s="98">
        <v>42524</v>
      </c>
      <c r="F83" s="98">
        <v>42579</v>
      </c>
      <c r="G83" s="96">
        <v>10</v>
      </c>
      <c r="H83" s="96">
        <v>10</v>
      </c>
      <c r="I83" s="115">
        <v>645</v>
      </c>
    </row>
    <row r="84" spans="1:10" s="96" customFormat="1" ht="60.75" thickBot="1" x14ac:dyDescent="0.3">
      <c r="A84" s="96" t="s">
        <v>156</v>
      </c>
      <c r="B84" s="96" t="s">
        <v>342</v>
      </c>
      <c r="C84" s="96" t="s">
        <v>425</v>
      </c>
      <c r="D84" s="96" t="s">
        <v>611</v>
      </c>
      <c r="E84" s="98">
        <v>42527</v>
      </c>
      <c r="F84" s="98">
        <v>42579</v>
      </c>
      <c r="G84" s="96">
        <v>20</v>
      </c>
      <c r="H84" s="96">
        <v>20</v>
      </c>
      <c r="I84" s="115">
        <v>37.799999999999997</v>
      </c>
    </row>
    <row r="85" spans="1:10" s="96" customFormat="1" ht="46.5" thickTop="1" thickBot="1" x14ac:dyDescent="0.3">
      <c r="A85" s="96" t="s">
        <v>158</v>
      </c>
      <c r="B85" s="96" t="s">
        <v>342</v>
      </c>
      <c r="C85" s="96" t="s">
        <v>425</v>
      </c>
      <c r="D85" s="96" t="s">
        <v>611</v>
      </c>
      <c r="E85" s="98">
        <v>42527</v>
      </c>
      <c r="F85" s="98">
        <v>42579</v>
      </c>
      <c r="G85" s="96">
        <v>30</v>
      </c>
      <c r="H85" s="96">
        <v>30</v>
      </c>
      <c r="I85" s="115">
        <v>60.6</v>
      </c>
    </row>
    <row r="86" spans="1:10" s="96" customFormat="1" ht="60.75" thickTop="1" x14ac:dyDescent="0.25">
      <c r="A86" s="96" t="s">
        <v>154</v>
      </c>
      <c r="B86" s="96" t="s">
        <v>342</v>
      </c>
      <c r="C86" s="96" t="s">
        <v>425</v>
      </c>
      <c r="D86" s="96" t="s">
        <v>611</v>
      </c>
      <c r="E86" s="98">
        <v>42527</v>
      </c>
      <c r="F86" s="98">
        <v>42579</v>
      </c>
      <c r="G86" s="96">
        <v>30</v>
      </c>
      <c r="H86" s="96">
        <v>30</v>
      </c>
      <c r="I86" s="115">
        <v>60.6</v>
      </c>
      <c r="J86" s="114"/>
    </row>
    <row r="87" spans="1:10" s="96" customFormat="1" ht="30" x14ac:dyDescent="0.25">
      <c r="A87" s="96" t="s">
        <v>164</v>
      </c>
      <c r="B87" s="96" t="s">
        <v>342</v>
      </c>
      <c r="C87" s="96" t="s">
        <v>424</v>
      </c>
      <c r="D87" s="96" t="s">
        <v>611</v>
      </c>
      <c r="E87" s="98">
        <v>42524</v>
      </c>
      <c r="F87" s="98">
        <v>42579</v>
      </c>
      <c r="G87" s="96">
        <v>15</v>
      </c>
      <c r="H87" s="96">
        <v>15</v>
      </c>
      <c r="I87" s="115">
        <v>15.75</v>
      </c>
    </row>
    <row r="88" spans="1:10" s="96" customFormat="1" ht="30" x14ac:dyDescent="0.25">
      <c r="A88" s="96" t="s">
        <v>165</v>
      </c>
      <c r="B88" s="96" t="s">
        <v>342</v>
      </c>
      <c r="C88" s="96" t="s">
        <v>424</v>
      </c>
      <c r="D88" s="96" t="s">
        <v>611</v>
      </c>
      <c r="E88" s="98">
        <v>42524</v>
      </c>
      <c r="F88" s="98">
        <v>42579</v>
      </c>
      <c r="G88" s="96">
        <v>15</v>
      </c>
      <c r="H88" s="96">
        <v>15</v>
      </c>
      <c r="I88" s="115">
        <v>15.75</v>
      </c>
    </row>
    <row r="89" spans="1:10" s="96" customFormat="1" ht="45" x14ac:dyDescent="0.25">
      <c r="A89" s="96" t="s">
        <v>170</v>
      </c>
      <c r="B89" s="96" t="s">
        <v>342</v>
      </c>
      <c r="C89" s="96" t="s">
        <v>423</v>
      </c>
      <c r="D89" s="96" t="s">
        <v>611</v>
      </c>
      <c r="E89" s="98">
        <v>42524</v>
      </c>
      <c r="F89" s="98">
        <v>42576</v>
      </c>
      <c r="G89" s="96">
        <v>15</v>
      </c>
      <c r="H89" s="96">
        <v>15</v>
      </c>
      <c r="I89" s="115">
        <v>19.5</v>
      </c>
    </row>
    <row r="90" spans="1:10" s="96" customFormat="1" ht="45" x14ac:dyDescent="0.25">
      <c r="A90" s="96" t="s">
        <v>171</v>
      </c>
      <c r="B90" s="96" t="s">
        <v>342</v>
      </c>
      <c r="C90" s="96" t="s">
        <v>423</v>
      </c>
      <c r="D90" s="96" t="s">
        <v>611</v>
      </c>
      <c r="E90" s="98">
        <v>42524</v>
      </c>
      <c r="F90" s="98">
        <v>42576</v>
      </c>
      <c r="G90" s="96">
        <v>15</v>
      </c>
      <c r="H90" s="96">
        <v>15</v>
      </c>
      <c r="I90" s="115">
        <v>19.5</v>
      </c>
    </row>
    <row r="91" spans="1:10" s="96" customFormat="1" ht="45" x14ac:dyDescent="0.25">
      <c r="A91" s="96" t="s">
        <v>172</v>
      </c>
      <c r="B91" s="96" t="s">
        <v>342</v>
      </c>
      <c r="C91" s="96" t="s">
        <v>424</v>
      </c>
      <c r="D91" s="96" t="s">
        <v>611</v>
      </c>
      <c r="E91" s="98">
        <v>42524</v>
      </c>
      <c r="F91" s="98">
        <v>42579</v>
      </c>
      <c r="G91" s="96">
        <v>15</v>
      </c>
      <c r="H91" s="96">
        <v>15</v>
      </c>
      <c r="I91" s="115">
        <v>19.05</v>
      </c>
    </row>
    <row r="92" spans="1:10" s="96" customFormat="1" ht="45" x14ac:dyDescent="0.25">
      <c r="A92" s="96" t="s">
        <v>173</v>
      </c>
      <c r="B92" s="96" t="s">
        <v>342</v>
      </c>
      <c r="C92" s="96" t="s">
        <v>424</v>
      </c>
      <c r="D92" s="96" t="s">
        <v>611</v>
      </c>
      <c r="E92" s="98">
        <v>42524</v>
      </c>
      <c r="F92" s="98">
        <v>42579</v>
      </c>
      <c r="G92" s="96">
        <v>15</v>
      </c>
      <c r="H92" s="96">
        <v>15</v>
      </c>
      <c r="I92" s="115">
        <v>19.2</v>
      </c>
    </row>
    <row r="93" spans="1:10" s="96" customFormat="1" ht="60" x14ac:dyDescent="0.25">
      <c r="A93" s="96" t="s">
        <v>151</v>
      </c>
      <c r="B93" s="96" t="s">
        <v>342</v>
      </c>
      <c r="C93" s="96" t="s">
        <v>431</v>
      </c>
      <c r="D93" s="96" t="s">
        <v>611</v>
      </c>
      <c r="E93" s="98">
        <v>42527</v>
      </c>
      <c r="F93" s="98">
        <v>42613</v>
      </c>
      <c r="G93" s="96">
        <v>30</v>
      </c>
      <c r="H93" s="96">
        <v>30</v>
      </c>
      <c r="I93" s="115">
        <v>37.5</v>
      </c>
    </row>
    <row r="94" spans="1:10" s="96" customFormat="1" ht="60" x14ac:dyDescent="0.25">
      <c r="A94" s="96" t="s">
        <v>151</v>
      </c>
      <c r="B94" s="96" t="s">
        <v>514</v>
      </c>
      <c r="C94" s="96" t="s">
        <v>548</v>
      </c>
      <c r="D94" s="96" t="s">
        <v>611</v>
      </c>
      <c r="E94" s="98">
        <v>42591</v>
      </c>
      <c r="F94" s="98">
        <v>42772</v>
      </c>
      <c r="G94" s="96">
        <v>30</v>
      </c>
      <c r="H94" s="96">
        <v>30</v>
      </c>
      <c r="I94" s="115">
        <v>37.5</v>
      </c>
    </row>
    <row r="95" spans="1:10" s="96" customFormat="1" ht="60" x14ac:dyDescent="0.25">
      <c r="A95" s="96" t="s">
        <v>153</v>
      </c>
      <c r="B95" s="96" t="s">
        <v>342</v>
      </c>
      <c r="C95" s="96" t="s">
        <v>424</v>
      </c>
      <c r="D95" s="96" t="s">
        <v>611</v>
      </c>
      <c r="E95" s="98">
        <v>42524</v>
      </c>
      <c r="F95" s="98">
        <v>42579</v>
      </c>
      <c r="G95" s="96">
        <v>30</v>
      </c>
      <c r="H95" s="96">
        <v>30</v>
      </c>
      <c r="I95" s="115">
        <v>51.9</v>
      </c>
    </row>
    <row r="96" spans="1:10" s="96" customFormat="1" ht="60.75" thickBot="1" x14ac:dyDescent="0.3">
      <c r="A96" s="96" t="s">
        <v>155</v>
      </c>
      <c r="B96" s="96" t="s">
        <v>342</v>
      </c>
      <c r="C96" s="96" t="s">
        <v>424</v>
      </c>
      <c r="D96" s="96" t="s">
        <v>611</v>
      </c>
      <c r="E96" s="98">
        <v>42524</v>
      </c>
      <c r="F96" s="98">
        <v>42579</v>
      </c>
      <c r="G96" s="96">
        <v>30</v>
      </c>
      <c r="H96" s="96">
        <v>30</v>
      </c>
      <c r="I96" s="115">
        <v>51.9</v>
      </c>
    </row>
    <row r="97" spans="1:10" s="96" customFormat="1" ht="16.5" thickTop="1" thickBot="1" x14ac:dyDescent="0.3">
      <c r="A97" s="104" t="s">
        <v>357</v>
      </c>
      <c r="B97" s="105"/>
      <c r="C97" s="106"/>
      <c r="D97" s="106"/>
      <c r="E97" s="106"/>
      <c r="F97" s="106"/>
      <c r="G97" s="107">
        <f>SUM(G5:G16)</f>
        <v>535</v>
      </c>
      <c r="H97" s="107">
        <f>SUM(H5:H16)</f>
        <v>535</v>
      </c>
      <c r="I97" s="108">
        <f>SUM(I5:I96)</f>
        <v>7581.920000000001</v>
      </c>
    </row>
    <row r="98" spans="1:10" s="96" customFormat="1" ht="15.75" thickTop="1" x14ac:dyDescent="0.25">
      <c r="A98" s="111"/>
      <c r="B98" s="111"/>
      <c r="C98" s="111"/>
      <c r="D98" s="111"/>
      <c r="E98" s="111"/>
      <c r="F98" s="111"/>
      <c r="G98" s="112"/>
      <c r="H98" s="112"/>
      <c r="I98" s="113"/>
      <c r="J98" s="114"/>
    </row>
    <row r="99" spans="1:10" s="96" customFormat="1" x14ac:dyDescent="0.25">
      <c r="A99" s="100" t="s">
        <v>359</v>
      </c>
      <c r="B99" s="99"/>
      <c r="C99" s="99"/>
      <c r="D99" s="99"/>
      <c r="E99" s="99"/>
      <c r="F99" s="99"/>
      <c r="G99" s="99"/>
      <c r="I99" s="109"/>
    </row>
    <row r="100" spans="1:10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10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10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10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10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10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10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10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10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10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10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10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10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</sheetData>
  <sheetProtection algorithmName="SHA-512" hashValue="zZSYiBfFd3qCTi2x9sRbs+VXd8ZjaHdJNNHgOHHTiW417gVd8Utfxm/L+XcqP2IgZqEkM1H0Jtvl16m1TS6LOQ==" saltValue="XIAC5AaAer5YQXpsb44Yo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0">
    <tabColor theme="0"/>
  </sheetPr>
  <dimension ref="A1:J269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570312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683</v>
      </c>
      <c r="B1" s="95"/>
    </row>
    <row r="2" spans="1:9" x14ac:dyDescent="0.25">
      <c r="A2" s="102" t="s">
        <v>3</v>
      </c>
      <c r="B2" s="96">
        <v>250000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60" x14ac:dyDescent="0.25">
      <c r="A5" s="96" t="s">
        <v>44</v>
      </c>
      <c r="B5" s="96" t="s">
        <v>516</v>
      </c>
      <c r="C5" s="96" t="s">
        <v>542</v>
      </c>
      <c r="D5" s="96" t="s">
        <v>611</v>
      </c>
      <c r="E5" s="98">
        <v>42591</v>
      </c>
      <c r="F5" s="98">
        <v>42660</v>
      </c>
      <c r="G5" s="96">
        <v>3</v>
      </c>
      <c r="H5" s="96">
        <v>3</v>
      </c>
      <c r="I5" s="115">
        <v>10.5</v>
      </c>
    </row>
    <row r="6" spans="1:9" ht="45" x14ac:dyDescent="0.25">
      <c r="A6" s="96" t="s">
        <v>47</v>
      </c>
      <c r="B6" s="96" t="s">
        <v>516</v>
      </c>
      <c r="C6" s="96" t="s">
        <v>550</v>
      </c>
      <c r="D6" s="96" t="s">
        <v>611</v>
      </c>
      <c r="E6" s="98">
        <v>42591</v>
      </c>
      <c r="F6" s="98">
        <v>42640</v>
      </c>
      <c r="G6" s="96">
        <v>2</v>
      </c>
      <c r="H6" s="96">
        <v>2</v>
      </c>
      <c r="I6" s="115">
        <v>5</v>
      </c>
    </row>
    <row r="7" spans="1:9" ht="75" x14ac:dyDescent="0.25">
      <c r="A7" s="96" t="s">
        <v>59</v>
      </c>
      <c r="B7" s="96" t="s">
        <v>516</v>
      </c>
      <c r="C7" s="96" t="s">
        <v>548</v>
      </c>
      <c r="D7" s="96" t="s">
        <v>611</v>
      </c>
      <c r="E7" s="98">
        <v>42591</v>
      </c>
      <c r="F7" s="98">
        <v>42772</v>
      </c>
      <c r="G7" s="96">
        <v>50</v>
      </c>
      <c r="H7" s="96">
        <v>50</v>
      </c>
      <c r="I7" s="115">
        <v>16</v>
      </c>
    </row>
    <row r="8" spans="1:9" s="96" customFormat="1" ht="75" x14ac:dyDescent="0.25">
      <c r="A8" s="96" t="s">
        <v>60</v>
      </c>
      <c r="B8" s="96" t="s">
        <v>516</v>
      </c>
      <c r="C8" s="96" t="s">
        <v>548</v>
      </c>
      <c r="D8" s="96" t="s">
        <v>692</v>
      </c>
      <c r="E8" s="98">
        <v>42591</v>
      </c>
      <c r="F8" s="98">
        <v>42772</v>
      </c>
      <c r="G8" s="96">
        <v>50</v>
      </c>
      <c r="H8" s="96">
        <v>25</v>
      </c>
      <c r="I8" s="115">
        <v>8</v>
      </c>
    </row>
    <row r="9" spans="1:9" s="96" customFormat="1" ht="45" x14ac:dyDescent="0.25">
      <c r="A9" s="96" t="s">
        <v>81</v>
      </c>
      <c r="B9" s="96" t="s">
        <v>516</v>
      </c>
      <c r="C9" s="96" t="s">
        <v>535</v>
      </c>
      <c r="D9" s="96" t="s">
        <v>611</v>
      </c>
      <c r="E9" s="98">
        <v>42591</v>
      </c>
      <c r="F9" s="98">
        <v>42640</v>
      </c>
      <c r="G9" s="96">
        <v>20</v>
      </c>
      <c r="H9" s="96">
        <v>20</v>
      </c>
      <c r="I9" s="115">
        <v>34</v>
      </c>
    </row>
    <row r="10" spans="1:9" s="96" customFormat="1" ht="30" x14ac:dyDescent="0.25">
      <c r="A10" s="96" t="s">
        <v>77</v>
      </c>
      <c r="B10" s="96" t="s">
        <v>516</v>
      </c>
      <c r="C10" s="96" t="s">
        <v>536</v>
      </c>
      <c r="D10" s="96" t="s">
        <v>611</v>
      </c>
      <c r="E10" s="98">
        <v>42591</v>
      </c>
      <c r="F10" s="98">
        <v>42667</v>
      </c>
      <c r="G10" s="96">
        <v>20</v>
      </c>
      <c r="H10" s="96">
        <v>20</v>
      </c>
      <c r="I10" s="115">
        <v>19</v>
      </c>
    </row>
    <row r="11" spans="1:9" s="96" customFormat="1" ht="30" x14ac:dyDescent="0.25">
      <c r="A11" s="96" t="s">
        <v>78</v>
      </c>
      <c r="B11" s="96" t="s">
        <v>516</v>
      </c>
      <c r="C11" s="96" t="s">
        <v>536</v>
      </c>
      <c r="D11" s="96" t="s">
        <v>611</v>
      </c>
      <c r="E11" s="98">
        <v>42591</v>
      </c>
      <c r="F11" s="98">
        <v>42667</v>
      </c>
      <c r="G11" s="96">
        <v>20</v>
      </c>
      <c r="H11" s="96">
        <v>20</v>
      </c>
      <c r="I11" s="115">
        <v>19.8</v>
      </c>
    </row>
    <row r="12" spans="1:9" s="96" customFormat="1" ht="30" x14ac:dyDescent="0.25">
      <c r="A12" s="96" t="s">
        <v>79</v>
      </c>
      <c r="B12" s="96" t="s">
        <v>516</v>
      </c>
      <c r="C12" s="96" t="s">
        <v>548</v>
      </c>
      <c r="D12" s="96" t="s">
        <v>611</v>
      </c>
      <c r="E12" s="98">
        <v>42591</v>
      </c>
      <c r="F12" s="98">
        <v>42772</v>
      </c>
      <c r="G12" s="96">
        <v>20</v>
      </c>
      <c r="H12" s="96">
        <v>20</v>
      </c>
      <c r="I12" s="115">
        <v>25.8</v>
      </c>
    </row>
    <row r="13" spans="1:9" s="96" customFormat="1" ht="45" x14ac:dyDescent="0.25">
      <c r="A13" s="96" t="s">
        <v>124</v>
      </c>
      <c r="B13" s="96" t="s">
        <v>516</v>
      </c>
      <c r="C13" s="96" t="s">
        <v>538</v>
      </c>
      <c r="D13" s="96" t="s">
        <v>611</v>
      </c>
      <c r="E13" s="98">
        <v>42591</v>
      </c>
      <c r="F13" s="98">
        <v>42646</v>
      </c>
      <c r="G13" s="96">
        <v>10</v>
      </c>
      <c r="H13" s="96">
        <v>10</v>
      </c>
      <c r="I13" s="115">
        <v>174.89999999999998</v>
      </c>
    </row>
    <row r="14" spans="1:9" s="96" customFormat="1" ht="45" x14ac:dyDescent="0.25">
      <c r="A14" s="96" t="s">
        <v>122</v>
      </c>
      <c r="B14" s="96" t="s">
        <v>516</v>
      </c>
      <c r="C14" s="96" t="s">
        <v>537</v>
      </c>
      <c r="D14" s="96" t="s">
        <v>611</v>
      </c>
      <c r="E14" s="98">
        <v>42591</v>
      </c>
      <c r="F14" s="98">
        <v>42647</v>
      </c>
      <c r="G14" s="96">
        <v>5</v>
      </c>
      <c r="H14" s="96">
        <v>5</v>
      </c>
      <c r="I14" s="115">
        <v>166</v>
      </c>
    </row>
    <row r="15" spans="1:9" ht="45" x14ac:dyDescent="0.25">
      <c r="A15" s="96" t="s">
        <v>123</v>
      </c>
      <c r="B15" s="96" t="s">
        <v>516</v>
      </c>
      <c r="C15" s="96" t="s">
        <v>548</v>
      </c>
      <c r="D15" s="96" t="s">
        <v>611</v>
      </c>
      <c r="E15" s="98">
        <v>42591</v>
      </c>
      <c r="F15" s="98">
        <v>42772</v>
      </c>
      <c r="G15" s="96">
        <v>5</v>
      </c>
      <c r="H15" s="96">
        <v>5</v>
      </c>
      <c r="I15" s="115">
        <v>29.2</v>
      </c>
    </row>
    <row r="16" spans="1:9" ht="45" x14ac:dyDescent="0.25">
      <c r="A16" s="96" t="s">
        <v>132</v>
      </c>
      <c r="B16" s="96" t="s">
        <v>516</v>
      </c>
      <c r="C16" s="96" t="s">
        <v>542</v>
      </c>
      <c r="D16" s="96" t="s">
        <v>611</v>
      </c>
      <c r="E16" s="98">
        <v>42591</v>
      </c>
      <c r="F16" s="98">
        <v>42660</v>
      </c>
      <c r="G16" s="96">
        <v>10</v>
      </c>
      <c r="H16" s="96">
        <v>10</v>
      </c>
      <c r="I16" s="115">
        <v>20</v>
      </c>
    </row>
    <row r="17" spans="1:9" ht="30" x14ac:dyDescent="0.25">
      <c r="A17" s="96" t="s">
        <v>144</v>
      </c>
      <c r="B17" s="96" t="s">
        <v>516</v>
      </c>
      <c r="C17" s="96" t="s">
        <v>477</v>
      </c>
      <c r="D17" s="96" t="s">
        <v>559</v>
      </c>
      <c r="E17" s="96" t="s">
        <v>477</v>
      </c>
      <c r="F17" s="96" t="s">
        <v>477</v>
      </c>
      <c r="G17" s="96">
        <v>50</v>
      </c>
      <c r="H17" s="96" t="s">
        <v>477</v>
      </c>
      <c r="I17" s="115">
        <v>0</v>
      </c>
    </row>
    <row r="18" spans="1:9" ht="30" x14ac:dyDescent="0.25">
      <c r="A18" s="96" t="s">
        <v>159</v>
      </c>
      <c r="B18" s="96" t="s">
        <v>516</v>
      </c>
      <c r="C18" s="96" t="s">
        <v>543</v>
      </c>
      <c r="D18" s="96" t="s">
        <v>611</v>
      </c>
      <c r="E18" s="98">
        <v>42591</v>
      </c>
      <c r="F18" s="98">
        <v>42639</v>
      </c>
      <c r="G18" s="96">
        <v>5</v>
      </c>
      <c r="H18" s="96">
        <v>5</v>
      </c>
      <c r="I18" s="115">
        <v>5.4</v>
      </c>
    </row>
    <row r="19" spans="1:9" ht="30" x14ac:dyDescent="0.25">
      <c r="A19" s="96" t="s">
        <v>179</v>
      </c>
      <c r="B19" s="96" t="s">
        <v>516</v>
      </c>
      <c r="C19" s="96" t="s">
        <v>542</v>
      </c>
      <c r="D19" s="96" t="s">
        <v>611</v>
      </c>
      <c r="E19" s="98">
        <v>42591</v>
      </c>
      <c r="F19" s="98">
        <v>42660</v>
      </c>
      <c r="G19" s="96">
        <v>20</v>
      </c>
      <c r="H19" s="96">
        <v>20</v>
      </c>
      <c r="I19" s="115">
        <v>56</v>
      </c>
    </row>
    <row r="20" spans="1:9" ht="30" x14ac:dyDescent="0.25">
      <c r="A20" s="96" t="s">
        <v>56</v>
      </c>
      <c r="B20" s="96" t="s">
        <v>516</v>
      </c>
      <c r="C20" s="96" t="s">
        <v>539</v>
      </c>
      <c r="D20" s="96" t="s">
        <v>611</v>
      </c>
      <c r="E20" s="98">
        <v>42591</v>
      </c>
      <c r="F20" s="98">
        <v>42633</v>
      </c>
      <c r="G20" s="96">
        <v>15</v>
      </c>
      <c r="H20" s="96">
        <v>15</v>
      </c>
      <c r="I20" s="115">
        <v>37.799999999999997</v>
      </c>
    </row>
    <row r="21" spans="1:9" s="96" customFormat="1" ht="75" x14ac:dyDescent="0.25">
      <c r="A21" s="96" t="s">
        <v>61</v>
      </c>
      <c r="B21" s="96" t="s">
        <v>516</v>
      </c>
      <c r="C21" s="96" t="s">
        <v>548</v>
      </c>
      <c r="D21" s="96" t="s">
        <v>611</v>
      </c>
      <c r="E21" s="98">
        <v>42591</v>
      </c>
      <c r="F21" s="98">
        <v>42772</v>
      </c>
      <c r="G21" s="96">
        <v>50</v>
      </c>
      <c r="H21" s="96">
        <v>50</v>
      </c>
      <c r="I21" s="115">
        <v>16</v>
      </c>
    </row>
    <row r="22" spans="1:9" s="96" customFormat="1" ht="75" x14ac:dyDescent="0.25">
      <c r="A22" s="96" t="s">
        <v>150</v>
      </c>
      <c r="B22" s="96" t="s">
        <v>516</v>
      </c>
      <c r="C22" s="96" t="s">
        <v>539</v>
      </c>
      <c r="D22" s="96" t="s">
        <v>611</v>
      </c>
      <c r="E22" s="98">
        <v>42591</v>
      </c>
      <c r="F22" s="98">
        <v>42633</v>
      </c>
      <c r="G22" s="96">
        <v>10</v>
      </c>
      <c r="H22" s="96">
        <v>10</v>
      </c>
      <c r="I22" s="115">
        <v>63.4</v>
      </c>
    </row>
    <row r="23" spans="1:9" s="96" customFormat="1" ht="30" x14ac:dyDescent="0.25">
      <c r="A23" s="96" t="s">
        <v>67</v>
      </c>
      <c r="B23" s="96" t="s">
        <v>516</v>
      </c>
      <c r="C23" s="96" t="s">
        <v>542</v>
      </c>
      <c r="D23" s="96" t="s">
        <v>611</v>
      </c>
      <c r="E23" s="98">
        <v>42591</v>
      </c>
      <c r="F23" s="98">
        <v>42660</v>
      </c>
      <c r="G23" s="96">
        <v>10</v>
      </c>
      <c r="H23" s="96">
        <v>10</v>
      </c>
      <c r="I23" s="115">
        <v>8.5</v>
      </c>
    </row>
    <row r="24" spans="1:9" s="96" customFormat="1" ht="60" x14ac:dyDescent="0.25">
      <c r="A24" s="96" t="s">
        <v>116</v>
      </c>
      <c r="B24" s="96" t="s">
        <v>516</v>
      </c>
      <c r="C24" s="96" t="s">
        <v>541</v>
      </c>
      <c r="D24" s="96" t="s">
        <v>692</v>
      </c>
      <c r="E24" s="98">
        <v>42591</v>
      </c>
      <c r="F24" s="98">
        <v>42641</v>
      </c>
      <c r="G24" s="96">
        <v>10</v>
      </c>
      <c r="H24" s="96">
        <v>6</v>
      </c>
      <c r="I24" s="115">
        <v>7.32</v>
      </c>
    </row>
    <row r="25" spans="1:9" s="96" customFormat="1" ht="45.75" thickBot="1" x14ac:dyDescent="0.3">
      <c r="A25" s="96" t="s">
        <v>125</v>
      </c>
      <c r="B25" s="96" t="s">
        <v>516</v>
      </c>
      <c r="C25" s="96" t="s">
        <v>540</v>
      </c>
      <c r="D25" s="96" t="s">
        <v>611</v>
      </c>
      <c r="E25" s="98">
        <v>42591</v>
      </c>
      <c r="F25" s="98">
        <v>42766</v>
      </c>
      <c r="G25" s="96">
        <v>10</v>
      </c>
      <c r="H25" s="96">
        <v>10</v>
      </c>
      <c r="I25" s="115">
        <v>77.5</v>
      </c>
    </row>
    <row r="26" spans="1:9" s="96" customFormat="1" ht="46.5" thickTop="1" thickBot="1" x14ac:dyDescent="0.3">
      <c r="A26" s="96" t="s">
        <v>48</v>
      </c>
      <c r="B26" s="96" t="s">
        <v>516</v>
      </c>
      <c r="C26" s="96" t="s">
        <v>543</v>
      </c>
      <c r="D26" s="96" t="s">
        <v>611</v>
      </c>
      <c r="E26" s="98">
        <v>42591</v>
      </c>
      <c r="F26" s="98">
        <v>42639</v>
      </c>
      <c r="G26" s="96">
        <v>10</v>
      </c>
      <c r="H26" s="96">
        <v>10</v>
      </c>
      <c r="I26" s="115">
        <v>4</v>
      </c>
    </row>
    <row r="27" spans="1:9" s="96" customFormat="1" ht="30.75" thickTop="1" x14ac:dyDescent="0.25">
      <c r="A27" s="96" t="s">
        <v>49</v>
      </c>
      <c r="B27" s="96" t="s">
        <v>516</v>
      </c>
      <c r="C27" s="96" t="s">
        <v>536</v>
      </c>
      <c r="D27" s="96" t="s">
        <v>611</v>
      </c>
      <c r="E27" s="98">
        <v>42591</v>
      </c>
      <c r="F27" s="98">
        <v>42667</v>
      </c>
      <c r="G27" s="96">
        <v>5</v>
      </c>
      <c r="H27" s="96">
        <v>5</v>
      </c>
      <c r="I27" s="115">
        <v>17.450000000000003</v>
      </c>
    </row>
    <row r="28" spans="1:9" s="96" customFormat="1" ht="60" x14ac:dyDescent="0.25">
      <c r="A28" s="96" t="s">
        <v>106</v>
      </c>
      <c r="B28" s="96" t="s">
        <v>516</v>
      </c>
      <c r="C28" s="96" t="s">
        <v>544</v>
      </c>
      <c r="D28" s="96" t="s">
        <v>698</v>
      </c>
      <c r="E28" s="98">
        <v>42591</v>
      </c>
      <c r="F28" s="96" t="s">
        <v>671</v>
      </c>
      <c r="G28" s="96">
        <v>1</v>
      </c>
      <c r="H28" s="96">
        <v>1</v>
      </c>
      <c r="I28" s="115">
        <v>22.44</v>
      </c>
    </row>
    <row r="29" spans="1:9" s="96" customFormat="1" ht="30" x14ac:dyDescent="0.25">
      <c r="A29" s="96" t="s">
        <v>166</v>
      </c>
      <c r="B29" s="96" t="s">
        <v>516</v>
      </c>
      <c r="C29" s="96" t="s">
        <v>543</v>
      </c>
      <c r="D29" s="96" t="s">
        <v>611</v>
      </c>
      <c r="E29" s="98">
        <v>42591</v>
      </c>
      <c r="F29" s="98">
        <v>42639</v>
      </c>
      <c r="G29" s="96">
        <v>3</v>
      </c>
      <c r="H29" s="96">
        <v>3</v>
      </c>
      <c r="I29" s="115">
        <v>2.82</v>
      </c>
    </row>
    <row r="30" spans="1:9" s="96" customFormat="1" ht="30" x14ac:dyDescent="0.25">
      <c r="A30" s="96" t="s">
        <v>178</v>
      </c>
      <c r="B30" s="96" t="s">
        <v>516</v>
      </c>
      <c r="C30" s="96" t="s">
        <v>548</v>
      </c>
      <c r="D30" s="96" t="s">
        <v>611</v>
      </c>
      <c r="E30" s="98">
        <v>42591</v>
      </c>
      <c r="F30" s="98">
        <v>42772</v>
      </c>
      <c r="G30" s="96">
        <v>20</v>
      </c>
      <c r="H30" s="96">
        <v>20</v>
      </c>
      <c r="I30" s="115">
        <v>53.8</v>
      </c>
    </row>
    <row r="31" spans="1:9" s="96" customFormat="1" ht="30" x14ac:dyDescent="0.25">
      <c r="A31" s="96" t="s">
        <v>57</v>
      </c>
      <c r="B31" s="96" t="s">
        <v>516</v>
      </c>
      <c r="C31" s="96" t="s">
        <v>539</v>
      </c>
      <c r="D31" s="96" t="s">
        <v>611</v>
      </c>
      <c r="E31" s="98">
        <v>42591</v>
      </c>
      <c r="F31" s="98">
        <v>42633</v>
      </c>
      <c r="G31" s="96">
        <v>15</v>
      </c>
      <c r="H31" s="96">
        <v>15</v>
      </c>
      <c r="I31" s="115">
        <v>38.25</v>
      </c>
    </row>
    <row r="32" spans="1:9" s="96" customFormat="1" ht="45" x14ac:dyDescent="0.25">
      <c r="A32" s="96" t="s">
        <v>89</v>
      </c>
      <c r="B32" s="96" t="s">
        <v>516</v>
      </c>
      <c r="C32" s="96" t="s">
        <v>542</v>
      </c>
      <c r="D32" s="96" t="s">
        <v>611</v>
      </c>
      <c r="E32" s="98">
        <v>42591</v>
      </c>
      <c r="F32" s="98">
        <v>42660</v>
      </c>
      <c r="G32" s="96">
        <v>10</v>
      </c>
      <c r="H32" s="96">
        <v>10</v>
      </c>
      <c r="I32" s="115">
        <v>68</v>
      </c>
    </row>
    <row r="33" spans="1:10" s="96" customFormat="1" ht="45" x14ac:dyDescent="0.25">
      <c r="A33" s="96" t="s">
        <v>134</v>
      </c>
      <c r="B33" s="96" t="s">
        <v>516</v>
      </c>
      <c r="C33" s="96" t="s">
        <v>547</v>
      </c>
      <c r="D33" s="96" t="s">
        <v>611</v>
      </c>
      <c r="E33" s="98">
        <v>42591</v>
      </c>
      <c r="F33" s="98">
        <v>42725</v>
      </c>
      <c r="G33" s="96">
        <v>5</v>
      </c>
      <c r="H33" s="96">
        <v>5</v>
      </c>
      <c r="I33" s="115">
        <v>52.45</v>
      </c>
    </row>
    <row r="34" spans="1:10" s="96" customFormat="1" ht="45" x14ac:dyDescent="0.25">
      <c r="A34" s="96" t="s">
        <v>114</v>
      </c>
      <c r="B34" s="96" t="s">
        <v>516</v>
      </c>
      <c r="C34" s="96" t="s">
        <v>546</v>
      </c>
      <c r="D34" s="96" t="s">
        <v>611</v>
      </c>
      <c r="E34" s="98">
        <v>42591</v>
      </c>
      <c r="F34" s="98">
        <v>42653</v>
      </c>
      <c r="G34" s="96">
        <v>10</v>
      </c>
      <c r="H34" s="96">
        <v>10</v>
      </c>
      <c r="I34" s="115">
        <v>10.3</v>
      </c>
    </row>
    <row r="35" spans="1:10" s="96" customFormat="1" ht="30" x14ac:dyDescent="0.25">
      <c r="A35" s="96" t="s">
        <v>176</v>
      </c>
      <c r="B35" s="96" t="s">
        <v>516</v>
      </c>
      <c r="C35" s="96" t="s">
        <v>549</v>
      </c>
      <c r="D35" s="96" t="s">
        <v>611</v>
      </c>
      <c r="E35" s="98">
        <v>42591</v>
      </c>
      <c r="F35" s="98">
        <v>42717</v>
      </c>
      <c r="G35" s="96">
        <v>10</v>
      </c>
      <c r="H35" s="96">
        <v>10</v>
      </c>
      <c r="I35" s="115">
        <v>18.799999999999997</v>
      </c>
    </row>
    <row r="36" spans="1:10" s="96" customFormat="1" ht="45" x14ac:dyDescent="0.25">
      <c r="A36" s="96" t="s">
        <v>97</v>
      </c>
      <c r="B36" s="96" t="s">
        <v>516</v>
      </c>
      <c r="C36" s="96" t="s">
        <v>539</v>
      </c>
      <c r="D36" s="96" t="s">
        <v>611</v>
      </c>
      <c r="E36" s="98">
        <v>42591</v>
      </c>
      <c r="F36" s="98">
        <v>42633</v>
      </c>
      <c r="G36" s="96">
        <v>100</v>
      </c>
      <c r="H36" s="96">
        <v>100</v>
      </c>
      <c r="I36" s="115">
        <v>7.0000000000000009</v>
      </c>
    </row>
    <row r="37" spans="1:10" s="96" customFormat="1" ht="45" x14ac:dyDescent="0.25">
      <c r="A37" s="96" t="s">
        <v>96</v>
      </c>
      <c r="B37" s="96" t="s">
        <v>516</v>
      </c>
      <c r="C37" s="96" t="s">
        <v>539</v>
      </c>
      <c r="D37" s="96" t="s">
        <v>611</v>
      </c>
      <c r="E37" s="98">
        <v>42591</v>
      </c>
      <c r="F37" s="98">
        <v>42633</v>
      </c>
      <c r="G37" s="96">
        <v>100</v>
      </c>
      <c r="H37" s="96">
        <v>100</v>
      </c>
      <c r="I37" s="115">
        <v>10</v>
      </c>
    </row>
    <row r="38" spans="1:10" s="96" customFormat="1" ht="60" x14ac:dyDescent="0.25">
      <c r="A38" s="96" t="s">
        <v>133</v>
      </c>
      <c r="B38" s="96" t="s">
        <v>516</v>
      </c>
      <c r="C38" s="96" t="s">
        <v>545</v>
      </c>
      <c r="D38" s="96" t="s">
        <v>699</v>
      </c>
      <c r="E38" s="98">
        <v>42591</v>
      </c>
      <c r="F38" s="96" t="s">
        <v>671</v>
      </c>
      <c r="G38" s="96">
        <v>5</v>
      </c>
      <c r="H38" s="96">
        <v>5</v>
      </c>
      <c r="I38" s="115">
        <v>18.25</v>
      </c>
    </row>
    <row r="39" spans="1:10" s="96" customFormat="1" ht="60" x14ac:dyDescent="0.25">
      <c r="A39" s="96" t="s">
        <v>160</v>
      </c>
      <c r="B39" s="96" t="s">
        <v>516</v>
      </c>
      <c r="C39" s="96" t="s">
        <v>539</v>
      </c>
      <c r="D39" s="96" t="s">
        <v>611</v>
      </c>
      <c r="E39" s="98">
        <v>42591</v>
      </c>
      <c r="F39" s="98">
        <v>42633</v>
      </c>
      <c r="G39" s="96">
        <v>5</v>
      </c>
      <c r="H39" s="96">
        <v>5</v>
      </c>
      <c r="I39" s="115">
        <v>322.5</v>
      </c>
    </row>
    <row r="40" spans="1:10" s="96" customFormat="1" ht="60" x14ac:dyDescent="0.25">
      <c r="A40" s="96" t="s">
        <v>156</v>
      </c>
      <c r="B40" s="96" t="s">
        <v>516</v>
      </c>
      <c r="C40" s="96" t="s">
        <v>543</v>
      </c>
      <c r="D40" s="96" t="s">
        <v>611</v>
      </c>
      <c r="E40" s="98">
        <v>42591</v>
      </c>
      <c r="F40" s="98">
        <v>42639</v>
      </c>
      <c r="G40" s="96">
        <v>10</v>
      </c>
      <c r="H40" s="96">
        <v>10</v>
      </c>
      <c r="I40" s="115">
        <v>18.899999999999999</v>
      </c>
    </row>
    <row r="41" spans="1:10" s="96" customFormat="1" ht="45" x14ac:dyDescent="0.25">
      <c r="A41" s="96" t="s">
        <v>158</v>
      </c>
      <c r="B41" s="96" t="s">
        <v>516</v>
      </c>
      <c r="C41" s="96" t="s">
        <v>543</v>
      </c>
      <c r="D41" s="96" t="s">
        <v>611</v>
      </c>
      <c r="E41" s="98">
        <v>42591</v>
      </c>
      <c r="F41" s="98">
        <v>42639</v>
      </c>
      <c r="G41" s="96">
        <v>10</v>
      </c>
      <c r="H41" s="96">
        <v>10</v>
      </c>
      <c r="I41" s="115">
        <v>20.2</v>
      </c>
    </row>
    <row r="42" spans="1:10" s="96" customFormat="1" ht="45" x14ac:dyDescent="0.25">
      <c r="A42" s="96" t="s">
        <v>170</v>
      </c>
      <c r="B42" s="96" t="s">
        <v>516</v>
      </c>
      <c r="C42" s="96" t="s">
        <v>542</v>
      </c>
      <c r="D42" s="96" t="s">
        <v>611</v>
      </c>
      <c r="E42" s="98">
        <v>42591</v>
      </c>
      <c r="F42" s="98">
        <v>42660</v>
      </c>
      <c r="G42" s="96">
        <v>20</v>
      </c>
      <c r="H42" s="96">
        <v>20</v>
      </c>
      <c r="I42" s="115">
        <v>26</v>
      </c>
    </row>
    <row r="43" spans="1:10" s="96" customFormat="1" ht="75" x14ac:dyDescent="0.25">
      <c r="A43" s="96" t="s">
        <v>135</v>
      </c>
      <c r="B43" s="96" t="s">
        <v>516</v>
      </c>
      <c r="C43" s="96" t="s">
        <v>545</v>
      </c>
      <c r="D43" s="96" t="s">
        <v>699</v>
      </c>
      <c r="E43" s="98">
        <v>42591</v>
      </c>
      <c r="F43" s="96" t="s">
        <v>671</v>
      </c>
      <c r="G43" s="96">
        <v>5</v>
      </c>
      <c r="H43" s="96">
        <v>5</v>
      </c>
      <c r="I43" s="115">
        <v>18.75</v>
      </c>
    </row>
    <row r="44" spans="1:10" s="96" customFormat="1" ht="60" x14ac:dyDescent="0.25">
      <c r="A44" s="96" t="s">
        <v>151</v>
      </c>
      <c r="B44" s="96" t="s">
        <v>516</v>
      </c>
      <c r="C44" s="96" t="s">
        <v>548</v>
      </c>
      <c r="D44" s="96" t="s">
        <v>611</v>
      </c>
      <c r="E44" s="98">
        <v>42591</v>
      </c>
      <c r="F44" s="98">
        <v>42772</v>
      </c>
      <c r="G44" s="96">
        <v>10</v>
      </c>
      <c r="H44" s="96">
        <v>10</v>
      </c>
      <c r="I44" s="115">
        <v>12.5</v>
      </c>
    </row>
    <row r="45" spans="1:10" s="96" customFormat="1" ht="45" x14ac:dyDescent="0.25">
      <c r="A45" s="96" t="s">
        <v>50</v>
      </c>
      <c r="B45" s="96" t="s">
        <v>516</v>
      </c>
      <c r="C45" s="96" t="s">
        <v>542</v>
      </c>
      <c r="D45" s="96" t="s">
        <v>611</v>
      </c>
      <c r="E45" s="98">
        <v>42591</v>
      </c>
      <c r="F45" s="98">
        <v>42660</v>
      </c>
      <c r="G45" s="96">
        <v>10</v>
      </c>
      <c r="H45" s="96">
        <v>10</v>
      </c>
      <c r="I45" s="115">
        <v>199</v>
      </c>
    </row>
    <row r="46" spans="1:10" s="96" customFormat="1" ht="45.75" thickBot="1" x14ac:dyDescent="0.3">
      <c r="A46" s="96" t="s">
        <v>531</v>
      </c>
      <c r="B46" s="96" t="s">
        <v>516</v>
      </c>
      <c r="C46" s="96" t="s">
        <v>542</v>
      </c>
      <c r="D46" s="96" t="s">
        <v>611</v>
      </c>
      <c r="E46" s="98">
        <v>42591</v>
      </c>
      <c r="F46" s="98">
        <v>42660</v>
      </c>
      <c r="G46" s="96">
        <v>10</v>
      </c>
      <c r="H46" s="96">
        <v>10</v>
      </c>
      <c r="I46" s="115">
        <v>31.5</v>
      </c>
    </row>
    <row r="47" spans="1:10" s="96" customFormat="1" ht="16.5" thickTop="1" thickBot="1" x14ac:dyDescent="0.3">
      <c r="A47" s="104" t="s">
        <v>357</v>
      </c>
      <c r="B47" s="105"/>
      <c r="C47" s="106"/>
      <c r="D47" s="106"/>
      <c r="E47" s="106"/>
      <c r="F47" s="106"/>
      <c r="G47" s="107">
        <f>SUM(G5:G46)</f>
        <v>769</v>
      </c>
      <c r="H47" s="107">
        <f>SUM(H5:H46)</f>
        <v>690</v>
      </c>
      <c r="I47" s="108">
        <f>SUM(I5:I46)</f>
        <v>1773.0300000000002</v>
      </c>
    </row>
    <row r="48" spans="1:10" s="96" customFormat="1" ht="15.75" thickTop="1" x14ac:dyDescent="0.25">
      <c r="A48" s="111"/>
      <c r="B48" s="111"/>
      <c r="C48" s="111"/>
      <c r="D48" s="111"/>
      <c r="E48" s="111"/>
      <c r="F48" s="111"/>
      <c r="G48" s="112"/>
      <c r="H48" s="112"/>
      <c r="I48" s="113"/>
      <c r="J48" s="114"/>
    </row>
    <row r="49" spans="1:9" s="96" customFormat="1" x14ac:dyDescent="0.25">
      <c r="A49" s="100" t="s">
        <v>359</v>
      </c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  <row r="266" spans="1:9" s="96" customFormat="1" x14ac:dyDescent="0.25">
      <c r="A266"/>
      <c r="B266" s="99"/>
      <c r="C266" s="99"/>
      <c r="D266" s="99"/>
      <c r="E266" s="99"/>
      <c r="F266" s="99"/>
      <c r="G266" s="99"/>
      <c r="I266" s="109"/>
    </row>
    <row r="267" spans="1:9" s="96" customFormat="1" x14ac:dyDescent="0.25">
      <c r="A267"/>
      <c r="B267" s="99"/>
      <c r="C267" s="99"/>
      <c r="D267" s="99"/>
      <c r="E267" s="99"/>
      <c r="F267" s="99"/>
      <c r="G267" s="99"/>
      <c r="I267" s="109"/>
    </row>
    <row r="268" spans="1:9" s="96" customFormat="1" x14ac:dyDescent="0.25">
      <c r="A268"/>
      <c r="B268" s="99"/>
      <c r="C268" s="99"/>
      <c r="D268" s="99"/>
      <c r="E268" s="99"/>
      <c r="F268" s="99"/>
      <c r="G268" s="99"/>
      <c r="I268" s="109"/>
    </row>
    <row r="269" spans="1:9" s="96" customFormat="1" x14ac:dyDescent="0.25">
      <c r="A269"/>
      <c r="B269" s="99"/>
      <c r="C269" s="99"/>
      <c r="D269" s="99"/>
      <c r="E269" s="99"/>
      <c r="F269" s="99"/>
      <c r="G269" s="99"/>
      <c r="I269" s="109"/>
    </row>
  </sheetData>
  <sheetProtection algorithmName="SHA-512" hashValue="hjscODeH+nBVz1mw1RJu221YFSjjvEIRRZfrebmEAFso0RJqDK4mnE4RShyRAebVAHTKsZrv1Rj+eskfqze/3w==" saltValue="Gumhy8S9+iWifSCqHelVeA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1"/>
  <dimension ref="A1:J169"/>
  <sheetViews>
    <sheetView showGridLines="0" workbookViewId="0">
      <selection activeCell="C2" sqref="C2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10" ht="23.25" customHeight="1" x14ac:dyDescent="0.25">
      <c r="A1" s="94" t="s">
        <v>259</v>
      </c>
      <c r="B1" s="95"/>
    </row>
    <row r="2" spans="1:10" x14ac:dyDescent="0.25">
      <c r="A2" s="102" t="s">
        <v>3</v>
      </c>
      <c r="B2" s="96">
        <v>250100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10" ht="45" x14ac:dyDescent="0.25">
      <c r="A5" s="96" t="s">
        <v>126</v>
      </c>
      <c r="B5" s="96" t="s">
        <v>260</v>
      </c>
      <c r="C5" s="96" t="s">
        <v>428</v>
      </c>
      <c r="D5" s="96" t="s">
        <v>611</v>
      </c>
      <c r="E5" s="98">
        <v>42527</v>
      </c>
      <c r="F5" s="98">
        <v>42639</v>
      </c>
      <c r="G5" s="96">
        <v>5</v>
      </c>
      <c r="H5" s="96">
        <v>5</v>
      </c>
      <c r="I5" s="115">
        <v>10</v>
      </c>
    </row>
    <row r="6" spans="1:10" ht="75" x14ac:dyDescent="0.25">
      <c r="A6" s="96" t="s">
        <v>58</v>
      </c>
      <c r="B6" s="96" t="s">
        <v>260</v>
      </c>
      <c r="C6" s="96" t="s">
        <v>418</v>
      </c>
      <c r="D6" s="96" t="s">
        <v>611</v>
      </c>
      <c r="E6" s="98">
        <v>42524</v>
      </c>
      <c r="F6" s="98">
        <v>42583</v>
      </c>
      <c r="G6" s="96">
        <v>50</v>
      </c>
      <c r="H6" s="96">
        <v>50</v>
      </c>
      <c r="I6" s="115">
        <v>25</v>
      </c>
    </row>
    <row r="7" spans="1:10" ht="75" x14ac:dyDescent="0.25">
      <c r="A7" s="96" t="s">
        <v>60</v>
      </c>
      <c r="B7" s="96" t="s">
        <v>260</v>
      </c>
      <c r="C7" s="96" t="s">
        <v>431</v>
      </c>
      <c r="D7" s="96" t="s">
        <v>611</v>
      </c>
      <c r="E7" s="98">
        <v>42527</v>
      </c>
      <c r="F7" s="98">
        <v>42613</v>
      </c>
      <c r="G7" s="96">
        <v>50</v>
      </c>
      <c r="H7" s="96">
        <v>50</v>
      </c>
      <c r="I7" s="115">
        <v>16</v>
      </c>
    </row>
    <row r="8" spans="1:10" s="96" customFormat="1" ht="30" x14ac:dyDescent="0.25">
      <c r="A8" s="96" t="s">
        <v>78</v>
      </c>
      <c r="B8" s="96" t="s">
        <v>260</v>
      </c>
      <c r="C8" s="96" t="s">
        <v>415</v>
      </c>
      <c r="D8" s="96" t="s">
        <v>611</v>
      </c>
      <c r="E8" s="98">
        <v>42524</v>
      </c>
      <c r="F8" s="98">
        <v>42564</v>
      </c>
      <c r="G8" s="96">
        <v>10</v>
      </c>
      <c r="H8" s="96">
        <v>10</v>
      </c>
      <c r="I8" s="115">
        <v>9.9</v>
      </c>
    </row>
    <row r="9" spans="1:10" s="96" customFormat="1" ht="45" x14ac:dyDescent="0.25">
      <c r="A9" s="96" t="s">
        <v>121</v>
      </c>
      <c r="B9" s="96" t="s">
        <v>260</v>
      </c>
      <c r="C9" s="96" t="s">
        <v>422</v>
      </c>
      <c r="D9" s="96" t="s">
        <v>611</v>
      </c>
      <c r="E9" s="98">
        <v>42524</v>
      </c>
      <c r="F9" s="98">
        <v>42590</v>
      </c>
      <c r="G9" s="96">
        <v>2</v>
      </c>
      <c r="H9" s="96">
        <v>2</v>
      </c>
      <c r="I9" s="115">
        <v>39.979999999999997</v>
      </c>
    </row>
    <row r="10" spans="1:10" s="96" customFormat="1" ht="45" x14ac:dyDescent="0.25">
      <c r="A10" s="96" t="s">
        <v>123</v>
      </c>
      <c r="B10" s="96" t="s">
        <v>260</v>
      </c>
      <c r="C10" s="96" t="s">
        <v>431</v>
      </c>
      <c r="D10" s="96" t="s">
        <v>611</v>
      </c>
      <c r="E10" s="98">
        <v>42527</v>
      </c>
      <c r="F10" s="98">
        <v>42613</v>
      </c>
      <c r="G10" s="96">
        <v>10</v>
      </c>
      <c r="H10" s="96">
        <v>10</v>
      </c>
      <c r="I10" s="115">
        <v>58.4</v>
      </c>
    </row>
    <row r="11" spans="1:10" s="96" customFormat="1" ht="45" x14ac:dyDescent="0.25">
      <c r="A11" s="96" t="s">
        <v>161</v>
      </c>
      <c r="B11" s="96" t="s">
        <v>260</v>
      </c>
      <c r="C11" s="96" t="s">
        <v>432</v>
      </c>
      <c r="D11" s="96" t="s">
        <v>611</v>
      </c>
      <c r="E11" s="98">
        <v>42527</v>
      </c>
      <c r="F11" s="98">
        <v>42562</v>
      </c>
      <c r="G11" s="96">
        <v>10</v>
      </c>
      <c r="H11" s="96">
        <v>10</v>
      </c>
      <c r="I11" s="115">
        <v>15.1</v>
      </c>
    </row>
    <row r="12" spans="1:10" s="96" customFormat="1" ht="60" x14ac:dyDescent="0.25">
      <c r="A12" s="96" t="s">
        <v>162</v>
      </c>
      <c r="B12" s="96" t="s">
        <v>260</v>
      </c>
      <c r="C12" s="96" t="s">
        <v>432</v>
      </c>
      <c r="D12" s="96" t="s">
        <v>611</v>
      </c>
      <c r="E12" s="98">
        <v>42527</v>
      </c>
      <c r="F12" s="98">
        <v>42562</v>
      </c>
      <c r="G12" s="96">
        <v>10</v>
      </c>
      <c r="H12" s="96">
        <v>10</v>
      </c>
      <c r="I12" s="115">
        <v>14.9</v>
      </c>
      <c r="J12" s="114"/>
    </row>
    <row r="13" spans="1:10" s="96" customFormat="1" ht="30" x14ac:dyDescent="0.25">
      <c r="A13" s="96" t="s">
        <v>179</v>
      </c>
      <c r="B13" s="96" t="s">
        <v>260</v>
      </c>
      <c r="C13" s="96" t="s">
        <v>423</v>
      </c>
      <c r="D13" s="96" t="s">
        <v>611</v>
      </c>
      <c r="E13" s="98">
        <v>42524</v>
      </c>
      <c r="F13" s="98">
        <v>42576</v>
      </c>
      <c r="G13" s="96">
        <v>5</v>
      </c>
      <c r="H13" s="96">
        <v>5</v>
      </c>
      <c r="I13" s="115">
        <v>14</v>
      </c>
    </row>
    <row r="14" spans="1:10" s="96" customFormat="1" ht="45" x14ac:dyDescent="0.25">
      <c r="A14" s="96" t="s">
        <v>51</v>
      </c>
      <c r="B14" s="96" t="s">
        <v>260</v>
      </c>
      <c r="C14" s="96" t="s">
        <v>423</v>
      </c>
      <c r="D14" s="96" t="s">
        <v>611</v>
      </c>
      <c r="E14" s="98">
        <v>42524</v>
      </c>
      <c r="F14" s="98">
        <v>42576</v>
      </c>
      <c r="G14" s="96">
        <v>10</v>
      </c>
      <c r="H14" s="96">
        <v>10</v>
      </c>
      <c r="I14" s="115">
        <v>8.5</v>
      </c>
    </row>
    <row r="15" spans="1:10" s="96" customFormat="1" ht="45" x14ac:dyDescent="0.25">
      <c r="A15" s="96" t="s">
        <v>52</v>
      </c>
      <c r="B15" s="96" t="s">
        <v>260</v>
      </c>
      <c r="C15" s="96" t="s">
        <v>424</v>
      </c>
      <c r="D15" s="96" t="s">
        <v>611</v>
      </c>
      <c r="E15" s="98">
        <v>42524</v>
      </c>
      <c r="F15" s="98">
        <v>42579</v>
      </c>
      <c r="G15" s="96">
        <v>30</v>
      </c>
      <c r="H15" s="96">
        <v>30</v>
      </c>
      <c r="I15" s="115">
        <v>17.099999999999998</v>
      </c>
    </row>
    <row r="16" spans="1:10" s="96" customFormat="1" ht="75" x14ac:dyDescent="0.25">
      <c r="A16" s="96" t="s">
        <v>61</v>
      </c>
      <c r="B16" s="96" t="s">
        <v>260</v>
      </c>
      <c r="C16" s="96" t="s">
        <v>431</v>
      </c>
      <c r="D16" s="96" t="s">
        <v>611</v>
      </c>
      <c r="E16" s="98">
        <v>42527</v>
      </c>
      <c r="F16" s="98">
        <v>42613</v>
      </c>
      <c r="G16" s="96">
        <v>50</v>
      </c>
      <c r="H16" s="96">
        <v>50</v>
      </c>
      <c r="I16" s="115">
        <v>16</v>
      </c>
    </row>
    <row r="17" spans="1:10" s="96" customFormat="1" ht="60" x14ac:dyDescent="0.25">
      <c r="A17" s="96" t="s">
        <v>95</v>
      </c>
      <c r="B17" s="96" t="s">
        <v>260</v>
      </c>
      <c r="C17" s="96" t="s">
        <v>420</v>
      </c>
      <c r="D17" s="96" t="s">
        <v>692</v>
      </c>
      <c r="E17" s="98">
        <v>42524</v>
      </c>
      <c r="F17" s="98">
        <v>42579</v>
      </c>
      <c r="G17" s="96">
        <v>200</v>
      </c>
      <c r="H17" s="96">
        <v>100</v>
      </c>
      <c r="I17" s="115">
        <v>12</v>
      </c>
    </row>
    <row r="18" spans="1:10" s="96" customFormat="1" ht="60" x14ac:dyDescent="0.25">
      <c r="A18" s="96" t="s">
        <v>113</v>
      </c>
      <c r="B18" s="96" t="s">
        <v>260</v>
      </c>
      <c r="C18" s="96" t="s">
        <v>416</v>
      </c>
      <c r="D18" s="96" t="s">
        <v>692</v>
      </c>
      <c r="E18" s="98">
        <v>42524</v>
      </c>
      <c r="F18" s="98">
        <v>42597</v>
      </c>
      <c r="G18" s="96">
        <v>10</v>
      </c>
      <c r="H18" s="96">
        <v>5</v>
      </c>
      <c r="I18" s="115">
        <v>25</v>
      </c>
      <c r="J18" s="114"/>
    </row>
    <row r="19" spans="1:10" s="96" customFormat="1" ht="75" x14ac:dyDescent="0.25">
      <c r="A19" s="96" t="s">
        <v>150</v>
      </c>
      <c r="B19" s="96" t="s">
        <v>260</v>
      </c>
      <c r="C19" s="96" t="s">
        <v>420</v>
      </c>
      <c r="D19" s="96" t="s">
        <v>611</v>
      </c>
      <c r="E19" s="98">
        <v>42524</v>
      </c>
      <c r="F19" s="98">
        <v>42579</v>
      </c>
      <c r="G19" s="96">
        <v>20</v>
      </c>
      <c r="H19" s="96">
        <v>20</v>
      </c>
      <c r="I19" s="115">
        <v>126.8</v>
      </c>
    </row>
    <row r="20" spans="1:10" s="96" customFormat="1" ht="45.75" thickBot="1" x14ac:dyDescent="0.3">
      <c r="A20" s="96" t="s">
        <v>177</v>
      </c>
      <c r="B20" s="96" t="s">
        <v>260</v>
      </c>
      <c r="C20" s="96" t="s">
        <v>424</v>
      </c>
      <c r="D20" s="96" t="s">
        <v>611</v>
      </c>
      <c r="E20" s="98">
        <v>42524</v>
      </c>
      <c r="F20" s="98">
        <v>42579</v>
      </c>
      <c r="G20" s="96">
        <v>100</v>
      </c>
      <c r="H20" s="96">
        <v>100</v>
      </c>
      <c r="I20" s="115">
        <v>15</v>
      </c>
    </row>
    <row r="21" spans="1:10" s="96" customFormat="1" ht="16.5" thickTop="1" thickBot="1" x14ac:dyDescent="0.3">
      <c r="A21" s="104" t="s">
        <v>357</v>
      </c>
      <c r="B21" s="105"/>
      <c r="C21" s="106"/>
      <c r="D21" s="106"/>
      <c r="E21" s="106"/>
      <c r="F21" s="106"/>
      <c r="G21" s="107">
        <f>SUM(G5:G20)</f>
        <v>572</v>
      </c>
      <c r="H21" s="107">
        <f>SUM(H5:H20)</f>
        <v>467</v>
      </c>
      <c r="I21" s="108">
        <f>SUM(I5:I20)</f>
        <v>423.68</v>
      </c>
    </row>
    <row r="22" spans="1:10" s="96" customFormat="1" ht="15.75" thickTop="1" x14ac:dyDescent="0.25">
      <c r="A22" s="111"/>
      <c r="B22" s="111"/>
      <c r="C22" s="111"/>
      <c r="D22" s="111"/>
      <c r="E22" s="111"/>
      <c r="F22" s="111"/>
      <c r="G22" s="112"/>
      <c r="H22" s="112"/>
      <c r="I22" s="113"/>
      <c r="J22" s="114"/>
    </row>
    <row r="23" spans="1:10" s="96" customFormat="1" x14ac:dyDescent="0.25">
      <c r="A23" s="100" t="s">
        <v>359</v>
      </c>
      <c r="B23" s="99"/>
      <c r="C23" s="99"/>
      <c r="D23" s="99"/>
      <c r="E23" s="99"/>
      <c r="F23" s="99"/>
      <c r="G23" s="99"/>
      <c r="I23" s="109"/>
    </row>
    <row r="24" spans="1:10" s="96" customFormat="1" x14ac:dyDescent="0.25">
      <c r="A24"/>
      <c r="B24" s="99"/>
      <c r="C24" s="99"/>
      <c r="D24" s="99"/>
      <c r="E24" s="99"/>
      <c r="F24" s="99"/>
      <c r="G24" s="99"/>
      <c r="I24" s="109"/>
    </row>
    <row r="25" spans="1:10" s="96" customFormat="1" x14ac:dyDescent="0.25">
      <c r="A25"/>
      <c r="B25" s="99"/>
      <c r="C25" s="99"/>
      <c r="D25" s="99"/>
      <c r="E25" s="99"/>
      <c r="F25" s="99"/>
      <c r="G25" s="99"/>
      <c r="I25" s="109"/>
    </row>
    <row r="26" spans="1:10" s="96" customFormat="1" x14ac:dyDescent="0.25">
      <c r="A26"/>
      <c r="B26" s="99"/>
      <c r="C26" s="99"/>
      <c r="D26" s="99"/>
      <c r="E26" s="99"/>
      <c r="F26" s="99"/>
      <c r="G26" s="99"/>
      <c r="I26" s="109"/>
    </row>
    <row r="27" spans="1:10" s="96" customFormat="1" x14ac:dyDescent="0.25">
      <c r="A27"/>
      <c r="B27" s="99"/>
      <c r="C27" s="99"/>
      <c r="D27" s="99"/>
      <c r="E27" s="99"/>
      <c r="F27" s="99"/>
      <c r="G27" s="99"/>
      <c r="I27" s="109"/>
    </row>
    <row r="28" spans="1:10" s="96" customFormat="1" x14ac:dyDescent="0.25">
      <c r="A28"/>
      <c r="B28" s="99"/>
      <c r="C28" s="99"/>
      <c r="D28" s="99"/>
      <c r="E28" s="99"/>
      <c r="F28" s="99"/>
      <c r="G28" s="99"/>
      <c r="H28" s="99"/>
      <c r="I28" s="99"/>
    </row>
    <row r="29" spans="1:10" s="96" customFormat="1" x14ac:dyDescent="0.25">
      <c r="A29"/>
      <c r="B29" s="99"/>
      <c r="C29" s="99"/>
      <c r="D29" s="99"/>
      <c r="E29" s="99"/>
      <c r="F29" s="99"/>
      <c r="G29" s="99"/>
      <c r="H29" s="99"/>
      <c r="I29" s="99"/>
    </row>
    <row r="30" spans="1:10" s="96" customFormat="1" x14ac:dyDescent="0.25">
      <c r="A30"/>
      <c r="B30" s="99"/>
      <c r="C30" s="99"/>
      <c r="D30" s="99"/>
      <c r="E30" s="99"/>
      <c r="F30" s="99"/>
      <c r="G30" s="99"/>
      <c r="H30" s="99"/>
      <c r="I30" s="99"/>
    </row>
    <row r="31" spans="1:10" s="96" customFormat="1" x14ac:dyDescent="0.25">
      <c r="A31"/>
      <c r="B31" s="99"/>
      <c r="C31" s="99"/>
      <c r="D31" s="99"/>
      <c r="E31" s="99"/>
      <c r="F31" s="99"/>
      <c r="G31" s="99"/>
      <c r="H31" s="99"/>
      <c r="I31" s="99"/>
    </row>
    <row r="32" spans="1:10" s="96" customFormat="1" x14ac:dyDescent="0.25">
      <c r="A32"/>
      <c r="B32" s="99"/>
      <c r="C32" s="99"/>
      <c r="D32" s="99"/>
      <c r="E32" s="99"/>
      <c r="F32" s="99"/>
      <c r="G32" s="99"/>
      <c r="H32" s="99"/>
      <c r="I32" s="99"/>
    </row>
    <row r="33" spans="1:9" s="96" customFormat="1" x14ac:dyDescent="0.25">
      <c r="A33"/>
      <c r="B33" s="99"/>
      <c r="C33" s="99"/>
      <c r="D33" s="99"/>
      <c r="E33" s="99"/>
      <c r="F33" s="99"/>
      <c r="G33" s="99"/>
      <c r="H33" s="99"/>
      <c r="I33" s="99"/>
    </row>
    <row r="34" spans="1:9" s="96" customFormat="1" x14ac:dyDescent="0.25">
      <c r="A34"/>
      <c r="B34" s="99"/>
      <c r="C34" s="99"/>
      <c r="D34" s="99"/>
      <c r="E34" s="99"/>
      <c r="F34" s="99"/>
      <c r="G34" s="99"/>
      <c r="H34" s="99"/>
      <c r="I34" s="99"/>
    </row>
    <row r="35" spans="1:9" s="96" customFormat="1" x14ac:dyDescent="0.25">
      <c r="A35"/>
      <c r="B35" s="99"/>
      <c r="C35" s="99"/>
      <c r="D35" s="99"/>
      <c r="E35" s="99"/>
      <c r="F35" s="99"/>
      <c r="G35" s="99"/>
      <c r="H35" s="99"/>
      <c r="I35" s="99"/>
    </row>
    <row r="36" spans="1:9" s="96" customFormat="1" x14ac:dyDescent="0.25">
      <c r="A36"/>
      <c r="B36" s="99"/>
      <c r="C36" s="99"/>
      <c r="D36" s="99"/>
      <c r="E36" s="99"/>
      <c r="F36" s="99"/>
      <c r="G36" s="99"/>
      <c r="H36" s="99"/>
      <c r="I36" s="99"/>
    </row>
    <row r="37" spans="1:9" s="96" customFormat="1" x14ac:dyDescent="0.25">
      <c r="A37"/>
      <c r="B37" s="99"/>
      <c r="C37" s="99"/>
      <c r="D37" s="99"/>
      <c r="E37" s="99"/>
      <c r="F37" s="99"/>
      <c r="G37" s="99"/>
      <c r="H37" s="99"/>
      <c r="I37" s="99"/>
    </row>
    <row r="38" spans="1:9" s="96" customFormat="1" x14ac:dyDescent="0.25">
      <c r="A38"/>
      <c r="B38" s="99"/>
      <c r="C38" s="99"/>
      <c r="D38" s="99"/>
      <c r="E38" s="99"/>
      <c r="F38" s="99"/>
      <c r="G38" s="99"/>
      <c r="H38" s="99"/>
      <c r="I38" s="99"/>
    </row>
    <row r="39" spans="1:9" s="96" customFormat="1" x14ac:dyDescent="0.25">
      <c r="A39"/>
      <c r="B39" s="99"/>
      <c r="C39" s="99"/>
      <c r="D39" s="99"/>
      <c r="E39" s="99"/>
      <c r="F39" s="99"/>
      <c r="G39" s="99"/>
      <c r="H39" s="99"/>
      <c r="I39" s="99"/>
    </row>
    <row r="40" spans="1:9" s="96" customFormat="1" x14ac:dyDescent="0.25">
      <c r="A40"/>
      <c r="B40" s="99"/>
      <c r="C40" s="99"/>
      <c r="D40" s="99"/>
      <c r="E40" s="99"/>
      <c r="F40" s="99"/>
      <c r="G40" s="99"/>
      <c r="H40" s="99"/>
      <c r="I40" s="99"/>
    </row>
    <row r="41" spans="1:9" s="96" customFormat="1" x14ac:dyDescent="0.25">
      <c r="A41"/>
      <c r="B41" s="99"/>
      <c r="C41" s="99"/>
      <c r="D41" s="99"/>
      <c r="E41" s="99"/>
      <c r="F41" s="99"/>
      <c r="G41" s="99"/>
      <c r="H41" s="99"/>
      <c r="I41" s="99"/>
    </row>
    <row r="42" spans="1:9" s="96" customFormat="1" x14ac:dyDescent="0.25">
      <c r="A42"/>
      <c r="B42" s="99"/>
      <c r="C42" s="99"/>
      <c r="D42" s="99"/>
      <c r="E42" s="99"/>
      <c r="F42" s="99"/>
      <c r="G42" s="99"/>
      <c r="H42" s="99"/>
      <c r="I42" s="99"/>
    </row>
    <row r="43" spans="1:9" s="96" customFormat="1" x14ac:dyDescent="0.25">
      <c r="A43"/>
      <c r="B43" s="99"/>
      <c r="C43" s="99"/>
      <c r="D43" s="99"/>
      <c r="E43" s="99"/>
      <c r="F43" s="99"/>
      <c r="G43" s="99"/>
      <c r="H43" s="99"/>
      <c r="I43" s="99"/>
    </row>
    <row r="44" spans="1:9" s="96" customFormat="1" x14ac:dyDescent="0.25">
      <c r="A44"/>
      <c r="B44" s="99"/>
      <c r="C44" s="99"/>
      <c r="D44" s="99"/>
      <c r="E44" s="99"/>
      <c r="F44" s="99"/>
      <c r="G44" s="99"/>
      <c r="H44" s="99"/>
      <c r="I44" s="99"/>
    </row>
    <row r="45" spans="1:9" s="96" customFormat="1" x14ac:dyDescent="0.25">
      <c r="A45"/>
      <c r="B45" s="99"/>
      <c r="C45" s="99"/>
      <c r="D45" s="99"/>
      <c r="E45" s="99"/>
      <c r="F45" s="99"/>
      <c r="G45" s="99"/>
      <c r="H45" s="99"/>
      <c r="I45" s="99"/>
    </row>
    <row r="46" spans="1:9" s="96" customFormat="1" x14ac:dyDescent="0.25">
      <c r="A46"/>
      <c r="B46" s="99"/>
      <c r="C46" s="99"/>
      <c r="D46" s="99"/>
      <c r="E46" s="99"/>
      <c r="F46" s="99"/>
      <c r="G46" s="99"/>
      <c r="H46" s="99"/>
      <c r="I46" s="99"/>
    </row>
    <row r="47" spans="1:9" s="96" customFormat="1" x14ac:dyDescent="0.25">
      <c r="A47"/>
      <c r="B47" s="99"/>
      <c r="C47" s="99"/>
      <c r="D47" s="99"/>
      <c r="E47" s="99"/>
      <c r="F47" s="99"/>
      <c r="G47" s="99"/>
      <c r="H47" s="99"/>
      <c r="I47" s="99"/>
    </row>
    <row r="48" spans="1:9" s="96" customFormat="1" x14ac:dyDescent="0.25">
      <c r="A48"/>
      <c r="B48" s="99"/>
      <c r="C48" s="99"/>
      <c r="D48" s="99"/>
      <c r="E48" s="99"/>
      <c r="F48" s="99"/>
      <c r="G48" s="99"/>
      <c r="H48" s="99"/>
      <c r="I48" s="99"/>
    </row>
    <row r="49" spans="1:9" s="96" customFormat="1" x14ac:dyDescent="0.25">
      <c r="A49"/>
      <c r="B49" s="99"/>
      <c r="C49" s="99"/>
      <c r="D49" s="99"/>
      <c r="E49" s="99"/>
      <c r="F49" s="99"/>
      <c r="G49" s="99"/>
      <c r="H49" s="99"/>
      <c r="I49" s="99"/>
    </row>
    <row r="50" spans="1:9" s="96" customFormat="1" x14ac:dyDescent="0.25">
      <c r="A50"/>
      <c r="B50" s="99"/>
      <c r="C50" s="99"/>
      <c r="D50" s="99"/>
      <c r="E50" s="99"/>
      <c r="F50" s="99"/>
      <c r="G50" s="99"/>
      <c r="H50" s="99"/>
      <c r="I50" s="99"/>
    </row>
    <row r="51" spans="1:9" s="96" customFormat="1" x14ac:dyDescent="0.25">
      <c r="A51"/>
      <c r="B51" s="99"/>
      <c r="C51" s="99"/>
      <c r="D51" s="99"/>
      <c r="E51" s="99"/>
      <c r="F51" s="99"/>
      <c r="G51" s="99"/>
      <c r="H51" s="99"/>
      <c r="I51" s="99"/>
    </row>
    <row r="52" spans="1:9" s="96" customFormat="1" x14ac:dyDescent="0.25">
      <c r="A52"/>
      <c r="B52" s="99"/>
      <c r="C52" s="99"/>
      <c r="D52" s="99"/>
      <c r="E52" s="99"/>
      <c r="F52" s="99"/>
      <c r="G52" s="99"/>
      <c r="H52" s="99"/>
      <c r="I52" s="99"/>
    </row>
    <row r="53" spans="1:9" s="96" customFormat="1" x14ac:dyDescent="0.25">
      <c r="A53"/>
      <c r="B53" s="99"/>
      <c r="C53" s="99"/>
      <c r="D53" s="99"/>
      <c r="E53" s="99"/>
      <c r="F53" s="99"/>
      <c r="G53" s="99"/>
      <c r="H53" s="99"/>
      <c r="I53" s="99"/>
    </row>
    <row r="54" spans="1:9" s="96" customFormat="1" x14ac:dyDescent="0.25">
      <c r="A54"/>
      <c r="B54" s="99"/>
      <c r="C54" s="99"/>
      <c r="D54" s="99"/>
      <c r="E54" s="99"/>
      <c r="F54" s="99"/>
      <c r="G54" s="99"/>
      <c r="H54" s="99"/>
      <c r="I54" s="99"/>
    </row>
    <row r="55" spans="1:9" s="96" customFormat="1" x14ac:dyDescent="0.25">
      <c r="A55"/>
      <c r="B55" s="99"/>
      <c r="C55" s="99"/>
      <c r="D55" s="99"/>
      <c r="E55" s="99"/>
      <c r="F55" s="99"/>
      <c r="G55" s="99"/>
      <c r="H55" s="99"/>
      <c r="I55" s="99"/>
    </row>
    <row r="56" spans="1:9" s="96" customFormat="1" x14ac:dyDescent="0.25">
      <c r="A56"/>
      <c r="B56" s="99"/>
      <c r="C56" s="99"/>
      <c r="D56" s="99"/>
      <c r="E56" s="99"/>
      <c r="F56" s="99"/>
      <c r="G56" s="99"/>
      <c r="H56" s="99"/>
      <c r="I56" s="99"/>
    </row>
    <row r="57" spans="1:9" s="96" customFormat="1" x14ac:dyDescent="0.25">
      <c r="A57"/>
      <c r="B57" s="99"/>
      <c r="C57" s="99"/>
      <c r="D57" s="99"/>
      <c r="E57" s="99"/>
      <c r="F57" s="99"/>
      <c r="G57" s="99"/>
      <c r="H57" s="99"/>
      <c r="I57" s="99"/>
    </row>
    <row r="58" spans="1:9" s="96" customFormat="1" x14ac:dyDescent="0.25">
      <c r="A58"/>
      <c r="B58" s="99"/>
      <c r="C58" s="99"/>
      <c r="D58" s="99"/>
      <c r="E58" s="99"/>
      <c r="F58" s="99"/>
      <c r="G58" s="99"/>
      <c r="H58" s="99"/>
      <c r="I58" s="99"/>
    </row>
    <row r="59" spans="1:9" s="96" customFormat="1" x14ac:dyDescent="0.25">
      <c r="A59"/>
      <c r="B59" s="99"/>
      <c r="C59" s="99"/>
      <c r="D59" s="99"/>
      <c r="E59" s="99"/>
      <c r="F59" s="99"/>
      <c r="G59" s="99"/>
      <c r="H59" s="99"/>
      <c r="I59" s="99"/>
    </row>
    <row r="60" spans="1:9" s="96" customFormat="1" x14ac:dyDescent="0.25">
      <c r="A60"/>
      <c r="B60" s="99"/>
      <c r="C60" s="99"/>
      <c r="D60" s="99"/>
      <c r="E60" s="99"/>
      <c r="F60" s="99"/>
      <c r="G60" s="99"/>
      <c r="H60" s="99"/>
      <c r="I60" s="99"/>
    </row>
    <row r="61" spans="1:9" s="96" customFormat="1" x14ac:dyDescent="0.25">
      <c r="A61"/>
      <c r="B61" s="99"/>
      <c r="C61" s="99"/>
      <c r="D61" s="99"/>
      <c r="E61" s="99"/>
      <c r="F61" s="99"/>
      <c r="G61" s="99"/>
      <c r="H61" s="99"/>
      <c r="I61" s="99"/>
    </row>
    <row r="62" spans="1:9" s="96" customFormat="1" x14ac:dyDescent="0.25">
      <c r="A62"/>
      <c r="B62" s="99"/>
      <c r="C62" s="99"/>
      <c r="D62" s="99"/>
      <c r="E62" s="99"/>
      <c r="F62" s="99"/>
      <c r="G62" s="99"/>
      <c r="H62" s="99"/>
      <c r="I62" s="99"/>
    </row>
    <row r="63" spans="1:9" s="96" customFormat="1" x14ac:dyDescent="0.25">
      <c r="A63"/>
      <c r="B63" s="99"/>
      <c r="C63" s="99"/>
      <c r="D63" s="99"/>
      <c r="E63" s="99"/>
      <c r="F63" s="99"/>
      <c r="G63" s="99"/>
      <c r="H63" s="99"/>
      <c r="I63" s="99"/>
    </row>
    <row r="64" spans="1:9" s="96" customFormat="1" x14ac:dyDescent="0.25">
      <c r="A64"/>
      <c r="B64" s="99"/>
      <c r="C64" s="99"/>
      <c r="D64" s="99"/>
      <c r="E64" s="99"/>
      <c r="F64" s="99"/>
      <c r="G64" s="99"/>
      <c r="H64" s="99"/>
      <c r="I64" s="99"/>
    </row>
    <row r="65" spans="1:9" s="96" customFormat="1" x14ac:dyDescent="0.25">
      <c r="A65"/>
      <c r="B65" s="99"/>
      <c r="C65" s="99"/>
      <c r="D65" s="99"/>
      <c r="E65" s="99"/>
      <c r="F65" s="99"/>
      <c r="G65" s="99"/>
      <c r="H65" s="99"/>
      <c r="I65" s="99"/>
    </row>
    <row r="66" spans="1:9" s="96" customFormat="1" x14ac:dyDescent="0.25">
      <c r="A66"/>
      <c r="B66" s="99"/>
      <c r="C66" s="99"/>
      <c r="D66" s="99"/>
      <c r="E66" s="99"/>
      <c r="F66" s="99"/>
      <c r="G66" s="99"/>
      <c r="H66" s="99"/>
      <c r="I66" s="99"/>
    </row>
    <row r="67" spans="1:9" s="96" customFormat="1" x14ac:dyDescent="0.25">
      <c r="A67"/>
      <c r="B67" s="99"/>
      <c r="C67" s="99"/>
      <c r="D67" s="99"/>
      <c r="E67" s="99"/>
      <c r="F67" s="99"/>
      <c r="G67" s="99"/>
      <c r="H67" s="99"/>
      <c r="I67" s="99"/>
    </row>
    <row r="68" spans="1:9" s="96" customFormat="1" x14ac:dyDescent="0.25">
      <c r="A68"/>
      <c r="B68" s="99"/>
      <c r="C68" s="99"/>
      <c r="D68" s="99"/>
      <c r="E68" s="99"/>
      <c r="F68" s="99"/>
      <c r="G68" s="99"/>
      <c r="H68" s="99"/>
      <c r="I68" s="99"/>
    </row>
    <row r="69" spans="1:9" s="96" customFormat="1" x14ac:dyDescent="0.25">
      <c r="A69"/>
      <c r="B69" s="99"/>
      <c r="C69" s="99"/>
      <c r="D69" s="99"/>
      <c r="E69" s="99"/>
      <c r="F69" s="99"/>
      <c r="G69" s="99"/>
      <c r="H69" s="99"/>
      <c r="I69" s="99"/>
    </row>
    <row r="70" spans="1:9" s="96" customFormat="1" x14ac:dyDescent="0.25">
      <c r="A70"/>
      <c r="B70" s="99"/>
      <c r="C70" s="99"/>
      <c r="D70" s="99"/>
      <c r="E70" s="99"/>
      <c r="F70" s="99"/>
      <c r="G70" s="99"/>
      <c r="H70" s="99"/>
      <c r="I70" s="99"/>
    </row>
    <row r="71" spans="1:9" s="96" customFormat="1" x14ac:dyDescent="0.25">
      <c r="A71"/>
      <c r="B71" s="99"/>
      <c r="C71" s="99"/>
      <c r="D71" s="99"/>
      <c r="E71" s="99"/>
      <c r="F71" s="99"/>
      <c r="G71" s="99"/>
      <c r="H71" s="99"/>
      <c r="I71" s="99"/>
    </row>
    <row r="72" spans="1:9" s="96" customFormat="1" x14ac:dyDescent="0.25">
      <c r="A72"/>
      <c r="B72" s="99"/>
      <c r="C72" s="99"/>
      <c r="D72" s="99"/>
      <c r="E72" s="99"/>
      <c r="F72" s="99"/>
      <c r="G72" s="99"/>
      <c r="H72" s="99"/>
      <c r="I72" s="99"/>
    </row>
    <row r="73" spans="1:9" s="96" customFormat="1" x14ac:dyDescent="0.25">
      <c r="A73"/>
      <c r="B73" s="99"/>
      <c r="C73" s="99"/>
      <c r="D73" s="99"/>
      <c r="E73" s="99"/>
      <c r="F73" s="99"/>
      <c r="G73" s="99"/>
      <c r="H73" s="99"/>
      <c r="I73" s="99"/>
    </row>
    <row r="74" spans="1:9" s="96" customFormat="1" x14ac:dyDescent="0.25">
      <c r="A74"/>
      <c r="B74" s="99"/>
      <c r="C74" s="99"/>
      <c r="D74" s="99"/>
      <c r="E74" s="99"/>
      <c r="F74" s="99"/>
      <c r="G74" s="99"/>
      <c r="H74" s="99"/>
      <c r="I74" s="99"/>
    </row>
    <row r="75" spans="1:9" s="96" customFormat="1" x14ac:dyDescent="0.25">
      <c r="A75"/>
      <c r="B75" s="99"/>
      <c r="C75" s="99"/>
      <c r="D75" s="99"/>
      <c r="E75" s="99"/>
      <c r="F75" s="99"/>
      <c r="G75" s="99"/>
      <c r="H75" s="99"/>
      <c r="I75" s="99"/>
    </row>
    <row r="76" spans="1:9" s="96" customFormat="1" x14ac:dyDescent="0.25">
      <c r="A76"/>
      <c r="B76" s="99"/>
      <c r="C76" s="99"/>
      <c r="D76" s="99"/>
      <c r="E76" s="99"/>
      <c r="F76" s="99"/>
      <c r="G76" s="99"/>
      <c r="H76" s="99"/>
      <c r="I76" s="99"/>
    </row>
    <row r="77" spans="1:9" s="96" customFormat="1" x14ac:dyDescent="0.25">
      <c r="A77"/>
      <c r="B77" s="99"/>
      <c r="C77" s="99"/>
      <c r="D77" s="99"/>
      <c r="E77" s="99"/>
      <c r="F77" s="99"/>
      <c r="G77" s="99"/>
      <c r="H77" s="99"/>
      <c r="I77" s="99"/>
    </row>
    <row r="78" spans="1:9" s="96" customFormat="1" x14ac:dyDescent="0.25">
      <c r="A78"/>
      <c r="B78" s="99"/>
      <c r="C78" s="99"/>
      <c r="D78" s="99"/>
      <c r="E78" s="99"/>
      <c r="F78" s="99"/>
      <c r="G78" s="99"/>
      <c r="H78" s="99"/>
      <c r="I78" s="99"/>
    </row>
    <row r="79" spans="1:9" s="96" customFormat="1" x14ac:dyDescent="0.25">
      <c r="A79"/>
      <c r="B79" s="99"/>
      <c r="C79" s="99"/>
      <c r="D79" s="99"/>
      <c r="E79" s="99"/>
      <c r="F79" s="99"/>
      <c r="G79" s="99"/>
      <c r="H79" s="99"/>
      <c r="I79" s="99"/>
    </row>
    <row r="80" spans="1:9" s="96" customFormat="1" x14ac:dyDescent="0.25">
      <c r="A80"/>
      <c r="B80" s="99"/>
      <c r="C80" s="99"/>
      <c r="D80" s="99"/>
      <c r="E80" s="99"/>
      <c r="F80" s="99"/>
      <c r="G80" s="99"/>
      <c r="H80" s="99"/>
      <c r="I80" s="99"/>
    </row>
    <row r="81" spans="1:10" s="96" customFormat="1" x14ac:dyDescent="0.25">
      <c r="A81"/>
      <c r="B81" s="99"/>
      <c r="C81" s="99"/>
      <c r="D81" s="99"/>
      <c r="E81" s="99"/>
      <c r="F81" s="99"/>
      <c r="G81" s="99"/>
      <c r="H81" s="99"/>
      <c r="I81" s="99"/>
    </row>
    <row r="82" spans="1:10" s="96" customFormat="1" x14ac:dyDescent="0.25">
      <c r="A82"/>
      <c r="B82" s="99"/>
      <c r="C82" s="99"/>
      <c r="D82" s="99"/>
      <c r="E82" s="99"/>
      <c r="F82" s="99"/>
      <c r="G82" s="99"/>
      <c r="H82" s="99"/>
      <c r="I82" s="99"/>
    </row>
    <row r="83" spans="1:10" s="96" customFormat="1" x14ac:dyDescent="0.25">
      <c r="A83"/>
      <c r="B83" s="99"/>
      <c r="C83" s="99"/>
      <c r="D83" s="99"/>
      <c r="E83" s="99"/>
      <c r="F83" s="99"/>
      <c r="G83" s="99"/>
      <c r="H83" s="99"/>
      <c r="I83" s="99"/>
    </row>
    <row r="84" spans="1:10" s="96" customFormat="1" ht="15.75" thickBot="1" x14ac:dyDescent="0.3">
      <c r="A84"/>
      <c r="B84" s="99"/>
      <c r="C84" s="99"/>
      <c r="D84" s="99"/>
      <c r="E84" s="99"/>
      <c r="F84" s="99"/>
      <c r="G84" s="99"/>
      <c r="H84" s="99"/>
      <c r="I84" s="99"/>
    </row>
    <row r="85" spans="1:10" s="96" customFormat="1" ht="31.5" customHeight="1" thickTop="1" thickBot="1" x14ac:dyDescent="0.3">
      <c r="A85" s="104" t="s">
        <v>357</v>
      </c>
      <c r="B85" s="105"/>
      <c r="C85" s="106"/>
      <c r="D85" s="106"/>
      <c r="E85" s="106"/>
      <c r="F85" s="106"/>
      <c r="G85" s="107">
        <f>SUM(G5:G84)</f>
        <v>1144</v>
      </c>
      <c r="H85" s="107">
        <f>SUM(H5:H84)</f>
        <v>934</v>
      </c>
      <c r="I85" s="108">
        <f>SUM(I5:I84)</f>
        <v>847.36</v>
      </c>
    </row>
    <row r="86" spans="1:10" s="96" customFormat="1" ht="31.5" customHeight="1" thickTop="1" x14ac:dyDescent="0.25">
      <c r="A86" s="111"/>
      <c r="B86" s="111"/>
      <c r="C86" s="111"/>
      <c r="D86" s="111"/>
      <c r="E86" s="111"/>
      <c r="F86" s="111"/>
      <c r="G86" s="112"/>
      <c r="H86" s="112"/>
      <c r="I86" s="113"/>
      <c r="J86" s="114"/>
    </row>
    <row r="87" spans="1:10" s="96" customFormat="1" ht="29.25" customHeight="1" x14ac:dyDescent="0.25">
      <c r="A87" s="100" t="s">
        <v>359</v>
      </c>
      <c r="B87" s="99"/>
      <c r="C87" s="99"/>
      <c r="D87" s="99"/>
      <c r="E87" s="99"/>
      <c r="F87" s="99"/>
      <c r="G87" s="99"/>
      <c r="I87" s="109"/>
    </row>
    <row r="88" spans="1:10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10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10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10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10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10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10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10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10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</sheetData>
  <sheetProtection algorithmName="SHA-512" hashValue="9Rc7s9o5Oph0h9dd8xWaU0B6ffMFSAZEE2C4ygpi6Q0CeHUli8qqFzd48MXVwiTTjaQGehMKYqgk1WRC7Rbopg==" saltValue="GbTpc7omQdSzz33/V+Y4lA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9">
    <tabColor theme="0"/>
  </sheetPr>
  <dimension ref="A1:J247"/>
  <sheetViews>
    <sheetView showGridLines="0" workbookViewId="0">
      <selection activeCell="D5" sqref="D5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570312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684</v>
      </c>
      <c r="B1" s="95"/>
    </row>
    <row r="2" spans="1:9" x14ac:dyDescent="0.25">
      <c r="A2" s="102" t="s">
        <v>3</v>
      </c>
      <c r="B2" s="96">
        <v>250200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45" x14ac:dyDescent="0.25">
      <c r="A5" s="96" t="s">
        <v>47</v>
      </c>
      <c r="B5" s="96" t="s">
        <v>579</v>
      </c>
      <c r="C5" s="96" t="s">
        <v>645</v>
      </c>
      <c r="D5" s="96" t="s">
        <v>611</v>
      </c>
      <c r="E5" s="98">
        <v>42663</v>
      </c>
      <c r="F5" s="98">
        <v>42765</v>
      </c>
      <c r="G5" s="96">
        <v>4</v>
      </c>
      <c r="H5" s="96">
        <v>4</v>
      </c>
      <c r="I5" s="115">
        <v>10</v>
      </c>
    </row>
    <row r="6" spans="1:9" ht="30" x14ac:dyDescent="0.25">
      <c r="A6" s="96" t="s">
        <v>77</v>
      </c>
      <c r="B6" s="96" t="s">
        <v>579</v>
      </c>
      <c r="C6" s="96" t="s">
        <v>639</v>
      </c>
      <c r="D6" s="96" t="s">
        <v>611</v>
      </c>
      <c r="E6" s="98">
        <v>42663</v>
      </c>
      <c r="F6" s="98">
        <v>42678</v>
      </c>
      <c r="G6" s="96">
        <v>10</v>
      </c>
      <c r="H6" s="96">
        <v>10</v>
      </c>
      <c r="I6" s="115">
        <v>9.5</v>
      </c>
    </row>
    <row r="7" spans="1:9" ht="30" x14ac:dyDescent="0.25">
      <c r="A7" s="96" t="s">
        <v>78</v>
      </c>
      <c r="B7" s="96" t="s">
        <v>579</v>
      </c>
      <c r="C7" s="96" t="s">
        <v>639</v>
      </c>
      <c r="D7" s="96" t="s">
        <v>611</v>
      </c>
      <c r="E7" s="98">
        <v>42663</v>
      </c>
      <c r="F7" s="98">
        <v>42678</v>
      </c>
      <c r="G7" s="96">
        <v>10</v>
      </c>
      <c r="H7" s="96">
        <v>10</v>
      </c>
      <c r="I7" s="115">
        <v>9.9</v>
      </c>
    </row>
    <row r="8" spans="1:9" s="96" customFormat="1" ht="30" x14ac:dyDescent="0.25">
      <c r="A8" s="96" t="s">
        <v>79</v>
      </c>
      <c r="B8" s="96" t="s">
        <v>579</v>
      </c>
      <c r="C8" s="96" t="s">
        <v>622</v>
      </c>
      <c r="D8" s="96" t="s">
        <v>611</v>
      </c>
      <c r="E8" s="98">
        <v>42653</v>
      </c>
      <c r="F8" s="98">
        <v>42758</v>
      </c>
      <c r="G8" s="96">
        <v>2</v>
      </c>
      <c r="H8" s="96">
        <v>2</v>
      </c>
      <c r="I8" s="115">
        <v>2.58</v>
      </c>
    </row>
    <row r="9" spans="1:9" s="96" customFormat="1" ht="45" x14ac:dyDescent="0.25">
      <c r="A9" s="96" t="s">
        <v>124</v>
      </c>
      <c r="B9" s="96" t="s">
        <v>579</v>
      </c>
      <c r="C9" s="96" t="s">
        <v>616</v>
      </c>
      <c r="D9" s="96" t="s">
        <v>611</v>
      </c>
      <c r="E9" s="98">
        <v>42653</v>
      </c>
      <c r="F9" s="98">
        <v>42746</v>
      </c>
      <c r="G9" s="96">
        <v>6</v>
      </c>
      <c r="H9" s="96">
        <v>6</v>
      </c>
      <c r="I9" s="115">
        <v>104.94</v>
      </c>
    </row>
    <row r="10" spans="1:9" s="96" customFormat="1" ht="30" x14ac:dyDescent="0.25">
      <c r="A10" s="96" t="s">
        <v>179</v>
      </c>
      <c r="B10" s="96" t="s">
        <v>579</v>
      </c>
      <c r="C10" s="96" t="s">
        <v>642</v>
      </c>
      <c r="D10" s="96" t="s">
        <v>611</v>
      </c>
      <c r="E10" s="98">
        <v>42663</v>
      </c>
      <c r="F10" s="98">
        <v>42703</v>
      </c>
      <c r="G10" s="96">
        <v>6</v>
      </c>
      <c r="H10" s="96">
        <v>6</v>
      </c>
      <c r="I10" s="115">
        <v>16.799999999999997</v>
      </c>
    </row>
    <row r="11" spans="1:9" s="96" customFormat="1" ht="45" x14ac:dyDescent="0.25">
      <c r="A11" s="96" t="s">
        <v>52</v>
      </c>
      <c r="B11" s="96" t="s">
        <v>579</v>
      </c>
      <c r="C11" s="96" t="s">
        <v>618</v>
      </c>
      <c r="D11" s="96" t="s">
        <v>611</v>
      </c>
      <c r="E11" s="98">
        <v>42653</v>
      </c>
      <c r="F11" s="98">
        <v>43055</v>
      </c>
      <c r="G11" s="96">
        <v>10</v>
      </c>
      <c r="H11" s="96">
        <v>10</v>
      </c>
      <c r="I11" s="115">
        <v>5.6999999999999993</v>
      </c>
    </row>
    <row r="12" spans="1:9" s="96" customFormat="1" ht="45" x14ac:dyDescent="0.25">
      <c r="A12" s="96" t="s">
        <v>68</v>
      </c>
      <c r="B12" s="96" t="s">
        <v>579</v>
      </c>
      <c r="C12" s="96" t="s">
        <v>618</v>
      </c>
      <c r="D12" s="96" t="s">
        <v>611</v>
      </c>
      <c r="E12" s="98">
        <v>42653</v>
      </c>
      <c r="F12" s="98">
        <v>43055</v>
      </c>
      <c r="G12" s="96">
        <v>10</v>
      </c>
      <c r="H12" s="96">
        <v>10</v>
      </c>
      <c r="I12" s="115">
        <v>8.5</v>
      </c>
    </row>
    <row r="13" spans="1:9" s="96" customFormat="1" ht="30" x14ac:dyDescent="0.25">
      <c r="A13" s="96" t="s">
        <v>62</v>
      </c>
      <c r="B13" s="96" t="s">
        <v>579</v>
      </c>
      <c r="C13" s="96" t="s">
        <v>618</v>
      </c>
      <c r="D13" s="96" t="s">
        <v>611</v>
      </c>
      <c r="E13" s="98">
        <v>42653</v>
      </c>
      <c r="F13" s="98">
        <v>43055</v>
      </c>
      <c r="G13" s="96">
        <v>5</v>
      </c>
      <c r="H13" s="96">
        <v>5</v>
      </c>
      <c r="I13" s="115">
        <v>6.5</v>
      </c>
    </row>
    <row r="14" spans="1:9" s="96" customFormat="1" ht="60" x14ac:dyDescent="0.25">
      <c r="A14" s="96" t="s">
        <v>69</v>
      </c>
      <c r="B14" s="96" t="s">
        <v>579</v>
      </c>
      <c r="C14" s="96" t="s">
        <v>618</v>
      </c>
      <c r="D14" s="96" t="s">
        <v>611</v>
      </c>
      <c r="E14" s="98">
        <v>42653</v>
      </c>
      <c r="F14" s="98">
        <v>43055</v>
      </c>
      <c r="G14" s="96">
        <v>10</v>
      </c>
      <c r="H14" s="96">
        <v>10</v>
      </c>
      <c r="I14" s="115">
        <v>8.5</v>
      </c>
    </row>
    <row r="15" spans="1:9" ht="30" x14ac:dyDescent="0.25">
      <c r="A15" s="96" t="s">
        <v>49</v>
      </c>
      <c r="B15" s="96" t="s">
        <v>579</v>
      </c>
      <c r="C15" s="96" t="s">
        <v>639</v>
      </c>
      <c r="D15" s="96" t="s">
        <v>611</v>
      </c>
      <c r="E15" s="98">
        <v>42663</v>
      </c>
      <c r="F15" s="98">
        <v>42678</v>
      </c>
      <c r="G15" s="96">
        <v>2</v>
      </c>
      <c r="H15" s="96">
        <v>2</v>
      </c>
      <c r="I15" s="115">
        <v>6.98</v>
      </c>
    </row>
    <row r="16" spans="1:9" ht="60" x14ac:dyDescent="0.25">
      <c r="A16" s="96" t="s">
        <v>57</v>
      </c>
      <c r="B16" s="96" t="s">
        <v>579</v>
      </c>
      <c r="C16" s="96" t="s">
        <v>640</v>
      </c>
      <c r="D16" s="96" t="s">
        <v>692</v>
      </c>
      <c r="E16" s="98">
        <v>42663</v>
      </c>
      <c r="F16" s="98">
        <v>42759</v>
      </c>
      <c r="G16" s="96">
        <v>50</v>
      </c>
      <c r="H16" s="96">
        <v>34</v>
      </c>
      <c r="I16" s="115">
        <v>86.699999999999989</v>
      </c>
    </row>
    <row r="17" spans="1:10" ht="45" x14ac:dyDescent="0.25">
      <c r="A17" s="96" t="s">
        <v>110</v>
      </c>
      <c r="B17" s="96" t="s">
        <v>579</v>
      </c>
      <c r="C17" s="96" t="s">
        <v>614</v>
      </c>
      <c r="D17" s="96" t="s">
        <v>611</v>
      </c>
      <c r="E17" s="98">
        <v>42653</v>
      </c>
      <c r="F17" s="98">
        <v>42753</v>
      </c>
      <c r="G17" s="96">
        <v>15</v>
      </c>
      <c r="H17" s="96">
        <v>15</v>
      </c>
      <c r="I17" s="115">
        <v>14.549999999999999</v>
      </c>
    </row>
    <row r="18" spans="1:10" ht="45" x14ac:dyDescent="0.25">
      <c r="A18" s="96" t="s">
        <v>114</v>
      </c>
      <c r="B18" s="96" t="s">
        <v>579</v>
      </c>
      <c r="C18" s="96" t="s">
        <v>621</v>
      </c>
      <c r="D18" s="96" t="s">
        <v>611</v>
      </c>
      <c r="E18" s="98">
        <v>42653</v>
      </c>
      <c r="F18" s="98">
        <v>42758</v>
      </c>
      <c r="G18" s="96">
        <v>15</v>
      </c>
      <c r="H18" s="96">
        <v>15</v>
      </c>
      <c r="I18" s="115">
        <v>15.450000000000001</v>
      </c>
    </row>
    <row r="19" spans="1:10" ht="60" x14ac:dyDescent="0.25">
      <c r="A19" s="96" t="s">
        <v>133</v>
      </c>
      <c r="B19" s="96" t="s">
        <v>579</v>
      </c>
      <c r="C19" s="96" t="s">
        <v>620</v>
      </c>
      <c r="D19" s="96" t="s">
        <v>693</v>
      </c>
      <c r="E19" s="98">
        <v>42653</v>
      </c>
      <c r="F19" s="96" t="s">
        <v>671</v>
      </c>
      <c r="G19" s="96">
        <v>4</v>
      </c>
      <c r="H19" s="96">
        <v>4</v>
      </c>
      <c r="I19" s="115">
        <v>14.6</v>
      </c>
    </row>
    <row r="20" spans="1:10" ht="45" x14ac:dyDescent="0.25">
      <c r="A20" s="96" t="s">
        <v>170</v>
      </c>
      <c r="B20" s="96" t="s">
        <v>579</v>
      </c>
      <c r="C20" s="96" t="s">
        <v>642</v>
      </c>
      <c r="D20" s="96" t="s">
        <v>611</v>
      </c>
      <c r="E20" s="98">
        <v>42663</v>
      </c>
      <c r="F20" s="98">
        <v>42703</v>
      </c>
      <c r="G20" s="96">
        <v>10</v>
      </c>
      <c r="H20" s="96">
        <v>10</v>
      </c>
      <c r="I20" s="115">
        <v>13</v>
      </c>
    </row>
    <row r="21" spans="1:10" s="96" customFormat="1" ht="45" x14ac:dyDescent="0.25">
      <c r="A21" s="96" t="s">
        <v>172</v>
      </c>
      <c r="B21" s="96" t="s">
        <v>579</v>
      </c>
      <c r="C21" s="96" t="s">
        <v>618</v>
      </c>
      <c r="D21" s="96" t="s">
        <v>611</v>
      </c>
      <c r="E21" s="98">
        <v>42653</v>
      </c>
      <c r="F21" s="98">
        <v>43055</v>
      </c>
      <c r="G21" s="96">
        <v>8</v>
      </c>
      <c r="H21" s="96">
        <v>8</v>
      </c>
      <c r="I21" s="115">
        <v>10.16</v>
      </c>
    </row>
    <row r="22" spans="1:10" s="96" customFormat="1" ht="45" x14ac:dyDescent="0.25">
      <c r="A22" s="96" t="s">
        <v>173</v>
      </c>
      <c r="B22" s="96" t="s">
        <v>579</v>
      </c>
      <c r="C22" s="96" t="s">
        <v>618</v>
      </c>
      <c r="D22" s="96" t="s">
        <v>611</v>
      </c>
      <c r="E22" s="98">
        <v>42653</v>
      </c>
      <c r="F22" s="98">
        <v>43055</v>
      </c>
      <c r="G22" s="96">
        <v>8</v>
      </c>
      <c r="H22" s="96">
        <v>8</v>
      </c>
      <c r="I22" s="115">
        <v>10.24</v>
      </c>
    </row>
    <row r="23" spans="1:10" s="96" customFormat="1" ht="75" x14ac:dyDescent="0.25">
      <c r="A23" s="96" t="s">
        <v>135</v>
      </c>
      <c r="B23" s="96" t="s">
        <v>579</v>
      </c>
      <c r="C23" s="96" t="s">
        <v>620</v>
      </c>
      <c r="D23" s="96" t="s">
        <v>693</v>
      </c>
      <c r="E23" s="98">
        <v>42653</v>
      </c>
      <c r="F23" s="96" t="s">
        <v>671</v>
      </c>
      <c r="G23" s="96">
        <v>4</v>
      </c>
      <c r="H23" s="96">
        <v>4</v>
      </c>
      <c r="I23" s="115">
        <v>15</v>
      </c>
    </row>
    <row r="24" spans="1:10" s="96" customFormat="1" ht="30.75" thickBot="1" x14ac:dyDescent="0.3">
      <c r="A24" s="96" t="s">
        <v>169</v>
      </c>
      <c r="B24" s="96" t="s">
        <v>579</v>
      </c>
      <c r="C24" s="96" t="s">
        <v>618</v>
      </c>
      <c r="D24" s="96" t="s">
        <v>611</v>
      </c>
      <c r="E24" s="98">
        <v>42653</v>
      </c>
      <c r="F24" s="98">
        <v>43055</v>
      </c>
      <c r="G24" s="96">
        <v>8</v>
      </c>
      <c r="H24" s="96">
        <v>8</v>
      </c>
      <c r="I24" s="115">
        <v>9.44</v>
      </c>
    </row>
    <row r="25" spans="1:10" s="96" customFormat="1" ht="16.5" thickTop="1" thickBot="1" x14ac:dyDescent="0.3">
      <c r="A25" s="104" t="s">
        <v>357</v>
      </c>
      <c r="B25" s="105"/>
      <c r="C25" s="106"/>
      <c r="D25" s="106"/>
      <c r="E25" s="106"/>
      <c r="F25" s="106"/>
      <c r="G25" s="107">
        <f>SUM(G5:G24)</f>
        <v>197</v>
      </c>
      <c r="H25" s="107">
        <f>SUM(H5:H24)</f>
        <v>181</v>
      </c>
      <c r="I25" s="108">
        <f>SUM(I5:I24)</f>
        <v>379.03999999999996</v>
      </c>
    </row>
    <row r="26" spans="1:10" s="96" customFormat="1" ht="15.75" thickTop="1" x14ac:dyDescent="0.25">
      <c r="A26" s="111"/>
      <c r="B26" s="111"/>
      <c r="C26" s="111"/>
      <c r="D26" s="111"/>
      <c r="E26" s="111"/>
      <c r="F26" s="111"/>
      <c r="G26" s="112"/>
      <c r="H26" s="112"/>
      <c r="I26" s="113"/>
      <c r="J26" s="114"/>
    </row>
    <row r="27" spans="1:10" s="96" customFormat="1" x14ac:dyDescent="0.25">
      <c r="A27" s="100" t="s">
        <v>359</v>
      </c>
      <c r="B27" s="99"/>
      <c r="C27" s="99"/>
      <c r="D27" s="99"/>
      <c r="E27" s="99"/>
      <c r="F27" s="99"/>
      <c r="G27" s="99"/>
      <c r="I27" s="109"/>
    </row>
    <row r="28" spans="1:10" s="96" customFormat="1" x14ac:dyDescent="0.25">
      <c r="A28"/>
      <c r="B28" s="99"/>
      <c r="C28" s="99"/>
      <c r="D28" s="99"/>
      <c r="E28" s="99"/>
      <c r="F28" s="99"/>
      <c r="G28" s="99"/>
      <c r="I28" s="109"/>
    </row>
    <row r="29" spans="1:10" s="96" customFormat="1" x14ac:dyDescent="0.25">
      <c r="A29"/>
      <c r="B29" s="99"/>
      <c r="C29" s="99"/>
      <c r="D29" s="99"/>
      <c r="E29" s="99"/>
      <c r="F29" s="99"/>
      <c r="G29" s="99"/>
      <c r="I29" s="109"/>
    </row>
    <row r="30" spans="1:10" s="96" customFormat="1" x14ac:dyDescent="0.25">
      <c r="A30"/>
      <c r="B30" s="99"/>
      <c r="C30" s="99"/>
      <c r="D30" s="99"/>
      <c r="E30" s="99"/>
      <c r="F30" s="99"/>
      <c r="G30" s="99"/>
      <c r="I30" s="109"/>
    </row>
    <row r="31" spans="1:10" s="96" customFormat="1" x14ac:dyDescent="0.25">
      <c r="A31"/>
      <c r="B31" s="99"/>
      <c r="C31" s="99"/>
      <c r="D31" s="99"/>
      <c r="E31" s="99"/>
      <c r="F31" s="99"/>
      <c r="G31" s="99"/>
      <c r="I31" s="109"/>
    </row>
    <row r="32" spans="1:10" s="96" customFormat="1" x14ac:dyDescent="0.25">
      <c r="A32"/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</sheetData>
  <sheetProtection algorithmName="SHA-512" hashValue="AG6cPeaJ05N2IADdS9EFOINpyqWiPv5e1Zrp3ZebApYvAsUkE/wmNR/EEMJbEyzclnRksCJsD70Kz8AltT0zNw==" saltValue="0MqQnnglkvZfIOPMAcIKP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2"/>
  <dimension ref="A1:J169"/>
  <sheetViews>
    <sheetView showGridLines="0" workbookViewId="0">
      <selection activeCell="C4" sqref="C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10" ht="36" customHeight="1" x14ac:dyDescent="0.25">
      <c r="A1" s="209" t="s">
        <v>397</v>
      </c>
      <c r="B1" s="209"/>
    </row>
    <row r="2" spans="1:10" x14ac:dyDescent="0.25">
      <c r="A2" s="102" t="s">
        <v>3</v>
      </c>
      <c r="B2" s="96">
        <v>250400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10" ht="45" x14ac:dyDescent="0.25">
      <c r="A5" s="96" t="s">
        <v>80</v>
      </c>
      <c r="B5" s="96" t="s">
        <v>284</v>
      </c>
      <c r="C5" s="96" t="s">
        <v>424</v>
      </c>
      <c r="D5" s="96" t="s">
        <v>611</v>
      </c>
      <c r="E5" s="98">
        <v>42524</v>
      </c>
      <c r="F5" s="98">
        <v>42579</v>
      </c>
      <c r="G5" s="96">
        <v>1</v>
      </c>
      <c r="H5" s="96">
        <v>1</v>
      </c>
      <c r="I5" s="115">
        <v>1.2</v>
      </c>
    </row>
    <row r="6" spans="1:10" ht="45" x14ac:dyDescent="0.25">
      <c r="A6" s="96" t="s">
        <v>81</v>
      </c>
      <c r="B6" s="96" t="s">
        <v>284</v>
      </c>
      <c r="C6" s="96" t="s">
        <v>413</v>
      </c>
      <c r="D6" s="96" t="s">
        <v>611</v>
      </c>
      <c r="E6" s="98">
        <v>42524</v>
      </c>
      <c r="F6" s="98">
        <v>42579</v>
      </c>
      <c r="G6" s="96">
        <v>1</v>
      </c>
      <c r="H6" s="96">
        <v>1</v>
      </c>
      <c r="I6" s="115">
        <v>1.7</v>
      </c>
    </row>
    <row r="7" spans="1:10" ht="30" x14ac:dyDescent="0.25">
      <c r="A7" s="96" t="s">
        <v>77</v>
      </c>
      <c r="B7" s="96" t="s">
        <v>284</v>
      </c>
      <c r="C7" s="96" t="s">
        <v>415</v>
      </c>
      <c r="D7" s="96" t="s">
        <v>611</v>
      </c>
      <c r="E7" s="98">
        <v>42524</v>
      </c>
      <c r="F7" s="98">
        <v>42564</v>
      </c>
      <c r="G7" s="96">
        <v>1</v>
      </c>
      <c r="H7" s="96">
        <v>1</v>
      </c>
      <c r="I7" s="115">
        <v>0.95</v>
      </c>
    </row>
    <row r="8" spans="1:10" s="96" customFormat="1" ht="30" x14ac:dyDescent="0.25">
      <c r="A8" s="96" t="s">
        <v>78</v>
      </c>
      <c r="B8" s="96" t="s">
        <v>284</v>
      </c>
      <c r="C8" s="96" t="s">
        <v>415</v>
      </c>
      <c r="D8" s="96" t="s">
        <v>611</v>
      </c>
      <c r="E8" s="98">
        <v>42524</v>
      </c>
      <c r="F8" s="98">
        <v>42564</v>
      </c>
      <c r="G8" s="96">
        <v>1</v>
      </c>
      <c r="H8" s="96">
        <v>1</v>
      </c>
      <c r="I8" s="115">
        <v>0.99</v>
      </c>
    </row>
    <row r="9" spans="1:10" s="96" customFormat="1" ht="30" x14ac:dyDescent="0.25">
      <c r="A9" s="96" t="s">
        <v>79</v>
      </c>
      <c r="B9" s="96" t="s">
        <v>284</v>
      </c>
      <c r="C9" s="96" t="s">
        <v>431</v>
      </c>
      <c r="D9" s="96" t="s">
        <v>611</v>
      </c>
      <c r="E9" s="98">
        <v>42527</v>
      </c>
      <c r="F9" s="98">
        <v>42613</v>
      </c>
      <c r="G9" s="96">
        <v>1</v>
      </c>
      <c r="H9" s="96">
        <v>1</v>
      </c>
      <c r="I9" s="115">
        <v>1.29</v>
      </c>
    </row>
    <row r="10" spans="1:10" s="96" customFormat="1" ht="45" x14ac:dyDescent="0.25">
      <c r="A10" s="96" t="s">
        <v>121</v>
      </c>
      <c r="B10" s="96" t="s">
        <v>284</v>
      </c>
      <c r="C10" s="96" t="s">
        <v>422</v>
      </c>
      <c r="D10" s="96" t="s">
        <v>611</v>
      </c>
      <c r="E10" s="98">
        <v>42524</v>
      </c>
      <c r="F10" s="98">
        <v>42590</v>
      </c>
      <c r="G10" s="96">
        <v>1</v>
      </c>
      <c r="H10" s="96">
        <v>1</v>
      </c>
      <c r="I10" s="115">
        <v>19.989999999999998</v>
      </c>
    </row>
    <row r="11" spans="1:10" s="96" customFormat="1" ht="30" x14ac:dyDescent="0.25">
      <c r="A11" s="96" t="s">
        <v>179</v>
      </c>
      <c r="B11" s="96" t="s">
        <v>284</v>
      </c>
      <c r="C11" s="96" t="s">
        <v>423</v>
      </c>
      <c r="D11" s="96" t="s">
        <v>611</v>
      </c>
      <c r="E11" s="98">
        <v>42524</v>
      </c>
      <c r="F11" s="98">
        <v>42576</v>
      </c>
      <c r="G11" s="96">
        <v>1</v>
      </c>
      <c r="H11" s="96">
        <v>1</v>
      </c>
      <c r="I11" s="115">
        <v>2.8</v>
      </c>
    </row>
    <row r="12" spans="1:10" s="96" customFormat="1" ht="45" x14ac:dyDescent="0.25">
      <c r="A12" s="96" t="s">
        <v>52</v>
      </c>
      <c r="B12" s="96" t="s">
        <v>284</v>
      </c>
      <c r="C12" s="96" t="s">
        <v>424</v>
      </c>
      <c r="D12" s="96" t="s">
        <v>611</v>
      </c>
      <c r="E12" s="98">
        <v>42524</v>
      </c>
      <c r="F12" s="98">
        <v>42579</v>
      </c>
      <c r="G12" s="96">
        <v>5</v>
      </c>
      <c r="H12" s="96">
        <v>5</v>
      </c>
      <c r="I12" s="115">
        <v>2.8499999999999996</v>
      </c>
      <c r="J12" s="114"/>
    </row>
    <row r="13" spans="1:10" s="96" customFormat="1" ht="60" x14ac:dyDescent="0.25">
      <c r="A13" s="96" t="s">
        <v>109</v>
      </c>
      <c r="B13" s="96" t="s">
        <v>284</v>
      </c>
      <c r="C13" s="96" t="s">
        <v>416</v>
      </c>
      <c r="D13" s="96" t="s">
        <v>611</v>
      </c>
      <c r="E13" s="98">
        <v>42524</v>
      </c>
      <c r="F13" s="98">
        <v>42597</v>
      </c>
      <c r="G13" s="96">
        <v>1</v>
      </c>
      <c r="H13" s="96">
        <v>1</v>
      </c>
      <c r="I13" s="115">
        <v>1.75</v>
      </c>
    </row>
    <row r="14" spans="1:10" s="96" customFormat="1" ht="45" x14ac:dyDescent="0.25">
      <c r="A14" s="96" t="s">
        <v>95</v>
      </c>
      <c r="B14" s="96" t="s">
        <v>284</v>
      </c>
      <c r="C14" s="96" t="s">
        <v>420</v>
      </c>
      <c r="D14" s="96" t="s">
        <v>611</v>
      </c>
      <c r="E14" s="98">
        <v>42524</v>
      </c>
      <c r="F14" s="98">
        <v>42579</v>
      </c>
      <c r="G14" s="96">
        <v>50</v>
      </c>
      <c r="H14" s="96">
        <v>50</v>
      </c>
      <c r="I14" s="115">
        <v>6</v>
      </c>
    </row>
    <row r="15" spans="1:10" s="96" customFormat="1" ht="30" x14ac:dyDescent="0.25">
      <c r="A15" s="96" t="s">
        <v>116</v>
      </c>
      <c r="B15" s="96" t="s">
        <v>284</v>
      </c>
      <c r="C15" s="96" t="s">
        <v>422</v>
      </c>
      <c r="D15" s="96" t="s">
        <v>611</v>
      </c>
      <c r="E15" s="98">
        <v>42524</v>
      </c>
      <c r="F15" s="98">
        <v>42590</v>
      </c>
      <c r="G15" s="96">
        <v>1</v>
      </c>
      <c r="H15" s="96">
        <v>1</v>
      </c>
      <c r="I15" s="115">
        <v>1.22</v>
      </c>
    </row>
    <row r="16" spans="1:10" s="96" customFormat="1" ht="30" x14ac:dyDescent="0.25">
      <c r="A16" s="96" t="s">
        <v>178</v>
      </c>
      <c r="B16" s="96" t="s">
        <v>284</v>
      </c>
      <c r="C16" s="96" t="s">
        <v>431</v>
      </c>
      <c r="D16" s="96" t="s">
        <v>611</v>
      </c>
      <c r="E16" s="98">
        <v>42527</v>
      </c>
      <c r="F16" s="98">
        <v>42613</v>
      </c>
      <c r="G16" s="96">
        <v>1</v>
      </c>
      <c r="H16" s="96">
        <v>1</v>
      </c>
      <c r="I16" s="115">
        <v>2.69</v>
      </c>
    </row>
    <row r="17" spans="1:10" s="96" customFormat="1" ht="60" x14ac:dyDescent="0.25">
      <c r="A17" s="96" t="s">
        <v>46</v>
      </c>
      <c r="B17" s="96" t="s">
        <v>284</v>
      </c>
      <c r="C17" s="96" t="s">
        <v>434</v>
      </c>
      <c r="D17" s="96" t="s">
        <v>611</v>
      </c>
      <c r="E17" s="98">
        <v>42527</v>
      </c>
      <c r="F17" s="98">
        <v>42592</v>
      </c>
      <c r="G17" s="96">
        <v>1</v>
      </c>
      <c r="H17" s="96">
        <v>1</v>
      </c>
      <c r="I17" s="115">
        <v>1.95</v>
      </c>
    </row>
    <row r="18" spans="1:10" s="96" customFormat="1" ht="60" x14ac:dyDescent="0.25">
      <c r="A18" s="96" t="s">
        <v>133</v>
      </c>
      <c r="B18" s="96" t="s">
        <v>284</v>
      </c>
      <c r="C18" s="96" t="s">
        <v>427</v>
      </c>
      <c r="D18" s="96" t="s">
        <v>695</v>
      </c>
      <c r="E18" s="98">
        <v>42527</v>
      </c>
      <c r="F18" s="96" t="s">
        <v>671</v>
      </c>
      <c r="G18" s="96">
        <v>1</v>
      </c>
      <c r="H18" s="96">
        <v>1</v>
      </c>
      <c r="I18" s="115">
        <v>3.65</v>
      </c>
      <c r="J18" s="114"/>
    </row>
    <row r="19" spans="1:10" s="96" customFormat="1" ht="45" x14ac:dyDescent="0.25">
      <c r="A19" s="96" t="s">
        <v>146</v>
      </c>
      <c r="B19" s="96" t="s">
        <v>284</v>
      </c>
      <c r="C19" s="96" t="s">
        <v>424</v>
      </c>
      <c r="D19" s="96" t="s">
        <v>611</v>
      </c>
      <c r="E19" s="98">
        <v>42524</v>
      </c>
      <c r="F19" s="98">
        <v>42579</v>
      </c>
      <c r="G19" s="96">
        <v>100</v>
      </c>
      <c r="H19" s="96">
        <v>100</v>
      </c>
      <c r="I19" s="115">
        <v>35</v>
      </c>
    </row>
    <row r="20" spans="1:10" s="96" customFormat="1" ht="45" x14ac:dyDescent="0.25">
      <c r="A20" s="96" t="s">
        <v>170</v>
      </c>
      <c r="B20" s="96" t="s">
        <v>284</v>
      </c>
      <c r="C20" s="96" t="s">
        <v>423</v>
      </c>
      <c r="D20" s="96" t="s">
        <v>611</v>
      </c>
      <c r="E20" s="98">
        <v>42524</v>
      </c>
      <c r="F20" s="98">
        <v>42576</v>
      </c>
      <c r="G20" s="96">
        <v>10</v>
      </c>
      <c r="H20" s="96">
        <v>10</v>
      </c>
      <c r="I20" s="115">
        <v>13</v>
      </c>
    </row>
    <row r="21" spans="1:10" s="96" customFormat="1" ht="45" x14ac:dyDescent="0.25">
      <c r="A21" s="96" t="s">
        <v>172</v>
      </c>
      <c r="B21" s="96" t="s">
        <v>284</v>
      </c>
      <c r="C21" s="96" t="s">
        <v>424</v>
      </c>
      <c r="D21" s="96" t="s">
        <v>611</v>
      </c>
      <c r="E21" s="98">
        <v>42524</v>
      </c>
      <c r="F21" s="98">
        <v>42579</v>
      </c>
      <c r="G21" s="96">
        <v>5</v>
      </c>
      <c r="H21" s="96">
        <v>5</v>
      </c>
      <c r="I21" s="115">
        <v>6.35</v>
      </c>
    </row>
    <row r="22" spans="1:10" s="96" customFormat="1" ht="45" x14ac:dyDescent="0.25">
      <c r="A22" s="96" t="s">
        <v>173</v>
      </c>
      <c r="B22" s="96" t="s">
        <v>284</v>
      </c>
      <c r="C22" s="96" t="s">
        <v>424</v>
      </c>
      <c r="D22" s="96" t="s">
        <v>611</v>
      </c>
      <c r="E22" s="98">
        <v>42524</v>
      </c>
      <c r="F22" s="98">
        <v>42579</v>
      </c>
      <c r="G22" s="96">
        <v>5</v>
      </c>
      <c r="H22" s="96">
        <v>5</v>
      </c>
      <c r="I22" s="115">
        <v>6.4</v>
      </c>
      <c r="J22" s="114"/>
    </row>
    <row r="23" spans="1:10" s="96" customFormat="1" ht="45" x14ac:dyDescent="0.25">
      <c r="A23" s="96" t="s">
        <v>111</v>
      </c>
      <c r="B23" s="96" t="s">
        <v>284</v>
      </c>
      <c r="C23" s="96" t="s">
        <v>416</v>
      </c>
      <c r="D23" s="96" t="s">
        <v>611</v>
      </c>
      <c r="E23" s="98">
        <v>42524</v>
      </c>
      <c r="F23" s="98">
        <v>42597</v>
      </c>
      <c r="G23" s="96">
        <v>2</v>
      </c>
      <c r="H23" s="96">
        <v>2</v>
      </c>
      <c r="I23" s="115">
        <v>3</v>
      </c>
    </row>
    <row r="24" spans="1:10" s="96" customFormat="1" ht="45" x14ac:dyDescent="0.25">
      <c r="A24" s="96" t="s">
        <v>50</v>
      </c>
      <c r="B24" s="96" t="s">
        <v>284</v>
      </c>
      <c r="C24" s="96" t="s">
        <v>423</v>
      </c>
      <c r="D24" s="96" t="s">
        <v>611</v>
      </c>
      <c r="E24" s="98">
        <v>42524</v>
      </c>
      <c r="F24" s="98">
        <v>42576</v>
      </c>
      <c r="G24" s="96">
        <v>1</v>
      </c>
      <c r="H24" s="96">
        <v>1</v>
      </c>
      <c r="I24" s="115">
        <v>19.899999999999999</v>
      </c>
    </row>
    <row r="25" spans="1:10" s="96" customFormat="1" ht="60.75" thickBot="1" x14ac:dyDescent="0.3">
      <c r="A25" s="96" t="s">
        <v>153</v>
      </c>
      <c r="B25" s="96" t="s">
        <v>284</v>
      </c>
      <c r="C25" s="96" t="s">
        <v>424</v>
      </c>
      <c r="D25" s="96" t="s">
        <v>611</v>
      </c>
      <c r="E25" s="98">
        <v>42524</v>
      </c>
      <c r="F25" s="98">
        <v>42579</v>
      </c>
      <c r="G25" s="96">
        <v>10</v>
      </c>
      <c r="H25" s="96">
        <v>10</v>
      </c>
      <c r="I25" s="115">
        <v>17.3</v>
      </c>
    </row>
    <row r="26" spans="1:10" s="96" customFormat="1" ht="16.5" thickTop="1" thickBot="1" x14ac:dyDescent="0.3">
      <c r="A26" s="104" t="s">
        <v>357</v>
      </c>
      <c r="B26" s="105"/>
      <c r="C26" s="106"/>
      <c r="D26" s="106"/>
      <c r="E26" s="106"/>
      <c r="F26" s="106"/>
      <c r="G26" s="107">
        <f>SUM(G5:G25)</f>
        <v>200</v>
      </c>
      <c r="H26" s="107">
        <f>SUM(H5:H25)</f>
        <v>200</v>
      </c>
      <c r="I26" s="108">
        <f>SUM(I5:I25)</f>
        <v>149.98000000000002</v>
      </c>
    </row>
    <row r="27" spans="1:10" s="96" customFormat="1" ht="15.75" thickTop="1" x14ac:dyDescent="0.25">
      <c r="A27" s="111"/>
      <c r="B27" s="111"/>
      <c r="C27" s="111"/>
      <c r="D27" s="111"/>
      <c r="E27" s="111"/>
      <c r="F27" s="111"/>
      <c r="G27" s="112"/>
      <c r="H27" s="112"/>
      <c r="I27" s="113"/>
      <c r="J27" s="114"/>
    </row>
    <row r="28" spans="1:10" s="96" customFormat="1" x14ac:dyDescent="0.25">
      <c r="A28" s="100" t="s">
        <v>359</v>
      </c>
      <c r="B28" s="99"/>
      <c r="C28" s="99"/>
      <c r="D28" s="99"/>
      <c r="E28" s="99"/>
      <c r="F28" s="99"/>
      <c r="G28" s="99"/>
      <c r="I28" s="109"/>
    </row>
    <row r="29" spans="1:10" s="96" customFormat="1" x14ac:dyDescent="0.25">
      <c r="A29"/>
      <c r="B29" s="99"/>
      <c r="C29" s="99"/>
      <c r="D29" s="99"/>
      <c r="E29" s="99"/>
      <c r="F29" s="99"/>
      <c r="G29" s="99"/>
      <c r="I29" s="109"/>
    </row>
    <row r="30" spans="1:10" s="96" customFormat="1" x14ac:dyDescent="0.25">
      <c r="A30"/>
      <c r="B30" s="99"/>
      <c r="C30" s="99"/>
      <c r="D30" s="99"/>
      <c r="E30" s="99"/>
      <c r="F30" s="99"/>
      <c r="G30" s="99"/>
      <c r="I30" s="109"/>
    </row>
    <row r="31" spans="1:10" s="96" customFormat="1" x14ac:dyDescent="0.25">
      <c r="A31"/>
      <c r="B31" s="99"/>
      <c r="C31" s="99"/>
      <c r="D31" s="99"/>
      <c r="E31" s="99"/>
      <c r="F31" s="99"/>
      <c r="G31" s="99"/>
      <c r="I31" s="109"/>
    </row>
    <row r="32" spans="1:10" s="96" customFormat="1" x14ac:dyDescent="0.25">
      <c r="A32"/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H33" s="99"/>
      <c r="I33" s="110"/>
    </row>
    <row r="34" spans="1:9" s="96" customFormat="1" x14ac:dyDescent="0.25">
      <c r="A34"/>
      <c r="B34" s="99"/>
      <c r="C34" s="99"/>
      <c r="D34" s="99"/>
      <c r="E34" s="99"/>
      <c r="F34" s="99"/>
      <c r="G34" s="99"/>
      <c r="H34" s="99"/>
      <c r="I34" s="110"/>
    </row>
    <row r="35" spans="1:9" s="96" customFormat="1" x14ac:dyDescent="0.25">
      <c r="A35"/>
      <c r="B35" s="99"/>
      <c r="C35" s="99"/>
      <c r="D35" s="99"/>
      <c r="E35" s="99"/>
      <c r="F35" s="99"/>
      <c r="G35" s="99"/>
      <c r="H35" s="99"/>
      <c r="I35" s="110"/>
    </row>
    <row r="36" spans="1:9" s="96" customFormat="1" x14ac:dyDescent="0.25">
      <c r="A36"/>
      <c r="B36" s="99"/>
      <c r="C36" s="99"/>
      <c r="D36" s="99"/>
      <c r="E36" s="99"/>
      <c r="F36" s="99"/>
      <c r="G36" s="99"/>
      <c r="H36" s="99"/>
      <c r="I36" s="110"/>
    </row>
    <row r="37" spans="1:9" s="96" customFormat="1" x14ac:dyDescent="0.25">
      <c r="A37"/>
      <c r="B37" s="99"/>
      <c r="C37" s="99"/>
      <c r="D37" s="99"/>
      <c r="E37" s="99"/>
      <c r="F37" s="99"/>
      <c r="G37" s="99"/>
      <c r="H37" s="99"/>
      <c r="I37" s="110"/>
    </row>
    <row r="38" spans="1:9" s="96" customFormat="1" x14ac:dyDescent="0.25">
      <c r="A38"/>
      <c r="B38" s="99"/>
      <c r="C38" s="99"/>
      <c r="D38" s="99"/>
      <c r="E38" s="99"/>
      <c r="F38" s="99"/>
      <c r="G38" s="99"/>
      <c r="H38" s="99"/>
      <c r="I38" s="110"/>
    </row>
    <row r="39" spans="1:9" s="96" customFormat="1" x14ac:dyDescent="0.25">
      <c r="A39"/>
      <c r="B39" s="99"/>
      <c r="C39" s="99"/>
      <c r="D39" s="99"/>
      <c r="E39" s="99"/>
      <c r="F39" s="99"/>
      <c r="G39" s="99"/>
      <c r="H39" s="99"/>
      <c r="I39" s="110"/>
    </row>
    <row r="40" spans="1:9" s="96" customFormat="1" x14ac:dyDescent="0.25">
      <c r="A40"/>
      <c r="B40" s="99"/>
      <c r="C40" s="99"/>
      <c r="D40" s="99"/>
      <c r="E40" s="99"/>
      <c r="F40" s="99"/>
      <c r="G40" s="99"/>
      <c r="H40" s="99"/>
      <c r="I40" s="110"/>
    </row>
    <row r="41" spans="1:9" s="96" customFormat="1" x14ac:dyDescent="0.25">
      <c r="A41"/>
      <c r="B41" s="99"/>
      <c r="C41" s="99"/>
      <c r="D41" s="99"/>
      <c r="E41" s="99"/>
      <c r="F41" s="99"/>
      <c r="G41" s="99"/>
      <c r="H41" s="99"/>
      <c r="I41" s="110"/>
    </row>
    <row r="42" spans="1:9" s="96" customFormat="1" x14ac:dyDescent="0.25">
      <c r="A42"/>
      <c r="B42" s="99"/>
      <c r="C42" s="99"/>
      <c r="D42" s="99"/>
      <c r="E42" s="99"/>
      <c r="F42" s="99"/>
      <c r="G42" s="99"/>
      <c r="H42" s="99"/>
      <c r="I42" s="110"/>
    </row>
    <row r="43" spans="1:9" s="96" customFormat="1" x14ac:dyDescent="0.25">
      <c r="A43"/>
      <c r="B43" s="99"/>
      <c r="C43" s="99"/>
      <c r="D43" s="99"/>
      <c r="E43" s="99"/>
      <c r="F43" s="99"/>
      <c r="G43" s="99"/>
      <c r="H43" s="99"/>
      <c r="I43" s="110"/>
    </row>
    <row r="44" spans="1:9" s="96" customFormat="1" x14ac:dyDescent="0.25">
      <c r="A44"/>
      <c r="B44" s="99"/>
      <c r="C44" s="99"/>
      <c r="D44" s="99"/>
      <c r="E44" s="99"/>
      <c r="F44" s="99"/>
      <c r="G44" s="99"/>
      <c r="H44" s="99"/>
      <c r="I44" s="110"/>
    </row>
    <row r="45" spans="1:9" s="96" customFormat="1" x14ac:dyDescent="0.25">
      <c r="A45"/>
      <c r="B45" s="99"/>
      <c r="C45" s="99"/>
      <c r="D45" s="99"/>
      <c r="E45" s="99"/>
      <c r="F45" s="99"/>
      <c r="G45" s="99"/>
      <c r="H45" s="99"/>
      <c r="I45" s="110"/>
    </row>
    <row r="46" spans="1:9" s="96" customFormat="1" x14ac:dyDescent="0.25">
      <c r="A46"/>
      <c r="B46" s="99"/>
      <c r="C46" s="99"/>
      <c r="D46" s="99"/>
      <c r="E46" s="99"/>
      <c r="F46" s="99"/>
      <c r="G46" s="99"/>
      <c r="H46" s="99"/>
      <c r="I46" s="110"/>
    </row>
    <row r="47" spans="1:9" s="96" customFormat="1" x14ac:dyDescent="0.25">
      <c r="A47"/>
      <c r="B47" s="99"/>
      <c r="C47" s="99"/>
      <c r="D47" s="99"/>
      <c r="E47" s="99"/>
      <c r="F47" s="99"/>
      <c r="G47" s="99"/>
      <c r="H47" s="99"/>
      <c r="I47" s="110"/>
    </row>
    <row r="48" spans="1:9" s="96" customFormat="1" x14ac:dyDescent="0.25">
      <c r="A48"/>
      <c r="B48" s="99"/>
      <c r="C48" s="99"/>
      <c r="D48" s="99"/>
      <c r="E48" s="99"/>
      <c r="F48" s="99"/>
      <c r="G48" s="99"/>
      <c r="H48" s="99"/>
      <c r="I48" s="110"/>
    </row>
    <row r="49" spans="1:9" s="96" customFormat="1" x14ac:dyDescent="0.25">
      <c r="A49"/>
      <c r="B49" s="99"/>
      <c r="C49" s="99"/>
      <c r="D49" s="99"/>
      <c r="E49" s="99"/>
      <c r="F49" s="99"/>
      <c r="G49" s="99"/>
      <c r="H49" s="99"/>
      <c r="I49" s="110"/>
    </row>
    <row r="50" spans="1:9" s="96" customFormat="1" x14ac:dyDescent="0.25">
      <c r="A50"/>
      <c r="B50" s="99"/>
      <c r="C50" s="99"/>
      <c r="D50" s="99"/>
      <c r="E50" s="99"/>
      <c r="F50" s="99"/>
      <c r="G50" s="99"/>
      <c r="H50" s="99"/>
      <c r="I50" s="110"/>
    </row>
    <row r="51" spans="1:9" s="96" customFormat="1" x14ac:dyDescent="0.25">
      <c r="A51"/>
      <c r="B51" s="99"/>
      <c r="C51" s="99"/>
      <c r="D51" s="99"/>
      <c r="E51" s="99"/>
      <c r="F51" s="99"/>
      <c r="G51" s="99"/>
      <c r="H51" s="99"/>
      <c r="I51" s="110"/>
    </row>
    <row r="52" spans="1:9" s="96" customFormat="1" x14ac:dyDescent="0.25">
      <c r="A52"/>
      <c r="B52" s="99"/>
      <c r="C52" s="99"/>
      <c r="D52" s="99"/>
      <c r="E52" s="99"/>
      <c r="F52" s="99"/>
      <c r="G52" s="99"/>
      <c r="H52" s="99"/>
      <c r="I52" s="110"/>
    </row>
    <row r="53" spans="1:9" s="96" customFormat="1" x14ac:dyDescent="0.25">
      <c r="A53"/>
      <c r="B53" s="99"/>
      <c r="C53" s="99"/>
      <c r="D53" s="99"/>
      <c r="E53" s="99"/>
      <c r="F53" s="99"/>
      <c r="G53" s="99"/>
      <c r="H53" s="99"/>
      <c r="I53" s="110"/>
    </row>
    <row r="54" spans="1:9" s="96" customFormat="1" x14ac:dyDescent="0.25">
      <c r="A54"/>
      <c r="B54" s="99"/>
      <c r="C54" s="99"/>
      <c r="D54" s="99"/>
      <c r="E54" s="99"/>
      <c r="F54" s="99"/>
      <c r="G54" s="99"/>
      <c r="H54" s="99"/>
      <c r="I54" s="110"/>
    </row>
    <row r="55" spans="1:9" s="96" customFormat="1" x14ac:dyDescent="0.25">
      <c r="A55"/>
      <c r="B55" s="99"/>
      <c r="C55" s="99"/>
      <c r="D55" s="99"/>
      <c r="E55" s="99"/>
      <c r="F55" s="99"/>
      <c r="G55" s="99"/>
      <c r="H55" s="99"/>
      <c r="I55" s="110"/>
    </row>
    <row r="56" spans="1:9" s="96" customFormat="1" x14ac:dyDescent="0.25">
      <c r="A56"/>
      <c r="B56" s="99"/>
      <c r="C56" s="99"/>
      <c r="D56" s="99"/>
      <c r="E56" s="99"/>
      <c r="F56" s="99"/>
      <c r="G56" s="99"/>
      <c r="H56" s="99"/>
      <c r="I56" s="110"/>
    </row>
    <row r="57" spans="1:9" s="96" customFormat="1" x14ac:dyDescent="0.25">
      <c r="A57"/>
      <c r="B57" s="99"/>
      <c r="C57" s="99"/>
      <c r="D57" s="99"/>
      <c r="E57" s="99"/>
      <c r="F57" s="99"/>
      <c r="G57" s="99"/>
      <c r="H57" s="99"/>
      <c r="I57" s="110"/>
    </row>
    <row r="58" spans="1:9" s="96" customFormat="1" x14ac:dyDescent="0.25">
      <c r="A58"/>
      <c r="B58" s="99"/>
      <c r="C58" s="99"/>
      <c r="D58" s="99"/>
      <c r="E58" s="99"/>
      <c r="F58" s="99"/>
      <c r="G58" s="99"/>
      <c r="H58" s="99"/>
      <c r="I58" s="110"/>
    </row>
    <row r="59" spans="1:9" s="96" customFormat="1" x14ac:dyDescent="0.25">
      <c r="A59"/>
      <c r="B59" s="99"/>
      <c r="C59" s="99"/>
      <c r="D59" s="99"/>
      <c r="E59" s="99"/>
      <c r="F59" s="99"/>
      <c r="G59" s="99"/>
      <c r="H59" s="99"/>
      <c r="I59" s="110"/>
    </row>
    <row r="60" spans="1:9" s="96" customFormat="1" x14ac:dyDescent="0.25">
      <c r="A60"/>
      <c r="B60" s="99"/>
      <c r="C60" s="99"/>
      <c r="D60" s="99"/>
      <c r="E60" s="99"/>
      <c r="F60" s="99"/>
      <c r="G60" s="99"/>
      <c r="H60" s="99"/>
      <c r="I60" s="110"/>
    </row>
    <row r="61" spans="1:9" s="96" customFormat="1" x14ac:dyDescent="0.25">
      <c r="A61"/>
      <c r="B61" s="99"/>
      <c r="C61" s="99"/>
      <c r="D61" s="99"/>
      <c r="E61" s="99"/>
      <c r="F61" s="99"/>
      <c r="G61" s="99"/>
      <c r="H61" s="99"/>
      <c r="I61" s="110"/>
    </row>
    <row r="62" spans="1:9" s="96" customFormat="1" x14ac:dyDescent="0.25">
      <c r="A62"/>
      <c r="B62" s="99"/>
      <c r="C62" s="99"/>
      <c r="D62" s="99"/>
      <c r="E62" s="99"/>
      <c r="F62" s="99"/>
      <c r="G62" s="99"/>
      <c r="H62" s="99"/>
      <c r="I62" s="110"/>
    </row>
    <row r="63" spans="1:9" s="96" customFormat="1" x14ac:dyDescent="0.25">
      <c r="A63"/>
      <c r="B63" s="99"/>
      <c r="C63" s="99"/>
      <c r="D63" s="99"/>
      <c r="E63" s="99"/>
      <c r="F63" s="99"/>
      <c r="G63" s="99"/>
      <c r="H63" s="99"/>
      <c r="I63" s="110"/>
    </row>
    <row r="64" spans="1:9" s="96" customFormat="1" x14ac:dyDescent="0.25">
      <c r="A64"/>
      <c r="B64" s="99"/>
      <c r="C64" s="99"/>
      <c r="D64" s="99"/>
      <c r="E64" s="99"/>
      <c r="F64" s="99"/>
      <c r="G64" s="99"/>
      <c r="H64" s="99"/>
      <c r="I64" s="110"/>
    </row>
    <row r="65" spans="1:9" s="96" customFormat="1" x14ac:dyDescent="0.25">
      <c r="A65"/>
      <c r="B65" s="99"/>
      <c r="C65" s="99"/>
      <c r="D65" s="99"/>
      <c r="E65" s="99"/>
      <c r="F65" s="99"/>
      <c r="G65" s="99"/>
      <c r="H65" s="99"/>
      <c r="I65" s="110"/>
    </row>
    <row r="66" spans="1:9" s="96" customFormat="1" x14ac:dyDescent="0.25">
      <c r="A66"/>
      <c r="B66" s="99"/>
      <c r="C66" s="99"/>
      <c r="D66" s="99"/>
      <c r="E66" s="99"/>
      <c r="F66" s="99"/>
      <c r="G66" s="99"/>
      <c r="H66" s="99"/>
      <c r="I66" s="110"/>
    </row>
    <row r="67" spans="1:9" s="96" customFormat="1" x14ac:dyDescent="0.25">
      <c r="A67"/>
      <c r="B67" s="99"/>
      <c r="C67" s="99"/>
      <c r="D67" s="99"/>
      <c r="E67" s="99"/>
      <c r="F67" s="99"/>
      <c r="G67" s="99"/>
      <c r="H67" s="99"/>
      <c r="I67" s="110"/>
    </row>
    <row r="68" spans="1:9" s="96" customFormat="1" x14ac:dyDescent="0.25">
      <c r="A68"/>
      <c r="B68" s="99"/>
      <c r="C68" s="99"/>
      <c r="D68" s="99"/>
      <c r="E68" s="99"/>
      <c r="F68" s="99"/>
      <c r="G68" s="99"/>
      <c r="H68" s="99"/>
      <c r="I68" s="110"/>
    </row>
    <row r="69" spans="1:9" s="96" customFormat="1" x14ac:dyDescent="0.25">
      <c r="A69"/>
      <c r="B69" s="99"/>
      <c r="C69" s="99"/>
      <c r="D69" s="99"/>
      <c r="E69" s="99"/>
      <c r="F69" s="99"/>
      <c r="G69" s="99"/>
      <c r="H69" s="99"/>
      <c r="I69" s="110"/>
    </row>
    <row r="70" spans="1:9" s="96" customFormat="1" x14ac:dyDescent="0.25">
      <c r="A70"/>
      <c r="B70" s="99"/>
      <c r="C70" s="99"/>
      <c r="D70" s="99"/>
      <c r="E70" s="99"/>
      <c r="F70" s="99"/>
      <c r="G70" s="99"/>
      <c r="H70" s="99"/>
      <c r="I70" s="110"/>
    </row>
    <row r="71" spans="1:9" s="96" customFormat="1" x14ac:dyDescent="0.25">
      <c r="A71"/>
      <c r="B71" s="99"/>
      <c r="C71" s="99"/>
      <c r="D71" s="99"/>
      <c r="E71" s="99"/>
      <c r="F71" s="99"/>
      <c r="G71" s="99"/>
      <c r="H71" s="99"/>
      <c r="I71" s="110"/>
    </row>
    <row r="72" spans="1:9" s="96" customFormat="1" x14ac:dyDescent="0.25">
      <c r="A72"/>
      <c r="B72" s="99"/>
      <c r="C72" s="99"/>
      <c r="D72" s="99"/>
      <c r="E72" s="99"/>
      <c r="F72" s="99"/>
      <c r="G72" s="99"/>
      <c r="H72" s="99"/>
      <c r="I72" s="110"/>
    </row>
    <row r="73" spans="1:9" s="96" customFormat="1" x14ac:dyDescent="0.25">
      <c r="A73"/>
      <c r="B73" s="99"/>
      <c r="C73" s="99"/>
      <c r="D73" s="99"/>
      <c r="E73" s="99"/>
      <c r="F73" s="99"/>
      <c r="G73" s="99"/>
      <c r="H73" s="99"/>
      <c r="I73" s="110"/>
    </row>
    <row r="74" spans="1:9" s="96" customFormat="1" x14ac:dyDescent="0.25">
      <c r="A74"/>
      <c r="B74" s="99"/>
      <c r="C74" s="99"/>
      <c r="D74" s="99"/>
      <c r="E74" s="99"/>
      <c r="F74" s="99"/>
      <c r="G74" s="99"/>
      <c r="H74" s="99"/>
      <c r="I74" s="110"/>
    </row>
    <row r="75" spans="1:9" s="96" customFormat="1" x14ac:dyDescent="0.25">
      <c r="A75"/>
      <c r="B75" s="99"/>
      <c r="C75" s="99"/>
      <c r="D75" s="99"/>
      <c r="E75" s="99"/>
      <c r="F75" s="99"/>
      <c r="G75" s="99"/>
      <c r="H75" s="99"/>
      <c r="I75" s="110"/>
    </row>
    <row r="76" spans="1:9" s="96" customFormat="1" x14ac:dyDescent="0.25">
      <c r="A76"/>
      <c r="B76" s="99"/>
      <c r="C76" s="99"/>
      <c r="D76" s="99"/>
      <c r="E76" s="99"/>
      <c r="F76" s="99"/>
      <c r="G76" s="99"/>
      <c r="H76" s="99"/>
      <c r="I76" s="110"/>
    </row>
    <row r="77" spans="1:9" s="96" customFormat="1" x14ac:dyDescent="0.25">
      <c r="A77"/>
      <c r="B77" s="99"/>
      <c r="C77" s="99"/>
      <c r="D77" s="99"/>
      <c r="E77" s="99"/>
      <c r="F77" s="99"/>
      <c r="G77" s="99"/>
      <c r="H77" s="99"/>
      <c r="I77" s="110"/>
    </row>
    <row r="78" spans="1:9" s="96" customFormat="1" x14ac:dyDescent="0.25">
      <c r="A78"/>
      <c r="B78" s="99"/>
      <c r="C78" s="99"/>
      <c r="D78" s="99"/>
      <c r="E78" s="99"/>
      <c r="F78" s="99"/>
      <c r="G78" s="99"/>
      <c r="H78" s="99"/>
      <c r="I78" s="110"/>
    </row>
    <row r="79" spans="1:9" s="96" customFormat="1" x14ac:dyDescent="0.25">
      <c r="A79"/>
      <c r="B79" s="99"/>
      <c r="C79" s="99"/>
      <c r="D79" s="99"/>
      <c r="E79" s="99"/>
      <c r="F79" s="99"/>
      <c r="G79" s="99"/>
      <c r="H79" s="99"/>
      <c r="I79" s="110"/>
    </row>
    <row r="80" spans="1:9" s="96" customFormat="1" x14ac:dyDescent="0.25">
      <c r="A80"/>
      <c r="B80" s="99"/>
      <c r="C80" s="99"/>
      <c r="D80" s="99"/>
      <c r="E80" s="99"/>
      <c r="F80" s="99"/>
      <c r="G80" s="99"/>
      <c r="H80" s="99"/>
      <c r="I80" s="110"/>
    </row>
    <row r="81" spans="1:10" s="96" customFormat="1" x14ac:dyDescent="0.25">
      <c r="A81"/>
      <c r="B81" s="99"/>
      <c r="C81" s="99"/>
      <c r="D81" s="99"/>
      <c r="E81" s="99"/>
      <c r="F81" s="99"/>
      <c r="G81" s="99"/>
      <c r="H81" s="99"/>
      <c r="I81" s="110"/>
    </row>
    <row r="82" spans="1:10" s="96" customFormat="1" x14ac:dyDescent="0.25">
      <c r="A82"/>
      <c r="B82" s="99"/>
      <c r="C82" s="99"/>
      <c r="D82" s="99"/>
      <c r="E82" s="99"/>
      <c r="F82" s="99"/>
      <c r="G82" s="99"/>
      <c r="H82" s="99"/>
      <c r="I82" s="110"/>
    </row>
    <row r="83" spans="1:10" s="96" customFormat="1" x14ac:dyDescent="0.25">
      <c r="A83"/>
      <c r="B83" s="99"/>
      <c r="C83" s="99"/>
      <c r="D83" s="99"/>
      <c r="E83" s="99"/>
      <c r="F83" s="99"/>
      <c r="G83" s="99"/>
      <c r="H83" s="99"/>
      <c r="I83" s="110"/>
    </row>
    <row r="84" spans="1:10" s="96" customFormat="1" ht="15.75" thickBot="1" x14ac:dyDescent="0.3">
      <c r="A84"/>
      <c r="B84" s="99"/>
      <c r="C84" s="99"/>
      <c r="D84" s="99"/>
      <c r="E84" s="99"/>
      <c r="F84" s="99"/>
      <c r="G84" s="99"/>
      <c r="H84" s="99"/>
      <c r="I84" s="110"/>
    </row>
    <row r="85" spans="1:10" s="96" customFormat="1" ht="31.5" customHeight="1" thickTop="1" thickBot="1" x14ac:dyDescent="0.3">
      <c r="A85" s="104" t="s">
        <v>357</v>
      </c>
      <c r="B85" s="105"/>
      <c r="C85" s="106"/>
      <c r="D85" s="106"/>
      <c r="E85" s="106"/>
      <c r="F85" s="106"/>
      <c r="G85" s="107">
        <f>SUM(G5:G84)</f>
        <v>400</v>
      </c>
      <c r="H85" s="107">
        <f>SUM(H5:H84)</f>
        <v>400</v>
      </c>
      <c r="I85" s="108">
        <f>SUM(I5:I84)</f>
        <v>299.96000000000004</v>
      </c>
    </row>
    <row r="86" spans="1:10" s="96" customFormat="1" ht="31.5" customHeight="1" thickTop="1" x14ac:dyDescent="0.25">
      <c r="A86" s="111"/>
      <c r="B86" s="111"/>
      <c r="C86" s="111"/>
      <c r="D86" s="111"/>
      <c r="E86" s="111"/>
      <c r="F86" s="111"/>
      <c r="G86" s="112"/>
      <c r="H86" s="112"/>
      <c r="I86" s="113"/>
      <c r="J86" s="114"/>
    </row>
    <row r="87" spans="1:10" s="96" customFormat="1" ht="29.25" customHeight="1" x14ac:dyDescent="0.25">
      <c r="A87" s="100" t="s">
        <v>359</v>
      </c>
      <c r="B87" s="99"/>
      <c r="C87" s="99"/>
      <c r="D87" s="99"/>
      <c r="E87" s="99"/>
      <c r="F87" s="99"/>
      <c r="G87" s="99"/>
      <c r="I87" s="109"/>
    </row>
    <row r="88" spans="1:10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10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10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10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10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10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10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10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10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</sheetData>
  <sheetProtection algorithmName="SHA-512" hashValue="/kj3aeuz3CIvKxDjJSGkjobqTKT0Lp3e9OOW8klAo58lROxjusCirc3rqwqAYlVTVjWm06c6KP8xmqtrQdl8cA==" saltValue="79JFwszHTqsPwAF3URXtaw==" spinCount="100000" sheet="1" objects="1" scenarios="1" selectLockedCells="1"/>
  <mergeCells count="1">
    <mergeCell ref="A1:B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3"/>
  <dimension ref="A1:J167"/>
  <sheetViews>
    <sheetView showGridLines="0" zoomScaleNormal="100" workbookViewId="0">
      <selection activeCell="D5" sqref="D5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10" ht="36" customHeight="1" x14ac:dyDescent="0.25">
      <c r="A1" s="209" t="s">
        <v>398</v>
      </c>
      <c r="B1" s="209"/>
    </row>
    <row r="2" spans="1:10" x14ac:dyDescent="0.25">
      <c r="A2" s="102" t="s">
        <v>3</v>
      </c>
      <c r="B2" s="96">
        <v>260000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10" ht="45" x14ac:dyDescent="0.25">
      <c r="A5" s="96" t="s">
        <v>47</v>
      </c>
      <c r="B5" s="96" t="s">
        <v>290</v>
      </c>
      <c r="C5" s="96" t="s">
        <v>434</v>
      </c>
      <c r="D5" s="96" t="s">
        <v>611</v>
      </c>
      <c r="E5" s="98">
        <v>42527</v>
      </c>
      <c r="F5" s="98">
        <v>42592</v>
      </c>
      <c r="G5" s="96">
        <v>4</v>
      </c>
      <c r="H5" s="96">
        <v>4</v>
      </c>
      <c r="I5" s="115">
        <v>10</v>
      </c>
    </row>
    <row r="6" spans="1:10" ht="75" x14ac:dyDescent="0.25">
      <c r="A6" s="96" t="s">
        <v>59</v>
      </c>
      <c r="B6" s="96" t="s">
        <v>290</v>
      </c>
      <c r="C6" s="96" t="s">
        <v>431</v>
      </c>
      <c r="D6" s="96" t="s">
        <v>611</v>
      </c>
      <c r="E6" s="98">
        <v>42527</v>
      </c>
      <c r="F6" s="98">
        <v>42613</v>
      </c>
      <c r="G6" s="96">
        <v>150</v>
      </c>
      <c r="H6" s="96">
        <v>150</v>
      </c>
      <c r="I6" s="115">
        <v>48</v>
      </c>
    </row>
    <row r="7" spans="1:10" ht="45" x14ac:dyDescent="0.25">
      <c r="A7" s="96" t="s">
        <v>80</v>
      </c>
      <c r="B7" s="96" t="s">
        <v>290</v>
      </c>
      <c r="C7" s="96" t="s">
        <v>424</v>
      </c>
      <c r="D7" s="96" t="s">
        <v>611</v>
      </c>
      <c r="E7" s="98">
        <v>42524</v>
      </c>
      <c r="F7" s="98">
        <v>42579</v>
      </c>
      <c r="G7" s="96">
        <v>15</v>
      </c>
      <c r="H7" s="96">
        <v>15</v>
      </c>
      <c r="I7" s="115">
        <v>18</v>
      </c>
    </row>
    <row r="8" spans="1:10" s="96" customFormat="1" ht="30" x14ac:dyDescent="0.25">
      <c r="A8" s="96" t="s">
        <v>78</v>
      </c>
      <c r="B8" s="96" t="s">
        <v>290</v>
      </c>
      <c r="C8" s="96" t="s">
        <v>415</v>
      </c>
      <c r="D8" s="96" t="s">
        <v>611</v>
      </c>
      <c r="E8" s="98">
        <v>42524</v>
      </c>
      <c r="F8" s="98">
        <v>42564</v>
      </c>
      <c r="G8" s="96">
        <v>10</v>
      </c>
      <c r="H8" s="96">
        <v>10</v>
      </c>
      <c r="I8" s="115">
        <v>9.9</v>
      </c>
    </row>
    <row r="9" spans="1:10" s="96" customFormat="1" ht="30" x14ac:dyDescent="0.25">
      <c r="A9" s="96" t="s">
        <v>79</v>
      </c>
      <c r="B9" s="96" t="s">
        <v>290</v>
      </c>
      <c r="C9" s="96" t="s">
        <v>431</v>
      </c>
      <c r="D9" s="96" t="s">
        <v>611</v>
      </c>
      <c r="E9" s="98">
        <v>42527</v>
      </c>
      <c r="F9" s="98">
        <v>42613</v>
      </c>
      <c r="G9" s="96">
        <v>10</v>
      </c>
      <c r="H9" s="96">
        <v>10</v>
      </c>
      <c r="I9" s="115">
        <v>12.9</v>
      </c>
    </row>
    <row r="10" spans="1:10" s="96" customFormat="1" ht="45" x14ac:dyDescent="0.25">
      <c r="A10" s="96" t="s">
        <v>121</v>
      </c>
      <c r="B10" s="96" t="s">
        <v>290</v>
      </c>
      <c r="C10" s="96" t="s">
        <v>422</v>
      </c>
      <c r="D10" s="96" t="s">
        <v>611</v>
      </c>
      <c r="E10" s="98">
        <v>42524</v>
      </c>
      <c r="F10" s="98">
        <v>42590</v>
      </c>
      <c r="G10" s="96">
        <v>2</v>
      </c>
      <c r="H10" s="96">
        <v>2</v>
      </c>
      <c r="I10" s="115">
        <v>39.979999999999997</v>
      </c>
    </row>
    <row r="11" spans="1:10" s="96" customFormat="1" ht="45" x14ac:dyDescent="0.25">
      <c r="A11" s="96" t="s">
        <v>124</v>
      </c>
      <c r="B11" s="96" t="s">
        <v>290</v>
      </c>
      <c r="C11" s="96" t="s">
        <v>418</v>
      </c>
      <c r="D11" s="96" t="s">
        <v>611</v>
      </c>
      <c r="E11" s="98">
        <v>42524</v>
      </c>
      <c r="F11" s="98">
        <v>42583</v>
      </c>
      <c r="G11" s="96">
        <v>2</v>
      </c>
      <c r="H11" s="96">
        <v>2</v>
      </c>
      <c r="I11" s="115">
        <v>34.979999999999997</v>
      </c>
    </row>
    <row r="12" spans="1:10" s="96" customFormat="1" ht="45" x14ac:dyDescent="0.25">
      <c r="A12" s="96" t="s">
        <v>122</v>
      </c>
      <c r="B12" s="96" t="s">
        <v>290</v>
      </c>
      <c r="C12" s="96" t="s">
        <v>417</v>
      </c>
      <c r="D12" s="96" t="s">
        <v>611</v>
      </c>
      <c r="E12" s="98">
        <v>42524</v>
      </c>
      <c r="F12" s="98">
        <v>42577</v>
      </c>
      <c r="G12" s="96">
        <v>2</v>
      </c>
      <c r="H12" s="96">
        <v>2</v>
      </c>
      <c r="I12" s="115">
        <v>66.400000000000006</v>
      </c>
      <c r="J12" s="114"/>
    </row>
    <row r="13" spans="1:10" s="96" customFormat="1" ht="45" x14ac:dyDescent="0.25">
      <c r="A13" s="96" t="s">
        <v>132</v>
      </c>
      <c r="B13" s="96" t="s">
        <v>517</v>
      </c>
      <c r="C13" s="96" t="s">
        <v>542</v>
      </c>
      <c r="D13" s="96" t="s">
        <v>611</v>
      </c>
      <c r="E13" s="98">
        <v>42591</v>
      </c>
      <c r="F13" s="98">
        <v>42660</v>
      </c>
      <c r="G13" s="96">
        <v>1</v>
      </c>
      <c r="H13" s="96">
        <v>1</v>
      </c>
      <c r="I13" s="115">
        <v>2</v>
      </c>
    </row>
    <row r="14" spans="1:10" s="96" customFormat="1" ht="60" x14ac:dyDescent="0.25">
      <c r="A14" s="96" t="s">
        <v>148</v>
      </c>
      <c r="B14" s="96" t="s">
        <v>290</v>
      </c>
      <c r="C14" s="96" t="s">
        <v>420</v>
      </c>
      <c r="D14" s="96" t="s">
        <v>692</v>
      </c>
      <c r="E14" s="98">
        <v>42524</v>
      </c>
      <c r="F14" s="98">
        <v>42579</v>
      </c>
      <c r="G14" s="96">
        <v>50</v>
      </c>
      <c r="H14" s="96">
        <v>20</v>
      </c>
      <c r="I14" s="115">
        <v>259.40000000000003</v>
      </c>
    </row>
    <row r="15" spans="1:10" s="96" customFormat="1" ht="30" x14ac:dyDescent="0.25">
      <c r="A15" s="96" t="s">
        <v>56</v>
      </c>
      <c r="B15" s="96" t="s">
        <v>517</v>
      </c>
      <c r="C15" s="96" t="s">
        <v>539</v>
      </c>
      <c r="D15" s="96" t="s">
        <v>611</v>
      </c>
      <c r="E15" s="98">
        <v>42591</v>
      </c>
      <c r="F15" s="98">
        <v>42633</v>
      </c>
      <c r="G15" s="96">
        <v>1</v>
      </c>
      <c r="H15" s="96">
        <v>1</v>
      </c>
      <c r="I15" s="115">
        <v>2.52</v>
      </c>
    </row>
    <row r="16" spans="1:10" s="96" customFormat="1" ht="30" x14ac:dyDescent="0.25">
      <c r="A16" s="96" t="s">
        <v>168</v>
      </c>
      <c r="B16" s="96" t="s">
        <v>517</v>
      </c>
      <c r="C16" s="96" t="s">
        <v>548</v>
      </c>
      <c r="D16" s="96" t="s">
        <v>611</v>
      </c>
      <c r="E16" s="98">
        <v>42591</v>
      </c>
      <c r="F16" s="98">
        <v>42772</v>
      </c>
      <c r="G16" s="96">
        <v>3</v>
      </c>
      <c r="H16" s="96">
        <v>3</v>
      </c>
      <c r="I16" s="115">
        <v>3.63</v>
      </c>
    </row>
    <row r="17" spans="1:10" s="96" customFormat="1" ht="75" x14ac:dyDescent="0.25">
      <c r="A17" s="96" t="s">
        <v>150</v>
      </c>
      <c r="B17" s="96" t="s">
        <v>290</v>
      </c>
      <c r="C17" s="96" t="s">
        <v>420</v>
      </c>
      <c r="D17" s="96" t="s">
        <v>611</v>
      </c>
      <c r="E17" s="98">
        <v>42524</v>
      </c>
      <c r="F17" s="98">
        <v>42579</v>
      </c>
      <c r="G17" s="96">
        <v>10</v>
      </c>
      <c r="H17" s="96">
        <v>10</v>
      </c>
      <c r="I17" s="115">
        <v>63.4</v>
      </c>
    </row>
    <row r="18" spans="1:10" s="96" customFormat="1" ht="75" x14ac:dyDescent="0.25">
      <c r="A18" s="96" t="s">
        <v>150</v>
      </c>
      <c r="B18" s="96" t="s">
        <v>517</v>
      </c>
      <c r="C18" s="96" t="s">
        <v>539</v>
      </c>
      <c r="D18" s="96" t="s">
        <v>611</v>
      </c>
      <c r="E18" s="98">
        <v>42591</v>
      </c>
      <c r="F18" s="98">
        <v>42633</v>
      </c>
      <c r="G18" s="96">
        <v>10</v>
      </c>
      <c r="H18" s="96">
        <v>10</v>
      </c>
      <c r="I18" s="115">
        <v>63.4</v>
      </c>
      <c r="J18" s="114"/>
    </row>
    <row r="19" spans="1:10" s="96" customFormat="1" ht="30" x14ac:dyDescent="0.25">
      <c r="A19" s="96" t="s">
        <v>116</v>
      </c>
      <c r="B19" s="96" t="s">
        <v>290</v>
      </c>
      <c r="C19" s="96" t="s">
        <v>422</v>
      </c>
      <c r="D19" s="96" t="s">
        <v>611</v>
      </c>
      <c r="E19" s="98">
        <v>42524</v>
      </c>
      <c r="F19" s="98">
        <v>42590</v>
      </c>
      <c r="G19" s="96">
        <v>10</v>
      </c>
      <c r="H19" s="96">
        <v>10</v>
      </c>
      <c r="I19" s="115">
        <v>12.2</v>
      </c>
    </row>
    <row r="20" spans="1:10" s="96" customFormat="1" ht="45" x14ac:dyDescent="0.25">
      <c r="A20" s="96" t="s">
        <v>125</v>
      </c>
      <c r="B20" s="96" t="s">
        <v>290</v>
      </c>
      <c r="C20" s="96" t="s">
        <v>421</v>
      </c>
      <c r="D20" s="96" t="s">
        <v>611</v>
      </c>
      <c r="E20" s="98">
        <v>42524</v>
      </c>
      <c r="F20" s="98">
        <v>42766</v>
      </c>
      <c r="G20" s="96">
        <v>2</v>
      </c>
      <c r="H20" s="96">
        <v>2</v>
      </c>
      <c r="I20" s="115">
        <v>15.5</v>
      </c>
    </row>
    <row r="21" spans="1:10" s="96" customFormat="1" ht="45" x14ac:dyDescent="0.25">
      <c r="A21" s="96" t="s">
        <v>110</v>
      </c>
      <c r="B21" s="96" t="s">
        <v>290</v>
      </c>
      <c r="C21" s="96" t="s">
        <v>414</v>
      </c>
      <c r="D21" s="96" t="s">
        <v>611</v>
      </c>
      <c r="E21" s="98">
        <v>42524</v>
      </c>
      <c r="F21" s="98">
        <v>42612</v>
      </c>
      <c r="G21" s="96">
        <v>3</v>
      </c>
      <c r="H21" s="96">
        <v>3</v>
      </c>
      <c r="I21" s="115">
        <v>2.91</v>
      </c>
    </row>
    <row r="22" spans="1:10" s="96" customFormat="1" ht="45" x14ac:dyDescent="0.25">
      <c r="A22" s="96" t="s">
        <v>112</v>
      </c>
      <c r="B22" s="96" t="s">
        <v>290</v>
      </c>
      <c r="C22" s="96" t="s">
        <v>416</v>
      </c>
      <c r="D22" s="96" t="s">
        <v>611</v>
      </c>
      <c r="E22" s="98">
        <v>42524</v>
      </c>
      <c r="F22" s="98">
        <v>42597</v>
      </c>
      <c r="G22" s="96">
        <v>3</v>
      </c>
      <c r="H22" s="96">
        <v>3</v>
      </c>
      <c r="I22" s="115">
        <v>7.1999999999999993</v>
      </c>
      <c r="J22" s="114"/>
    </row>
    <row r="23" spans="1:10" s="96" customFormat="1" ht="60.75" thickBot="1" x14ac:dyDescent="0.3">
      <c r="A23" s="96" t="s">
        <v>46</v>
      </c>
      <c r="B23" s="96" t="s">
        <v>290</v>
      </c>
      <c r="C23" s="96" t="s">
        <v>434</v>
      </c>
      <c r="D23" s="96" t="s">
        <v>611</v>
      </c>
      <c r="E23" s="98">
        <v>42527</v>
      </c>
      <c r="F23" s="98">
        <v>42592</v>
      </c>
      <c r="G23" s="96">
        <v>2</v>
      </c>
      <c r="H23" s="96">
        <v>2</v>
      </c>
      <c r="I23" s="115">
        <v>3.9</v>
      </c>
    </row>
    <row r="24" spans="1:10" s="96" customFormat="1" ht="46.5" thickTop="1" thickBot="1" x14ac:dyDescent="0.3">
      <c r="A24" s="96" t="s">
        <v>152</v>
      </c>
      <c r="B24" s="96" t="s">
        <v>290</v>
      </c>
      <c r="C24" s="96" t="s">
        <v>420</v>
      </c>
      <c r="D24" s="96" t="s">
        <v>611</v>
      </c>
      <c r="E24" s="98">
        <v>42524</v>
      </c>
      <c r="F24" s="98">
        <v>42579</v>
      </c>
      <c r="G24" s="96">
        <v>10</v>
      </c>
      <c r="H24" s="96">
        <v>10</v>
      </c>
      <c r="I24" s="115">
        <v>8.5</v>
      </c>
    </row>
    <row r="25" spans="1:10" s="96" customFormat="1" ht="60.75" thickTop="1" x14ac:dyDescent="0.25">
      <c r="A25" s="96" t="s">
        <v>94</v>
      </c>
      <c r="B25" s="96" t="s">
        <v>290</v>
      </c>
      <c r="C25" s="96" t="s">
        <v>420</v>
      </c>
      <c r="D25" s="96" t="s">
        <v>692</v>
      </c>
      <c r="E25" s="98">
        <v>42524</v>
      </c>
      <c r="F25" s="98">
        <v>42579</v>
      </c>
      <c r="G25" s="96">
        <v>300</v>
      </c>
      <c r="H25" s="96">
        <v>100</v>
      </c>
      <c r="I25" s="115">
        <v>11</v>
      </c>
      <c r="J25" s="114"/>
    </row>
    <row r="26" spans="1:10" s="96" customFormat="1" ht="30" x14ac:dyDescent="0.25">
      <c r="A26" s="96" t="s">
        <v>167</v>
      </c>
      <c r="B26" s="96" t="s">
        <v>517</v>
      </c>
      <c r="C26" s="96" t="s">
        <v>543</v>
      </c>
      <c r="D26" s="96" t="s">
        <v>611</v>
      </c>
      <c r="E26" s="98">
        <v>42591</v>
      </c>
      <c r="F26" s="98">
        <v>42639</v>
      </c>
      <c r="G26" s="96">
        <v>4</v>
      </c>
      <c r="H26" s="96">
        <v>4</v>
      </c>
      <c r="I26" s="115">
        <v>3.76</v>
      </c>
    </row>
    <row r="27" spans="1:10" s="96" customFormat="1" ht="45" x14ac:dyDescent="0.25">
      <c r="A27" s="96" t="s">
        <v>146</v>
      </c>
      <c r="B27" s="96" t="s">
        <v>290</v>
      </c>
      <c r="C27" s="96" t="s">
        <v>424</v>
      </c>
      <c r="D27" s="96" t="s">
        <v>611</v>
      </c>
      <c r="E27" s="98">
        <v>42524</v>
      </c>
      <c r="F27" s="98">
        <v>42579</v>
      </c>
      <c r="G27" s="96">
        <v>100</v>
      </c>
      <c r="H27" s="96">
        <v>100</v>
      </c>
      <c r="I27" s="115">
        <v>35</v>
      </c>
    </row>
    <row r="28" spans="1:10" s="96" customFormat="1" ht="45" x14ac:dyDescent="0.25">
      <c r="A28" s="96" t="s">
        <v>170</v>
      </c>
      <c r="B28" s="96" t="s">
        <v>517</v>
      </c>
      <c r="C28" s="96" t="s">
        <v>542</v>
      </c>
      <c r="D28" s="96" t="s">
        <v>611</v>
      </c>
      <c r="E28" s="98">
        <v>42591</v>
      </c>
      <c r="F28" s="98">
        <v>42660</v>
      </c>
      <c r="G28" s="96">
        <v>5</v>
      </c>
      <c r="H28" s="96">
        <v>5</v>
      </c>
      <c r="I28" s="115">
        <v>6.5</v>
      </c>
    </row>
    <row r="29" spans="1:10" s="96" customFormat="1" ht="45.75" thickBot="1" x14ac:dyDescent="0.3">
      <c r="A29" s="96" t="s">
        <v>111</v>
      </c>
      <c r="B29" s="96" t="s">
        <v>290</v>
      </c>
      <c r="C29" s="96" t="s">
        <v>416</v>
      </c>
      <c r="D29" s="96" t="s">
        <v>611</v>
      </c>
      <c r="E29" s="98">
        <v>42524</v>
      </c>
      <c r="F29" s="98">
        <v>42597</v>
      </c>
      <c r="G29" s="96">
        <v>3</v>
      </c>
      <c r="H29" s="96">
        <v>3</v>
      </c>
      <c r="I29" s="115">
        <v>4.5</v>
      </c>
    </row>
    <row r="30" spans="1:10" s="96" customFormat="1" ht="16.5" thickTop="1" thickBot="1" x14ac:dyDescent="0.3">
      <c r="A30" s="104" t="s">
        <v>357</v>
      </c>
      <c r="B30" s="105"/>
      <c r="C30" s="106"/>
      <c r="D30" s="106"/>
      <c r="E30" s="106"/>
      <c r="F30" s="106"/>
      <c r="G30" s="107">
        <f>SUM(G5:G29)</f>
        <v>712</v>
      </c>
      <c r="H30" s="107">
        <f>SUM(H5:H25)</f>
        <v>370</v>
      </c>
      <c r="I30" s="108">
        <f>SUM(I5:I29)</f>
        <v>745.48</v>
      </c>
    </row>
    <row r="31" spans="1:10" s="96" customFormat="1" ht="15.75" thickTop="1" x14ac:dyDescent="0.25">
      <c r="A31" s="111"/>
      <c r="B31" s="111"/>
      <c r="C31" s="111"/>
      <c r="D31" s="111"/>
      <c r="E31" s="111"/>
      <c r="F31" s="111"/>
      <c r="G31" s="112"/>
      <c r="H31" s="112"/>
      <c r="I31" s="113"/>
      <c r="J31" s="114"/>
    </row>
    <row r="32" spans="1:10" s="96" customFormat="1" x14ac:dyDescent="0.25">
      <c r="A32" s="100" t="s">
        <v>359</v>
      </c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H34" s="99"/>
      <c r="I34" s="110"/>
    </row>
    <row r="35" spans="1:9" s="96" customFormat="1" x14ac:dyDescent="0.25">
      <c r="A35"/>
      <c r="B35" s="99"/>
      <c r="C35" s="99"/>
      <c r="D35" s="99"/>
      <c r="E35" s="99"/>
      <c r="F35" s="99"/>
      <c r="G35" s="99"/>
      <c r="H35" s="99"/>
      <c r="I35" s="110"/>
    </row>
    <row r="36" spans="1:9" s="96" customFormat="1" x14ac:dyDescent="0.25">
      <c r="A36"/>
      <c r="B36" s="99"/>
      <c r="C36" s="99"/>
      <c r="D36" s="99"/>
      <c r="E36" s="99"/>
      <c r="F36" s="99"/>
      <c r="G36" s="99"/>
      <c r="H36" s="99"/>
      <c r="I36" s="110"/>
    </row>
    <row r="37" spans="1:9" s="96" customFormat="1" x14ac:dyDescent="0.25">
      <c r="A37"/>
      <c r="B37" s="99"/>
      <c r="C37" s="99"/>
      <c r="D37" s="99"/>
      <c r="E37" s="99"/>
      <c r="F37" s="99"/>
      <c r="G37" s="99"/>
      <c r="H37" s="99"/>
      <c r="I37" s="110"/>
    </row>
    <row r="38" spans="1:9" s="96" customFormat="1" x14ac:dyDescent="0.25">
      <c r="A38"/>
      <c r="B38" s="99"/>
      <c r="C38" s="99"/>
      <c r="D38" s="99"/>
      <c r="E38" s="99"/>
      <c r="F38" s="99"/>
      <c r="G38" s="99"/>
      <c r="H38" s="99"/>
      <c r="I38" s="110"/>
    </row>
    <row r="39" spans="1:9" s="96" customFormat="1" x14ac:dyDescent="0.25">
      <c r="A39"/>
      <c r="B39" s="99"/>
      <c r="C39" s="99"/>
      <c r="D39" s="99"/>
      <c r="E39" s="99"/>
      <c r="F39" s="99"/>
      <c r="G39" s="99"/>
      <c r="H39" s="99"/>
      <c r="I39" s="110"/>
    </row>
    <row r="40" spans="1:9" s="96" customFormat="1" x14ac:dyDescent="0.25">
      <c r="A40"/>
      <c r="B40" s="99"/>
      <c r="C40" s="99"/>
      <c r="D40" s="99"/>
      <c r="E40" s="99"/>
      <c r="F40" s="99"/>
      <c r="G40" s="99"/>
      <c r="H40" s="99"/>
      <c r="I40" s="110"/>
    </row>
    <row r="41" spans="1:9" s="96" customFormat="1" x14ac:dyDescent="0.25">
      <c r="A41"/>
      <c r="B41" s="99"/>
      <c r="C41" s="99"/>
      <c r="D41" s="99"/>
      <c r="E41" s="99"/>
      <c r="F41" s="99"/>
      <c r="G41" s="99"/>
      <c r="H41" s="99"/>
      <c r="I41" s="110"/>
    </row>
    <row r="42" spans="1:9" s="96" customFormat="1" x14ac:dyDescent="0.25">
      <c r="A42"/>
      <c r="B42" s="99"/>
      <c r="C42" s="99"/>
      <c r="D42" s="99"/>
      <c r="E42" s="99"/>
      <c r="F42" s="99"/>
      <c r="G42" s="99"/>
      <c r="H42" s="99"/>
      <c r="I42" s="110"/>
    </row>
    <row r="43" spans="1:9" s="96" customFormat="1" x14ac:dyDescent="0.25">
      <c r="A43"/>
      <c r="B43" s="99"/>
      <c r="C43" s="99"/>
      <c r="D43" s="99"/>
      <c r="E43" s="99"/>
      <c r="F43" s="99"/>
      <c r="G43" s="99"/>
      <c r="H43" s="99"/>
      <c r="I43" s="110"/>
    </row>
    <row r="44" spans="1:9" s="96" customFormat="1" x14ac:dyDescent="0.25">
      <c r="A44"/>
      <c r="B44" s="99"/>
      <c r="C44" s="99"/>
      <c r="D44" s="99"/>
      <c r="E44" s="99"/>
      <c r="F44" s="99"/>
      <c r="G44" s="99"/>
      <c r="H44" s="99"/>
      <c r="I44" s="110"/>
    </row>
    <row r="45" spans="1:9" s="96" customFormat="1" x14ac:dyDescent="0.25">
      <c r="A45"/>
      <c r="B45" s="99"/>
      <c r="C45" s="99"/>
      <c r="D45" s="99"/>
      <c r="E45" s="99"/>
      <c r="F45" s="99"/>
      <c r="G45" s="99"/>
      <c r="H45" s="99"/>
      <c r="I45" s="110"/>
    </row>
    <row r="46" spans="1:9" s="96" customFormat="1" x14ac:dyDescent="0.25">
      <c r="A46"/>
      <c r="B46" s="99"/>
      <c r="C46" s="99"/>
      <c r="D46" s="99"/>
      <c r="E46" s="99"/>
      <c r="F46" s="99"/>
      <c r="G46" s="99"/>
      <c r="H46" s="99"/>
      <c r="I46" s="110"/>
    </row>
    <row r="47" spans="1:9" s="96" customFormat="1" x14ac:dyDescent="0.25">
      <c r="A47"/>
      <c r="B47" s="99"/>
      <c r="C47" s="99"/>
      <c r="D47" s="99"/>
      <c r="E47" s="99"/>
      <c r="F47" s="99"/>
      <c r="G47" s="99"/>
      <c r="H47" s="99"/>
      <c r="I47" s="110"/>
    </row>
    <row r="48" spans="1:9" s="96" customFormat="1" x14ac:dyDescent="0.25">
      <c r="A48"/>
      <c r="B48" s="99"/>
      <c r="C48" s="99"/>
      <c r="D48" s="99"/>
      <c r="E48" s="99"/>
      <c r="F48" s="99"/>
      <c r="G48" s="99"/>
      <c r="H48" s="99"/>
      <c r="I48" s="110"/>
    </row>
    <row r="49" spans="1:9" s="96" customFormat="1" x14ac:dyDescent="0.25">
      <c r="A49"/>
      <c r="B49" s="99"/>
      <c r="C49" s="99"/>
      <c r="D49" s="99"/>
      <c r="E49" s="99"/>
      <c r="F49" s="99"/>
      <c r="G49" s="99"/>
      <c r="H49" s="99"/>
      <c r="I49" s="110"/>
    </row>
    <row r="50" spans="1:9" s="96" customFormat="1" x14ac:dyDescent="0.25">
      <c r="A50"/>
      <c r="B50" s="99"/>
      <c r="C50" s="99"/>
      <c r="D50" s="99"/>
      <c r="E50" s="99"/>
      <c r="F50" s="99"/>
      <c r="G50" s="99"/>
      <c r="H50" s="99"/>
      <c r="I50" s="110"/>
    </row>
    <row r="51" spans="1:9" s="96" customFormat="1" x14ac:dyDescent="0.25">
      <c r="A51"/>
      <c r="B51" s="99"/>
      <c r="C51" s="99"/>
      <c r="D51" s="99"/>
      <c r="E51" s="99"/>
      <c r="F51" s="99"/>
      <c r="G51" s="99"/>
      <c r="H51" s="99"/>
      <c r="I51" s="110"/>
    </row>
    <row r="52" spans="1:9" s="96" customFormat="1" x14ac:dyDescent="0.25">
      <c r="A52"/>
      <c r="B52" s="99"/>
      <c r="C52" s="99"/>
      <c r="D52" s="99"/>
      <c r="E52" s="99"/>
      <c r="F52" s="99"/>
      <c r="G52" s="99"/>
      <c r="H52" s="99"/>
      <c r="I52" s="110"/>
    </row>
    <row r="53" spans="1:9" s="96" customFormat="1" x14ac:dyDescent="0.25">
      <c r="A53"/>
      <c r="B53" s="99"/>
      <c r="C53" s="99"/>
      <c r="D53" s="99"/>
      <c r="E53" s="99"/>
      <c r="F53" s="99"/>
      <c r="G53" s="99"/>
      <c r="H53" s="99"/>
      <c r="I53" s="110"/>
    </row>
    <row r="54" spans="1:9" s="96" customFormat="1" x14ac:dyDescent="0.25">
      <c r="A54"/>
      <c r="B54" s="99"/>
      <c r="C54" s="99"/>
      <c r="D54" s="99"/>
      <c r="E54" s="99"/>
      <c r="F54" s="99"/>
      <c r="G54" s="99"/>
      <c r="H54" s="99"/>
      <c r="I54" s="110"/>
    </row>
    <row r="55" spans="1:9" s="96" customFormat="1" x14ac:dyDescent="0.25">
      <c r="A55"/>
      <c r="B55" s="99"/>
      <c r="C55" s="99"/>
      <c r="D55" s="99"/>
      <c r="E55" s="99"/>
      <c r="F55" s="99"/>
      <c r="G55" s="99"/>
      <c r="H55" s="99"/>
      <c r="I55" s="110"/>
    </row>
    <row r="56" spans="1:9" s="96" customFormat="1" x14ac:dyDescent="0.25">
      <c r="A56"/>
      <c r="B56" s="99"/>
      <c r="C56" s="99"/>
      <c r="D56" s="99"/>
      <c r="E56" s="99"/>
      <c r="F56" s="99"/>
      <c r="G56" s="99"/>
      <c r="H56" s="99"/>
      <c r="I56" s="110"/>
    </row>
    <row r="57" spans="1:9" s="96" customFormat="1" x14ac:dyDescent="0.25">
      <c r="A57"/>
      <c r="B57" s="99"/>
      <c r="C57" s="99"/>
      <c r="D57" s="99"/>
      <c r="E57" s="99"/>
      <c r="F57" s="99"/>
      <c r="G57" s="99"/>
      <c r="H57" s="99"/>
      <c r="I57" s="110"/>
    </row>
    <row r="58" spans="1:9" s="96" customFormat="1" x14ac:dyDescent="0.25">
      <c r="A58"/>
      <c r="B58" s="99"/>
      <c r="C58" s="99"/>
      <c r="D58" s="99"/>
      <c r="E58" s="99"/>
      <c r="F58" s="99"/>
      <c r="G58" s="99"/>
      <c r="H58" s="99"/>
      <c r="I58" s="110"/>
    </row>
    <row r="59" spans="1:9" s="96" customFormat="1" x14ac:dyDescent="0.25">
      <c r="A59"/>
      <c r="B59" s="99"/>
      <c r="C59" s="99"/>
      <c r="D59" s="99"/>
      <c r="E59" s="99"/>
      <c r="F59" s="99"/>
      <c r="G59" s="99"/>
      <c r="H59" s="99"/>
      <c r="I59" s="110"/>
    </row>
    <row r="60" spans="1:9" s="96" customFormat="1" x14ac:dyDescent="0.25">
      <c r="A60"/>
      <c r="B60" s="99"/>
      <c r="C60" s="99"/>
      <c r="D60" s="99"/>
      <c r="E60" s="99"/>
      <c r="F60" s="99"/>
      <c r="G60" s="99"/>
      <c r="H60" s="99"/>
      <c r="I60" s="110"/>
    </row>
    <row r="61" spans="1:9" s="96" customFormat="1" x14ac:dyDescent="0.25">
      <c r="A61"/>
      <c r="B61" s="99"/>
      <c r="C61" s="99"/>
      <c r="D61" s="99"/>
      <c r="E61" s="99"/>
      <c r="F61" s="99"/>
      <c r="G61" s="99"/>
      <c r="H61" s="99"/>
      <c r="I61" s="110"/>
    </row>
    <row r="62" spans="1:9" s="96" customFormat="1" x14ac:dyDescent="0.25">
      <c r="A62"/>
      <c r="B62" s="99"/>
      <c r="C62" s="99"/>
      <c r="D62" s="99"/>
      <c r="E62" s="99"/>
      <c r="F62" s="99"/>
      <c r="G62" s="99"/>
      <c r="H62" s="99"/>
      <c r="I62" s="110"/>
    </row>
    <row r="63" spans="1:9" s="96" customFormat="1" x14ac:dyDescent="0.25">
      <c r="A63"/>
      <c r="B63" s="99"/>
      <c r="C63" s="99"/>
      <c r="D63" s="99"/>
      <c r="E63" s="99"/>
      <c r="F63" s="99"/>
      <c r="G63" s="99"/>
      <c r="H63" s="99"/>
      <c r="I63" s="110"/>
    </row>
    <row r="64" spans="1:9" s="96" customFormat="1" x14ac:dyDescent="0.25">
      <c r="A64"/>
      <c r="B64" s="99"/>
      <c r="C64" s="99"/>
      <c r="D64" s="99"/>
      <c r="E64" s="99"/>
      <c r="F64" s="99"/>
      <c r="G64" s="99"/>
      <c r="H64" s="99"/>
      <c r="I64" s="110"/>
    </row>
    <row r="65" spans="1:9" s="96" customFormat="1" x14ac:dyDescent="0.25">
      <c r="A65"/>
      <c r="B65" s="99"/>
      <c r="C65" s="99"/>
      <c r="D65" s="99"/>
      <c r="E65" s="99"/>
      <c r="F65" s="99"/>
      <c r="G65" s="99"/>
      <c r="H65" s="99"/>
      <c r="I65" s="110"/>
    </row>
    <row r="66" spans="1:9" s="96" customFormat="1" x14ac:dyDescent="0.25">
      <c r="A66"/>
      <c r="B66" s="99"/>
      <c r="C66" s="99"/>
      <c r="D66" s="99"/>
      <c r="E66" s="99"/>
      <c r="F66" s="99"/>
      <c r="G66" s="99"/>
      <c r="H66" s="99"/>
      <c r="I66" s="110"/>
    </row>
    <row r="67" spans="1:9" s="96" customFormat="1" x14ac:dyDescent="0.25">
      <c r="A67"/>
      <c r="B67" s="99"/>
      <c r="C67" s="99"/>
      <c r="D67" s="99"/>
      <c r="E67" s="99"/>
      <c r="F67" s="99"/>
      <c r="G67" s="99"/>
      <c r="H67" s="99"/>
      <c r="I67" s="110"/>
    </row>
    <row r="68" spans="1:9" s="96" customFormat="1" x14ac:dyDescent="0.25">
      <c r="A68"/>
      <c r="B68" s="99"/>
      <c r="C68" s="99"/>
      <c r="D68" s="99"/>
      <c r="E68" s="99"/>
      <c r="F68" s="99"/>
      <c r="G68" s="99"/>
      <c r="H68" s="99"/>
      <c r="I68" s="110"/>
    </row>
    <row r="69" spans="1:9" s="96" customFormat="1" x14ac:dyDescent="0.25">
      <c r="A69"/>
      <c r="B69" s="99"/>
      <c r="C69" s="99"/>
      <c r="D69" s="99"/>
      <c r="E69" s="99"/>
      <c r="F69" s="99"/>
      <c r="G69" s="99"/>
      <c r="H69" s="99"/>
      <c r="I69" s="110"/>
    </row>
    <row r="70" spans="1:9" s="96" customFormat="1" x14ac:dyDescent="0.25">
      <c r="A70"/>
      <c r="B70" s="99"/>
      <c r="C70" s="99"/>
      <c r="D70" s="99"/>
      <c r="E70" s="99"/>
      <c r="F70" s="99"/>
      <c r="G70" s="99"/>
      <c r="H70" s="99"/>
      <c r="I70" s="110"/>
    </row>
    <row r="71" spans="1:9" s="96" customFormat="1" x14ac:dyDescent="0.25">
      <c r="A71"/>
      <c r="B71" s="99"/>
      <c r="C71" s="99"/>
      <c r="D71" s="99"/>
      <c r="E71" s="99"/>
      <c r="F71" s="99"/>
      <c r="G71" s="99"/>
      <c r="H71" s="99"/>
      <c r="I71" s="110"/>
    </row>
    <row r="72" spans="1:9" s="96" customFormat="1" x14ac:dyDescent="0.25">
      <c r="A72"/>
      <c r="B72" s="99"/>
      <c r="C72" s="99"/>
      <c r="D72" s="99"/>
      <c r="E72" s="99"/>
      <c r="F72" s="99"/>
      <c r="G72" s="99"/>
      <c r="H72" s="99"/>
      <c r="I72" s="110"/>
    </row>
    <row r="73" spans="1:9" s="96" customFormat="1" x14ac:dyDescent="0.25">
      <c r="A73"/>
      <c r="B73" s="99"/>
      <c r="C73" s="99"/>
      <c r="D73" s="99"/>
      <c r="E73" s="99"/>
      <c r="F73" s="99"/>
      <c r="G73" s="99"/>
      <c r="H73" s="99"/>
      <c r="I73" s="110"/>
    </row>
    <row r="74" spans="1:9" s="96" customFormat="1" x14ac:dyDescent="0.25">
      <c r="A74"/>
      <c r="B74" s="99"/>
      <c r="C74" s="99"/>
      <c r="D74" s="99"/>
      <c r="E74" s="99"/>
      <c r="F74" s="99"/>
      <c r="G74" s="99"/>
      <c r="H74" s="99"/>
      <c r="I74" s="110"/>
    </row>
    <row r="75" spans="1:9" s="96" customFormat="1" x14ac:dyDescent="0.25">
      <c r="A75"/>
      <c r="B75" s="99"/>
      <c r="C75" s="99"/>
      <c r="D75" s="99"/>
      <c r="E75" s="99"/>
      <c r="F75" s="99"/>
      <c r="G75" s="99"/>
      <c r="H75" s="99"/>
      <c r="I75" s="110"/>
    </row>
    <row r="76" spans="1:9" s="96" customFormat="1" x14ac:dyDescent="0.25">
      <c r="A76"/>
      <c r="B76" s="99"/>
      <c r="C76" s="99"/>
      <c r="D76" s="99"/>
      <c r="E76" s="99"/>
      <c r="F76" s="99"/>
      <c r="G76" s="99"/>
      <c r="H76" s="99"/>
      <c r="I76" s="110"/>
    </row>
    <row r="77" spans="1:9" s="96" customFormat="1" x14ac:dyDescent="0.25">
      <c r="A77"/>
      <c r="B77" s="99"/>
      <c r="C77" s="99"/>
      <c r="D77" s="99"/>
      <c r="E77" s="99"/>
      <c r="F77" s="99"/>
      <c r="G77" s="99"/>
      <c r="H77" s="99"/>
      <c r="I77" s="110"/>
    </row>
    <row r="78" spans="1:9" s="96" customFormat="1" x14ac:dyDescent="0.25">
      <c r="A78"/>
      <c r="B78" s="99"/>
      <c r="C78" s="99"/>
      <c r="D78" s="99"/>
      <c r="E78" s="99"/>
      <c r="F78" s="99"/>
      <c r="G78" s="99"/>
      <c r="H78" s="99"/>
      <c r="I78" s="110"/>
    </row>
    <row r="79" spans="1:9" s="96" customFormat="1" x14ac:dyDescent="0.25">
      <c r="A79"/>
      <c r="B79" s="99"/>
      <c r="C79" s="99"/>
      <c r="D79" s="99"/>
      <c r="E79" s="99"/>
      <c r="F79" s="99"/>
      <c r="G79" s="99"/>
      <c r="H79" s="99"/>
      <c r="I79" s="110"/>
    </row>
    <row r="80" spans="1:9" s="96" customFormat="1" x14ac:dyDescent="0.25">
      <c r="A80"/>
      <c r="B80" s="99"/>
      <c r="C80" s="99"/>
      <c r="D80" s="99"/>
      <c r="E80" s="99"/>
      <c r="F80" s="99"/>
      <c r="G80" s="99"/>
      <c r="H80" s="99"/>
      <c r="I80" s="110"/>
    </row>
    <row r="81" spans="1:10" s="96" customFormat="1" x14ac:dyDescent="0.25">
      <c r="A81"/>
      <c r="B81" s="99"/>
      <c r="C81" s="99"/>
      <c r="D81" s="99"/>
      <c r="E81" s="99"/>
      <c r="F81" s="99"/>
      <c r="G81" s="99"/>
      <c r="H81" s="99"/>
      <c r="I81" s="110"/>
    </row>
    <row r="82" spans="1:10" s="96" customFormat="1" ht="15.75" thickBot="1" x14ac:dyDescent="0.3">
      <c r="A82"/>
      <c r="B82" s="99"/>
      <c r="C82" s="99"/>
      <c r="D82" s="99"/>
      <c r="E82" s="99"/>
      <c r="F82" s="99"/>
      <c r="G82" s="99"/>
      <c r="H82" s="99"/>
      <c r="I82" s="110"/>
    </row>
    <row r="83" spans="1:10" s="96" customFormat="1" ht="31.5" customHeight="1" thickTop="1" thickBot="1" x14ac:dyDescent="0.3">
      <c r="A83" s="104" t="s">
        <v>357</v>
      </c>
      <c r="B83" s="105"/>
      <c r="C83" s="106"/>
      <c r="D83" s="106"/>
      <c r="E83" s="106"/>
      <c r="F83" s="106"/>
      <c r="G83" s="107">
        <f>SUM(G5:G82)</f>
        <v>1424</v>
      </c>
      <c r="H83" s="107">
        <f>SUM(H5:H82)</f>
        <v>852</v>
      </c>
      <c r="I83" s="108">
        <f>SUM(I5:I82)</f>
        <v>1490.96</v>
      </c>
    </row>
    <row r="84" spans="1:10" s="96" customFormat="1" ht="31.5" customHeight="1" thickTop="1" x14ac:dyDescent="0.25">
      <c r="A84" s="111"/>
      <c r="B84" s="111"/>
      <c r="C84" s="111"/>
      <c r="D84" s="111"/>
      <c r="E84" s="111"/>
      <c r="F84" s="111"/>
      <c r="G84" s="112"/>
      <c r="H84" s="112"/>
      <c r="I84" s="113"/>
      <c r="J84" s="114"/>
    </row>
    <row r="85" spans="1:10" s="96" customFormat="1" ht="29.25" customHeight="1" x14ac:dyDescent="0.25">
      <c r="A85" s="100" t="s">
        <v>359</v>
      </c>
      <c r="B85" s="99"/>
      <c r="C85" s="99"/>
      <c r="D85" s="99"/>
      <c r="E85" s="99"/>
      <c r="F85" s="99"/>
      <c r="G85" s="99"/>
      <c r="I85" s="109"/>
    </row>
    <row r="86" spans="1:10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10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10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10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10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10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10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10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10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10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10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</sheetData>
  <sheetProtection algorithmName="SHA-512" hashValue="i+QmUzBN1NnTvmopbyuMY4eUQLULLxgO+p6YvrbHgM4GrghlxjN+sh30O5TtXF5uDV+n52h+LfvtupcRlmJGNA==" saltValue="bP5UFa29ZHKH5wbRu+35Fw==" spinCount="100000" sheet="1" objects="1" scenarios="1" selectLockedCells="1"/>
  <mergeCells count="1">
    <mergeCell ref="A1:B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4"/>
  <dimension ref="A1:J124"/>
  <sheetViews>
    <sheetView showGridLines="0" workbookViewId="0">
      <selection activeCell="D5" sqref="D5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10" ht="36" customHeight="1" x14ac:dyDescent="0.25">
      <c r="A1" s="210" t="s">
        <v>399</v>
      </c>
      <c r="B1" s="210"/>
    </row>
    <row r="2" spans="1:10" x14ac:dyDescent="0.25">
      <c r="A2" s="102" t="s">
        <v>3</v>
      </c>
      <c r="B2" s="96">
        <v>260100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10" ht="60" x14ac:dyDescent="0.25">
      <c r="A5" s="96" t="s">
        <v>83</v>
      </c>
      <c r="B5" s="96" t="s">
        <v>580</v>
      </c>
      <c r="C5" s="96" t="s">
        <v>618</v>
      </c>
      <c r="D5" s="96" t="s">
        <v>611</v>
      </c>
      <c r="E5" s="98">
        <v>42653</v>
      </c>
      <c r="F5" s="98">
        <v>43055</v>
      </c>
      <c r="G5" s="96">
        <v>2</v>
      </c>
      <c r="H5" s="96">
        <v>2</v>
      </c>
      <c r="I5" s="115">
        <v>0.98</v>
      </c>
    </row>
    <row r="6" spans="1:10" ht="45.75" thickBot="1" x14ac:dyDescent="0.3">
      <c r="A6" s="96" t="s">
        <v>82</v>
      </c>
      <c r="B6" s="96" t="s">
        <v>580</v>
      </c>
      <c r="C6" s="96" t="s">
        <v>617</v>
      </c>
      <c r="D6" s="96" t="s">
        <v>611</v>
      </c>
      <c r="E6" s="98">
        <v>42653</v>
      </c>
      <c r="F6" s="98">
        <v>42747</v>
      </c>
      <c r="G6" s="96">
        <v>2</v>
      </c>
      <c r="H6" s="96">
        <v>2</v>
      </c>
      <c r="I6" s="115">
        <v>6.46</v>
      </c>
    </row>
    <row r="7" spans="1:10" s="96" customFormat="1" ht="46.5" thickTop="1" thickBot="1" x14ac:dyDescent="0.3">
      <c r="A7" s="96" t="s">
        <v>121</v>
      </c>
      <c r="B7" s="96" t="s">
        <v>295</v>
      </c>
      <c r="C7" s="96" t="s">
        <v>422</v>
      </c>
      <c r="D7" s="96" t="s">
        <v>611</v>
      </c>
      <c r="E7" s="98">
        <v>42524</v>
      </c>
      <c r="F7" s="98">
        <v>42590</v>
      </c>
      <c r="G7" s="96">
        <v>1</v>
      </c>
      <c r="H7" s="96">
        <v>1</v>
      </c>
      <c r="I7" s="115">
        <v>19.989999999999998</v>
      </c>
    </row>
    <row r="8" spans="1:10" s="96" customFormat="1" ht="45.75" thickTop="1" x14ac:dyDescent="0.25">
      <c r="A8" s="96" t="s">
        <v>122</v>
      </c>
      <c r="B8" s="96" t="s">
        <v>518</v>
      </c>
      <c r="C8" s="96" t="s">
        <v>537</v>
      </c>
      <c r="D8" s="96" t="s">
        <v>611</v>
      </c>
      <c r="E8" s="98">
        <v>42591</v>
      </c>
      <c r="F8" s="98">
        <v>42647</v>
      </c>
      <c r="G8" s="96">
        <v>1</v>
      </c>
      <c r="H8" s="96">
        <v>1</v>
      </c>
      <c r="I8" s="115">
        <v>33.200000000000003</v>
      </c>
      <c r="J8" s="114"/>
    </row>
    <row r="9" spans="1:10" s="96" customFormat="1" ht="105" x14ac:dyDescent="0.25">
      <c r="A9" s="96" t="s">
        <v>137</v>
      </c>
      <c r="B9" s="96" t="s">
        <v>295</v>
      </c>
      <c r="C9" s="96" t="s">
        <v>420</v>
      </c>
      <c r="D9" s="96" t="s">
        <v>611</v>
      </c>
      <c r="E9" s="98">
        <v>42524</v>
      </c>
      <c r="F9" s="98">
        <v>42579</v>
      </c>
      <c r="G9" s="96">
        <v>2</v>
      </c>
      <c r="H9" s="96">
        <v>2</v>
      </c>
      <c r="I9" s="115">
        <v>22.84</v>
      </c>
    </row>
    <row r="10" spans="1:10" s="96" customFormat="1" ht="105" x14ac:dyDescent="0.25">
      <c r="A10" s="96" t="s">
        <v>137</v>
      </c>
      <c r="B10" s="96" t="s">
        <v>518</v>
      </c>
      <c r="C10" s="96" t="s">
        <v>539</v>
      </c>
      <c r="D10" s="96" t="s">
        <v>611</v>
      </c>
      <c r="E10" s="98">
        <v>42591</v>
      </c>
      <c r="F10" s="98">
        <v>42633</v>
      </c>
      <c r="G10" s="96">
        <v>2</v>
      </c>
      <c r="H10" s="96">
        <v>2</v>
      </c>
      <c r="I10" s="115">
        <v>22.84</v>
      </c>
    </row>
    <row r="11" spans="1:10" s="96" customFormat="1" ht="45" x14ac:dyDescent="0.25">
      <c r="A11" s="96" t="s">
        <v>125</v>
      </c>
      <c r="B11" s="96" t="s">
        <v>518</v>
      </c>
      <c r="C11" s="96" t="s">
        <v>540</v>
      </c>
      <c r="D11" s="96" t="s">
        <v>611</v>
      </c>
      <c r="E11" s="98">
        <v>42591</v>
      </c>
      <c r="F11" s="98">
        <v>42766</v>
      </c>
      <c r="G11" s="96">
        <v>1</v>
      </c>
      <c r="H11" s="96">
        <v>1</v>
      </c>
      <c r="I11" s="115">
        <v>7.75</v>
      </c>
    </row>
    <row r="12" spans="1:10" s="96" customFormat="1" ht="30.75" thickBot="1" x14ac:dyDescent="0.3">
      <c r="A12" s="96" t="s">
        <v>175</v>
      </c>
      <c r="B12" s="96" t="s">
        <v>580</v>
      </c>
      <c r="C12" s="96" t="s">
        <v>617</v>
      </c>
      <c r="D12" s="96" t="s">
        <v>611</v>
      </c>
      <c r="E12" s="98">
        <v>42653</v>
      </c>
      <c r="F12" s="98">
        <v>42747</v>
      </c>
      <c r="G12" s="96">
        <v>5</v>
      </c>
      <c r="H12" s="96">
        <v>5</v>
      </c>
      <c r="I12" s="115">
        <v>2.4500000000000002</v>
      </c>
    </row>
    <row r="13" spans="1:10" s="96" customFormat="1" ht="16.5" thickTop="1" thickBot="1" x14ac:dyDescent="0.3">
      <c r="A13" s="104" t="s">
        <v>357</v>
      </c>
      <c r="B13" s="105"/>
      <c r="C13" s="106"/>
      <c r="D13" s="106"/>
      <c r="E13" s="106"/>
      <c r="F13" s="106"/>
      <c r="G13" s="107">
        <f>SUM(G5:G12)</f>
        <v>16</v>
      </c>
      <c r="H13" s="107">
        <f>SUM(H5:H12)</f>
        <v>16</v>
      </c>
      <c r="I13" s="108">
        <f>SUM(I5:I12)</f>
        <v>116.51</v>
      </c>
    </row>
    <row r="14" spans="1:10" s="96" customFormat="1" ht="15.75" thickTop="1" x14ac:dyDescent="0.25">
      <c r="A14" s="111"/>
      <c r="B14" s="111"/>
      <c r="C14" s="111"/>
      <c r="D14" s="111"/>
      <c r="E14" s="111"/>
      <c r="F14" s="111"/>
      <c r="G14" s="112"/>
      <c r="H14" s="112"/>
      <c r="I14" s="113"/>
      <c r="J14" s="114"/>
    </row>
    <row r="15" spans="1:10" s="96" customFormat="1" x14ac:dyDescent="0.25">
      <c r="A15" s="100" t="s">
        <v>359</v>
      </c>
      <c r="B15" s="99"/>
      <c r="C15" s="99"/>
      <c r="D15" s="99"/>
      <c r="E15" s="99"/>
      <c r="F15" s="99"/>
      <c r="G15" s="99"/>
      <c r="I15" s="109"/>
    </row>
    <row r="16" spans="1:10" s="96" customFormat="1" x14ac:dyDescent="0.25">
      <c r="A16"/>
      <c r="B16" s="99"/>
      <c r="C16" s="99"/>
      <c r="D16" s="99"/>
      <c r="E16" s="99"/>
      <c r="F16" s="99"/>
      <c r="G16" s="99"/>
      <c r="I16" s="109"/>
    </row>
    <row r="17" spans="1:9" s="96" customFormat="1" x14ac:dyDescent="0.25">
      <c r="A17"/>
      <c r="B17" s="99"/>
      <c r="C17" s="99"/>
      <c r="D17" s="99"/>
      <c r="E17" s="99"/>
      <c r="F17" s="99"/>
      <c r="G17" s="99"/>
      <c r="H17" s="99"/>
      <c r="I17" s="110"/>
    </row>
    <row r="18" spans="1:9" s="96" customFormat="1" x14ac:dyDescent="0.25">
      <c r="A18"/>
      <c r="B18" s="99"/>
      <c r="C18" s="99"/>
      <c r="D18" s="99"/>
      <c r="E18" s="99"/>
      <c r="F18" s="99"/>
      <c r="G18" s="99"/>
      <c r="H18" s="99"/>
      <c r="I18" s="110"/>
    </row>
    <row r="19" spans="1:9" s="96" customFormat="1" x14ac:dyDescent="0.25">
      <c r="A19"/>
      <c r="B19" s="99"/>
      <c r="C19" s="99"/>
      <c r="D19" s="99"/>
      <c r="E19" s="99"/>
      <c r="F19" s="99"/>
      <c r="G19" s="99"/>
      <c r="H19" s="99"/>
      <c r="I19" s="110"/>
    </row>
    <row r="20" spans="1:9" s="96" customFormat="1" x14ac:dyDescent="0.25">
      <c r="A20"/>
      <c r="B20" s="99"/>
      <c r="C20" s="99"/>
      <c r="D20" s="99"/>
      <c r="E20" s="99"/>
      <c r="F20" s="99"/>
      <c r="G20" s="99"/>
      <c r="H20" s="99"/>
      <c r="I20" s="110"/>
    </row>
    <row r="21" spans="1:9" s="96" customFormat="1" x14ac:dyDescent="0.25">
      <c r="A21"/>
      <c r="B21" s="99"/>
      <c r="C21" s="99"/>
      <c r="D21" s="99"/>
      <c r="E21" s="99"/>
      <c r="F21" s="99"/>
      <c r="G21" s="99"/>
      <c r="H21" s="99"/>
      <c r="I21" s="110"/>
    </row>
    <row r="22" spans="1:9" s="96" customFormat="1" x14ac:dyDescent="0.25">
      <c r="A22"/>
      <c r="B22" s="99"/>
      <c r="C22" s="99"/>
      <c r="D22" s="99"/>
      <c r="E22" s="99"/>
      <c r="F22" s="99"/>
      <c r="G22" s="99"/>
      <c r="H22" s="99"/>
      <c r="I22" s="110"/>
    </row>
    <row r="23" spans="1:9" s="96" customFormat="1" x14ac:dyDescent="0.25">
      <c r="A23"/>
      <c r="B23" s="99"/>
      <c r="C23" s="99"/>
      <c r="D23" s="99"/>
      <c r="E23" s="99"/>
      <c r="F23" s="99"/>
      <c r="G23" s="99"/>
      <c r="H23" s="99"/>
      <c r="I23" s="110"/>
    </row>
    <row r="24" spans="1:9" s="96" customFormat="1" x14ac:dyDescent="0.25">
      <c r="A24"/>
      <c r="B24" s="99"/>
      <c r="C24" s="99"/>
      <c r="D24" s="99"/>
      <c r="E24" s="99"/>
      <c r="F24" s="99"/>
      <c r="G24" s="99"/>
      <c r="H24" s="99"/>
      <c r="I24" s="110"/>
    </row>
    <row r="25" spans="1:9" s="96" customFormat="1" x14ac:dyDescent="0.25">
      <c r="A25"/>
      <c r="B25" s="99"/>
      <c r="C25" s="99"/>
      <c r="D25" s="99"/>
      <c r="E25" s="99"/>
      <c r="F25" s="99"/>
      <c r="G25" s="99"/>
      <c r="H25" s="99"/>
      <c r="I25" s="110"/>
    </row>
    <row r="26" spans="1:9" s="96" customFormat="1" x14ac:dyDescent="0.25">
      <c r="A26"/>
      <c r="B26" s="99"/>
      <c r="C26" s="99"/>
      <c r="D26" s="99"/>
      <c r="E26" s="99"/>
      <c r="F26" s="99"/>
      <c r="G26" s="99"/>
      <c r="H26" s="99"/>
      <c r="I26" s="110"/>
    </row>
    <row r="27" spans="1:9" s="96" customFormat="1" x14ac:dyDescent="0.25">
      <c r="A27"/>
      <c r="B27" s="99"/>
      <c r="C27" s="99"/>
      <c r="D27" s="99"/>
      <c r="E27" s="99"/>
      <c r="F27" s="99"/>
      <c r="G27" s="99"/>
      <c r="H27" s="99"/>
      <c r="I27" s="110"/>
    </row>
    <row r="28" spans="1:9" s="96" customFormat="1" x14ac:dyDescent="0.25">
      <c r="A28"/>
      <c r="B28" s="99"/>
      <c r="C28" s="99"/>
      <c r="D28" s="99"/>
      <c r="E28" s="99"/>
      <c r="F28" s="99"/>
      <c r="G28" s="99"/>
      <c r="H28" s="99"/>
      <c r="I28" s="110"/>
    </row>
    <row r="29" spans="1:9" s="96" customFormat="1" x14ac:dyDescent="0.25">
      <c r="A29"/>
      <c r="B29" s="99"/>
      <c r="C29" s="99"/>
      <c r="D29" s="99"/>
      <c r="E29" s="99"/>
      <c r="F29" s="99"/>
      <c r="G29" s="99"/>
      <c r="H29" s="99"/>
      <c r="I29" s="110"/>
    </row>
    <row r="30" spans="1:9" s="96" customFormat="1" x14ac:dyDescent="0.25">
      <c r="A30"/>
      <c r="B30" s="99"/>
      <c r="C30" s="99"/>
      <c r="D30" s="99"/>
      <c r="E30" s="99"/>
      <c r="F30" s="99"/>
      <c r="G30" s="99"/>
      <c r="H30" s="99"/>
      <c r="I30" s="110"/>
    </row>
    <row r="31" spans="1:9" s="96" customFormat="1" x14ac:dyDescent="0.25">
      <c r="A31"/>
      <c r="B31" s="99"/>
      <c r="C31" s="99"/>
      <c r="D31" s="99"/>
      <c r="E31" s="99"/>
      <c r="F31" s="99"/>
      <c r="G31" s="99"/>
      <c r="H31" s="99"/>
      <c r="I31" s="110"/>
    </row>
    <row r="32" spans="1:9" s="96" customFormat="1" x14ac:dyDescent="0.25">
      <c r="A32"/>
      <c r="B32" s="99"/>
      <c r="C32" s="99"/>
      <c r="D32" s="99"/>
      <c r="E32" s="99"/>
      <c r="F32" s="99"/>
      <c r="G32" s="99"/>
      <c r="H32" s="99"/>
      <c r="I32" s="110"/>
    </row>
    <row r="33" spans="1:9" s="96" customFormat="1" x14ac:dyDescent="0.25">
      <c r="A33"/>
      <c r="B33" s="99"/>
      <c r="C33" s="99"/>
      <c r="D33" s="99"/>
      <c r="E33" s="99"/>
      <c r="F33" s="99"/>
      <c r="G33" s="99"/>
      <c r="H33" s="99"/>
      <c r="I33" s="110"/>
    </row>
    <row r="34" spans="1:9" s="96" customFormat="1" x14ac:dyDescent="0.25">
      <c r="A34"/>
      <c r="B34" s="99"/>
      <c r="C34" s="99"/>
      <c r="D34" s="99"/>
      <c r="E34" s="99"/>
      <c r="F34" s="99"/>
      <c r="G34" s="99"/>
      <c r="H34" s="99"/>
      <c r="I34" s="110"/>
    </row>
    <row r="35" spans="1:9" s="96" customFormat="1" x14ac:dyDescent="0.25">
      <c r="A35"/>
      <c r="B35" s="99"/>
      <c r="C35" s="99"/>
      <c r="D35" s="99"/>
      <c r="E35" s="99"/>
      <c r="F35" s="99"/>
      <c r="G35" s="99"/>
      <c r="H35" s="99"/>
      <c r="I35" s="110"/>
    </row>
    <row r="36" spans="1:9" s="96" customFormat="1" x14ac:dyDescent="0.25">
      <c r="A36"/>
      <c r="B36" s="99"/>
      <c r="C36" s="99"/>
      <c r="D36" s="99"/>
      <c r="E36" s="99"/>
      <c r="F36" s="99"/>
      <c r="G36" s="99"/>
      <c r="H36" s="99"/>
      <c r="I36" s="110"/>
    </row>
    <row r="37" spans="1:9" s="96" customFormat="1" x14ac:dyDescent="0.25">
      <c r="A37"/>
      <c r="B37" s="99"/>
      <c r="C37" s="99"/>
      <c r="D37" s="99"/>
      <c r="E37" s="99"/>
      <c r="F37" s="99"/>
      <c r="G37" s="99"/>
      <c r="H37" s="99"/>
      <c r="I37" s="110"/>
    </row>
    <row r="38" spans="1:9" s="96" customFormat="1" x14ac:dyDescent="0.25">
      <c r="A38"/>
      <c r="B38" s="99"/>
      <c r="C38" s="99"/>
      <c r="D38" s="99"/>
      <c r="E38" s="99"/>
      <c r="F38" s="99"/>
      <c r="G38" s="99"/>
      <c r="H38" s="99"/>
      <c r="I38" s="110"/>
    </row>
    <row r="39" spans="1:9" s="96" customFormat="1" x14ac:dyDescent="0.25">
      <c r="A39"/>
      <c r="B39" s="99"/>
      <c r="C39" s="99"/>
      <c r="D39" s="99"/>
      <c r="E39" s="99"/>
      <c r="F39" s="99"/>
      <c r="G39" s="99"/>
      <c r="H39" s="99"/>
      <c r="I39" s="110"/>
    </row>
    <row r="40" spans="1:9" s="96" customFormat="1" x14ac:dyDescent="0.25">
      <c r="A40"/>
      <c r="B40" s="99"/>
      <c r="C40" s="99"/>
      <c r="D40" s="99"/>
      <c r="E40" s="99"/>
      <c r="F40" s="99"/>
      <c r="G40" s="99"/>
      <c r="H40" s="99"/>
      <c r="I40" s="110"/>
    </row>
    <row r="41" spans="1:9" s="96" customFormat="1" x14ac:dyDescent="0.25">
      <c r="A41"/>
      <c r="B41" s="99"/>
      <c r="C41" s="99"/>
      <c r="D41" s="99"/>
      <c r="E41" s="99"/>
      <c r="F41" s="99"/>
      <c r="G41" s="99"/>
      <c r="H41" s="99"/>
      <c r="I41" s="110"/>
    </row>
    <row r="42" spans="1:9" s="96" customFormat="1" x14ac:dyDescent="0.25">
      <c r="A42"/>
      <c r="B42" s="99"/>
      <c r="C42" s="99"/>
      <c r="D42" s="99"/>
      <c r="E42" s="99"/>
      <c r="F42" s="99"/>
      <c r="G42" s="99"/>
      <c r="H42" s="99"/>
      <c r="I42" s="110"/>
    </row>
    <row r="43" spans="1:9" s="96" customFormat="1" x14ac:dyDescent="0.25">
      <c r="A43"/>
      <c r="B43" s="99"/>
      <c r="C43" s="99"/>
      <c r="D43" s="99"/>
      <c r="E43" s="99"/>
      <c r="F43" s="99"/>
      <c r="G43" s="99"/>
      <c r="H43" s="99"/>
      <c r="I43" s="110"/>
    </row>
    <row r="44" spans="1:9" s="96" customFormat="1" x14ac:dyDescent="0.25">
      <c r="A44"/>
      <c r="B44" s="99"/>
      <c r="C44" s="99"/>
      <c r="D44" s="99"/>
      <c r="E44" s="99"/>
      <c r="F44" s="99"/>
      <c r="G44" s="99"/>
      <c r="H44" s="99"/>
      <c r="I44" s="110"/>
    </row>
    <row r="45" spans="1:9" s="96" customFormat="1" x14ac:dyDescent="0.25">
      <c r="A45"/>
      <c r="B45" s="99"/>
      <c r="C45" s="99"/>
      <c r="D45" s="99"/>
      <c r="E45" s="99"/>
      <c r="F45" s="99"/>
      <c r="G45" s="99"/>
      <c r="H45" s="99"/>
      <c r="I45" s="110"/>
    </row>
    <row r="46" spans="1:9" s="96" customFormat="1" x14ac:dyDescent="0.25">
      <c r="A46"/>
      <c r="B46" s="99"/>
      <c r="C46" s="99"/>
      <c r="D46" s="99"/>
      <c r="E46" s="99"/>
      <c r="F46" s="99"/>
      <c r="G46" s="99"/>
      <c r="H46" s="99"/>
      <c r="I46" s="110"/>
    </row>
    <row r="47" spans="1:9" s="96" customFormat="1" x14ac:dyDescent="0.25">
      <c r="A47"/>
      <c r="B47" s="99"/>
      <c r="C47" s="99"/>
      <c r="D47" s="99"/>
      <c r="E47" s="99"/>
      <c r="F47" s="99"/>
      <c r="G47" s="99"/>
      <c r="H47" s="99"/>
      <c r="I47" s="110"/>
    </row>
    <row r="48" spans="1:9" s="96" customFormat="1" x14ac:dyDescent="0.25">
      <c r="A48"/>
      <c r="B48" s="99"/>
      <c r="C48" s="99"/>
      <c r="D48" s="99"/>
      <c r="E48" s="99"/>
      <c r="F48" s="99"/>
      <c r="G48" s="99"/>
      <c r="H48" s="99"/>
      <c r="I48" s="110"/>
    </row>
    <row r="49" spans="1:9" s="96" customFormat="1" x14ac:dyDescent="0.25">
      <c r="A49"/>
      <c r="B49" s="99"/>
      <c r="C49" s="99"/>
      <c r="D49" s="99"/>
      <c r="E49" s="99"/>
      <c r="F49" s="99"/>
      <c r="G49" s="99"/>
      <c r="H49" s="99"/>
      <c r="I49" s="110"/>
    </row>
    <row r="50" spans="1:9" s="96" customFormat="1" x14ac:dyDescent="0.25">
      <c r="A50"/>
      <c r="B50" s="99"/>
      <c r="C50" s="99"/>
      <c r="D50" s="99"/>
      <c r="E50" s="99"/>
      <c r="F50" s="99"/>
      <c r="G50" s="99"/>
      <c r="H50" s="99"/>
      <c r="I50" s="110"/>
    </row>
    <row r="51" spans="1:9" s="96" customFormat="1" x14ac:dyDescent="0.25">
      <c r="A51"/>
      <c r="B51" s="99"/>
      <c r="C51" s="99"/>
      <c r="D51" s="99"/>
      <c r="E51" s="99"/>
      <c r="F51" s="99"/>
      <c r="G51" s="99"/>
      <c r="H51" s="99"/>
      <c r="I51" s="110"/>
    </row>
    <row r="52" spans="1:9" s="96" customFormat="1" x14ac:dyDescent="0.25">
      <c r="A52"/>
      <c r="B52" s="99"/>
      <c r="C52" s="99"/>
      <c r="D52" s="99"/>
      <c r="E52" s="99"/>
      <c r="F52" s="99"/>
      <c r="G52" s="99"/>
      <c r="H52" s="99"/>
      <c r="I52" s="110"/>
    </row>
    <row r="53" spans="1:9" s="96" customFormat="1" x14ac:dyDescent="0.25">
      <c r="A53"/>
      <c r="B53" s="99"/>
      <c r="C53" s="99"/>
      <c r="D53" s="99"/>
      <c r="E53" s="99"/>
      <c r="F53" s="99"/>
      <c r="G53" s="99"/>
      <c r="H53" s="99"/>
      <c r="I53" s="110"/>
    </row>
    <row r="54" spans="1:9" s="96" customFormat="1" x14ac:dyDescent="0.25">
      <c r="A54"/>
      <c r="B54" s="99"/>
      <c r="C54" s="99"/>
      <c r="D54" s="99"/>
      <c r="E54" s="99"/>
      <c r="F54" s="99"/>
      <c r="G54" s="99"/>
      <c r="H54" s="99"/>
      <c r="I54" s="110"/>
    </row>
    <row r="55" spans="1:9" s="96" customFormat="1" x14ac:dyDescent="0.25">
      <c r="A55"/>
      <c r="B55" s="99"/>
      <c r="C55" s="99"/>
      <c r="D55" s="99"/>
      <c r="E55" s="99"/>
      <c r="F55" s="99"/>
      <c r="G55" s="99"/>
      <c r="H55" s="99"/>
      <c r="I55" s="110"/>
    </row>
    <row r="56" spans="1:9" s="96" customFormat="1" x14ac:dyDescent="0.25">
      <c r="A56"/>
      <c r="B56" s="99"/>
      <c r="C56" s="99"/>
      <c r="D56" s="99"/>
      <c r="E56" s="99"/>
      <c r="F56" s="99"/>
      <c r="G56" s="99"/>
      <c r="H56" s="99"/>
      <c r="I56" s="110"/>
    </row>
    <row r="57" spans="1:9" s="96" customFormat="1" x14ac:dyDescent="0.25">
      <c r="A57"/>
      <c r="B57" s="99"/>
      <c r="C57" s="99"/>
      <c r="D57" s="99"/>
      <c r="E57" s="99"/>
      <c r="F57" s="99"/>
      <c r="G57" s="99"/>
      <c r="H57" s="99"/>
      <c r="I57" s="110"/>
    </row>
    <row r="58" spans="1:9" s="96" customFormat="1" x14ac:dyDescent="0.25">
      <c r="A58"/>
      <c r="B58" s="99"/>
      <c r="C58" s="99"/>
      <c r="D58" s="99"/>
      <c r="E58" s="99"/>
      <c r="F58" s="99"/>
      <c r="G58" s="99"/>
      <c r="H58" s="99"/>
      <c r="I58" s="110"/>
    </row>
    <row r="59" spans="1:9" s="96" customFormat="1" x14ac:dyDescent="0.25">
      <c r="A59"/>
      <c r="B59" s="99"/>
      <c r="C59" s="99"/>
      <c r="D59" s="99"/>
      <c r="E59" s="99"/>
      <c r="F59" s="99"/>
      <c r="G59" s="99"/>
      <c r="H59" s="99"/>
      <c r="I59" s="110"/>
    </row>
    <row r="60" spans="1:9" s="96" customFormat="1" x14ac:dyDescent="0.25">
      <c r="A60"/>
      <c r="B60" s="99"/>
      <c r="C60" s="99"/>
      <c r="D60" s="99"/>
      <c r="E60" s="99"/>
      <c r="F60" s="99"/>
      <c r="G60" s="99"/>
      <c r="H60" s="99"/>
      <c r="I60" s="110"/>
    </row>
    <row r="61" spans="1:9" s="96" customFormat="1" x14ac:dyDescent="0.25">
      <c r="A61"/>
      <c r="B61" s="99"/>
      <c r="C61" s="99"/>
      <c r="D61" s="99"/>
      <c r="E61" s="99"/>
      <c r="F61" s="99"/>
      <c r="G61" s="99"/>
      <c r="H61" s="99"/>
      <c r="I61" s="110"/>
    </row>
    <row r="62" spans="1:9" s="96" customFormat="1" x14ac:dyDescent="0.25">
      <c r="A62"/>
      <c r="B62" s="99"/>
      <c r="C62" s="99"/>
      <c r="D62" s="99"/>
      <c r="E62" s="99"/>
      <c r="F62" s="99"/>
      <c r="G62" s="99"/>
      <c r="H62" s="99"/>
      <c r="I62" s="110"/>
    </row>
    <row r="63" spans="1:9" s="96" customFormat="1" x14ac:dyDescent="0.25">
      <c r="A63"/>
      <c r="B63" s="99"/>
      <c r="C63" s="99"/>
      <c r="D63" s="99"/>
      <c r="E63" s="99"/>
      <c r="F63" s="99"/>
      <c r="G63" s="99"/>
      <c r="H63" s="99"/>
      <c r="I63" s="110"/>
    </row>
    <row r="64" spans="1:9" s="96" customFormat="1" x14ac:dyDescent="0.25">
      <c r="A64"/>
      <c r="B64" s="99"/>
      <c r="C64" s="99"/>
      <c r="D64" s="99"/>
      <c r="E64" s="99"/>
      <c r="F64" s="99"/>
      <c r="G64" s="99"/>
      <c r="H64" s="99"/>
      <c r="I64" s="110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</sheetData>
  <sheetProtection algorithmName="SHA-512" hashValue="BnWldvQ7dqwuleQB12IdQI6CWQM6VRlGN6PRVE7BHeg3BIsqR66xeHcwfi8MHGqpiB/KCRssA7nxjLWORoF4fA==" saltValue="jbTgvQOy6pcO/WfVwQxBZA==" spinCount="100000" sheet="1" objects="1" scenarios="1" selectLockedCells="1"/>
  <mergeCells count="1">
    <mergeCell ref="A1:B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5"/>
  <dimension ref="A1:J141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10" ht="36" customHeight="1" x14ac:dyDescent="0.25">
      <c r="A1" s="210" t="s">
        <v>400</v>
      </c>
      <c r="B1" s="210"/>
    </row>
    <row r="2" spans="1:10" x14ac:dyDescent="0.25">
      <c r="A2" s="102" t="s">
        <v>3</v>
      </c>
      <c r="B2" s="96">
        <v>260200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10" ht="60" x14ac:dyDescent="0.25">
      <c r="A5" s="96" t="s">
        <v>83</v>
      </c>
      <c r="B5" s="96" t="s">
        <v>287</v>
      </c>
      <c r="C5" s="96" t="s">
        <v>424</v>
      </c>
      <c r="D5" s="96" t="s">
        <v>611</v>
      </c>
      <c r="E5" s="98">
        <v>42524</v>
      </c>
      <c r="F5" s="98">
        <v>42579</v>
      </c>
      <c r="G5" s="96">
        <v>15</v>
      </c>
      <c r="H5" s="96">
        <v>15</v>
      </c>
      <c r="I5" s="115">
        <v>7.35</v>
      </c>
    </row>
    <row r="6" spans="1:10" ht="45" x14ac:dyDescent="0.25">
      <c r="A6" s="96" t="s">
        <v>126</v>
      </c>
      <c r="B6" s="96" t="s">
        <v>287</v>
      </c>
      <c r="C6" s="96" t="s">
        <v>428</v>
      </c>
      <c r="D6" s="96" t="s">
        <v>611</v>
      </c>
      <c r="E6" s="98">
        <v>42527</v>
      </c>
      <c r="F6" s="98">
        <v>42639</v>
      </c>
      <c r="G6" s="96">
        <v>1</v>
      </c>
      <c r="H6" s="96">
        <v>1</v>
      </c>
      <c r="I6" s="115">
        <v>2</v>
      </c>
    </row>
    <row r="7" spans="1:10" s="96" customFormat="1" ht="60" x14ac:dyDescent="0.25">
      <c r="A7" s="96" t="s">
        <v>44</v>
      </c>
      <c r="B7" s="96" t="s">
        <v>287</v>
      </c>
      <c r="C7" s="96" t="s">
        <v>423</v>
      </c>
      <c r="D7" s="96" t="s">
        <v>611</v>
      </c>
      <c r="E7" s="98">
        <v>42524</v>
      </c>
      <c r="F7" s="98">
        <v>42576</v>
      </c>
      <c r="G7" s="96">
        <v>1</v>
      </c>
      <c r="H7" s="96">
        <v>1</v>
      </c>
      <c r="I7" s="115">
        <v>3.5</v>
      </c>
    </row>
    <row r="8" spans="1:10" s="96" customFormat="1" ht="45" x14ac:dyDescent="0.25">
      <c r="A8" s="96" t="s">
        <v>47</v>
      </c>
      <c r="B8" s="96" t="s">
        <v>287</v>
      </c>
      <c r="C8" s="96" t="s">
        <v>434</v>
      </c>
      <c r="D8" s="96" t="s">
        <v>611</v>
      </c>
      <c r="E8" s="98">
        <v>42527</v>
      </c>
      <c r="F8" s="98">
        <v>42592</v>
      </c>
      <c r="G8" s="96">
        <v>4</v>
      </c>
      <c r="H8" s="96">
        <v>4</v>
      </c>
      <c r="I8" s="115">
        <v>10</v>
      </c>
      <c r="J8" s="114"/>
    </row>
    <row r="9" spans="1:10" s="96" customFormat="1" ht="75" x14ac:dyDescent="0.25">
      <c r="A9" s="96" t="s">
        <v>59</v>
      </c>
      <c r="B9" s="96" t="s">
        <v>287</v>
      </c>
      <c r="C9" s="96" t="s">
        <v>431</v>
      </c>
      <c r="D9" s="96" t="s">
        <v>611</v>
      </c>
      <c r="E9" s="98">
        <v>42527</v>
      </c>
      <c r="F9" s="98">
        <v>42613</v>
      </c>
      <c r="G9" s="96">
        <v>100</v>
      </c>
      <c r="H9" s="96">
        <v>100</v>
      </c>
      <c r="I9" s="115">
        <v>32</v>
      </c>
    </row>
    <row r="10" spans="1:10" s="96" customFormat="1" ht="75" x14ac:dyDescent="0.25">
      <c r="A10" s="96" t="s">
        <v>60</v>
      </c>
      <c r="B10" s="96" t="s">
        <v>287</v>
      </c>
      <c r="C10" s="96" t="s">
        <v>431</v>
      </c>
      <c r="D10" s="96" t="s">
        <v>611</v>
      </c>
      <c r="E10" s="98">
        <v>42527</v>
      </c>
      <c r="F10" s="98">
        <v>42613</v>
      </c>
      <c r="G10" s="96">
        <v>50</v>
      </c>
      <c r="H10" s="96">
        <v>50</v>
      </c>
      <c r="I10" s="115">
        <v>16</v>
      </c>
    </row>
    <row r="11" spans="1:10" s="96" customFormat="1" ht="45" x14ac:dyDescent="0.25">
      <c r="A11" s="96" t="s">
        <v>80</v>
      </c>
      <c r="B11" s="96" t="s">
        <v>287</v>
      </c>
      <c r="C11" s="96" t="s">
        <v>424</v>
      </c>
      <c r="D11" s="96" t="s">
        <v>611</v>
      </c>
      <c r="E11" s="98">
        <v>42524</v>
      </c>
      <c r="F11" s="98">
        <v>42579</v>
      </c>
      <c r="G11" s="96">
        <v>1</v>
      </c>
      <c r="H11" s="96">
        <v>1</v>
      </c>
      <c r="I11" s="115">
        <v>1.2</v>
      </c>
    </row>
    <row r="12" spans="1:10" s="96" customFormat="1" ht="45" x14ac:dyDescent="0.25">
      <c r="A12" s="96" t="s">
        <v>81</v>
      </c>
      <c r="B12" s="96" t="s">
        <v>287</v>
      </c>
      <c r="C12" s="96" t="s">
        <v>413</v>
      </c>
      <c r="D12" s="96" t="s">
        <v>611</v>
      </c>
      <c r="E12" s="98">
        <v>42524</v>
      </c>
      <c r="F12" s="98">
        <v>42579</v>
      </c>
      <c r="G12" s="96">
        <v>15</v>
      </c>
      <c r="H12" s="96">
        <v>15</v>
      </c>
      <c r="I12" s="115">
        <v>25.5</v>
      </c>
    </row>
    <row r="13" spans="1:10" s="96" customFormat="1" ht="30" x14ac:dyDescent="0.25">
      <c r="A13" s="96" t="s">
        <v>78</v>
      </c>
      <c r="B13" s="96" t="s">
        <v>287</v>
      </c>
      <c r="C13" s="96" t="s">
        <v>415</v>
      </c>
      <c r="D13" s="96" t="s">
        <v>611</v>
      </c>
      <c r="E13" s="98">
        <v>42524</v>
      </c>
      <c r="F13" s="98">
        <v>42564</v>
      </c>
      <c r="G13" s="96">
        <v>3</v>
      </c>
      <c r="H13" s="96">
        <v>3</v>
      </c>
      <c r="I13" s="115">
        <v>2.9699999999999998</v>
      </c>
    </row>
    <row r="14" spans="1:10" s="96" customFormat="1" ht="30" x14ac:dyDescent="0.25">
      <c r="A14" s="96" t="s">
        <v>79</v>
      </c>
      <c r="B14" s="96" t="s">
        <v>287</v>
      </c>
      <c r="C14" s="96" t="s">
        <v>431</v>
      </c>
      <c r="D14" s="96" t="s">
        <v>611</v>
      </c>
      <c r="E14" s="98">
        <v>42527</v>
      </c>
      <c r="F14" s="98">
        <v>42613</v>
      </c>
      <c r="G14" s="96">
        <v>15</v>
      </c>
      <c r="H14" s="96">
        <v>15</v>
      </c>
      <c r="I14" s="115">
        <v>19.350000000000001</v>
      </c>
    </row>
    <row r="15" spans="1:10" s="96" customFormat="1" ht="45" x14ac:dyDescent="0.25">
      <c r="A15" s="96" t="s">
        <v>82</v>
      </c>
      <c r="B15" s="96" t="s">
        <v>287</v>
      </c>
      <c r="C15" s="96" t="s">
        <v>419</v>
      </c>
      <c r="D15" s="96" t="s">
        <v>611</v>
      </c>
      <c r="E15" s="98">
        <v>42524</v>
      </c>
      <c r="F15" s="98">
        <v>42563</v>
      </c>
      <c r="G15" s="96">
        <v>3</v>
      </c>
      <c r="H15" s="96">
        <v>3</v>
      </c>
      <c r="I15" s="115">
        <v>9.69</v>
      </c>
    </row>
    <row r="16" spans="1:10" s="96" customFormat="1" ht="30" x14ac:dyDescent="0.25">
      <c r="A16" s="96" t="s">
        <v>85</v>
      </c>
      <c r="B16" s="96" t="s">
        <v>287</v>
      </c>
      <c r="C16" s="96" t="s">
        <v>419</v>
      </c>
      <c r="D16" s="96" t="s">
        <v>611</v>
      </c>
      <c r="E16" s="98">
        <v>42524</v>
      </c>
      <c r="F16" s="98">
        <v>42563</v>
      </c>
      <c r="G16" s="96">
        <v>1</v>
      </c>
      <c r="H16" s="96">
        <v>1</v>
      </c>
      <c r="I16" s="115">
        <v>0.94</v>
      </c>
    </row>
    <row r="17" spans="1:9" s="96" customFormat="1" ht="45" x14ac:dyDescent="0.25">
      <c r="A17" s="96" t="s">
        <v>92</v>
      </c>
      <c r="B17" s="96" t="s">
        <v>287</v>
      </c>
      <c r="C17" s="96" t="s">
        <v>431</v>
      </c>
      <c r="D17" s="96" t="s">
        <v>611</v>
      </c>
      <c r="E17" s="98">
        <v>42527</v>
      </c>
      <c r="F17" s="98">
        <v>42613</v>
      </c>
      <c r="G17" s="96">
        <v>15</v>
      </c>
      <c r="H17" s="96">
        <v>15</v>
      </c>
      <c r="I17" s="115">
        <v>14.85</v>
      </c>
    </row>
    <row r="18" spans="1:9" s="96" customFormat="1" ht="45" x14ac:dyDescent="0.25">
      <c r="A18" s="96" t="s">
        <v>121</v>
      </c>
      <c r="B18" s="96" t="s">
        <v>287</v>
      </c>
      <c r="C18" s="96" t="s">
        <v>422</v>
      </c>
      <c r="D18" s="96" t="s">
        <v>611</v>
      </c>
      <c r="E18" s="98">
        <v>42524</v>
      </c>
      <c r="F18" s="98">
        <v>42590</v>
      </c>
      <c r="G18" s="96">
        <v>2</v>
      </c>
      <c r="H18" s="96">
        <v>2</v>
      </c>
      <c r="I18" s="115">
        <v>39.979999999999997</v>
      </c>
    </row>
    <row r="19" spans="1:9" s="96" customFormat="1" ht="45" x14ac:dyDescent="0.25">
      <c r="A19" s="96" t="s">
        <v>124</v>
      </c>
      <c r="B19" s="96" t="s">
        <v>287</v>
      </c>
      <c r="C19" s="96" t="s">
        <v>418</v>
      </c>
      <c r="D19" s="96" t="s">
        <v>611</v>
      </c>
      <c r="E19" s="98">
        <v>42524</v>
      </c>
      <c r="F19" s="98">
        <v>42583</v>
      </c>
      <c r="G19" s="96">
        <v>1</v>
      </c>
      <c r="H19" s="96">
        <v>1</v>
      </c>
      <c r="I19" s="115">
        <v>17.489999999999998</v>
      </c>
    </row>
    <row r="20" spans="1:9" s="96" customFormat="1" ht="90" x14ac:dyDescent="0.25">
      <c r="A20" s="96" t="s">
        <v>138</v>
      </c>
      <c r="B20" s="96" t="s">
        <v>287</v>
      </c>
      <c r="C20" s="96" t="s">
        <v>421</v>
      </c>
      <c r="D20" s="96" t="s">
        <v>611</v>
      </c>
      <c r="E20" s="98">
        <v>42524</v>
      </c>
      <c r="F20" s="98">
        <v>42766</v>
      </c>
      <c r="G20" s="96">
        <v>10</v>
      </c>
      <c r="H20" s="96">
        <v>10</v>
      </c>
      <c r="I20" s="115">
        <v>141</v>
      </c>
    </row>
    <row r="21" spans="1:9" s="96" customFormat="1" ht="105" x14ac:dyDescent="0.25">
      <c r="A21" s="96" t="s">
        <v>137</v>
      </c>
      <c r="B21" s="96" t="s">
        <v>287</v>
      </c>
      <c r="C21" s="96" t="s">
        <v>420</v>
      </c>
      <c r="D21" s="96" t="s">
        <v>611</v>
      </c>
      <c r="E21" s="98">
        <v>42524</v>
      </c>
      <c r="F21" s="98">
        <v>42579</v>
      </c>
      <c r="G21" s="96">
        <v>3</v>
      </c>
      <c r="H21" s="96">
        <v>3</v>
      </c>
      <c r="I21" s="115">
        <v>34.26</v>
      </c>
    </row>
    <row r="22" spans="1:9" s="96" customFormat="1" ht="30" x14ac:dyDescent="0.25">
      <c r="A22" s="96" t="s">
        <v>159</v>
      </c>
      <c r="B22" s="96" t="s">
        <v>287</v>
      </c>
      <c r="C22" s="96" t="s">
        <v>425</v>
      </c>
      <c r="D22" s="96" t="s">
        <v>611</v>
      </c>
      <c r="E22" s="98">
        <v>42527</v>
      </c>
      <c r="F22" s="98">
        <v>42579</v>
      </c>
      <c r="G22" s="96">
        <v>2</v>
      </c>
      <c r="H22" s="96">
        <v>2</v>
      </c>
      <c r="I22" s="115">
        <v>2.16</v>
      </c>
    </row>
    <row r="23" spans="1:9" s="96" customFormat="1" ht="30" x14ac:dyDescent="0.25">
      <c r="A23" s="96" t="s">
        <v>179</v>
      </c>
      <c r="B23" s="96" t="s">
        <v>287</v>
      </c>
      <c r="C23" s="96" t="s">
        <v>423</v>
      </c>
      <c r="D23" s="96" t="s">
        <v>611</v>
      </c>
      <c r="E23" s="98">
        <v>42524</v>
      </c>
      <c r="F23" s="98">
        <v>42576</v>
      </c>
      <c r="G23" s="96">
        <v>12</v>
      </c>
      <c r="H23" s="96">
        <v>12</v>
      </c>
      <c r="I23" s="115">
        <v>33.599999999999994</v>
      </c>
    </row>
    <row r="24" spans="1:9" s="96" customFormat="1" ht="45" x14ac:dyDescent="0.25">
      <c r="A24" s="96" t="s">
        <v>68</v>
      </c>
      <c r="B24" s="96" t="s">
        <v>287</v>
      </c>
      <c r="C24" s="96" t="s">
        <v>424</v>
      </c>
      <c r="D24" s="96" t="s">
        <v>611</v>
      </c>
      <c r="E24" s="98">
        <v>42524</v>
      </c>
      <c r="F24" s="98">
        <v>42579</v>
      </c>
      <c r="G24" s="96">
        <v>15</v>
      </c>
      <c r="H24" s="96">
        <v>15</v>
      </c>
      <c r="I24" s="115">
        <v>12.75</v>
      </c>
    </row>
    <row r="25" spans="1:9" s="96" customFormat="1" ht="60" x14ac:dyDescent="0.25">
      <c r="A25" s="96" t="s">
        <v>109</v>
      </c>
      <c r="B25" s="96" t="s">
        <v>287</v>
      </c>
      <c r="C25" s="96" t="s">
        <v>416</v>
      </c>
      <c r="D25" s="96" t="s">
        <v>611</v>
      </c>
      <c r="E25" s="98">
        <v>42524</v>
      </c>
      <c r="F25" s="98">
        <v>42597</v>
      </c>
      <c r="G25" s="96">
        <v>1</v>
      </c>
      <c r="H25" s="96">
        <v>1</v>
      </c>
      <c r="I25" s="115">
        <v>1.75</v>
      </c>
    </row>
    <row r="26" spans="1:9" s="96" customFormat="1" ht="30" x14ac:dyDescent="0.25">
      <c r="A26" s="96" t="s">
        <v>168</v>
      </c>
      <c r="B26" s="96" t="s">
        <v>287</v>
      </c>
      <c r="C26" s="96" t="s">
        <v>431</v>
      </c>
      <c r="D26" s="96" t="s">
        <v>611</v>
      </c>
      <c r="E26" s="98">
        <v>42527</v>
      </c>
      <c r="F26" s="98">
        <v>42613</v>
      </c>
      <c r="G26" s="96">
        <v>8</v>
      </c>
      <c r="H26" s="96">
        <v>8</v>
      </c>
      <c r="I26" s="115">
        <v>9.68</v>
      </c>
    </row>
    <row r="27" spans="1:9" s="96" customFormat="1" ht="45" x14ac:dyDescent="0.25">
      <c r="A27" s="96" t="s">
        <v>174</v>
      </c>
      <c r="B27" s="96" t="s">
        <v>287</v>
      </c>
      <c r="C27" s="96" t="s">
        <v>418</v>
      </c>
      <c r="D27" s="96" t="s">
        <v>611</v>
      </c>
      <c r="E27" s="98">
        <v>42524</v>
      </c>
      <c r="F27" s="98">
        <v>42583</v>
      </c>
      <c r="G27" s="96">
        <v>9</v>
      </c>
      <c r="H27" s="96">
        <v>9</v>
      </c>
      <c r="I27" s="115">
        <v>67.86</v>
      </c>
    </row>
    <row r="28" spans="1:9" s="96" customFormat="1" ht="30" x14ac:dyDescent="0.25">
      <c r="A28" s="96" t="s">
        <v>62</v>
      </c>
      <c r="B28" s="96" t="s">
        <v>287</v>
      </c>
      <c r="C28" s="96" t="s">
        <v>424</v>
      </c>
      <c r="D28" s="96" t="s">
        <v>611</v>
      </c>
      <c r="E28" s="98">
        <v>42524</v>
      </c>
      <c r="F28" s="98">
        <v>42579</v>
      </c>
      <c r="G28" s="96">
        <v>1</v>
      </c>
      <c r="H28" s="96">
        <v>1</v>
      </c>
      <c r="I28" s="115">
        <v>1.3</v>
      </c>
    </row>
    <row r="29" spans="1:9" s="96" customFormat="1" ht="30" x14ac:dyDescent="0.25">
      <c r="A29" s="96" t="s">
        <v>65</v>
      </c>
      <c r="B29" s="96" t="s">
        <v>287</v>
      </c>
      <c r="C29" s="96" t="s">
        <v>424</v>
      </c>
      <c r="D29" s="96" t="s">
        <v>611</v>
      </c>
      <c r="E29" s="98">
        <v>42524</v>
      </c>
      <c r="F29" s="98">
        <v>42579</v>
      </c>
      <c r="G29" s="96">
        <v>1</v>
      </c>
      <c r="H29" s="96">
        <v>1</v>
      </c>
      <c r="I29" s="115">
        <v>1.3</v>
      </c>
    </row>
    <row r="30" spans="1:9" s="96" customFormat="1" ht="60" x14ac:dyDescent="0.25">
      <c r="A30" s="96" t="s">
        <v>69</v>
      </c>
      <c r="B30" s="96" t="s">
        <v>287</v>
      </c>
      <c r="C30" s="96" t="s">
        <v>424</v>
      </c>
      <c r="D30" s="96" t="s">
        <v>611</v>
      </c>
      <c r="E30" s="98">
        <v>42524</v>
      </c>
      <c r="F30" s="98">
        <v>42579</v>
      </c>
      <c r="G30" s="96">
        <v>15</v>
      </c>
      <c r="H30" s="96">
        <v>15</v>
      </c>
      <c r="I30" s="115">
        <v>12.75</v>
      </c>
    </row>
    <row r="31" spans="1:9" s="96" customFormat="1" ht="30" x14ac:dyDescent="0.25">
      <c r="A31" s="96" t="s">
        <v>66</v>
      </c>
      <c r="B31" s="96" t="s">
        <v>287</v>
      </c>
      <c r="C31" s="96" t="s">
        <v>424</v>
      </c>
      <c r="D31" s="96" t="s">
        <v>611</v>
      </c>
      <c r="E31" s="98">
        <v>42524</v>
      </c>
      <c r="F31" s="98">
        <v>42579</v>
      </c>
      <c r="G31" s="96">
        <v>2</v>
      </c>
      <c r="H31" s="96">
        <v>2</v>
      </c>
      <c r="I31" s="115">
        <v>1.7</v>
      </c>
    </row>
    <row r="32" spans="1:9" s="96" customFormat="1" ht="30" x14ac:dyDescent="0.25">
      <c r="A32" s="96" t="s">
        <v>67</v>
      </c>
      <c r="B32" s="96" t="s">
        <v>287</v>
      </c>
      <c r="C32" s="96" t="s">
        <v>423</v>
      </c>
      <c r="D32" s="96" t="s">
        <v>611</v>
      </c>
      <c r="E32" s="98">
        <v>42524</v>
      </c>
      <c r="F32" s="98">
        <v>42576</v>
      </c>
      <c r="G32" s="96">
        <v>3</v>
      </c>
      <c r="H32" s="96">
        <v>3</v>
      </c>
      <c r="I32" s="115">
        <v>2.5499999999999998</v>
      </c>
    </row>
    <row r="33" spans="1:9" s="96" customFormat="1" ht="75" x14ac:dyDescent="0.25">
      <c r="A33" s="96" t="s">
        <v>107</v>
      </c>
      <c r="B33" s="96" t="s">
        <v>287</v>
      </c>
      <c r="C33" s="96" t="s">
        <v>417</v>
      </c>
      <c r="D33" s="96" t="s">
        <v>611</v>
      </c>
      <c r="E33" s="98">
        <v>42524</v>
      </c>
      <c r="F33" s="98">
        <v>42577</v>
      </c>
      <c r="G33" s="96">
        <v>3</v>
      </c>
      <c r="H33" s="96">
        <v>3</v>
      </c>
      <c r="I33" s="115">
        <v>224.54999999999998</v>
      </c>
    </row>
    <row r="34" spans="1:9" s="96" customFormat="1" ht="30" x14ac:dyDescent="0.25">
      <c r="A34" s="96" t="s">
        <v>116</v>
      </c>
      <c r="B34" s="96" t="s">
        <v>287</v>
      </c>
      <c r="C34" s="96" t="s">
        <v>422</v>
      </c>
      <c r="D34" s="96" t="s">
        <v>611</v>
      </c>
      <c r="E34" s="98">
        <v>42524</v>
      </c>
      <c r="F34" s="98">
        <v>42590</v>
      </c>
      <c r="G34" s="96">
        <v>27</v>
      </c>
      <c r="H34" s="96">
        <v>27</v>
      </c>
      <c r="I34" s="115">
        <v>32.94</v>
      </c>
    </row>
    <row r="35" spans="1:9" s="96" customFormat="1" ht="45" x14ac:dyDescent="0.25">
      <c r="A35" s="96" t="s">
        <v>125</v>
      </c>
      <c r="B35" s="96" t="s">
        <v>581</v>
      </c>
      <c r="C35" s="96" t="s">
        <v>477</v>
      </c>
      <c r="D35" s="96" t="s">
        <v>478</v>
      </c>
      <c r="E35" s="96" t="s">
        <v>477</v>
      </c>
      <c r="F35" s="96" t="s">
        <v>477</v>
      </c>
      <c r="G35" s="96">
        <v>1</v>
      </c>
      <c r="H35" s="96" t="s">
        <v>477</v>
      </c>
      <c r="I35" s="115">
        <v>0</v>
      </c>
    </row>
    <row r="36" spans="1:9" s="96" customFormat="1" ht="30" x14ac:dyDescent="0.25">
      <c r="A36" s="96" t="s">
        <v>49</v>
      </c>
      <c r="B36" s="96" t="s">
        <v>287</v>
      </c>
      <c r="C36" s="96" t="s">
        <v>415</v>
      </c>
      <c r="D36" s="96" t="s">
        <v>611</v>
      </c>
      <c r="E36" s="98">
        <v>42524</v>
      </c>
      <c r="F36" s="98">
        <v>42564</v>
      </c>
      <c r="G36" s="96">
        <v>3</v>
      </c>
      <c r="H36" s="96">
        <v>3</v>
      </c>
      <c r="I36" s="115">
        <v>10.47</v>
      </c>
    </row>
    <row r="37" spans="1:9" s="96" customFormat="1" ht="30" x14ac:dyDescent="0.25">
      <c r="A37" s="96" t="s">
        <v>166</v>
      </c>
      <c r="B37" s="96" t="s">
        <v>287</v>
      </c>
      <c r="C37" s="96" t="s">
        <v>425</v>
      </c>
      <c r="D37" s="96" t="s">
        <v>611</v>
      </c>
      <c r="E37" s="98">
        <v>42527</v>
      </c>
      <c r="F37" s="98">
        <v>42579</v>
      </c>
      <c r="G37" s="96">
        <v>7</v>
      </c>
      <c r="H37" s="96">
        <v>7</v>
      </c>
      <c r="I37" s="115">
        <v>6.58</v>
      </c>
    </row>
    <row r="38" spans="1:9" s="96" customFormat="1" ht="45" x14ac:dyDescent="0.25">
      <c r="A38" s="96" t="s">
        <v>110</v>
      </c>
      <c r="B38" s="96" t="s">
        <v>287</v>
      </c>
      <c r="C38" s="96" t="s">
        <v>414</v>
      </c>
      <c r="D38" s="96" t="s">
        <v>611</v>
      </c>
      <c r="E38" s="98">
        <v>42524</v>
      </c>
      <c r="F38" s="98">
        <v>42612</v>
      </c>
      <c r="G38" s="96">
        <v>1</v>
      </c>
      <c r="H38" s="96">
        <v>1</v>
      </c>
      <c r="I38" s="115">
        <v>0.97</v>
      </c>
    </row>
    <row r="39" spans="1:9" s="96" customFormat="1" ht="30" x14ac:dyDescent="0.25">
      <c r="A39" s="96" t="s">
        <v>75</v>
      </c>
      <c r="B39" s="96" t="s">
        <v>287</v>
      </c>
      <c r="C39" s="96" t="s">
        <v>425</v>
      </c>
      <c r="D39" s="96" t="s">
        <v>611</v>
      </c>
      <c r="E39" s="98">
        <v>42527</v>
      </c>
      <c r="F39" s="98">
        <v>42579</v>
      </c>
      <c r="G39" s="96">
        <v>1</v>
      </c>
      <c r="H39" s="96">
        <v>1</v>
      </c>
      <c r="I39" s="115">
        <v>0.38</v>
      </c>
    </row>
    <row r="40" spans="1:9" s="96" customFormat="1" ht="45" x14ac:dyDescent="0.25">
      <c r="A40" s="96" t="s">
        <v>114</v>
      </c>
      <c r="B40" s="96" t="s">
        <v>287</v>
      </c>
      <c r="C40" s="96" t="s">
        <v>429</v>
      </c>
      <c r="D40" s="96" t="s">
        <v>611</v>
      </c>
      <c r="E40" s="98">
        <v>42527</v>
      </c>
      <c r="F40" s="98">
        <v>42569</v>
      </c>
      <c r="G40" s="96">
        <v>2</v>
      </c>
      <c r="H40" s="96">
        <v>2</v>
      </c>
      <c r="I40" s="115">
        <v>2.06</v>
      </c>
    </row>
    <row r="41" spans="1:9" s="96" customFormat="1" ht="30" x14ac:dyDescent="0.25">
      <c r="A41" s="96" t="s">
        <v>176</v>
      </c>
      <c r="B41" s="96" t="s">
        <v>287</v>
      </c>
      <c r="C41" s="96" t="s">
        <v>433</v>
      </c>
      <c r="D41" s="96" t="s">
        <v>611</v>
      </c>
      <c r="E41" s="98">
        <v>42527</v>
      </c>
      <c r="F41" s="98">
        <v>42570</v>
      </c>
      <c r="G41" s="96">
        <v>3</v>
      </c>
      <c r="H41" s="96">
        <v>3</v>
      </c>
      <c r="I41" s="115">
        <v>5.64</v>
      </c>
    </row>
    <row r="42" spans="1:9" s="96" customFormat="1" ht="30" x14ac:dyDescent="0.25">
      <c r="A42" s="96" t="s">
        <v>167</v>
      </c>
      <c r="B42" s="96" t="s">
        <v>287</v>
      </c>
      <c r="C42" s="96" t="s">
        <v>425</v>
      </c>
      <c r="D42" s="96" t="s">
        <v>611</v>
      </c>
      <c r="E42" s="98">
        <v>42527</v>
      </c>
      <c r="F42" s="98">
        <v>42579</v>
      </c>
      <c r="G42" s="96">
        <v>2</v>
      </c>
      <c r="H42" s="96">
        <v>2</v>
      </c>
      <c r="I42" s="115">
        <v>1.88</v>
      </c>
    </row>
    <row r="43" spans="1:9" s="96" customFormat="1" ht="30" x14ac:dyDescent="0.25">
      <c r="A43" s="96" t="s">
        <v>63</v>
      </c>
      <c r="B43" s="96" t="s">
        <v>287</v>
      </c>
      <c r="C43" s="96" t="s">
        <v>424</v>
      </c>
      <c r="D43" s="96" t="s">
        <v>611</v>
      </c>
      <c r="E43" s="98">
        <v>42524</v>
      </c>
      <c r="F43" s="98">
        <v>42579</v>
      </c>
      <c r="G43" s="96">
        <v>2</v>
      </c>
      <c r="H43" s="96">
        <v>2</v>
      </c>
      <c r="I43" s="115">
        <v>2.6</v>
      </c>
    </row>
    <row r="44" spans="1:9" s="96" customFormat="1" ht="60" x14ac:dyDescent="0.25">
      <c r="A44" s="96" t="s">
        <v>156</v>
      </c>
      <c r="B44" s="96" t="s">
        <v>287</v>
      </c>
      <c r="C44" s="96" t="s">
        <v>425</v>
      </c>
      <c r="D44" s="96" t="s">
        <v>611</v>
      </c>
      <c r="E44" s="98">
        <v>42527</v>
      </c>
      <c r="F44" s="98">
        <v>42579</v>
      </c>
      <c r="G44" s="96">
        <v>1</v>
      </c>
      <c r="H44" s="96">
        <v>1</v>
      </c>
      <c r="I44" s="115">
        <v>1.89</v>
      </c>
    </row>
    <row r="45" spans="1:9" s="96" customFormat="1" ht="60" x14ac:dyDescent="0.25">
      <c r="A45" s="96" t="s">
        <v>154</v>
      </c>
      <c r="B45" s="96" t="s">
        <v>287</v>
      </c>
      <c r="C45" s="96" t="s">
        <v>425</v>
      </c>
      <c r="D45" s="96" t="s">
        <v>611</v>
      </c>
      <c r="E45" s="98">
        <v>42527</v>
      </c>
      <c r="F45" s="98">
        <v>42579</v>
      </c>
      <c r="G45" s="96">
        <v>4</v>
      </c>
      <c r="H45" s="96">
        <v>4</v>
      </c>
      <c r="I45" s="115">
        <v>8.08</v>
      </c>
    </row>
    <row r="46" spans="1:9" s="96" customFormat="1" ht="60" x14ac:dyDescent="0.25">
      <c r="A46" s="96" t="s">
        <v>157</v>
      </c>
      <c r="B46" s="96" t="s">
        <v>287</v>
      </c>
      <c r="C46" s="96" t="s">
        <v>424</v>
      </c>
      <c r="D46" s="96" t="s">
        <v>611</v>
      </c>
      <c r="E46" s="98">
        <v>42524</v>
      </c>
      <c r="F46" s="98">
        <v>42579</v>
      </c>
      <c r="G46" s="96">
        <v>2</v>
      </c>
      <c r="H46" s="96">
        <v>2</v>
      </c>
      <c r="I46" s="115">
        <v>3.7</v>
      </c>
    </row>
    <row r="47" spans="1:9" s="96" customFormat="1" ht="30" x14ac:dyDescent="0.25">
      <c r="A47" s="96" t="s">
        <v>165</v>
      </c>
      <c r="B47" s="96" t="s">
        <v>287</v>
      </c>
      <c r="C47" s="96" t="s">
        <v>424</v>
      </c>
      <c r="D47" s="96" t="s">
        <v>611</v>
      </c>
      <c r="E47" s="98">
        <v>42524</v>
      </c>
      <c r="F47" s="98">
        <v>42579</v>
      </c>
      <c r="G47" s="96">
        <v>7</v>
      </c>
      <c r="H47" s="96">
        <v>7</v>
      </c>
      <c r="I47" s="115">
        <v>7.3500000000000005</v>
      </c>
    </row>
    <row r="48" spans="1:9" s="96" customFormat="1" ht="45" x14ac:dyDescent="0.25">
      <c r="A48" s="96" t="s">
        <v>170</v>
      </c>
      <c r="B48" s="96" t="s">
        <v>287</v>
      </c>
      <c r="C48" s="96" t="s">
        <v>423</v>
      </c>
      <c r="D48" s="96" t="s">
        <v>611</v>
      </c>
      <c r="E48" s="98">
        <v>42524</v>
      </c>
      <c r="F48" s="98">
        <v>42576</v>
      </c>
      <c r="G48" s="96">
        <v>3</v>
      </c>
      <c r="H48" s="96">
        <v>3</v>
      </c>
      <c r="I48" s="115">
        <v>3.9000000000000004</v>
      </c>
    </row>
    <row r="49" spans="1:9" s="96" customFormat="1" ht="45" x14ac:dyDescent="0.25">
      <c r="A49" s="96" t="s">
        <v>172</v>
      </c>
      <c r="B49" s="96" t="s">
        <v>287</v>
      </c>
      <c r="C49" s="96" t="s">
        <v>424</v>
      </c>
      <c r="D49" s="96" t="s">
        <v>611</v>
      </c>
      <c r="E49" s="98">
        <v>42524</v>
      </c>
      <c r="F49" s="98">
        <v>42579</v>
      </c>
      <c r="G49" s="96">
        <v>3</v>
      </c>
      <c r="H49" s="96">
        <v>3</v>
      </c>
      <c r="I49" s="115">
        <v>3.81</v>
      </c>
    </row>
    <row r="50" spans="1:9" s="96" customFormat="1" ht="45" x14ac:dyDescent="0.25">
      <c r="A50" s="96" t="s">
        <v>173</v>
      </c>
      <c r="B50" s="96" t="s">
        <v>287</v>
      </c>
      <c r="C50" s="96" t="s">
        <v>424</v>
      </c>
      <c r="D50" s="96" t="s">
        <v>611</v>
      </c>
      <c r="E50" s="98">
        <v>42524</v>
      </c>
      <c r="F50" s="98">
        <v>42579</v>
      </c>
      <c r="G50" s="96">
        <v>3</v>
      </c>
      <c r="H50" s="96">
        <v>3</v>
      </c>
      <c r="I50" s="115">
        <v>3.84</v>
      </c>
    </row>
    <row r="51" spans="1:9" s="96" customFormat="1" ht="45" x14ac:dyDescent="0.25">
      <c r="A51" s="96" t="s">
        <v>115</v>
      </c>
      <c r="B51" s="96" t="s">
        <v>287</v>
      </c>
      <c r="C51" s="96" t="s">
        <v>416</v>
      </c>
      <c r="D51" s="96" t="s">
        <v>611</v>
      </c>
      <c r="E51" s="98">
        <v>42524</v>
      </c>
      <c r="F51" s="98">
        <v>42597</v>
      </c>
      <c r="G51" s="96">
        <v>5</v>
      </c>
      <c r="H51" s="96">
        <v>5</v>
      </c>
      <c r="I51" s="115">
        <v>9</v>
      </c>
    </row>
    <row r="52" spans="1:9" s="96" customFormat="1" ht="30" x14ac:dyDescent="0.25">
      <c r="A52" s="96" t="s">
        <v>169</v>
      </c>
      <c r="B52" s="96" t="s">
        <v>287</v>
      </c>
      <c r="C52" s="96" t="s">
        <v>424</v>
      </c>
      <c r="D52" s="96" t="s">
        <v>611</v>
      </c>
      <c r="E52" s="98">
        <v>42524</v>
      </c>
      <c r="F52" s="98">
        <v>42579</v>
      </c>
      <c r="G52" s="96">
        <v>3</v>
      </c>
      <c r="H52" s="96">
        <v>3</v>
      </c>
      <c r="I52" s="115">
        <v>3.54</v>
      </c>
    </row>
    <row r="53" spans="1:9" s="96" customFormat="1" ht="45" x14ac:dyDescent="0.25">
      <c r="A53" s="96" t="s">
        <v>50</v>
      </c>
      <c r="B53" s="96" t="s">
        <v>287</v>
      </c>
      <c r="C53" s="96" t="s">
        <v>423</v>
      </c>
      <c r="D53" s="96" t="s">
        <v>611</v>
      </c>
      <c r="E53" s="98">
        <v>42524</v>
      </c>
      <c r="F53" s="98">
        <v>42576</v>
      </c>
      <c r="G53" s="96">
        <v>3</v>
      </c>
      <c r="H53" s="96">
        <v>3</v>
      </c>
      <c r="I53" s="115">
        <v>59.699999999999996</v>
      </c>
    </row>
    <row r="54" spans="1:9" s="96" customFormat="1" ht="30" x14ac:dyDescent="0.25">
      <c r="A54" s="96" t="s">
        <v>130</v>
      </c>
      <c r="B54" s="96" t="s">
        <v>287</v>
      </c>
      <c r="C54" s="96" t="s">
        <v>477</v>
      </c>
      <c r="D54" s="96" t="s">
        <v>478</v>
      </c>
      <c r="E54" s="96" t="s">
        <v>477</v>
      </c>
      <c r="F54" s="96" t="s">
        <v>477</v>
      </c>
      <c r="G54" s="96">
        <v>62</v>
      </c>
      <c r="H54" s="96" t="s">
        <v>477</v>
      </c>
      <c r="I54" s="115">
        <v>0</v>
      </c>
    </row>
    <row r="55" spans="1:9" s="96" customFormat="1" ht="30.75" thickBot="1" x14ac:dyDescent="0.3">
      <c r="A55" s="96" t="s">
        <v>140</v>
      </c>
      <c r="B55" s="96" t="s">
        <v>287</v>
      </c>
      <c r="C55" s="96" t="s">
        <v>477</v>
      </c>
      <c r="D55" s="96" t="s">
        <v>478</v>
      </c>
      <c r="E55" s="96" t="s">
        <v>477</v>
      </c>
      <c r="F55" s="96" t="s">
        <v>477</v>
      </c>
      <c r="G55" s="96">
        <v>2</v>
      </c>
      <c r="H55" s="96" t="s">
        <v>477</v>
      </c>
      <c r="I55" s="115">
        <v>0</v>
      </c>
    </row>
    <row r="56" spans="1:9" s="96" customFormat="1" ht="75.75" thickBot="1" x14ac:dyDescent="0.3">
      <c r="A56" s="96" t="s">
        <v>149</v>
      </c>
      <c r="B56" s="96" t="s">
        <v>287</v>
      </c>
      <c r="C56" s="96" t="s">
        <v>420</v>
      </c>
      <c r="D56" s="96" t="s">
        <v>611</v>
      </c>
      <c r="E56" s="98">
        <v>42524</v>
      </c>
      <c r="F56" s="98">
        <v>42579</v>
      </c>
      <c r="G56" s="96">
        <v>50</v>
      </c>
      <c r="H56" s="96">
        <v>50</v>
      </c>
      <c r="I56" s="115">
        <v>30</v>
      </c>
    </row>
    <row r="57" spans="1:9" s="96" customFormat="1" ht="16.5" thickTop="1" thickBot="1" x14ac:dyDescent="0.3">
      <c r="A57" s="104" t="s">
        <v>357</v>
      </c>
      <c r="B57" s="105"/>
      <c r="C57" s="106"/>
      <c r="D57" s="106"/>
      <c r="E57" s="106"/>
      <c r="F57" s="106"/>
      <c r="G57" s="107">
        <f>SUM(G5:G12)</f>
        <v>187</v>
      </c>
      <c r="H57" s="107">
        <f>SUM(H5:H56)</f>
        <v>444</v>
      </c>
      <c r="I57" s="108">
        <f>SUM(I5:I56)</f>
        <v>948.36000000000013</v>
      </c>
    </row>
    <row r="58" spans="1:9" s="114" customFormat="1" ht="15.75" thickTop="1" x14ac:dyDescent="0.25">
      <c r="A58" s="111"/>
      <c r="B58" s="111"/>
      <c r="C58" s="111"/>
      <c r="D58" s="111"/>
      <c r="E58" s="111"/>
      <c r="F58" s="111"/>
      <c r="G58" s="112"/>
      <c r="H58" s="112"/>
      <c r="I58" s="113"/>
    </row>
    <row r="59" spans="1:9" s="96" customFormat="1" x14ac:dyDescent="0.25">
      <c r="A59" s="100" t="s">
        <v>359</v>
      </c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</sheetData>
  <sheetProtection algorithmName="SHA-512" hashValue="nbDNr7k6QNdl+WRMcdW3Y+R4SCkW0A5NsrBQstGt1Am97LSzdHSHoAAqzdCTUa6GjIbcZVYK1hz7FgFgXzwMpg==" saltValue="+OPiw3Zlm2CUUwSSvkootw==" spinCount="100000" sheet="1" objects="1" scenarios="1" selectLockedCells="1"/>
  <mergeCells count="1">
    <mergeCell ref="A1:B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6"/>
  <dimension ref="A1:J132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10" ht="36" customHeight="1" x14ac:dyDescent="0.25">
      <c r="A1" s="210" t="s">
        <v>401</v>
      </c>
      <c r="B1" s="210"/>
    </row>
    <row r="2" spans="1:10" x14ac:dyDescent="0.25">
      <c r="A2" s="102" t="s">
        <v>3</v>
      </c>
      <c r="B2" s="96">
        <v>260300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10" ht="60" x14ac:dyDescent="0.25">
      <c r="A5" s="96" t="s">
        <v>83</v>
      </c>
      <c r="B5" s="96" t="s">
        <v>350</v>
      </c>
      <c r="C5" s="96" t="s">
        <v>424</v>
      </c>
      <c r="D5" s="96" t="s">
        <v>611</v>
      </c>
      <c r="E5" s="98">
        <v>42524</v>
      </c>
      <c r="F5" s="98">
        <v>42579</v>
      </c>
      <c r="G5" s="96">
        <v>4</v>
      </c>
      <c r="H5" s="96">
        <v>4</v>
      </c>
      <c r="I5" s="115">
        <v>1.96</v>
      </c>
    </row>
    <row r="6" spans="1:10" ht="45" x14ac:dyDescent="0.25">
      <c r="A6" s="96" t="s">
        <v>126</v>
      </c>
      <c r="B6" s="96" t="s">
        <v>350</v>
      </c>
      <c r="C6" s="96" t="s">
        <v>428</v>
      </c>
      <c r="D6" s="96" t="s">
        <v>611</v>
      </c>
      <c r="E6" s="98">
        <v>42527</v>
      </c>
      <c r="F6" s="98">
        <v>42639</v>
      </c>
      <c r="G6" s="96">
        <v>4</v>
      </c>
      <c r="H6" s="96">
        <v>4</v>
      </c>
      <c r="I6" s="115">
        <v>8</v>
      </c>
    </row>
    <row r="7" spans="1:10" s="96" customFormat="1" ht="45" x14ac:dyDescent="0.25">
      <c r="A7" s="96" t="s">
        <v>47</v>
      </c>
      <c r="B7" s="96" t="s">
        <v>583</v>
      </c>
      <c r="C7" s="96" t="s">
        <v>645</v>
      </c>
      <c r="D7" s="96" t="s">
        <v>611</v>
      </c>
      <c r="E7" s="98">
        <v>42663</v>
      </c>
      <c r="F7" s="98">
        <v>42765</v>
      </c>
      <c r="G7" s="96">
        <v>12</v>
      </c>
      <c r="H7" s="96">
        <v>12</v>
      </c>
      <c r="I7" s="115">
        <v>30</v>
      </c>
    </row>
    <row r="8" spans="1:10" s="96" customFormat="1" ht="75" x14ac:dyDescent="0.25">
      <c r="A8" s="96" t="s">
        <v>58</v>
      </c>
      <c r="B8" s="96" t="s">
        <v>350</v>
      </c>
      <c r="C8" s="96" t="s">
        <v>418</v>
      </c>
      <c r="D8" s="96" t="s">
        <v>611</v>
      </c>
      <c r="E8" s="98">
        <v>42524</v>
      </c>
      <c r="F8" s="98">
        <v>42583</v>
      </c>
      <c r="G8" s="96">
        <v>50</v>
      </c>
      <c r="H8" s="96">
        <v>50</v>
      </c>
      <c r="I8" s="115">
        <v>25</v>
      </c>
      <c r="J8" s="114"/>
    </row>
    <row r="9" spans="1:10" s="96" customFormat="1" ht="75" x14ac:dyDescent="0.25">
      <c r="A9" s="96" t="s">
        <v>59</v>
      </c>
      <c r="B9" s="96" t="s">
        <v>350</v>
      </c>
      <c r="C9" s="96" t="s">
        <v>431</v>
      </c>
      <c r="D9" s="96" t="s">
        <v>611</v>
      </c>
      <c r="E9" s="98">
        <v>42527</v>
      </c>
      <c r="F9" s="98">
        <v>42613</v>
      </c>
      <c r="G9" s="96">
        <v>50</v>
      </c>
      <c r="H9" s="96">
        <v>50</v>
      </c>
      <c r="I9" s="115">
        <v>16</v>
      </c>
    </row>
    <row r="10" spans="1:10" s="96" customFormat="1" ht="45" x14ac:dyDescent="0.25">
      <c r="A10" s="96" t="s">
        <v>81</v>
      </c>
      <c r="B10" s="96" t="s">
        <v>350</v>
      </c>
      <c r="C10" s="96" t="s">
        <v>413</v>
      </c>
      <c r="D10" s="96" t="s">
        <v>611</v>
      </c>
      <c r="E10" s="98">
        <v>42524</v>
      </c>
      <c r="F10" s="98">
        <v>42579</v>
      </c>
      <c r="G10" s="96">
        <v>30</v>
      </c>
      <c r="H10" s="96">
        <v>30</v>
      </c>
      <c r="I10" s="115">
        <v>51</v>
      </c>
    </row>
    <row r="11" spans="1:10" s="96" customFormat="1" ht="30" x14ac:dyDescent="0.25">
      <c r="A11" s="96" t="s">
        <v>77</v>
      </c>
      <c r="B11" s="96" t="s">
        <v>583</v>
      </c>
      <c r="C11" s="96" t="s">
        <v>639</v>
      </c>
      <c r="D11" s="96" t="s">
        <v>611</v>
      </c>
      <c r="E11" s="98">
        <v>42663</v>
      </c>
      <c r="F11" s="98">
        <v>42678</v>
      </c>
      <c r="G11" s="96">
        <v>12</v>
      </c>
      <c r="H11" s="96">
        <v>12</v>
      </c>
      <c r="I11" s="115">
        <v>11.399999999999999</v>
      </c>
    </row>
    <row r="12" spans="1:10" s="96" customFormat="1" ht="45" x14ac:dyDescent="0.25">
      <c r="A12" s="96" t="s">
        <v>121</v>
      </c>
      <c r="B12" s="96" t="s">
        <v>583</v>
      </c>
      <c r="C12" s="96" t="s">
        <v>641</v>
      </c>
      <c r="D12" s="96" t="s">
        <v>611</v>
      </c>
      <c r="E12" s="98">
        <v>42663</v>
      </c>
      <c r="F12" s="98">
        <v>42724</v>
      </c>
      <c r="G12" s="96">
        <v>2</v>
      </c>
      <c r="H12" s="96">
        <v>2</v>
      </c>
      <c r="I12" s="115">
        <v>39.979999999999997</v>
      </c>
    </row>
    <row r="13" spans="1:10" s="96" customFormat="1" ht="45" x14ac:dyDescent="0.25">
      <c r="A13" s="96" t="s">
        <v>124</v>
      </c>
      <c r="B13" s="96" t="s">
        <v>350</v>
      </c>
      <c r="C13" s="96" t="s">
        <v>418</v>
      </c>
      <c r="D13" s="96" t="s">
        <v>611</v>
      </c>
      <c r="E13" s="98">
        <v>42524</v>
      </c>
      <c r="F13" s="98">
        <v>42583</v>
      </c>
      <c r="G13" s="96">
        <v>1</v>
      </c>
      <c r="H13" s="96">
        <v>1</v>
      </c>
      <c r="I13" s="115">
        <v>17.489999999999998</v>
      </c>
    </row>
    <row r="14" spans="1:10" s="96" customFormat="1" ht="45" x14ac:dyDescent="0.25">
      <c r="A14" s="96" t="s">
        <v>124</v>
      </c>
      <c r="B14" s="96" t="s">
        <v>583</v>
      </c>
      <c r="C14" s="96" t="s">
        <v>616</v>
      </c>
      <c r="D14" s="96" t="s">
        <v>611</v>
      </c>
      <c r="E14" s="98">
        <v>42653</v>
      </c>
      <c r="F14" s="98">
        <v>42746</v>
      </c>
      <c r="G14" s="96">
        <v>4</v>
      </c>
      <c r="H14" s="96">
        <v>4</v>
      </c>
      <c r="I14" s="115">
        <v>69.959999999999994</v>
      </c>
    </row>
    <row r="15" spans="1:10" s="96" customFormat="1" ht="45" x14ac:dyDescent="0.25">
      <c r="A15" s="96" t="s">
        <v>123</v>
      </c>
      <c r="B15" s="96" t="s">
        <v>350</v>
      </c>
      <c r="C15" s="96" t="s">
        <v>431</v>
      </c>
      <c r="D15" s="96" t="s">
        <v>611</v>
      </c>
      <c r="E15" s="98">
        <v>42527</v>
      </c>
      <c r="F15" s="98">
        <v>42613</v>
      </c>
      <c r="G15" s="96">
        <v>2</v>
      </c>
      <c r="H15" s="96">
        <v>2</v>
      </c>
      <c r="I15" s="115">
        <v>11.68</v>
      </c>
    </row>
    <row r="16" spans="1:10" s="96" customFormat="1" ht="90" x14ac:dyDescent="0.25">
      <c r="A16" s="96" t="s">
        <v>138</v>
      </c>
      <c r="B16" s="96" t="s">
        <v>350</v>
      </c>
      <c r="C16" s="96" t="s">
        <v>421</v>
      </c>
      <c r="D16" s="96" t="s">
        <v>611</v>
      </c>
      <c r="E16" s="98">
        <v>42524</v>
      </c>
      <c r="F16" s="98">
        <v>42766</v>
      </c>
      <c r="G16" s="96">
        <v>2</v>
      </c>
      <c r="H16" s="96">
        <v>2</v>
      </c>
      <c r="I16" s="115">
        <v>28.2</v>
      </c>
    </row>
    <row r="17" spans="1:10" s="96" customFormat="1" ht="90" x14ac:dyDescent="0.25">
      <c r="A17" s="96" t="s">
        <v>138</v>
      </c>
      <c r="B17" s="96" t="s">
        <v>583</v>
      </c>
      <c r="C17" s="96" t="s">
        <v>477</v>
      </c>
      <c r="D17" s="96" t="s">
        <v>478</v>
      </c>
      <c r="E17" s="96" t="s">
        <v>477</v>
      </c>
      <c r="F17" s="96" t="s">
        <v>477</v>
      </c>
      <c r="G17" s="96">
        <v>13</v>
      </c>
      <c r="H17" s="96" t="s">
        <v>477</v>
      </c>
      <c r="I17" s="115">
        <v>0</v>
      </c>
    </row>
    <row r="18" spans="1:10" s="96" customFormat="1" ht="105" x14ac:dyDescent="0.25">
      <c r="A18" s="96" t="s">
        <v>137</v>
      </c>
      <c r="B18" s="96" t="s">
        <v>350</v>
      </c>
      <c r="C18" s="96" t="s">
        <v>420</v>
      </c>
      <c r="D18" s="96" t="s">
        <v>611</v>
      </c>
      <c r="E18" s="98">
        <v>42524</v>
      </c>
      <c r="F18" s="98">
        <v>42579</v>
      </c>
      <c r="G18" s="96">
        <v>12</v>
      </c>
      <c r="H18" s="96">
        <v>12</v>
      </c>
      <c r="I18" s="115">
        <v>137.04</v>
      </c>
    </row>
    <row r="19" spans="1:10" s="96" customFormat="1" ht="30" x14ac:dyDescent="0.25">
      <c r="A19" s="96" t="s">
        <v>159</v>
      </c>
      <c r="B19" s="96" t="s">
        <v>350</v>
      </c>
      <c r="C19" s="96" t="s">
        <v>425</v>
      </c>
      <c r="D19" s="96" t="s">
        <v>611</v>
      </c>
      <c r="E19" s="98">
        <v>42527</v>
      </c>
      <c r="F19" s="98">
        <v>42579</v>
      </c>
      <c r="G19" s="96">
        <v>12</v>
      </c>
      <c r="H19" s="96">
        <v>12</v>
      </c>
      <c r="I19" s="115">
        <v>12.96</v>
      </c>
    </row>
    <row r="20" spans="1:10" s="96" customFormat="1" ht="30" x14ac:dyDescent="0.25">
      <c r="A20" s="96" t="s">
        <v>179</v>
      </c>
      <c r="B20" s="96" t="s">
        <v>350</v>
      </c>
      <c r="C20" s="96" t="s">
        <v>423</v>
      </c>
      <c r="D20" s="96" t="s">
        <v>611</v>
      </c>
      <c r="E20" s="98">
        <v>42524</v>
      </c>
      <c r="F20" s="98">
        <v>42576</v>
      </c>
      <c r="G20" s="96">
        <v>12</v>
      </c>
      <c r="H20" s="96">
        <v>12</v>
      </c>
      <c r="I20" s="115">
        <v>33.599999999999994</v>
      </c>
    </row>
    <row r="21" spans="1:10" s="96" customFormat="1" ht="30" x14ac:dyDescent="0.25">
      <c r="A21" s="96" t="s">
        <v>179</v>
      </c>
      <c r="B21" s="96" t="s">
        <v>583</v>
      </c>
      <c r="C21" s="96" t="s">
        <v>642</v>
      </c>
      <c r="D21" s="96" t="s">
        <v>611</v>
      </c>
      <c r="E21" s="98">
        <v>42663</v>
      </c>
      <c r="F21" s="98">
        <v>42703</v>
      </c>
      <c r="G21" s="96">
        <v>10</v>
      </c>
      <c r="H21" s="96">
        <v>10</v>
      </c>
      <c r="I21" s="115">
        <v>28</v>
      </c>
    </row>
    <row r="22" spans="1:10" s="96" customFormat="1" ht="30" x14ac:dyDescent="0.25">
      <c r="A22" s="96" t="s">
        <v>56</v>
      </c>
      <c r="B22" s="96" t="s">
        <v>583</v>
      </c>
      <c r="C22" s="96" t="s">
        <v>640</v>
      </c>
      <c r="D22" s="96" t="s">
        <v>611</v>
      </c>
      <c r="E22" s="98">
        <v>42663</v>
      </c>
      <c r="F22" s="98">
        <v>42759</v>
      </c>
      <c r="G22" s="96">
        <v>12</v>
      </c>
      <c r="H22" s="96">
        <v>12</v>
      </c>
      <c r="I22" s="115">
        <v>30.240000000000002</v>
      </c>
    </row>
    <row r="23" spans="1:10" s="96" customFormat="1" ht="45" x14ac:dyDescent="0.25">
      <c r="A23" s="96" t="s">
        <v>174</v>
      </c>
      <c r="B23" s="96" t="s">
        <v>350</v>
      </c>
      <c r="C23" s="96" t="s">
        <v>418</v>
      </c>
      <c r="D23" s="96" t="s">
        <v>611</v>
      </c>
      <c r="E23" s="98">
        <v>42524</v>
      </c>
      <c r="F23" s="98">
        <v>42583</v>
      </c>
      <c r="G23" s="96">
        <v>30</v>
      </c>
      <c r="H23" s="96">
        <v>30</v>
      </c>
      <c r="I23" s="115">
        <v>226.2</v>
      </c>
    </row>
    <row r="24" spans="1:10" s="96" customFormat="1" ht="60.75" thickBot="1" x14ac:dyDescent="0.3">
      <c r="A24" s="96" t="s">
        <v>95</v>
      </c>
      <c r="B24" s="96" t="s">
        <v>350</v>
      </c>
      <c r="C24" s="96" t="s">
        <v>420</v>
      </c>
      <c r="D24" s="96" t="s">
        <v>692</v>
      </c>
      <c r="E24" s="98">
        <v>42524</v>
      </c>
      <c r="F24" s="98">
        <v>42579</v>
      </c>
      <c r="G24" s="96">
        <v>600</v>
      </c>
      <c r="H24" s="96">
        <v>360</v>
      </c>
      <c r="I24" s="115">
        <v>43.199999999999996</v>
      </c>
    </row>
    <row r="25" spans="1:10" s="96" customFormat="1" ht="31.5" thickTop="1" thickBot="1" x14ac:dyDescent="0.3">
      <c r="A25" s="96" t="s">
        <v>62</v>
      </c>
      <c r="B25" s="96" t="s">
        <v>583</v>
      </c>
      <c r="C25" s="96" t="s">
        <v>618</v>
      </c>
      <c r="D25" s="96" t="s">
        <v>611</v>
      </c>
      <c r="E25" s="98">
        <v>42653</v>
      </c>
      <c r="F25" s="98">
        <v>43055</v>
      </c>
      <c r="G25" s="96">
        <v>12</v>
      </c>
      <c r="H25" s="96">
        <v>12</v>
      </c>
      <c r="I25" s="115">
        <v>15.600000000000001</v>
      </c>
    </row>
    <row r="26" spans="1:10" s="96" customFormat="1" ht="30.75" thickTop="1" x14ac:dyDescent="0.25">
      <c r="A26" s="96" t="s">
        <v>116</v>
      </c>
      <c r="B26" s="96" t="s">
        <v>350</v>
      </c>
      <c r="C26" s="96" t="s">
        <v>422</v>
      </c>
      <c r="D26" s="96" t="s">
        <v>611</v>
      </c>
      <c r="E26" s="98">
        <v>42524</v>
      </c>
      <c r="F26" s="98">
        <v>42590</v>
      </c>
      <c r="G26" s="96">
        <v>12</v>
      </c>
      <c r="H26" s="96">
        <v>12</v>
      </c>
      <c r="I26" s="115">
        <v>14.64</v>
      </c>
      <c r="J26" s="114"/>
    </row>
    <row r="27" spans="1:10" s="96" customFormat="1" ht="30" x14ac:dyDescent="0.25">
      <c r="A27" s="96" t="s">
        <v>49</v>
      </c>
      <c r="B27" s="96" t="s">
        <v>583</v>
      </c>
      <c r="C27" s="96" t="s">
        <v>639</v>
      </c>
      <c r="D27" s="96" t="s">
        <v>611</v>
      </c>
      <c r="E27" s="98">
        <v>42663</v>
      </c>
      <c r="F27" s="98">
        <v>42678</v>
      </c>
      <c r="G27" s="96">
        <v>30</v>
      </c>
      <c r="H27" s="96">
        <v>30</v>
      </c>
      <c r="I27" s="115">
        <v>104.7</v>
      </c>
    </row>
    <row r="28" spans="1:10" s="96" customFormat="1" ht="30" x14ac:dyDescent="0.25">
      <c r="A28" s="96" t="s">
        <v>175</v>
      </c>
      <c r="B28" s="96" t="s">
        <v>583</v>
      </c>
      <c r="C28" s="96" t="s">
        <v>617</v>
      </c>
      <c r="D28" s="96" t="s">
        <v>611</v>
      </c>
      <c r="E28" s="98">
        <v>42653</v>
      </c>
      <c r="F28" s="98">
        <v>42747</v>
      </c>
      <c r="G28" s="96">
        <v>12</v>
      </c>
      <c r="H28" s="96">
        <v>12</v>
      </c>
      <c r="I28" s="115">
        <v>5.88</v>
      </c>
    </row>
    <row r="29" spans="1:10" s="96" customFormat="1" ht="45" x14ac:dyDescent="0.25">
      <c r="A29" s="96" t="s">
        <v>114</v>
      </c>
      <c r="B29" s="96" t="s">
        <v>350</v>
      </c>
      <c r="C29" s="96" t="s">
        <v>429</v>
      </c>
      <c r="D29" s="96" t="s">
        <v>611</v>
      </c>
      <c r="E29" s="98">
        <v>42527</v>
      </c>
      <c r="F29" s="98">
        <v>42569</v>
      </c>
      <c r="G29" s="96">
        <v>22</v>
      </c>
      <c r="H29" s="96">
        <v>22</v>
      </c>
      <c r="I29" s="115">
        <v>22.66</v>
      </c>
    </row>
    <row r="30" spans="1:10" s="96" customFormat="1" ht="90" x14ac:dyDescent="0.25">
      <c r="A30" s="96" t="s">
        <v>136</v>
      </c>
      <c r="B30" s="96" t="s">
        <v>350</v>
      </c>
      <c r="C30" s="96" t="s">
        <v>420</v>
      </c>
      <c r="D30" s="96" t="s">
        <v>611</v>
      </c>
      <c r="E30" s="98">
        <v>42524</v>
      </c>
      <c r="F30" s="98">
        <v>42579</v>
      </c>
      <c r="G30" s="96">
        <v>12</v>
      </c>
      <c r="H30" s="96">
        <v>12</v>
      </c>
      <c r="I30" s="115">
        <v>152.64000000000001</v>
      </c>
    </row>
    <row r="31" spans="1:10" s="96" customFormat="1" ht="30" x14ac:dyDescent="0.25">
      <c r="A31" s="96" t="s">
        <v>176</v>
      </c>
      <c r="B31" s="96" t="s">
        <v>350</v>
      </c>
      <c r="C31" s="96" t="s">
        <v>433</v>
      </c>
      <c r="D31" s="96" t="s">
        <v>611</v>
      </c>
      <c r="E31" s="98">
        <v>42527</v>
      </c>
      <c r="F31" s="98">
        <v>42570</v>
      </c>
      <c r="G31" s="96">
        <v>7</v>
      </c>
      <c r="H31" s="96">
        <v>7</v>
      </c>
      <c r="I31" s="115">
        <v>13.16</v>
      </c>
    </row>
    <row r="32" spans="1:10" s="96" customFormat="1" ht="60" x14ac:dyDescent="0.25">
      <c r="A32" s="96" t="s">
        <v>133</v>
      </c>
      <c r="B32" s="96" t="s">
        <v>350</v>
      </c>
      <c r="C32" s="96" t="s">
        <v>427</v>
      </c>
      <c r="D32" s="96" t="s">
        <v>695</v>
      </c>
      <c r="E32" s="98">
        <v>42527</v>
      </c>
      <c r="F32" s="96" t="s">
        <v>671</v>
      </c>
      <c r="G32" s="96">
        <v>5</v>
      </c>
      <c r="H32" s="96">
        <v>5</v>
      </c>
      <c r="I32" s="115">
        <v>18.25</v>
      </c>
    </row>
    <row r="33" spans="1:9" s="96" customFormat="1" ht="60" x14ac:dyDescent="0.25">
      <c r="A33" s="96" t="s">
        <v>160</v>
      </c>
      <c r="B33" s="96" t="s">
        <v>350</v>
      </c>
      <c r="C33" s="96" t="s">
        <v>420</v>
      </c>
      <c r="D33" s="96" t="s">
        <v>611</v>
      </c>
      <c r="E33" s="98">
        <v>42524</v>
      </c>
      <c r="F33" s="98">
        <v>42579</v>
      </c>
      <c r="G33" s="96">
        <v>2</v>
      </c>
      <c r="H33" s="96">
        <v>2</v>
      </c>
      <c r="I33" s="115">
        <v>129</v>
      </c>
    </row>
    <row r="34" spans="1:9" s="96" customFormat="1" ht="45" x14ac:dyDescent="0.25">
      <c r="A34" s="96" t="s">
        <v>170</v>
      </c>
      <c r="B34" s="96" t="s">
        <v>583</v>
      </c>
      <c r="C34" s="96" t="s">
        <v>642</v>
      </c>
      <c r="D34" s="96" t="s">
        <v>611</v>
      </c>
      <c r="E34" s="98">
        <v>42663</v>
      </c>
      <c r="F34" s="98">
        <v>42703</v>
      </c>
      <c r="G34" s="96">
        <v>12</v>
      </c>
      <c r="H34" s="96">
        <v>12</v>
      </c>
      <c r="I34" s="115">
        <v>15.600000000000001</v>
      </c>
    </row>
    <row r="35" spans="1:9" s="96" customFormat="1" ht="45" x14ac:dyDescent="0.25">
      <c r="A35" s="96" t="s">
        <v>115</v>
      </c>
      <c r="B35" s="96" t="s">
        <v>350</v>
      </c>
      <c r="C35" s="96" t="s">
        <v>416</v>
      </c>
      <c r="D35" s="96" t="s">
        <v>611</v>
      </c>
      <c r="E35" s="98">
        <v>42524</v>
      </c>
      <c r="F35" s="98">
        <v>42597</v>
      </c>
      <c r="G35" s="96">
        <v>16</v>
      </c>
      <c r="H35" s="96">
        <v>16</v>
      </c>
      <c r="I35" s="115">
        <v>28.8</v>
      </c>
    </row>
    <row r="36" spans="1:9" s="96" customFormat="1" ht="30.75" thickBot="1" x14ac:dyDescent="0.3">
      <c r="A36" s="96" t="s">
        <v>169</v>
      </c>
      <c r="B36" s="96" t="s">
        <v>583</v>
      </c>
      <c r="C36" s="96" t="s">
        <v>618</v>
      </c>
      <c r="D36" s="96" t="s">
        <v>611</v>
      </c>
      <c r="E36" s="98">
        <v>42653</v>
      </c>
      <c r="F36" s="98">
        <v>43055</v>
      </c>
      <c r="G36" s="96">
        <v>12</v>
      </c>
      <c r="H36" s="96">
        <v>12</v>
      </c>
      <c r="I36" s="115">
        <v>14.16</v>
      </c>
    </row>
    <row r="37" spans="1:9" s="96" customFormat="1" ht="16.5" thickTop="1" thickBot="1" x14ac:dyDescent="0.3">
      <c r="A37" s="104" t="s">
        <v>357</v>
      </c>
      <c r="B37" s="105"/>
      <c r="C37" s="106"/>
      <c r="D37" s="106"/>
      <c r="E37" s="106"/>
      <c r="F37" s="106"/>
      <c r="G37" s="107">
        <f>SUM(G5:G36)</f>
        <v>1028</v>
      </c>
      <c r="H37" s="107">
        <f>SUM(H5:H36)</f>
        <v>775</v>
      </c>
      <c r="I37" s="108">
        <f>SUM(I5:I36)</f>
        <v>1357.0000000000002</v>
      </c>
    </row>
    <row r="38" spans="1:9" s="114" customFormat="1" ht="15.75" thickTop="1" x14ac:dyDescent="0.25">
      <c r="A38" s="111"/>
      <c r="B38" s="111"/>
      <c r="C38" s="111"/>
      <c r="D38" s="111"/>
      <c r="E38" s="111"/>
      <c r="F38" s="111"/>
      <c r="G38" s="112"/>
      <c r="H38" s="112"/>
      <c r="I38" s="113"/>
    </row>
    <row r="39" spans="1:9" s="96" customFormat="1" x14ac:dyDescent="0.25">
      <c r="A39" s="100" t="s">
        <v>359</v>
      </c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H41" s="99"/>
      <c r="I41" s="99"/>
    </row>
    <row r="42" spans="1:9" s="96" customFormat="1" x14ac:dyDescent="0.25">
      <c r="A42"/>
      <c r="B42" s="99"/>
      <c r="C42" s="99"/>
      <c r="D42" s="99"/>
      <c r="E42" s="99"/>
      <c r="F42" s="99"/>
      <c r="G42" s="99"/>
      <c r="H42" s="99"/>
      <c r="I42" s="99"/>
    </row>
    <row r="43" spans="1:9" s="96" customFormat="1" x14ac:dyDescent="0.25">
      <c r="A43"/>
      <c r="B43" s="99"/>
      <c r="C43" s="99"/>
      <c r="D43" s="99"/>
      <c r="E43" s="99"/>
      <c r="F43" s="99"/>
      <c r="G43" s="99"/>
      <c r="H43" s="99"/>
      <c r="I43" s="99"/>
    </row>
    <row r="44" spans="1:9" s="96" customFormat="1" x14ac:dyDescent="0.25">
      <c r="A44"/>
      <c r="B44" s="99"/>
      <c r="C44" s="99"/>
      <c r="D44" s="99"/>
      <c r="E44" s="99"/>
      <c r="F44" s="99"/>
      <c r="G44" s="99"/>
      <c r="H44" s="99"/>
      <c r="I44" s="99"/>
    </row>
    <row r="45" spans="1:9" s="96" customFormat="1" x14ac:dyDescent="0.25">
      <c r="A45"/>
      <c r="B45" s="99"/>
      <c r="C45" s="99"/>
      <c r="D45" s="99"/>
      <c r="E45" s="99"/>
      <c r="F45" s="99"/>
      <c r="G45" s="99"/>
      <c r="H45" s="99"/>
      <c r="I45" s="99"/>
    </row>
    <row r="46" spans="1:9" s="96" customFormat="1" x14ac:dyDescent="0.25">
      <c r="A46"/>
      <c r="B46" s="99"/>
      <c r="C46" s="99"/>
      <c r="D46" s="99"/>
      <c r="E46" s="99"/>
      <c r="F46" s="99"/>
      <c r="G46" s="99"/>
      <c r="H46" s="99"/>
      <c r="I46" s="99"/>
    </row>
    <row r="47" spans="1:9" s="96" customFormat="1" x14ac:dyDescent="0.25">
      <c r="A47"/>
      <c r="B47" s="99"/>
      <c r="C47" s="99"/>
      <c r="D47" s="99"/>
      <c r="E47" s="99"/>
      <c r="F47" s="99"/>
      <c r="G47" s="99"/>
      <c r="H47" s="99"/>
      <c r="I47" s="99"/>
    </row>
    <row r="48" spans="1:9" s="96" customFormat="1" x14ac:dyDescent="0.25">
      <c r="A48"/>
      <c r="B48" s="99"/>
      <c r="C48" s="99"/>
      <c r="D48" s="99"/>
      <c r="E48" s="99"/>
      <c r="F48" s="99"/>
      <c r="G48" s="99"/>
      <c r="H48" s="99"/>
      <c r="I48" s="99"/>
    </row>
    <row r="49" spans="1:9" s="96" customFormat="1" x14ac:dyDescent="0.25">
      <c r="A49"/>
      <c r="B49" s="99"/>
      <c r="C49" s="99"/>
      <c r="D49" s="99"/>
      <c r="E49" s="99"/>
      <c r="F49" s="99"/>
      <c r="G49" s="99"/>
      <c r="H49" s="99"/>
      <c r="I49" s="99"/>
    </row>
    <row r="50" spans="1:9" s="96" customFormat="1" x14ac:dyDescent="0.25">
      <c r="A50"/>
      <c r="B50" s="99"/>
      <c r="C50" s="99"/>
      <c r="D50" s="99"/>
      <c r="E50" s="99"/>
      <c r="F50" s="99"/>
      <c r="G50" s="99"/>
      <c r="H50" s="99"/>
      <c r="I50" s="99"/>
    </row>
    <row r="51" spans="1:9" s="96" customFormat="1" x14ac:dyDescent="0.25">
      <c r="A51"/>
      <c r="B51" s="99"/>
      <c r="C51" s="99"/>
      <c r="D51" s="99"/>
      <c r="E51" s="99"/>
      <c r="F51" s="99"/>
      <c r="G51" s="99"/>
      <c r="H51" s="99"/>
      <c r="I51" s="99"/>
    </row>
    <row r="52" spans="1:9" s="96" customFormat="1" x14ac:dyDescent="0.25">
      <c r="A52"/>
      <c r="B52" s="99"/>
      <c r="C52" s="99"/>
      <c r="D52" s="99"/>
      <c r="E52" s="99"/>
      <c r="F52" s="99"/>
      <c r="G52" s="99"/>
      <c r="H52" s="99"/>
      <c r="I52" s="99"/>
    </row>
    <row r="53" spans="1:9" s="96" customFormat="1" x14ac:dyDescent="0.25">
      <c r="A53"/>
      <c r="B53" s="99"/>
      <c r="C53" s="99"/>
      <c r="D53" s="99"/>
      <c r="E53" s="99"/>
      <c r="F53" s="99"/>
      <c r="G53" s="99"/>
      <c r="H53" s="99"/>
      <c r="I53" s="99"/>
    </row>
    <row r="54" spans="1:9" s="96" customFormat="1" x14ac:dyDescent="0.25">
      <c r="A54"/>
      <c r="B54" s="99"/>
      <c r="C54" s="99"/>
      <c r="D54" s="99"/>
      <c r="E54" s="99"/>
      <c r="F54" s="99"/>
      <c r="G54" s="99"/>
      <c r="H54" s="99"/>
      <c r="I54" s="99"/>
    </row>
    <row r="55" spans="1:9" s="96" customFormat="1" x14ac:dyDescent="0.25">
      <c r="A55"/>
      <c r="B55" s="99"/>
      <c r="C55" s="99"/>
      <c r="D55" s="99"/>
      <c r="E55" s="99"/>
      <c r="F55" s="99"/>
      <c r="G55" s="99"/>
      <c r="H55" s="99"/>
      <c r="I55" s="9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</sheetData>
  <sheetProtection algorithmName="SHA-512" hashValue="bVxUBaIFjvaD1hRGVMEoVFlPj7tY4vDTOKJTcwzlAPcYL2e8IPfFvL/8VIaA09qrThfCM9T5T/xmCjc2XIVrwA==" saltValue="mkpewCAkrHRPYeTCKaS3KQ==" spinCount="100000" sheet="1" objects="1" scenarios="1" selectLockedCells="1"/>
  <mergeCells count="1">
    <mergeCell ref="A1:B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I2026"/>
  <sheetViews>
    <sheetView showGridLines="0" workbookViewId="0"/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6384" width="9.140625" style="97"/>
  </cols>
  <sheetData>
    <row r="1" spans="1:9" ht="23.25" customHeight="1" x14ac:dyDescent="0.25">
      <c r="A1" s="94" t="s">
        <v>355</v>
      </c>
      <c r="B1" s="95"/>
    </row>
    <row r="2" spans="1:9" x14ac:dyDescent="0.25">
      <c r="A2" s="102" t="s">
        <v>3</v>
      </c>
      <c r="B2" s="96">
        <v>150000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102" t="s">
        <v>666</v>
      </c>
    </row>
    <row r="5" spans="1:9" ht="60" x14ac:dyDescent="0.25">
      <c r="A5" s="96" t="s">
        <v>83</v>
      </c>
      <c r="B5" s="96" t="s">
        <v>327</v>
      </c>
      <c r="C5" s="96" t="s">
        <v>424</v>
      </c>
      <c r="D5" s="96" t="s">
        <v>611</v>
      </c>
      <c r="E5" s="98">
        <v>42524</v>
      </c>
      <c r="F5" s="98">
        <v>42579</v>
      </c>
      <c r="G5" s="96">
        <v>15</v>
      </c>
      <c r="H5" s="96">
        <v>15</v>
      </c>
      <c r="I5" s="115">
        <v>7.35</v>
      </c>
    </row>
    <row r="6" spans="1:9" ht="45" x14ac:dyDescent="0.25">
      <c r="A6" s="96" t="s">
        <v>126</v>
      </c>
      <c r="B6" s="96" t="s">
        <v>327</v>
      </c>
      <c r="C6" s="96" t="s">
        <v>428</v>
      </c>
      <c r="D6" s="96" t="s">
        <v>611</v>
      </c>
      <c r="E6" s="98">
        <v>42527</v>
      </c>
      <c r="F6" s="98">
        <v>42639</v>
      </c>
      <c r="G6" s="96">
        <v>30</v>
      </c>
      <c r="H6" s="96">
        <v>30</v>
      </c>
      <c r="I6" s="115">
        <v>60</v>
      </c>
    </row>
    <row r="7" spans="1:9" ht="60" x14ac:dyDescent="0.25">
      <c r="A7" s="96" t="s">
        <v>44</v>
      </c>
      <c r="B7" s="96" t="s">
        <v>327</v>
      </c>
      <c r="C7" s="96" t="s">
        <v>423</v>
      </c>
      <c r="D7" s="96" t="s">
        <v>611</v>
      </c>
      <c r="E7" s="98">
        <v>42524</v>
      </c>
      <c r="F7" s="98">
        <v>42576</v>
      </c>
      <c r="G7" s="96">
        <v>3</v>
      </c>
      <c r="H7" s="96">
        <v>3</v>
      </c>
      <c r="I7" s="115">
        <v>10.5</v>
      </c>
    </row>
    <row r="8" spans="1:9" ht="45" x14ac:dyDescent="0.25">
      <c r="A8" s="96" t="s">
        <v>47</v>
      </c>
      <c r="B8" s="96" t="s">
        <v>327</v>
      </c>
      <c r="C8" s="96" t="s">
        <v>434</v>
      </c>
      <c r="D8" s="96" t="s">
        <v>611</v>
      </c>
      <c r="E8" s="98">
        <v>42527</v>
      </c>
      <c r="F8" s="98">
        <v>42592</v>
      </c>
      <c r="G8" s="96">
        <v>20</v>
      </c>
      <c r="H8" s="96">
        <v>20</v>
      </c>
      <c r="I8" s="115">
        <v>50</v>
      </c>
    </row>
    <row r="9" spans="1:9" ht="75" x14ac:dyDescent="0.25">
      <c r="A9" s="96" t="s">
        <v>58</v>
      </c>
      <c r="B9" s="96" t="s">
        <v>327</v>
      </c>
      <c r="C9" s="96" t="s">
        <v>418</v>
      </c>
      <c r="D9" s="96" t="s">
        <v>692</v>
      </c>
      <c r="E9" s="98">
        <v>42524</v>
      </c>
      <c r="F9" s="98">
        <v>42583</v>
      </c>
      <c r="G9" s="96">
        <v>400</v>
      </c>
      <c r="H9" s="96">
        <v>250</v>
      </c>
      <c r="I9" s="115">
        <v>125</v>
      </c>
    </row>
    <row r="10" spans="1:9" ht="75" x14ac:dyDescent="0.25">
      <c r="A10" s="96" t="s">
        <v>60</v>
      </c>
      <c r="B10" s="96" t="s">
        <v>327</v>
      </c>
      <c r="C10" s="96" t="s">
        <v>431</v>
      </c>
      <c r="D10" s="96" t="s">
        <v>611</v>
      </c>
      <c r="E10" s="98">
        <v>42527</v>
      </c>
      <c r="F10" s="98">
        <v>42613</v>
      </c>
      <c r="G10" s="96">
        <v>300</v>
      </c>
      <c r="H10" s="96">
        <v>300</v>
      </c>
      <c r="I10" s="115">
        <v>96</v>
      </c>
    </row>
    <row r="11" spans="1:9" ht="45" x14ac:dyDescent="0.25">
      <c r="A11" s="96" t="s">
        <v>82</v>
      </c>
      <c r="B11" s="96" t="s">
        <v>327</v>
      </c>
      <c r="C11" s="96" t="s">
        <v>419</v>
      </c>
      <c r="D11" s="96" t="s">
        <v>611</v>
      </c>
      <c r="E11" s="98">
        <v>42524</v>
      </c>
      <c r="F11" s="98">
        <v>42563</v>
      </c>
      <c r="G11" s="96">
        <v>10</v>
      </c>
      <c r="H11" s="96">
        <v>10</v>
      </c>
      <c r="I11" s="115">
        <v>32.299999999999997</v>
      </c>
    </row>
    <row r="12" spans="1:9" ht="30" x14ac:dyDescent="0.25">
      <c r="A12" s="96" t="s">
        <v>85</v>
      </c>
      <c r="B12" s="96" t="s">
        <v>327</v>
      </c>
      <c r="C12" s="96" t="s">
        <v>419</v>
      </c>
      <c r="D12" s="96" t="s">
        <v>611</v>
      </c>
      <c r="E12" s="98">
        <v>42524</v>
      </c>
      <c r="F12" s="98">
        <v>42563</v>
      </c>
      <c r="G12" s="96">
        <v>15</v>
      </c>
      <c r="H12" s="96">
        <v>15</v>
      </c>
      <c r="I12" s="115">
        <v>14.1</v>
      </c>
    </row>
    <row r="13" spans="1:9" ht="45" x14ac:dyDescent="0.25">
      <c r="A13" s="96" t="s">
        <v>92</v>
      </c>
      <c r="B13" s="96" t="s">
        <v>327</v>
      </c>
      <c r="C13" s="96" t="s">
        <v>431</v>
      </c>
      <c r="D13" s="96" t="s">
        <v>611</v>
      </c>
      <c r="E13" s="98">
        <v>42527</v>
      </c>
      <c r="F13" s="98">
        <v>42613</v>
      </c>
      <c r="G13" s="96">
        <v>30</v>
      </c>
      <c r="H13" s="96">
        <v>30</v>
      </c>
      <c r="I13" s="115">
        <v>29.7</v>
      </c>
    </row>
    <row r="14" spans="1:9" ht="45" x14ac:dyDescent="0.25">
      <c r="A14" s="96" t="s">
        <v>121</v>
      </c>
      <c r="B14" s="96" t="s">
        <v>327</v>
      </c>
      <c r="C14" s="96" t="s">
        <v>422</v>
      </c>
      <c r="D14" s="96" t="s">
        <v>611</v>
      </c>
      <c r="E14" s="98">
        <v>42524</v>
      </c>
      <c r="F14" s="98">
        <v>42590</v>
      </c>
      <c r="G14" s="96">
        <v>4</v>
      </c>
      <c r="H14" s="96">
        <v>4</v>
      </c>
      <c r="I14" s="115">
        <v>79.959999999999994</v>
      </c>
    </row>
    <row r="15" spans="1:9" ht="45.75" thickBot="1" x14ac:dyDescent="0.3">
      <c r="A15" s="96" t="s">
        <v>124</v>
      </c>
      <c r="B15" s="96" t="s">
        <v>327</v>
      </c>
      <c r="C15" s="96" t="s">
        <v>418</v>
      </c>
      <c r="D15" s="96" t="s">
        <v>611</v>
      </c>
      <c r="E15" s="98">
        <v>42524</v>
      </c>
      <c r="F15" s="98">
        <v>42583</v>
      </c>
      <c r="G15" s="96">
        <v>20</v>
      </c>
      <c r="H15" s="96">
        <v>20</v>
      </c>
      <c r="I15" s="115">
        <v>349.79999999999995</v>
      </c>
    </row>
    <row r="16" spans="1:9" ht="46.5" thickTop="1" thickBot="1" x14ac:dyDescent="0.3">
      <c r="A16" s="96" t="s">
        <v>122</v>
      </c>
      <c r="B16" s="96" t="s">
        <v>327</v>
      </c>
      <c r="C16" s="96" t="s">
        <v>417</v>
      </c>
      <c r="D16" s="96" t="s">
        <v>611</v>
      </c>
      <c r="E16" s="98">
        <v>42524</v>
      </c>
      <c r="F16" s="98">
        <v>42577</v>
      </c>
      <c r="G16" s="96">
        <v>10</v>
      </c>
      <c r="H16" s="96">
        <v>10</v>
      </c>
      <c r="I16" s="115">
        <v>332</v>
      </c>
    </row>
    <row r="17" spans="1:9" ht="45.75" thickTop="1" x14ac:dyDescent="0.25">
      <c r="A17" s="96" t="s">
        <v>123</v>
      </c>
      <c r="B17" s="96" t="s">
        <v>327</v>
      </c>
      <c r="C17" s="96" t="s">
        <v>431</v>
      </c>
      <c r="D17" s="96" t="s">
        <v>611</v>
      </c>
      <c r="E17" s="98">
        <v>42527</v>
      </c>
      <c r="F17" s="98">
        <v>42613</v>
      </c>
      <c r="G17" s="96">
        <v>5</v>
      </c>
      <c r="H17" s="96">
        <v>5</v>
      </c>
      <c r="I17" s="115">
        <v>29.2</v>
      </c>
    </row>
    <row r="18" spans="1:9" ht="105" x14ac:dyDescent="0.25">
      <c r="A18" s="96" t="s">
        <v>137</v>
      </c>
      <c r="B18" s="96" t="s">
        <v>327</v>
      </c>
      <c r="C18" s="96" t="s">
        <v>420</v>
      </c>
      <c r="D18" s="96" t="s">
        <v>611</v>
      </c>
      <c r="E18" s="98">
        <v>42524</v>
      </c>
      <c r="F18" s="98">
        <v>42579</v>
      </c>
      <c r="G18" s="96">
        <v>2</v>
      </c>
      <c r="H18" s="96">
        <v>2</v>
      </c>
      <c r="I18" s="115">
        <v>22.84</v>
      </c>
    </row>
    <row r="19" spans="1:9" ht="75" x14ac:dyDescent="0.25">
      <c r="A19" s="96" t="s">
        <v>141</v>
      </c>
      <c r="B19" s="96" t="s">
        <v>327</v>
      </c>
      <c r="C19" s="96" t="s">
        <v>477</v>
      </c>
      <c r="D19" s="96" t="s">
        <v>478</v>
      </c>
      <c r="E19" s="96" t="s">
        <v>477</v>
      </c>
      <c r="F19" s="96" t="s">
        <v>477</v>
      </c>
      <c r="G19" s="96">
        <v>2</v>
      </c>
      <c r="H19" s="96" t="s">
        <v>477</v>
      </c>
      <c r="I19" s="115" t="s">
        <v>477</v>
      </c>
    </row>
    <row r="20" spans="1:9" ht="60" x14ac:dyDescent="0.25">
      <c r="A20" s="96" t="s">
        <v>161</v>
      </c>
      <c r="B20" s="96" t="s">
        <v>327</v>
      </c>
      <c r="C20" s="96" t="s">
        <v>432</v>
      </c>
      <c r="D20" s="96" t="s">
        <v>692</v>
      </c>
      <c r="E20" s="98">
        <v>42527</v>
      </c>
      <c r="F20" s="98">
        <v>42562</v>
      </c>
      <c r="G20" s="96">
        <v>50</v>
      </c>
      <c r="H20" s="96">
        <v>10</v>
      </c>
      <c r="I20" s="115">
        <v>15.1</v>
      </c>
    </row>
    <row r="21" spans="1:9" ht="60" x14ac:dyDescent="0.25">
      <c r="A21" s="96" t="s">
        <v>162</v>
      </c>
      <c r="B21" s="96" t="s">
        <v>327</v>
      </c>
      <c r="C21" s="96" t="s">
        <v>432</v>
      </c>
      <c r="D21" s="96" t="s">
        <v>692</v>
      </c>
      <c r="E21" s="98">
        <v>42527</v>
      </c>
      <c r="F21" s="98">
        <v>42562</v>
      </c>
      <c r="G21" s="96">
        <v>50</v>
      </c>
      <c r="H21" s="96">
        <v>20</v>
      </c>
      <c r="I21" s="115">
        <v>29.8</v>
      </c>
    </row>
    <row r="22" spans="1:9" ht="45" x14ac:dyDescent="0.25">
      <c r="A22" s="96" t="s">
        <v>52</v>
      </c>
      <c r="B22" s="96" t="s">
        <v>327</v>
      </c>
      <c r="C22" s="96" t="s">
        <v>424</v>
      </c>
      <c r="D22" s="96" t="s">
        <v>611</v>
      </c>
      <c r="E22" s="98">
        <v>42524</v>
      </c>
      <c r="F22" s="98">
        <v>42579</v>
      </c>
      <c r="G22" s="96">
        <v>50</v>
      </c>
      <c r="H22" s="96">
        <v>50</v>
      </c>
      <c r="I22" s="115">
        <v>28.499999999999996</v>
      </c>
    </row>
    <row r="23" spans="1:9" ht="45" x14ac:dyDescent="0.25">
      <c r="A23" s="96" t="s">
        <v>68</v>
      </c>
      <c r="B23" s="96" t="s">
        <v>327</v>
      </c>
      <c r="C23" s="96" t="s">
        <v>424</v>
      </c>
      <c r="D23" s="96" t="s">
        <v>611</v>
      </c>
      <c r="E23" s="98">
        <v>42524</v>
      </c>
      <c r="F23" s="98">
        <v>42579</v>
      </c>
      <c r="G23" s="96">
        <v>50</v>
      </c>
      <c r="H23" s="96">
        <v>50</v>
      </c>
      <c r="I23" s="115">
        <v>42.5</v>
      </c>
    </row>
    <row r="24" spans="1:9" ht="45" x14ac:dyDescent="0.25">
      <c r="A24" s="96" t="s">
        <v>105</v>
      </c>
      <c r="B24" s="96" t="s">
        <v>327</v>
      </c>
      <c r="C24" s="96" t="s">
        <v>424</v>
      </c>
      <c r="D24" s="96" t="s">
        <v>611</v>
      </c>
      <c r="E24" s="98">
        <v>42524</v>
      </c>
      <c r="F24" s="98">
        <v>42579</v>
      </c>
      <c r="G24" s="96">
        <v>20</v>
      </c>
      <c r="H24" s="96">
        <v>20</v>
      </c>
      <c r="I24" s="115">
        <v>20</v>
      </c>
    </row>
    <row r="25" spans="1:9" ht="30" x14ac:dyDescent="0.25">
      <c r="A25" s="96" t="s">
        <v>168</v>
      </c>
      <c r="B25" s="96" t="s">
        <v>327</v>
      </c>
      <c r="C25" s="96" t="s">
        <v>431</v>
      </c>
      <c r="D25" s="96" t="s">
        <v>611</v>
      </c>
      <c r="E25" s="98">
        <v>42527</v>
      </c>
      <c r="F25" s="98">
        <v>42613</v>
      </c>
      <c r="G25" s="96">
        <v>10</v>
      </c>
      <c r="H25" s="96">
        <v>10</v>
      </c>
      <c r="I25" s="115">
        <v>12.1</v>
      </c>
    </row>
    <row r="26" spans="1:9" ht="45" x14ac:dyDescent="0.25">
      <c r="A26" s="96" t="s">
        <v>174</v>
      </c>
      <c r="B26" s="96" t="s">
        <v>327</v>
      </c>
      <c r="C26" s="96" t="s">
        <v>418</v>
      </c>
      <c r="D26" s="96" t="s">
        <v>611</v>
      </c>
      <c r="E26" s="98">
        <v>42524</v>
      </c>
      <c r="F26" s="98">
        <v>42583</v>
      </c>
      <c r="G26" s="96">
        <v>20</v>
      </c>
      <c r="H26" s="96">
        <v>20</v>
      </c>
      <c r="I26" s="115">
        <v>150.80000000000001</v>
      </c>
    </row>
    <row r="27" spans="1:9" ht="75" x14ac:dyDescent="0.25">
      <c r="A27" s="96" t="s">
        <v>61</v>
      </c>
      <c r="B27" s="96" t="s">
        <v>327</v>
      </c>
      <c r="C27" s="96" t="s">
        <v>431</v>
      </c>
      <c r="D27" s="96" t="s">
        <v>611</v>
      </c>
      <c r="E27" s="98">
        <v>42527</v>
      </c>
      <c r="F27" s="98">
        <v>42613</v>
      </c>
      <c r="G27" s="96">
        <v>200</v>
      </c>
      <c r="H27" s="96">
        <v>200</v>
      </c>
      <c r="I27" s="115">
        <v>64</v>
      </c>
    </row>
    <row r="28" spans="1:9" ht="60" x14ac:dyDescent="0.25">
      <c r="A28" s="96" t="s">
        <v>113</v>
      </c>
      <c r="B28" s="96" t="s">
        <v>327</v>
      </c>
      <c r="C28" s="96" t="s">
        <v>416</v>
      </c>
      <c r="D28" s="96" t="s">
        <v>692</v>
      </c>
      <c r="E28" s="98">
        <v>42524</v>
      </c>
      <c r="F28" s="98">
        <v>42597</v>
      </c>
      <c r="G28" s="96">
        <v>20</v>
      </c>
      <c r="H28" s="96">
        <v>5</v>
      </c>
      <c r="I28" s="115">
        <v>25</v>
      </c>
    </row>
    <row r="29" spans="1:9" ht="30" x14ac:dyDescent="0.25">
      <c r="A29" s="96" t="s">
        <v>67</v>
      </c>
      <c r="B29" s="96" t="s">
        <v>327</v>
      </c>
      <c r="C29" s="96" t="s">
        <v>423</v>
      </c>
      <c r="D29" s="96" t="s">
        <v>611</v>
      </c>
      <c r="E29" s="98">
        <v>42524</v>
      </c>
      <c r="F29" s="98">
        <v>42576</v>
      </c>
      <c r="G29" s="96">
        <v>100</v>
      </c>
      <c r="H29" s="96">
        <v>100</v>
      </c>
      <c r="I29" s="115">
        <v>85</v>
      </c>
    </row>
    <row r="30" spans="1:9" ht="30" x14ac:dyDescent="0.25">
      <c r="A30" s="96" t="s">
        <v>116</v>
      </c>
      <c r="B30" s="96" t="s">
        <v>327</v>
      </c>
      <c r="C30" s="96" t="s">
        <v>422</v>
      </c>
      <c r="D30" s="96" t="s">
        <v>611</v>
      </c>
      <c r="E30" s="98">
        <v>42524</v>
      </c>
      <c r="F30" s="98">
        <v>42590</v>
      </c>
      <c r="G30" s="96">
        <v>20</v>
      </c>
      <c r="H30" s="96">
        <v>20</v>
      </c>
      <c r="I30" s="115">
        <v>24.4</v>
      </c>
    </row>
    <row r="31" spans="1:9" customFormat="1" ht="45" x14ac:dyDescent="0.25">
      <c r="A31" s="96" t="s">
        <v>125</v>
      </c>
      <c r="B31" s="96" t="s">
        <v>327</v>
      </c>
      <c r="C31" s="96" t="s">
        <v>421</v>
      </c>
      <c r="D31" s="96" t="s">
        <v>611</v>
      </c>
      <c r="E31" s="98">
        <v>42524</v>
      </c>
      <c r="F31" s="98">
        <v>42766</v>
      </c>
      <c r="G31" s="96">
        <v>10</v>
      </c>
      <c r="H31" s="96">
        <v>10</v>
      </c>
      <c r="I31" s="115">
        <v>77.5</v>
      </c>
    </row>
    <row r="32" spans="1:9" customFormat="1" ht="45" x14ac:dyDescent="0.25">
      <c r="A32" s="96" t="s">
        <v>48</v>
      </c>
      <c r="B32" s="96" t="s">
        <v>327</v>
      </c>
      <c r="C32" s="96" t="s">
        <v>425</v>
      </c>
      <c r="D32" s="96" t="s">
        <v>611</v>
      </c>
      <c r="E32" s="98">
        <v>42527</v>
      </c>
      <c r="F32" s="98">
        <v>42579</v>
      </c>
      <c r="G32" s="96">
        <v>50</v>
      </c>
      <c r="H32" s="96">
        <v>50</v>
      </c>
      <c r="I32" s="115">
        <v>20</v>
      </c>
    </row>
    <row r="33" spans="1:9" customFormat="1" ht="30" x14ac:dyDescent="0.25">
      <c r="A33" s="96" t="s">
        <v>49</v>
      </c>
      <c r="B33" s="96" t="s">
        <v>327</v>
      </c>
      <c r="C33" s="96" t="s">
        <v>415</v>
      </c>
      <c r="D33" s="96" t="s">
        <v>611</v>
      </c>
      <c r="E33" s="98">
        <v>42524</v>
      </c>
      <c r="F33" s="98">
        <v>42564</v>
      </c>
      <c r="G33" s="96">
        <v>20</v>
      </c>
      <c r="H33" s="96">
        <v>20</v>
      </c>
      <c r="I33" s="115">
        <v>69.800000000000011</v>
      </c>
    </row>
    <row r="34" spans="1:9" customFormat="1" ht="45" x14ac:dyDescent="0.25">
      <c r="A34" s="96" t="s">
        <v>54</v>
      </c>
      <c r="B34" s="96" t="s">
        <v>327</v>
      </c>
      <c r="C34" s="96" t="s">
        <v>477</v>
      </c>
      <c r="D34" s="96" t="s">
        <v>478</v>
      </c>
      <c r="E34" s="96" t="s">
        <v>477</v>
      </c>
      <c r="F34" s="96" t="s">
        <v>477</v>
      </c>
      <c r="G34" s="96">
        <v>50</v>
      </c>
      <c r="H34" s="96" t="s">
        <v>477</v>
      </c>
      <c r="I34" s="115" t="s">
        <v>477</v>
      </c>
    </row>
    <row r="35" spans="1:9" ht="30" x14ac:dyDescent="0.25">
      <c r="A35" s="96" t="s">
        <v>163</v>
      </c>
      <c r="B35" s="96" t="s">
        <v>327</v>
      </c>
      <c r="C35" s="96" t="s">
        <v>424</v>
      </c>
      <c r="D35" s="96" t="s">
        <v>611</v>
      </c>
      <c r="E35" s="98">
        <v>42524</v>
      </c>
      <c r="F35" s="98">
        <v>42579</v>
      </c>
      <c r="G35" s="96">
        <v>40</v>
      </c>
      <c r="H35" s="96">
        <v>40</v>
      </c>
      <c r="I35" s="115">
        <v>42</v>
      </c>
    </row>
    <row r="36" spans="1:9" ht="30" x14ac:dyDescent="0.25">
      <c r="A36" s="96" t="s">
        <v>166</v>
      </c>
      <c r="B36" s="96" t="s">
        <v>327</v>
      </c>
      <c r="C36" s="96" t="s">
        <v>425</v>
      </c>
      <c r="D36" s="96" t="s">
        <v>611</v>
      </c>
      <c r="E36" s="98">
        <v>42527</v>
      </c>
      <c r="F36" s="98">
        <v>42579</v>
      </c>
      <c r="G36" s="96">
        <v>40</v>
      </c>
      <c r="H36" s="96">
        <v>40</v>
      </c>
      <c r="I36" s="115">
        <v>37.599999999999994</v>
      </c>
    </row>
    <row r="37" spans="1:9" ht="30" x14ac:dyDescent="0.25">
      <c r="A37" s="96" t="s">
        <v>178</v>
      </c>
      <c r="B37" s="96" t="s">
        <v>327</v>
      </c>
      <c r="C37" s="96" t="s">
        <v>431</v>
      </c>
      <c r="D37" s="96" t="s">
        <v>611</v>
      </c>
      <c r="E37" s="98">
        <v>42527</v>
      </c>
      <c r="F37" s="98">
        <v>42613</v>
      </c>
      <c r="G37" s="96">
        <v>10</v>
      </c>
      <c r="H37" s="96">
        <v>10</v>
      </c>
      <c r="I37" s="115">
        <v>26.9</v>
      </c>
    </row>
    <row r="38" spans="1:9" ht="30" x14ac:dyDescent="0.25">
      <c r="A38" s="96" t="s">
        <v>57</v>
      </c>
      <c r="B38" s="96" t="s">
        <v>327</v>
      </c>
      <c r="C38" s="96" t="s">
        <v>420</v>
      </c>
      <c r="D38" s="96" t="s">
        <v>611</v>
      </c>
      <c r="E38" s="98">
        <v>42524</v>
      </c>
      <c r="F38" s="98">
        <v>42579</v>
      </c>
      <c r="G38" s="96">
        <v>50</v>
      </c>
      <c r="H38" s="96">
        <v>50</v>
      </c>
      <c r="I38" s="115">
        <v>127.49999999999999</v>
      </c>
    </row>
    <row r="39" spans="1:9" ht="60" x14ac:dyDescent="0.25">
      <c r="A39" s="96" t="s">
        <v>112</v>
      </c>
      <c r="B39" s="96" t="s">
        <v>327</v>
      </c>
      <c r="C39" s="96" t="s">
        <v>416</v>
      </c>
      <c r="D39" s="96" t="s">
        <v>692</v>
      </c>
      <c r="E39" s="98">
        <v>42524</v>
      </c>
      <c r="F39" s="98">
        <v>42597</v>
      </c>
      <c r="G39" s="96">
        <v>20</v>
      </c>
      <c r="H39" s="96">
        <v>5</v>
      </c>
      <c r="I39" s="115">
        <v>12</v>
      </c>
    </row>
    <row r="40" spans="1:9" ht="30" x14ac:dyDescent="0.25">
      <c r="A40" s="96" t="s">
        <v>75</v>
      </c>
      <c r="B40" s="96" t="s">
        <v>327</v>
      </c>
      <c r="C40" s="96" t="s">
        <v>425</v>
      </c>
      <c r="D40" s="96" t="s">
        <v>611</v>
      </c>
      <c r="E40" s="98">
        <v>42527</v>
      </c>
      <c r="F40" s="98">
        <v>42579</v>
      </c>
      <c r="G40" s="96">
        <v>50</v>
      </c>
      <c r="H40" s="96">
        <v>50</v>
      </c>
      <c r="I40" s="115">
        <v>19</v>
      </c>
    </row>
    <row r="41" spans="1:9" ht="45" x14ac:dyDescent="0.25">
      <c r="A41" s="96" t="s">
        <v>134</v>
      </c>
      <c r="B41" s="96" t="s">
        <v>327</v>
      </c>
      <c r="C41" s="96" t="s">
        <v>430</v>
      </c>
      <c r="D41" s="96" t="s">
        <v>611</v>
      </c>
      <c r="E41" s="98">
        <v>42527</v>
      </c>
      <c r="F41" s="98">
        <v>42570</v>
      </c>
      <c r="G41" s="96">
        <v>10</v>
      </c>
      <c r="H41" s="96">
        <v>10</v>
      </c>
      <c r="I41" s="115">
        <v>104.9</v>
      </c>
    </row>
    <row r="42" spans="1:9" ht="45" x14ac:dyDescent="0.25">
      <c r="A42" s="96" t="s">
        <v>152</v>
      </c>
      <c r="B42" s="96" t="s">
        <v>327</v>
      </c>
      <c r="C42" s="96" t="s">
        <v>420</v>
      </c>
      <c r="D42" s="96" t="s">
        <v>611</v>
      </c>
      <c r="E42" s="98">
        <v>42524</v>
      </c>
      <c r="F42" s="98">
        <v>42579</v>
      </c>
      <c r="G42" s="96">
        <v>20</v>
      </c>
      <c r="H42" s="96">
        <v>20</v>
      </c>
      <c r="I42" s="115">
        <v>17</v>
      </c>
    </row>
    <row r="43" spans="1:9" ht="30" x14ac:dyDescent="0.25">
      <c r="A43" s="96" t="s">
        <v>175</v>
      </c>
      <c r="B43" s="96" t="s">
        <v>327</v>
      </c>
      <c r="C43" s="96" t="s">
        <v>419</v>
      </c>
      <c r="D43" s="96" t="s">
        <v>611</v>
      </c>
      <c r="E43" s="98">
        <v>42524</v>
      </c>
      <c r="F43" s="98">
        <v>42563</v>
      </c>
      <c r="G43" s="96">
        <v>50</v>
      </c>
      <c r="H43" s="96">
        <v>50</v>
      </c>
      <c r="I43" s="115">
        <v>24.5</v>
      </c>
    </row>
    <row r="44" spans="1:9" ht="45" x14ac:dyDescent="0.25">
      <c r="A44" s="96" t="s">
        <v>114</v>
      </c>
      <c r="B44" s="96" t="s">
        <v>327</v>
      </c>
      <c r="C44" s="96" t="s">
        <v>429</v>
      </c>
      <c r="D44" s="96" t="s">
        <v>611</v>
      </c>
      <c r="E44" s="98">
        <v>42527</v>
      </c>
      <c r="F44" s="98">
        <v>42569</v>
      </c>
      <c r="G44" s="96">
        <v>20</v>
      </c>
      <c r="H44" s="96">
        <v>20</v>
      </c>
      <c r="I44" s="115">
        <v>20.6</v>
      </c>
    </row>
    <row r="45" spans="1:9" ht="30" x14ac:dyDescent="0.25">
      <c r="A45" s="96" t="s">
        <v>176</v>
      </c>
      <c r="B45" s="96" t="s">
        <v>327</v>
      </c>
      <c r="C45" s="96" t="s">
        <v>433</v>
      </c>
      <c r="D45" s="96" t="s">
        <v>611</v>
      </c>
      <c r="E45" s="98">
        <v>42527</v>
      </c>
      <c r="F45" s="98">
        <v>42570</v>
      </c>
      <c r="G45" s="96">
        <v>10</v>
      </c>
      <c r="H45" s="96">
        <v>10</v>
      </c>
      <c r="I45" s="115">
        <v>18.799999999999997</v>
      </c>
    </row>
    <row r="46" spans="1:9" ht="45" x14ac:dyDescent="0.25">
      <c r="A46" s="96" t="s">
        <v>108</v>
      </c>
      <c r="B46" s="96" t="s">
        <v>327</v>
      </c>
      <c r="C46" s="96" t="s">
        <v>424</v>
      </c>
      <c r="D46" s="96" t="s">
        <v>611</v>
      </c>
      <c r="E46" s="98">
        <v>42524</v>
      </c>
      <c r="F46" s="98">
        <v>42579</v>
      </c>
      <c r="G46" s="96">
        <v>30</v>
      </c>
      <c r="H46" s="96">
        <v>30</v>
      </c>
      <c r="I46" s="115">
        <v>26.4</v>
      </c>
    </row>
    <row r="47" spans="1:9" ht="60" x14ac:dyDescent="0.25">
      <c r="A47" s="96" t="s">
        <v>133</v>
      </c>
      <c r="B47" s="96" t="s">
        <v>327</v>
      </c>
      <c r="C47" s="96" t="s">
        <v>427</v>
      </c>
      <c r="D47" s="96" t="s">
        <v>695</v>
      </c>
      <c r="E47" s="98">
        <v>42527</v>
      </c>
      <c r="F47" s="96" t="s">
        <v>671</v>
      </c>
      <c r="G47" s="96">
        <v>5</v>
      </c>
      <c r="H47" s="96">
        <v>5</v>
      </c>
      <c r="I47" s="96">
        <v>18.25</v>
      </c>
    </row>
    <row r="48" spans="1:9" ht="30" x14ac:dyDescent="0.25">
      <c r="A48" s="96" t="s">
        <v>167</v>
      </c>
      <c r="B48" s="96" t="s">
        <v>327</v>
      </c>
      <c r="C48" s="96" t="s">
        <v>425</v>
      </c>
      <c r="D48" s="96" t="s">
        <v>611</v>
      </c>
      <c r="E48" s="98">
        <v>42527</v>
      </c>
      <c r="F48" s="98">
        <v>42579</v>
      </c>
      <c r="G48" s="96">
        <v>5</v>
      </c>
      <c r="H48" s="96">
        <v>5</v>
      </c>
      <c r="I48" s="115">
        <v>4.6999999999999993</v>
      </c>
    </row>
    <row r="49" spans="1:9" ht="60" x14ac:dyDescent="0.25">
      <c r="A49" s="96" t="s">
        <v>156</v>
      </c>
      <c r="B49" s="96" t="s">
        <v>327</v>
      </c>
      <c r="C49" s="96" t="s">
        <v>425</v>
      </c>
      <c r="D49" s="96" t="s">
        <v>611</v>
      </c>
      <c r="E49" s="98">
        <v>42527</v>
      </c>
      <c r="F49" s="98">
        <v>42579</v>
      </c>
      <c r="G49" s="96">
        <v>20</v>
      </c>
      <c r="H49" s="96">
        <v>20</v>
      </c>
      <c r="I49" s="115">
        <v>37.799999999999997</v>
      </c>
    </row>
    <row r="50" spans="1:9" ht="45" x14ac:dyDescent="0.25">
      <c r="A50" s="96" t="s">
        <v>158</v>
      </c>
      <c r="B50" s="96" t="s">
        <v>327</v>
      </c>
      <c r="C50" s="96" t="s">
        <v>425</v>
      </c>
      <c r="D50" s="96" t="s">
        <v>611</v>
      </c>
      <c r="E50" s="98">
        <v>42527</v>
      </c>
      <c r="F50" s="98">
        <v>42579</v>
      </c>
      <c r="G50" s="96">
        <v>20</v>
      </c>
      <c r="H50" s="96">
        <v>20</v>
      </c>
      <c r="I50" s="115">
        <v>40.4</v>
      </c>
    </row>
    <row r="51" spans="1:9" ht="60" x14ac:dyDescent="0.25">
      <c r="A51" s="96" t="s">
        <v>154</v>
      </c>
      <c r="B51" s="96" t="s">
        <v>327</v>
      </c>
      <c r="C51" s="96" t="s">
        <v>425</v>
      </c>
      <c r="D51" s="96" t="s">
        <v>611</v>
      </c>
      <c r="E51" s="98">
        <v>42527</v>
      </c>
      <c r="F51" s="98">
        <v>42579</v>
      </c>
      <c r="G51" s="96">
        <v>20</v>
      </c>
      <c r="H51" s="96">
        <v>20</v>
      </c>
      <c r="I51" s="115">
        <v>40.4</v>
      </c>
    </row>
    <row r="52" spans="1:9" ht="60" x14ac:dyDescent="0.25">
      <c r="A52" s="96" t="s">
        <v>157</v>
      </c>
      <c r="B52" s="96" t="s">
        <v>327</v>
      </c>
      <c r="C52" s="96" t="s">
        <v>424</v>
      </c>
      <c r="D52" s="96" t="s">
        <v>611</v>
      </c>
      <c r="E52" s="98">
        <v>42524</v>
      </c>
      <c r="F52" s="98">
        <v>42579</v>
      </c>
      <c r="G52" s="96">
        <v>20</v>
      </c>
      <c r="H52" s="96">
        <v>20</v>
      </c>
      <c r="I52" s="115">
        <v>37</v>
      </c>
    </row>
    <row r="53" spans="1:9" ht="30" x14ac:dyDescent="0.25">
      <c r="A53" s="96" t="s">
        <v>164</v>
      </c>
      <c r="B53" s="96" t="s">
        <v>327</v>
      </c>
      <c r="C53" s="96" t="s">
        <v>424</v>
      </c>
      <c r="D53" s="96" t="s">
        <v>611</v>
      </c>
      <c r="E53" s="98">
        <v>42524</v>
      </c>
      <c r="F53" s="98">
        <v>42579</v>
      </c>
      <c r="G53" s="96">
        <v>40</v>
      </c>
      <c r="H53" s="96">
        <v>40</v>
      </c>
      <c r="I53" s="115">
        <v>42</v>
      </c>
    </row>
    <row r="54" spans="1:9" ht="30" x14ac:dyDescent="0.25">
      <c r="A54" s="96" t="s">
        <v>165</v>
      </c>
      <c r="B54" s="96" t="s">
        <v>327</v>
      </c>
      <c r="C54" s="96" t="s">
        <v>424</v>
      </c>
      <c r="D54" s="96" t="s">
        <v>611</v>
      </c>
      <c r="E54" s="98">
        <v>42524</v>
      </c>
      <c r="F54" s="98">
        <v>42579</v>
      </c>
      <c r="G54" s="96">
        <v>40</v>
      </c>
      <c r="H54" s="96">
        <v>40</v>
      </c>
      <c r="I54" s="115">
        <v>42</v>
      </c>
    </row>
    <row r="55" spans="1:9" ht="60" x14ac:dyDescent="0.25">
      <c r="A55" s="96" t="s">
        <v>171</v>
      </c>
      <c r="B55" s="96" t="s">
        <v>327</v>
      </c>
      <c r="C55" s="96" t="s">
        <v>423</v>
      </c>
      <c r="D55" s="96" t="s">
        <v>692</v>
      </c>
      <c r="E55" s="98">
        <v>42524</v>
      </c>
      <c r="F55" s="98">
        <v>42576</v>
      </c>
      <c r="G55" s="96">
        <v>300</v>
      </c>
      <c r="H55" s="96">
        <v>100</v>
      </c>
      <c r="I55" s="115">
        <v>130</v>
      </c>
    </row>
    <row r="56" spans="1:9" ht="45" x14ac:dyDescent="0.25">
      <c r="A56" s="96" t="s">
        <v>173</v>
      </c>
      <c r="B56" s="96" t="s">
        <v>327</v>
      </c>
      <c r="C56" s="96" t="s">
        <v>424</v>
      </c>
      <c r="D56" s="96" t="s">
        <v>611</v>
      </c>
      <c r="E56" s="98">
        <v>42524</v>
      </c>
      <c r="F56" s="98">
        <v>42579</v>
      </c>
      <c r="G56" s="96">
        <v>100</v>
      </c>
      <c r="H56" s="96">
        <v>100</v>
      </c>
      <c r="I56" s="115">
        <v>128</v>
      </c>
    </row>
    <row r="57" spans="1:9" ht="45" x14ac:dyDescent="0.25">
      <c r="A57" s="96" t="s">
        <v>115</v>
      </c>
      <c r="B57" s="96" t="s">
        <v>327</v>
      </c>
      <c r="C57" s="96" t="s">
        <v>416</v>
      </c>
      <c r="D57" s="96" t="s">
        <v>611</v>
      </c>
      <c r="E57" s="98">
        <v>42524</v>
      </c>
      <c r="F57" s="98">
        <v>42597</v>
      </c>
      <c r="G57" s="96">
        <v>20</v>
      </c>
      <c r="H57" s="96">
        <v>20</v>
      </c>
      <c r="I57" s="115">
        <v>36</v>
      </c>
    </row>
    <row r="58" spans="1:9" ht="75" x14ac:dyDescent="0.25">
      <c r="A58" s="96" t="s">
        <v>135</v>
      </c>
      <c r="B58" s="96" t="s">
        <v>327</v>
      </c>
      <c r="C58" s="96" t="s">
        <v>427</v>
      </c>
      <c r="D58" s="96" t="s">
        <v>695</v>
      </c>
      <c r="E58" s="98">
        <v>42527</v>
      </c>
      <c r="F58" s="96" t="s">
        <v>671</v>
      </c>
      <c r="G58" s="96">
        <v>4</v>
      </c>
      <c r="H58" s="96">
        <v>4</v>
      </c>
      <c r="I58" s="96">
        <v>15</v>
      </c>
    </row>
    <row r="59" spans="1:9" ht="60.75" thickBot="1" x14ac:dyDescent="0.3">
      <c r="A59" s="96" t="s">
        <v>111</v>
      </c>
      <c r="B59" s="96" t="s">
        <v>327</v>
      </c>
      <c r="C59" s="96" t="s">
        <v>416</v>
      </c>
      <c r="D59" s="96" t="s">
        <v>692</v>
      </c>
      <c r="E59" s="98">
        <v>42524</v>
      </c>
      <c r="F59" s="98">
        <v>42597</v>
      </c>
      <c r="G59" s="96">
        <v>20</v>
      </c>
      <c r="H59" s="96">
        <v>10</v>
      </c>
      <c r="I59" s="115">
        <v>15</v>
      </c>
    </row>
    <row r="60" spans="1:9" ht="61.5" thickTop="1" thickBot="1" x14ac:dyDescent="0.3">
      <c r="A60" s="96" t="s">
        <v>151</v>
      </c>
      <c r="B60" s="96" t="s">
        <v>327</v>
      </c>
      <c r="C60" s="96" t="s">
        <v>431</v>
      </c>
      <c r="D60" s="96" t="s">
        <v>611</v>
      </c>
      <c r="E60" s="98">
        <v>42527</v>
      </c>
      <c r="F60" s="98">
        <v>42613</v>
      </c>
      <c r="G60" s="96">
        <v>150</v>
      </c>
      <c r="H60" s="96">
        <v>150</v>
      </c>
      <c r="I60" s="115">
        <v>187.5</v>
      </c>
    </row>
    <row r="61" spans="1:9" ht="45.75" thickTop="1" x14ac:dyDescent="0.25">
      <c r="A61" s="96" t="s">
        <v>50</v>
      </c>
      <c r="B61" s="96" t="s">
        <v>327</v>
      </c>
      <c r="C61" s="96" t="s">
        <v>423</v>
      </c>
      <c r="D61" s="96" t="s">
        <v>611</v>
      </c>
      <c r="E61" s="98">
        <v>42524</v>
      </c>
      <c r="F61" s="98">
        <v>42576</v>
      </c>
      <c r="G61" s="96">
        <v>10</v>
      </c>
      <c r="H61" s="96">
        <v>10</v>
      </c>
      <c r="I61" s="115">
        <v>199</v>
      </c>
    </row>
    <row r="62" spans="1:9" ht="60" x14ac:dyDescent="0.25">
      <c r="A62" s="96" t="s">
        <v>153</v>
      </c>
      <c r="B62" s="96" t="s">
        <v>327</v>
      </c>
      <c r="C62" s="96" t="s">
        <v>424</v>
      </c>
      <c r="D62" s="96" t="s">
        <v>611</v>
      </c>
      <c r="E62" s="98">
        <v>42524</v>
      </c>
      <c r="F62" s="98">
        <v>42579</v>
      </c>
      <c r="G62" s="96">
        <v>20</v>
      </c>
      <c r="H62" s="96">
        <v>20</v>
      </c>
      <c r="I62" s="115">
        <v>34.6</v>
      </c>
    </row>
    <row r="63" spans="1:9" ht="60.75" thickBot="1" x14ac:dyDescent="0.3">
      <c r="A63" s="96" t="s">
        <v>155</v>
      </c>
      <c r="B63" s="96" t="s">
        <v>327</v>
      </c>
      <c r="C63" s="96" t="s">
        <v>424</v>
      </c>
      <c r="D63" s="96" t="s">
        <v>611</v>
      </c>
      <c r="E63" s="98">
        <v>42524</v>
      </c>
      <c r="F63" s="98">
        <v>42579</v>
      </c>
      <c r="G63" s="96">
        <v>20</v>
      </c>
      <c r="H63" s="96">
        <v>20</v>
      </c>
      <c r="I63" s="115">
        <v>34.6</v>
      </c>
    </row>
    <row r="64" spans="1:9" s="96" customFormat="1" ht="16.5" thickTop="1" thickBot="1" x14ac:dyDescent="0.3">
      <c r="A64" s="104" t="s">
        <v>357</v>
      </c>
      <c r="B64" s="105"/>
      <c r="C64" s="106"/>
      <c r="D64" s="106"/>
      <c r="E64" s="106"/>
      <c r="F64" s="106"/>
      <c r="G64" s="107">
        <f>SUM(G5:G63)</f>
        <v>2750</v>
      </c>
      <c r="H64" s="107">
        <f>SUM(H5:H30)</f>
        <v>1219</v>
      </c>
      <c r="I64" s="108">
        <f>+SUM(I5:I63)</f>
        <v>3422.7</v>
      </c>
    </row>
    <row r="65" spans="1:9" ht="15.75" thickTop="1" x14ac:dyDescent="0.25">
      <c r="A65" s="96"/>
      <c r="E65" s="98"/>
      <c r="F65" s="98"/>
      <c r="I65" s="96"/>
    </row>
    <row r="66" spans="1:9" x14ac:dyDescent="0.25">
      <c r="A66" s="100" t="s">
        <v>359</v>
      </c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  <c r="H217"/>
      <c r="I217"/>
    </row>
    <row r="218" spans="1:9" x14ac:dyDescent="0.25">
      <c r="A218"/>
      <c r="B218"/>
      <c r="C218"/>
      <c r="D218"/>
      <c r="E218"/>
      <c r="F218"/>
      <c r="G218"/>
      <c r="H218"/>
      <c r="I218"/>
    </row>
    <row r="219" spans="1:9" x14ac:dyDescent="0.25">
      <c r="A219"/>
      <c r="B219"/>
      <c r="C219"/>
      <c r="D219"/>
      <c r="E219"/>
      <c r="F219"/>
      <c r="G219"/>
      <c r="H219"/>
      <c r="I219"/>
    </row>
    <row r="220" spans="1:9" x14ac:dyDescent="0.25">
      <c r="A220"/>
      <c r="B220"/>
      <c r="C220"/>
      <c r="D220"/>
      <c r="E220"/>
      <c r="F220"/>
      <c r="G220"/>
      <c r="H220"/>
      <c r="I220"/>
    </row>
    <row r="221" spans="1:9" x14ac:dyDescent="0.25">
      <c r="A221"/>
      <c r="B221"/>
      <c r="C221"/>
      <c r="D221"/>
      <c r="E221"/>
      <c r="F221"/>
      <c r="G221"/>
      <c r="H221"/>
      <c r="I221"/>
    </row>
    <row r="222" spans="1:9" x14ac:dyDescent="0.25">
      <c r="A222"/>
      <c r="B222"/>
      <c r="C222"/>
      <c r="D222"/>
      <c r="E222"/>
      <c r="F222"/>
      <c r="G222"/>
      <c r="H222"/>
      <c r="I222"/>
    </row>
    <row r="223" spans="1:9" x14ac:dyDescent="0.25">
      <c r="A223"/>
      <c r="B223"/>
      <c r="C223"/>
      <c r="D223"/>
      <c r="E223"/>
      <c r="F223"/>
      <c r="G223"/>
      <c r="H223"/>
      <c r="I223"/>
    </row>
    <row r="224" spans="1:9" x14ac:dyDescent="0.25">
      <c r="A224"/>
      <c r="B224"/>
      <c r="C224"/>
      <c r="D224"/>
      <c r="E224"/>
      <c r="F224"/>
      <c r="G224"/>
      <c r="H224"/>
      <c r="I224"/>
    </row>
    <row r="225" spans="1:9" x14ac:dyDescent="0.25">
      <c r="A225"/>
      <c r="B225"/>
      <c r="C225"/>
      <c r="D225"/>
      <c r="E225"/>
      <c r="F225"/>
      <c r="G225"/>
      <c r="H225"/>
      <c r="I225"/>
    </row>
    <row r="226" spans="1:9" x14ac:dyDescent="0.25">
      <c r="A226"/>
      <c r="B226"/>
      <c r="C226"/>
      <c r="D226"/>
      <c r="E226"/>
      <c r="F226"/>
      <c r="G226"/>
      <c r="H226"/>
      <c r="I226"/>
    </row>
    <row r="227" spans="1:9" x14ac:dyDescent="0.25">
      <c r="A227"/>
      <c r="B227"/>
      <c r="C227"/>
      <c r="D227"/>
      <c r="E227"/>
      <c r="F227"/>
      <c r="G227"/>
      <c r="H227"/>
      <c r="I227"/>
    </row>
    <row r="228" spans="1:9" x14ac:dyDescent="0.25">
      <c r="A228"/>
      <c r="B228"/>
      <c r="C228"/>
      <c r="D228"/>
      <c r="E228"/>
      <c r="F228"/>
      <c r="G228"/>
      <c r="H228"/>
      <c r="I228"/>
    </row>
    <row r="229" spans="1:9" x14ac:dyDescent="0.25">
      <c r="A229"/>
      <c r="B229"/>
      <c r="C229"/>
      <c r="D229"/>
      <c r="E229"/>
      <c r="F229"/>
      <c r="G229"/>
      <c r="H229"/>
      <c r="I229"/>
    </row>
    <row r="230" spans="1:9" x14ac:dyDescent="0.25">
      <c r="A230"/>
      <c r="B230"/>
      <c r="C230"/>
      <c r="D230"/>
      <c r="E230"/>
      <c r="F230"/>
      <c r="G230"/>
      <c r="H230"/>
      <c r="I230"/>
    </row>
    <row r="231" spans="1:9" x14ac:dyDescent="0.25">
      <c r="A231"/>
      <c r="B231"/>
      <c r="C231"/>
      <c r="D231"/>
      <c r="E231"/>
      <c r="F231"/>
      <c r="G231"/>
      <c r="H231"/>
      <c r="I231"/>
    </row>
    <row r="232" spans="1:9" x14ac:dyDescent="0.25">
      <c r="A232"/>
      <c r="B232"/>
      <c r="C232"/>
      <c r="D232"/>
      <c r="E232"/>
      <c r="F232"/>
      <c r="G232"/>
      <c r="H232"/>
      <c r="I232"/>
    </row>
    <row r="233" spans="1:9" x14ac:dyDescent="0.25">
      <c r="A233"/>
      <c r="B233"/>
      <c r="C233"/>
      <c r="D233"/>
      <c r="E233"/>
      <c r="F233"/>
      <c r="G233"/>
      <c r="H233"/>
      <c r="I233"/>
    </row>
    <row r="234" spans="1:9" x14ac:dyDescent="0.25">
      <c r="A234"/>
      <c r="B234"/>
      <c r="C234"/>
      <c r="D234"/>
      <c r="E234"/>
      <c r="F234"/>
      <c r="G234"/>
      <c r="H234"/>
      <c r="I234"/>
    </row>
    <row r="235" spans="1:9" x14ac:dyDescent="0.25">
      <c r="A235"/>
      <c r="B235"/>
      <c r="C235"/>
      <c r="D235"/>
      <c r="E235"/>
      <c r="F235"/>
      <c r="G235"/>
      <c r="H235"/>
      <c r="I235"/>
    </row>
    <row r="236" spans="1:9" x14ac:dyDescent="0.25">
      <c r="A236"/>
      <c r="B236"/>
      <c r="C236"/>
      <c r="D236"/>
      <c r="E236"/>
      <c r="F236"/>
      <c r="G236"/>
      <c r="H236"/>
      <c r="I236"/>
    </row>
    <row r="237" spans="1:9" x14ac:dyDescent="0.25">
      <c r="A237"/>
      <c r="B237"/>
      <c r="C237"/>
      <c r="D237"/>
      <c r="E237"/>
      <c r="F237"/>
      <c r="G237"/>
      <c r="H237"/>
      <c r="I237"/>
    </row>
    <row r="238" spans="1:9" x14ac:dyDescent="0.25">
      <c r="A238"/>
      <c r="B238"/>
      <c r="C238"/>
      <c r="D238"/>
      <c r="E238"/>
      <c r="F238"/>
      <c r="G238"/>
      <c r="H238"/>
      <c r="I238"/>
    </row>
    <row r="239" spans="1:9" x14ac:dyDescent="0.25">
      <c r="A239"/>
      <c r="B239"/>
      <c r="C239"/>
      <c r="D239"/>
      <c r="E239"/>
      <c r="F239"/>
      <c r="G239"/>
      <c r="H239"/>
      <c r="I239"/>
    </row>
    <row r="240" spans="1:9" x14ac:dyDescent="0.25">
      <c r="A240"/>
      <c r="B240"/>
      <c r="C240"/>
      <c r="D240"/>
      <c r="E240"/>
      <c r="F240"/>
      <c r="G240"/>
      <c r="H240"/>
      <c r="I240"/>
    </row>
    <row r="241" spans="1:9" x14ac:dyDescent="0.25">
      <c r="A241"/>
      <c r="B241"/>
      <c r="C241"/>
      <c r="D241"/>
      <c r="E241"/>
      <c r="F241"/>
      <c r="G241"/>
      <c r="H241"/>
      <c r="I241"/>
    </row>
    <row r="242" spans="1:9" x14ac:dyDescent="0.25">
      <c r="A242"/>
      <c r="B242"/>
      <c r="C242"/>
      <c r="D242"/>
      <c r="E242"/>
      <c r="F242"/>
      <c r="G242"/>
      <c r="H242"/>
      <c r="I242"/>
    </row>
    <row r="243" spans="1:9" x14ac:dyDescent="0.25">
      <c r="A243"/>
      <c r="B243"/>
      <c r="C243"/>
      <c r="D243"/>
      <c r="E243"/>
      <c r="F243"/>
      <c r="G243"/>
      <c r="H243"/>
      <c r="I243"/>
    </row>
    <row r="244" spans="1:9" x14ac:dyDescent="0.25">
      <c r="A244"/>
      <c r="B244"/>
      <c r="C244"/>
      <c r="D244"/>
      <c r="E244"/>
      <c r="F244"/>
      <c r="G244"/>
      <c r="H244"/>
      <c r="I244"/>
    </row>
    <row r="245" spans="1:9" x14ac:dyDescent="0.25">
      <c r="A245"/>
      <c r="B245"/>
      <c r="C245"/>
      <c r="D245"/>
      <c r="E245"/>
      <c r="F245"/>
      <c r="G245"/>
      <c r="H245"/>
      <c r="I245"/>
    </row>
    <row r="246" spans="1:9" x14ac:dyDescent="0.25">
      <c r="A246"/>
      <c r="B246"/>
      <c r="C246"/>
      <c r="D246"/>
      <c r="E246"/>
      <c r="F246"/>
      <c r="G246"/>
      <c r="H246"/>
      <c r="I246"/>
    </row>
    <row r="247" spans="1:9" x14ac:dyDescent="0.25">
      <c r="A247"/>
      <c r="B247"/>
      <c r="C247"/>
      <c r="D247"/>
      <c r="E247"/>
      <c r="F247"/>
      <c r="G247"/>
      <c r="H247"/>
      <c r="I247"/>
    </row>
    <row r="248" spans="1:9" x14ac:dyDescent="0.25">
      <c r="A248"/>
      <c r="B248"/>
      <c r="C248"/>
      <c r="D248"/>
      <c r="E248"/>
      <c r="F248"/>
      <c r="G248"/>
      <c r="H248"/>
      <c r="I248"/>
    </row>
    <row r="249" spans="1:9" x14ac:dyDescent="0.25">
      <c r="A249"/>
      <c r="B249"/>
      <c r="C249"/>
      <c r="D249"/>
      <c r="E249"/>
      <c r="F249"/>
      <c r="G249"/>
      <c r="H249"/>
      <c r="I249"/>
    </row>
    <row r="250" spans="1:9" x14ac:dyDescent="0.25">
      <c r="A250"/>
      <c r="B250"/>
      <c r="C250"/>
      <c r="D250"/>
      <c r="E250"/>
      <c r="F250"/>
      <c r="G250"/>
      <c r="H250"/>
      <c r="I250"/>
    </row>
    <row r="251" spans="1:9" x14ac:dyDescent="0.25">
      <c r="A251"/>
      <c r="B251"/>
      <c r="C251"/>
      <c r="D251"/>
      <c r="E251"/>
      <c r="F251"/>
      <c r="G251"/>
      <c r="H251"/>
      <c r="I251"/>
    </row>
    <row r="252" spans="1:9" x14ac:dyDescent="0.25">
      <c r="A252"/>
      <c r="B252"/>
      <c r="C252"/>
      <c r="D252"/>
      <c r="E252"/>
      <c r="F252"/>
      <c r="G252"/>
      <c r="H252"/>
      <c r="I252"/>
    </row>
    <row r="253" spans="1:9" x14ac:dyDescent="0.25">
      <c r="A253"/>
      <c r="B253"/>
      <c r="C253"/>
      <c r="D253"/>
      <c r="E253"/>
      <c r="F253"/>
      <c r="G253"/>
      <c r="H253"/>
      <c r="I253"/>
    </row>
    <row r="254" spans="1:9" x14ac:dyDescent="0.25">
      <c r="A254"/>
      <c r="B254"/>
      <c r="C254"/>
      <c r="D254"/>
      <c r="E254"/>
      <c r="F254"/>
      <c r="G254"/>
      <c r="H254"/>
      <c r="I254"/>
    </row>
    <row r="255" spans="1:9" x14ac:dyDescent="0.25">
      <c r="A255"/>
      <c r="B255"/>
      <c r="C255"/>
      <c r="D255"/>
      <c r="E255"/>
      <c r="F255"/>
      <c r="G255"/>
      <c r="H255"/>
      <c r="I255"/>
    </row>
    <row r="256" spans="1:9" x14ac:dyDescent="0.25">
      <c r="A256"/>
      <c r="B256"/>
      <c r="C256"/>
      <c r="D256"/>
      <c r="E256"/>
      <c r="F256"/>
      <c r="G256"/>
      <c r="H256"/>
      <c r="I256"/>
    </row>
    <row r="257" spans="1:9" x14ac:dyDescent="0.25">
      <c r="A257"/>
      <c r="B257"/>
      <c r="C257"/>
      <c r="D257"/>
      <c r="E257"/>
      <c r="F257"/>
      <c r="G257"/>
      <c r="H257"/>
      <c r="I257"/>
    </row>
    <row r="258" spans="1:9" x14ac:dyDescent="0.25">
      <c r="A258"/>
      <c r="B258"/>
      <c r="C258"/>
      <c r="D258"/>
      <c r="E258"/>
      <c r="F258"/>
      <c r="G258"/>
      <c r="H258"/>
      <c r="I258"/>
    </row>
    <row r="259" spans="1:9" x14ac:dyDescent="0.25">
      <c r="A259"/>
      <c r="B259"/>
      <c r="C259"/>
      <c r="D259"/>
      <c r="E259"/>
      <c r="F259"/>
      <c r="G259"/>
      <c r="H259"/>
      <c r="I259"/>
    </row>
    <row r="260" spans="1:9" x14ac:dyDescent="0.25">
      <c r="A260"/>
      <c r="B260"/>
      <c r="C260"/>
      <c r="D260"/>
      <c r="E260"/>
      <c r="F260"/>
      <c r="G260"/>
      <c r="H260"/>
      <c r="I260"/>
    </row>
    <row r="261" spans="1:9" x14ac:dyDescent="0.25">
      <c r="A261"/>
      <c r="B261"/>
      <c r="C261"/>
      <c r="D261"/>
      <c r="E261"/>
      <c r="F261"/>
      <c r="G261"/>
      <c r="H261"/>
      <c r="I261"/>
    </row>
    <row r="262" spans="1:9" x14ac:dyDescent="0.25">
      <c r="A262"/>
      <c r="B262"/>
      <c r="C262"/>
      <c r="D262"/>
      <c r="E262"/>
      <c r="F262"/>
      <c r="G262"/>
      <c r="H262"/>
      <c r="I262"/>
    </row>
    <row r="263" spans="1:9" x14ac:dyDescent="0.25">
      <c r="A263"/>
      <c r="B263"/>
      <c r="C263"/>
      <c r="D263"/>
      <c r="E263"/>
      <c r="F263"/>
      <c r="G263"/>
      <c r="H263"/>
      <c r="I263"/>
    </row>
    <row r="264" spans="1:9" x14ac:dyDescent="0.25">
      <c r="A264"/>
      <c r="B264"/>
      <c r="C264"/>
      <c r="D264"/>
      <c r="E264"/>
      <c r="F264"/>
      <c r="G264"/>
      <c r="H264"/>
      <c r="I264"/>
    </row>
    <row r="265" spans="1:9" x14ac:dyDescent="0.25">
      <c r="A265"/>
      <c r="B265"/>
      <c r="C265"/>
      <c r="D265"/>
      <c r="E265"/>
      <c r="F265"/>
      <c r="G265"/>
      <c r="H265"/>
      <c r="I265"/>
    </row>
    <row r="266" spans="1:9" x14ac:dyDescent="0.25">
      <c r="A266"/>
      <c r="B266"/>
      <c r="C266"/>
      <c r="D266"/>
      <c r="E266"/>
      <c r="F266"/>
      <c r="G266"/>
      <c r="H266"/>
      <c r="I266"/>
    </row>
    <row r="267" spans="1:9" x14ac:dyDescent="0.25">
      <c r="A267"/>
      <c r="B267"/>
      <c r="C267"/>
      <c r="D267"/>
      <c r="E267"/>
      <c r="F267"/>
      <c r="G267"/>
      <c r="H267"/>
      <c r="I267"/>
    </row>
    <row r="268" spans="1:9" x14ac:dyDescent="0.25">
      <c r="A268"/>
      <c r="B268"/>
      <c r="C268"/>
      <c r="D268"/>
      <c r="E268"/>
      <c r="F268"/>
      <c r="G268"/>
      <c r="H268"/>
      <c r="I26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  <row r="660" spans="1:9" x14ac:dyDescent="0.25">
      <c r="A660"/>
      <c r="B660"/>
      <c r="C660"/>
      <c r="D660"/>
      <c r="E660"/>
      <c r="F660"/>
      <c r="G660"/>
      <c r="H660"/>
      <c r="I660"/>
    </row>
    <row r="661" spans="1:9" x14ac:dyDescent="0.25">
      <c r="A661"/>
      <c r="B661"/>
      <c r="C661"/>
      <c r="D661"/>
      <c r="E661"/>
      <c r="F661"/>
      <c r="G661"/>
      <c r="H661"/>
      <c r="I661"/>
    </row>
    <row r="662" spans="1:9" x14ac:dyDescent="0.25">
      <c r="A662"/>
      <c r="B662"/>
      <c r="C662"/>
      <c r="D662"/>
      <c r="E662"/>
      <c r="F662"/>
      <c r="G662"/>
      <c r="H662"/>
      <c r="I662"/>
    </row>
    <row r="663" spans="1:9" x14ac:dyDescent="0.25">
      <c r="A663"/>
      <c r="B663"/>
      <c r="C663"/>
      <c r="D663"/>
      <c r="E663"/>
      <c r="F663"/>
      <c r="G663"/>
      <c r="H663"/>
      <c r="I663"/>
    </row>
    <row r="664" spans="1:9" x14ac:dyDescent="0.25">
      <c r="A664"/>
      <c r="B664"/>
      <c r="C664"/>
      <c r="D664"/>
      <c r="E664"/>
      <c r="F664"/>
      <c r="G664"/>
      <c r="H664"/>
      <c r="I664"/>
    </row>
    <row r="665" spans="1:9" x14ac:dyDescent="0.25">
      <c r="A665"/>
      <c r="B665"/>
      <c r="C665"/>
      <c r="D665"/>
      <c r="E665"/>
      <c r="F665"/>
      <c r="G665"/>
      <c r="H665"/>
      <c r="I665"/>
    </row>
    <row r="666" spans="1:9" x14ac:dyDescent="0.25">
      <c r="A666"/>
      <c r="B666"/>
      <c r="C666"/>
      <c r="D666"/>
      <c r="E666"/>
      <c r="F666"/>
      <c r="G666"/>
      <c r="H666"/>
      <c r="I666"/>
    </row>
    <row r="667" spans="1:9" x14ac:dyDescent="0.25">
      <c r="A667"/>
      <c r="B667"/>
      <c r="C667"/>
      <c r="D667"/>
      <c r="E667"/>
      <c r="F667"/>
      <c r="G667"/>
      <c r="H667"/>
      <c r="I667"/>
    </row>
    <row r="668" spans="1:9" x14ac:dyDescent="0.25">
      <c r="A668"/>
      <c r="B668"/>
      <c r="C668"/>
      <c r="D668"/>
      <c r="E668"/>
      <c r="F668"/>
      <c r="G668"/>
      <c r="H668"/>
      <c r="I668"/>
    </row>
    <row r="669" spans="1:9" x14ac:dyDescent="0.25">
      <c r="A669"/>
      <c r="B669"/>
      <c r="C669"/>
      <c r="D669"/>
      <c r="E669"/>
      <c r="F669"/>
      <c r="G669"/>
      <c r="H669"/>
      <c r="I669"/>
    </row>
    <row r="670" spans="1:9" x14ac:dyDescent="0.25">
      <c r="A670"/>
      <c r="B670"/>
      <c r="C670"/>
      <c r="D670"/>
      <c r="E670"/>
      <c r="F670"/>
      <c r="G670"/>
      <c r="H670"/>
      <c r="I670"/>
    </row>
    <row r="671" spans="1:9" x14ac:dyDescent="0.25">
      <c r="A671"/>
      <c r="B671"/>
      <c r="C671"/>
      <c r="D671"/>
      <c r="E671"/>
      <c r="F671"/>
      <c r="G671"/>
      <c r="H671"/>
      <c r="I671"/>
    </row>
    <row r="672" spans="1:9" x14ac:dyDescent="0.25">
      <c r="A672"/>
      <c r="B672"/>
      <c r="C672"/>
      <c r="D672"/>
      <c r="E672"/>
      <c r="F672"/>
      <c r="G672"/>
      <c r="H672"/>
      <c r="I672"/>
    </row>
    <row r="673" spans="1:9" x14ac:dyDescent="0.25">
      <c r="A673"/>
      <c r="B673"/>
      <c r="C673"/>
      <c r="D673"/>
      <c r="E673"/>
      <c r="F673"/>
      <c r="G673"/>
      <c r="H673"/>
      <c r="I673"/>
    </row>
    <row r="674" spans="1:9" x14ac:dyDescent="0.25">
      <c r="A674"/>
      <c r="B674"/>
      <c r="C674"/>
      <c r="D674"/>
      <c r="E674"/>
      <c r="F674"/>
      <c r="G674"/>
      <c r="H674"/>
      <c r="I674"/>
    </row>
    <row r="675" spans="1:9" x14ac:dyDescent="0.25">
      <c r="A675"/>
      <c r="B675"/>
      <c r="C675"/>
      <c r="D675"/>
      <c r="E675"/>
      <c r="F675"/>
      <c r="G675"/>
      <c r="H675"/>
      <c r="I675"/>
    </row>
    <row r="676" spans="1:9" x14ac:dyDescent="0.25">
      <c r="A676"/>
      <c r="B676"/>
      <c r="C676"/>
      <c r="D676"/>
      <c r="E676"/>
      <c r="F676"/>
      <c r="G676"/>
      <c r="H676"/>
      <c r="I676"/>
    </row>
    <row r="677" spans="1:9" x14ac:dyDescent="0.25">
      <c r="A677"/>
      <c r="B677"/>
      <c r="C677"/>
      <c r="D677"/>
      <c r="E677"/>
      <c r="F677"/>
      <c r="G677"/>
      <c r="H677"/>
      <c r="I677"/>
    </row>
    <row r="678" spans="1:9" x14ac:dyDescent="0.25">
      <c r="A678"/>
      <c r="B678"/>
      <c r="C678"/>
      <c r="D678"/>
      <c r="E678"/>
      <c r="F678"/>
      <c r="G678"/>
      <c r="H678"/>
      <c r="I678"/>
    </row>
    <row r="679" spans="1:9" x14ac:dyDescent="0.25">
      <c r="A679"/>
      <c r="B679"/>
      <c r="C679"/>
      <c r="D679"/>
      <c r="E679"/>
      <c r="F679"/>
      <c r="G679"/>
      <c r="H679"/>
      <c r="I679"/>
    </row>
    <row r="680" spans="1:9" x14ac:dyDescent="0.25">
      <c r="A680"/>
      <c r="B680"/>
      <c r="C680"/>
      <c r="D680"/>
      <c r="E680"/>
      <c r="F680"/>
      <c r="G680"/>
      <c r="H680"/>
      <c r="I680"/>
    </row>
    <row r="681" spans="1:9" x14ac:dyDescent="0.25">
      <c r="A681"/>
      <c r="B681"/>
      <c r="C681"/>
      <c r="D681"/>
      <c r="E681"/>
      <c r="F681"/>
      <c r="G681"/>
      <c r="H681"/>
      <c r="I681"/>
    </row>
    <row r="682" spans="1:9" x14ac:dyDescent="0.25">
      <c r="A682"/>
      <c r="B682"/>
      <c r="C682"/>
      <c r="D682"/>
      <c r="E682"/>
      <c r="F682"/>
      <c r="G682"/>
      <c r="H682"/>
      <c r="I682"/>
    </row>
    <row r="683" spans="1:9" x14ac:dyDescent="0.25">
      <c r="A683"/>
      <c r="B683"/>
      <c r="C683"/>
      <c r="D683"/>
      <c r="E683"/>
      <c r="F683"/>
      <c r="G683"/>
      <c r="H683"/>
      <c r="I683"/>
    </row>
    <row r="684" spans="1:9" x14ac:dyDescent="0.25">
      <c r="A684"/>
      <c r="B684"/>
      <c r="C684"/>
      <c r="D684"/>
      <c r="E684"/>
      <c r="F684"/>
      <c r="G684"/>
      <c r="H684"/>
      <c r="I684"/>
    </row>
    <row r="685" spans="1:9" x14ac:dyDescent="0.25">
      <c r="A685"/>
      <c r="B685"/>
      <c r="C685"/>
      <c r="D685"/>
      <c r="E685"/>
      <c r="F685"/>
      <c r="G685"/>
      <c r="H685"/>
      <c r="I685"/>
    </row>
    <row r="686" spans="1:9" x14ac:dyDescent="0.25">
      <c r="A686"/>
      <c r="B686"/>
      <c r="C686"/>
      <c r="D686"/>
      <c r="E686"/>
      <c r="F686"/>
      <c r="G686"/>
      <c r="H686"/>
      <c r="I686"/>
    </row>
    <row r="687" spans="1:9" x14ac:dyDescent="0.25">
      <c r="A687"/>
      <c r="B687"/>
      <c r="C687"/>
      <c r="D687"/>
      <c r="E687"/>
      <c r="F687"/>
      <c r="G687"/>
      <c r="H687"/>
      <c r="I687"/>
    </row>
    <row r="688" spans="1:9" x14ac:dyDescent="0.25">
      <c r="A688"/>
      <c r="B688"/>
      <c r="C688"/>
      <c r="D688"/>
      <c r="E688"/>
      <c r="F688"/>
      <c r="G688"/>
      <c r="H688"/>
      <c r="I688"/>
    </row>
    <row r="689" spans="1:9" x14ac:dyDescent="0.25">
      <c r="A689"/>
      <c r="B689"/>
      <c r="C689"/>
      <c r="D689"/>
      <c r="E689"/>
      <c r="F689"/>
      <c r="G689"/>
      <c r="H689"/>
      <c r="I689"/>
    </row>
    <row r="690" spans="1:9" x14ac:dyDescent="0.25">
      <c r="A690"/>
      <c r="B690"/>
      <c r="C690"/>
      <c r="D690"/>
      <c r="E690"/>
      <c r="F690"/>
      <c r="G690"/>
      <c r="H690"/>
      <c r="I690"/>
    </row>
    <row r="691" spans="1:9" x14ac:dyDescent="0.25">
      <c r="A691"/>
      <c r="B691"/>
      <c r="C691"/>
      <c r="D691"/>
      <c r="E691"/>
      <c r="F691"/>
      <c r="G691"/>
      <c r="H691"/>
      <c r="I691"/>
    </row>
    <row r="692" spans="1:9" x14ac:dyDescent="0.25">
      <c r="A692"/>
      <c r="B692"/>
      <c r="C692"/>
      <c r="D692"/>
      <c r="E692"/>
      <c r="F692"/>
      <c r="G692"/>
      <c r="H692"/>
      <c r="I692"/>
    </row>
    <row r="693" spans="1:9" x14ac:dyDescent="0.25">
      <c r="A693"/>
      <c r="B693"/>
      <c r="C693"/>
      <c r="D693"/>
      <c r="E693"/>
      <c r="F693"/>
      <c r="G693"/>
      <c r="H693"/>
      <c r="I693"/>
    </row>
    <row r="694" spans="1:9" x14ac:dyDescent="0.25">
      <c r="A694"/>
      <c r="B694"/>
      <c r="C694"/>
      <c r="D694"/>
      <c r="E694"/>
      <c r="F694"/>
      <c r="G694"/>
      <c r="H694"/>
      <c r="I694"/>
    </row>
    <row r="695" spans="1:9" x14ac:dyDescent="0.25">
      <c r="A695"/>
      <c r="B695"/>
      <c r="C695"/>
      <c r="D695"/>
      <c r="E695"/>
      <c r="F695"/>
      <c r="G695"/>
      <c r="H695"/>
      <c r="I695"/>
    </row>
    <row r="696" spans="1:9" x14ac:dyDescent="0.25">
      <c r="A696"/>
      <c r="B696"/>
      <c r="C696"/>
      <c r="D696"/>
      <c r="E696"/>
      <c r="F696"/>
      <c r="G696"/>
      <c r="H696"/>
      <c r="I696"/>
    </row>
    <row r="697" spans="1:9" x14ac:dyDescent="0.25">
      <c r="A697"/>
      <c r="B697"/>
      <c r="C697"/>
      <c r="D697"/>
      <c r="E697"/>
      <c r="F697"/>
      <c r="G697"/>
      <c r="H697"/>
      <c r="I697"/>
    </row>
    <row r="698" spans="1:9" x14ac:dyDescent="0.25">
      <c r="A698"/>
      <c r="B698"/>
      <c r="C698"/>
      <c r="D698"/>
      <c r="E698"/>
      <c r="F698"/>
      <c r="G698"/>
      <c r="H698"/>
      <c r="I698"/>
    </row>
    <row r="699" spans="1:9" x14ac:dyDescent="0.25">
      <c r="A699"/>
      <c r="B699"/>
      <c r="C699"/>
      <c r="D699"/>
      <c r="E699"/>
      <c r="F699"/>
      <c r="G699"/>
      <c r="H699"/>
      <c r="I699"/>
    </row>
    <row r="700" spans="1:9" x14ac:dyDescent="0.25">
      <c r="A700"/>
      <c r="B700"/>
      <c r="C700"/>
      <c r="D700"/>
      <c r="E700"/>
      <c r="F700"/>
      <c r="G700"/>
      <c r="H700"/>
      <c r="I700"/>
    </row>
    <row r="701" spans="1:9" x14ac:dyDescent="0.25">
      <c r="A701"/>
      <c r="B701"/>
      <c r="C701"/>
      <c r="D701"/>
      <c r="E701"/>
      <c r="F701"/>
      <c r="G701"/>
      <c r="H701"/>
      <c r="I701"/>
    </row>
    <row r="702" spans="1:9" x14ac:dyDescent="0.25">
      <c r="A702"/>
      <c r="B702"/>
      <c r="C702"/>
      <c r="D702"/>
      <c r="E702"/>
      <c r="F702"/>
      <c r="G702"/>
      <c r="H702"/>
      <c r="I702"/>
    </row>
    <row r="703" spans="1:9" x14ac:dyDescent="0.25">
      <c r="A703"/>
      <c r="B703"/>
      <c r="C703"/>
      <c r="D703"/>
      <c r="E703"/>
      <c r="F703"/>
      <c r="G703"/>
      <c r="H703"/>
      <c r="I703"/>
    </row>
    <row r="704" spans="1:9" x14ac:dyDescent="0.25">
      <c r="A704"/>
      <c r="B704"/>
      <c r="C704"/>
      <c r="D704"/>
      <c r="E704"/>
      <c r="F704"/>
      <c r="G704"/>
      <c r="H704"/>
      <c r="I704"/>
    </row>
    <row r="705" spans="1:9" x14ac:dyDescent="0.25">
      <c r="A705"/>
      <c r="B705"/>
      <c r="C705"/>
      <c r="D705"/>
      <c r="E705"/>
      <c r="F705"/>
      <c r="G705"/>
      <c r="H705"/>
      <c r="I705"/>
    </row>
    <row r="706" spans="1:9" x14ac:dyDescent="0.25">
      <c r="A706"/>
      <c r="B706"/>
      <c r="C706"/>
      <c r="D706"/>
      <c r="E706"/>
      <c r="F706"/>
      <c r="G706"/>
      <c r="H706"/>
      <c r="I706"/>
    </row>
    <row r="707" spans="1:9" x14ac:dyDescent="0.25">
      <c r="A707"/>
      <c r="B707"/>
      <c r="C707"/>
      <c r="D707"/>
      <c r="E707"/>
      <c r="F707"/>
      <c r="G707"/>
      <c r="H707"/>
      <c r="I707"/>
    </row>
    <row r="708" spans="1:9" x14ac:dyDescent="0.25">
      <c r="A708"/>
      <c r="B708"/>
      <c r="C708"/>
      <c r="D708"/>
      <c r="E708"/>
      <c r="F708"/>
      <c r="G708"/>
      <c r="H708"/>
      <c r="I708"/>
    </row>
    <row r="709" spans="1:9" x14ac:dyDescent="0.25">
      <c r="A709"/>
      <c r="B709"/>
      <c r="C709"/>
      <c r="D709"/>
      <c r="E709"/>
      <c r="F709"/>
      <c r="G709"/>
      <c r="H709"/>
      <c r="I709"/>
    </row>
    <row r="710" spans="1:9" x14ac:dyDescent="0.25">
      <c r="A710"/>
      <c r="B710"/>
      <c r="C710"/>
      <c r="D710"/>
      <c r="E710"/>
      <c r="F710"/>
      <c r="G710"/>
      <c r="H710"/>
      <c r="I710"/>
    </row>
    <row r="711" spans="1:9" x14ac:dyDescent="0.25">
      <c r="A711"/>
      <c r="B711"/>
      <c r="C711"/>
      <c r="D711"/>
      <c r="E711"/>
      <c r="F711"/>
      <c r="G711"/>
      <c r="H711"/>
      <c r="I711"/>
    </row>
    <row r="712" spans="1:9" x14ac:dyDescent="0.25">
      <c r="A712"/>
      <c r="B712"/>
      <c r="C712"/>
      <c r="D712"/>
      <c r="E712"/>
      <c r="F712"/>
      <c r="G712"/>
      <c r="H712"/>
      <c r="I712"/>
    </row>
    <row r="713" spans="1:9" x14ac:dyDescent="0.25">
      <c r="A713"/>
      <c r="B713"/>
      <c r="C713"/>
      <c r="D713"/>
      <c r="E713"/>
      <c r="F713"/>
      <c r="G713"/>
      <c r="H713"/>
      <c r="I713"/>
    </row>
    <row r="714" spans="1:9" x14ac:dyDescent="0.25">
      <c r="A714"/>
      <c r="B714"/>
      <c r="C714"/>
      <c r="D714"/>
      <c r="E714"/>
      <c r="F714"/>
      <c r="G714"/>
      <c r="H714"/>
      <c r="I714"/>
    </row>
    <row r="715" spans="1:9" x14ac:dyDescent="0.25">
      <c r="A715"/>
      <c r="B715"/>
      <c r="C715"/>
      <c r="D715"/>
      <c r="E715"/>
      <c r="F715"/>
      <c r="G715"/>
      <c r="H715"/>
      <c r="I715"/>
    </row>
    <row r="716" spans="1:9" x14ac:dyDescent="0.25">
      <c r="A716"/>
      <c r="B716"/>
      <c r="C716"/>
      <c r="D716"/>
      <c r="E716"/>
      <c r="F716"/>
      <c r="G716"/>
      <c r="H716"/>
      <c r="I716"/>
    </row>
    <row r="717" spans="1:9" x14ac:dyDescent="0.25">
      <c r="A717"/>
      <c r="B717"/>
      <c r="C717"/>
      <c r="D717"/>
      <c r="E717"/>
      <c r="F717"/>
      <c r="G717"/>
      <c r="H717"/>
      <c r="I717"/>
    </row>
    <row r="718" spans="1:9" x14ac:dyDescent="0.25">
      <c r="A718"/>
      <c r="B718"/>
      <c r="C718"/>
      <c r="D718"/>
      <c r="E718"/>
      <c r="F718"/>
      <c r="G718"/>
      <c r="H718"/>
      <c r="I718"/>
    </row>
    <row r="719" spans="1:9" x14ac:dyDescent="0.25">
      <c r="A719"/>
      <c r="B719"/>
      <c r="C719"/>
      <c r="D719"/>
      <c r="E719"/>
      <c r="F719"/>
      <c r="G719"/>
      <c r="H719"/>
      <c r="I719"/>
    </row>
    <row r="720" spans="1:9" x14ac:dyDescent="0.25">
      <c r="A720"/>
      <c r="B720"/>
      <c r="C720"/>
      <c r="D720"/>
      <c r="E720"/>
      <c r="F720"/>
      <c r="G720"/>
      <c r="H720"/>
      <c r="I720"/>
    </row>
    <row r="721" spans="1:9" x14ac:dyDescent="0.25">
      <c r="A721"/>
      <c r="B721"/>
      <c r="C721"/>
      <c r="D721"/>
      <c r="E721"/>
      <c r="F721"/>
      <c r="G721"/>
      <c r="H721"/>
      <c r="I721"/>
    </row>
    <row r="722" spans="1:9" x14ac:dyDescent="0.25">
      <c r="A722"/>
      <c r="B722"/>
      <c r="C722"/>
      <c r="D722"/>
      <c r="E722"/>
      <c r="F722"/>
      <c r="G722"/>
      <c r="H722"/>
      <c r="I722"/>
    </row>
    <row r="723" spans="1:9" x14ac:dyDescent="0.25">
      <c r="A723"/>
      <c r="B723"/>
      <c r="C723"/>
      <c r="D723"/>
      <c r="E723"/>
      <c r="F723"/>
      <c r="G723"/>
      <c r="H723"/>
      <c r="I723"/>
    </row>
    <row r="724" spans="1:9" x14ac:dyDescent="0.25">
      <c r="A724"/>
      <c r="B724"/>
      <c r="C724"/>
      <c r="D724"/>
      <c r="E724"/>
      <c r="F724"/>
      <c r="G724"/>
      <c r="H724"/>
      <c r="I724"/>
    </row>
    <row r="725" spans="1:9" x14ac:dyDescent="0.25">
      <c r="A725"/>
      <c r="B725"/>
      <c r="C725"/>
      <c r="D725"/>
      <c r="E725"/>
      <c r="F725"/>
      <c r="G725"/>
      <c r="H725"/>
      <c r="I725"/>
    </row>
    <row r="726" spans="1:9" x14ac:dyDescent="0.25">
      <c r="A726"/>
      <c r="B726"/>
      <c r="C726"/>
      <c r="D726"/>
      <c r="E726"/>
      <c r="F726"/>
      <c r="G726"/>
      <c r="H726"/>
      <c r="I726"/>
    </row>
    <row r="727" spans="1:9" x14ac:dyDescent="0.25">
      <c r="A727"/>
      <c r="B727"/>
      <c r="C727"/>
      <c r="D727"/>
      <c r="E727"/>
      <c r="F727"/>
      <c r="G727"/>
      <c r="H727"/>
      <c r="I727"/>
    </row>
    <row r="728" spans="1:9" x14ac:dyDescent="0.25">
      <c r="A728"/>
      <c r="B728"/>
      <c r="C728"/>
      <c r="D728"/>
      <c r="E728"/>
      <c r="F728"/>
      <c r="G728"/>
      <c r="H728"/>
      <c r="I728"/>
    </row>
    <row r="729" spans="1:9" x14ac:dyDescent="0.25">
      <c r="A729"/>
      <c r="B729"/>
      <c r="C729"/>
      <c r="D729"/>
      <c r="E729"/>
      <c r="F729"/>
      <c r="G729"/>
      <c r="H729"/>
      <c r="I729"/>
    </row>
    <row r="730" spans="1:9" x14ac:dyDescent="0.25">
      <c r="A730"/>
      <c r="B730"/>
      <c r="C730"/>
      <c r="D730"/>
      <c r="E730"/>
      <c r="F730"/>
      <c r="G730"/>
      <c r="H730"/>
      <c r="I730"/>
    </row>
    <row r="731" spans="1:9" x14ac:dyDescent="0.25">
      <c r="A731"/>
      <c r="B731"/>
      <c r="C731"/>
      <c r="D731"/>
      <c r="E731"/>
      <c r="F731"/>
      <c r="G731"/>
      <c r="H731"/>
      <c r="I731"/>
    </row>
    <row r="732" spans="1:9" x14ac:dyDescent="0.25">
      <c r="A732"/>
      <c r="B732"/>
      <c r="C732"/>
      <c r="D732"/>
      <c r="E732"/>
      <c r="F732"/>
      <c r="G732"/>
      <c r="H732"/>
      <c r="I732"/>
    </row>
    <row r="733" spans="1:9" x14ac:dyDescent="0.25">
      <c r="A733"/>
      <c r="B733"/>
      <c r="C733"/>
      <c r="D733"/>
      <c r="E733"/>
      <c r="F733"/>
      <c r="G733"/>
      <c r="H733"/>
      <c r="I733"/>
    </row>
    <row r="734" spans="1:9" x14ac:dyDescent="0.25">
      <c r="A734"/>
      <c r="B734"/>
      <c r="C734"/>
      <c r="D734"/>
      <c r="E734"/>
      <c r="F734"/>
      <c r="G734"/>
      <c r="H734"/>
      <c r="I734"/>
    </row>
    <row r="735" spans="1:9" x14ac:dyDescent="0.25">
      <c r="A735"/>
      <c r="B735"/>
      <c r="C735"/>
      <c r="D735"/>
      <c r="E735"/>
      <c r="F735"/>
      <c r="G735"/>
      <c r="H735"/>
      <c r="I735"/>
    </row>
    <row r="736" spans="1:9" x14ac:dyDescent="0.25">
      <c r="A736"/>
      <c r="B736"/>
      <c r="C736"/>
      <c r="D736"/>
      <c r="E736"/>
      <c r="F736"/>
      <c r="G736"/>
      <c r="H736"/>
      <c r="I736"/>
    </row>
    <row r="737" spans="1:9" x14ac:dyDescent="0.25">
      <c r="A737"/>
      <c r="B737"/>
      <c r="C737"/>
      <c r="D737"/>
      <c r="E737"/>
      <c r="F737"/>
      <c r="G737"/>
      <c r="H737"/>
      <c r="I737"/>
    </row>
    <row r="738" spans="1:9" x14ac:dyDescent="0.25">
      <c r="A738"/>
      <c r="B738"/>
      <c r="C738"/>
      <c r="D738"/>
      <c r="E738"/>
      <c r="F738"/>
      <c r="G738"/>
      <c r="H738"/>
      <c r="I738"/>
    </row>
    <row r="739" spans="1:9" x14ac:dyDescent="0.25">
      <c r="A739"/>
      <c r="B739"/>
      <c r="C739"/>
      <c r="D739"/>
      <c r="E739"/>
      <c r="F739"/>
      <c r="G739"/>
      <c r="H739"/>
      <c r="I739"/>
    </row>
    <row r="740" spans="1:9" x14ac:dyDescent="0.25">
      <c r="A740"/>
      <c r="B740"/>
      <c r="C740"/>
      <c r="D740"/>
      <c r="E740"/>
      <c r="F740"/>
      <c r="G740"/>
      <c r="H740"/>
      <c r="I740"/>
    </row>
    <row r="741" spans="1:9" x14ac:dyDescent="0.25">
      <c r="A741"/>
      <c r="B741"/>
      <c r="C741"/>
      <c r="D741"/>
      <c r="E741"/>
      <c r="F741"/>
      <c r="G741"/>
      <c r="H741"/>
      <c r="I741"/>
    </row>
    <row r="742" spans="1:9" x14ac:dyDescent="0.25">
      <c r="A742"/>
      <c r="B742"/>
      <c r="C742"/>
      <c r="D742"/>
      <c r="E742"/>
      <c r="F742"/>
      <c r="G742"/>
      <c r="H742"/>
      <c r="I742"/>
    </row>
    <row r="743" spans="1:9" x14ac:dyDescent="0.25">
      <c r="A743"/>
      <c r="B743"/>
      <c r="C743"/>
      <c r="D743"/>
      <c r="E743"/>
      <c r="F743"/>
      <c r="G743"/>
      <c r="H743"/>
      <c r="I743"/>
    </row>
    <row r="744" spans="1:9" x14ac:dyDescent="0.25">
      <c r="A744"/>
      <c r="B744"/>
      <c r="C744"/>
      <c r="D744"/>
      <c r="E744"/>
      <c r="F744"/>
      <c r="G744"/>
      <c r="H744"/>
      <c r="I744"/>
    </row>
    <row r="745" spans="1:9" x14ac:dyDescent="0.25">
      <c r="A745"/>
      <c r="B745"/>
      <c r="C745"/>
      <c r="D745"/>
      <c r="E745"/>
      <c r="F745"/>
      <c r="G745"/>
      <c r="H745"/>
      <c r="I745"/>
    </row>
    <row r="746" spans="1:9" x14ac:dyDescent="0.25">
      <c r="A746"/>
      <c r="B746"/>
      <c r="C746"/>
      <c r="D746"/>
      <c r="E746"/>
      <c r="F746"/>
      <c r="G746"/>
      <c r="H746"/>
      <c r="I746"/>
    </row>
    <row r="747" spans="1:9" x14ac:dyDescent="0.25">
      <c r="A747"/>
      <c r="B747"/>
      <c r="C747"/>
      <c r="D747"/>
      <c r="E747"/>
      <c r="F747"/>
      <c r="G747"/>
      <c r="H747"/>
      <c r="I747"/>
    </row>
    <row r="748" spans="1:9" x14ac:dyDescent="0.25">
      <c r="A748"/>
      <c r="B748"/>
      <c r="C748"/>
      <c r="D748"/>
      <c r="E748"/>
      <c r="F748"/>
      <c r="G748"/>
      <c r="H748"/>
      <c r="I748"/>
    </row>
    <row r="749" spans="1:9" x14ac:dyDescent="0.25">
      <c r="A749"/>
      <c r="B749"/>
      <c r="C749"/>
      <c r="D749"/>
      <c r="E749"/>
      <c r="F749"/>
      <c r="G749"/>
      <c r="H749"/>
      <c r="I749"/>
    </row>
    <row r="750" spans="1:9" x14ac:dyDescent="0.25">
      <c r="A750"/>
      <c r="B750"/>
      <c r="C750"/>
      <c r="D750"/>
      <c r="E750"/>
      <c r="F750"/>
      <c r="G750"/>
      <c r="H750"/>
      <c r="I750"/>
    </row>
    <row r="751" spans="1:9" x14ac:dyDescent="0.25">
      <c r="A751"/>
      <c r="B751"/>
      <c r="C751"/>
      <c r="D751"/>
      <c r="E751"/>
      <c r="F751"/>
      <c r="G751"/>
      <c r="H751"/>
      <c r="I751"/>
    </row>
    <row r="752" spans="1:9" x14ac:dyDescent="0.25">
      <c r="A752"/>
      <c r="B752"/>
      <c r="C752"/>
      <c r="D752"/>
      <c r="E752"/>
      <c r="F752"/>
      <c r="G752"/>
      <c r="H752"/>
      <c r="I752"/>
    </row>
    <row r="753" spans="1:9" x14ac:dyDescent="0.25">
      <c r="A753"/>
      <c r="B753"/>
      <c r="C753"/>
      <c r="D753"/>
      <c r="E753"/>
      <c r="F753"/>
      <c r="G753"/>
      <c r="H753"/>
      <c r="I753"/>
    </row>
    <row r="754" spans="1:9" x14ac:dyDescent="0.25">
      <c r="A754"/>
      <c r="B754"/>
      <c r="C754"/>
      <c r="D754"/>
      <c r="E754"/>
      <c r="F754"/>
      <c r="G754"/>
      <c r="H754"/>
      <c r="I754"/>
    </row>
    <row r="755" spans="1:9" x14ac:dyDescent="0.25">
      <c r="A755"/>
      <c r="B755"/>
      <c r="C755"/>
      <c r="D755"/>
      <c r="E755"/>
      <c r="F755"/>
      <c r="G755"/>
      <c r="H755"/>
      <c r="I755"/>
    </row>
    <row r="756" spans="1:9" x14ac:dyDescent="0.25">
      <c r="A756"/>
      <c r="B756"/>
      <c r="C756"/>
      <c r="D756"/>
      <c r="E756"/>
      <c r="F756"/>
      <c r="G756"/>
      <c r="H756"/>
      <c r="I756"/>
    </row>
    <row r="757" spans="1:9" x14ac:dyDescent="0.25">
      <c r="A757"/>
      <c r="B757"/>
      <c r="C757"/>
      <c r="D757"/>
      <c r="E757"/>
      <c r="F757"/>
      <c r="G757"/>
      <c r="H757"/>
      <c r="I757"/>
    </row>
    <row r="758" spans="1:9" x14ac:dyDescent="0.25">
      <c r="A758"/>
      <c r="B758"/>
      <c r="C758"/>
      <c r="D758"/>
      <c r="E758"/>
      <c r="F758"/>
      <c r="G758"/>
      <c r="H758"/>
      <c r="I758"/>
    </row>
    <row r="759" spans="1:9" x14ac:dyDescent="0.25">
      <c r="A759"/>
      <c r="B759"/>
      <c r="C759"/>
      <c r="D759"/>
      <c r="E759"/>
      <c r="F759"/>
      <c r="G759"/>
      <c r="H759"/>
      <c r="I759"/>
    </row>
    <row r="760" spans="1:9" x14ac:dyDescent="0.25">
      <c r="A760"/>
      <c r="B760"/>
      <c r="C760"/>
      <c r="D760"/>
      <c r="E760"/>
      <c r="F760"/>
      <c r="G760"/>
      <c r="H760"/>
      <c r="I760"/>
    </row>
    <row r="761" spans="1:9" x14ac:dyDescent="0.25">
      <c r="A761"/>
      <c r="B761"/>
      <c r="C761"/>
      <c r="D761"/>
      <c r="E761"/>
      <c r="F761"/>
      <c r="G761"/>
      <c r="H761"/>
      <c r="I761"/>
    </row>
    <row r="762" spans="1:9" x14ac:dyDescent="0.25">
      <c r="A762"/>
      <c r="B762"/>
      <c r="C762"/>
      <c r="D762"/>
      <c r="E762"/>
      <c r="F762"/>
      <c r="G762"/>
      <c r="H762"/>
      <c r="I762"/>
    </row>
    <row r="763" spans="1:9" x14ac:dyDescent="0.25">
      <c r="A763"/>
      <c r="B763"/>
      <c r="C763"/>
      <c r="D763"/>
      <c r="E763"/>
      <c r="F763"/>
      <c r="G763"/>
      <c r="H763"/>
      <c r="I763"/>
    </row>
    <row r="764" spans="1:9" x14ac:dyDescent="0.25">
      <c r="A764"/>
      <c r="B764"/>
      <c r="C764"/>
      <c r="D764"/>
      <c r="E764"/>
      <c r="F764"/>
      <c r="G764"/>
      <c r="H764"/>
      <c r="I764"/>
    </row>
    <row r="765" spans="1:9" x14ac:dyDescent="0.25">
      <c r="A765"/>
      <c r="B765"/>
      <c r="C765"/>
      <c r="D765"/>
      <c r="E765"/>
      <c r="F765"/>
      <c r="G765"/>
      <c r="H765"/>
      <c r="I765"/>
    </row>
    <row r="766" spans="1:9" x14ac:dyDescent="0.25">
      <c r="A766"/>
      <c r="B766"/>
      <c r="C766"/>
      <c r="D766"/>
      <c r="E766"/>
      <c r="F766"/>
      <c r="G766"/>
      <c r="H766"/>
      <c r="I766"/>
    </row>
    <row r="767" spans="1:9" x14ac:dyDescent="0.25">
      <c r="A767"/>
      <c r="B767"/>
      <c r="C767"/>
      <c r="D767"/>
      <c r="E767"/>
      <c r="F767"/>
      <c r="G767"/>
      <c r="H767"/>
      <c r="I767"/>
    </row>
    <row r="768" spans="1:9" x14ac:dyDescent="0.25">
      <c r="A768"/>
      <c r="B768"/>
      <c r="C768"/>
      <c r="D768"/>
      <c r="E768"/>
      <c r="F768"/>
      <c r="G768"/>
      <c r="H768"/>
      <c r="I768"/>
    </row>
    <row r="769" spans="1:9" x14ac:dyDescent="0.25">
      <c r="A769"/>
      <c r="B769"/>
      <c r="C769"/>
      <c r="D769"/>
      <c r="E769"/>
      <c r="F769"/>
      <c r="G769"/>
      <c r="H769"/>
      <c r="I769"/>
    </row>
    <row r="770" spans="1:9" x14ac:dyDescent="0.25">
      <c r="A770"/>
      <c r="B770"/>
      <c r="C770"/>
      <c r="D770"/>
      <c r="E770"/>
      <c r="F770"/>
      <c r="G770"/>
      <c r="H770"/>
      <c r="I770"/>
    </row>
    <row r="771" spans="1:9" x14ac:dyDescent="0.25">
      <c r="A771"/>
      <c r="B771"/>
      <c r="C771"/>
      <c r="D771"/>
      <c r="E771"/>
      <c r="F771"/>
      <c r="G771"/>
      <c r="H771"/>
      <c r="I771"/>
    </row>
    <row r="772" spans="1:9" x14ac:dyDescent="0.25">
      <c r="A772"/>
      <c r="B772"/>
      <c r="C772"/>
      <c r="D772"/>
      <c r="E772"/>
      <c r="F772"/>
      <c r="G772"/>
      <c r="H772"/>
      <c r="I772"/>
    </row>
    <row r="773" spans="1:9" x14ac:dyDescent="0.25">
      <c r="A773"/>
      <c r="B773"/>
      <c r="C773"/>
      <c r="D773"/>
      <c r="E773"/>
      <c r="F773"/>
      <c r="G773"/>
      <c r="H773"/>
      <c r="I773"/>
    </row>
    <row r="774" spans="1:9" x14ac:dyDescent="0.25">
      <c r="A774"/>
      <c r="B774"/>
      <c r="C774"/>
      <c r="D774"/>
      <c r="E774"/>
      <c r="F774"/>
      <c r="G774"/>
      <c r="H774"/>
      <c r="I774"/>
    </row>
    <row r="775" spans="1:9" x14ac:dyDescent="0.25">
      <c r="A775"/>
      <c r="B775"/>
      <c r="C775"/>
      <c r="D775"/>
      <c r="E775"/>
      <c r="F775"/>
      <c r="G775"/>
      <c r="H775"/>
      <c r="I775"/>
    </row>
    <row r="776" spans="1:9" x14ac:dyDescent="0.25">
      <c r="A776"/>
      <c r="B776"/>
      <c r="C776"/>
      <c r="D776"/>
      <c r="E776"/>
      <c r="F776"/>
      <c r="G776"/>
      <c r="H776"/>
      <c r="I776"/>
    </row>
    <row r="777" spans="1:9" x14ac:dyDescent="0.25">
      <c r="A777"/>
      <c r="B777"/>
      <c r="C777"/>
      <c r="D777"/>
      <c r="E777"/>
      <c r="F777"/>
      <c r="G777"/>
      <c r="H777"/>
      <c r="I777"/>
    </row>
    <row r="778" spans="1:9" x14ac:dyDescent="0.25">
      <c r="A778"/>
      <c r="B778"/>
      <c r="C778"/>
      <c r="D778"/>
      <c r="E778"/>
      <c r="F778"/>
      <c r="G778"/>
      <c r="H778"/>
      <c r="I778"/>
    </row>
    <row r="779" spans="1:9" x14ac:dyDescent="0.25">
      <c r="A779"/>
      <c r="B779"/>
      <c r="C779"/>
      <c r="D779"/>
      <c r="E779"/>
      <c r="F779"/>
      <c r="G779"/>
      <c r="H779"/>
      <c r="I779"/>
    </row>
    <row r="780" spans="1:9" x14ac:dyDescent="0.25">
      <c r="A780"/>
      <c r="B780"/>
      <c r="C780"/>
      <c r="D780"/>
      <c r="E780"/>
      <c r="F780"/>
      <c r="G780"/>
      <c r="H780"/>
      <c r="I780"/>
    </row>
    <row r="781" spans="1:9" x14ac:dyDescent="0.25">
      <c r="A781"/>
      <c r="B781"/>
      <c r="C781"/>
      <c r="D781"/>
      <c r="E781"/>
      <c r="F781"/>
      <c r="G781"/>
      <c r="H781"/>
      <c r="I781"/>
    </row>
    <row r="782" spans="1:9" x14ac:dyDescent="0.25">
      <c r="A782"/>
      <c r="B782"/>
      <c r="C782"/>
      <c r="D782"/>
      <c r="E782"/>
      <c r="F782"/>
      <c r="G782"/>
      <c r="H782"/>
      <c r="I782"/>
    </row>
    <row r="783" spans="1:9" x14ac:dyDescent="0.25">
      <c r="A783"/>
      <c r="B783"/>
      <c r="C783"/>
      <c r="D783"/>
      <c r="E783"/>
      <c r="F783"/>
      <c r="G783"/>
      <c r="H783"/>
      <c r="I783"/>
    </row>
    <row r="784" spans="1:9" x14ac:dyDescent="0.25">
      <c r="A784"/>
      <c r="B784"/>
      <c r="C784"/>
      <c r="D784"/>
      <c r="E784"/>
      <c r="F784"/>
      <c r="G784"/>
      <c r="H784"/>
      <c r="I784"/>
    </row>
    <row r="785" spans="1:9" x14ac:dyDescent="0.25">
      <c r="A785"/>
      <c r="B785"/>
      <c r="C785"/>
      <c r="D785"/>
      <c r="E785"/>
      <c r="F785"/>
      <c r="G785"/>
      <c r="H785"/>
      <c r="I785"/>
    </row>
    <row r="786" spans="1:9" x14ac:dyDescent="0.25">
      <c r="A786"/>
      <c r="B786"/>
      <c r="C786"/>
      <c r="D786"/>
      <c r="E786"/>
      <c r="F786"/>
      <c r="G786"/>
      <c r="H786"/>
      <c r="I786"/>
    </row>
    <row r="787" spans="1:9" x14ac:dyDescent="0.25">
      <c r="A787"/>
      <c r="B787"/>
      <c r="C787"/>
      <c r="D787"/>
      <c r="E787"/>
      <c r="F787"/>
      <c r="G787"/>
      <c r="H787"/>
      <c r="I787"/>
    </row>
    <row r="788" spans="1:9" x14ac:dyDescent="0.25">
      <c r="A788"/>
      <c r="B788"/>
      <c r="C788"/>
      <c r="D788"/>
      <c r="E788"/>
      <c r="F788"/>
      <c r="G788"/>
      <c r="H788"/>
      <c r="I788"/>
    </row>
    <row r="789" spans="1:9" x14ac:dyDescent="0.25">
      <c r="A789"/>
      <c r="B789"/>
      <c r="C789"/>
      <c r="D789"/>
      <c r="E789"/>
      <c r="F789"/>
      <c r="G789"/>
      <c r="H789"/>
      <c r="I789"/>
    </row>
    <row r="790" spans="1:9" x14ac:dyDescent="0.25">
      <c r="A790"/>
      <c r="B790"/>
      <c r="C790"/>
      <c r="D790"/>
      <c r="E790"/>
      <c r="F790"/>
      <c r="G790"/>
      <c r="H790"/>
      <c r="I790"/>
    </row>
    <row r="791" spans="1:9" x14ac:dyDescent="0.25">
      <c r="A791"/>
      <c r="B791"/>
      <c r="C791"/>
      <c r="D791"/>
      <c r="E791"/>
      <c r="F791"/>
      <c r="G791"/>
      <c r="H791"/>
      <c r="I791"/>
    </row>
    <row r="792" spans="1:9" x14ac:dyDescent="0.25">
      <c r="A792"/>
      <c r="B792"/>
      <c r="C792"/>
      <c r="D792"/>
      <c r="E792"/>
      <c r="F792"/>
      <c r="G792"/>
      <c r="H792"/>
      <c r="I792"/>
    </row>
    <row r="793" spans="1:9" x14ac:dyDescent="0.25">
      <c r="A793"/>
      <c r="B793"/>
      <c r="C793"/>
      <c r="D793"/>
      <c r="E793"/>
      <c r="F793"/>
      <c r="G793"/>
      <c r="H793"/>
      <c r="I793"/>
    </row>
    <row r="794" spans="1:9" x14ac:dyDescent="0.25">
      <c r="A794"/>
      <c r="B794"/>
      <c r="C794"/>
      <c r="D794"/>
      <c r="E794"/>
      <c r="F794"/>
      <c r="G794"/>
      <c r="H794"/>
      <c r="I794"/>
    </row>
    <row r="795" spans="1:9" x14ac:dyDescent="0.25">
      <c r="A795"/>
      <c r="B795"/>
      <c r="C795"/>
      <c r="D795"/>
      <c r="E795"/>
      <c r="F795"/>
      <c r="G795"/>
      <c r="H795"/>
      <c r="I795"/>
    </row>
    <row r="796" spans="1:9" x14ac:dyDescent="0.25">
      <c r="A796"/>
      <c r="B796"/>
      <c r="C796"/>
      <c r="D796"/>
      <c r="E796"/>
      <c r="F796"/>
      <c r="G796"/>
      <c r="H796"/>
      <c r="I796"/>
    </row>
    <row r="797" spans="1:9" x14ac:dyDescent="0.25">
      <c r="A797"/>
      <c r="B797"/>
      <c r="C797"/>
      <c r="D797"/>
      <c r="E797"/>
      <c r="F797"/>
      <c r="G797"/>
      <c r="H797"/>
      <c r="I797"/>
    </row>
    <row r="798" spans="1:9" x14ac:dyDescent="0.25">
      <c r="A798"/>
      <c r="B798"/>
      <c r="C798"/>
      <c r="D798"/>
      <c r="E798"/>
      <c r="F798"/>
      <c r="G798"/>
      <c r="H798"/>
      <c r="I798"/>
    </row>
    <row r="799" spans="1:9" x14ac:dyDescent="0.25">
      <c r="A799"/>
      <c r="B799"/>
      <c r="C799"/>
      <c r="D799"/>
      <c r="E799"/>
      <c r="F799"/>
      <c r="G799"/>
      <c r="H799"/>
      <c r="I799"/>
    </row>
    <row r="800" spans="1:9" x14ac:dyDescent="0.25">
      <c r="A800"/>
      <c r="B800"/>
      <c r="C800"/>
      <c r="D800"/>
      <c r="E800"/>
      <c r="F800"/>
      <c r="G800"/>
      <c r="H800"/>
      <c r="I800"/>
    </row>
    <row r="801" spans="1:9" x14ac:dyDescent="0.25">
      <c r="A801"/>
      <c r="B801"/>
      <c r="C801"/>
      <c r="D801"/>
      <c r="E801"/>
      <c r="F801"/>
      <c r="G801"/>
      <c r="H801"/>
      <c r="I801"/>
    </row>
    <row r="802" spans="1:9" x14ac:dyDescent="0.25">
      <c r="A802"/>
      <c r="B802"/>
      <c r="C802"/>
      <c r="D802"/>
      <c r="E802"/>
      <c r="F802"/>
      <c r="G802"/>
      <c r="H802"/>
      <c r="I802"/>
    </row>
    <row r="803" spans="1:9" x14ac:dyDescent="0.25">
      <c r="A803"/>
      <c r="B803"/>
      <c r="C803"/>
      <c r="D803"/>
      <c r="E803"/>
      <c r="F803"/>
      <c r="G803"/>
      <c r="H803"/>
      <c r="I803"/>
    </row>
    <row r="804" spans="1:9" x14ac:dyDescent="0.25">
      <c r="A804"/>
      <c r="B804"/>
      <c r="C804"/>
      <c r="D804"/>
      <c r="E804"/>
      <c r="F804"/>
      <c r="G804"/>
      <c r="H804"/>
      <c r="I804"/>
    </row>
    <row r="805" spans="1:9" x14ac:dyDescent="0.25">
      <c r="A805"/>
      <c r="B805"/>
      <c r="C805"/>
      <c r="D805"/>
      <c r="E805"/>
      <c r="F805"/>
      <c r="G805"/>
      <c r="H805"/>
      <c r="I805"/>
    </row>
    <row r="806" spans="1:9" x14ac:dyDescent="0.25">
      <c r="A806"/>
      <c r="B806"/>
      <c r="C806"/>
      <c r="D806"/>
      <c r="E806"/>
      <c r="F806"/>
      <c r="G806"/>
      <c r="H806"/>
      <c r="I806"/>
    </row>
    <row r="807" spans="1:9" x14ac:dyDescent="0.25">
      <c r="A807"/>
      <c r="B807"/>
      <c r="C807"/>
      <c r="D807"/>
      <c r="E807"/>
      <c r="F807"/>
      <c r="G807"/>
      <c r="H807"/>
      <c r="I807"/>
    </row>
    <row r="808" spans="1:9" x14ac:dyDescent="0.25">
      <c r="A808"/>
      <c r="B808"/>
      <c r="C808"/>
      <c r="D808"/>
      <c r="E808"/>
      <c r="F808"/>
      <c r="G808"/>
      <c r="H808"/>
      <c r="I808"/>
    </row>
    <row r="809" spans="1:9" x14ac:dyDescent="0.25">
      <c r="A809"/>
      <c r="B809"/>
      <c r="C809"/>
      <c r="D809"/>
      <c r="E809"/>
      <c r="F809"/>
      <c r="G809"/>
      <c r="H809"/>
      <c r="I809"/>
    </row>
    <row r="810" spans="1:9" x14ac:dyDescent="0.25">
      <c r="A810"/>
      <c r="B810"/>
      <c r="C810"/>
      <c r="D810"/>
      <c r="E810"/>
      <c r="F810"/>
      <c r="G810"/>
      <c r="H810"/>
      <c r="I810"/>
    </row>
    <row r="811" spans="1:9" x14ac:dyDescent="0.25">
      <c r="A811"/>
      <c r="B811"/>
      <c r="C811"/>
      <c r="D811"/>
      <c r="E811"/>
      <c r="F811"/>
      <c r="G811"/>
      <c r="H811"/>
      <c r="I811"/>
    </row>
    <row r="812" spans="1:9" x14ac:dyDescent="0.25">
      <c r="A812"/>
      <c r="B812"/>
      <c r="C812"/>
      <c r="D812"/>
      <c r="E812"/>
      <c r="F812"/>
      <c r="G812"/>
      <c r="H812"/>
      <c r="I812"/>
    </row>
    <row r="813" spans="1:9" x14ac:dyDescent="0.25">
      <c r="A813"/>
      <c r="B813"/>
      <c r="C813"/>
      <c r="D813"/>
      <c r="E813"/>
      <c r="F813"/>
      <c r="G813"/>
      <c r="H813"/>
      <c r="I813"/>
    </row>
    <row r="814" spans="1:9" x14ac:dyDescent="0.25">
      <c r="A814"/>
      <c r="B814"/>
      <c r="C814"/>
      <c r="D814"/>
      <c r="E814"/>
      <c r="F814"/>
      <c r="G814"/>
      <c r="H814"/>
      <c r="I814"/>
    </row>
    <row r="815" spans="1:9" x14ac:dyDescent="0.25">
      <c r="A815"/>
      <c r="B815"/>
      <c r="C815"/>
      <c r="D815"/>
      <c r="E815"/>
      <c r="F815"/>
      <c r="G815"/>
      <c r="H815"/>
      <c r="I815"/>
    </row>
    <row r="816" spans="1:9" x14ac:dyDescent="0.25">
      <c r="A816"/>
      <c r="B816"/>
      <c r="C816"/>
      <c r="D816"/>
      <c r="E816"/>
      <c r="F816"/>
      <c r="G816"/>
      <c r="H816"/>
      <c r="I816"/>
    </row>
    <row r="817" spans="1:9" x14ac:dyDescent="0.25">
      <c r="A817"/>
      <c r="B817"/>
      <c r="C817"/>
      <c r="D817"/>
      <c r="E817"/>
      <c r="F817"/>
      <c r="G817"/>
      <c r="H817"/>
      <c r="I817"/>
    </row>
    <row r="818" spans="1:9" x14ac:dyDescent="0.25">
      <c r="A818"/>
      <c r="B818"/>
      <c r="C818"/>
      <c r="D818"/>
      <c r="E818"/>
      <c r="F818"/>
      <c r="G818"/>
      <c r="H818"/>
      <c r="I818"/>
    </row>
    <row r="819" spans="1:9" x14ac:dyDescent="0.25">
      <c r="A819"/>
      <c r="B819"/>
      <c r="C819"/>
      <c r="D819"/>
      <c r="E819"/>
      <c r="F819"/>
      <c r="G819"/>
      <c r="H819"/>
      <c r="I819"/>
    </row>
    <row r="820" spans="1:9" x14ac:dyDescent="0.25">
      <c r="A820"/>
      <c r="B820"/>
      <c r="C820"/>
      <c r="D820"/>
      <c r="E820"/>
      <c r="F820"/>
      <c r="G820"/>
      <c r="H820"/>
      <c r="I820"/>
    </row>
    <row r="821" spans="1:9" x14ac:dyDescent="0.25">
      <c r="A821"/>
      <c r="B821"/>
      <c r="C821"/>
      <c r="D821"/>
      <c r="E821"/>
      <c r="F821"/>
      <c r="G821"/>
      <c r="H821"/>
      <c r="I821"/>
    </row>
    <row r="822" spans="1:9" x14ac:dyDescent="0.25">
      <c r="A822"/>
      <c r="B822"/>
      <c r="C822"/>
      <c r="D822"/>
      <c r="E822"/>
      <c r="F822"/>
      <c r="G822"/>
      <c r="H822"/>
      <c r="I822"/>
    </row>
    <row r="823" spans="1:9" x14ac:dyDescent="0.25">
      <c r="A823"/>
      <c r="B823"/>
      <c r="C823"/>
      <c r="D823"/>
      <c r="E823"/>
      <c r="F823"/>
      <c r="G823"/>
      <c r="H823"/>
      <c r="I823"/>
    </row>
    <row r="824" spans="1:9" x14ac:dyDescent="0.25">
      <c r="A824"/>
      <c r="B824"/>
      <c r="C824"/>
      <c r="D824"/>
      <c r="E824"/>
      <c r="F824"/>
      <c r="G824"/>
      <c r="H824"/>
      <c r="I824"/>
    </row>
    <row r="825" spans="1:9" x14ac:dyDescent="0.25">
      <c r="A825"/>
      <c r="B825"/>
      <c r="C825"/>
      <c r="D825"/>
      <c r="E825"/>
      <c r="F825"/>
      <c r="G825"/>
      <c r="H825"/>
      <c r="I825"/>
    </row>
    <row r="826" spans="1:9" x14ac:dyDescent="0.25">
      <c r="A826"/>
      <c r="B826"/>
      <c r="C826"/>
      <c r="D826"/>
      <c r="E826"/>
      <c r="F826"/>
      <c r="G826"/>
      <c r="H826"/>
      <c r="I826"/>
    </row>
    <row r="827" spans="1:9" x14ac:dyDescent="0.25">
      <c r="A827"/>
      <c r="B827"/>
      <c r="C827"/>
      <c r="D827"/>
      <c r="E827"/>
      <c r="F827"/>
      <c r="G827"/>
      <c r="H827"/>
      <c r="I827"/>
    </row>
    <row r="828" spans="1:9" x14ac:dyDescent="0.25">
      <c r="A828"/>
      <c r="B828"/>
      <c r="C828"/>
      <c r="D828"/>
      <c r="E828"/>
      <c r="F828"/>
      <c r="G828"/>
      <c r="H828"/>
      <c r="I828"/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B891"/>
      <c r="C891"/>
      <c r="D891"/>
      <c r="E891"/>
      <c r="F891"/>
      <c r="G891"/>
      <c r="H891"/>
      <c r="I891"/>
    </row>
    <row r="892" spans="1:9" x14ac:dyDescent="0.25">
      <c r="A892"/>
      <c r="B892"/>
      <c r="C892"/>
      <c r="D892"/>
      <c r="E892"/>
      <c r="F892"/>
      <c r="G892"/>
      <c r="H892"/>
      <c r="I892"/>
    </row>
    <row r="893" spans="1:9" x14ac:dyDescent="0.25">
      <c r="A893"/>
      <c r="B893"/>
      <c r="C893"/>
      <c r="D893"/>
      <c r="E893"/>
      <c r="F893"/>
      <c r="G893"/>
      <c r="H893"/>
      <c r="I893"/>
    </row>
    <row r="894" spans="1:9" x14ac:dyDescent="0.25">
      <c r="A894"/>
      <c r="B894"/>
      <c r="C894"/>
      <c r="D894"/>
      <c r="E894"/>
      <c r="F894"/>
      <c r="G894"/>
      <c r="H894"/>
      <c r="I894"/>
    </row>
    <row r="895" spans="1:9" x14ac:dyDescent="0.25">
      <c r="A895"/>
      <c r="B895"/>
      <c r="C895"/>
      <c r="D895"/>
      <c r="E895"/>
      <c r="F895"/>
      <c r="G895"/>
      <c r="H895"/>
      <c r="I895"/>
    </row>
    <row r="896" spans="1:9" x14ac:dyDescent="0.25">
      <c r="A896"/>
      <c r="B896"/>
      <c r="C896"/>
      <c r="D896"/>
      <c r="E896"/>
      <c r="F896"/>
      <c r="G896"/>
      <c r="H896"/>
      <c r="I896"/>
    </row>
    <row r="897" spans="1:9" x14ac:dyDescent="0.25">
      <c r="A897"/>
      <c r="B897"/>
      <c r="C897"/>
      <c r="D897"/>
      <c r="E897"/>
      <c r="F897"/>
      <c r="G897"/>
      <c r="H897"/>
      <c r="I897"/>
    </row>
    <row r="898" spans="1:9" x14ac:dyDescent="0.25">
      <c r="A898"/>
      <c r="B898"/>
      <c r="C898"/>
      <c r="D898"/>
      <c r="E898"/>
      <c r="F898"/>
      <c r="G898"/>
      <c r="H898"/>
      <c r="I898"/>
    </row>
    <row r="899" spans="1:9" x14ac:dyDescent="0.25">
      <c r="A899"/>
      <c r="B899"/>
      <c r="C899"/>
      <c r="D899"/>
      <c r="E899"/>
      <c r="F899"/>
      <c r="G899"/>
      <c r="H899"/>
      <c r="I899"/>
    </row>
    <row r="900" spans="1:9" x14ac:dyDescent="0.25">
      <c r="A900"/>
      <c r="B900"/>
      <c r="C900"/>
      <c r="D900"/>
      <c r="E900"/>
      <c r="F900"/>
      <c r="G900"/>
      <c r="H900"/>
      <c r="I900"/>
    </row>
    <row r="901" spans="1:9" x14ac:dyDescent="0.25">
      <c r="A901"/>
      <c r="B901"/>
      <c r="C901"/>
      <c r="D901"/>
      <c r="E901"/>
      <c r="F901"/>
      <c r="G901"/>
      <c r="H901"/>
      <c r="I901"/>
    </row>
    <row r="902" spans="1:9" x14ac:dyDescent="0.25">
      <c r="A902"/>
      <c r="B902"/>
      <c r="C902"/>
      <c r="D902"/>
      <c r="E902"/>
      <c r="F902"/>
      <c r="G902"/>
      <c r="H902"/>
      <c r="I902"/>
    </row>
    <row r="903" spans="1:9" x14ac:dyDescent="0.25">
      <c r="A903"/>
      <c r="B903"/>
      <c r="C903"/>
      <c r="D903"/>
      <c r="E903"/>
      <c r="F903"/>
      <c r="G903"/>
      <c r="H903"/>
      <c r="I903"/>
    </row>
    <row r="904" spans="1:9" x14ac:dyDescent="0.25">
      <c r="A904"/>
      <c r="B904"/>
      <c r="C904"/>
      <c r="D904"/>
      <c r="E904"/>
      <c r="F904"/>
      <c r="G904"/>
      <c r="H904"/>
      <c r="I904"/>
    </row>
    <row r="905" spans="1:9" x14ac:dyDescent="0.25">
      <c r="A905"/>
      <c r="B905"/>
      <c r="C905"/>
      <c r="D905"/>
      <c r="E905"/>
      <c r="F905"/>
      <c r="G905"/>
      <c r="H905"/>
      <c r="I905"/>
    </row>
    <row r="906" spans="1:9" x14ac:dyDescent="0.25">
      <c r="A906"/>
      <c r="B906"/>
      <c r="C906"/>
      <c r="D906"/>
      <c r="E906"/>
      <c r="F906"/>
      <c r="G906"/>
      <c r="H906"/>
      <c r="I906"/>
    </row>
    <row r="907" spans="1:9" x14ac:dyDescent="0.25">
      <c r="A907"/>
      <c r="B907"/>
      <c r="C907"/>
      <c r="D907"/>
      <c r="E907"/>
      <c r="F907"/>
      <c r="G907"/>
      <c r="H907"/>
      <c r="I907"/>
    </row>
    <row r="908" spans="1:9" x14ac:dyDescent="0.25">
      <c r="A908"/>
      <c r="B908"/>
      <c r="C908"/>
      <c r="D908"/>
      <c r="E908"/>
      <c r="F908"/>
      <c r="G908"/>
      <c r="H908"/>
      <c r="I908"/>
    </row>
    <row r="909" spans="1:9" x14ac:dyDescent="0.25">
      <c r="A909"/>
      <c r="B909"/>
      <c r="C909"/>
      <c r="D909"/>
      <c r="E909"/>
      <c r="F909"/>
      <c r="G909"/>
      <c r="H909"/>
      <c r="I909"/>
    </row>
    <row r="910" spans="1:9" x14ac:dyDescent="0.25">
      <c r="A910"/>
      <c r="B910"/>
      <c r="C910"/>
      <c r="D910"/>
      <c r="E910"/>
      <c r="F910"/>
      <c r="G910"/>
      <c r="H910"/>
      <c r="I910"/>
    </row>
    <row r="911" spans="1:9" x14ac:dyDescent="0.25">
      <c r="A911"/>
      <c r="B911"/>
      <c r="C911"/>
      <c r="D911"/>
      <c r="E911"/>
      <c r="F911"/>
      <c r="G911"/>
      <c r="H911"/>
      <c r="I911"/>
    </row>
    <row r="912" spans="1:9" x14ac:dyDescent="0.25">
      <c r="A912"/>
      <c r="B912"/>
      <c r="C912"/>
      <c r="D912"/>
      <c r="E912"/>
      <c r="F912"/>
      <c r="G912"/>
      <c r="H912"/>
      <c r="I912"/>
    </row>
    <row r="913" spans="1:9" x14ac:dyDescent="0.25">
      <c r="A913"/>
      <c r="B913"/>
      <c r="C913"/>
      <c r="D913"/>
      <c r="E913"/>
      <c r="F913"/>
      <c r="G913"/>
      <c r="H913"/>
      <c r="I913"/>
    </row>
    <row r="914" spans="1:9" x14ac:dyDescent="0.25">
      <c r="A914"/>
      <c r="B914"/>
      <c r="C914"/>
      <c r="D914"/>
      <c r="E914"/>
      <c r="F914"/>
      <c r="G914"/>
      <c r="H914"/>
      <c r="I914"/>
    </row>
    <row r="915" spans="1:9" x14ac:dyDescent="0.25">
      <c r="A915"/>
      <c r="B915"/>
      <c r="C915"/>
      <c r="D915"/>
      <c r="E915"/>
      <c r="F915"/>
      <c r="G915"/>
      <c r="H915"/>
      <c r="I915"/>
    </row>
    <row r="916" spans="1:9" x14ac:dyDescent="0.25">
      <c r="A916"/>
      <c r="B916"/>
      <c r="C916"/>
      <c r="D916"/>
      <c r="E916"/>
      <c r="F916"/>
      <c r="G916"/>
      <c r="H916"/>
      <c r="I916"/>
    </row>
    <row r="917" spans="1:9" x14ac:dyDescent="0.25">
      <c r="A917"/>
      <c r="B917"/>
      <c r="C917"/>
      <c r="D917"/>
      <c r="E917"/>
      <c r="F917"/>
      <c r="G917"/>
      <c r="H917"/>
      <c r="I917"/>
    </row>
    <row r="918" spans="1:9" x14ac:dyDescent="0.25">
      <c r="A918"/>
      <c r="B918"/>
      <c r="C918"/>
      <c r="D918"/>
      <c r="E918"/>
      <c r="F918"/>
      <c r="G918"/>
      <c r="H918"/>
      <c r="I918"/>
    </row>
    <row r="919" spans="1:9" x14ac:dyDescent="0.25">
      <c r="A919"/>
      <c r="B919"/>
      <c r="C919"/>
      <c r="D919"/>
      <c r="E919"/>
      <c r="F919"/>
      <c r="G919"/>
      <c r="H919"/>
      <c r="I919"/>
    </row>
    <row r="920" spans="1:9" x14ac:dyDescent="0.25">
      <c r="A920"/>
      <c r="B920"/>
      <c r="C920"/>
      <c r="D920"/>
      <c r="E920"/>
      <c r="F920"/>
      <c r="G920"/>
      <c r="H920"/>
      <c r="I920"/>
    </row>
    <row r="921" spans="1:9" x14ac:dyDescent="0.25">
      <c r="A921"/>
      <c r="B921"/>
      <c r="C921"/>
      <c r="D921"/>
      <c r="E921"/>
      <c r="F921"/>
      <c r="G921"/>
      <c r="H921"/>
      <c r="I921"/>
    </row>
    <row r="922" spans="1:9" x14ac:dyDescent="0.25">
      <c r="A922"/>
      <c r="B922"/>
      <c r="C922"/>
      <c r="D922"/>
      <c r="E922"/>
      <c r="F922"/>
      <c r="G922"/>
      <c r="H922"/>
      <c r="I922"/>
    </row>
    <row r="923" spans="1:9" x14ac:dyDescent="0.25">
      <c r="A923"/>
      <c r="B923"/>
      <c r="C923"/>
      <c r="D923"/>
      <c r="E923"/>
      <c r="F923"/>
      <c r="G923"/>
      <c r="H923"/>
      <c r="I923"/>
    </row>
    <row r="924" spans="1:9" x14ac:dyDescent="0.25">
      <c r="A924"/>
      <c r="B924"/>
      <c r="C924"/>
      <c r="D924"/>
      <c r="E924"/>
      <c r="F924"/>
      <c r="G924"/>
      <c r="H924"/>
      <c r="I924"/>
    </row>
    <row r="925" spans="1:9" x14ac:dyDescent="0.25">
      <c r="A925"/>
      <c r="B925"/>
      <c r="C925"/>
      <c r="D925"/>
      <c r="E925"/>
      <c r="F925"/>
      <c r="G925"/>
      <c r="H925"/>
      <c r="I925"/>
    </row>
    <row r="926" spans="1:9" x14ac:dyDescent="0.25">
      <c r="A926"/>
      <c r="B926"/>
      <c r="C926"/>
      <c r="D926"/>
      <c r="E926"/>
      <c r="F926"/>
      <c r="G926"/>
      <c r="H926"/>
      <c r="I926"/>
    </row>
    <row r="927" spans="1:9" x14ac:dyDescent="0.25">
      <c r="A927"/>
      <c r="B927"/>
      <c r="C927"/>
      <c r="D927"/>
      <c r="E927"/>
      <c r="F927"/>
      <c r="G927"/>
      <c r="H927"/>
      <c r="I927"/>
    </row>
    <row r="928" spans="1:9" x14ac:dyDescent="0.25">
      <c r="A928"/>
      <c r="B928"/>
      <c r="C928"/>
      <c r="D928"/>
      <c r="E928"/>
      <c r="F928"/>
      <c r="G928"/>
      <c r="H928"/>
      <c r="I928"/>
    </row>
    <row r="929" spans="1:9" x14ac:dyDescent="0.25">
      <c r="A929"/>
      <c r="B929"/>
      <c r="C929"/>
      <c r="D929"/>
      <c r="E929"/>
      <c r="F929"/>
      <c r="G929"/>
      <c r="H929"/>
      <c r="I929"/>
    </row>
    <row r="930" spans="1:9" x14ac:dyDescent="0.25">
      <c r="A930"/>
      <c r="B930"/>
      <c r="C930"/>
      <c r="D930"/>
      <c r="E930"/>
      <c r="F930"/>
      <c r="G930"/>
      <c r="H930"/>
      <c r="I930"/>
    </row>
    <row r="931" spans="1:9" x14ac:dyDescent="0.25">
      <c r="A931"/>
      <c r="B931"/>
      <c r="C931"/>
      <c r="D931"/>
      <c r="E931"/>
      <c r="F931"/>
      <c r="G931"/>
      <c r="H931"/>
      <c r="I931"/>
    </row>
    <row r="932" spans="1:9" x14ac:dyDescent="0.25">
      <c r="A932"/>
      <c r="B932"/>
      <c r="C932"/>
      <c r="D932"/>
      <c r="E932"/>
      <c r="F932"/>
      <c r="G932"/>
      <c r="H932"/>
      <c r="I932"/>
    </row>
    <row r="933" spans="1:9" x14ac:dyDescent="0.25">
      <c r="A933"/>
      <c r="B933"/>
      <c r="C933"/>
      <c r="D933"/>
      <c r="E933"/>
      <c r="F933"/>
      <c r="G933"/>
      <c r="H933"/>
      <c r="I933"/>
    </row>
    <row r="934" spans="1:9" x14ac:dyDescent="0.25">
      <c r="A934"/>
      <c r="B934"/>
      <c r="C934"/>
      <c r="D934"/>
      <c r="E934"/>
      <c r="F934"/>
      <c r="G934"/>
      <c r="H934"/>
      <c r="I934"/>
    </row>
    <row r="935" spans="1:9" x14ac:dyDescent="0.25">
      <c r="A935"/>
      <c r="B935"/>
      <c r="C935"/>
      <c r="D935"/>
      <c r="E935"/>
      <c r="F935"/>
      <c r="G935"/>
      <c r="H935"/>
      <c r="I935"/>
    </row>
    <row r="936" spans="1:9" x14ac:dyDescent="0.25">
      <c r="A936"/>
      <c r="B936"/>
      <c r="C936"/>
      <c r="D936"/>
      <c r="E936"/>
      <c r="F936"/>
      <c r="G936"/>
      <c r="H936"/>
      <c r="I936"/>
    </row>
    <row r="937" spans="1:9" x14ac:dyDescent="0.25">
      <c r="A937"/>
      <c r="B937"/>
      <c r="C937"/>
      <c r="D937"/>
      <c r="E937"/>
      <c r="F937"/>
      <c r="G937"/>
      <c r="H937"/>
      <c r="I937"/>
    </row>
    <row r="938" spans="1:9" x14ac:dyDescent="0.25">
      <c r="A938"/>
      <c r="B938"/>
      <c r="C938"/>
      <c r="D938"/>
      <c r="E938"/>
      <c r="F938"/>
      <c r="G938"/>
      <c r="H938"/>
      <c r="I938"/>
    </row>
    <row r="939" spans="1:9" x14ac:dyDescent="0.25">
      <c r="A939"/>
      <c r="B939"/>
      <c r="C939"/>
      <c r="D939"/>
      <c r="E939"/>
      <c r="F939"/>
      <c r="G939"/>
      <c r="H939"/>
      <c r="I939"/>
    </row>
    <row r="940" spans="1:9" x14ac:dyDescent="0.25">
      <c r="A940"/>
      <c r="B940"/>
      <c r="C940"/>
      <c r="D940"/>
      <c r="E940"/>
      <c r="F940"/>
      <c r="G940"/>
      <c r="H940"/>
      <c r="I940"/>
    </row>
    <row r="941" spans="1:9" x14ac:dyDescent="0.25">
      <c r="A941"/>
      <c r="B941"/>
      <c r="C941"/>
      <c r="D941"/>
      <c r="E941"/>
      <c r="F941"/>
      <c r="G941"/>
      <c r="H941"/>
      <c r="I941"/>
    </row>
    <row r="942" spans="1:9" x14ac:dyDescent="0.25">
      <c r="A942"/>
      <c r="B942"/>
      <c r="C942"/>
      <c r="D942"/>
      <c r="E942"/>
      <c r="F942"/>
      <c r="G942"/>
      <c r="H942"/>
      <c r="I942"/>
    </row>
    <row r="943" spans="1:9" x14ac:dyDescent="0.25">
      <c r="A943"/>
      <c r="B943"/>
      <c r="C943"/>
      <c r="D943"/>
      <c r="E943"/>
      <c r="F943"/>
      <c r="G943"/>
      <c r="H943"/>
      <c r="I943"/>
    </row>
    <row r="944" spans="1:9" x14ac:dyDescent="0.25">
      <c r="A944"/>
      <c r="B944"/>
      <c r="C944"/>
      <c r="D944"/>
      <c r="E944"/>
      <c r="F944"/>
      <c r="G944"/>
      <c r="H944"/>
      <c r="I944"/>
    </row>
    <row r="945" spans="1:9" x14ac:dyDescent="0.25">
      <c r="A945"/>
      <c r="B945"/>
      <c r="C945"/>
      <c r="D945"/>
      <c r="E945"/>
      <c r="F945"/>
      <c r="G945"/>
      <c r="H945"/>
      <c r="I945"/>
    </row>
    <row r="946" spans="1:9" x14ac:dyDescent="0.25">
      <c r="A946"/>
      <c r="B946"/>
      <c r="C946"/>
      <c r="D946"/>
      <c r="E946"/>
      <c r="F946"/>
      <c r="G946"/>
      <c r="H946"/>
      <c r="I946"/>
    </row>
    <row r="947" spans="1:9" x14ac:dyDescent="0.25">
      <c r="A947"/>
      <c r="B947"/>
      <c r="C947"/>
      <c r="D947"/>
      <c r="E947"/>
      <c r="F947"/>
      <c r="G947"/>
      <c r="H947"/>
      <c r="I947"/>
    </row>
    <row r="948" spans="1:9" x14ac:dyDescent="0.25">
      <c r="A948"/>
      <c r="B948"/>
      <c r="C948"/>
      <c r="D948"/>
      <c r="E948"/>
      <c r="F948"/>
      <c r="G948"/>
      <c r="H948"/>
      <c r="I948"/>
    </row>
    <row r="949" spans="1:9" x14ac:dyDescent="0.25">
      <c r="A949"/>
      <c r="B949"/>
      <c r="C949"/>
      <c r="D949"/>
      <c r="E949"/>
      <c r="F949"/>
      <c r="G949"/>
      <c r="H949"/>
      <c r="I949"/>
    </row>
    <row r="950" spans="1:9" x14ac:dyDescent="0.25">
      <c r="A950"/>
      <c r="B950"/>
      <c r="C950"/>
      <c r="D950"/>
      <c r="E950"/>
      <c r="F950"/>
      <c r="G950"/>
      <c r="H950"/>
      <c r="I950"/>
    </row>
    <row r="951" spans="1:9" x14ac:dyDescent="0.25">
      <c r="A951"/>
      <c r="B951"/>
      <c r="C951"/>
      <c r="D951"/>
      <c r="E951"/>
      <c r="F951"/>
      <c r="G951"/>
      <c r="H951"/>
      <c r="I951"/>
    </row>
    <row r="952" spans="1:9" x14ac:dyDescent="0.25">
      <c r="A952"/>
      <c r="B952"/>
      <c r="C952"/>
      <c r="D952"/>
      <c r="E952"/>
      <c r="F952"/>
      <c r="G952"/>
      <c r="H952"/>
      <c r="I952"/>
    </row>
    <row r="953" spans="1:9" x14ac:dyDescent="0.25">
      <c r="A953"/>
      <c r="B953"/>
      <c r="C953"/>
      <c r="D953"/>
      <c r="E953"/>
      <c r="F953"/>
      <c r="G953"/>
      <c r="H953"/>
      <c r="I953"/>
    </row>
    <row r="954" spans="1:9" x14ac:dyDescent="0.25">
      <c r="A954"/>
      <c r="B954"/>
      <c r="C954"/>
      <c r="D954"/>
      <c r="E954"/>
      <c r="F954"/>
      <c r="G954"/>
      <c r="H954"/>
      <c r="I954"/>
    </row>
    <row r="955" spans="1:9" x14ac:dyDescent="0.25">
      <c r="A955"/>
      <c r="B955"/>
      <c r="C955"/>
      <c r="D955"/>
      <c r="E955"/>
      <c r="F955"/>
      <c r="G955"/>
      <c r="H955"/>
      <c r="I955"/>
    </row>
    <row r="956" spans="1:9" x14ac:dyDescent="0.25">
      <c r="A956"/>
      <c r="B956"/>
      <c r="C956"/>
      <c r="D956"/>
      <c r="E956"/>
      <c r="F956"/>
      <c r="G956"/>
      <c r="H956"/>
      <c r="I956"/>
    </row>
    <row r="957" spans="1:9" x14ac:dyDescent="0.25">
      <c r="A957"/>
      <c r="B957"/>
      <c r="C957"/>
      <c r="D957"/>
      <c r="E957"/>
      <c r="F957"/>
      <c r="G957"/>
      <c r="H957"/>
      <c r="I957"/>
    </row>
    <row r="958" spans="1:9" x14ac:dyDescent="0.25">
      <c r="A958"/>
      <c r="B958"/>
      <c r="C958"/>
      <c r="D958"/>
      <c r="E958"/>
      <c r="F958"/>
      <c r="G958"/>
      <c r="H958"/>
      <c r="I958"/>
    </row>
    <row r="959" spans="1:9" x14ac:dyDescent="0.25">
      <c r="A959"/>
      <c r="B959"/>
      <c r="C959"/>
      <c r="D959"/>
      <c r="E959"/>
      <c r="F959"/>
      <c r="G959"/>
      <c r="H959"/>
      <c r="I959"/>
    </row>
    <row r="960" spans="1:9" x14ac:dyDescent="0.25">
      <c r="A960"/>
      <c r="B960"/>
      <c r="C960"/>
      <c r="D960"/>
      <c r="E960"/>
      <c r="F960"/>
      <c r="G960"/>
      <c r="H960"/>
      <c r="I960"/>
    </row>
    <row r="961" spans="1:9" x14ac:dyDescent="0.25">
      <c r="A961"/>
      <c r="B961"/>
      <c r="C961"/>
      <c r="D961"/>
      <c r="E961"/>
      <c r="F961"/>
      <c r="G961"/>
      <c r="H961"/>
      <c r="I961"/>
    </row>
    <row r="962" spans="1:9" x14ac:dyDescent="0.25">
      <c r="A962"/>
      <c r="B962"/>
      <c r="C962"/>
      <c r="D962"/>
      <c r="E962"/>
      <c r="F962"/>
      <c r="G962"/>
      <c r="H962"/>
      <c r="I962"/>
    </row>
    <row r="963" spans="1:9" x14ac:dyDescent="0.25">
      <c r="A963"/>
      <c r="B963"/>
      <c r="C963"/>
      <c r="D963"/>
      <c r="E963"/>
      <c r="F963"/>
      <c r="G963"/>
      <c r="H963"/>
      <c r="I963"/>
    </row>
    <row r="964" spans="1:9" x14ac:dyDescent="0.25">
      <c r="A964"/>
      <c r="B964"/>
      <c r="C964"/>
      <c r="D964"/>
      <c r="E964"/>
      <c r="F964"/>
      <c r="G964"/>
      <c r="H964"/>
      <c r="I964"/>
    </row>
    <row r="965" spans="1:9" x14ac:dyDescent="0.25">
      <c r="A965"/>
      <c r="B965"/>
      <c r="C965"/>
      <c r="D965"/>
      <c r="E965"/>
      <c r="F965"/>
      <c r="G965"/>
      <c r="H965"/>
      <c r="I965"/>
    </row>
    <row r="966" spans="1:9" x14ac:dyDescent="0.25">
      <c r="A966"/>
      <c r="B966"/>
      <c r="C966"/>
      <c r="D966"/>
      <c r="E966"/>
      <c r="F966"/>
      <c r="G966"/>
      <c r="H966"/>
      <c r="I966"/>
    </row>
    <row r="967" spans="1:9" x14ac:dyDescent="0.25">
      <c r="A967"/>
      <c r="B967"/>
      <c r="C967"/>
      <c r="D967"/>
      <c r="E967"/>
      <c r="F967"/>
      <c r="G967"/>
      <c r="H967"/>
      <c r="I967"/>
    </row>
    <row r="968" spans="1:9" x14ac:dyDescent="0.25">
      <c r="A968"/>
      <c r="B968"/>
      <c r="C968"/>
      <c r="D968"/>
      <c r="E968"/>
      <c r="F968"/>
      <c r="G968"/>
      <c r="H968"/>
      <c r="I968"/>
    </row>
    <row r="969" spans="1:9" x14ac:dyDescent="0.25">
      <c r="A969"/>
      <c r="B969"/>
      <c r="C969"/>
      <c r="D969"/>
      <c r="E969"/>
      <c r="F969"/>
      <c r="G969"/>
      <c r="H969"/>
      <c r="I969"/>
    </row>
    <row r="970" spans="1:9" x14ac:dyDescent="0.25">
      <c r="A970"/>
      <c r="B970"/>
      <c r="C970"/>
      <c r="D970"/>
      <c r="E970"/>
      <c r="F970"/>
      <c r="G970"/>
      <c r="H970"/>
      <c r="I970"/>
    </row>
    <row r="971" spans="1:9" x14ac:dyDescent="0.25">
      <c r="A971"/>
      <c r="B971"/>
      <c r="C971"/>
      <c r="D971"/>
      <c r="E971"/>
      <c r="F971"/>
      <c r="G971"/>
      <c r="H971"/>
      <c r="I971"/>
    </row>
    <row r="972" spans="1:9" x14ac:dyDescent="0.25">
      <c r="A972"/>
      <c r="B972"/>
      <c r="C972"/>
      <c r="D972"/>
      <c r="E972"/>
      <c r="F972"/>
      <c r="G972"/>
      <c r="H972"/>
      <c r="I972"/>
    </row>
    <row r="973" spans="1:9" x14ac:dyDescent="0.25">
      <c r="A973"/>
      <c r="B973"/>
      <c r="C973"/>
      <c r="D973"/>
      <c r="E973"/>
      <c r="F973"/>
      <c r="G973"/>
      <c r="H973"/>
      <c r="I973"/>
    </row>
    <row r="974" spans="1:9" x14ac:dyDescent="0.25">
      <c r="A974"/>
      <c r="B974"/>
      <c r="C974"/>
      <c r="D974"/>
      <c r="E974"/>
      <c r="F974"/>
      <c r="G974"/>
      <c r="H974"/>
      <c r="I974"/>
    </row>
    <row r="975" spans="1:9" x14ac:dyDescent="0.25">
      <c r="A975"/>
      <c r="B975"/>
      <c r="C975"/>
      <c r="D975"/>
      <c r="E975"/>
      <c r="F975"/>
      <c r="G975"/>
      <c r="H975"/>
      <c r="I975"/>
    </row>
    <row r="976" spans="1:9" x14ac:dyDescent="0.25">
      <c r="A976"/>
      <c r="B976"/>
      <c r="C976"/>
      <c r="D976"/>
      <c r="E976"/>
      <c r="F976"/>
      <c r="G976"/>
      <c r="H976"/>
      <c r="I976"/>
    </row>
    <row r="977" spans="1:9" x14ac:dyDescent="0.25">
      <c r="A977"/>
      <c r="B977"/>
      <c r="C977"/>
      <c r="D977"/>
      <c r="E977"/>
      <c r="F977"/>
      <c r="G977"/>
      <c r="H977"/>
      <c r="I977"/>
    </row>
    <row r="978" spans="1:9" x14ac:dyDescent="0.25">
      <c r="A978"/>
      <c r="B978"/>
      <c r="C978"/>
      <c r="D978"/>
      <c r="E978"/>
      <c r="F978"/>
      <c r="G978"/>
      <c r="H978"/>
      <c r="I978"/>
    </row>
    <row r="979" spans="1:9" x14ac:dyDescent="0.25">
      <c r="A979"/>
      <c r="B979"/>
      <c r="C979"/>
      <c r="D979"/>
      <c r="E979"/>
      <c r="F979"/>
      <c r="G979"/>
      <c r="H979"/>
      <c r="I979"/>
    </row>
    <row r="980" spans="1:9" x14ac:dyDescent="0.25">
      <c r="A980"/>
      <c r="B980"/>
      <c r="C980"/>
      <c r="D980"/>
      <c r="E980"/>
      <c r="F980"/>
      <c r="G980"/>
      <c r="H980"/>
      <c r="I980"/>
    </row>
    <row r="981" spans="1:9" x14ac:dyDescent="0.25">
      <c r="A981"/>
      <c r="B981"/>
      <c r="C981"/>
      <c r="D981"/>
      <c r="E981"/>
      <c r="F981"/>
      <c r="G981"/>
      <c r="H981"/>
      <c r="I981"/>
    </row>
    <row r="982" spans="1:9" x14ac:dyDescent="0.25">
      <c r="A982"/>
      <c r="B982"/>
      <c r="C982"/>
      <c r="D982"/>
      <c r="E982"/>
      <c r="F982"/>
      <c r="G982"/>
      <c r="H982"/>
      <c r="I982"/>
    </row>
    <row r="983" spans="1:9" x14ac:dyDescent="0.25">
      <c r="A983"/>
      <c r="B983"/>
      <c r="C983"/>
      <c r="D983"/>
      <c r="E983"/>
      <c r="F983"/>
      <c r="G983"/>
      <c r="H983"/>
      <c r="I983"/>
    </row>
    <row r="984" spans="1:9" x14ac:dyDescent="0.25">
      <c r="A984"/>
      <c r="B984"/>
      <c r="C984"/>
      <c r="D984"/>
      <c r="E984"/>
      <c r="F984"/>
      <c r="G984"/>
      <c r="H984"/>
      <c r="I984"/>
    </row>
    <row r="985" spans="1:9" x14ac:dyDescent="0.25">
      <c r="A985"/>
      <c r="B985"/>
      <c r="C985"/>
      <c r="D985"/>
      <c r="E985"/>
      <c r="F985"/>
      <c r="G985"/>
      <c r="H985"/>
      <c r="I985"/>
    </row>
    <row r="986" spans="1:9" x14ac:dyDescent="0.25">
      <c r="A986"/>
      <c r="B986"/>
      <c r="C986"/>
      <c r="D986"/>
      <c r="E986"/>
      <c r="F986"/>
      <c r="G986"/>
      <c r="H986"/>
      <c r="I986"/>
    </row>
    <row r="987" spans="1:9" x14ac:dyDescent="0.25">
      <c r="A987"/>
      <c r="B987"/>
      <c r="C987"/>
      <c r="D987"/>
      <c r="E987"/>
      <c r="F987"/>
      <c r="G987"/>
      <c r="H987"/>
      <c r="I987"/>
    </row>
    <row r="988" spans="1:9" x14ac:dyDescent="0.25">
      <c r="A988"/>
      <c r="B988"/>
      <c r="C988"/>
      <c r="D988"/>
      <c r="E988"/>
      <c r="F988"/>
      <c r="G988"/>
      <c r="H988"/>
      <c r="I988"/>
    </row>
    <row r="989" spans="1:9" x14ac:dyDescent="0.25">
      <c r="A989"/>
      <c r="B989"/>
      <c r="C989"/>
      <c r="D989"/>
      <c r="E989"/>
      <c r="F989"/>
      <c r="G989"/>
      <c r="H989"/>
      <c r="I989"/>
    </row>
    <row r="990" spans="1:9" x14ac:dyDescent="0.25">
      <c r="A990"/>
      <c r="B990"/>
      <c r="C990"/>
      <c r="D990"/>
      <c r="E990"/>
      <c r="F990"/>
      <c r="G990"/>
      <c r="H990"/>
      <c r="I990"/>
    </row>
    <row r="991" spans="1:9" x14ac:dyDescent="0.25">
      <c r="A991"/>
      <c r="B991"/>
      <c r="C991"/>
      <c r="D991"/>
      <c r="E991"/>
      <c r="F991"/>
      <c r="G991"/>
      <c r="H991"/>
      <c r="I991"/>
    </row>
    <row r="992" spans="1:9" x14ac:dyDescent="0.25">
      <c r="A992"/>
      <c r="B992"/>
      <c r="C992"/>
      <c r="D992"/>
      <c r="E992"/>
      <c r="F992"/>
      <c r="G992"/>
      <c r="H992"/>
      <c r="I992"/>
    </row>
    <row r="993" spans="1:9" x14ac:dyDescent="0.25">
      <c r="A993"/>
      <c r="B993"/>
      <c r="C993"/>
      <c r="D993"/>
      <c r="E993"/>
      <c r="F993"/>
      <c r="G993"/>
      <c r="H993"/>
      <c r="I993"/>
    </row>
    <row r="994" spans="1:9" x14ac:dyDescent="0.25">
      <c r="A994"/>
      <c r="B994"/>
      <c r="C994"/>
      <c r="D994"/>
      <c r="E994"/>
      <c r="F994"/>
      <c r="G994"/>
      <c r="H994"/>
      <c r="I994"/>
    </row>
    <row r="995" spans="1:9" x14ac:dyDescent="0.25">
      <c r="A995"/>
      <c r="B995"/>
      <c r="C995"/>
      <c r="D995"/>
      <c r="E995"/>
      <c r="F995"/>
      <c r="G995"/>
      <c r="H995"/>
      <c r="I995"/>
    </row>
    <row r="996" spans="1:9" x14ac:dyDescent="0.25">
      <c r="A996"/>
      <c r="B996"/>
      <c r="C996"/>
      <c r="D996"/>
      <c r="E996"/>
      <c r="F996"/>
      <c r="G996"/>
      <c r="H996"/>
      <c r="I996"/>
    </row>
    <row r="997" spans="1:9" x14ac:dyDescent="0.25">
      <c r="A997"/>
      <c r="B997"/>
      <c r="C997"/>
      <c r="D997"/>
      <c r="E997"/>
      <c r="F997"/>
      <c r="G997"/>
      <c r="H997"/>
      <c r="I997"/>
    </row>
    <row r="998" spans="1:9" x14ac:dyDescent="0.25">
      <c r="A998"/>
      <c r="B998"/>
      <c r="C998"/>
      <c r="D998"/>
      <c r="E998"/>
      <c r="F998"/>
      <c r="G998"/>
      <c r="H998"/>
      <c r="I998"/>
    </row>
    <row r="999" spans="1:9" x14ac:dyDescent="0.25">
      <c r="A999"/>
      <c r="B999"/>
      <c r="C999"/>
      <c r="D999"/>
      <c r="E999"/>
      <c r="F999"/>
      <c r="G999"/>
      <c r="H999"/>
      <c r="I999"/>
    </row>
    <row r="1000" spans="1:9" x14ac:dyDescent="0.25">
      <c r="A1000"/>
      <c r="B1000"/>
      <c r="C1000"/>
      <c r="D1000"/>
      <c r="E1000"/>
      <c r="F1000"/>
      <c r="G1000"/>
      <c r="H1000"/>
      <c r="I1000"/>
    </row>
    <row r="1001" spans="1:9" x14ac:dyDescent="0.25">
      <c r="A1001"/>
      <c r="B1001"/>
      <c r="C1001"/>
      <c r="D1001"/>
      <c r="E1001"/>
      <c r="F1001"/>
      <c r="G1001"/>
      <c r="H1001"/>
      <c r="I1001"/>
    </row>
    <row r="1002" spans="1:9" x14ac:dyDescent="0.25">
      <c r="A1002"/>
      <c r="B1002"/>
      <c r="C1002"/>
      <c r="D1002"/>
      <c r="E1002"/>
      <c r="F1002"/>
      <c r="G1002"/>
      <c r="H1002"/>
      <c r="I1002"/>
    </row>
    <row r="1003" spans="1:9" x14ac:dyDescent="0.25">
      <c r="A1003"/>
      <c r="B1003"/>
      <c r="C1003"/>
      <c r="D1003"/>
      <c r="E1003"/>
      <c r="F1003"/>
      <c r="G1003"/>
      <c r="H1003"/>
      <c r="I1003"/>
    </row>
    <row r="1004" spans="1:9" x14ac:dyDescent="0.25">
      <c r="A1004"/>
      <c r="B1004"/>
      <c r="C1004"/>
      <c r="D1004"/>
      <c r="E1004"/>
      <c r="F1004"/>
      <c r="G1004"/>
      <c r="H1004"/>
      <c r="I1004"/>
    </row>
    <row r="1005" spans="1:9" x14ac:dyDescent="0.25">
      <c r="A1005"/>
      <c r="B1005"/>
      <c r="C1005"/>
      <c r="D1005"/>
      <c r="E1005"/>
      <c r="F1005"/>
      <c r="G1005"/>
      <c r="H1005"/>
      <c r="I1005"/>
    </row>
    <row r="1006" spans="1:9" x14ac:dyDescent="0.25">
      <c r="A1006"/>
      <c r="B1006"/>
      <c r="C1006"/>
      <c r="D1006"/>
      <c r="E1006"/>
      <c r="F1006"/>
      <c r="G1006"/>
      <c r="H1006"/>
      <c r="I1006"/>
    </row>
    <row r="1007" spans="1:9" x14ac:dyDescent="0.25">
      <c r="A1007"/>
      <c r="B1007"/>
      <c r="C1007"/>
      <c r="D1007"/>
      <c r="E1007"/>
      <c r="F1007"/>
      <c r="G1007"/>
      <c r="H1007"/>
      <c r="I1007"/>
    </row>
    <row r="1008" spans="1:9" x14ac:dyDescent="0.25">
      <c r="A1008"/>
      <c r="B1008"/>
      <c r="C1008"/>
      <c r="D1008"/>
      <c r="E1008"/>
      <c r="F1008"/>
      <c r="G1008"/>
      <c r="H1008"/>
      <c r="I1008"/>
    </row>
    <row r="1009" spans="1:9" x14ac:dyDescent="0.25">
      <c r="A1009"/>
      <c r="B1009"/>
      <c r="C1009"/>
      <c r="D1009"/>
      <c r="E1009"/>
      <c r="F1009"/>
      <c r="G1009"/>
      <c r="H1009"/>
      <c r="I1009"/>
    </row>
    <row r="1010" spans="1:9" x14ac:dyDescent="0.25">
      <c r="A1010"/>
      <c r="B1010"/>
      <c r="C1010"/>
      <c r="D1010"/>
      <c r="E1010"/>
      <c r="F1010"/>
      <c r="G1010"/>
      <c r="H1010"/>
      <c r="I1010"/>
    </row>
    <row r="1011" spans="1:9" x14ac:dyDescent="0.25">
      <c r="A1011"/>
      <c r="B1011"/>
      <c r="C1011"/>
      <c r="D1011"/>
      <c r="E1011"/>
      <c r="F1011"/>
      <c r="G1011"/>
      <c r="H1011"/>
      <c r="I1011"/>
    </row>
    <row r="1012" spans="1:9" x14ac:dyDescent="0.25">
      <c r="A1012"/>
      <c r="B1012"/>
      <c r="C1012"/>
      <c r="D1012"/>
      <c r="E1012"/>
      <c r="F1012"/>
      <c r="G1012"/>
      <c r="H1012"/>
      <c r="I1012"/>
    </row>
    <row r="1013" spans="1:9" x14ac:dyDescent="0.25">
      <c r="A1013"/>
      <c r="B1013"/>
      <c r="C1013"/>
      <c r="D1013"/>
      <c r="E1013"/>
      <c r="F1013"/>
      <c r="G1013"/>
      <c r="H1013"/>
      <c r="I1013"/>
    </row>
    <row r="1014" spans="1:9" x14ac:dyDescent="0.25">
      <c r="A1014"/>
      <c r="B1014"/>
      <c r="C1014"/>
      <c r="D1014"/>
      <c r="E1014"/>
      <c r="F1014"/>
      <c r="G1014"/>
      <c r="H1014"/>
      <c r="I1014"/>
    </row>
    <row r="1015" spans="1:9" x14ac:dyDescent="0.25">
      <c r="A1015"/>
      <c r="B1015"/>
      <c r="C1015"/>
      <c r="D1015"/>
      <c r="E1015"/>
      <c r="F1015"/>
      <c r="G1015"/>
      <c r="H1015"/>
      <c r="I1015"/>
    </row>
    <row r="1016" spans="1:9" x14ac:dyDescent="0.25">
      <c r="A1016"/>
      <c r="B1016"/>
      <c r="C1016"/>
      <c r="D1016"/>
      <c r="E1016"/>
      <c r="F1016"/>
      <c r="G1016"/>
      <c r="H1016"/>
      <c r="I1016"/>
    </row>
    <row r="1017" spans="1:9" x14ac:dyDescent="0.25">
      <c r="A1017"/>
      <c r="B1017"/>
      <c r="C1017"/>
      <c r="D1017"/>
      <c r="E1017"/>
      <c r="F1017"/>
      <c r="G1017"/>
      <c r="H1017"/>
      <c r="I1017"/>
    </row>
    <row r="1018" spans="1:9" x14ac:dyDescent="0.25">
      <c r="A1018"/>
      <c r="B1018"/>
      <c r="C1018"/>
      <c r="D1018"/>
      <c r="E1018"/>
      <c r="F1018"/>
      <c r="G1018"/>
      <c r="H1018"/>
      <c r="I1018"/>
    </row>
    <row r="1019" spans="1:9" x14ac:dyDescent="0.25">
      <c r="A1019"/>
      <c r="B1019"/>
      <c r="C1019"/>
      <c r="D1019"/>
      <c r="E1019"/>
      <c r="F1019"/>
      <c r="G1019"/>
      <c r="H1019"/>
      <c r="I1019"/>
    </row>
    <row r="1020" spans="1:9" x14ac:dyDescent="0.25">
      <c r="A1020"/>
      <c r="B1020"/>
      <c r="C1020"/>
      <c r="D1020"/>
      <c r="E1020"/>
      <c r="F1020"/>
      <c r="G1020"/>
      <c r="H1020"/>
      <c r="I1020"/>
    </row>
    <row r="1021" spans="1:9" x14ac:dyDescent="0.25">
      <c r="A1021"/>
      <c r="B1021"/>
      <c r="C1021"/>
      <c r="D1021"/>
      <c r="E1021"/>
      <c r="F1021"/>
      <c r="G1021"/>
      <c r="H1021"/>
      <c r="I1021"/>
    </row>
    <row r="1022" spans="1:9" x14ac:dyDescent="0.25">
      <c r="A1022"/>
      <c r="B1022"/>
      <c r="C1022"/>
      <c r="D1022"/>
      <c r="E1022"/>
      <c r="F1022"/>
      <c r="G1022"/>
      <c r="H1022"/>
      <c r="I1022"/>
    </row>
    <row r="1023" spans="1:9" x14ac:dyDescent="0.25">
      <c r="A1023"/>
      <c r="B1023"/>
      <c r="C1023"/>
      <c r="D1023"/>
      <c r="E1023"/>
      <c r="F1023"/>
      <c r="G1023"/>
      <c r="H1023"/>
      <c r="I1023"/>
    </row>
    <row r="1024" spans="1:9" x14ac:dyDescent="0.25">
      <c r="A1024"/>
      <c r="B1024"/>
      <c r="C1024"/>
      <c r="D1024"/>
      <c r="E1024"/>
      <c r="F1024"/>
      <c r="G1024"/>
      <c r="H1024"/>
      <c r="I1024"/>
    </row>
    <row r="1025" spans="1:9" x14ac:dyDescent="0.25">
      <c r="A1025"/>
      <c r="B1025"/>
      <c r="C1025"/>
      <c r="D1025"/>
      <c r="E1025"/>
      <c r="F1025"/>
      <c r="G1025"/>
      <c r="H1025"/>
      <c r="I1025"/>
    </row>
    <row r="1026" spans="1:9" x14ac:dyDescent="0.25">
      <c r="A1026"/>
      <c r="B1026"/>
      <c r="C1026"/>
      <c r="D1026"/>
      <c r="E1026"/>
      <c r="F1026"/>
      <c r="G1026"/>
      <c r="H1026"/>
      <c r="I1026"/>
    </row>
    <row r="1027" spans="1:9" x14ac:dyDescent="0.25">
      <c r="A1027"/>
      <c r="B1027"/>
      <c r="C1027"/>
      <c r="D1027"/>
      <c r="E1027"/>
      <c r="F1027"/>
      <c r="G1027"/>
      <c r="H1027"/>
      <c r="I1027"/>
    </row>
    <row r="1028" spans="1:9" x14ac:dyDescent="0.25">
      <c r="A1028"/>
      <c r="B1028"/>
      <c r="C1028"/>
      <c r="D1028"/>
      <c r="E1028"/>
      <c r="F1028"/>
      <c r="G1028"/>
      <c r="H1028"/>
      <c r="I1028"/>
    </row>
    <row r="1029" spans="1:9" x14ac:dyDescent="0.25">
      <c r="A1029"/>
      <c r="B1029"/>
      <c r="C1029"/>
      <c r="D1029"/>
      <c r="E1029"/>
      <c r="F1029"/>
      <c r="G1029"/>
      <c r="H1029"/>
      <c r="I1029"/>
    </row>
    <row r="1030" spans="1:9" x14ac:dyDescent="0.25">
      <c r="A1030"/>
      <c r="B1030"/>
      <c r="C1030"/>
      <c r="D1030"/>
      <c r="E1030"/>
      <c r="F1030"/>
      <c r="G1030"/>
      <c r="H1030"/>
      <c r="I1030"/>
    </row>
    <row r="1031" spans="1:9" x14ac:dyDescent="0.25">
      <c r="A1031"/>
      <c r="B1031"/>
      <c r="C1031"/>
      <c r="D1031"/>
      <c r="E1031"/>
      <c r="F1031"/>
      <c r="G1031"/>
      <c r="H1031"/>
      <c r="I1031"/>
    </row>
    <row r="1032" spans="1:9" x14ac:dyDescent="0.25">
      <c r="A1032"/>
      <c r="B1032"/>
      <c r="C1032"/>
      <c r="D1032"/>
      <c r="E1032"/>
      <c r="F1032"/>
      <c r="G1032"/>
      <c r="H1032"/>
      <c r="I1032"/>
    </row>
    <row r="1033" spans="1:9" x14ac:dyDescent="0.25">
      <c r="A1033"/>
      <c r="B1033"/>
      <c r="C1033"/>
      <c r="D1033"/>
      <c r="E1033"/>
      <c r="F1033"/>
      <c r="G1033"/>
      <c r="H1033"/>
      <c r="I1033"/>
    </row>
    <row r="1034" spans="1:9" x14ac:dyDescent="0.25">
      <c r="A1034"/>
      <c r="B1034"/>
      <c r="C1034"/>
      <c r="D1034"/>
      <c r="E1034"/>
      <c r="F1034"/>
      <c r="G1034"/>
      <c r="H1034"/>
      <c r="I1034"/>
    </row>
    <row r="1035" spans="1:9" x14ac:dyDescent="0.25">
      <c r="A1035"/>
      <c r="B1035"/>
      <c r="C1035"/>
      <c r="D1035"/>
      <c r="E1035"/>
      <c r="F1035"/>
      <c r="G1035"/>
      <c r="H1035"/>
      <c r="I1035"/>
    </row>
    <row r="1036" spans="1:9" x14ac:dyDescent="0.25">
      <c r="A1036"/>
      <c r="B1036"/>
      <c r="C1036"/>
      <c r="D1036"/>
      <c r="E1036"/>
      <c r="F1036"/>
      <c r="G1036"/>
      <c r="H1036"/>
      <c r="I1036"/>
    </row>
    <row r="1037" spans="1:9" x14ac:dyDescent="0.25">
      <c r="A1037"/>
      <c r="B1037"/>
      <c r="C1037"/>
      <c r="D1037"/>
      <c r="E1037"/>
      <c r="F1037"/>
      <c r="G1037"/>
      <c r="H1037"/>
      <c r="I1037"/>
    </row>
    <row r="1038" spans="1:9" x14ac:dyDescent="0.25">
      <c r="A1038"/>
      <c r="B1038"/>
      <c r="C1038"/>
      <c r="D1038"/>
      <c r="E1038"/>
      <c r="F1038"/>
      <c r="G1038"/>
      <c r="H1038"/>
      <c r="I1038"/>
    </row>
    <row r="1039" spans="1:9" x14ac:dyDescent="0.25">
      <c r="A1039"/>
      <c r="B1039"/>
      <c r="C1039"/>
      <c r="D1039"/>
      <c r="E1039"/>
      <c r="F1039"/>
      <c r="G1039"/>
      <c r="H1039"/>
      <c r="I1039"/>
    </row>
    <row r="1040" spans="1:9" x14ac:dyDescent="0.25">
      <c r="A1040"/>
      <c r="B1040"/>
      <c r="C1040"/>
      <c r="D1040"/>
      <c r="E1040"/>
      <c r="F1040"/>
      <c r="G1040"/>
      <c r="H1040"/>
      <c r="I1040"/>
    </row>
    <row r="1041" spans="1:9" x14ac:dyDescent="0.25">
      <c r="A1041"/>
      <c r="B1041"/>
      <c r="C1041"/>
      <c r="D1041"/>
      <c r="E1041"/>
      <c r="F1041"/>
      <c r="G1041"/>
      <c r="H1041"/>
      <c r="I1041"/>
    </row>
    <row r="1042" spans="1:9" x14ac:dyDescent="0.25">
      <c r="A1042"/>
      <c r="B1042"/>
      <c r="C1042"/>
      <c r="D1042"/>
      <c r="E1042"/>
      <c r="F1042"/>
      <c r="G1042"/>
      <c r="H1042"/>
      <c r="I1042"/>
    </row>
    <row r="1043" spans="1:9" x14ac:dyDescent="0.25">
      <c r="A1043"/>
      <c r="B1043"/>
      <c r="C1043"/>
      <c r="D1043"/>
      <c r="E1043"/>
      <c r="F1043"/>
      <c r="G1043"/>
      <c r="H1043"/>
      <c r="I1043"/>
    </row>
    <row r="1044" spans="1:9" x14ac:dyDescent="0.25">
      <c r="A1044"/>
      <c r="B1044"/>
      <c r="C1044"/>
      <c r="D1044"/>
      <c r="E1044"/>
      <c r="F1044"/>
      <c r="G1044"/>
      <c r="H1044"/>
      <c r="I1044"/>
    </row>
    <row r="1045" spans="1:9" x14ac:dyDescent="0.25">
      <c r="A1045"/>
      <c r="B1045"/>
      <c r="C1045"/>
      <c r="D1045"/>
      <c r="E1045"/>
      <c r="F1045"/>
      <c r="G1045"/>
      <c r="H1045"/>
      <c r="I1045"/>
    </row>
    <row r="1046" spans="1:9" x14ac:dyDescent="0.25">
      <c r="A1046"/>
      <c r="B1046"/>
      <c r="C1046"/>
      <c r="D1046"/>
      <c r="E1046"/>
      <c r="F1046"/>
      <c r="G1046"/>
      <c r="H1046"/>
      <c r="I1046"/>
    </row>
    <row r="1047" spans="1:9" x14ac:dyDescent="0.25">
      <c r="A1047"/>
      <c r="B1047"/>
      <c r="C1047"/>
      <c r="D1047"/>
      <c r="E1047"/>
      <c r="F1047"/>
      <c r="G1047"/>
      <c r="H1047"/>
      <c r="I1047"/>
    </row>
    <row r="1048" spans="1:9" x14ac:dyDescent="0.25">
      <c r="A1048"/>
      <c r="B1048"/>
      <c r="C1048"/>
      <c r="D1048"/>
      <c r="E1048"/>
      <c r="F1048"/>
      <c r="G1048"/>
      <c r="H1048"/>
      <c r="I1048"/>
    </row>
    <row r="1049" spans="1:9" x14ac:dyDescent="0.25">
      <c r="A1049"/>
      <c r="B1049"/>
      <c r="C1049"/>
      <c r="D1049"/>
      <c r="E1049"/>
      <c r="F1049"/>
      <c r="G1049"/>
      <c r="H1049"/>
      <c r="I1049"/>
    </row>
    <row r="1050" spans="1:9" x14ac:dyDescent="0.25">
      <c r="A1050"/>
      <c r="B1050"/>
      <c r="C1050"/>
      <c r="D1050"/>
      <c r="E1050"/>
      <c r="F1050"/>
      <c r="G1050"/>
      <c r="H1050"/>
      <c r="I1050"/>
    </row>
    <row r="1051" spans="1:9" x14ac:dyDescent="0.25">
      <c r="A1051"/>
      <c r="B1051"/>
      <c r="C1051"/>
      <c r="D1051"/>
      <c r="E1051"/>
      <c r="F1051"/>
      <c r="G1051"/>
      <c r="H1051"/>
      <c r="I1051"/>
    </row>
    <row r="1052" spans="1:9" x14ac:dyDescent="0.25">
      <c r="A1052"/>
      <c r="B1052"/>
      <c r="C1052"/>
      <c r="D1052"/>
      <c r="E1052"/>
      <c r="F1052"/>
      <c r="G1052"/>
      <c r="H1052"/>
      <c r="I1052"/>
    </row>
    <row r="1053" spans="1:9" x14ac:dyDescent="0.25">
      <c r="A1053"/>
      <c r="B1053"/>
      <c r="C1053"/>
      <c r="D1053"/>
      <c r="E1053"/>
      <c r="F1053"/>
      <c r="G1053"/>
      <c r="H1053"/>
      <c r="I1053"/>
    </row>
    <row r="1054" spans="1:9" x14ac:dyDescent="0.25">
      <c r="A1054"/>
      <c r="B1054"/>
      <c r="C1054"/>
      <c r="D1054"/>
      <c r="E1054"/>
      <c r="F1054"/>
      <c r="G1054"/>
      <c r="H1054"/>
      <c r="I1054"/>
    </row>
    <row r="1055" spans="1:9" x14ac:dyDescent="0.25">
      <c r="A1055"/>
      <c r="B1055"/>
      <c r="C1055"/>
      <c r="D1055"/>
      <c r="E1055"/>
      <c r="F1055"/>
      <c r="G1055"/>
      <c r="H1055"/>
      <c r="I1055"/>
    </row>
    <row r="1056" spans="1:9" x14ac:dyDescent="0.25">
      <c r="A1056"/>
      <c r="B1056"/>
      <c r="C1056"/>
      <c r="D1056"/>
      <c r="E1056"/>
      <c r="F1056"/>
      <c r="G1056"/>
      <c r="H1056"/>
      <c r="I1056"/>
    </row>
    <row r="1057" spans="1:9" x14ac:dyDescent="0.25">
      <c r="A1057"/>
      <c r="B1057"/>
      <c r="C1057"/>
      <c r="D1057"/>
      <c r="E1057"/>
      <c r="F1057"/>
      <c r="G1057"/>
      <c r="H1057"/>
      <c r="I1057"/>
    </row>
    <row r="1058" spans="1:9" x14ac:dyDescent="0.25">
      <c r="A1058"/>
      <c r="B1058"/>
      <c r="C1058"/>
      <c r="D1058"/>
      <c r="E1058"/>
      <c r="F1058"/>
      <c r="G1058"/>
      <c r="H1058"/>
      <c r="I1058"/>
    </row>
    <row r="1059" spans="1:9" x14ac:dyDescent="0.25">
      <c r="A1059"/>
      <c r="B1059"/>
      <c r="C1059"/>
      <c r="D1059"/>
      <c r="E1059"/>
      <c r="F1059"/>
      <c r="G1059"/>
      <c r="H1059"/>
      <c r="I1059"/>
    </row>
    <row r="1060" spans="1:9" x14ac:dyDescent="0.25">
      <c r="A1060"/>
      <c r="B1060"/>
      <c r="C1060"/>
      <c r="D1060"/>
      <c r="E1060"/>
      <c r="F1060"/>
      <c r="G1060"/>
      <c r="H1060"/>
      <c r="I1060"/>
    </row>
    <row r="1061" spans="1:9" x14ac:dyDescent="0.25">
      <c r="A1061"/>
      <c r="B1061"/>
      <c r="C1061"/>
      <c r="D1061"/>
      <c r="E1061"/>
      <c r="F1061"/>
      <c r="G1061"/>
      <c r="H1061"/>
      <c r="I1061"/>
    </row>
    <row r="1062" spans="1:9" x14ac:dyDescent="0.25">
      <c r="A1062"/>
      <c r="B1062"/>
      <c r="C1062"/>
      <c r="D1062"/>
      <c r="E1062"/>
      <c r="F1062"/>
      <c r="G1062"/>
      <c r="H1062"/>
      <c r="I1062"/>
    </row>
    <row r="1063" spans="1:9" x14ac:dyDescent="0.25">
      <c r="A1063"/>
      <c r="B1063"/>
      <c r="C1063"/>
      <c r="D1063"/>
      <c r="E1063"/>
      <c r="F1063"/>
      <c r="G1063"/>
      <c r="H1063"/>
      <c r="I1063"/>
    </row>
    <row r="1064" spans="1:9" x14ac:dyDescent="0.25">
      <c r="A1064"/>
      <c r="B1064"/>
      <c r="C1064"/>
      <c r="D1064"/>
      <c r="E1064"/>
      <c r="F1064"/>
      <c r="G1064"/>
      <c r="H1064"/>
      <c r="I1064"/>
    </row>
    <row r="1065" spans="1:9" x14ac:dyDescent="0.25">
      <c r="A1065"/>
      <c r="B1065"/>
      <c r="C1065"/>
      <c r="D1065"/>
      <c r="E1065"/>
      <c r="F1065"/>
      <c r="G1065"/>
      <c r="H1065"/>
      <c r="I1065"/>
    </row>
    <row r="1066" spans="1:9" x14ac:dyDescent="0.25">
      <c r="A1066"/>
      <c r="B1066"/>
      <c r="C1066"/>
      <c r="D1066"/>
      <c r="E1066"/>
      <c r="F1066"/>
      <c r="G1066"/>
      <c r="H1066"/>
      <c r="I1066"/>
    </row>
    <row r="1067" spans="1:9" x14ac:dyDescent="0.25">
      <c r="A1067"/>
      <c r="B1067"/>
      <c r="C1067"/>
      <c r="D1067"/>
      <c r="E1067"/>
      <c r="F1067"/>
      <c r="G1067"/>
      <c r="H1067"/>
      <c r="I1067"/>
    </row>
    <row r="1068" spans="1:9" x14ac:dyDescent="0.25">
      <c r="A1068"/>
      <c r="B1068"/>
      <c r="C1068"/>
      <c r="D1068"/>
      <c r="E1068"/>
      <c r="F1068"/>
      <c r="G1068"/>
      <c r="H1068"/>
      <c r="I1068"/>
    </row>
    <row r="1069" spans="1:9" x14ac:dyDescent="0.25">
      <c r="A1069"/>
      <c r="B1069"/>
      <c r="C1069"/>
      <c r="D1069"/>
      <c r="E1069"/>
      <c r="F1069"/>
      <c r="G1069"/>
      <c r="H1069"/>
      <c r="I1069"/>
    </row>
    <row r="1070" spans="1:9" x14ac:dyDescent="0.25">
      <c r="A1070"/>
      <c r="B1070"/>
      <c r="C1070"/>
      <c r="D1070"/>
      <c r="E1070"/>
      <c r="F1070"/>
      <c r="G1070"/>
      <c r="H1070"/>
      <c r="I1070"/>
    </row>
    <row r="1071" spans="1:9" x14ac:dyDescent="0.25">
      <c r="A1071"/>
      <c r="B1071"/>
      <c r="C1071"/>
      <c r="D1071"/>
      <c r="E1071"/>
      <c r="F1071"/>
      <c r="G1071"/>
      <c r="H1071"/>
      <c r="I1071"/>
    </row>
    <row r="1072" spans="1:9" x14ac:dyDescent="0.25">
      <c r="A1072"/>
      <c r="B1072"/>
      <c r="C1072"/>
      <c r="D1072"/>
      <c r="E1072"/>
      <c r="F1072"/>
      <c r="G1072"/>
      <c r="H1072"/>
      <c r="I1072"/>
    </row>
    <row r="1073" spans="1:9" x14ac:dyDescent="0.25">
      <c r="A1073"/>
      <c r="B1073"/>
      <c r="C1073"/>
      <c r="D1073"/>
      <c r="E1073"/>
      <c r="F1073"/>
      <c r="G1073"/>
      <c r="H1073"/>
      <c r="I1073"/>
    </row>
    <row r="1074" spans="1:9" x14ac:dyDescent="0.25">
      <c r="A1074"/>
      <c r="B1074"/>
      <c r="C1074"/>
      <c r="D1074"/>
      <c r="E1074"/>
      <c r="F1074"/>
      <c r="G1074"/>
      <c r="H1074"/>
      <c r="I1074"/>
    </row>
    <row r="1075" spans="1:9" x14ac:dyDescent="0.25">
      <c r="A1075"/>
      <c r="B1075"/>
      <c r="C1075"/>
      <c r="D1075"/>
      <c r="E1075"/>
      <c r="F1075"/>
      <c r="G1075"/>
      <c r="H1075"/>
      <c r="I1075"/>
    </row>
    <row r="1076" spans="1:9" x14ac:dyDescent="0.25">
      <c r="A1076"/>
      <c r="B1076"/>
      <c r="C1076"/>
      <c r="D1076"/>
      <c r="E1076"/>
      <c r="F1076"/>
      <c r="G1076"/>
      <c r="H1076"/>
      <c r="I1076"/>
    </row>
    <row r="1077" spans="1:9" x14ac:dyDescent="0.25">
      <c r="A1077"/>
      <c r="B1077"/>
      <c r="C1077"/>
      <c r="D1077"/>
      <c r="E1077"/>
      <c r="F1077"/>
      <c r="G1077"/>
      <c r="H1077"/>
      <c r="I1077"/>
    </row>
    <row r="1078" spans="1:9" x14ac:dyDescent="0.25">
      <c r="A1078"/>
      <c r="B1078"/>
      <c r="C1078"/>
      <c r="D1078"/>
      <c r="E1078"/>
      <c r="F1078"/>
      <c r="G1078"/>
      <c r="H1078"/>
      <c r="I1078"/>
    </row>
    <row r="1079" spans="1:9" x14ac:dyDescent="0.25">
      <c r="A1079"/>
      <c r="B1079"/>
      <c r="C1079"/>
      <c r="D1079"/>
      <c r="E1079"/>
      <c r="F1079"/>
      <c r="G1079"/>
      <c r="H1079"/>
      <c r="I1079"/>
    </row>
    <row r="1080" spans="1:9" x14ac:dyDescent="0.25">
      <c r="A1080"/>
      <c r="B1080"/>
      <c r="C1080"/>
      <c r="D1080"/>
      <c r="E1080"/>
      <c r="F1080"/>
      <c r="G1080"/>
      <c r="H1080"/>
      <c r="I1080"/>
    </row>
    <row r="1081" spans="1:9" x14ac:dyDescent="0.25">
      <c r="A1081"/>
      <c r="B1081"/>
      <c r="C1081"/>
      <c r="D1081"/>
      <c r="E1081"/>
      <c r="F1081"/>
      <c r="G1081"/>
      <c r="H1081"/>
      <c r="I1081"/>
    </row>
    <row r="1082" spans="1:9" x14ac:dyDescent="0.25">
      <c r="A1082"/>
      <c r="B1082"/>
      <c r="C1082"/>
      <c r="D1082"/>
      <c r="E1082"/>
      <c r="F1082"/>
      <c r="G1082"/>
      <c r="H1082"/>
      <c r="I1082"/>
    </row>
    <row r="1083" spans="1:9" x14ac:dyDescent="0.25">
      <c r="A1083"/>
      <c r="B1083"/>
      <c r="C1083"/>
      <c r="D1083"/>
      <c r="E1083"/>
      <c r="F1083"/>
      <c r="G1083"/>
      <c r="H1083"/>
      <c r="I1083"/>
    </row>
    <row r="1084" spans="1:9" x14ac:dyDescent="0.25">
      <c r="A1084"/>
      <c r="B1084"/>
      <c r="C1084"/>
      <c r="D1084"/>
      <c r="E1084"/>
      <c r="F1084"/>
      <c r="G1084"/>
      <c r="H1084"/>
      <c r="I1084"/>
    </row>
    <row r="1085" spans="1:9" x14ac:dyDescent="0.25">
      <c r="A1085"/>
      <c r="B1085"/>
      <c r="C1085"/>
      <c r="D1085"/>
      <c r="E1085"/>
      <c r="F1085"/>
      <c r="G1085"/>
      <c r="H1085"/>
      <c r="I1085"/>
    </row>
    <row r="1086" spans="1:9" x14ac:dyDescent="0.25">
      <c r="A1086"/>
      <c r="B1086"/>
      <c r="C1086"/>
      <c r="D1086"/>
      <c r="E1086"/>
      <c r="F1086"/>
      <c r="G1086"/>
      <c r="H1086"/>
      <c r="I1086"/>
    </row>
    <row r="1087" spans="1:9" x14ac:dyDescent="0.25">
      <c r="A1087"/>
      <c r="B1087"/>
      <c r="C1087"/>
      <c r="D1087"/>
      <c r="E1087"/>
      <c r="F1087"/>
      <c r="G1087"/>
      <c r="H1087"/>
      <c r="I1087"/>
    </row>
    <row r="1088" spans="1:9" x14ac:dyDescent="0.25">
      <c r="A1088"/>
      <c r="B1088"/>
      <c r="C1088"/>
      <c r="D1088"/>
      <c r="E1088"/>
      <c r="F1088"/>
      <c r="G1088"/>
      <c r="H1088"/>
      <c r="I1088"/>
    </row>
    <row r="1089" spans="1:9" x14ac:dyDescent="0.25">
      <c r="A1089"/>
      <c r="B1089"/>
      <c r="C1089"/>
      <c r="D1089"/>
      <c r="E1089"/>
      <c r="F1089"/>
      <c r="G1089"/>
      <c r="H1089"/>
      <c r="I1089"/>
    </row>
    <row r="1090" spans="1:9" x14ac:dyDescent="0.25">
      <c r="A1090"/>
      <c r="B1090"/>
      <c r="C1090"/>
      <c r="D1090"/>
      <c r="E1090"/>
      <c r="F1090"/>
      <c r="G1090"/>
      <c r="H1090"/>
      <c r="I1090"/>
    </row>
    <row r="1091" spans="1:9" x14ac:dyDescent="0.25">
      <c r="A1091"/>
      <c r="B1091"/>
      <c r="C1091"/>
      <c r="D1091"/>
      <c r="E1091"/>
      <c r="F1091"/>
      <c r="G1091"/>
      <c r="H1091"/>
      <c r="I1091"/>
    </row>
    <row r="1092" spans="1:9" x14ac:dyDescent="0.25">
      <c r="A1092"/>
      <c r="B1092"/>
      <c r="C1092"/>
      <c r="D1092"/>
      <c r="E1092"/>
      <c r="F1092"/>
      <c r="G1092"/>
      <c r="H1092"/>
      <c r="I1092"/>
    </row>
    <row r="1093" spans="1:9" x14ac:dyDescent="0.25">
      <c r="A1093"/>
      <c r="B1093"/>
      <c r="C1093"/>
      <c r="D1093"/>
      <c r="E1093"/>
      <c r="F1093"/>
      <c r="G1093"/>
      <c r="H1093"/>
      <c r="I1093"/>
    </row>
    <row r="1094" spans="1:9" x14ac:dyDescent="0.25">
      <c r="A1094"/>
      <c r="B1094"/>
      <c r="C1094"/>
      <c r="D1094"/>
      <c r="E1094"/>
      <c r="F1094"/>
      <c r="G1094"/>
      <c r="H1094"/>
      <c r="I1094"/>
    </row>
    <row r="1095" spans="1:9" x14ac:dyDescent="0.25">
      <c r="A1095"/>
      <c r="B1095"/>
      <c r="C1095"/>
      <c r="D1095"/>
      <c r="E1095"/>
      <c r="F1095"/>
      <c r="G1095"/>
      <c r="H1095"/>
      <c r="I1095"/>
    </row>
    <row r="1096" spans="1:9" x14ac:dyDescent="0.25">
      <c r="A1096"/>
      <c r="B1096"/>
      <c r="C1096"/>
      <c r="D1096"/>
      <c r="E1096"/>
      <c r="F1096"/>
      <c r="G1096"/>
      <c r="H1096"/>
      <c r="I1096"/>
    </row>
    <row r="1097" spans="1:9" x14ac:dyDescent="0.25">
      <c r="A1097"/>
      <c r="B1097"/>
      <c r="C1097"/>
      <c r="D1097"/>
      <c r="E1097"/>
      <c r="F1097"/>
      <c r="G1097"/>
      <c r="H1097"/>
      <c r="I1097"/>
    </row>
    <row r="1098" spans="1:9" x14ac:dyDescent="0.25">
      <c r="A1098"/>
      <c r="B1098"/>
      <c r="C1098"/>
      <c r="D1098"/>
      <c r="E1098"/>
      <c r="F1098"/>
      <c r="G1098"/>
      <c r="H1098"/>
      <c r="I1098"/>
    </row>
    <row r="1099" spans="1:9" x14ac:dyDescent="0.25">
      <c r="A1099"/>
      <c r="B1099"/>
      <c r="C1099"/>
      <c r="D1099"/>
      <c r="E1099"/>
      <c r="F1099"/>
      <c r="G1099"/>
      <c r="H1099"/>
      <c r="I1099"/>
    </row>
    <row r="1100" spans="1:9" x14ac:dyDescent="0.25">
      <c r="A1100"/>
      <c r="B1100"/>
      <c r="C1100"/>
      <c r="D1100"/>
      <c r="E1100"/>
      <c r="F1100"/>
      <c r="G1100"/>
      <c r="H1100"/>
      <c r="I1100"/>
    </row>
    <row r="1101" spans="1:9" x14ac:dyDescent="0.25">
      <c r="A1101"/>
      <c r="B1101"/>
      <c r="C1101"/>
      <c r="D1101"/>
      <c r="E1101"/>
      <c r="F1101"/>
      <c r="G1101"/>
      <c r="H1101"/>
      <c r="I1101"/>
    </row>
    <row r="1102" spans="1:9" x14ac:dyDescent="0.25">
      <c r="A1102"/>
      <c r="B1102"/>
      <c r="C1102"/>
      <c r="D1102"/>
      <c r="E1102"/>
      <c r="F1102"/>
      <c r="G1102"/>
      <c r="H1102"/>
      <c r="I1102"/>
    </row>
    <row r="1103" spans="1:9" x14ac:dyDescent="0.25">
      <c r="A1103"/>
      <c r="B1103"/>
      <c r="C1103"/>
      <c r="D1103"/>
      <c r="E1103"/>
      <c r="F1103"/>
      <c r="G1103"/>
      <c r="H1103"/>
      <c r="I1103"/>
    </row>
    <row r="1104" spans="1:9" x14ac:dyDescent="0.25">
      <c r="A1104"/>
      <c r="B1104"/>
      <c r="C1104"/>
      <c r="D1104"/>
      <c r="E1104"/>
      <c r="F1104"/>
      <c r="G1104"/>
      <c r="H1104"/>
      <c r="I1104"/>
    </row>
    <row r="1105" spans="1:9" x14ac:dyDescent="0.25">
      <c r="A1105"/>
      <c r="B1105"/>
      <c r="C1105"/>
      <c r="D1105"/>
      <c r="E1105"/>
      <c r="F1105"/>
      <c r="G1105"/>
      <c r="H1105"/>
      <c r="I1105"/>
    </row>
    <row r="1106" spans="1:9" x14ac:dyDescent="0.25">
      <c r="A1106"/>
      <c r="B1106"/>
      <c r="C1106"/>
      <c r="D1106"/>
      <c r="E1106"/>
      <c r="F1106"/>
      <c r="G1106"/>
      <c r="H1106"/>
      <c r="I1106"/>
    </row>
    <row r="1107" spans="1:9" x14ac:dyDescent="0.25">
      <c r="A1107"/>
      <c r="B1107"/>
      <c r="C1107"/>
      <c r="D1107"/>
      <c r="E1107"/>
      <c r="F1107"/>
      <c r="G1107"/>
      <c r="H1107"/>
      <c r="I1107"/>
    </row>
    <row r="1108" spans="1:9" x14ac:dyDescent="0.25">
      <c r="A1108"/>
      <c r="B1108"/>
      <c r="C1108"/>
      <c r="D1108"/>
      <c r="E1108"/>
      <c r="F1108"/>
      <c r="G1108"/>
      <c r="H1108"/>
      <c r="I1108"/>
    </row>
    <row r="1109" spans="1:9" x14ac:dyDescent="0.25">
      <c r="A1109"/>
      <c r="B1109"/>
      <c r="C1109"/>
      <c r="D1109"/>
      <c r="E1109"/>
      <c r="F1109"/>
      <c r="G1109"/>
      <c r="H1109"/>
      <c r="I1109"/>
    </row>
    <row r="1110" spans="1:9" x14ac:dyDescent="0.25">
      <c r="A1110"/>
      <c r="B1110"/>
      <c r="C1110"/>
      <c r="D1110"/>
      <c r="E1110"/>
      <c r="F1110"/>
      <c r="G1110"/>
      <c r="H1110"/>
      <c r="I1110"/>
    </row>
    <row r="1111" spans="1:9" x14ac:dyDescent="0.25">
      <c r="A1111"/>
      <c r="B1111"/>
      <c r="C1111"/>
      <c r="D1111"/>
      <c r="E1111"/>
      <c r="F1111"/>
      <c r="G1111"/>
      <c r="H1111"/>
      <c r="I1111"/>
    </row>
    <row r="1112" spans="1:9" x14ac:dyDescent="0.25">
      <c r="A1112"/>
      <c r="B1112"/>
      <c r="C1112"/>
      <c r="D1112"/>
      <c r="E1112"/>
      <c r="F1112"/>
      <c r="G1112"/>
      <c r="H1112"/>
      <c r="I1112"/>
    </row>
    <row r="1113" spans="1:9" x14ac:dyDescent="0.25">
      <c r="A1113"/>
      <c r="B1113"/>
      <c r="C1113"/>
      <c r="D1113"/>
      <c r="E1113"/>
      <c r="F1113"/>
      <c r="G1113"/>
      <c r="H1113"/>
      <c r="I1113"/>
    </row>
    <row r="1114" spans="1:9" x14ac:dyDescent="0.25">
      <c r="A1114"/>
      <c r="B1114"/>
      <c r="C1114"/>
      <c r="D1114"/>
      <c r="E1114"/>
      <c r="F1114"/>
      <c r="G1114"/>
      <c r="H1114"/>
      <c r="I1114"/>
    </row>
    <row r="1115" spans="1:9" x14ac:dyDescent="0.25">
      <c r="A1115"/>
      <c r="B1115"/>
      <c r="C1115"/>
      <c r="D1115"/>
      <c r="E1115"/>
      <c r="F1115"/>
      <c r="G1115"/>
      <c r="H1115"/>
      <c r="I1115"/>
    </row>
    <row r="1116" spans="1:9" x14ac:dyDescent="0.25">
      <c r="A1116"/>
      <c r="B1116"/>
      <c r="C1116"/>
      <c r="D1116"/>
      <c r="E1116"/>
      <c r="F1116"/>
      <c r="G1116"/>
      <c r="H1116"/>
      <c r="I1116"/>
    </row>
    <row r="1117" spans="1:9" x14ac:dyDescent="0.25">
      <c r="A1117"/>
      <c r="B1117"/>
      <c r="C1117"/>
      <c r="D1117"/>
      <c r="E1117"/>
      <c r="F1117"/>
      <c r="G1117"/>
      <c r="H1117"/>
      <c r="I1117"/>
    </row>
    <row r="1118" spans="1:9" x14ac:dyDescent="0.25">
      <c r="A1118"/>
      <c r="B1118"/>
      <c r="C1118"/>
      <c r="D1118"/>
      <c r="E1118"/>
      <c r="F1118"/>
      <c r="G1118"/>
      <c r="H1118"/>
      <c r="I1118"/>
    </row>
    <row r="1119" spans="1:9" x14ac:dyDescent="0.25">
      <c r="A1119"/>
      <c r="B1119"/>
      <c r="C1119"/>
      <c r="D1119"/>
      <c r="E1119"/>
      <c r="F1119"/>
      <c r="G1119"/>
      <c r="H1119"/>
      <c r="I1119"/>
    </row>
    <row r="1120" spans="1:9" x14ac:dyDescent="0.25">
      <c r="A1120"/>
      <c r="B1120"/>
      <c r="C1120"/>
      <c r="D1120"/>
      <c r="E1120"/>
      <c r="F1120"/>
      <c r="G1120"/>
      <c r="H1120"/>
      <c r="I1120"/>
    </row>
    <row r="1121" spans="1:9" x14ac:dyDescent="0.25">
      <c r="A1121"/>
      <c r="B1121"/>
      <c r="C1121"/>
      <c r="D1121"/>
      <c r="E1121"/>
      <c r="F1121"/>
      <c r="G1121"/>
      <c r="H1121"/>
      <c r="I1121"/>
    </row>
    <row r="1122" spans="1:9" x14ac:dyDescent="0.25">
      <c r="A1122"/>
      <c r="B1122"/>
      <c r="C1122"/>
      <c r="D1122"/>
      <c r="E1122"/>
      <c r="F1122"/>
      <c r="G1122"/>
      <c r="H1122"/>
      <c r="I1122"/>
    </row>
    <row r="1123" spans="1:9" x14ac:dyDescent="0.25">
      <c r="A1123"/>
      <c r="B1123"/>
      <c r="C1123"/>
      <c r="D1123"/>
      <c r="E1123"/>
      <c r="F1123"/>
      <c r="G1123"/>
      <c r="H1123"/>
      <c r="I1123"/>
    </row>
    <row r="1124" spans="1:9" x14ac:dyDescent="0.25">
      <c r="A1124"/>
      <c r="B1124"/>
      <c r="C1124"/>
      <c r="D1124"/>
      <c r="E1124"/>
      <c r="F1124"/>
      <c r="G1124"/>
      <c r="H1124"/>
      <c r="I1124"/>
    </row>
    <row r="1125" spans="1:9" x14ac:dyDescent="0.25">
      <c r="A1125"/>
      <c r="B1125"/>
      <c r="C1125"/>
      <c r="D1125"/>
      <c r="E1125"/>
      <c r="F1125"/>
      <c r="G1125"/>
      <c r="H1125"/>
      <c r="I1125"/>
    </row>
    <row r="1126" spans="1:9" x14ac:dyDescent="0.25">
      <c r="A1126"/>
      <c r="B1126"/>
      <c r="C1126"/>
      <c r="D1126"/>
      <c r="E1126"/>
      <c r="F1126"/>
      <c r="G1126"/>
      <c r="H1126"/>
      <c r="I1126"/>
    </row>
    <row r="1127" spans="1:9" x14ac:dyDescent="0.25">
      <c r="A1127"/>
      <c r="B1127"/>
      <c r="C1127"/>
      <c r="D1127"/>
      <c r="E1127"/>
      <c r="F1127"/>
      <c r="G1127"/>
      <c r="H1127"/>
      <c r="I1127"/>
    </row>
    <row r="1128" spans="1:9" x14ac:dyDescent="0.25">
      <c r="A1128"/>
      <c r="B1128"/>
      <c r="C1128"/>
      <c r="D1128"/>
      <c r="E1128"/>
      <c r="F1128"/>
      <c r="G1128"/>
      <c r="H1128"/>
      <c r="I1128"/>
    </row>
    <row r="1129" spans="1:9" x14ac:dyDescent="0.25">
      <c r="A1129"/>
      <c r="B1129"/>
      <c r="C1129"/>
      <c r="D1129"/>
      <c r="E1129"/>
      <c r="F1129"/>
      <c r="G1129"/>
      <c r="H1129"/>
      <c r="I1129"/>
    </row>
    <row r="1130" spans="1:9" x14ac:dyDescent="0.25">
      <c r="A1130"/>
      <c r="B1130"/>
      <c r="C1130"/>
      <c r="D1130"/>
      <c r="E1130"/>
      <c r="F1130"/>
      <c r="G1130"/>
      <c r="H1130"/>
      <c r="I1130"/>
    </row>
    <row r="1131" spans="1:9" x14ac:dyDescent="0.25">
      <c r="A1131"/>
      <c r="B1131"/>
      <c r="C1131"/>
      <c r="D1131"/>
      <c r="E1131"/>
      <c r="F1131"/>
      <c r="G1131"/>
      <c r="H1131"/>
      <c r="I1131"/>
    </row>
    <row r="1132" spans="1:9" x14ac:dyDescent="0.25">
      <c r="A1132"/>
      <c r="B1132"/>
      <c r="C1132"/>
      <c r="D1132"/>
      <c r="E1132"/>
      <c r="F1132"/>
      <c r="G1132"/>
      <c r="H1132"/>
      <c r="I1132"/>
    </row>
    <row r="1133" spans="1:9" x14ac:dyDescent="0.25">
      <c r="A1133"/>
      <c r="B1133"/>
      <c r="C1133"/>
      <c r="D1133"/>
      <c r="E1133"/>
      <c r="F1133"/>
      <c r="G1133"/>
      <c r="H1133"/>
      <c r="I1133"/>
    </row>
    <row r="1134" spans="1:9" x14ac:dyDescent="0.25">
      <c r="A1134"/>
      <c r="B1134"/>
      <c r="C1134"/>
      <c r="D1134"/>
      <c r="E1134"/>
      <c r="F1134"/>
      <c r="G1134"/>
      <c r="H1134"/>
      <c r="I1134"/>
    </row>
    <row r="1135" spans="1:9" x14ac:dyDescent="0.25">
      <c r="A1135"/>
      <c r="B1135"/>
      <c r="C1135"/>
      <c r="D1135"/>
      <c r="E1135"/>
      <c r="F1135"/>
      <c r="G1135"/>
      <c r="H1135"/>
      <c r="I1135"/>
    </row>
    <row r="1136" spans="1:9" x14ac:dyDescent="0.25">
      <c r="A1136"/>
      <c r="B1136"/>
      <c r="C1136"/>
      <c r="D1136"/>
      <c r="E1136"/>
      <c r="F1136"/>
      <c r="G1136"/>
      <c r="H1136"/>
      <c r="I1136"/>
    </row>
    <row r="1137" spans="1:9" x14ac:dyDescent="0.25">
      <c r="A1137"/>
      <c r="B1137"/>
      <c r="C1137"/>
      <c r="D1137"/>
      <c r="E1137"/>
      <c r="F1137"/>
      <c r="G1137"/>
      <c r="H1137"/>
      <c r="I1137"/>
    </row>
    <row r="1138" spans="1:9" x14ac:dyDescent="0.25">
      <c r="A1138"/>
      <c r="B1138"/>
      <c r="C1138"/>
      <c r="D1138"/>
      <c r="E1138"/>
      <c r="F1138"/>
      <c r="G1138"/>
      <c r="H1138"/>
      <c r="I1138"/>
    </row>
    <row r="1139" spans="1:9" x14ac:dyDescent="0.25">
      <c r="A1139"/>
      <c r="B1139"/>
      <c r="C1139"/>
      <c r="D1139"/>
      <c r="E1139"/>
      <c r="F1139"/>
      <c r="G1139"/>
      <c r="H1139"/>
      <c r="I1139"/>
    </row>
    <row r="1140" spans="1:9" x14ac:dyDescent="0.25">
      <c r="A1140"/>
      <c r="B1140"/>
      <c r="C1140"/>
      <c r="D1140"/>
      <c r="E1140"/>
      <c r="F1140"/>
      <c r="G1140"/>
      <c r="H1140"/>
      <c r="I1140"/>
    </row>
    <row r="1141" spans="1:9" x14ac:dyDescent="0.25">
      <c r="A1141"/>
      <c r="B1141"/>
      <c r="C1141"/>
      <c r="D1141"/>
      <c r="E1141"/>
      <c r="F1141"/>
      <c r="G1141"/>
      <c r="H1141"/>
      <c r="I1141"/>
    </row>
    <row r="1142" spans="1:9" x14ac:dyDescent="0.25">
      <c r="A1142"/>
      <c r="B1142"/>
      <c r="C1142"/>
      <c r="D1142"/>
      <c r="E1142"/>
      <c r="F1142"/>
      <c r="G1142"/>
      <c r="H1142"/>
      <c r="I1142"/>
    </row>
    <row r="1143" spans="1:9" x14ac:dyDescent="0.25">
      <c r="A1143"/>
      <c r="B1143"/>
      <c r="C1143"/>
      <c r="D1143"/>
      <c r="E1143"/>
      <c r="F1143"/>
      <c r="G1143"/>
      <c r="H1143"/>
      <c r="I1143"/>
    </row>
    <row r="1144" spans="1:9" x14ac:dyDescent="0.25">
      <c r="A1144"/>
      <c r="B1144"/>
      <c r="C1144"/>
      <c r="D1144"/>
      <c r="E1144"/>
      <c r="F1144"/>
      <c r="G1144"/>
      <c r="H1144"/>
      <c r="I1144"/>
    </row>
    <row r="1145" spans="1:9" x14ac:dyDescent="0.25">
      <c r="A1145"/>
      <c r="B1145"/>
      <c r="C1145"/>
      <c r="D1145"/>
      <c r="E1145"/>
      <c r="F1145"/>
      <c r="G1145"/>
      <c r="H1145"/>
      <c r="I1145"/>
    </row>
    <row r="1146" spans="1:9" x14ac:dyDescent="0.25">
      <c r="A1146"/>
      <c r="B1146"/>
      <c r="C1146"/>
      <c r="D1146"/>
      <c r="E1146"/>
      <c r="F1146"/>
      <c r="G1146"/>
      <c r="H1146"/>
      <c r="I1146"/>
    </row>
    <row r="1147" spans="1:9" x14ac:dyDescent="0.25">
      <c r="A1147"/>
      <c r="B1147"/>
      <c r="C1147"/>
      <c r="D1147"/>
      <c r="E1147"/>
      <c r="F1147"/>
      <c r="G1147"/>
      <c r="H1147"/>
      <c r="I1147"/>
    </row>
    <row r="1148" spans="1:9" x14ac:dyDescent="0.25">
      <c r="A1148"/>
      <c r="B1148"/>
      <c r="C1148"/>
      <c r="D1148"/>
      <c r="E1148"/>
      <c r="F1148"/>
      <c r="G1148"/>
      <c r="H1148"/>
      <c r="I1148"/>
    </row>
    <row r="1149" spans="1:9" x14ac:dyDescent="0.25">
      <c r="A1149"/>
      <c r="B1149"/>
      <c r="C1149"/>
      <c r="D1149"/>
      <c r="E1149"/>
      <c r="F1149"/>
      <c r="G1149"/>
      <c r="H1149"/>
      <c r="I1149"/>
    </row>
    <row r="1150" spans="1:9" x14ac:dyDescent="0.25">
      <c r="A1150"/>
      <c r="B1150"/>
      <c r="C1150"/>
      <c r="D1150"/>
      <c r="E1150"/>
      <c r="F1150"/>
      <c r="G1150"/>
      <c r="H1150"/>
      <c r="I1150"/>
    </row>
    <row r="1151" spans="1:9" x14ac:dyDescent="0.25">
      <c r="A1151"/>
      <c r="B1151"/>
      <c r="C1151"/>
      <c r="D1151"/>
      <c r="E1151"/>
      <c r="F1151"/>
      <c r="G1151"/>
      <c r="H1151"/>
      <c r="I1151"/>
    </row>
    <row r="1152" spans="1:9" x14ac:dyDescent="0.25">
      <c r="A1152"/>
      <c r="B1152"/>
      <c r="C1152"/>
      <c r="D1152"/>
      <c r="E1152"/>
      <c r="F1152"/>
      <c r="G1152"/>
      <c r="H1152"/>
      <c r="I1152"/>
    </row>
    <row r="1153" spans="1:9" x14ac:dyDescent="0.25">
      <c r="A1153"/>
      <c r="B1153"/>
      <c r="C1153"/>
      <c r="D1153"/>
      <c r="E1153"/>
      <c r="F1153"/>
      <c r="G1153"/>
      <c r="H1153"/>
      <c r="I1153"/>
    </row>
    <row r="1154" spans="1:9" x14ac:dyDescent="0.25">
      <c r="A1154"/>
      <c r="B1154"/>
      <c r="C1154"/>
      <c r="D1154"/>
      <c r="E1154"/>
      <c r="F1154"/>
      <c r="G1154"/>
      <c r="H1154"/>
      <c r="I1154"/>
    </row>
    <row r="1155" spans="1:9" x14ac:dyDescent="0.25">
      <c r="A1155"/>
      <c r="B1155"/>
      <c r="C1155"/>
      <c r="D1155"/>
      <c r="E1155"/>
      <c r="F1155"/>
      <c r="G1155"/>
      <c r="H1155"/>
      <c r="I1155"/>
    </row>
    <row r="1156" spans="1:9" x14ac:dyDescent="0.25">
      <c r="A1156"/>
      <c r="B1156"/>
      <c r="C1156"/>
      <c r="D1156"/>
      <c r="E1156"/>
      <c r="F1156"/>
      <c r="G1156"/>
      <c r="H1156"/>
      <c r="I1156"/>
    </row>
    <row r="1157" spans="1:9" x14ac:dyDescent="0.25">
      <c r="A1157"/>
      <c r="B1157"/>
      <c r="C1157"/>
      <c r="D1157"/>
      <c r="E1157"/>
      <c r="F1157"/>
      <c r="G1157"/>
      <c r="H1157"/>
      <c r="I1157"/>
    </row>
    <row r="1158" spans="1:9" x14ac:dyDescent="0.25">
      <c r="A1158"/>
      <c r="B1158"/>
      <c r="C1158"/>
      <c r="D1158"/>
      <c r="E1158"/>
      <c r="F1158"/>
      <c r="G1158"/>
      <c r="H1158"/>
      <c r="I1158"/>
    </row>
    <row r="1159" spans="1:9" x14ac:dyDescent="0.25">
      <c r="A1159"/>
      <c r="B1159"/>
      <c r="C1159"/>
      <c r="D1159"/>
      <c r="E1159"/>
      <c r="F1159"/>
      <c r="G1159"/>
      <c r="H1159"/>
      <c r="I1159"/>
    </row>
    <row r="1160" spans="1:9" x14ac:dyDescent="0.25">
      <c r="A1160"/>
      <c r="B1160"/>
      <c r="C1160"/>
      <c r="D1160"/>
      <c r="E1160"/>
      <c r="F1160"/>
      <c r="G1160"/>
      <c r="H1160"/>
      <c r="I1160"/>
    </row>
    <row r="1161" spans="1:9" x14ac:dyDescent="0.25">
      <c r="A1161"/>
      <c r="B1161"/>
      <c r="C1161"/>
      <c r="D1161"/>
      <c r="E1161"/>
      <c r="F1161"/>
      <c r="G1161"/>
      <c r="H1161"/>
      <c r="I1161"/>
    </row>
    <row r="1162" spans="1:9" x14ac:dyDescent="0.25">
      <c r="A1162"/>
      <c r="B1162"/>
      <c r="C1162"/>
      <c r="D1162"/>
      <c r="E1162"/>
      <c r="F1162"/>
      <c r="G1162"/>
      <c r="H1162"/>
      <c r="I1162"/>
    </row>
    <row r="1163" spans="1:9" x14ac:dyDescent="0.25">
      <c r="A1163"/>
      <c r="B1163"/>
      <c r="C1163"/>
      <c r="D1163"/>
      <c r="E1163"/>
      <c r="F1163"/>
      <c r="G1163"/>
      <c r="H1163"/>
      <c r="I1163"/>
    </row>
    <row r="1164" spans="1:9" x14ac:dyDescent="0.25">
      <c r="A1164"/>
      <c r="B1164"/>
      <c r="C1164"/>
      <c r="D1164"/>
      <c r="E1164"/>
      <c r="F1164"/>
      <c r="G1164"/>
      <c r="H1164"/>
      <c r="I1164"/>
    </row>
    <row r="1165" spans="1:9" x14ac:dyDescent="0.25">
      <c r="A1165"/>
      <c r="B1165"/>
      <c r="C1165"/>
      <c r="D1165"/>
      <c r="E1165"/>
      <c r="F1165"/>
      <c r="G1165"/>
      <c r="H1165"/>
      <c r="I1165"/>
    </row>
    <row r="1166" spans="1:9" x14ac:dyDescent="0.25">
      <c r="A1166"/>
      <c r="B1166"/>
      <c r="C1166"/>
      <c r="D1166"/>
      <c r="E1166"/>
      <c r="F1166"/>
      <c r="G1166"/>
      <c r="H1166"/>
      <c r="I1166"/>
    </row>
    <row r="1167" spans="1:9" x14ac:dyDescent="0.25">
      <c r="A1167"/>
      <c r="B1167"/>
      <c r="C1167"/>
      <c r="D1167"/>
      <c r="E1167"/>
      <c r="F1167"/>
      <c r="G1167"/>
      <c r="H1167"/>
      <c r="I1167"/>
    </row>
    <row r="1168" spans="1:9" x14ac:dyDescent="0.25">
      <c r="A1168"/>
      <c r="B1168"/>
      <c r="C1168"/>
      <c r="D1168"/>
      <c r="E1168"/>
      <c r="F1168"/>
      <c r="G1168"/>
      <c r="H1168"/>
      <c r="I1168"/>
    </row>
    <row r="1169" spans="1:9" x14ac:dyDescent="0.25">
      <c r="A1169"/>
      <c r="B1169"/>
      <c r="C1169"/>
      <c r="D1169"/>
      <c r="E1169"/>
      <c r="F1169"/>
      <c r="G1169"/>
      <c r="H1169"/>
      <c r="I1169"/>
    </row>
    <row r="1170" spans="1:9" x14ac:dyDescent="0.25">
      <c r="A1170"/>
      <c r="B1170"/>
      <c r="C1170"/>
      <c r="D1170"/>
      <c r="E1170"/>
      <c r="F1170"/>
      <c r="G1170"/>
      <c r="H1170"/>
      <c r="I1170"/>
    </row>
    <row r="1171" spans="1:9" x14ac:dyDescent="0.25">
      <c r="A1171"/>
      <c r="B1171"/>
      <c r="C1171"/>
      <c r="D1171"/>
      <c r="E1171"/>
      <c r="F1171"/>
      <c r="G1171"/>
      <c r="H1171"/>
      <c r="I1171"/>
    </row>
    <row r="1172" spans="1:9" x14ac:dyDescent="0.25">
      <c r="A1172"/>
      <c r="B1172"/>
      <c r="C1172"/>
      <c r="D1172"/>
      <c r="E1172"/>
      <c r="F1172"/>
      <c r="G1172"/>
      <c r="H1172"/>
      <c r="I1172"/>
    </row>
    <row r="1173" spans="1:9" x14ac:dyDescent="0.25">
      <c r="A1173"/>
      <c r="B1173"/>
      <c r="C1173"/>
      <c r="D1173"/>
      <c r="E1173"/>
      <c r="F1173"/>
      <c r="G1173"/>
      <c r="H1173"/>
      <c r="I1173"/>
    </row>
    <row r="1174" spans="1:9" x14ac:dyDescent="0.25">
      <c r="A1174"/>
      <c r="B1174"/>
      <c r="C1174"/>
      <c r="D1174"/>
      <c r="E1174"/>
      <c r="F1174"/>
      <c r="G1174"/>
      <c r="H1174"/>
      <c r="I1174"/>
    </row>
    <row r="1175" spans="1:9" x14ac:dyDescent="0.25">
      <c r="A1175"/>
      <c r="B1175"/>
      <c r="C1175"/>
      <c r="D1175"/>
      <c r="E1175"/>
      <c r="F1175"/>
      <c r="G1175"/>
      <c r="H1175"/>
      <c r="I1175"/>
    </row>
    <row r="1176" spans="1:9" x14ac:dyDescent="0.25">
      <c r="A1176"/>
      <c r="B1176"/>
      <c r="C1176"/>
      <c r="D1176"/>
      <c r="E1176"/>
      <c r="F1176"/>
      <c r="G1176"/>
      <c r="H1176"/>
      <c r="I1176"/>
    </row>
    <row r="1177" spans="1:9" x14ac:dyDescent="0.25">
      <c r="A1177"/>
      <c r="B1177"/>
      <c r="C1177"/>
      <c r="D1177"/>
      <c r="E1177"/>
      <c r="F1177"/>
      <c r="G1177"/>
      <c r="H1177"/>
      <c r="I1177"/>
    </row>
    <row r="1178" spans="1:9" x14ac:dyDescent="0.25">
      <c r="A1178"/>
      <c r="B1178"/>
      <c r="C1178"/>
      <c r="D1178"/>
      <c r="E1178"/>
      <c r="F1178"/>
      <c r="G1178"/>
      <c r="H1178"/>
      <c r="I1178"/>
    </row>
    <row r="1179" spans="1:9" x14ac:dyDescent="0.25">
      <c r="A1179"/>
      <c r="B1179"/>
      <c r="C1179"/>
      <c r="D1179"/>
      <c r="E1179"/>
      <c r="F1179"/>
      <c r="G1179"/>
      <c r="H1179"/>
      <c r="I1179"/>
    </row>
    <row r="1180" spans="1:9" x14ac:dyDescent="0.25">
      <c r="A1180"/>
      <c r="B1180"/>
      <c r="C1180"/>
      <c r="D1180"/>
      <c r="E1180"/>
      <c r="F1180"/>
      <c r="G1180"/>
      <c r="H1180"/>
      <c r="I1180"/>
    </row>
    <row r="1181" spans="1:9" x14ac:dyDescent="0.25">
      <c r="A1181"/>
      <c r="B1181"/>
      <c r="C1181"/>
      <c r="D1181"/>
      <c r="E1181"/>
      <c r="F1181"/>
      <c r="G1181"/>
      <c r="H1181"/>
      <c r="I1181"/>
    </row>
    <row r="1182" spans="1:9" x14ac:dyDescent="0.25">
      <c r="A1182"/>
      <c r="B1182"/>
      <c r="C1182"/>
      <c r="D1182"/>
      <c r="E1182"/>
      <c r="F1182"/>
      <c r="G1182"/>
      <c r="H1182"/>
      <c r="I1182"/>
    </row>
    <row r="1183" spans="1:9" x14ac:dyDescent="0.25">
      <c r="A1183"/>
      <c r="B1183"/>
      <c r="C1183"/>
      <c r="D1183"/>
      <c r="E1183"/>
      <c r="F1183"/>
      <c r="G1183"/>
      <c r="H1183"/>
      <c r="I1183"/>
    </row>
    <row r="1184" spans="1:9" x14ac:dyDescent="0.25">
      <c r="A1184"/>
      <c r="B1184"/>
      <c r="C1184"/>
      <c r="D1184"/>
      <c r="E1184"/>
      <c r="F1184"/>
      <c r="G1184"/>
      <c r="H1184"/>
      <c r="I1184"/>
    </row>
    <row r="1185" spans="1:9" x14ac:dyDescent="0.25">
      <c r="A1185"/>
      <c r="B1185"/>
      <c r="C1185"/>
      <c r="D1185"/>
      <c r="E1185"/>
      <c r="F1185"/>
      <c r="G1185"/>
      <c r="H1185"/>
      <c r="I1185"/>
    </row>
    <row r="1186" spans="1:9" x14ac:dyDescent="0.25">
      <c r="A1186"/>
      <c r="B1186"/>
      <c r="C1186"/>
      <c r="D1186"/>
      <c r="E1186"/>
      <c r="F1186"/>
      <c r="G1186"/>
      <c r="H1186"/>
      <c r="I1186"/>
    </row>
    <row r="1187" spans="1:9" x14ac:dyDescent="0.25">
      <c r="A1187"/>
      <c r="B1187"/>
      <c r="C1187"/>
      <c r="D1187"/>
      <c r="E1187"/>
      <c r="F1187"/>
      <c r="G1187"/>
      <c r="H1187"/>
      <c r="I1187"/>
    </row>
    <row r="1188" spans="1:9" x14ac:dyDescent="0.25">
      <c r="A1188"/>
      <c r="B1188"/>
      <c r="C1188"/>
      <c r="D1188"/>
      <c r="E1188"/>
      <c r="F1188"/>
      <c r="G1188"/>
      <c r="H1188"/>
      <c r="I1188"/>
    </row>
    <row r="1189" spans="1:9" x14ac:dyDescent="0.25">
      <c r="A1189"/>
      <c r="B1189"/>
      <c r="C1189"/>
      <c r="D1189"/>
      <c r="E1189"/>
      <c r="F1189"/>
      <c r="G1189"/>
      <c r="H1189"/>
      <c r="I1189"/>
    </row>
    <row r="1190" spans="1:9" x14ac:dyDescent="0.25">
      <c r="A1190"/>
      <c r="B1190"/>
      <c r="C1190"/>
      <c r="D1190"/>
      <c r="E1190"/>
      <c r="F1190"/>
      <c r="G1190"/>
      <c r="H1190"/>
      <c r="I1190"/>
    </row>
    <row r="1191" spans="1:9" x14ac:dyDescent="0.25">
      <c r="A1191"/>
      <c r="B1191"/>
      <c r="C1191"/>
      <c r="D1191"/>
      <c r="E1191"/>
      <c r="F1191"/>
      <c r="G1191"/>
      <c r="H1191"/>
      <c r="I1191"/>
    </row>
    <row r="1192" spans="1:9" x14ac:dyDescent="0.25">
      <c r="A1192"/>
      <c r="B1192"/>
      <c r="C1192"/>
      <c r="D1192"/>
      <c r="E1192"/>
      <c r="F1192"/>
      <c r="G1192"/>
      <c r="H1192"/>
      <c r="I1192"/>
    </row>
    <row r="1193" spans="1:9" x14ac:dyDescent="0.25">
      <c r="A1193"/>
      <c r="B1193"/>
      <c r="C1193"/>
      <c r="D1193"/>
      <c r="E1193"/>
      <c r="F1193"/>
      <c r="G1193"/>
      <c r="H1193"/>
      <c r="I1193"/>
    </row>
    <row r="1194" spans="1:9" x14ac:dyDescent="0.25">
      <c r="A1194"/>
      <c r="B1194"/>
      <c r="C1194"/>
      <c r="D1194"/>
      <c r="E1194"/>
      <c r="F1194"/>
      <c r="G1194"/>
      <c r="H1194"/>
      <c r="I1194"/>
    </row>
    <row r="1195" spans="1:9" x14ac:dyDescent="0.25">
      <c r="A1195"/>
      <c r="B1195"/>
      <c r="C1195"/>
      <c r="D1195"/>
      <c r="E1195"/>
      <c r="F1195"/>
      <c r="G1195"/>
      <c r="H1195"/>
      <c r="I1195"/>
    </row>
    <row r="1196" spans="1:9" x14ac:dyDescent="0.25">
      <c r="A1196"/>
      <c r="B1196"/>
      <c r="C1196"/>
      <c r="D1196"/>
      <c r="E1196"/>
      <c r="F1196"/>
      <c r="G1196"/>
      <c r="H1196"/>
      <c r="I1196"/>
    </row>
    <row r="1197" spans="1:9" x14ac:dyDescent="0.25">
      <c r="A1197"/>
      <c r="B1197"/>
      <c r="C1197"/>
      <c r="D1197"/>
      <c r="E1197"/>
      <c r="F1197"/>
      <c r="G1197"/>
      <c r="H1197"/>
      <c r="I1197"/>
    </row>
    <row r="1198" spans="1:9" x14ac:dyDescent="0.25">
      <c r="A1198"/>
      <c r="B1198"/>
      <c r="C1198"/>
      <c r="D1198"/>
      <c r="E1198"/>
      <c r="F1198"/>
      <c r="G1198"/>
      <c r="H1198"/>
      <c r="I1198"/>
    </row>
    <row r="1199" spans="1:9" x14ac:dyDescent="0.25">
      <c r="A1199"/>
      <c r="B1199"/>
      <c r="C1199"/>
      <c r="D1199"/>
      <c r="E1199"/>
      <c r="F1199"/>
      <c r="G1199"/>
      <c r="H1199"/>
      <c r="I1199"/>
    </row>
    <row r="1200" spans="1:9" x14ac:dyDescent="0.25">
      <c r="A1200"/>
      <c r="B1200"/>
      <c r="C1200"/>
      <c r="D1200"/>
      <c r="E1200"/>
      <c r="F1200"/>
      <c r="G1200"/>
      <c r="H1200"/>
      <c r="I1200"/>
    </row>
    <row r="1201" spans="1:9" x14ac:dyDescent="0.25">
      <c r="A1201"/>
      <c r="B1201"/>
      <c r="C1201"/>
      <c r="D1201"/>
      <c r="E1201"/>
      <c r="F1201"/>
      <c r="G1201"/>
      <c r="H1201"/>
      <c r="I1201"/>
    </row>
    <row r="1202" spans="1:9" x14ac:dyDescent="0.25">
      <c r="A1202"/>
      <c r="B1202"/>
      <c r="C1202"/>
      <c r="D1202"/>
      <c r="E1202"/>
      <c r="F1202"/>
      <c r="G1202"/>
      <c r="H1202"/>
      <c r="I1202"/>
    </row>
    <row r="1203" spans="1:9" x14ac:dyDescent="0.25">
      <c r="A1203"/>
      <c r="B1203"/>
      <c r="C1203"/>
      <c r="D1203"/>
      <c r="E1203"/>
      <c r="F1203"/>
      <c r="G1203"/>
      <c r="H1203"/>
      <c r="I1203"/>
    </row>
    <row r="1204" spans="1:9" x14ac:dyDescent="0.25">
      <c r="A1204"/>
      <c r="B1204"/>
      <c r="C1204"/>
      <c r="D1204"/>
      <c r="E1204"/>
      <c r="F1204"/>
      <c r="G1204"/>
      <c r="H1204"/>
      <c r="I1204"/>
    </row>
    <row r="1205" spans="1:9" x14ac:dyDescent="0.25">
      <c r="A1205"/>
      <c r="B1205"/>
      <c r="C1205"/>
      <c r="D1205"/>
      <c r="E1205"/>
      <c r="F1205"/>
      <c r="G1205"/>
      <c r="H1205"/>
      <c r="I1205"/>
    </row>
    <row r="1206" spans="1:9" x14ac:dyDescent="0.25">
      <c r="A1206"/>
      <c r="B1206"/>
      <c r="C1206"/>
      <c r="D1206"/>
      <c r="E1206"/>
      <c r="F1206"/>
      <c r="G1206"/>
      <c r="H1206"/>
      <c r="I1206"/>
    </row>
    <row r="1207" spans="1:9" x14ac:dyDescent="0.25">
      <c r="A1207"/>
      <c r="B1207"/>
      <c r="C1207"/>
      <c r="D1207"/>
      <c r="E1207"/>
      <c r="F1207"/>
      <c r="G1207"/>
      <c r="H1207"/>
      <c r="I1207"/>
    </row>
    <row r="1208" spans="1:9" x14ac:dyDescent="0.25">
      <c r="A1208"/>
      <c r="B1208"/>
      <c r="C1208"/>
      <c r="D1208"/>
      <c r="E1208"/>
      <c r="F1208"/>
      <c r="G1208"/>
      <c r="H1208"/>
      <c r="I1208"/>
    </row>
    <row r="1209" spans="1:9" x14ac:dyDescent="0.25">
      <c r="A1209"/>
      <c r="B1209"/>
      <c r="C1209"/>
      <c r="D1209"/>
      <c r="E1209"/>
      <c r="F1209"/>
      <c r="G1209"/>
      <c r="H1209"/>
      <c r="I1209"/>
    </row>
    <row r="1210" spans="1:9" x14ac:dyDescent="0.25">
      <c r="A1210"/>
      <c r="B1210"/>
      <c r="C1210"/>
      <c r="D1210"/>
      <c r="E1210"/>
      <c r="F1210"/>
      <c r="G1210"/>
      <c r="H1210"/>
      <c r="I1210"/>
    </row>
    <row r="1211" spans="1:9" x14ac:dyDescent="0.25">
      <c r="A1211"/>
      <c r="B1211"/>
      <c r="C1211"/>
      <c r="D1211"/>
      <c r="E1211"/>
      <c r="F1211"/>
      <c r="G1211"/>
      <c r="H1211"/>
      <c r="I1211"/>
    </row>
    <row r="1212" spans="1:9" x14ac:dyDescent="0.25">
      <c r="A1212"/>
      <c r="B1212"/>
      <c r="C1212"/>
      <c r="D1212"/>
      <c r="E1212"/>
      <c r="F1212"/>
      <c r="G1212"/>
      <c r="H1212"/>
      <c r="I1212"/>
    </row>
    <row r="1213" spans="1:9" x14ac:dyDescent="0.25">
      <c r="A1213"/>
      <c r="B1213"/>
      <c r="C1213"/>
      <c r="D1213"/>
      <c r="E1213"/>
      <c r="F1213"/>
      <c r="G1213"/>
      <c r="H1213"/>
      <c r="I1213"/>
    </row>
    <row r="1214" spans="1:9" x14ac:dyDescent="0.25">
      <c r="A1214"/>
      <c r="B1214"/>
      <c r="C1214"/>
      <c r="D1214"/>
      <c r="E1214"/>
      <c r="F1214"/>
      <c r="G1214"/>
      <c r="H1214"/>
      <c r="I1214"/>
    </row>
    <row r="1215" spans="1:9" x14ac:dyDescent="0.25">
      <c r="A1215"/>
      <c r="B1215"/>
      <c r="C1215"/>
      <c r="D1215"/>
      <c r="E1215"/>
      <c r="F1215"/>
      <c r="G1215"/>
      <c r="H1215"/>
      <c r="I1215"/>
    </row>
    <row r="1216" spans="1:9" x14ac:dyDescent="0.25">
      <c r="A1216"/>
      <c r="B1216"/>
      <c r="C1216"/>
      <c r="D1216"/>
      <c r="E1216"/>
      <c r="F1216"/>
      <c r="G1216"/>
      <c r="H1216"/>
      <c r="I1216"/>
    </row>
    <row r="1217" spans="1:9" x14ac:dyDescent="0.25">
      <c r="A1217"/>
      <c r="B1217"/>
      <c r="C1217"/>
      <c r="D1217"/>
      <c r="E1217"/>
      <c r="F1217"/>
      <c r="G1217"/>
      <c r="H1217"/>
      <c r="I1217"/>
    </row>
    <row r="1218" spans="1:9" x14ac:dyDescent="0.25">
      <c r="A1218"/>
      <c r="B1218"/>
      <c r="C1218"/>
      <c r="D1218"/>
      <c r="E1218"/>
      <c r="F1218"/>
      <c r="G1218"/>
      <c r="H1218"/>
      <c r="I1218"/>
    </row>
    <row r="1219" spans="1:9" x14ac:dyDescent="0.25">
      <c r="A1219"/>
      <c r="B1219"/>
      <c r="C1219"/>
      <c r="D1219"/>
      <c r="E1219"/>
      <c r="F1219"/>
      <c r="G1219"/>
      <c r="H1219"/>
      <c r="I1219"/>
    </row>
    <row r="1220" spans="1:9" x14ac:dyDescent="0.25">
      <c r="A1220"/>
      <c r="B1220"/>
      <c r="C1220"/>
      <c r="D1220"/>
      <c r="E1220"/>
      <c r="F1220"/>
      <c r="G1220"/>
      <c r="H1220"/>
      <c r="I1220"/>
    </row>
    <row r="1221" spans="1:9" x14ac:dyDescent="0.25">
      <c r="A1221"/>
      <c r="B1221"/>
      <c r="C1221"/>
      <c r="D1221"/>
      <c r="E1221"/>
      <c r="F1221"/>
      <c r="G1221"/>
      <c r="H1221"/>
      <c r="I1221"/>
    </row>
    <row r="1222" spans="1:9" x14ac:dyDescent="0.25">
      <c r="A1222"/>
      <c r="B1222"/>
      <c r="C1222"/>
      <c r="D1222"/>
      <c r="E1222"/>
      <c r="F1222"/>
      <c r="G1222"/>
      <c r="H1222"/>
      <c r="I1222"/>
    </row>
    <row r="1223" spans="1:9" x14ac:dyDescent="0.25">
      <c r="A1223"/>
      <c r="B1223"/>
      <c r="C1223"/>
      <c r="D1223"/>
      <c r="E1223"/>
      <c r="F1223"/>
      <c r="G1223"/>
      <c r="H1223"/>
      <c r="I1223"/>
    </row>
    <row r="1224" spans="1:9" x14ac:dyDescent="0.25">
      <c r="A1224"/>
      <c r="B1224"/>
      <c r="C1224"/>
      <c r="D1224"/>
      <c r="E1224"/>
      <c r="F1224"/>
      <c r="G1224"/>
      <c r="H1224"/>
      <c r="I1224"/>
    </row>
    <row r="1225" spans="1:9" x14ac:dyDescent="0.25">
      <c r="A1225"/>
      <c r="B1225"/>
      <c r="C1225"/>
      <c r="D1225"/>
      <c r="E1225"/>
      <c r="F1225"/>
      <c r="G1225"/>
      <c r="H1225"/>
      <c r="I1225"/>
    </row>
    <row r="1226" spans="1:9" x14ac:dyDescent="0.25">
      <c r="A1226"/>
      <c r="B1226"/>
      <c r="C1226"/>
      <c r="D1226"/>
      <c r="E1226"/>
      <c r="F1226"/>
      <c r="G1226"/>
      <c r="H1226"/>
      <c r="I1226"/>
    </row>
    <row r="1227" spans="1:9" x14ac:dyDescent="0.25">
      <c r="A1227"/>
      <c r="B1227"/>
      <c r="C1227"/>
      <c r="D1227"/>
      <c r="E1227"/>
      <c r="F1227"/>
      <c r="G1227"/>
      <c r="H1227"/>
      <c r="I1227"/>
    </row>
    <row r="1228" spans="1:9" x14ac:dyDescent="0.25">
      <c r="A1228"/>
      <c r="B1228"/>
      <c r="C1228"/>
      <c r="D1228"/>
      <c r="E1228"/>
      <c r="F1228"/>
      <c r="G1228"/>
      <c r="H1228"/>
      <c r="I1228"/>
    </row>
    <row r="1229" spans="1:9" x14ac:dyDescent="0.25">
      <c r="A1229"/>
      <c r="B1229"/>
      <c r="C1229"/>
      <c r="D1229"/>
      <c r="E1229"/>
      <c r="F1229"/>
      <c r="G1229"/>
      <c r="H1229"/>
      <c r="I1229"/>
    </row>
    <row r="1230" spans="1:9" x14ac:dyDescent="0.25">
      <c r="A1230"/>
      <c r="B1230"/>
      <c r="C1230"/>
      <c r="D1230"/>
      <c r="E1230"/>
      <c r="F1230"/>
      <c r="G1230"/>
      <c r="H1230"/>
      <c r="I1230"/>
    </row>
    <row r="1231" spans="1:9" x14ac:dyDescent="0.25">
      <c r="A1231"/>
      <c r="B1231"/>
      <c r="C1231"/>
      <c r="D1231"/>
      <c r="E1231"/>
      <c r="F1231"/>
      <c r="G1231"/>
      <c r="H1231"/>
      <c r="I1231"/>
    </row>
    <row r="1232" spans="1:9" x14ac:dyDescent="0.25">
      <c r="A1232"/>
      <c r="B1232"/>
      <c r="C1232"/>
      <c r="D1232"/>
      <c r="E1232"/>
      <c r="F1232"/>
      <c r="G1232"/>
      <c r="H1232"/>
      <c r="I1232"/>
    </row>
    <row r="1233" spans="1:9" x14ac:dyDescent="0.25">
      <c r="A1233"/>
      <c r="B1233"/>
      <c r="C1233"/>
      <c r="D1233"/>
      <c r="E1233"/>
      <c r="F1233"/>
      <c r="G1233"/>
      <c r="H1233"/>
      <c r="I1233"/>
    </row>
    <row r="1234" spans="1:9" x14ac:dyDescent="0.25">
      <c r="A1234"/>
      <c r="B1234"/>
      <c r="C1234"/>
      <c r="D1234"/>
      <c r="E1234"/>
      <c r="F1234"/>
      <c r="G1234"/>
      <c r="H1234"/>
      <c r="I1234"/>
    </row>
    <row r="1235" spans="1:9" x14ac:dyDescent="0.25">
      <c r="A1235"/>
      <c r="B1235"/>
      <c r="C1235"/>
      <c r="D1235"/>
      <c r="E1235"/>
      <c r="F1235"/>
      <c r="G1235"/>
      <c r="H1235"/>
      <c r="I1235"/>
    </row>
    <row r="1236" spans="1:9" x14ac:dyDescent="0.25">
      <c r="A1236"/>
      <c r="B1236"/>
      <c r="C1236"/>
      <c r="D1236"/>
      <c r="E1236"/>
      <c r="F1236"/>
      <c r="G1236"/>
      <c r="H1236"/>
      <c r="I1236"/>
    </row>
    <row r="1237" spans="1:9" x14ac:dyDescent="0.25">
      <c r="A1237"/>
      <c r="B1237"/>
      <c r="C1237"/>
      <c r="D1237"/>
      <c r="E1237"/>
      <c r="F1237"/>
      <c r="G1237"/>
      <c r="H1237"/>
      <c r="I1237"/>
    </row>
    <row r="1238" spans="1:9" x14ac:dyDescent="0.25">
      <c r="A1238"/>
      <c r="B1238"/>
      <c r="C1238"/>
      <c r="D1238"/>
      <c r="E1238"/>
      <c r="F1238"/>
      <c r="G1238"/>
      <c r="H1238"/>
      <c r="I1238"/>
    </row>
    <row r="1239" spans="1:9" x14ac:dyDescent="0.25">
      <c r="A1239"/>
      <c r="B1239"/>
      <c r="C1239"/>
      <c r="D1239"/>
      <c r="E1239"/>
      <c r="F1239"/>
      <c r="G1239"/>
      <c r="H1239"/>
      <c r="I1239"/>
    </row>
    <row r="1240" spans="1:9" x14ac:dyDescent="0.25">
      <c r="A1240"/>
      <c r="B1240"/>
      <c r="C1240"/>
      <c r="D1240"/>
      <c r="E1240"/>
      <c r="F1240"/>
      <c r="G1240"/>
      <c r="H1240"/>
      <c r="I1240"/>
    </row>
    <row r="1241" spans="1:9" x14ac:dyDescent="0.25">
      <c r="A1241"/>
      <c r="B1241"/>
      <c r="C1241"/>
      <c r="D1241"/>
      <c r="E1241"/>
      <c r="F1241"/>
      <c r="G1241"/>
      <c r="H1241"/>
      <c r="I1241"/>
    </row>
    <row r="1242" spans="1:9" x14ac:dyDescent="0.25">
      <c r="A1242"/>
      <c r="B1242"/>
      <c r="C1242"/>
      <c r="D1242"/>
      <c r="E1242"/>
      <c r="F1242"/>
      <c r="G1242"/>
      <c r="H1242"/>
      <c r="I1242"/>
    </row>
    <row r="1243" spans="1:9" x14ac:dyDescent="0.25">
      <c r="A1243"/>
      <c r="B1243"/>
      <c r="C1243"/>
      <c r="D1243"/>
      <c r="E1243"/>
      <c r="F1243"/>
      <c r="G1243"/>
      <c r="H1243"/>
      <c r="I1243"/>
    </row>
    <row r="1244" spans="1:9" x14ac:dyDescent="0.25">
      <c r="A1244"/>
      <c r="B1244"/>
      <c r="C1244"/>
      <c r="D1244"/>
      <c r="E1244"/>
      <c r="F1244"/>
      <c r="G1244"/>
      <c r="H1244"/>
      <c r="I1244"/>
    </row>
    <row r="1245" spans="1:9" x14ac:dyDescent="0.25">
      <c r="A1245"/>
      <c r="B1245"/>
      <c r="C1245"/>
      <c r="D1245"/>
      <c r="E1245"/>
      <c r="F1245"/>
      <c r="G1245"/>
      <c r="H1245"/>
      <c r="I1245"/>
    </row>
    <row r="1246" spans="1:9" x14ac:dyDescent="0.25">
      <c r="A1246"/>
      <c r="B1246"/>
      <c r="C1246"/>
      <c r="D1246"/>
      <c r="E1246"/>
      <c r="F1246"/>
      <c r="G1246"/>
      <c r="H1246"/>
      <c r="I1246"/>
    </row>
    <row r="1247" spans="1:9" x14ac:dyDescent="0.25">
      <c r="A1247"/>
      <c r="B1247"/>
      <c r="C1247"/>
      <c r="D1247"/>
      <c r="E1247"/>
      <c r="F1247"/>
      <c r="G1247"/>
      <c r="H1247"/>
      <c r="I1247"/>
    </row>
    <row r="1248" spans="1:9" x14ac:dyDescent="0.25">
      <c r="A1248"/>
      <c r="B1248"/>
      <c r="C1248"/>
      <c r="D1248"/>
      <c r="E1248"/>
      <c r="F1248"/>
      <c r="G1248"/>
      <c r="H1248"/>
      <c r="I1248"/>
    </row>
    <row r="1249" spans="1:9" x14ac:dyDescent="0.25">
      <c r="A1249"/>
      <c r="B1249"/>
      <c r="C1249"/>
      <c r="D1249"/>
      <c r="E1249"/>
      <c r="F1249"/>
      <c r="G1249"/>
      <c r="H1249"/>
      <c r="I1249"/>
    </row>
    <row r="1250" spans="1:9" x14ac:dyDescent="0.25">
      <c r="A1250"/>
      <c r="B1250"/>
      <c r="C1250"/>
      <c r="D1250"/>
      <c r="E1250"/>
      <c r="F1250"/>
      <c r="G1250"/>
      <c r="H1250"/>
      <c r="I1250"/>
    </row>
    <row r="1251" spans="1:9" x14ac:dyDescent="0.25">
      <c r="A1251"/>
      <c r="B1251"/>
      <c r="C1251"/>
      <c r="D1251"/>
      <c r="E1251"/>
      <c r="F1251"/>
      <c r="G1251"/>
      <c r="H1251"/>
      <c r="I1251"/>
    </row>
    <row r="1252" spans="1:9" x14ac:dyDescent="0.25">
      <c r="A1252"/>
      <c r="B1252"/>
      <c r="C1252"/>
      <c r="D1252"/>
      <c r="E1252"/>
      <c r="F1252"/>
      <c r="G1252"/>
      <c r="H1252"/>
      <c r="I1252"/>
    </row>
    <row r="1253" spans="1:9" x14ac:dyDescent="0.25">
      <c r="A1253"/>
      <c r="B1253"/>
      <c r="C1253"/>
      <c r="D1253"/>
      <c r="E1253"/>
      <c r="F1253"/>
      <c r="G1253"/>
      <c r="H1253"/>
      <c r="I1253"/>
    </row>
    <row r="1254" spans="1:9" x14ac:dyDescent="0.25">
      <c r="A1254"/>
      <c r="B1254"/>
      <c r="C1254"/>
      <c r="D1254"/>
      <c r="E1254"/>
      <c r="F1254"/>
      <c r="G1254"/>
      <c r="H1254"/>
      <c r="I1254"/>
    </row>
    <row r="1255" spans="1:9" x14ac:dyDescent="0.25">
      <c r="A1255"/>
      <c r="B1255"/>
      <c r="C1255"/>
      <c r="D1255"/>
      <c r="E1255"/>
      <c r="F1255"/>
      <c r="G1255"/>
      <c r="H1255"/>
      <c r="I1255"/>
    </row>
    <row r="1256" spans="1:9" x14ac:dyDescent="0.25">
      <c r="A1256"/>
      <c r="B1256"/>
      <c r="C1256"/>
      <c r="D1256"/>
      <c r="E1256"/>
      <c r="F1256"/>
      <c r="G1256"/>
      <c r="H1256"/>
      <c r="I1256"/>
    </row>
    <row r="1257" spans="1:9" x14ac:dyDescent="0.25">
      <c r="A1257"/>
      <c r="B1257"/>
      <c r="C1257"/>
      <c r="D1257"/>
      <c r="E1257"/>
      <c r="F1257"/>
      <c r="G1257"/>
      <c r="H1257"/>
      <c r="I1257"/>
    </row>
    <row r="1258" spans="1:9" x14ac:dyDescent="0.25">
      <c r="A1258"/>
      <c r="B1258"/>
      <c r="C1258"/>
      <c r="D1258"/>
      <c r="E1258"/>
      <c r="F1258"/>
      <c r="G1258"/>
      <c r="H1258"/>
      <c r="I1258"/>
    </row>
    <row r="1259" spans="1:9" x14ac:dyDescent="0.25">
      <c r="A1259"/>
      <c r="B1259"/>
      <c r="C1259"/>
      <c r="D1259"/>
      <c r="E1259"/>
      <c r="F1259"/>
      <c r="G1259"/>
      <c r="H1259"/>
      <c r="I1259"/>
    </row>
    <row r="1260" spans="1:9" x14ac:dyDescent="0.25">
      <c r="A1260"/>
      <c r="B1260"/>
      <c r="C1260"/>
      <c r="D1260"/>
      <c r="E1260"/>
      <c r="F1260"/>
      <c r="G1260"/>
      <c r="H1260"/>
      <c r="I1260"/>
    </row>
    <row r="1261" spans="1:9" x14ac:dyDescent="0.25">
      <c r="A1261"/>
      <c r="B1261"/>
      <c r="C1261"/>
      <c r="D1261"/>
      <c r="E1261"/>
      <c r="F1261"/>
      <c r="G1261"/>
      <c r="H1261"/>
      <c r="I1261"/>
    </row>
    <row r="1262" spans="1:9" x14ac:dyDescent="0.25">
      <c r="A1262"/>
      <c r="B1262"/>
      <c r="C1262"/>
      <c r="D1262"/>
      <c r="E1262"/>
      <c r="F1262"/>
      <c r="G1262"/>
      <c r="H1262"/>
      <c r="I1262"/>
    </row>
    <row r="1263" spans="1:9" x14ac:dyDescent="0.25">
      <c r="A1263"/>
      <c r="B1263"/>
      <c r="C1263"/>
      <c r="D1263"/>
      <c r="E1263"/>
      <c r="F1263"/>
      <c r="G1263"/>
      <c r="H1263"/>
      <c r="I1263"/>
    </row>
    <row r="1264" spans="1:9" x14ac:dyDescent="0.25">
      <c r="A1264"/>
      <c r="B1264"/>
      <c r="C1264"/>
      <c r="D1264"/>
      <c r="E1264"/>
      <c r="F1264"/>
      <c r="G1264"/>
      <c r="H1264"/>
      <c r="I1264"/>
    </row>
    <row r="1265" spans="1:9" x14ac:dyDescent="0.25">
      <c r="A1265"/>
      <c r="B1265"/>
      <c r="C1265"/>
      <c r="D1265"/>
      <c r="E1265"/>
      <c r="F1265"/>
      <c r="G1265"/>
      <c r="H1265"/>
      <c r="I1265"/>
    </row>
    <row r="1266" spans="1:9" x14ac:dyDescent="0.25">
      <c r="A1266"/>
      <c r="B1266"/>
      <c r="C1266"/>
      <c r="D1266"/>
      <c r="E1266"/>
      <c r="F1266"/>
      <c r="G1266"/>
      <c r="H1266"/>
      <c r="I1266"/>
    </row>
    <row r="1267" spans="1:9" x14ac:dyDescent="0.25">
      <c r="A1267"/>
      <c r="B1267"/>
      <c r="C1267"/>
      <c r="D1267"/>
      <c r="E1267"/>
      <c r="F1267"/>
      <c r="G1267"/>
      <c r="H1267"/>
      <c r="I1267"/>
    </row>
    <row r="1268" spans="1:9" x14ac:dyDescent="0.25">
      <c r="A1268"/>
      <c r="B1268"/>
      <c r="C1268"/>
      <c r="D1268"/>
      <c r="E1268"/>
      <c r="F1268"/>
      <c r="G1268"/>
      <c r="H1268"/>
      <c r="I1268"/>
    </row>
    <row r="1269" spans="1:9" x14ac:dyDescent="0.25">
      <c r="A1269"/>
      <c r="B1269"/>
      <c r="C1269"/>
      <c r="D1269"/>
      <c r="E1269"/>
      <c r="F1269"/>
      <c r="G1269"/>
      <c r="H1269"/>
      <c r="I1269"/>
    </row>
    <row r="1270" spans="1:9" x14ac:dyDescent="0.25">
      <c r="A1270"/>
      <c r="B1270"/>
      <c r="C1270"/>
      <c r="D1270"/>
      <c r="E1270"/>
      <c r="F1270"/>
      <c r="G1270"/>
      <c r="H1270"/>
      <c r="I1270"/>
    </row>
    <row r="1271" spans="1:9" x14ac:dyDescent="0.25">
      <c r="A1271"/>
      <c r="B1271"/>
      <c r="C1271"/>
      <c r="D1271"/>
      <c r="E1271"/>
      <c r="F1271"/>
      <c r="G1271"/>
      <c r="H1271"/>
      <c r="I1271"/>
    </row>
    <row r="1272" spans="1:9" x14ac:dyDescent="0.25">
      <c r="A1272"/>
      <c r="B1272"/>
      <c r="C1272"/>
      <c r="D1272"/>
      <c r="E1272"/>
      <c r="F1272"/>
      <c r="G1272"/>
      <c r="H1272"/>
      <c r="I1272"/>
    </row>
    <row r="1273" spans="1:9" x14ac:dyDescent="0.25">
      <c r="A1273"/>
      <c r="B1273"/>
      <c r="C1273"/>
      <c r="D1273"/>
      <c r="E1273"/>
      <c r="F1273"/>
      <c r="G1273"/>
      <c r="H1273"/>
      <c r="I1273"/>
    </row>
    <row r="1274" spans="1:9" x14ac:dyDescent="0.25">
      <c r="A1274"/>
      <c r="B1274"/>
      <c r="C1274"/>
      <c r="D1274"/>
      <c r="E1274"/>
      <c r="F1274"/>
      <c r="G1274"/>
      <c r="H1274"/>
      <c r="I1274"/>
    </row>
    <row r="1275" spans="1:9" x14ac:dyDescent="0.25">
      <c r="A1275"/>
      <c r="B1275"/>
      <c r="C1275"/>
      <c r="D1275"/>
      <c r="E1275"/>
      <c r="F1275"/>
      <c r="G1275"/>
      <c r="H1275"/>
      <c r="I1275"/>
    </row>
    <row r="1276" spans="1:9" x14ac:dyDescent="0.25">
      <c r="A1276"/>
      <c r="B1276"/>
      <c r="C1276"/>
      <c r="D1276"/>
      <c r="E1276"/>
      <c r="F1276"/>
      <c r="G1276"/>
      <c r="H1276"/>
      <c r="I1276"/>
    </row>
    <row r="1277" spans="1:9" x14ac:dyDescent="0.25">
      <c r="A1277"/>
      <c r="B1277"/>
      <c r="C1277"/>
      <c r="D1277"/>
      <c r="E1277"/>
      <c r="F1277"/>
      <c r="G1277"/>
      <c r="H1277"/>
      <c r="I1277"/>
    </row>
    <row r="1278" spans="1:9" x14ac:dyDescent="0.25">
      <c r="A1278"/>
      <c r="B1278"/>
      <c r="C1278"/>
      <c r="D1278"/>
      <c r="E1278"/>
      <c r="F1278"/>
      <c r="G1278"/>
      <c r="H1278"/>
      <c r="I1278"/>
    </row>
    <row r="1279" spans="1:9" x14ac:dyDescent="0.25">
      <c r="A1279"/>
      <c r="B1279"/>
      <c r="C1279"/>
      <c r="D1279"/>
      <c r="E1279"/>
      <c r="F1279"/>
      <c r="G1279"/>
      <c r="H1279"/>
      <c r="I1279"/>
    </row>
    <row r="1280" spans="1:9" x14ac:dyDescent="0.25">
      <c r="A1280"/>
      <c r="B1280"/>
      <c r="C1280"/>
      <c r="D1280"/>
      <c r="E1280"/>
      <c r="F1280"/>
      <c r="G1280"/>
      <c r="H1280"/>
      <c r="I1280"/>
    </row>
    <row r="1281" spans="1:9" x14ac:dyDescent="0.25">
      <c r="A1281"/>
      <c r="B1281"/>
      <c r="C1281"/>
      <c r="D1281"/>
      <c r="E1281"/>
      <c r="F1281"/>
      <c r="G1281"/>
      <c r="H1281"/>
      <c r="I1281"/>
    </row>
    <row r="1282" spans="1:9" x14ac:dyDescent="0.25">
      <c r="A1282"/>
      <c r="B1282"/>
      <c r="C1282"/>
      <c r="D1282"/>
      <c r="E1282"/>
      <c r="F1282"/>
      <c r="G1282"/>
      <c r="H1282"/>
      <c r="I1282"/>
    </row>
    <row r="1283" spans="1:9" x14ac:dyDescent="0.25">
      <c r="A1283"/>
      <c r="B1283"/>
      <c r="C1283"/>
      <c r="D1283"/>
      <c r="E1283"/>
      <c r="F1283"/>
      <c r="G1283"/>
      <c r="H1283"/>
      <c r="I1283"/>
    </row>
    <row r="1284" spans="1:9" x14ac:dyDescent="0.25">
      <c r="A1284"/>
      <c r="B1284"/>
      <c r="C1284"/>
      <c r="D1284"/>
      <c r="E1284"/>
      <c r="F1284"/>
      <c r="G1284"/>
      <c r="H1284"/>
      <c r="I1284"/>
    </row>
    <row r="1285" spans="1:9" x14ac:dyDescent="0.25">
      <c r="A1285"/>
      <c r="B1285"/>
      <c r="C1285"/>
      <c r="D1285"/>
      <c r="E1285"/>
      <c r="F1285"/>
      <c r="G1285"/>
      <c r="H1285"/>
      <c r="I1285"/>
    </row>
    <row r="1286" spans="1:9" x14ac:dyDescent="0.25">
      <c r="A1286"/>
      <c r="B1286"/>
      <c r="C1286"/>
      <c r="D1286"/>
      <c r="E1286"/>
      <c r="F1286"/>
      <c r="G1286"/>
      <c r="H1286"/>
      <c r="I1286"/>
    </row>
    <row r="1287" spans="1:9" x14ac:dyDescent="0.25">
      <c r="A1287"/>
      <c r="B1287"/>
      <c r="C1287"/>
      <c r="D1287"/>
      <c r="E1287"/>
      <c r="F1287"/>
      <c r="G1287"/>
      <c r="H1287"/>
      <c r="I1287"/>
    </row>
    <row r="1288" spans="1:9" x14ac:dyDescent="0.25">
      <c r="A1288"/>
      <c r="B1288"/>
      <c r="C1288"/>
      <c r="D1288"/>
      <c r="E1288"/>
      <c r="F1288"/>
      <c r="G1288"/>
      <c r="H1288"/>
      <c r="I1288"/>
    </row>
    <row r="1289" spans="1:9" x14ac:dyDescent="0.25">
      <c r="A1289"/>
      <c r="B1289"/>
      <c r="C1289"/>
      <c r="D1289"/>
      <c r="E1289"/>
      <c r="F1289"/>
      <c r="G1289"/>
      <c r="H1289"/>
      <c r="I1289"/>
    </row>
    <row r="1290" spans="1:9" x14ac:dyDescent="0.25">
      <c r="A1290"/>
      <c r="B1290"/>
      <c r="C1290"/>
      <c r="D1290"/>
      <c r="E1290"/>
      <c r="F1290"/>
      <c r="G1290"/>
      <c r="H1290"/>
      <c r="I1290"/>
    </row>
    <row r="1291" spans="1:9" x14ac:dyDescent="0.25">
      <c r="A1291"/>
      <c r="B1291"/>
      <c r="C1291"/>
      <c r="D1291"/>
      <c r="E1291"/>
      <c r="F1291"/>
      <c r="G1291"/>
      <c r="H1291"/>
      <c r="I1291"/>
    </row>
    <row r="1292" spans="1:9" x14ac:dyDescent="0.25">
      <c r="A1292"/>
      <c r="B1292"/>
      <c r="C1292"/>
      <c r="D1292"/>
      <c r="E1292"/>
      <c r="F1292"/>
      <c r="G1292"/>
      <c r="H1292"/>
      <c r="I1292"/>
    </row>
    <row r="1293" spans="1:9" x14ac:dyDescent="0.25">
      <c r="A1293"/>
      <c r="B1293"/>
      <c r="C1293"/>
      <c r="D1293"/>
      <c r="E1293"/>
      <c r="F1293"/>
      <c r="G1293"/>
      <c r="H1293"/>
      <c r="I1293"/>
    </row>
    <row r="1294" spans="1:9" x14ac:dyDescent="0.25">
      <c r="A1294"/>
      <c r="B1294"/>
      <c r="C1294"/>
      <c r="D1294"/>
      <c r="E1294"/>
      <c r="F1294"/>
      <c r="G1294"/>
      <c r="H1294"/>
      <c r="I1294"/>
    </row>
    <row r="1295" spans="1:9" x14ac:dyDescent="0.25">
      <c r="A1295"/>
      <c r="B1295"/>
      <c r="C1295"/>
      <c r="D1295"/>
      <c r="E1295"/>
      <c r="F1295"/>
      <c r="G1295"/>
      <c r="H1295"/>
      <c r="I1295"/>
    </row>
    <row r="1296" spans="1:9" x14ac:dyDescent="0.25">
      <c r="A1296"/>
      <c r="B1296"/>
      <c r="C1296"/>
      <c r="D1296"/>
      <c r="E1296"/>
      <c r="F1296"/>
      <c r="G1296"/>
      <c r="H1296"/>
      <c r="I1296"/>
    </row>
    <row r="1297" spans="1:9" x14ac:dyDescent="0.25">
      <c r="A1297"/>
      <c r="B1297"/>
      <c r="C1297"/>
      <c r="D1297"/>
      <c r="E1297"/>
      <c r="F1297"/>
      <c r="G1297"/>
      <c r="H1297"/>
      <c r="I1297"/>
    </row>
    <row r="1298" spans="1:9" x14ac:dyDescent="0.25">
      <c r="A1298"/>
      <c r="B1298"/>
      <c r="C1298"/>
      <c r="D1298"/>
      <c r="E1298"/>
      <c r="F1298"/>
      <c r="G1298"/>
      <c r="H1298"/>
      <c r="I1298"/>
    </row>
    <row r="1299" spans="1:9" x14ac:dyDescent="0.25">
      <c r="A1299"/>
      <c r="B1299"/>
      <c r="C1299"/>
      <c r="D1299"/>
      <c r="E1299"/>
      <c r="F1299"/>
      <c r="G1299"/>
      <c r="H1299"/>
      <c r="I1299"/>
    </row>
    <row r="1300" spans="1:9" x14ac:dyDescent="0.25">
      <c r="A1300"/>
      <c r="B1300"/>
      <c r="C1300"/>
      <c r="D1300"/>
      <c r="E1300"/>
      <c r="F1300"/>
      <c r="G1300"/>
      <c r="H1300"/>
      <c r="I1300"/>
    </row>
    <row r="1301" spans="1:9" x14ac:dyDescent="0.25">
      <c r="A1301"/>
      <c r="B1301"/>
      <c r="C1301"/>
      <c r="D1301"/>
      <c r="E1301"/>
      <c r="F1301"/>
      <c r="G1301"/>
      <c r="H1301"/>
      <c r="I1301"/>
    </row>
    <row r="1302" spans="1:9" x14ac:dyDescent="0.25">
      <c r="A1302"/>
      <c r="B1302"/>
      <c r="C1302"/>
      <c r="D1302"/>
      <c r="E1302"/>
      <c r="F1302"/>
      <c r="G1302"/>
      <c r="H1302"/>
      <c r="I1302"/>
    </row>
    <row r="1303" spans="1:9" x14ac:dyDescent="0.25">
      <c r="A1303"/>
      <c r="B1303"/>
      <c r="C1303"/>
      <c r="D1303"/>
      <c r="E1303"/>
      <c r="F1303"/>
      <c r="G1303"/>
      <c r="H1303"/>
      <c r="I1303"/>
    </row>
    <row r="1304" spans="1:9" x14ac:dyDescent="0.25">
      <c r="A1304"/>
      <c r="B1304"/>
      <c r="C1304"/>
      <c r="D1304"/>
      <c r="E1304"/>
      <c r="F1304"/>
      <c r="G1304"/>
      <c r="H1304"/>
      <c r="I1304"/>
    </row>
    <row r="1305" spans="1:9" x14ac:dyDescent="0.25">
      <c r="A1305"/>
      <c r="B1305"/>
      <c r="C1305"/>
      <c r="D1305"/>
      <c r="E1305"/>
      <c r="F1305"/>
      <c r="G1305"/>
      <c r="H1305"/>
      <c r="I1305"/>
    </row>
    <row r="1306" spans="1:9" x14ac:dyDescent="0.25">
      <c r="A1306"/>
      <c r="B1306"/>
      <c r="C1306"/>
      <c r="D1306"/>
      <c r="E1306"/>
      <c r="F1306"/>
      <c r="G1306"/>
      <c r="H1306"/>
      <c r="I1306"/>
    </row>
    <row r="1307" spans="1:9" x14ac:dyDescent="0.25">
      <c r="A1307"/>
      <c r="B1307"/>
      <c r="C1307"/>
      <c r="D1307"/>
      <c r="E1307"/>
      <c r="F1307"/>
      <c r="G1307"/>
      <c r="H1307"/>
      <c r="I1307"/>
    </row>
    <row r="1308" spans="1:9" x14ac:dyDescent="0.25">
      <c r="A1308"/>
      <c r="B1308"/>
      <c r="C1308"/>
      <c r="D1308"/>
      <c r="E1308"/>
      <c r="F1308"/>
      <c r="G1308"/>
      <c r="H1308"/>
      <c r="I1308"/>
    </row>
    <row r="1309" spans="1:9" x14ac:dyDescent="0.25">
      <c r="A1309"/>
      <c r="B1309"/>
      <c r="C1309"/>
      <c r="D1309"/>
      <c r="E1309"/>
      <c r="F1309"/>
      <c r="G1309"/>
      <c r="H1309"/>
      <c r="I1309"/>
    </row>
    <row r="1310" spans="1:9" x14ac:dyDescent="0.25">
      <c r="A1310"/>
      <c r="B1310"/>
      <c r="C1310"/>
      <c r="D1310"/>
      <c r="E1310"/>
      <c r="F1310"/>
      <c r="G1310"/>
      <c r="H1310"/>
      <c r="I1310"/>
    </row>
    <row r="1311" spans="1:9" x14ac:dyDescent="0.25">
      <c r="A1311"/>
      <c r="B1311"/>
      <c r="C1311"/>
      <c r="D1311"/>
      <c r="E1311"/>
      <c r="F1311"/>
      <c r="G1311"/>
      <c r="H1311"/>
      <c r="I1311"/>
    </row>
    <row r="1312" spans="1:9" x14ac:dyDescent="0.25">
      <c r="A1312"/>
      <c r="B1312"/>
      <c r="C1312"/>
      <c r="D1312"/>
      <c r="E1312"/>
      <c r="F1312"/>
      <c r="G1312"/>
      <c r="H1312"/>
      <c r="I1312"/>
    </row>
    <row r="1313" spans="1:9" x14ac:dyDescent="0.25">
      <c r="A1313"/>
      <c r="B1313"/>
      <c r="C1313"/>
      <c r="D1313"/>
      <c r="E1313"/>
      <c r="F1313"/>
      <c r="G1313"/>
      <c r="H1313"/>
      <c r="I1313"/>
    </row>
    <row r="1314" spans="1:9" x14ac:dyDescent="0.25">
      <c r="A1314"/>
      <c r="B1314"/>
      <c r="C1314"/>
      <c r="D1314"/>
      <c r="E1314"/>
      <c r="F1314"/>
      <c r="G1314"/>
      <c r="H1314"/>
      <c r="I1314"/>
    </row>
    <row r="1315" spans="1:9" x14ac:dyDescent="0.25">
      <c r="A1315"/>
      <c r="B1315"/>
      <c r="C1315"/>
      <c r="D1315"/>
      <c r="E1315"/>
      <c r="F1315"/>
      <c r="G1315"/>
      <c r="H1315"/>
      <c r="I1315"/>
    </row>
    <row r="1316" spans="1:9" x14ac:dyDescent="0.25">
      <c r="A1316"/>
      <c r="B1316"/>
      <c r="C1316"/>
      <c r="D1316"/>
      <c r="E1316"/>
      <c r="F1316"/>
      <c r="G1316"/>
      <c r="H1316"/>
      <c r="I1316"/>
    </row>
    <row r="1317" spans="1:9" x14ac:dyDescent="0.25">
      <c r="A1317"/>
      <c r="B1317"/>
      <c r="C1317"/>
      <c r="D1317"/>
      <c r="E1317"/>
      <c r="F1317"/>
      <c r="G1317"/>
      <c r="H1317"/>
      <c r="I1317"/>
    </row>
    <row r="1318" spans="1:9" x14ac:dyDescent="0.25">
      <c r="A1318"/>
      <c r="B1318"/>
      <c r="C1318"/>
      <c r="D1318"/>
      <c r="E1318"/>
      <c r="F1318"/>
      <c r="G1318"/>
      <c r="H1318"/>
      <c r="I1318"/>
    </row>
    <row r="1319" spans="1:9" x14ac:dyDescent="0.25">
      <c r="A1319"/>
      <c r="B1319"/>
      <c r="C1319"/>
      <c r="D1319"/>
      <c r="E1319"/>
      <c r="F1319"/>
      <c r="G1319"/>
      <c r="H1319"/>
      <c r="I1319"/>
    </row>
    <row r="1320" spans="1:9" x14ac:dyDescent="0.25">
      <c r="A1320"/>
      <c r="B1320"/>
      <c r="C1320"/>
      <c r="D1320"/>
      <c r="E1320"/>
      <c r="F1320"/>
      <c r="G1320"/>
      <c r="H1320"/>
      <c r="I1320"/>
    </row>
    <row r="1321" spans="1:9" x14ac:dyDescent="0.25">
      <c r="A1321"/>
      <c r="B1321"/>
      <c r="C1321"/>
      <c r="D1321"/>
      <c r="E1321"/>
      <c r="F1321"/>
      <c r="G1321"/>
      <c r="H1321"/>
      <c r="I1321"/>
    </row>
    <row r="1322" spans="1:9" x14ac:dyDescent="0.25">
      <c r="A1322"/>
      <c r="B1322"/>
      <c r="C1322"/>
      <c r="D1322"/>
      <c r="E1322"/>
      <c r="F1322"/>
      <c r="G1322"/>
      <c r="H1322"/>
      <c r="I1322"/>
    </row>
    <row r="1323" spans="1:9" x14ac:dyDescent="0.25">
      <c r="A1323"/>
      <c r="B1323"/>
      <c r="C1323"/>
      <c r="D1323"/>
      <c r="E1323"/>
      <c r="F1323"/>
      <c r="G1323"/>
      <c r="H1323"/>
      <c r="I1323"/>
    </row>
    <row r="1324" spans="1:9" x14ac:dyDescent="0.25">
      <c r="A1324"/>
      <c r="B1324"/>
      <c r="C1324"/>
      <c r="D1324"/>
      <c r="E1324"/>
      <c r="F1324"/>
      <c r="G1324"/>
      <c r="H1324"/>
      <c r="I1324"/>
    </row>
    <row r="1325" spans="1:9" x14ac:dyDescent="0.25">
      <c r="A1325"/>
      <c r="B1325"/>
      <c r="C1325"/>
      <c r="D1325"/>
      <c r="E1325"/>
      <c r="F1325"/>
      <c r="G1325"/>
      <c r="H1325"/>
      <c r="I1325"/>
    </row>
    <row r="1326" spans="1:9" x14ac:dyDescent="0.25">
      <c r="A1326"/>
      <c r="B1326"/>
      <c r="C1326"/>
      <c r="D1326"/>
      <c r="E1326"/>
      <c r="F1326"/>
      <c r="G1326"/>
      <c r="H1326"/>
      <c r="I1326"/>
    </row>
    <row r="1327" spans="1:9" x14ac:dyDescent="0.25">
      <c r="A1327"/>
      <c r="B1327"/>
      <c r="C1327"/>
      <c r="D1327"/>
      <c r="E1327"/>
      <c r="F1327"/>
      <c r="G1327"/>
      <c r="H1327"/>
      <c r="I1327"/>
    </row>
    <row r="1328" spans="1:9" x14ac:dyDescent="0.25">
      <c r="A1328"/>
      <c r="B1328"/>
      <c r="C1328"/>
      <c r="D1328"/>
      <c r="E1328"/>
      <c r="F1328"/>
      <c r="G1328"/>
      <c r="H1328"/>
      <c r="I1328"/>
    </row>
    <row r="1329" spans="1:9" x14ac:dyDescent="0.25">
      <c r="A1329"/>
      <c r="B1329"/>
      <c r="C1329"/>
      <c r="D1329"/>
      <c r="E1329"/>
      <c r="F1329"/>
      <c r="G1329"/>
      <c r="H1329"/>
      <c r="I1329"/>
    </row>
    <row r="1330" spans="1:9" x14ac:dyDescent="0.25">
      <c r="A1330"/>
      <c r="B1330"/>
      <c r="C1330"/>
      <c r="D1330"/>
      <c r="E1330"/>
      <c r="F1330"/>
      <c r="G1330"/>
      <c r="H1330"/>
      <c r="I1330"/>
    </row>
    <row r="1331" spans="1:9" x14ac:dyDescent="0.25">
      <c r="A1331"/>
      <c r="B1331"/>
      <c r="C1331"/>
      <c r="D1331"/>
      <c r="E1331"/>
      <c r="F1331"/>
      <c r="G1331"/>
      <c r="H1331"/>
      <c r="I1331"/>
    </row>
    <row r="1332" spans="1:9" x14ac:dyDescent="0.25">
      <c r="A1332"/>
      <c r="B1332"/>
      <c r="C1332"/>
      <c r="D1332"/>
      <c r="E1332"/>
      <c r="F1332"/>
      <c r="G1332"/>
      <c r="H1332"/>
      <c r="I1332"/>
    </row>
    <row r="1333" spans="1:9" x14ac:dyDescent="0.25">
      <c r="A1333"/>
      <c r="B1333"/>
      <c r="C1333"/>
      <c r="D1333"/>
      <c r="E1333"/>
      <c r="F1333"/>
      <c r="G1333"/>
      <c r="H1333"/>
      <c r="I1333"/>
    </row>
    <row r="1334" spans="1:9" x14ac:dyDescent="0.25">
      <c r="A1334"/>
      <c r="B1334"/>
      <c r="C1334"/>
      <c r="D1334"/>
      <c r="E1334"/>
      <c r="F1334"/>
      <c r="G1334"/>
      <c r="H1334"/>
      <c r="I1334"/>
    </row>
    <row r="1335" spans="1:9" x14ac:dyDescent="0.25">
      <c r="A1335"/>
      <c r="B1335"/>
      <c r="C1335"/>
      <c r="D1335"/>
      <c r="E1335"/>
      <c r="F1335"/>
      <c r="G1335"/>
      <c r="H1335"/>
      <c r="I1335"/>
    </row>
    <row r="1336" spans="1:9" x14ac:dyDescent="0.25">
      <c r="A1336"/>
      <c r="B1336"/>
      <c r="C1336"/>
      <c r="D1336"/>
      <c r="E1336"/>
      <c r="F1336"/>
      <c r="G1336"/>
      <c r="H1336"/>
      <c r="I1336"/>
    </row>
    <row r="1337" spans="1:9" x14ac:dyDescent="0.25">
      <c r="A1337"/>
      <c r="B1337"/>
      <c r="C1337"/>
      <c r="D1337"/>
      <c r="E1337"/>
      <c r="F1337"/>
      <c r="G1337"/>
      <c r="H1337"/>
      <c r="I1337"/>
    </row>
    <row r="1338" spans="1:9" x14ac:dyDescent="0.25">
      <c r="A1338"/>
      <c r="B1338"/>
      <c r="C1338"/>
      <c r="D1338"/>
      <c r="E1338"/>
      <c r="F1338"/>
      <c r="G1338"/>
      <c r="H1338"/>
      <c r="I1338"/>
    </row>
    <row r="1339" spans="1:9" x14ac:dyDescent="0.25">
      <c r="A1339"/>
      <c r="B1339"/>
      <c r="C1339"/>
      <c r="D1339"/>
      <c r="E1339"/>
      <c r="F1339"/>
      <c r="G1339"/>
      <c r="H1339"/>
      <c r="I1339"/>
    </row>
    <row r="1340" spans="1:9" x14ac:dyDescent="0.25">
      <c r="A1340"/>
      <c r="B1340"/>
      <c r="C1340"/>
      <c r="D1340"/>
      <c r="E1340"/>
      <c r="F1340"/>
      <c r="G1340"/>
      <c r="H1340"/>
      <c r="I1340"/>
    </row>
    <row r="1341" spans="1:9" x14ac:dyDescent="0.25">
      <c r="A1341"/>
      <c r="B1341"/>
      <c r="C1341"/>
      <c r="D1341"/>
      <c r="E1341"/>
      <c r="F1341"/>
      <c r="G1341"/>
      <c r="H1341"/>
      <c r="I1341"/>
    </row>
    <row r="1342" spans="1:9" x14ac:dyDescent="0.25">
      <c r="A1342"/>
      <c r="B1342"/>
      <c r="C1342"/>
      <c r="D1342"/>
      <c r="E1342"/>
      <c r="F1342"/>
      <c r="G1342"/>
      <c r="H1342"/>
      <c r="I1342"/>
    </row>
    <row r="1343" spans="1:9" x14ac:dyDescent="0.25">
      <c r="A1343"/>
      <c r="B1343"/>
      <c r="C1343"/>
      <c r="D1343"/>
      <c r="E1343"/>
      <c r="F1343"/>
      <c r="G1343"/>
      <c r="H1343"/>
      <c r="I1343"/>
    </row>
    <row r="1344" spans="1:9" x14ac:dyDescent="0.25">
      <c r="A1344"/>
      <c r="B1344"/>
      <c r="C1344"/>
      <c r="D1344"/>
      <c r="E1344"/>
      <c r="F1344"/>
      <c r="G1344"/>
      <c r="H1344"/>
      <c r="I1344"/>
    </row>
    <row r="1345" spans="1:9" x14ac:dyDescent="0.25">
      <c r="A1345"/>
      <c r="B1345"/>
      <c r="C1345"/>
      <c r="D1345"/>
      <c r="E1345"/>
      <c r="F1345"/>
      <c r="G1345"/>
      <c r="H1345"/>
      <c r="I1345"/>
    </row>
    <row r="1346" spans="1:9" x14ac:dyDescent="0.25">
      <c r="A1346"/>
      <c r="B1346"/>
      <c r="C1346"/>
      <c r="D1346"/>
      <c r="E1346"/>
      <c r="F1346"/>
      <c r="G1346"/>
      <c r="H1346"/>
      <c r="I1346"/>
    </row>
    <row r="1347" spans="1:9" x14ac:dyDescent="0.25">
      <c r="A1347"/>
      <c r="B1347"/>
      <c r="C1347"/>
      <c r="D1347"/>
      <c r="E1347"/>
      <c r="F1347"/>
      <c r="G1347"/>
      <c r="H1347"/>
      <c r="I1347"/>
    </row>
    <row r="1348" spans="1:9" x14ac:dyDescent="0.25">
      <c r="A1348"/>
      <c r="B1348"/>
      <c r="C1348"/>
      <c r="D1348"/>
      <c r="E1348"/>
      <c r="F1348"/>
      <c r="G1348"/>
      <c r="H1348"/>
      <c r="I1348"/>
    </row>
    <row r="1349" spans="1:9" x14ac:dyDescent="0.25">
      <c r="A1349"/>
      <c r="B1349"/>
      <c r="C1349"/>
      <c r="D1349"/>
      <c r="E1349"/>
      <c r="F1349"/>
      <c r="G1349"/>
      <c r="H1349"/>
      <c r="I1349"/>
    </row>
    <row r="1350" spans="1:9" x14ac:dyDescent="0.25">
      <c r="A1350"/>
      <c r="B1350"/>
      <c r="C1350"/>
      <c r="D1350"/>
      <c r="E1350"/>
      <c r="F1350"/>
      <c r="G1350"/>
      <c r="H1350"/>
      <c r="I1350"/>
    </row>
    <row r="1351" spans="1:9" x14ac:dyDescent="0.25">
      <c r="A1351"/>
      <c r="B1351"/>
      <c r="C1351"/>
      <c r="D1351"/>
      <c r="E1351"/>
      <c r="F1351"/>
      <c r="G1351"/>
      <c r="H1351"/>
      <c r="I1351"/>
    </row>
    <row r="1352" spans="1:9" x14ac:dyDescent="0.25">
      <c r="A1352"/>
      <c r="B1352"/>
      <c r="C1352"/>
      <c r="D1352"/>
      <c r="E1352"/>
      <c r="F1352"/>
      <c r="G1352"/>
      <c r="H1352"/>
      <c r="I1352"/>
    </row>
    <row r="1353" spans="1:9" x14ac:dyDescent="0.25">
      <c r="A1353"/>
      <c r="B1353"/>
      <c r="C1353"/>
      <c r="D1353"/>
      <c r="E1353"/>
      <c r="F1353"/>
      <c r="G1353"/>
      <c r="H1353"/>
      <c r="I1353"/>
    </row>
    <row r="1354" spans="1:9" x14ac:dyDescent="0.25">
      <c r="A1354"/>
      <c r="B1354"/>
      <c r="C1354"/>
      <c r="D1354"/>
      <c r="E1354"/>
      <c r="F1354"/>
      <c r="G1354"/>
      <c r="H1354"/>
      <c r="I1354"/>
    </row>
    <row r="1355" spans="1:9" x14ac:dyDescent="0.25">
      <c r="A1355"/>
      <c r="B1355"/>
      <c r="C1355"/>
      <c r="D1355"/>
      <c r="E1355"/>
      <c r="F1355"/>
      <c r="G1355"/>
      <c r="H1355"/>
      <c r="I1355"/>
    </row>
    <row r="1356" spans="1:9" x14ac:dyDescent="0.25">
      <c r="A1356"/>
      <c r="B1356"/>
      <c r="C1356"/>
      <c r="D1356"/>
      <c r="E1356"/>
      <c r="F1356"/>
      <c r="G1356"/>
      <c r="H1356"/>
      <c r="I1356"/>
    </row>
    <row r="1357" spans="1:9" x14ac:dyDescent="0.25">
      <c r="A1357"/>
      <c r="B1357"/>
      <c r="C1357"/>
      <c r="D1357"/>
      <c r="E1357"/>
      <c r="F1357"/>
      <c r="G1357"/>
      <c r="H1357"/>
      <c r="I1357"/>
    </row>
    <row r="1358" spans="1:9" x14ac:dyDescent="0.25">
      <c r="A1358"/>
      <c r="B1358"/>
      <c r="C1358"/>
      <c r="D1358"/>
      <c r="E1358"/>
      <c r="F1358"/>
      <c r="G1358"/>
      <c r="H1358"/>
      <c r="I1358"/>
    </row>
    <row r="1359" spans="1:9" x14ac:dyDescent="0.25">
      <c r="A1359"/>
      <c r="B1359"/>
      <c r="C1359"/>
      <c r="D1359"/>
      <c r="E1359"/>
      <c r="F1359"/>
      <c r="G1359"/>
      <c r="H1359"/>
      <c r="I1359"/>
    </row>
    <row r="1360" spans="1:9" x14ac:dyDescent="0.25">
      <c r="A1360"/>
      <c r="B1360"/>
      <c r="C1360"/>
      <c r="D1360"/>
      <c r="E1360"/>
      <c r="F1360"/>
      <c r="G1360"/>
      <c r="H1360"/>
      <c r="I1360"/>
    </row>
    <row r="1361" spans="1:9" x14ac:dyDescent="0.25">
      <c r="A1361"/>
      <c r="B1361"/>
      <c r="C1361"/>
      <c r="D1361"/>
      <c r="E1361"/>
      <c r="F1361"/>
      <c r="G1361"/>
      <c r="H1361"/>
      <c r="I1361"/>
    </row>
    <row r="1362" spans="1:9" x14ac:dyDescent="0.25">
      <c r="A1362"/>
      <c r="B1362"/>
      <c r="C1362"/>
      <c r="D1362"/>
      <c r="E1362"/>
      <c r="F1362"/>
      <c r="G1362"/>
      <c r="H1362"/>
      <c r="I1362"/>
    </row>
    <row r="1363" spans="1:9" x14ac:dyDescent="0.25">
      <c r="A1363"/>
      <c r="B1363"/>
      <c r="C1363"/>
      <c r="D1363"/>
      <c r="E1363"/>
      <c r="F1363"/>
      <c r="G1363"/>
      <c r="H1363"/>
      <c r="I1363"/>
    </row>
    <row r="1364" spans="1:9" x14ac:dyDescent="0.25">
      <c r="A1364"/>
      <c r="B1364"/>
      <c r="C1364"/>
      <c r="D1364"/>
      <c r="E1364"/>
      <c r="F1364"/>
      <c r="G1364"/>
      <c r="H1364"/>
      <c r="I1364"/>
    </row>
    <row r="1365" spans="1:9" x14ac:dyDescent="0.25">
      <c r="A1365"/>
      <c r="B1365"/>
      <c r="C1365"/>
      <c r="D1365"/>
      <c r="E1365"/>
      <c r="F1365"/>
      <c r="G1365"/>
      <c r="H1365"/>
      <c r="I1365"/>
    </row>
    <row r="1366" spans="1:9" x14ac:dyDescent="0.25">
      <c r="A1366"/>
      <c r="B1366"/>
      <c r="C1366"/>
      <c r="D1366"/>
      <c r="E1366"/>
      <c r="F1366"/>
      <c r="G1366"/>
      <c r="H1366"/>
      <c r="I1366"/>
    </row>
    <row r="1367" spans="1:9" x14ac:dyDescent="0.25">
      <c r="A1367"/>
      <c r="B1367"/>
      <c r="C1367"/>
      <c r="D1367"/>
      <c r="E1367"/>
      <c r="F1367"/>
      <c r="G1367"/>
      <c r="H1367"/>
      <c r="I1367"/>
    </row>
    <row r="1368" spans="1:9" x14ac:dyDescent="0.25">
      <c r="A1368"/>
      <c r="B1368"/>
      <c r="C1368"/>
      <c r="D1368"/>
      <c r="E1368"/>
      <c r="F1368"/>
      <c r="G1368"/>
      <c r="H1368"/>
      <c r="I1368"/>
    </row>
    <row r="1369" spans="1:9" x14ac:dyDescent="0.25">
      <c r="A1369"/>
      <c r="B1369"/>
      <c r="C1369"/>
      <c r="D1369"/>
      <c r="E1369"/>
      <c r="F1369"/>
      <c r="G1369"/>
      <c r="H1369"/>
      <c r="I1369"/>
    </row>
    <row r="1370" spans="1:9" x14ac:dyDescent="0.25">
      <c r="A1370"/>
      <c r="B1370"/>
      <c r="C1370"/>
      <c r="D1370"/>
      <c r="E1370"/>
      <c r="F1370"/>
      <c r="G1370"/>
      <c r="H1370"/>
      <c r="I1370"/>
    </row>
    <row r="1371" spans="1:9" x14ac:dyDescent="0.25">
      <c r="A1371"/>
      <c r="B1371"/>
      <c r="C1371"/>
      <c r="D1371"/>
      <c r="E1371"/>
      <c r="F1371"/>
      <c r="G1371"/>
      <c r="H1371"/>
      <c r="I1371"/>
    </row>
    <row r="1372" spans="1:9" x14ac:dyDescent="0.25">
      <c r="A1372"/>
      <c r="B1372"/>
      <c r="C1372"/>
      <c r="D1372"/>
      <c r="E1372"/>
      <c r="F1372"/>
      <c r="G1372"/>
      <c r="H1372"/>
      <c r="I1372"/>
    </row>
    <row r="1373" spans="1:9" x14ac:dyDescent="0.25">
      <c r="A1373"/>
      <c r="B1373"/>
      <c r="C1373"/>
      <c r="D1373"/>
      <c r="E1373"/>
      <c r="F1373"/>
      <c r="G1373"/>
      <c r="H1373"/>
      <c r="I1373"/>
    </row>
    <row r="1374" spans="1:9" x14ac:dyDescent="0.25">
      <c r="A1374"/>
      <c r="B1374"/>
      <c r="C1374"/>
      <c r="D1374"/>
      <c r="E1374"/>
      <c r="F1374"/>
      <c r="G1374"/>
      <c r="H1374"/>
      <c r="I1374"/>
    </row>
    <row r="1375" spans="1:9" x14ac:dyDescent="0.25">
      <c r="A1375"/>
      <c r="B1375"/>
      <c r="C1375"/>
      <c r="D1375"/>
      <c r="E1375"/>
      <c r="F1375"/>
      <c r="G1375"/>
      <c r="H1375"/>
      <c r="I1375"/>
    </row>
    <row r="1376" spans="1:9" x14ac:dyDescent="0.25">
      <c r="A1376"/>
      <c r="B1376"/>
      <c r="C1376"/>
      <c r="D1376"/>
      <c r="E1376"/>
      <c r="F1376"/>
      <c r="G1376"/>
      <c r="H1376"/>
      <c r="I1376"/>
    </row>
    <row r="1377" spans="1:9" x14ac:dyDescent="0.25">
      <c r="A1377"/>
      <c r="B1377"/>
      <c r="C1377"/>
      <c r="D1377"/>
      <c r="E1377"/>
      <c r="F1377"/>
      <c r="G1377"/>
      <c r="H1377"/>
      <c r="I1377"/>
    </row>
    <row r="1378" spans="1:9" x14ac:dyDescent="0.25">
      <c r="A1378"/>
      <c r="B1378"/>
      <c r="C1378"/>
      <c r="D1378"/>
      <c r="E1378"/>
      <c r="F1378"/>
      <c r="G1378"/>
      <c r="H1378"/>
      <c r="I1378"/>
    </row>
    <row r="1379" spans="1:9" x14ac:dyDescent="0.25">
      <c r="A1379"/>
      <c r="B1379"/>
      <c r="C1379"/>
      <c r="D1379"/>
      <c r="E1379"/>
      <c r="F1379"/>
      <c r="G1379"/>
      <c r="H1379"/>
      <c r="I1379"/>
    </row>
    <row r="1380" spans="1:9" x14ac:dyDescent="0.25">
      <c r="A1380"/>
      <c r="B1380"/>
      <c r="C1380"/>
      <c r="D1380"/>
      <c r="E1380"/>
      <c r="F1380"/>
      <c r="G1380"/>
      <c r="H1380"/>
      <c r="I1380"/>
    </row>
    <row r="1381" spans="1:9" x14ac:dyDescent="0.25">
      <c r="A1381"/>
      <c r="B1381"/>
      <c r="C1381"/>
      <c r="D1381"/>
      <c r="E1381"/>
      <c r="F1381"/>
      <c r="G1381"/>
      <c r="H1381"/>
      <c r="I1381"/>
    </row>
    <row r="1382" spans="1:9" x14ac:dyDescent="0.25">
      <c r="A1382"/>
      <c r="B1382"/>
      <c r="C1382"/>
      <c r="D1382"/>
      <c r="E1382"/>
      <c r="F1382"/>
      <c r="G1382"/>
      <c r="H1382"/>
      <c r="I1382"/>
    </row>
    <row r="1383" spans="1:9" x14ac:dyDescent="0.25">
      <c r="A1383"/>
      <c r="B1383"/>
      <c r="C1383"/>
      <c r="D1383"/>
      <c r="E1383"/>
      <c r="F1383"/>
      <c r="G1383"/>
      <c r="H1383"/>
      <c r="I1383"/>
    </row>
    <row r="1384" spans="1:9" x14ac:dyDescent="0.25">
      <c r="A1384"/>
      <c r="B1384"/>
      <c r="C1384"/>
      <c r="D1384"/>
      <c r="E1384"/>
      <c r="F1384"/>
      <c r="G1384"/>
      <c r="H1384"/>
      <c r="I1384"/>
    </row>
    <row r="1385" spans="1:9" x14ac:dyDescent="0.25">
      <c r="A1385"/>
      <c r="B1385"/>
      <c r="C1385"/>
      <c r="D1385"/>
      <c r="E1385"/>
      <c r="F1385"/>
      <c r="G1385"/>
      <c r="H1385"/>
      <c r="I1385"/>
    </row>
    <row r="1386" spans="1:9" x14ac:dyDescent="0.25">
      <c r="A1386"/>
      <c r="B1386"/>
      <c r="C1386"/>
      <c r="D1386"/>
      <c r="E1386"/>
      <c r="F1386"/>
      <c r="G1386"/>
      <c r="H1386"/>
      <c r="I1386"/>
    </row>
    <row r="1387" spans="1:9" x14ac:dyDescent="0.25">
      <c r="A1387"/>
      <c r="B1387"/>
      <c r="C1387"/>
      <c r="D1387"/>
      <c r="E1387"/>
      <c r="F1387"/>
      <c r="G1387"/>
      <c r="H1387"/>
      <c r="I1387"/>
    </row>
    <row r="1388" spans="1:9" x14ac:dyDescent="0.25">
      <c r="A1388"/>
      <c r="B1388"/>
      <c r="C1388"/>
      <c r="D1388"/>
      <c r="E1388"/>
      <c r="F1388"/>
      <c r="G1388"/>
      <c r="H1388"/>
      <c r="I1388"/>
    </row>
    <row r="1389" spans="1:9" x14ac:dyDescent="0.25">
      <c r="A1389"/>
      <c r="B1389"/>
      <c r="C1389"/>
      <c r="D1389"/>
      <c r="E1389"/>
      <c r="F1389"/>
      <c r="G1389"/>
      <c r="H1389"/>
      <c r="I1389"/>
    </row>
    <row r="1390" spans="1:9" x14ac:dyDescent="0.25">
      <c r="A1390"/>
      <c r="B1390"/>
      <c r="C1390"/>
      <c r="D1390"/>
      <c r="E1390"/>
      <c r="F1390"/>
      <c r="G1390"/>
      <c r="H1390"/>
      <c r="I1390"/>
    </row>
    <row r="1391" spans="1:9" x14ac:dyDescent="0.25">
      <c r="A1391"/>
      <c r="B1391"/>
      <c r="C1391"/>
      <c r="D1391"/>
      <c r="E1391"/>
      <c r="F1391"/>
      <c r="G1391"/>
      <c r="H1391"/>
      <c r="I1391"/>
    </row>
    <row r="1392" spans="1:9" x14ac:dyDescent="0.25">
      <c r="A1392"/>
      <c r="B1392"/>
      <c r="C1392"/>
      <c r="D1392"/>
      <c r="E1392"/>
      <c r="F1392"/>
      <c r="G1392"/>
      <c r="H1392"/>
      <c r="I1392"/>
    </row>
    <row r="1393" spans="1:9" x14ac:dyDescent="0.25">
      <c r="A1393"/>
      <c r="B1393"/>
      <c r="C1393"/>
      <c r="D1393"/>
      <c r="E1393"/>
      <c r="F1393"/>
      <c r="G1393"/>
      <c r="H1393"/>
      <c r="I1393"/>
    </row>
    <row r="1394" spans="1:9" x14ac:dyDescent="0.25">
      <c r="A1394"/>
      <c r="B1394"/>
      <c r="C1394"/>
      <c r="D1394"/>
      <c r="E1394"/>
      <c r="F1394"/>
      <c r="G1394"/>
      <c r="H1394"/>
      <c r="I1394"/>
    </row>
    <row r="1395" spans="1:9" x14ac:dyDescent="0.25">
      <c r="A1395"/>
      <c r="B1395"/>
      <c r="C1395"/>
      <c r="D1395"/>
      <c r="E1395"/>
      <c r="F1395"/>
      <c r="G1395"/>
      <c r="H1395"/>
      <c r="I1395"/>
    </row>
    <row r="1396" spans="1:9" x14ac:dyDescent="0.25">
      <c r="A1396"/>
      <c r="B1396"/>
      <c r="C1396"/>
      <c r="D1396"/>
      <c r="E1396"/>
      <c r="F1396"/>
      <c r="G1396"/>
      <c r="H1396"/>
      <c r="I1396"/>
    </row>
    <row r="1397" spans="1:9" x14ac:dyDescent="0.25">
      <c r="A1397"/>
      <c r="B1397"/>
      <c r="C1397"/>
      <c r="D1397"/>
      <c r="E1397"/>
      <c r="F1397"/>
      <c r="G1397"/>
      <c r="H1397"/>
      <c r="I1397"/>
    </row>
    <row r="1398" spans="1:9" x14ac:dyDescent="0.25">
      <c r="A1398"/>
      <c r="B1398"/>
      <c r="C1398"/>
      <c r="D1398"/>
      <c r="E1398"/>
      <c r="F1398"/>
      <c r="G1398"/>
      <c r="H1398"/>
      <c r="I1398"/>
    </row>
    <row r="1399" spans="1:9" x14ac:dyDescent="0.25">
      <c r="A1399"/>
      <c r="B1399"/>
      <c r="C1399"/>
      <c r="D1399"/>
      <c r="E1399"/>
      <c r="F1399"/>
      <c r="G1399"/>
      <c r="H1399"/>
      <c r="I1399"/>
    </row>
    <row r="1400" spans="1:9" x14ac:dyDescent="0.25">
      <c r="A1400"/>
      <c r="B1400"/>
      <c r="C1400"/>
      <c r="D1400"/>
      <c r="E1400"/>
      <c r="F1400"/>
      <c r="G1400"/>
      <c r="H1400"/>
      <c r="I1400"/>
    </row>
    <row r="1401" spans="1:9" x14ac:dyDescent="0.25">
      <c r="A1401"/>
      <c r="B1401"/>
      <c r="C1401"/>
      <c r="D1401"/>
      <c r="E1401"/>
      <c r="F1401"/>
      <c r="G1401"/>
      <c r="H1401"/>
      <c r="I1401"/>
    </row>
    <row r="1402" spans="1:9" x14ac:dyDescent="0.25">
      <c r="A1402"/>
      <c r="B1402"/>
      <c r="C1402"/>
      <c r="D1402"/>
      <c r="E1402"/>
      <c r="F1402"/>
      <c r="G1402"/>
      <c r="H1402"/>
      <c r="I1402"/>
    </row>
    <row r="1403" spans="1:9" x14ac:dyDescent="0.25">
      <c r="A1403"/>
      <c r="B1403"/>
      <c r="C1403"/>
      <c r="D1403"/>
      <c r="E1403"/>
      <c r="F1403"/>
      <c r="G1403"/>
      <c r="H1403"/>
      <c r="I1403"/>
    </row>
    <row r="1404" spans="1:9" x14ac:dyDescent="0.25">
      <c r="A1404"/>
      <c r="B1404"/>
      <c r="C1404"/>
      <c r="D1404"/>
      <c r="E1404"/>
      <c r="F1404"/>
      <c r="G1404"/>
      <c r="H1404"/>
      <c r="I1404"/>
    </row>
    <row r="1405" spans="1:9" x14ac:dyDescent="0.25">
      <c r="A1405"/>
      <c r="B1405"/>
      <c r="C1405"/>
      <c r="D1405"/>
      <c r="E1405"/>
      <c r="F1405"/>
      <c r="G1405"/>
      <c r="H1405"/>
      <c r="I1405"/>
    </row>
    <row r="1406" spans="1:9" x14ac:dyDescent="0.25">
      <c r="A1406"/>
      <c r="B1406"/>
      <c r="C1406"/>
      <c r="D1406"/>
      <c r="E1406"/>
      <c r="F1406"/>
      <c r="G1406"/>
      <c r="H1406"/>
      <c r="I1406"/>
    </row>
    <row r="1407" spans="1:9" x14ac:dyDescent="0.25">
      <c r="A1407"/>
      <c r="B1407"/>
      <c r="C1407"/>
      <c r="D1407"/>
      <c r="E1407"/>
      <c r="F1407"/>
      <c r="G1407"/>
      <c r="H1407"/>
      <c r="I1407"/>
    </row>
    <row r="1408" spans="1:9" x14ac:dyDescent="0.25">
      <c r="A1408"/>
      <c r="B1408"/>
      <c r="C1408"/>
      <c r="D1408"/>
      <c r="E1408"/>
      <c r="F1408"/>
      <c r="G1408"/>
      <c r="H1408"/>
      <c r="I1408"/>
    </row>
    <row r="1409" spans="1:9" x14ac:dyDescent="0.25">
      <c r="A1409"/>
      <c r="B1409"/>
      <c r="C1409"/>
      <c r="D1409"/>
      <c r="E1409"/>
      <c r="F1409"/>
      <c r="G1409"/>
      <c r="H1409"/>
      <c r="I1409"/>
    </row>
    <row r="1410" spans="1:9" x14ac:dyDescent="0.25">
      <c r="A1410"/>
      <c r="B1410"/>
      <c r="C1410"/>
      <c r="D1410"/>
      <c r="E1410"/>
      <c r="F1410"/>
      <c r="G1410"/>
      <c r="H1410"/>
      <c r="I1410"/>
    </row>
    <row r="1411" spans="1:9" x14ac:dyDescent="0.25">
      <c r="A1411"/>
      <c r="B1411"/>
      <c r="C1411"/>
      <c r="D1411"/>
      <c r="E1411"/>
      <c r="F1411"/>
      <c r="G1411"/>
      <c r="H1411"/>
      <c r="I1411"/>
    </row>
    <row r="1412" spans="1:9" x14ac:dyDescent="0.25">
      <c r="A1412"/>
      <c r="B1412"/>
      <c r="C1412"/>
      <c r="D1412"/>
      <c r="E1412"/>
      <c r="F1412"/>
      <c r="G1412"/>
      <c r="H1412"/>
      <c r="I1412"/>
    </row>
    <row r="1413" spans="1:9" x14ac:dyDescent="0.25">
      <c r="A1413"/>
      <c r="B1413"/>
      <c r="C1413"/>
      <c r="D1413"/>
      <c r="E1413"/>
      <c r="F1413"/>
      <c r="G1413"/>
      <c r="H1413"/>
      <c r="I1413"/>
    </row>
    <row r="1414" spans="1:9" x14ac:dyDescent="0.25">
      <c r="A1414"/>
      <c r="B1414"/>
      <c r="C1414"/>
      <c r="D1414"/>
      <c r="E1414"/>
      <c r="F1414"/>
      <c r="G1414"/>
      <c r="H1414"/>
      <c r="I1414"/>
    </row>
    <row r="1415" spans="1:9" x14ac:dyDescent="0.25">
      <c r="A1415"/>
      <c r="B1415"/>
      <c r="C1415"/>
      <c r="D1415"/>
      <c r="E1415"/>
      <c r="F1415"/>
      <c r="G1415"/>
      <c r="H1415"/>
      <c r="I1415"/>
    </row>
    <row r="1416" spans="1:9" x14ac:dyDescent="0.25">
      <c r="A1416"/>
      <c r="B1416"/>
      <c r="C1416"/>
      <c r="D1416"/>
      <c r="E1416"/>
      <c r="F1416"/>
      <c r="G1416"/>
      <c r="H1416"/>
      <c r="I1416"/>
    </row>
    <row r="1417" spans="1:9" x14ac:dyDescent="0.25">
      <c r="A1417"/>
      <c r="B1417"/>
      <c r="C1417"/>
      <c r="D1417"/>
      <c r="E1417"/>
      <c r="F1417"/>
      <c r="G1417"/>
      <c r="H1417"/>
      <c r="I1417"/>
    </row>
    <row r="1418" spans="1:9" x14ac:dyDescent="0.25">
      <c r="A1418"/>
      <c r="B1418"/>
      <c r="C1418"/>
      <c r="D1418"/>
      <c r="E1418"/>
      <c r="F1418"/>
      <c r="G1418"/>
      <c r="H1418"/>
      <c r="I1418"/>
    </row>
    <row r="1419" spans="1:9" x14ac:dyDescent="0.25">
      <c r="A1419"/>
      <c r="B1419"/>
      <c r="C1419"/>
      <c r="D1419"/>
      <c r="E1419"/>
      <c r="F1419"/>
      <c r="G1419"/>
      <c r="H1419"/>
      <c r="I1419"/>
    </row>
    <row r="1420" spans="1:9" x14ac:dyDescent="0.25">
      <c r="A1420"/>
      <c r="B1420"/>
      <c r="C1420"/>
      <c r="D1420"/>
      <c r="E1420"/>
      <c r="F1420"/>
      <c r="G1420"/>
      <c r="H1420"/>
      <c r="I1420"/>
    </row>
    <row r="1421" spans="1:9" x14ac:dyDescent="0.25">
      <c r="A1421"/>
      <c r="B1421"/>
      <c r="C1421"/>
      <c r="D1421"/>
      <c r="E1421"/>
      <c r="F1421"/>
      <c r="G1421"/>
      <c r="H1421"/>
      <c r="I1421"/>
    </row>
    <row r="1422" spans="1:9" x14ac:dyDescent="0.25">
      <c r="A1422"/>
      <c r="B1422"/>
      <c r="C1422"/>
      <c r="D1422"/>
      <c r="E1422"/>
      <c r="F1422"/>
      <c r="G1422"/>
      <c r="H1422"/>
      <c r="I1422"/>
    </row>
    <row r="1423" spans="1:9" x14ac:dyDescent="0.25">
      <c r="A1423"/>
      <c r="B1423"/>
      <c r="C1423"/>
      <c r="D1423"/>
      <c r="E1423"/>
      <c r="F1423"/>
      <c r="G1423"/>
      <c r="H1423"/>
      <c r="I1423"/>
    </row>
    <row r="1424" spans="1:9" x14ac:dyDescent="0.25">
      <c r="A1424"/>
      <c r="B1424"/>
      <c r="C1424"/>
      <c r="D1424"/>
      <c r="E1424"/>
      <c r="F1424"/>
      <c r="G1424"/>
      <c r="H1424"/>
      <c r="I1424"/>
    </row>
    <row r="1425" spans="1:9" x14ac:dyDescent="0.25">
      <c r="A1425"/>
      <c r="B1425"/>
      <c r="C1425"/>
      <c r="D1425"/>
      <c r="E1425"/>
      <c r="F1425"/>
      <c r="G1425"/>
      <c r="H1425"/>
      <c r="I1425"/>
    </row>
    <row r="1426" spans="1:9" x14ac:dyDescent="0.25">
      <c r="A1426"/>
      <c r="B1426"/>
      <c r="C1426"/>
      <c r="D1426"/>
      <c r="E1426"/>
      <c r="F1426"/>
      <c r="G1426"/>
      <c r="H1426"/>
      <c r="I1426"/>
    </row>
    <row r="1427" spans="1:9" x14ac:dyDescent="0.25">
      <c r="A1427"/>
      <c r="B1427"/>
      <c r="C1427"/>
      <c r="D1427"/>
      <c r="E1427"/>
      <c r="F1427"/>
      <c r="G1427"/>
      <c r="H1427"/>
      <c r="I1427"/>
    </row>
    <row r="1428" spans="1:9" x14ac:dyDescent="0.25">
      <c r="A1428"/>
      <c r="B1428"/>
      <c r="C1428"/>
      <c r="D1428"/>
      <c r="E1428"/>
      <c r="F1428"/>
      <c r="G1428"/>
      <c r="H1428"/>
      <c r="I1428"/>
    </row>
    <row r="1429" spans="1:9" x14ac:dyDescent="0.25">
      <c r="A1429"/>
      <c r="B1429"/>
      <c r="C1429"/>
      <c r="D1429"/>
      <c r="E1429"/>
      <c r="F1429"/>
      <c r="G1429"/>
      <c r="H1429"/>
      <c r="I1429"/>
    </row>
    <row r="1430" spans="1:9" x14ac:dyDescent="0.25">
      <c r="A1430"/>
      <c r="B1430"/>
      <c r="C1430"/>
      <c r="D1430"/>
      <c r="E1430"/>
      <c r="F1430"/>
      <c r="G1430"/>
      <c r="H1430"/>
      <c r="I1430"/>
    </row>
    <row r="1431" spans="1:9" x14ac:dyDescent="0.25">
      <c r="A1431"/>
      <c r="B1431"/>
      <c r="C1431"/>
      <c r="D1431"/>
      <c r="E1431"/>
      <c r="F1431"/>
      <c r="G1431"/>
      <c r="H1431"/>
      <c r="I1431"/>
    </row>
    <row r="1432" spans="1:9" x14ac:dyDescent="0.25">
      <c r="A1432"/>
      <c r="B1432"/>
      <c r="C1432"/>
      <c r="D1432"/>
      <c r="E1432"/>
      <c r="F1432"/>
      <c r="G1432"/>
      <c r="H1432"/>
      <c r="I1432"/>
    </row>
    <row r="1433" spans="1:9" x14ac:dyDescent="0.25">
      <c r="A1433"/>
      <c r="B1433"/>
      <c r="C1433"/>
      <c r="D1433"/>
      <c r="E1433"/>
      <c r="F1433"/>
      <c r="G1433"/>
      <c r="H1433"/>
      <c r="I1433"/>
    </row>
    <row r="1434" spans="1:9" x14ac:dyDescent="0.25">
      <c r="A1434"/>
      <c r="B1434"/>
      <c r="C1434"/>
      <c r="D1434"/>
      <c r="E1434"/>
      <c r="F1434"/>
      <c r="G1434"/>
      <c r="H1434"/>
      <c r="I1434"/>
    </row>
    <row r="1435" spans="1:9" x14ac:dyDescent="0.25">
      <c r="A1435"/>
      <c r="B1435"/>
      <c r="C1435"/>
      <c r="D1435"/>
      <c r="E1435"/>
      <c r="F1435"/>
      <c r="G1435"/>
      <c r="H1435"/>
      <c r="I1435"/>
    </row>
    <row r="1436" spans="1:9" x14ac:dyDescent="0.25">
      <c r="A1436"/>
      <c r="B1436"/>
      <c r="C1436"/>
      <c r="D1436"/>
      <c r="E1436"/>
      <c r="F1436"/>
      <c r="G1436"/>
      <c r="H1436"/>
      <c r="I1436"/>
    </row>
    <row r="1437" spans="1:9" x14ac:dyDescent="0.25">
      <c r="A1437"/>
      <c r="B1437"/>
      <c r="C1437"/>
      <c r="D1437"/>
      <c r="E1437"/>
      <c r="F1437"/>
      <c r="G1437"/>
      <c r="H1437"/>
      <c r="I1437"/>
    </row>
    <row r="1438" spans="1:9" x14ac:dyDescent="0.25">
      <c r="A1438"/>
      <c r="B1438"/>
      <c r="C1438"/>
      <c r="D1438"/>
      <c r="E1438"/>
      <c r="F1438"/>
      <c r="G1438"/>
      <c r="H1438"/>
      <c r="I1438"/>
    </row>
    <row r="1439" spans="1:9" x14ac:dyDescent="0.25">
      <c r="A1439"/>
      <c r="B1439"/>
      <c r="C1439"/>
      <c r="D1439"/>
      <c r="E1439"/>
      <c r="F1439"/>
      <c r="G1439"/>
      <c r="H1439"/>
      <c r="I1439"/>
    </row>
    <row r="1440" spans="1:9" x14ac:dyDescent="0.25">
      <c r="A1440"/>
      <c r="B1440"/>
      <c r="C1440"/>
      <c r="D1440"/>
      <c r="E1440"/>
      <c r="F1440"/>
      <c r="G1440"/>
      <c r="H1440"/>
      <c r="I1440"/>
    </row>
    <row r="1441" spans="1:9" x14ac:dyDescent="0.25">
      <c r="A1441"/>
      <c r="B1441"/>
      <c r="C1441"/>
      <c r="D1441"/>
      <c r="E1441"/>
      <c r="F1441"/>
      <c r="G1441"/>
      <c r="H1441"/>
      <c r="I1441"/>
    </row>
    <row r="1442" spans="1:9" x14ac:dyDescent="0.25">
      <c r="A1442"/>
      <c r="B1442"/>
      <c r="C1442"/>
      <c r="D1442"/>
      <c r="E1442"/>
      <c r="F1442"/>
      <c r="G1442"/>
      <c r="H1442"/>
      <c r="I1442"/>
    </row>
    <row r="1443" spans="1:9" x14ac:dyDescent="0.25">
      <c r="A1443"/>
      <c r="B1443"/>
      <c r="C1443"/>
      <c r="D1443"/>
      <c r="E1443"/>
      <c r="F1443"/>
      <c r="G1443"/>
      <c r="H1443"/>
      <c r="I1443"/>
    </row>
    <row r="1444" spans="1:9" x14ac:dyDescent="0.25">
      <c r="A1444"/>
      <c r="B1444"/>
      <c r="C1444"/>
      <c r="D1444"/>
      <c r="E1444"/>
      <c r="F1444"/>
      <c r="G1444"/>
      <c r="H1444"/>
      <c r="I1444"/>
    </row>
    <row r="1445" spans="1:9" x14ac:dyDescent="0.25">
      <c r="A1445"/>
      <c r="B1445"/>
      <c r="C1445"/>
      <c r="D1445"/>
      <c r="E1445"/>
      <c r="F1445"/>
      <c r="G1445"/>
      <c r="H1445"/>
      <c r="I1445"/>
    </row>
    <row r="1446" spans="1:9" x14ac:dyDescent="0.25">
      <c r="A1446"/>
      <c r="B1446"/>
      <c r="C1446"/>
      <c r="D1446"/>
      <c r="E1446"/>
      <c r="F1446"/>
      <c r="G1446"/>
      <c r="H1446"/>
      <c r="I1446"/>
    </row>
    <row r="1447" spans="1:9" x14ac:dyDescent="0.25">
      <c r="A1447"/>
      <c r="B1447"/>
      <c r="C1447"/>
      <c r="D1447"/>
      <c r="E1447"/>
      <c r="F1447"/>
      <c r="G1447"/>
      <c r="H1447"/>
      <c r="I1447"/>
    </row>
    <row r="1448" spans="1:9" x14ac:dyDescent="0.25">
      <c r="A1448"/>
      <c r="B1448"/>
      <c r="C1448"/>
      <c r="D1448"/>
      <c r="E1448"/>
      <c r="F1448"/>
      <c r="G1448"/>
      <c r="H1448"/>
      <c r="I1448"/>
    </row>
    <row r="1449" spans="1:9" x14ac:dyDescent="0.25">
      <c r="A1449"/>
      <c r="B1449"/>
      <c r="C1449"/>
      <c r="D1449"/>
      <c r="E1449"/>
      <c r="F1449"/>
      <c r="G1449"/>
      <c r="H1449"/>
      <c r="I1449"/>
    </row>
    <row r="1450" spans="1:9" x14ac:dyDescent="0.25">
      <c r="A1450"/>
      <c r="B1450"/>
      <c r="C1450"/>
      <c r="D1450"/>
      <c r="E1450"/>
      <c r="F1450"/>
      <c r="G1450"/>
      <c r="H1450"/>
      <c r="I1450"/>
    </row>
    <row r="1451" spans="1:9" x14ac:dyDescent="0.25">
      <c r="A1451"/>
      <c r="B1451"/>
      <c r="C1451"/>
      <c r="D1451"/>
      <c r="E1451"/>
      <c r="F1451"/>
      <c r="G1451"/>
      <c r="H1451"/>
      <c r="I1451"/>
    </row>
    <row r="1452" spans="1:9" x14ac:dyDescent="0.25">
      <c r="A1452"/>
      <c r="B1452"/>
      <c r="C1452"/>
      <c r="D1452"/>
      <c r="E1452"/>
      <c r="F1452"/>
      <c r="G1452"/>
      <c r="H1452"/>
      <c r="I1452"/>
    </row>
    <row r="1453" spans="1:9" x14ac:dyDescent="0.25">
      <c r="A1453"/>
      <c r="B1453"/>
      <c r="C1453"/>
      <c r="D1453"/>
      <c r="E1453"/>
      <c r="F1453"/>
      <c r="G1453"/>
      <c r="H1453"/>
      <c r="I1453"/>
    </row>
    <row r="1454" spans="1:9" x14ac:dyDescent="0.25">
      <c r="A1454"/>
      <c r="B1454"/>
      <c r="C1454"/>
      <c r="D1454"/>
      <c r="E1454"/>
      <c r="F1454"/>
      <c r="G1454"/>
      <c r="H1454"/>
      <c r="I1454"/>
    </row>
    <row r="1455" spans="1:9" x14ac:dyDescent="0.25">
      <c r="A1455"/>
      <c r="B1455"/>
      <c r="C1455"/>
      <c r="D1455"/>
      <c r="E1455"/>
      <c r="F1455"/>
      <c r="G1455"/>
      <c r="H1455"/>
      <c r="I1455"/>
    </row>
    <row r="1456" spans="1:9" x14ac:dyDescent="0.25">
      <c r="A1456"/>
      <c r="B1456"/>
      <c r="C1456"/>
      <c r="D1456"/>
      <c r="E1456"/>
      <c r="F1456"/>
      <c r="G1456"/>
      <c r="H1456"/>
      <c r="I1456"/>
    </row>
    <row r="1457" spans="1:9" x14ac:dyDescent="0.25">
      <c r="A1457"/>
      <c r="B1457"/>
      <c r="C1457"/>
      <c r="D1457"/>
      <c r="E1457"/>
      <c r="F1457"/>
      <c r="G1457"/>
      <c r="H1457"/>
      <c r="I1457"/>
    </row>
    <row r="1458" spans="1:9" x14ac:dyDescent="0.25">
      <c r="A1458"/>
      <c r="B1458"/>
      <c r="C1458"/>
      <c r="D1458"/>
      <c r="E1458"/>
      <c r="F1458"/>
      <c r="G1458"/>
      <c r="H1458"/>
      <c r="I1458"/>
    </row>
    <row r="1459" spans="1:9" x14ac:dyDescent="0.25">
      <c r="A1459"/>
      <c r="B1459"/>
      <c r="C1459"/>
      <c r="D1459"/>
      <c r="E1459"/>
      <c r="F1459"/>
      <c r="G1459"/>
      <c r="H1459"/>
      <c r="I1459"/>
    </row>
    <row r="1460" spans="1:9" x14ac:dyDescent="0.25">
      <c r="A1460"/>
      <c r="B1460"/>
      <c r="C1460"/>
      <c r="D1460"/>
      <c r="E1460"/>
      <c r="F1460"/>
      <c r="G1460"/>
      <c r="H1460"/>
      <c r="I1460"/>
    </row>
    <row r="1461" spans="1:9" x14ac:dyDescent="0.25">
      <c r="A1461"/>
      <c r="B1461"/>
      <c r="C1461"/>
      <c r="D1461"/>
      <c r="E1461"/>
      <c r="F1461"/>
      <c r="G1461"/>
      <c r="H1461"/>
      <c r="I1461"/>
    </row>
    <row r="1462" spans="1:9" x14ac:dyDescent="0.25">
      <c r="A1462"/>
      <c r="B1462"/>
      <c r="C1462"/>
      <c r="D1462"/>
      <c r="E1462"/>
      <c r="F1462"/>
      <c r="G1462"/>
      <c r="H1462"/>
      <c r="I1462"/>
    </row>
    <row r="1463" spans="1:9" x14ac:dyDescent="0.25">
      <c r="A1463"/>
      <c r="B1463"/>
      <c r="C1463"/>
      <c r="D1463"/>
      <c r="E1463"/>
      <c r="F1463"/>
      <c r="G1463"/>
      <c r="H1463"/>
      <c r="I1463"/>
    </row>
    <row r="1464" spans="1:9" x14ac:dyDescent="0.25">
      <c r="A1464"/>
      <c r="B1464"/>
      <c r="C1464"/>
      <c r="D1464"/>
      <c r="E1464"/>
      <c r="F1464"/>
      <c r="G1464"/>
      <c r="H1464"/>
      <c r="I1464"/>
    </row>
    <row r="1465" spans="1:9" x14ac:dyDescent="0.25">
      <c r="A1465"/>
      <c r="B1465"/>
      <c r="C1465"/>
      <c r="D1465"/>
      <c r="E1465"/>
      <c r="F1465"/>
      <c r="G1465"/>
      <c r="H1465"/>
      <c r="I1465"/>
    </row>
    <row r="1466" spans="1:9" x14ac:dyDescent="0.25">
      <c r="A1466"/>
      <c r="B1466"/>
      <c r="C1466"/>
      <c r="D1466"/>
      <c r="E1466"/>
      <c r="F1466"/>
      <c r="G1466"/>
      <c r="H1466"/>
      <c r="I1466"/>
    </row>
    <row r="1467" spans="1:9" x14ac:dyDescent="0.25">
      <c r="A1467"/>
      <c r="B1467"/>
      <c r="C1467"/>
      <c r="D1467"/>
      <c r="E1467"/>
      <c r="F1467"/>
      <c r="G1467"/>
      <c r="H1467"/>
      <c r="I1467"/>
    </row>
    <row r="1468" spans="1:9" x14ac:dyDescent="0.25">
      <c r="A1468"/>
      <c r="B1468"/>
      <c r="C1468"/>
      <c r="D1468"/>
      <c r="E1468"/>
      <c r="F1468"/>
      <c r="G1468"/>
      <c r="H1468"/>
      <c r="I1468"/>
    </row>
    <row r="1469" spans="1:9" x14ac:dyDescent="0.25">
      <c r="A1469"/>
      <c r="B1469"/>
      <c r="C1469"/>
      <c r="D1469"/>
      <c r="E1469"/>
      <c r="F1469"/>
      <c r="G1469"/>
      <c r="H1469"/>
      <c r="I1469"/>
    </row>
    <row r="1470" spans="1:9" x14ac:dyDescent="0.25">
      <c r="A1470"/>
      <c r="B1470"/>
      <c r="C1470"/>
      <c r="D1470"/>
      <c r="E1470"/>
      <c r="F1470"/>
      <c r="G1470"/>
      <c r="H1470"/>
      <c r="I1470"/>
    </row>
    <row r="1471" spans="1:9" x14ac:dyDescent="0.25">
      <c r="A1471"/>
      <c r="B1471"/>
      <c r="C1471"/>
      <c r="D1471"/>
      <c r="E1471"/>
      <c r="F1471"/>
      <c r="G1471"/>
      <c r="H1471"/>
      <c r="I1471"/>
    </row>
    <row r="1472" spans="1:9" x14ac:dyDescent="0.25">
      <c r="A1472"/>
      <c r="B1472"/>
      <c r="C1472"/>
      <c r="D1472"/>
      <c r="E1472"/>
      <c r="F1472"/>
      <c r="G1472"/>
      <c r="H1472"/>
      <c r="I1472"/>
    </row>
    <row r="1473" spans="1:9" x14ac:dyDescent="0.25">
      <c r="A1473"/>
      <c r="B1473"/>
      <c r="C1473"/>
      <c r="D1473"/>
      <c r="E1473"/>
      <c r="F1473"/>
      <c r="G1473"/>
      <c r="H1473"/>
      <c r="I1473"/>
    </row>
    <row r="1474" spans="1:9" x14ac:dyDescent="0.25">
      <c r="A1474"/>
      <c r="B1474"/>
      <c r="C1474"/>
      <c r="D1474"/>
      <c r="E1474"/>
      <c r="F1474"/>
      <c r="G1474"/>
      <c r="H1474"/>
      <c r="I1474"/>
    </row>
    <row r="1475" spans="1:9" x14ac:dyDescent="0.25">
      <c r="A1475"/>
      <c r="B1475"/>
      <c r="C1475"/>
      <c r="D1475"/>
      <c r="E1475"/>
      <c r="F1475"/>
      <c r="G1475"/>
      <c r="H1475"/>
      <c r="I1475"/>
    </row>
    <row r="1476" spans="1:9" x14ac:dyDescent="0.25">
      <c r="A1476"/>
      <c r="B1476"/>
      <c r="C1476"/>
      <c r="D1476"/>
      <c r="E1476"/>
      <c r="F1476"/>
      <c r="G1476"/>
      <c r="H1476"/>
      <c r="I1476"/>
    </row>
    <row r="1477" spans="1:9" x14ac:dyDescent="0.25">
      <c r="A1477"/>
      <c r="B1477"/>
      <c r="C1477"/>
      <c r="D1477"/>
      <c r="E1477"/>
      <c r="F1477"/>
      <c r="G1477"/>
      <c r="H1477"/>
      <c r="I1477"/>
    </row>
    <row r="1478" spans="1:9" x14ac:dyDescent="0.25">
      <c r="A1478"/>
      <c r="B1478"/>
      <c r="C1478"/>
      <c r="D1478"/>
      <c r="E1478"/>
      <c r="F1478"/>
      <c r="G1478"/>
      <c r="H1478"/>
      <c r="I1478"/>
    </row>
    <row r="1479" spans="1:9" x14ac:dyDescent="0.25">
      <c r="A1479"/>
      <c r="B1479"/>
      <c r="C1479"/>
      <c r="D1479"/>
      <c r="E1479"/>
      <c r="F1479"/>
      <c r="G1479"/>
      <c r="H1479"/>
      <c r="I1479"/>
    </row>
    <row r="1480" spans="1:9" x14ac:dyDescent="0.25">
      <c r="A1480"/>
      <c r="B1480"/>
      <c r="C1480"/>
      <c r="D1480"/>
      <c r="E1480"/>
      <c r="F1480"/>
      <c r="G1480"/>
      <c r="H1480"/>
      <c r="I1480"/>
    </row>
    <row r="1481" spans="1:9" x14ac:dyDescent="0.25">
      <c r="A1481"/>
      <c r="B1481"/>
      <c r="C1481"/>
      <c r="D1481"/>
      <c r="E1481"/>
      <c r="F1481"/>
      <c r="G1481"/>
      <c r="H1481"/>
      <c r="I1481"/>
    </row>
    <row r="1482" spans="1:9" x14ac:dyDescent="0.25">
      <c r="A1482"/>
      <c r="B1482"/>
      <c r="C1482"/>
      <c r="D1482"/>
      <c r="E1482"/>
      <c r="F1482"/>
      <c r="G1482"/>
      <c r="H1482"/>
      <c r="I1482"/>
    </row>
    <row r="1483" spans="1:9" x14ac:dyDescent="0.25">
      <c r="A1483"/>
      <c r="B1483"/>
      <c r="C1483"/>
      <c r="D1483"/>
      <c r="E1483"/>
      <c r="F1483"/>
      <c r="G1483"/>
      <c r="H1483"/>
      <c r="I1483"/>
    </row>
    <row r="1484" spans="1:9" x14ac:dyDescent="0.25">
      <c r="A1484"/>
      <c r="B1484"/>
      <c r="C1484"/>
      <c r="D1484"/>
      <c r="E1484"/>
      <c r="F1484"/>
      <c r="G1484"/>
      <c r="H1484"/>
      <c r="I1484"/>
    </row>
    <row r="1485" spans="1:9" x14ac:dyDescent="0.25">
      <c r="A1485"/>
      <c r="B1485"/>
      <c r="C1485"/>
      <c r="D1485"/>
      <c r="E1485"/>
      <c r="F1485"/>
      <c r="G1485"/>
      <c r="H1485"/>
      <c r="I1485"/>
    </row>
    <row r="1486" spans="1:9" x14ac:dyDescent="0.25">
      <c r="A1486"/>
      <c r="B1486"/>
      <c r="C1486"/>
      <c r="D1486"/>
      <c r="E1486"/>
      <c r="F1486"/>
      <c r="G1486"/>
      <c r="H1486"/>
      <c r="I1486"/>
    </row>
    <row r="1487" spans="1:9" x14ac:dyDescent="0.25">
      <c r="A1487"/>
      <c r="B1487"/>
      <c r="C1487"/>
      <c r="D1487"/>
      <c r="E1487"/>
      <c r="F1487"/>
      <c r="G1487"/>
      <c r="H1487"/>
      <c r="I1487"/>
    </row>
    <row r="1488" spans="1:9" x14ac:dyDescent="0.25">
      <c r="A1488"/>
      <c r="B1488"/>
      <c r="C1488"/>
      <c r="D1488"/>
      <c r="E1488"/>
      <c r="F1488"/>
      <c r="G1488"/>
      <c r="H1488"/>
      <c r="I1488"/>
    </row>
    <row r="1489" spans="1:9" x14ac:dyDescent="0.25">
      <c r="A1489"/>
      <c r="B1489"/>
      <c r="C1489"/>
      <c r="D1489"/>
      <c r="E1489"/>
      <c r="F1489"/>
      <c r="G1489"/>
      <c r="H1489"/>
      <c r="I1489"/>
    </row>
    <row r="1490" spans="1:9" x14ac:dyDescent="0.25">
      <c r="A1490"/>
      <c r="B1490"/>
      <c r="C1490"/>
      <c r="D1490"/>
      <c r="E1490"/>
      <c r="F1490"/>
      <c r="G1490"/>
      <c r="H1490"/>
      <c r="I1490"/>
    </row>
    <row r="1491" spans="1:9" x14ac:dyDescent="0.25">
      <c r="A1491"/>
      <c r="B1491"/>
      <c r="C1491"/>
      <c r="D1491"/>
      <c r="E1491"/>
      <c r="F1491"/>
      <c r="G1491"/>
      <c r="H1491"/>
      <c r="I1491"/>
    </row>
    <row r="1492" spans="1:9" x14ac:dyDescent="0.25">
      <c r="A1492"/>
      <c r="B1492"/>
      <c r="C1492"/>
      <c r="D1492"/>
      <c r="E1492"/>
      <c r="F1492"/>
      <c r="G1492"/>
      <c r="H1492"/>
      <c r="I1492"/>
    </row>
    <row r="1493" spans="1:9" x14ac:dyDescent="0.25">
      <c r="A1493"/>
      <c r="B1493"/>
      <c r="C1493"/>
      <c r="D1493"/>
      <c r="E1493"/>
      <c r="F1493"/>
      <c r="G1493"/>
      <c r="H1493"/>
      <c r="I1493"/>
    </row>
    <row r="1494" spans="1:9" x14ac:dyDescent="0.25">
      <c r="A1494"/>
      <c r="B1494"/>
      <c r="C1494"/>
      <c r="D1494"/>
      <c r="E1494"/>
      <c r="F1494"/>
      <c r="G1494"/>
      <c r="H1494"/>
      <c r="I1494"/>
    </row>
    <row r="1495" spans="1:9" x14ac:dyDescent="0.25">
      <c r="A1495"/>
      <c r="B1495"/>
      <c r="C1495"/>
      <c r="D1495"/>
      <c r="E1495"/>
      <c r="F1495"/>
      <c r="G1495"/>
      <c r="H1495"/>
      <c r="I1495"/>
    </row>
    <row r="1496" spans="1:9" x14ac:dyDescent="0.25">
      <c r="A1496"/>
      <c r="B1496"/>
      <c r="C1496"/>
      <c r="D1496"/>
      <c r="E1496"/>
      <c r="F1496"/>
      <c r="G1496"/>
      <c r="H1496"/>
      <c r="I1496"/>
    </row>
    <row r="1497" spans="1:9" x14ac:dyDescent="0.25">
      <c r="A1497"/>
      <c r="B1497"/>
      <c r="C1497"/>
      <c r="D1497"/>
      <c r="E1497"/>
      <c r="F1497"/>
      <c r="G1497"/>
      <c r="H1497"/>
      <c r="I1497"/>
    </row>
    <row r="1498" spans="1:9" x14ac:dyDescent="0.25">
      <c r="A1498"/>
      <c r="B1498"/>
      <c r="C1498"/>
      <c r="D1498"/>
      <c r="E1498"/>
      <c r="F1498"/>
      <c r="G1498"/>
      <c r="H1498"/>
      <c r="I1498"/>
    </row>
    <row r="1499" spans="1:9" x14ac:dyDescent="0.25">
      <c r="A1499"/>
      <c r="B1499"/>
      <c r="C1499"/>
      <c r="D1499"/>
      <c r="E1499"/>
      <c r="F1499"/>
      <c r="G1499"/>
      <c r="H1499"/>
      <c r="I1499"/>
    </row>
    <row r="1500" spans="1:9" x14ac:dyDescent="0.25">
      <c r="A1500"/>
      <c r="B1500"/>
      <c r="C1500"/>
      <c r="D1500"/>
      <c r="E1500"/>
      <c r="F1500"/>
      <c r="G1500"/>
      <c r="H1500"/>
      <c r="I1500"/>
    </row>
    <row r="1501" spans="1:9" x14ac:dyDescent="0.25">
      <c r="A1501"/>
      <c r="B1501"/>
      <c r="C1501"/>
      <c r="D1501"/>
      <c r="E1501"/>
      <c r="F1501"/>
      <c r="G1501"/>
      <c r="H1501"/>
      <c r="I1501"/>
    </row>
    <row r="1502" spans="1:9" x14ac:dyDescent="0.25">
      <c r="A1502"/>
      <c r="B1502"/>
      <c r="C1502"/>
      <c r="D1502"/>
      <c r="E1502"/>
      <c r="F1502"/>
      <c r="G1502"/>
      <c r="H1502"/>
      <c r="I1502"/>
    </row>
    <row r="1503" spans="1:9" x14ac:dyDescent="0.25">
      <c r="A1503"/>
      <c r="B1503"/>
      <c r="C1503"/>
      <c r="D1503"/>
      <c r="E1503"/>
      <c r="F1503"/>
      <c r="G1503"/>
      <c r="H1503"/>
      <c r="I1503"/>
    </row>
    <row r="1504" spans="1:9" x14ac:dyDescent="0.25">
      <c r="A1504"/>
      <c r="B1504"/>
      <c r="C1504"/>
      <c r="D1504"/>
      <c r="E1504"/>
      <c r="F1504"/>
      <c r="G1504"/>
      <c r="H1504"/>
      <c r="I1504"/>
    </row>
    <row r="1505" spans="1:9" x14ac:dyDescent="0.25">
      <c r="A1505"/>
      <c r="B1505"/>
      <c r="C1505"/>
      <c r="D1505"/>
      <c r="E1505"/>
      <c r="F1505"/>
      <c r="G1505"/>
      <c r="H1505"/>
      <c r="I1505"/>
    </row>
    <row r="1506" spans="1:9" x14ac:dyDescent="0.25">
      <c r="A1506"/>
      <c r="B1506"/>
      <c r="C1506"/>
      <c r="D1506"/>
      <c r="E1506"/>
      <c r="F1506"/>
      <c r="G1506"/>
      <c r="H1506"/>
      <c r="I1506"/>
    </row>
    <row r="1507" spans="1:9" x14ac:dyDescent="0.25">
      <c r="A1507"/>
      <c r="B1507"/>
      <c r="C1507"/>
      <c r="D1507"/>
      <c r="E1507"/>
      <c r="F1507"/>
      <c r="G1507"/>
      <c r="H1507"/>
      <c r="I1507"/>
    </row>
    <row r="1508" spans="1:9" x14ac:dyDescent="0.25">
      <c r="A1508"/>
      <c r="B1508"/>
      <c r="C1508"/>
      <c r="D1508"/>
      <c r="E1508"/>
      <c r="F1508"/>
      <c r="G1508"/>
      <c r="H1508"/>
      <c r="I1508"/>
    </row>
    <row r="1509" spans="1:9" x14ac:dyDescent="0.25">
      <c r="A1509"/>
      <c r="B1509"/>
      <c r="C1509"/>
      <c r="D1509"/>
      <c r="E1509"/>
      <c r="F1509"/>
      <c r="G1509"/>
      <c r="H1509"/>
      <c r="I1509"/>
    </row>
    <row r="1510" spans="1:9" x14ac:dyDescent="0.25">
      <c r="A1510"/>
      <c r="B1510"/>
      <c r="C1510"/>
      <c r="D1510"/>
      <c r="E1510"/>
      <c r="F1510"/>
      <c r="G1510"/>
      <c r="H1510"/>
      <c r="I1510"/>
    </row>
    <row r="1511" spans="1:9" x14ac:dyDescent="0.25">
      <c r="A1511"/>
      <c r="B1511"/>
      <c r="C1511"/>
      <c r="D1511"/>
      <c r="E1511"/>
      <c r="F1511"/>
      <c r="G1511"/>
      <c r="H1511"/>
      <c r="I1511"/>
    </row>
    <row r="1512" spans="1:9" x14ac:dyDescent="0.25">
      <c r="A1512"/>
      <c r="B1512"/>
      <c r="C1512"/>
      <c r="D1512"/>
      <c r="E1512"/>
      <c r="F1512"/>
      <c r="G1512"/>
      <c r="H1512"/>
      <c r="I1512"/>
    </row>
    <row r="1513" spans="1:9" x14ac:dyDescent="0.25">
      <c r="A1513"/>
      <c r="B1513"/>
      <c r="C1513"/>
      <c r="D1513"/>
      <c r="E1513"/>
      <c r="F1513"/>
      <c r="G1513"/>
      <c r="H1513"/>
      <c r="I1513"/>
    </row>
    <row r="1514" spans="1:9" x14ac:dyDescent="0.25">
      <c r="A1514"/>
      <c r="B1514"/>
      <c r="C1514"/>
      <c r="D1514"/>
      <c r="E1514"/>
      <c r="F1514"/>
      <c r="G1514"/>
      <c r="H1514"/>
      <c r="I1514"/>
    </row>
    <row r="1515" spans="1:9" x14ac:dyDescent="0.25">
      <c r="A1515"/>
      <c r="B1515"/>
      <c r="C1515"/>
      <c r="D1515"/>
      <c r="E1515"/>
      <c r="F1515"/>
      <c r="G1515"/>
      <c r="H1515"/>
      <c r="I1515"/>
    </row>
    <row r="1516" spans="1:9" x14ac:dyDescent="0.25">
      <c r="A1516"/>
      <c r="B1516"/>
      <c r="C1516"/>
      <c r="D1516"/>
      <c r="E1516"/>
      <c r="F1516"/>
      <c r="G1516"/>
      <c r="H1516"/>
      <c r="I1516"/>
    </row>
    <row r="1517" spans="1:9" x14ac:dyDescent="0.25">
      <c r="A1517"/>
      <c r="B1517"/>
      <c r="C1517"/>
      <c r="D1517"/>
      <c r="E1517"/>
      <c r="F1517"/>
      <c r="G1517"/>
      <c r="H1517"/>
      <c r="I1517"/>
    </row>
    <row r="1518" spans="1:9" x14ac:dyDescent="0.25">
      <c r="A1518"/>
      <c r="B1518"/>
      <c r="C1518"/>
      <c r="D1518"/>
      <c r="E1518"/>
      <c r="F1518"/>
      <c r="G1518"/>
      <c r="H1518"/>
      <c r="I1518"/>
    </row>
    <row r="1519" spans="1:9" x14ac:dyDescent="0.25">
      <c r="A1519"/>
      <c r="B1519"/>
      <c r="C1519"/>
      <c r="D1519"/>
      <c r="E1519"/>
      <c r="F1519"/>
      <c r="G1519"/>
      <c r="H1519"/>
      <c r="I1519"/>
    </row>
    <row r="1520" spans="1:9" x14ac:dyDescent="0.25">
      <c r="A1520"/>
      <c r="B1520"/>
      <c r="C1520"/>
      <c r="D1520"/>
      <c r="E1520"/>
      <c r="F1520"/>
      <c r="G1520"/>
      <c r="H1520"/>
      <c r="I1520"/>
    </row>
    <row r="1521" spans="1:9" x14ac:dyDescent="0.25">
      <c r="A1521"/>
      <c r="B1521"/>
      <c r="C1521"/>
      <c r="D1521"/>
      <c r="E1521"/>
      <c r="F1521"/>
      <c r="G1521"/>
      <c r="H1521"/>
      <c r="I1521"/>
    </row>
    <row r="1522" spans="1:9" x14ac:dyDescent="0.25">
      <c r="A1522"/>
      <c r="B1522"/>
      <c r="C1522"/>
      <c r="D1522"/>
      <c r="E1522"/>
      <c r="F1522"/>
      <c r="G1522"/>
      <c r="H1522"/>
      <c r="I1522"/>
    </row>
    <row r="1523" spans="1:9" x14ac:dyDescent="0.25">
      <c r="A1523"/>
      <c r="B1523"/>
      <c r="C1523"/>
      <c r="D1523"/>
      <c r="E1523"/>
      <c r="F1523"/>
      <c r="G1523"/>
      <c r="H1523"/>
      <c r="I1523"/>
    </row>
    <row r="1524" spans="1:9" x14ac:dyDescent="0.25">
      <c r="A1524"/>
      <c r="B1524"/>
      <c r="C1524"/>
      <c r="D1524"/>
      <c r="E1524"/>
      <c r="F1524"/>
      <c r="G1524"/>
      <c r="H1524"/>
      <c r="I1524"/>
    </row>
    <row r="1525" spans="1:9" x14ac:dyDescent="0.25">
      <c r="A1525"/>
      <c r="B1525"/>
      <c r="C1525"/>
      <c r="D1525"/>
      <c r="E1525"/>
      <c r="F1525"/>
      <c r="G1525"/>
      <c r="H1525"/>
      <c r="I1525"/>
    </row>
    <row r="1526" spans="1:9" x14ac:dyDescent="0.25">
      <c r="A1526"/>
      <c r="B1526"/>
      <c r="C1526"/>
      <c r="D1526"/>
      <c r="E1526"/>
      <c r="F1526"/>
      <c r="G1526"/>
      <c r="H1526"/>
      <c r="I1526"/>
    </row>
    <row r="1527" spans="1:9" x14ac:dyDescent="0.25">
      <c r="A1527"/>
      <c r="B1527"/>
      <c r="C1527"/>
      <c r="D1527"/>
      <c r="E1527"/>
      <c r="F1527"/>
      <c r="G1527"/>
      <c r="H1527"/>
      <c r="I1527"/>
    </row>
    <row r="1528" spans="1:9" x14ac:dyDescent="0.25">
      <c r="A1528"/>
      <c r="B1528"/>
      <c r="C1528"/>
      <c r="D1528"/>
      <c r="E1528"/>
      <c r="F1528"/>
      <c r="G1528"/>
      <c r="H1528"/>
      <c r="I1528"/>
    </row>
    <row r="1529" spans="1:9" x14ac:dyDescent="0.25">
      <c r="A1529"/>
      <c r="B1529"/>
      <c r="C1529"/>
      <c r="D1529"/>
      <c r="E1529"/>
      <c r="F1529"/>
      <c r="G1529"/>
      <c r="H1529"/>
      <c r="I1529"/>
    </row>
    <row r="1530" spans="1:9" x14ac:dyDescent="0.25">
      <c r="A1530"/>
      <c r="B1530"/>
      <c r="C1530"/>
      <c r="D1530"/>
      <c r="E1530"/>
      <c r="F1530"/>
      <c r="G1530"/>
      <c r="H1530"/>
      <c r="I1530"/>
    </row>
    <row r="1531" spans="1:9" x14ac:dyDescent="0.25">
      <c r="A1531"/>
      <c r="B1531"/>
      <c r="C1531"/>
      <c r="D1531"/>
      <c r="E1531"/>
      <c r="F1531"/>
      <c r="G1531"/>
      <c r="H1531"/>
      <c r="I1531"/>
    </row>
    <row r="1532" spans="1:9" x14ac:dyDescent="0.25">
      <c r="A1532"/>
      <c r="B1532"/>
      <c r="C1532"/>
      <c r="D1532"/>
      <c r="E1532"/>
      <c r="F1532"/>
      <c r="G1532"/>
      <c r="H1532"/>
      <c r="I1532"/>
    </row>
    <row r="1533" spans="1:9" x14ac:dyDescent="0.25">
      <c r="A1533"/>
      <c r="B1533"/>
      <c r="C1533"/>
      <c r="D1533"/>
      <c r="E1533"/>
      <c r="F1533"/>
      <c r="G1533"/>
      <c r="H1533"/>
      <c r="I1533"/>
    </row>
    <row r="1534" spans="1:9" x14ac:dyDescent="0.25">
      <c r="A1534"/>
      <c r="B1534"/>
      <c r="C1534"/>
      <c r="D1534"/>
      <c r="E1534"/>
      <c r="F1534"/>
      <c r="G1534"/>
      <c r="H1534"/>
      <c r="I1534"/>
    </row>
    <row r="1535" spans="1:9" x14ac:dyDescent="0.25">
      <c r="A1535"/>
      <c r="B1535"/>
      <c r="C1535"/>
      <c r="D1535"/>
      <c r="E1535"/>
      <c r="F1535"/>
      <c r="G1535"/>
      <c r="H1535"/>
      <c r="I1535"/>
    </row>
    <row r="1536" spans="1:9" x14ac:dyDescent="0.25">
      <c r="A1536"/>
      <c r="B1536"/>
      <c r="C1536"/>
      <c r="D1536"/>
      <c r="E1536"/>
      <c r="F1536"/>
      <c r="G1536"/>
      <c r="H1536"/>
      <c r="I1536"/>
    </row>
    <row r="1537" spans="1:9" x14ac:dyDescent="0.25">
      <c r="A1537"/>
      <c r="B1537"/>
      <c r="C1537"/>
      <c r="D1537"/>
      <c r="E1537"/>
      <c r="F1537"/>
      <c r="G1537"/>
      <c r="H1537"/>
      <c r="I1537"/>
    </row>
    <row r="1538" spans="1:9" x14ac:dyDescent="0.25">
      <c r="A1538"/>
      <c r="B1538"/>
      <c r="C1538"/>
      <c r="D1538"/>
      <c r="E1538"/>
      <c r="F1538"/>
      <c r="G1538"/>
      <c r="H1538"/>
      <c r="I1538"/>
    </row>
    <row r="1539" spans="1:9" x14ac:dyDescent="0.25">
      <c r="A1539"/>
      <c r="B1539"/>
      <c r="C1539"/>
      <c r="D1539"/>
      <c r="E1539"/>
      <c r="F1539"/>
      <c r="G1539"/>
      <c r="H1539"/>
      <c r="I1539"/>
    </row>
    <row r="1540" spans="1:9" x14ac:dyDescent="0.25">
      <c r="A1540"/>
      <c r="B1540"/>
      <c r="C1540"/>
      <c r="D1540"/>
      <c r="E1540"/>
      <c r="F1540"/>
      <c r="G1540"/>
      <c r="H1540"/>
      <c r="I1540"/>
    </row>
    <row r="1541" spans="1:9" x14ac:dyDescent="0.25">
      <c r="A1541"/>
      <c r="B1541"/>
      <c r="C1541"/>
      <c r="D1541"/>
      <c r="E1541"/>
      <c r="F1541"/>
      <c r="G1541"/>
      <c r="H1541"/>
      <c r="I1541"/>
    </row>
    <row r="1542" spans="1:9" x14ac:dyDescent="0.25">
      <c r="A1542"/>
      <c r="B1542"/>
      <c r="C1542"/>
      <c r="D1542"/>
      <c r="E1542"/>
      <c r="F1542"/>
      <c r="G1542"/>
      <c r="H1542"/>
      <c r="I1542"/>
    </row>
    <row r="1543" spans="1:9" x14ac:dyDescent="0.25">
      <c r="A1543"/>
      <c r="B1543"/>
      <c r="C1543"/>
      <c r="D1543"/>
      <c r="E1543"/>
      <c r="F1543"/>
      <c r="G1543"/>
      <c r="H1543"/>
      <c r="I1543"/>
    </row>
    <row r="1544" spans="1:9" x14ac:dyDescent="0.25">
      <c r="A1544"/>
      <c r="B1544"/>
      <c r="C1544"/>
      <c r="D1544"/>
      <c r="E1544"/>
      <c r="F1544"/>
      <c r="G1544"/>
      <c r="H1544"/>
      <c r="I1544"/>
    </row>
    <row r="1545" spans="1:9" x14ac:dyDescent="0.25">
      <c r="A1545"/>
      <c r="B1545"/>
      <c r="C1545"/>
      <c r="D1545"/>
      <c r="E1545"/>
      <c r="F1545"/>
      <c r="G1545"/>
      <c r="H1545"/>
      <c r="I1545"/>
    </row>
    <row r="1546" spans="1:9" x14ac:dyDescent="0.25">
      <c r="A1546"/>
      <c r="B1546"/>
      <c r="C1546"/>
      <c r="D1546"/>
      <c r="E1546"/>
      <c r="F1546"/>
      <c r="G1546"/>
      <c r="H1546"/>
      <c r="I1546"/>
    </row>
    <row r="1547" spans="1:9" x14ac:dyDescent="0.25">
      <c r="A1547"/>
      <c r="B1547"/>
      <c r="C1547"/>
      <c r="D1547"/>
      <c r="E1547"/>
      <c r="F1547"/>
      <c r="G1547"/>
      <c r="H1547"/>
      <c r="I1547"/>
    </row>
    <row r="1548" spans="1:9" x14ac:dyDescent="0.25">
      <c r="A1548"/>
      <c r="B1548"/>
      <c r="C1548"/>
      <c r="D1548"/>
      <c r="E1548"/>
      <c r="F1548"/>
      <c r="G1548"/>
      <c r="H1548"/>
      <c r="I1548"/>
    </row>
    <row r="1549" spans="1:9" x14ac:dyDescent="0.25">
      <c r="A1549"/>
      <c r="B1549"/>
      <c r="C1549"/>
      <c r="D1549"/>
      <c r="E1549"/>
      <c r="F1549"/>
      <c r="G1549"/>
      <c r="H1549"/>
      <c r="I1549"/>
    </row>
    <row r="1550" spans="1:9" x14ac:dyDescent="0.25">
      <c r="A1550"/>
      <c r="B1550"/>
      <c r="C1550"/>
      <c r="D1550"/>
      <c r="E1550"/>
      <c r="F1550"/>
      <c r="G1550"/>
      <c r="H1550"/>
      <c r="I1550"/>
    </row>
    <row r="1551" spans="1:9" x14ac:dyDescent="0.25">
      <c r="A1551"/>
      <c r="B1551"/>
      <c r="C1551"/>
      <c r="D1551"/>
      <c r="E1551"/>
      <c r="F1551"/>
      <c r="G1551"/>
      <c r="H1551"/>
      <c r="I1551"/>
    </row>
    <row r="1552" spans="1:9" x14ac:dyDescent="0.25">
      <c r="A1552"/>
      <c r="B1552"/>
      <c r="C1552"/>
      <c r="D1552"/>
      <c r="E1552"/>
      <c r="F1552"/>
      <c r="G1552"/>
      <c r="H1552"/>
      <c r="I1552"/>
    </row>
    <row r="1553" spans="1:9" x14ac:dyDescent="0.25">
      <c r="A1553"/>
      <c r="B1553"/>
      <c r="C1553"/>
      <c r="D1553"/>
      <c r="E1553"/>
      <c r="F1553"/>
      <c r="G1553"/>
      <c r="H1553"/>
      <c r="I1553"/>
    </row>
    <row r="1554" spans="1:9" x14ac:dyDescent="0.25">
      <c r="A1554"/>
      <c r="B1554"/>
      <c r="C1554"/>
      <c r="D1554"/>
      <c r="E1554"/>
      <c r="F1554"/>
      <c r="G1554"/>
      <c r="H1554"/>
      <c r="I1554"/>
    </row>
    <row r="1555" spans="1:9" x14ac:dyDescent="0.25">
      <c r="A1555"/>
      <c r="B1555"/>
      <c r="C1555"/>
      <c r="D1555"/>
      <c r="E1555"/>
      <c r="F1555"/>
      <c r="G1555"/>
      <c r="H1555"/>
      <c r="I1555"/>
    </row>
    <row r="1556" spans="1:9" x14ac:dyDescent="0.25">
      <c r="A1556"/>
      <c r="B1556"/>
      <c r="C1556"/>
      <c r="D1556"/>
      <c r="E1556"/>
      <c r="F1556"/>
      <c r="G1556"/>
      <c r="H1556"/>
      <c r="I1556"/>
    </row>
    <row r="1557" spans="1:9" x14ac:dyDescent="0.25">
      <c r="A1557"/>
      <c r="B1557"/>
      <c r="C1557"/>
      <c r="D1557"/>
      <c r="E1557"/>
      <c r="F1557"/>
      <c r="G1557"/>
      <c r="H1557"/>
      <c r="I1557"/>
    </row>
    <row r="1558" spans="1:9" x14ac:dyDescent="0.25">
      <c r="A1558"/>
      <c r="B1558"/>
      <c r="C1558"/>
      <c r="D1558"/>
      <c r="E1558"/>
      <c r="F1558"/>
      <c r="G1558"/>
      <c r="H1558"/>
      <c r="I1558"/>
    </row>
    <row r="1559" spans="1:9" x14ac:dyDescent="0.25">
      <c r="A1559"/>
      <c r="B1559"/>
      <c r="C1559"/>
      <c r="D1559"/>
      <c r="E1559"/>
      <c r="F1559"/>
      <c r="G1559"/>
      <c r="H1559"/>
      <c r="I1559"/>
    </row>
    <row r="1560" spans="1:9" x14ac:dyDescent="0.25">
      <c r="A1560"/>
      <c r="B1560"/>
      <c r="C1560"/>
      <c r="D1560"/>
      <c r="E1560"/>
      <c r="F1560"/>
      <c r="G1560"/>
      <c r="H1560"/>
      <c r="I1560"/>
    </row>
    <row r="1561" spans="1:9" x14ac:dyDescent="0.25">
      <c r="A1561"/>
      <c r="B1561"/>
      <c r="C1561"/>
      <c r="D1561"/>
      <c r="E1561"/>
      <c r="F1561"/>
      <c r="G1561"/>
      <c r="H1561"/>
      <c r="I1561"/>
    </row>
    <row r="1562" spans="1:9" x14ac:dyDescent="0.25">
      <c r="A1562"/>
      <c r="B1562"/>
      <c r="C1562"/>
      <c r="D1562"/>
      <c r="E1562"/>
      <c r="F1562"/>
      <c r="G1562"/>
      <c r="H1562"/>
      <c r="I1562"/>
    </row>
    <row r="1563" spans="1:9" x14ac:dyDescent="0.25">
      <c r="A1563"/>
      <c r="B1563"/>
      <c r="C1563"/>
      <c r="D1563"/>
      <c r="E1563"/>
      <c r="F1563"/>
      <c r="G1563"/>
      <c r="H1563"/>
      <c r="I1563"/>
    </row>
    <row r="1564" spans="1:9" x14ac:dyDescent="0.25">
      <c r="A1564"/>
      <c r="B1564"/>
      <c r="C1564"/>
      <c r="D1564"/>
      <c r="E1564"/>
      <c r="F1564"/>
      <c r="G1564"/>
      <c r="H1564"/>
      <c r="I1564"/>
    </row>
    <row r="1565" spans="1:9" x14ac:dyDescent="0.25">
      <c r="A1565"/>
      <c r="B1565"/>
      <c r="C1565"/>
      <c r="D1565"/>
      <c r="E1565"/>
      <c r="F1565"/>
      <c r="G1565"/>
      <c r="H1565"/>
      <c r="I1565"/>
    </row>
    <row r="1566" spans="1:9" x14ac:dyDescent="0.25">
      <c r="A1566"/>
      <c r="B1566"/>
      <c r="C1566"/>
      <c r="D1566"/>
      <c r="E1566"/>
      <c r="F1566"/>
      <c r="G1566"/>
      <c r="H1566"/>
      <c r="I1566"/>
    </row>
    <row r="1567" spans="1:9" x14ac:dyDescent="0.25">
      <c r="A1567"/>
      <c r="B1567"/>
      <c r="C1567"/>
      <c r="D1567"/>
      <c r="E1567"/>
      <c r="F1567"/>
      <c r="G1567"/>
      <c r="H1567"/>
      <c r="I1567"/>
    </row>
    <row r="1568" spans="1:9" x14ac:dyDescent="0.25">
      <c r="A1568"/>
      <c r="B1568"/>
      <c r="C1568"/>
      <c r="D1568"/>
      <c r="E1568"/>
      <c r="F1568"/>
      <c r="G1568"/>
      <c r="H1568"/>
      <c r="I1568"/>
    </row>
    <row r="1569" spans="1:9" x14ac:dyDescent="0.25">
      <c r="A1569"/>
      <c r="B1569"/>
      <c r="C1569"/>
      <c r="D1569"/>
      <c r="E1569"/>
      <c r="F1569"/>
      <c r="G1569"/>
      <c r="H1569"/>
      <c r="I1569"/>
    </row>
    <row r="1570" spans="1:9" x14ac:dyDescent="0.25">
      <c r="A1570"/>
      <c r="B1570"/>
      <c r="C1570"/>
      <c r="D1570"/>
      <c r="E1570"/>
      <c r="F1570"/>
      <c r="G1570"/>
      <c r="H1570"/>
      <c r="I1570"/>
    </row>
    <row r="1571" spans="1:9" x14ac:dyDescent="0.25">
      <c r="A1571"/>
      <c r="B1571"/>
      <c r="C1571"/>
      <c r="D1571"/>
      <c r="E1571"/>
      <c r="F1571"/>
      <c r="G1571"/>
      <c r="H1571"/>
      <c r="I1571"/>
    </row>
    <row r="1572" spans="1:9" x14ac:dyDescent="0.25">
      <c r="A1572"/>
      <c r="B1572"/>
      <c r="C1572"/>
      <c r="D1572"/>
      <c r="E1572"/>
      <c r="F1572"/>
      <c r="G1572"/>
      <c r="H1572"/>
      <c r="I1572"/>
    </row>
    <row r="1573" spans="1:9" x14ac:dyDescent="0.25">
      <c r="A1573"/>
      <c r="B1573"/>
      <c r="C1573"/>
      <c r="D1573"/>
      <c r="E1573"/>
      <c r="F1573"/>
      <c r="G1573"/>
      <c r="H1573"/>
      <c r="I1573"/>
    </row>
    <row r="1574" spans="1:9" x14ac:dyDescent="0.25">
      <c r="A1574"/>
      <c r="B1574"/>
      <c r="C1574"/>
      <c r="D1574"/>
      <c r="E1574"/>
      <c r="F1574"/>
      <c r="G1574"/>
      <c r="H1574"/>
      <c r="I1574"/>
    </row>
    <row r="1575" spans="1:9" x14ac:dyDescent="0.25">
      <c r="A1575"/>
      <c r="B1575"/>
      <c r="C1575"/>
      <c r="D1575"/>
      <c r="E1575"/>
      <c r="F1575"/>
      <c r="G1575"/>
      <c r="H1575"/>
      <c r="I1575"/>
    </row>
    <row r="1576" spans="1:9" x14ac:dyDescent="0.25">
      <c r="A1576"/>
      <c r="B1576"/>
      <c r="C1576"/>
      <c r="D1576"/>
      <c r="E1576"/>
      <c r="F1576"/>
      <c r="G1576"/>
      <c r="H1576"/>
      <c r="I1576"/>
    </row>
    <row r="1577" spans="1:9" x14ac:dyDescent="0.25">
      <c r="A1577"/>
      <c r="B1577"/>
      <c r="C1577"/>
      <c r="D1577"/>
      <c r="E1577"/>
      <c r="F1577"/>
      <c r="G1577"/>
      <c r="H1577"/>
      <c r="I1577"/>
    </row>
    <row r="1578" spans="1:9" x14ac:dyDescent="0.25">
      <c r="A1578"/>
      <c r="B1578"/>
      <c r="C1578"/>
      <c r="D1578"/>
      <c r="E1578"/>
      <c r="F1578"/>
      <c r="G1578"/>
      <c r="H1578"/>
      <c r="I1578"/>
    </row>
    <row r="1579" spans="1:9" x14ac:dyDescent="0.25">
      <c r="A1579"/>
      <c r="B1579"/>
      <c r="C1579"/>
      <c r="D1579"/>
      <c r="E1579"/>
      <c r="F1579"/>
      <c r="G1579"/>
      <c r="H1579"/>
      <c r="I1579"/>
    </row>
    <row r="1580" spans="1:9" x14ac:dyDescent="0.25">
      <c r="A1580"/>
      <c r="B1580"/>
      <c r="C1580"/>
      <c r="D1580"/>
      <c r="E1580"/>
      <c r="F1580"/>
      <c r="G1580"/>
      <c r="H1580"/>
      <c r="I1580"/>
    </row>
    <row r="1581" spans="1:9" x14ac:dyDescent="0.25">
      <c r="A1581"/>
      <c r="B1581"/>
      <c r="C1581"/>
      <c r="D1581"/>
      <c r="E1581"/>
      <c r="F1581"/>
      <c r="G1581"/>
      <c r="H1581"/>
      <c r="I1581"/>
    </row>
    <row r="1582" spans="1:9" x14ac:dyDescent="0.25">
      <c r="A1582"/>
      <c r="B1582"/>
      <c r="C1582"/>
      <c r="D1582"/>
      <c r="E1582"/>
      <c r="F1582"/>
      <c r="G1582"/>
      <c r="H1582"/>
      <c r="I1582"/>
    </row>
    <row r="1583" spans="1:9" x14ac:dyDescent="0.25">
      <c r="A1583"/>
      <c r="B1583"/>
      <c r="C1583"/>
      <c r="D1583"/>
      <c r="E1583"/>
      <c r="F1583"/>
      <c r="G1583"/>
      <c r="H1583"/>
      <c r="I1583"/>
    </row>
    <row r="1584" spans="1:9" x14ac:dyDescent="0.25">
      <c r="A1584"/>
      <c r="B1584"/>
      <c r="C1584"/>
      <c r="D1584"/>
      <c r="E1584"/>
      <c r="F1584"/>
      <c r="G1584"/>
      <c r="H1584"/>
      <c r="I1584"/>
    </row>
    <row r="1585" spans="1:9" x14ac:dyDescent="0.25">
      <c r="A1585"/>
      <c r="B1585"/>
      <c r="C1585"/>
      <c r="D1585"/>
      <c r="E1585"/>
      <c r="F1585"/>
      <c r="G1585"/>
      <c r="H1585"/>
      <c r="I1585"/>
    </row>
    <row r="1586" spans="1:9" x14ac:dyDescent="0.25">
      <c r="A1586"/>
      <c r="B1586"/>
      <c r="C1586"/>
      <c r="D1586"/>
      <c r="E1586"/>
      <c r="F1586"/>
      <c r="G1586"/>
      <c r="H1586"/>
      <c r="I1586"/>
    </row>
    <row r="1587" spans="1:9" x14ac:dyDescent="0.25">
      <c r="A1587"/>
      <c r="B1587"/>
      <c r="C1587"/>
      <c r="D1587"/>
      <c r="E1587"/>
      <c r="F1587"/>
      <c r="G1587"/>
      <c r="H1587"/>
      <c r="I1587"/>
    </row>
    <row r="1588" spans="1:9" x14ac:dyDescent="0.25">
      <c r="A1588"/>
      <c r="B1588"/>
      <c r="C1588"/>
      <c r="D1588"/>
      <c r="E1588"/>
      <c r="F1588"/>
      <c r="G1588"/>
      <c r="H1588"/>
      <c r="I1588"/>
    </row>
    <row r="1589" spans="1:9" x14ac:dyDescent="0.25">
      <c r="A1589"/>
      <c r="B1589"/>
      <c r="C1589"/>
      <c r="D1589"/>
      <c r="E1589"/>
      <c r="F1589"/>
      <c r="G1589"/>
      <c r="H1589"/>
      <c r="I1589"/>
    </row>
    <row r="1590" spans="1:9" x14ac:dyDescent="0.25">
      <c r="A1590"/>
      <c r="B1590"/>
      <c r="C1590"/>
      <c r="D1590"/>
      <c r="E1590"/>
      <c r="F1590"/>
      <c r="G1590"/>
      <c r="H1590"/>
      <c r="I1590"/>
    </row>
    <row r="1591" spans="1:9" x14ac:dyDescent="0.25">
      <c r="A1591"/>
      <c r="B1591"/>
      <c r="C1591"/>
      <c r="D1591"/>
      <c r="E1591"/>
      <c r="F1591"/>
      <c r="G1591"/>
      <c r="H1591"/>
      <c r="I1591"/>
    </row>
    <row r="1592" spans="1:9" x14ac:dyDescent="0.25">
      <c r="A1592"/>
      <c r="B1592"/>
      <c r="C1592"/>
      <c r="D1592"/>
      <c r="E1592"/>
      <c r="F1592"/>
      <c r="G1592"/>
      <c r="H1592"/>
      <c r="I1592"/>
    </row>
    <row r="1593" spans="1:9" x14ac:dyDescent="0.25">
      <c r="A1593"/>
      <c r="B1593"/>
      <c r="C1593"/>
      <c r="D1593"/>
      <c r="E1593"/>
      <c r="F1593"/>
      <c r="G1593"/>
      <c r="H1593"/>
      <c r="I1593"/>
    </row>
    <row r="1594" spans="1:9" x14ac:dyDescent="0.25">
      <c r="A1594"/>
      <c r="B1594"/>
      <c r="C1594"/>
      <c r="D1594"/>
      <c r="E1594"/>
      <c r="F1594"/>
      <c r="G1594"/>
      <c r="H1594"/>
      <c r="I1594"/>
    </row>
    <row r="1595" spans="1:9" x14ac:dyDescent="0.25">
      <c r="A1595"/>
      <c r="B1595"/>
      <c r="C1595"/>
      <c r="D1595"/>
      <c r="E1595"/>
      <c r="F1595"/>
      <c r="G1595"/>
      <c r="H1595"/>
      <c r="I1595"/>
    </row>
    <row r="1596" spans="1:9" x14ac:dyDescent="0.25">
      <c r="A1596"/>
      <c r="B1596"/>
      <c r="C1596"/>
      <c r="D1596"/>
      <c r="E1596"/>
      <c r="F1596"/>
      <c r="G1596"/>
      <c r="H1596"/>
      <c r="I1596"/>
    </row>
    <row r="1597" spans="1:9" x14ac:dyDescent="0.25">
      <c r="A1597"/>
      <c r="B1597"/>
      <c r="C1597"/>
      <c r="D1597"/>
      <c r="E1597"/>
      <c r="F1597"/>
      <c r="G1597"/>
      <c r="H1597"/>
      <c r="I1597"/>
    </row>
    <row r="1598" spans="1:9" x14ac:dyDescent="0.25">
      <c r="A1598"/>
      <c r="B1598"/>
      <c r="C1598"/>
      <c r="D1598"/>
      <c r="E1598"/>
      <c r="F1598"/>
      <c r="G1598"/>
      <c r="H1598"/>
      <c r="I1598"/>
    </row>
    <row r="1599" spans="1:9" x14ac:dyDescent="0.25">
      <c r="A1599"/>
      <c r="B1599"/>
      <c r="C1599"/>
      <c r="D1599"/>
      <c r="E1599"/>
      <c r="F1599"/>
      <c r="G1599"/>
      <c r="H1599"/>
      <c r="I1599"/>
    </row>
    <row r="1600" spans="1:9" x14ac:dyDescent="0.25">
      <c r="A1600"/>
      <c r="B1600"/>
      <c r="C1600"/>
      <c r="D1600"/>
      <c r="E1600"/>
      <c r="F1600"/>
      <c r="G1600"/>
      <c r="H1600"/>
      <c r="I1600"/>
    </row>
    <row r="1601" spans="1:9" x14ac:dyDescent="0.25">
      <c r="A1601"/>
      <c r="B1601"/>
      <c r="C1601"/>
      <c r="D1601"/>
      <c r="E1601"/>
      <c r="F1601"/>
      <c r="G1601"/>
      <c r="H1601"/>
      <c r="I1601"/>
    </row>
    <row r="1602" spans="1:9" x14ac:dyDescent="0.25">
      <c r="A1602"/>
      <c r="B1602"/>
      <c r="C1602"/>
      <c r="D1602"/>
      <c r="E1602"/>
      <c r="F1602"/>
      <c r="G1602"/>
      <c r="H1602"/>
      <c r="I1602"/>
    </row>
    <row r="1603" spans="1:9" x14ac:dyDescent="0.25">
      <c r="A1603"/>
      <c r="B1603"/>
      <c r="C1603"/>
      <c r="D1603"/>
      <c r="E1603"/>
      <c r="F1603"/>
      <c r="G1603"/>
      <c r="H1603"/>
      <c r="I1603"/>
    </row>
    <row r="1604" spans="1:9" x14ac:dyDescent="0.25">
      <c r="A1604"/>
      <c r="B1604"/>
      <c r="C1604"/>
      <c r="D1604"/>
      <c r="E1604"/>
      <c r="F1604"/>
      <c r="G1604"/>
      <c r="H1604"/>
      <c r="I1604"/>
    </row>
    <row r="1605" spans="1:9" x14ac:dyDescent="0.25">
      <c r="A1605"/>
      <c r="B1605"/>
      <c r="C1605"/>
      <c r="D1605"/>
      <c r="E1605"/>
      <c r="F1605"/>
      <c r="G1605"/>
      <c r="H1605"/>
      <c r="I1605"/>
    </row>
    <row r="1606" spans="1:9" x14ac:dyDescent="0.25">
      <c r="A1606"/>
      <c r="B1606"/>
      <c r="C1606"/>
      <c r="D1606"/>
      <c r="E1606"/>
      <c r="F1606"/>
      <c r="G1606"/>
      <c r="H1606"/>
      <c r="I1606"/>
    </row>
    <row r="1607" spans="1:9" x14ac:dyDescent="0.25">
      <c r="A1607"/>
      <c r="B1607"/>
      <c r="C1607"/>
      <c r="D1607"/>
      <c r="E1607"/>
      <c r="F1607"/>
      <c r="G1607"/>
      <c r="H1607"/>
      <c r="I1607"/>
    </row>
    <row r="1608" spans="1:9" x14ac:dyDescent="0.25">
      <c r="A1608"/>
      <c r="B1608"/>
      <c r="C1608"/>
      <c r="D1608"/>
      <c r="E1608"/>
      <c r="F1608"/>
      <c r="G1608"/>
      <c r="H1608"/>
      <c r="I1608"/>
    </row>
    <row r="1609" spans="1:9" x14ac:dyDescent="0.25">
      <c r="A1609"/>
      <c r="B1609"/>
      <c r="C1609"/>
      <c r="D1609"/>
      <c r="E1609"/>
      <c r="F1609"/>
      <c r="G1609"/>
      <c r="H1609"/>
      <c r="I1609"/>
    </row>
    <row r="1610" spans="1:9" x14ac:dyDescent="0.25">
      <c r="A1610"/>
      <c r="B1610"/>
      <c r="C1610"/>
      <c r="D1610"/>
      <c r="E1610"/>
      <c r="F1610"/>
      <c r="G1610"/>
      <c r="H1610"/>
      <c r="I1610"/>
    </row>
    <row r="1611" spans="1:9" x14ac:dyDescent="0.25">
      <c r="A1611"/>
      <c r="B1611"/>
      <c r="C1611"/>
      <c r="D1611"/>
      <c r="E1611"/>
      <c r="F1611"/>
      <c r="G1611"/>
      <c r="H1611"/>
      <c r="I1611"/>
    </row>
    <row r="1612" spans="1:9" x14ac:dyDescent="0.25">
      <c r="A1612"/>
      <c r="B1612"/>
      <c r="C1612"/>
      <c r="D1612"/>
      <c r="E1612"/>
      <c r="F1612"/>
      <c r="G1612"/>
      <c r="H1612"/>
      <c r="I1612"/>
    </row>
    <row r="1613" spans="1:9" x14ac:dyDescent="0.25">
      <c r="A1613"/>
      <c r="B1613"/>
      <c r="C1613"/>
      <c r="D1613"/>
      <c r="E1613"/>
      <c r="F1613"/>
      <c r="G1613"/>
      <c r="H1613"/>
      <c r="I1613"/>
    </row>
    <row r="1614" spans="1:9" x14ac:dyDescent="0.25">
      <c r="A1614"/>
      <c r="B1614"/>
      <c r="C1614"/>
      <c r="D1614"/>
      <c r="E1614"/>
      <c r="F1614"/>
      <c r="G1614"/>
      <c r="H1614"/>
      <c r="I1614"/>
    </row>
    <row r="1615" spans="1:9" x14ac:dyDescent="0.25">
      <c r="A1615"/>
      <c r="B1615"/>
      <c r="C1615"/>
      <c r="D1615"/>
      <c r="E1615"/>
      <c r="F1615"/>
      <c r="G1615"/>
      <c r="H1615"/>
      <c r="I1615"/>
    </row>
    <row r="1616" spans="1:9" x14ac:dyDescent="0.25">
      <c r="A1616"/>
      <c r="B1616"/>
      <c r="C1616"/>
      <c r="D1616"/>
      <c r="E1616"/>
      <c r="F1616"/>
      <c r="G1616"/>
      <c r="H1616"/>
      <c r="I1616"/>
    </row>
    <row r="1617" spans="1:9" x14ac:dyDescent="0.25">
      <c r="A1617"/>
      <c r="B1617"/>
      <c r="C1617"/>
      <c r="D1617"/>
      <c r="E1617"/>
      <c r="F1617"/>
      <c r="G1617"/>
      <c r="H1617"/>
      <c r="I1617"/>
    </row>
    <row r="1618" spans="1:9" x14ac:dyDescent="0.25">
      <c r="A1618"/>
      <c r="B1618"/>
      <c r="C1618"/>
      <c r="D1618"/>
      <c r="E1618"/>
      <c r="F1618"/>
      <c r="G1618"/>
      <c r="H1618"/>
      <c r="I1618"/>
    </row>
    <row r="1619" spans="1:9" x14ac:dyDescent="0.25">
      <c r="A1619"/>
      <c r="B1619"/>
      <c r="C1619"/>
      <c r="D1619"/>
      <c r="E1619"/>
      <c r="F1619"/>
      <c r="G1619"/>
      <c r="H1619"/>
      <c r="I1619"/>
    </row>
    <row r="1620" spans="1:9" x14ac:dyDescent="0.25">
      <c r="A1620"/>
      <c r="B1620"/>
      <c r="C1620"/>
      <c r="D1620"/>
      <c r="E1620"/>
      <c r="F1620"/>
      <c r="G1620"/>
      <c r="H1620"/>
      <c r="I1620"/>
    </row>
    <row r="1621" spans="1:9" x14ac:dyDescent="0.25">
      <c r="A1621"/>
      <c r="B1621"/>
      <c r="C1621"/>
      <c r="D1621"/>
      <c r="E1621"/>
      <c r="F1621"/>
      <c r="G1621"/>
      <c r="H1621"/>
      <c r="I1621"/>
    </row>
    <row r="1622" spans="1:9" x14ac:dyDescent="0.25">
      <c r="A1622"/>
      <c r="B1622"/>
      <c r="C1622"/>
      <c r="D1622"/>
      <c r="E1622"/>
      <c r="F1622"/>
      <c r="G1622"/>
      <c r="H1622"/>
      <c r="I1622"/>
    </row>
    <row r="1623" spans="1:9" x14ac:dyDescent="0.25">
      <c r="A1623"/>
      <c r="B1623"/>
      <c r="C1623"/>
      <c r="D1623"/>
      <c r="E1623"/>
      <c r="F1623"/>
      <c r="G1623"/>
      <c r="H1623"/>
      <c r="I1623"/>
    </row>
    <row r="1624" spans="1:9" x14ac:dyDescent="0.25">
      <c r="A1624"/>
      <c r="B1624"/>
      <c r="C1624"/>
      <c r="D1624"/>
      <c r="E1624"/>
      <c r="F1624"/>
      <c r="G1624"/>
      <c r="H1624"/>
      <c r="I1624"/>
    </row>
    <row r="1625" spans="1:9" x14ac:dyDescent="0.25">
      <c r="A1625"/>
      <c r="B1625"/>
      <c r="C1625"/>
      <c r="D1625"/>
      <c r="E1625"/>
      <c r="F1625"/>
      <c r="G1625"/>
      <c r="H1625"/>
      <c r="I1625"/>
    </row>
    <row r="1626" spans="1:9" x14ac:dyDescent="0.25">
      <c r="A1626"/>
      <c r="B1626"/>
      <c r="C1626"/>
      <c r="D1626"/>
      <c r="E1626"/>
      <c r="F1626"/>
      <c r="G1626"/>
      <c r="H1626"/>
      <c r="I1626"/>
    </row>
    <row r="1627" spans="1:9" x14ac:dyDescent="0.25">
      <c r="A1627"/>
      <c r="B1627"/>
      <c r="C1627"/>
      <c r="D1627"/>
      <c r="E1627"/>
      <c r="F1627"/>
      <c r="G1627"/>
      <c r="H1627"/>
      <c r="I1627"/>
    </row>
    <row r="1628" spans="1:9" x14ac:dyDescent="0.25">
      <c r="A1628"/>
      <c r="B1628"/>
      <c r="C1628"/>
      <c r="D1628"/>
      <c r="E1628"/>
      <c r="F1628"/>
      <c r="G1628"/>
      <c r="H1628"/>
      <c r="I1628"/>
    </row>
    <row r="1629" spans="1:9" x14ac:dyDescent="0.25">
      <c r="A1629"/>
      <c r="B1629"/>
      <c r="C1629"/>
      <c r="D1629"/>
      <c r="E1629"/>
      <c r="F1629"/>
      <c r="G1629"/>
      <c r="H1629"/>
      <c r="I1629"/>
    </row>
    <row r="1630" spans="1:9" x14ac:dyDescent="0.25">
      <c r="A1630"/>
      <c r="B1630"/>
      <c r="C1630"/>
      <c r="D1630"/>
      <c r="E1630"/>
      <c r="F1630"/>
      <c r="G1630"/>
      <c r="H1630"/>
      <c r="I1630"/>
    </row>
    <row r="1631" spans="1:9" x14ac:dyDescent="0.25">
      <c r="A1631"/>
      <c r="B1631"/>
      <c r="C1631"/>
      <c r="D1631"/>
      <c r="E1631"/>
      <c r="F1631"/>
      <c r="G1631"/>
      <c r="H1631"/>
      <c r="I1631"/>
    </row>
    <row r="1632" spans="1:9" x14ac:dyDescent="0.25">
      <c r="A1632"/>
      <c r="B1632"/>
      <c r="C1632"/>
      <c r="D1632"/>
      <c r="E1632"/>
      <c r="F1632"/>
      <c r="G1632"/>
      <c r="H1632"/>
      <c r="I1632"/>
    </row>
    <row r="1633" spans="1:9" x14ac:dyDescent="0.25">
      <c r="A1633"/>
      <c r="B1633"/>
      <c r="C1633"/>
      <c r="D1633"/>
      <c r="E1633"/>
      <c r="F1633"/>
      <c r="G1633"/>
      <c r="H1633"/>
      <c r="I1633"/>
    </row>
    <row r="1634" spans="1:9" x14ac:dyDescent="0.25">
      <c r="A1634"/>
      <c r="B1634"/>
      <c r="C1634"/>
      <c r="D1634"/>
      <c r="E1634"/>
      <c r="F1634"/>
      <c r="G1634"/>
      <c r="H1634"/>
      <c r="I1634"/>
    </row>
    <row r="1635" spans="1:9" x14ac:dyDescent="0.25">
      <c r="A1635"/>
      <c r="B1635"/>
      <c r="C1635"/>
      <c r="D1635"/>
      <c r="E1635"/>
      <c r="F1635"/>
      <c r="G1635"/>
      <c r="H1635"/>
      <c r="I1635"/>
    </row>
    <row r="1636" spans="1:9" x14ac:dyDescent="0.25">
      <c r="A1636"/>
      <c r="B1636"/>
      <c r="C1636"/>
      <c r="D1636"/>
      <c r="E1636"/>
      <c r="F1636"/>
      <c r="G1636"/>
      <c r="H1636"/>
      <c r="I1636"/>
    </row>
    <row r="1637" spans="1:9" x14ac:dyDescent="0.25">
      <c r="A1637"/>
      <c r="B1637"/>
      <c r="C1637"/>
      <c r="D1637"/>
      <c r="E1637"/>
      <c r="F1637"/>
      <c r="G1637"/>
      <c r="H1637"/>
      <c r="I1637"/>
    </row>
    <row r="1638" spans="1:9" x14ac:dyDescent="0.25">
      <c r="A1638"/>
      <c r="B1638"/>
      <c r="C1638"/>
      <c r="D1638"/>
      <c r="E1638"/>
      <c r="F1638"/>
      <c r="G1638"/>
      <c r="H1638"/>
      <c r="I1638"/>
    </row>
    <row r="1639" spans="1:9" x14ac:dyDescent="0.25">
      <c r="A1639"/>
      <c r="B1639"/>
      <c r="C1639"/>
      <c r="D1639"/>
      <c r="E1639"/>
      <c r="F1639"/>
      <c r="G1639"/>
      <c r="H1639"/>
      <c r="I1639"/>
    </row>
    <row r="1640" spans="1:9" x14ac:dyDescent="0.25">
      <c r="A1640"/>
      <c r="B1640"/>
      <c r="C1640"/>
      <c r="D1640"/>
      <c r="E1640"/>
      <c r="F1640"/>
      <c r="G1640"/>
      <c r="H1640"/>
      <c r="I1640"/>
    </row>
    <row r="1641" spans="1:9" x14ac:dyDescent="0.25">
      <c r="A1641"/>
      <c r="B1641"/>
      <c r="C1641"/>
      <c r="D1641"/>
      <c r="E1641"/>
      <c r="F1641"/>
      <c r="G1641"/>
      <c r="H1641"/>
      <c r="I1641"/>
    </row>
    <row r="1642" spans="1:9" x14ac:dyDescent="0.25">
      <c r="A1642"/>
      <c r="B1642"/>
      <c r="C1642"/>
      <c r="D1642"/>
      <c r="E1642"/>
      <c r="F1642"/>
      <c r="G1642"/>
      <c r="H1642"/>
      <c r="I1642"/>
    </row>
    <row r="1643" spans="1:9" x14ac:dyDescent="0.25">
      <c r="A1643"/>
      <c r="B1643"/>
      <c r="C1643"/>
      <c r="D1643"/>
      <c r="E1643"/>
      <c r="F1643"/>
      <c r="G1643"/>
      <c r="H1643"/>
      <c r="I1643"/>
    </row>
    <row r="1644" spans="1:9" x14ac:dyDescent="0.25">
      <c r="A1644"/>
      <c r="B1644"/>
      <c r="C1644"/>
      <c r="D1644"/>
      <c r="E1644"/>
      <c r="F1644"/>
      <c r="G1644"/>
      <c r="H1644"/>
      <c r="I1644"/>
    </row>
    <row r="1645" spans="1:9" x14ac:dyDescent="0.25">
      <c r="A1645"/>
      <c r="B1645"/>
      <c r="C1645"/>
      <c r="D1645"/>
      <c r="E1645"/>
      <c r="F1645"/>
      <c r="G1645"/>
      <c r="H1645"/>
      <c r="I1645"/>
    </row>
    <row r="1646" spans="1:9" x14ac:dyDescent="0.25">
      <c r="A1646"/>
      <c r="B1646"/>
      <c r="C1646"/>
      <c r="D1646"/>
      <c r="E1646"/>
      <c r="F1646"/>
      <c r="G1646"/>
      <c r="H1646"/>
      <c r="I1646"/>
    </row>
    <row r="1647" spans="1:9" x14ac:dyDescent="0.25">
      <c r="A1647"/>
      <c r="B1647"/>
      <c r="C1647"/>
      <c r="D1647"/>
      <c r="E1647"/>
      <c r="F1647"/>
      <c r="G1647"/>
      <c r="H1647"/>
      <c r="I1647"/>
    </row>
    <row r="1648" spans="1:9" x14ac:dyDescent="0.25">
      <c r="A1648"/>
      <c r="B1648"/>
      <c r="C1648"/>
      <c r="D1648"/>
      <c r="E1648"/>
      <c r="F1648"/>
      <c r="G1648"/>
      <c r="H1648"/>
      <c r="I1648"/>
    </row>
    <row r="1649" spans="1:9" x14ac:dyDescent="0.25">
      <c r="A1649"/>
      <c r="B1649"/>
      <c r="C1649"/>
      <c r="D1649"/>
      <c r="E1649"/>
      <c r="F1649"/>
      <c r="G1649"/>
      <c r="H1649"/>
      <c r="I1649"/>
    </row>
    <row r="1650" spans="1:9" x14ac:dyDescent="0.25">
      <c r="A1650"/>
      <c r="B1650"/>
      <c r="C1650"/>
      <c r="D1650"/>
      <c r="E1650"/>
      <c r="F1650"/>
      <c r="G1650"/>
      <c r="H1650"/>
      <c r="I1650"/>
    </row>
    <row r="1651" spans="1:9" x14ac:dyDescent="0.25">
      <c r="A1651"/>
      <c r="B1651"/>
      <c r="C1651"/>
      <c r="D1651"/>
      <c r="E1651"/>
      <c r="F1651"/>
      <c r="G1651"/>
      <c r="H1651"/>
      <c r="I1651"/>
    </row>
    <row r="1652" spans="1:9" x14ac:dyDescent="0.25">
      <c r="A1652"/>
      <c r="B1652"/>
      <c r="C1652"/>
      <c r="D1652"/>
      <c r="E1652"/>
      <c r="F1652"/>
      <c r="G1652"/>
      <c r="H1652"/>
      <c r="I1652"/>
    </row>
    <row r="1653" spans="1:9" x14ac:dyDescent="0.25">
      <c r="A1653"/>
      <c r="B1653"/>
      <c r="C1653"/>
      <c r="D1653"/>
      <c r="E1653"/>
      <c r="F1653"/>
      <c r="G1653"/>
      <c r="H1653"/>
      <c r="I1653"/>
    </row>
    <row r="1654" spans="1:9" x14ac:dyDescent="0.25">
      <c r="A1654"/>
      <c r="B1654"/>
      <c r="C1654"/>
      <c r="D1654"/>
      <c r="E1654"/>
      <c r="F1654"/>
      <c r="G1654"/>
      <c r="H1654"/>
      <c r="I1654"/>
    </row>
    <row r="1655" spans="1:9" x14ac:dyDescent="0.25">
      <c r="A1655"/>
      <c r="B1655"/>
      <c r="C1655"/>
      <c r="D1655"/>
      <c r="E1655"/>
      <c r="F1655"/>
      <c r="G1655"/>
      <c r="H1655"/>
      <c r="I1655"/>
    </row>
    <row r="1656" spans="1:9" x14ac:dyDescent="0.25">
      <c r="A1656"/>
      <c r="B1656"/>
      <c r="C1656"/>
      <c r="D1656"/>
      <c r="E1656"/>
      <c r="F1656"/>
      <c r="G1656"/>
      <c r="H1656"/>
      <c r="I1656"/>
    </row>
    <row r="1657" spans="1:9" x14ac:dyDescent="0.25">
      <c r="A1657"/>
      <c r="B1657"/>
      <c r="C1657"/>
      <c r="D1657"/>
      <c r="E1657"/>
      <c r="F1657"/>
      <c r="G1657"/>
      <c r="H1657"/>
      <c r="I1657"/>
    </row>
    <row r="1658" spans="1:9" x14ac:dyDescent="0.25">
      <c r="A1658"/>
      <c r="B1658"/>
      <c r="C1658"/>
      <c r="D1658"/>
      <c r="E1658"/>
      <c r="F1658"/>
      <c r="G1658"/>
      <c r="H1658"/>
      <c r="I1658"/>
    </row>
    <row r="1659" spans="1:9" x14ac:dyDescent="0.25">
      <c r="A1659"/>
      <c r="B1659"/>
      <c r="C1659"/>
      <c r="D1659"/>
      <c r="E1659"/>
      <c r="F1659"/>
      <c r="G1659"/>
      <c r="H1659"/>
      <c r="I1659"/>
    </row>
    <row r="1660" spans="1:9" x14ac:dyDescent="0.25">
      <c r="A1660"/>
      <c r="B1660"/>
      <c r="C1660"/>
      <c r="D1660"/>
      <c r="E1660"/>
      <c r="F1660"/>
      <c r="G1660"/>
      <c r="H1660"/>
      <c r="I1660"/>
    </row>
    <row r="1661" spans="1:9" x14ac:dyDescent="0.25">
      <c r="A1661"/>
      <c r="B1661"/>
      <c r="C1661"/>
      <c r="D1661"/>
      <c r="E1661"/>
      <c r="F1661"/>
      <c r="G1661"/>
      <c r="H1661"/>
      <c r="I1661"/>
    </row>
    <row r="1662" spans="1:9" x14ac:dyDescent="0.25">
      <c r="A1662"/>
      <c r="B1662"/>
      <c r="C1662"/>
      <c r="D1662"/>
      <c r="E1662"/>
      <c r="F1662"/>
      <c r="G1662"/>
      <c r="H1662"/>
      <c r="I1662"/>
    </row>
    <row r="1663" spans="1:9" x14ac:dyDescent="0.25">
      <c r="A1663"/>
      <c r="B1663"/>
      <c r="C1663"/>
      <c r="D1663"/>
      <c r="E1663"/>
      <c r="F1663"/>
      <c r="G1663"/>
      <c r="H1663"/>
      <c r="I1663"/>
    </row>
    <row r="1664" spans="1:9" x14ac:dyDescent="0.25">
      <c r="A1664"/>
      <c r="B1664"/>
      <c r="C1664"/>
      <c r="D1664"/>
      <c r="E1664"/>
      <c r="F1664"/>
      <c r="G1664"/>
      <c r="H1664"/>
      <c r="I1664"/>
    </row>
    <row r="1665" spans="1:9" x14ac:dyDescent="0.25">
      <c r="A1665"/>
      <c r="B1665"/>
      <c r="C1665"/>
      <c r="D1665"/>
      <c r="E1665"/>
      <c r="F1665"/>
      <c r="G1665"/>
      <c r="H1665"/>
      <c r="I1665"/>
    </row>
    <row r="1666" spans="1:9" x14ac:dyDescent="0.25">
      <c r="A1666"/>
      <c r="B1666"/>
      <c r="C1666"/>
      <c r="D1666"/>
      <c r="E1666"/>
      <c r="F1666"/>
      <c r="G1666"/>
      <c r="H1666"/>
      <c r="I1666"/>
    </row>
    <row r="1667" spans="1:9" x14ac:dyDescent="0.25">
      <c r="A1667"/>
      <c r="B1667"/>
      <c r="C1667"/>
      <c r="D1667"/>
      <c r="E1667"/>
      <c r="F1667"/>
      <c r="G1667"/>
      <c r="H1667"/>
      <c r="I1667"/>
    </row>
    <row r="1668" spans="1:9" x14ac:dyDescent="0.25">
      <c r="A1668"/>
      <c r="B1668"/>
      <c r="C1668"/>
      <c r="D1668"/>
      <c r="E1668"/>
      <c r="F1668"/>
      <c r="G1668"/>
      <c r="H1668"/>
      <c r="I1668"/>
    </row>
    <row r="1669" spans="1:9" x14ac:dyDescent="0.25">
      <c r="A1669"/>
      <c r="B1669"/>
      <c r="C1669"/>
      <c r="D1669"/>
      <c r="E1669"/>
      <c r="F1669"/>
      <c r="G1669"/>
      <c r="H1669"/>
      <c r="I1669"/>
    </row>
    <row r="1670" spans="1:9" x14ac:dyDescent="0.25">
      <c r="A1670"/>
      <c r="B1670"/>
      <c r="C1670"/>
      <c r="D1670"/>
      <c r="E1670"/>
      <c r="F1670"/>
      <c r="G1670"/>
      <c r="H1670"/>
      <c r="I1670"/>
    </row>
    <row r="1671" spans="1:9" x14ac:dyDescent="0.25">
      <c r="A1671"/>
      <c r="B1671"/>
      <c r="C1671"/>
      <c r="D1671"/>
      <c r="E1671"/>
      <c r="F1671"/>
      <c r="G1671"/>
      <c r="H1671"/>
      <c r="I1671"/>
    </row>
    <row r="1672" spans="1:9" x14ac:dyDescent="0.25">
      <c r="A1672"/>
      <c r="B1672"/>
      <c r="C1672"/>
      <c r="D1672"/>
      <c r="E1672"/>
      <c r="F1672"/>
      <c r="G1672"/>
      <c r="H1672"/>
      <c r="I1672"/>
    </row>
    <row r="1673" spans="1:9" x14ac:dyDescent="0.25">
      <c r="A1673"/>
      <c r="B1673"/>
      <c r="C1673"/>
      <c r="D1673"/>
      <c r="E1673"/>
      <c r="F1673"/>
      <c r="G1673"/>
      <c r="H1673"/>
      <c r="I1673"/>
    </row>
    <row r="1674" spans="1:9" x14ac:dyDescent="0.25">
      <c r="A1674"/>
      <c r="B1674"/>
      <c r="C1674"/>
      <c r="D1674"/>
      <c r="E1674"/>
      <c r="F1674"/>
      <c r="G1674"/>
      <c r="H1674"/>
      <c r="I1674"/>
    </row>
    <row r="1675" spans="1:9" x14ac:dyDescent="0.25">
      <c r="A1675"/>
      <c r="B1675"/>
      <c r="C1675"/>
      <c r="D1675"/>
      <c r="E1675"/>
      <c r="F1675"/>
      <c r="G1675"/>
      <c r="H1675"/>
      <c r="I1675"/>
    </row>
    <row r="1676" spans="1:9" x14ac:dyDescent="0.25">
      <c r="A1676"/>
      <c r="B1676"/>
      <c r="C1676"/>
      <c r="D1676"/>
      <c r="E1676"/>
      <c r="F1676"/>
      <c r="G1676"/>
      <c r="H1676"/>
      <c r="I1676"/>
    </row>
    <row r="1677" spans="1:9" x14ac:dyDescent="0.25">
      <c r="A1677"/>
      <c r="B1677"/>
      <c r="C1677"/>
      <c r="D1677"/>
      <c r="E1677"/>
      <c r="F1677"/>
      <c r="G1677"/>
      <c r="H1677"/>
      <c r="I1677"/>
    </row>
    <row r="1678" spans="1:9" x14ac:dyDescent="0.25">
      <c r="A1678"/>
      <c r="B1678"/>
      <c r="C1678"/>
      <c r="D1678"/>
      <c r="E1678"/>
      <c r="F1678"/>
      <c r="G1678"/>
      <c r="H1678"/>
      <c r="I1678"/>
    </row>
    <row r="1679" spans="1:9" x14ac:dyDescent="0.25">
      <c r="A1679"/>
      <c r="B1679"/>
      <c r="C1679"/>
      <c r="D1679"/>
      <c r="E1679"/>
      <c r="F1679"/>
      <c r="G1679"/>
      <c r="H1679"/>
      <c r="I1679"/>
    </row>
    <row r="1680" spans="1:9" x14ac:dyDescent="0.25">
      <c r="A1680"/>
      <c r="B1680"/>
      <c r="C1680"/>
      <c r="D1680"/>
      <c r="E1680"/>
      <c r="F1680"/>
      <c r="G1680"/>
      <c r="H1680"/>
      <c r="I1680"/>
    </row>
    <row r="1681" spans="1:9" x14ac:dyDescent="0.25">
      <c r="A1681"/>
      <c r="B1681"/>
      <c r="C1681"/>
      <c r="D1681"/>
      <c r="E1681"/>
      <c r="F1681"/>
      <c r="G1681"/>
      <c r="H1681"/>
      <c r="I1681"/>
    </row>
    <row r="1682" spans="1:9" x14ac:dyDescent="0.25">
      <c r="A1682"/>
      <c r="B1682"/>
      <c r="C1682"/>
      <c r="D1682"/>
      <c r="E1682"/>
      <c r="F1682"/>
      <c r="G1682"/>
      <c r="H1682"/>
      <c r="I1682"/>
    </row>
    <row r="1683" spans="1:9" x14ac:dyDescent="0.25">
      <c r="A1683"/>
      <c r="B1683"/>
      <c r="C1683"/>
      <c r="D1683"/>
      <c r="E1683"/>
      <c r="F1683"/>
      <c r="G1683"/>
      <c r="H1683"/>
      <c r="I1683"/>
    </row>
    <row r="1684" spans="1:9" x14ac:dyDescent="0.25">
      <c r="A1684"/>
      <c r="B1684"/>
      <c r="C1684"/>
      <c r="D1684"/>
      <c r="E1684"/>
      <c r="F1684"/>
      <c r="G1684"/>
      <c r="H1684"/>
      <c r="I1684"/>
    </row>
    <row r="1685" spans="1:9" x14ac:dyDescent="0.25">
      <c r="A1685"/>
      <c r="B1685"/>
      <c r="C1685"/>
      <c r="D1685"/>
      <c r="E1685"/>
      <c r="F1685"/>
      <c r="G1685"/>
      <c r="H1685"/>
      <c r="I1685"/>
    </row>
    <row r="1686" spans="1:9" x14ac:dyDescent="0.25">
      <c r="A1686"/>
      <c r="B1686"/>
      <c r="C1686"/>
      <c r="D1686"/>
      <c r="E1686"/>
      <c r="F1686"/>
      <c r="G1686"/>
      <c r="H1686"/>
      <c r="I1686"/>
    </row>
    <row r="1687" spans="1:9" x14ac:dyDescent="0.25">
      <c r="A1687"/>
      <c r="B1687"/>
      <c r="C1687"/>
      <c r="D1687"/>
      <c r="E1687"/>
      <c r="F1687"/>
      <c r="G1687"/>
      <c r="H1687"/>
      <c r="I1687"/>
    </row>
    <row r="1688" spans="1:9" x14ac:dyDescent="0.25">
      <c r="A1688"/>
      <c r="B1688"/>
      <c r="C1688"/>
      <c r="D1688"/>
      <c r="E1688"/>
      <c r="F1688"/>
      <c r="G1688"/>
      <c r="H1688"/>
      <c r="I1688"/>
    </row>
    <row r="1689" spans="1:9" x14ac:dyDescent="0.25">
      <c r="A1689"/>
      <c r="B1689"/>
      <c r="C1689"/>
      <c r="D1689"/>
      <c r="E1689"/>
      <c r="F1689"/>
      <c r="G1689"/>
      <c r="H1689"/>
      <c r="I1689"/>
    </row>
    <row r="1690" spans="1:9" x14ac:dyDescent="0.25">
      <c r="A1690"/>
      <c r="B1690"/>
      <c r="C1690"/>
      <c r="D1690"/>
      <c r="E1690"/>
      <c r="F1690"/>
      <c r="G1690"/>
      <c r="H1690"/>
      <c r="I1690"/>
    </row>
    <row r="1691" spans="1:9" x14ac:dyDescent="0.25">
      <c r="A1691"/>
      <c r="B1691"/>
      <c r="C1691"/>
      <c r="D1691"/>
      <c r="E1691"/>
      <c r="F1691"/>
      <c r="G1691"/>
      <c r="H1691"/>
      <c r="I1691"/>
    </row>
    <row r="1692" spans="1:9" x14ac:dyDescent="0.25">
      <c r="A1692"/>
      <c r="B1692"/>
      <c r="C1692"/>
      <c r="D1692"/>
      <c r="E1692"/>
      <c r="F1692"/>
      <c r="G1692"/>
      <c r="H1692"/>
      <c r="I1692"/>
    </row>
    <row r="1693" spans="1:9" x14ac:dyDescent="0.25">
      <c r="A1693"/>
      <c r="B1693"/>
      <c r="C1693"/>
      <c r="D1693"/>
      <c r="E1693"/>
      <c r="F1693"/>
      <c r="G1693"/>
      <c r="H1693"/>
      <c r="I1693"/>
    </row>
    <row r="1694" spans="1:9" x14ac:dyDescent="0.25">
      <c r="A1694"/>
      <c r="B1694"/>
      <c r="C1694"/>
      <c r="D1694"/>
      <c r="E1694"/>
      <c r="F1694"/>
      <c r="G1694"/>
      <c r="H1694"/>
      <c r="I1694"/>
    </row>
    <row r="1695" spans="1:9" x14ac:dyDescent="0.25">
      <c r="A1695"/>
      <c r="B1695"/>
      <c r="C1695"/>
      <c r="D1695"/>
      <c r="E1695"/>
      <c r="F1695"/>
      <c r="G1695"/>
      <c r="H1695"/>
      <c r="I1695"/>
    </row>
    <row r="1696" spans="1:9" x14ac:dyDescent="0.25">
      <c r="A1696"/>
      <c r="B1696"/>
      <c r="C1696"/>
      <c r="D1696"/>
      <c r="E1696"/>
      <c r="F1696"/>
      <c r="G1696"/>
      <c r="H1696"/>
      <c r="I1696"/>
    </row>
    <row r="1697" spans="1:9" x14ac:dyDescent="0.25">
      <c r="A1697"/>
      <c r="B1697"/>
      <c r="C1697"/>
      <c r="D1697"/>
      <c r="E1697"/>
      <c r="F1697"/>
      <c r="G1697"/>
      <c r="H1697"/>
      <c r="I1697"/>
    </row>
    <row r="1698" spans="1:9" x14ac:dyDescent="0.25">
      <c r="A1698"/>
      <c r="B1698"/>
      <c r="C1698"/>
      <c r="D1698"/>
      <c r="E1698"/>
      <c r="F1698"/>
      <c r="G1698"/>
      <c r="H1698"/>
      <c r="I1698"/>
    </row>
    <row r="1699" spans="1:9" x14ac:dyDescent="0.25">
      <c r="A1699"/>
      <c r="B1699"/>
      <c r="C1699"/>
      <c r="D1699"/>
      <c r="E1699"/>
      <c r="F1699"/>
      <c r="G1699"/>
      <c r="H1699"/>
      <c r="I1699"/>
    </row>
    <row r="1700" spans="1:9" x14ac:dyDescent="0.25">
      <c r="A1700"/>
      <c r="B1700"/>
      <c r="C1700"/>
      <c r="D1700"/>
      <c r="E1700"/>
      <c r="F1700"/>
      <c r="G1700"/>
      <c r="H1700"/>
      <c r="I1700"/>
    </row>
    <row r="1701" spans="1:9" x14ac:dyDescent="0.25">
      <c r="A1701"/>
      <c r="B1701"/>
      <c r="C1701"/>
      <c r="D1701"/>
      <c r="E1701"/>
      <c r="F1701"/>
      <c r="G1701"/>
      <c r="H1701"/>
      <c r="I1701"/>
    </row>
    <row r="1702" spans="1:9" x14ac:dyDescent="0.25">
      <c r="A1702"/>
      <c r="B1702"/>
      <c r="C1702"/>
      <c r="D1702"/>
      <c r="E1702"/>
      <c r="F1702"/>
      <c r="G1702"/>
      <c r="H1702"/>
      <c r="I1702"/>
    </row>
    <row r="1703" spans="1:9" x14ac:dyDescent="0.25">
      <c r="A1703"/>
      <c r="B1703"/>
      <c r="C1703"/>
      <c r="D1703"/>
      <c r="E1703"/>
      <c r="F1703"/>
      <c r="G1703"/>
      <c r="H1703"/>
      <c r="I1703"/>
    </row>
    <row r="1704" spans="1:9" x14ac:dyDescent="0.25">
      <c r="A1704"/>
      <c r="B1704"/>
      <c r="C1704"/>
      <c r="D1704"/>
      <c r="E1704"/>
      <c r="F1704"/>
      <c r="G1704"/>
      <c r="H1704"/>
      <c r="I1704"/>
    </row>
    <row r="1705" spans="1:9" x14ac:dyDescent="0.25">
      <c r="A1705"/>
      <c r="B1705"/>
      <c r="C1705"/>
      <c r="D1705"/>
      <c r="E1705"/>
      <c r="F1705"/>
      <c r="G1705"/>
      <c r="H1705"/>
      <c r="I1705"/>
    </row>
    <row r="1706" spans="1:9" x14ac:dyDescent="0.25">
      <c r="A1706"/>
      <c r="B1706"/>
      <c r="C1706"/>
      <c r="D1706"/>
      <c r="E1706"/>
      <c r="F1706"/>
      <c r="G1706"/>
      <c r="H1706"/>
      <c r="I1706"/>
    </row>
    <row r="1707" spans="1:9" x14ac:dyDescent="0.25">
      <c r="A1707"/>
      <c r="B1707"/>
      <c r="C1707"/>
      <c r="D1707"/>
      <c r="E1707"/>
      <c r="F1707"/>
      <c r="G1707"/>
      <c r="H1707"/>
      <c r="I1707"/>
    </row>
    <row r="1708" spans="1:9" x14ac:dyDescent="0.25">
      <c r="A1708"/>
      <c r="B1708"/>
      <c r="C1708"/>
      <c r="D1708"/>
      <c r="E1708"/>
      <c r="F1708"/>
      <c r="G1708"/>
      <c r="H1708"/>
      <c r="I1708"/>
    </row>
    <row r="1709" spans="1:9" x14ac:dyDescent="0.25">
      <c r="A1709"/>
      <c r="B1709"/>
      <c r="C1709"/>
      <c r="D1709"/>
      <c r="E1709"/>
      <c r="F1709"/>
      <c r="G1709"/>
      <c r="H1709"/>
      <c r="I1709"/>
    </row>
    <row r="1710" spans="1:9" x14ac:dyDescent="0.25">
      <c r="A1710"/>
      <c r="B1710"/>
      <c r="C1710"/>
      <c r="D1710"/>
      <c r="E1710"/>
      <c r="F1710"/>
      <c r="G1710"/>
      <c r="H1710"/>
      <c r="I1710"/>
    </row>
    <row r="1711" spans="1:9" x14ac:dyDescent="0.25">
      <c r="A1711"/>
      <c r="B1711"/>
      <c r="C1711"/>
      <c r="D1711"/>
      <c r="E1711"/>
      <c r="F1711"/>
      <c r="G1711"/>
      <c r="H1711"/>
      <c r="I1711"/>
    </row>
    <row r="1712" spans="1:9" x14ac:dyDescent="0.25">
      <c r="A1712"/>
      <c r="B1712"/>
      <c r="C1712"/>
      <c r="D1712"/>
      <c r="E1712"/>
      <c r="F1712"/>
      <c r="G1712"/>
      <c r="H1712"/>
      <c r="I1712"/>
    </row>
    <row r="1713" spans="1:9" x14ac:dyDescent="0.25">
      <c r="A1713"/>
      <c r="B1713"/>
      <c r="C1713"/>
      <c r="D1713"/>
      <c r="E1713"/>
      <c r="F1713"/>
      <c r="G1713"/>
      <c r="H1713"/>
      <c r="I1713"/>
    </row>
    <row r="1714" spans="1:9" x14ac:dyDescent="0.25">
      <c r="A1714"/>
      <c r="B1714"/>
      <c r="C1714"/>
      <c r="D1714"/>
      <c r="E1714"/>
      <c r="F1714"/>
      <c r="G1714"/>
      <c r="H1714"/>
      <c r="I1714"/>
    </row>
    <row r="1715" spans="1:9" x14ac:dyDescent="0.25">
      <c r="A1715"/>
      <c r="B1715"/>
      <c r="C1715"/>
      <c r="D1715"/>
      <c r="E1715"/>
      <c r="F1715"/>
      <c r="G1715"/>
      <c r="H1715"/>
      <c r="I1715"/>
    </row>
    <row r="1716" spans="1:9" x14ac:dyDescent="0.25">
      <c r="A1716"/>
      <c r="B1716"/>
      <c r="C1716"/>
      <c r="D1716"/>
      <c r="E1716"/>
      <c r="F1716"/>
      <c r="G1716"/>
      <c r="H1716"/>
      <c r="I1716"/>
    </row>
    <row r="1717" spans="1:9" x14ac:dyDescent="0.25">
      <c r="A1717"/>
      <c r="B1717"/>
      <c r="C1717"/>
      <c r="D1717"/>
      <c r="E1717"/>
      <c r="F1717"/>
      <c r="G1717"/>
      <c r="H1717"/>
      <c r="I1717"/>
    </row>
    <row r="1718" spans="1:9" x14ac:dyDescent="0.25">
      <c r="A1718"/>
      <c r="B1718"/>
      <c r="C1718"/>
      <c r="D1718"/>
      <c r="E1718"/>
      <c r="F1718"/>
      <c r="G1718"/>
      <c r="H1718"/>
      <c r="I1718"/>
    </row>
    <row r="1719" spans="1:9" x14ac:dyDescent="0.25">
      <c r="A1719"/>
      <c r="B1719"/>
      <c r="C1719"/>
      <c r="D1719"/>
      <c r="E1719"/>
      <c r="F1719"/>
      <c r="G1719"/>
      <c r="H1719"/>
      <c r="I1719"/>
    </row>
    <row r="1720" spans="1:9" x14ac:dyDescent="0.25">
      <c r="A1720"/>
      <c r="B1720"/>
      <c r="C1720"/>
      <c r="D1720"/>
      <c r="E1720"/>
      <c r="F1720"/>
      <c r="G1720"/>
      <c r="H1720"/>
      <c r="I1720"/>
    </row>
    <row r="1721" spans="1:9" x14ac:dyDescent="0.25">
      <c r="A1721"/>
      <c r="B1721"/>
      <c r="C1721"/>
      <c r="D1721"/>
      <c r="E1721"/>
      <c r="F1721"/>
      <c r="G1721"/>
      <c r="H1721"/>
      <c r="I1721"/>
    </row>
    <row r="1722" spans="1:9" x14ac:dyDescent="0.25">
      <c r="A1722"/>
      <c r="B1722"/>
      <c r="C1722"/>
      <c r="D1722"/>
      <c r="E1722"/>
      <c r="F1722"/>
      <c r="G1722"/>
      <c r="H1722"/>
      <c r="I1722"/>
    </row>
    <row r="1723" spans="1:9" x14ac:dyDescent="0.25">
      <c r="A1723"/>
      <c r="B1723"/>
      <c r="C1723"/>
      <c r="D1723"/>
      <c r="E1723"/>
      <c r="F1723"/>
      <c r="G1723"/>
      <c r="H1723"/>
      <c r="I1723"/>
    </row>
    <row r="1724" spans="1:9" x14ac:dyDescent="0.25">
      <c r="A1724"/>
      <c r="B1724"/>
      <c r="C1724"/>
      <c r="D1724"/>
      <c r="E1724"/>
      <c r="F1724"/>
      <c r="G1724"/>
      <c r="H1724"/>
      <c r="I1724"/>
    </row>
    <row r="1725" spans="1:9" x14ac:dyDescent="0.25">
      <c r="A1725"/>
      <c r="B1725"/>
      <c r="C1725"/>
      <c r="D1725"/>
      <c r="E1725"/>
      <c r="F1725"/>
      <c r="G1725"/>
      <c r="H1725"/>
      <c r="I1725"/>
    </row>
    <row r="1726" spans="1:9" x14ac:dyDescent="0.25">
      <c r="A1726"/>
      <c r="B1726"/>
      <c r="C1726"/>
      <c r="D1726"/>
      <c r="E1726"/>
      <c r="F1726"/>
      <c r="G1726"/>
      <c r="H1726"/>
      <c r="I1726"/>
    </row>
    <row r="1727" spans="1:9" x14ac:dyDescent="0.25">
      <c r="A1727"/>
      <c r="B1727"/>
      <c r="C1727"/>
      <c r="D1727"/>
      <c r="E1727"/>
      <c r="F1727"/>
      <c r="G1727"/>
      <c r="H1727"/>
      <c r="I1727"/>
    </row>
    <row r="1728" spans="1:9" x14ac:dyDescent="0.25">
      <c r="A1728"/>
      <c r="B1728"/>
      <c r="C1728"/>
      <c r="D1728"/>
      <c r="E1728"/>
      <c r="F1728"/>
      <c r="G1728"/>
      <c r="H1728"/>
      <c r="I1728"/>
    </row>
    <row r="1729" spans="1:9" x14ac:dyDescent="0.25">
      <c r="A1729"/>
      <c r="B1729"/>
      <c r="C1729"/>
      <c r="D1729"/>
      <c r="E1729"/>
      <c r="F1729"/>
      <c r="G1729"/>
      <c r="H1729"/>
      <c r="I1729"/>
    </row>
    <row r="1730" spans="1:9" x14ac:dyDescent="0.25">
      <c r="A1730"/>
      <c r="B1730"/>
      <c r="C1730"/>
      <c r="D1730"/>
      <c r="E1730"/>
      <c r="F1730"/>
      <c r="G1730"/>
      <c r="H1730"/>
      <c r="I1730"/>
    </row>
    <row r="1731" spans="1:9" x14ac:dyDescent="0.25">
      <c r="A1731"/>
      <c r="B1731"/>
      <c r="C1731"/>
      <c r="D1731"/>
      <c r="E1731"/>
      <c r="F1731"/>
      <c r="G1731"/>
      <c r="H1731"/>
      <c r="I1731"/>
    </row>
    <row r="1732" spans="1:9" x14ac:dyDescent="0.25">
      <c r="A1732"/>
      <c r="B1732"/>
      <c r="C1732"/>
      <c r="D1732"/>
      <c r="E1732"/>
      <c r="F1732"/>
      <c r="G1732"/>
      <c r="H1732"/>
      <c r="I1732"/>
    </row>
    <row r="1733" spans="1:9" x14ac:dyDescent="0.25">
      <c r="A1733"/>
      <c r="B1733"/>
      <c r="C1733"/>
      <c r="D1733"/>
      <c r="E1733"/>
      <c r="F1733"/>
      <c r="G1733"/>
      <c r="H1733"/>
      <c r="I1733"/>
    </row>
    <row r="1734" spans="1:9" x14ac:dyDescent="0.25">
      <c r="A1734"/>
      <c r="B1734"/>
      <c r="C1734"/>
      <c r="D1734"/>
      <c r="E1734"/>
      <c r="F1734"/>
      <c r="G1734"/>
      <c r="H1734"/>
      <c r="I1734"/>
    </row>
    <row r="1735" spans="1:9" x14ac:dyDescent="0.25">
      <c r="A1735"/>
      <c r="B1735"/>
      <c r="C1735"/>
      <c r="D1735"/>
      <c r="E1735"/>
      <c r="F1735"/>
      <c r="G1735"/>
      <c r="H1735"/>
      <c r="I1735"/>
    </row>
    <row r="1736" spans="1:9" x14ac:dyDescent="0.25">
      <c r="A1736"/>
      <c r="B1736"/>
      <c r="C1736"/>
      <c r="D1736"/>
      <c r="E1736"/>
      <c r="F1736"/>
      <c r="G1736"/>
      <c r="H1736"/>
      <c r="I1736"/>
    </row>
    <row r="1737" spans="1:9" x14ac:dyDescent="0.25">
      <c r="A1737"/>
      <c r="B1737"/>
      <c r="C1737"/>
      <c r="D1737"/>
      <c r="E1737"/>
      <c r="F1737"/>
      <c r="G1737"/>
      <c r="H1737"/>
      <c r="I1737"/>
    </row>
    <row r="1738" spans="1:9" x14ac:dyDescent="0.25">
      <c r="A1738"/>
      <c r="B1738"/>
      <c r="C1738"/>
      <c r="D1738"/>
      <c r="E1738"/>
      <c r="F1738"/>
      <c r="G1738"/>
      <c r="H1738"/>
      <c r="I1738"/>
    </row>
    <row r="1739" spans="1:9" x14ac:dyDescent="0.25">
      <c r="A1739"/>
      <c r="B1739"/>
      <c r="C1739"/>
      <c r="D1739"/>
      <c r="E1739"/>
      <c r="F1739"/>
      <c r="G1739"/>
      <c r="H1739"/>
      <c r="I1739"/>
    </row>
    <row r="1740" spans="1:9" x14ac:dyDescent="0.25">
      <c r="A1740"/>
      <c r="B1740"/>
      <c r="C1740"/>
      <c r="D1740"/>
      <c r="E1740"/>
      <c r="F1740"/>
      <c r="G1740"/>
      <c r="H1740"/>
      <c r="I1740"/>
    </row>
    <row r="1741" spans="1:9" x14ac:dyDescent="0.25">
      <c r="A1741"/>
      <c r="B1741"/>
      <c r="C1741"/>
      <c r="D1741"/>
      <c r="E1741"/>
      <c r="F1741"/>
      <c r="G1741"/>
      <c r="H1741"/>
      <c r="I1741"/>
    </row>
    <row r="1742" spans="1:9" x14ac:dyDescent="0.25">
      <c r="A1742"/>
      <c r="B1742"/>
      <c r="C1742"/>
      <c r="D1742"/>
      <c r="E1742"/>
      <c r="F1742"/>
      <c r="G1742"/>
      <c r="H1742"/>
      <c r="I1742"/>
    </row>
    <row r="1743" spans="1:9" x14ac:dyDescent="0.25">
      <c r="A1743"/>
      <c r="B1743"/>
      <c r="C1743"/>
      <c r="D1743"/>
      <c r="E1743"/>
      <c r="F1743"/>
      <c r="G1743"/>
      <c r="H1743"/>
      <c r="I1743"/>
    </row>
    <row r="1744" spans="1:9" x14ac:dyDescent="0.25">
      <c r="A1744"/>
      <c r="B1744"/>
      <c r="C1744"/>
      <c r="D1744"/>
      <c r="E1744"/>
      <c r="F1744"/>
      <c r="G1744"/>
      <c r="H1744"/>
      <c r="I1744"/>
    </row>
    <row r="1745" spans="1:9" x14ac:dyDescent="0.25">
      <c r="A1745"/>
      <c r="B1745"/>
      <c r="C1745"/>
      <c r="D1745"/>
      <c r="E1745"/>
      <c r="F1745"/>
      <c r="G1745"/>
      <c r="H1745"/>
      <c r="I1745"/>
    </row>
    <row r="1746" spans="1:9" x14ac:dyDescent="0.25">
      <c r="A1746"/>
      <c r="B1746"/>
      <c r="C1746"/>
      <c r="D1746"/>
      <c r="E1746"/>
      <c r="F1746"/>
      <c r="G1746"/>
      <c r="H1746"/>
      <c r="I1746"/>
    </row>
    <row r="1747" spans="1:9" x14ac:dyDescent="0.25">
      <c r="A1747"/>
      <c r="B1747"/>
      <c r="C1747"/>
      <c r="D1747"/>
      <c r="E1747"/>
      <c r="F1747"/>
      <c r="G1747"/>
      <c r="H1747"/>
      <c r="I1747"/>
    </row>
    <row r="1748" spans="1:9" x14ac:dyDescent="0.25">
      <c r="A1748"/>
      <c r="B1748"/>
      <c r="C1748"/>
      <c r="D1748"/>
      <c r="E1748"/>
      <c r="F1748"/>
      <c r="G1748"/>
      <c r="H1748"/>
      <c r="I1748"/>
    </row>
    <row r="1749" spans="1:9" x14ac:dyDescent="0.25">
      <c r="A1749"/>
      <c r="B1749"/>
      <c r="C1749"/>
      <c r="D1749"/>
      <c r="E1749"/>
      <c r="F1749"/>
      <c r="G1749"/>
      <c r="H1749"/>
      <c r="I1749"/>
    </row>
    <row r="1750" spans="1:9" x14ac:dyDescent="0.25">
      <c r="A1750"/>
      <c r="B1750"/>
      <c r="C1750"/>
      <c r="D1750"/>
      <c r="E1750"/>
      <c r="F1750"/>
      <c r="G1750"/>
      <c r="H1750"/>
      <c r="I1750"/>
    </row>
    <row r="1751" spans="1:9" x14ac:dyDescent="0.25">
      <c r="A1751"/>
      <c r="B1751"/>
      <c r="C1751"/>
      <c r="D1751"/>
      <c r="E1751"/>
      <c r="F1751"/>
      <c r="G1751"/>
      <c r="H1751"/>
      <c r="I1751"/>
    </row>
    <row r="1752" spans="1:9" x14ac:dyDescent="0.25">
      <c r="A1752"/>
      <c r="B1752"/>
      <c r="C1752"/>
      <c r="D1752"/>
      <c r="E1752"/>
      <c r="F1752"/>
      <c r="G1752"/>
      <c r="H1752"/>
      <c r="I1752"/>
    </row>
    <row r="1753" spans="1:9" x14ac:dyDescent="0.25">
      <c r="A1753"/>
      <c r="B1753"/>
      <c r="C1753"/>
      <c r="D1753"/>
      <c r="E1753"/>
      <c r="F1753"/>
      <c r="G1753"/>
      <c r="H1753"/>
      <c r="I1753"/>
    </row>
    <row r="1754" spans="1:9" x14ac:dyDescent="0.25">
      <c r="A1754"/>
      <c r="B1754"/>
      <c r="C1754"/>
      <c r="D1754"/>
      <c r="E1754"/>
      <c r="F1754"/>
      <c r="G1754"/>
      <c r="H1754"/>
      <c r="I1754"/>
    </row>
    <row r="1755" spans="1:9" x14ac:dyDescent="0.25">
      <c r="A1755"/>
      <c r="B1755"/>
      <c r="C1755"/>
      <c r="D1755"/>
      <c r="E1755"/>
      <c r="F1755"/>
      <c r="G1755"/>
      <c r="H1755"/>
      <c r="I1755"/>
    </row>
    <row r="1756" spans="1:9" x14ac:dyDescent="0.25">
      <c r="A1756"/>
      <c r="B1756"/>
      <c r="C1756"/>
      <c r="D1756"/>
      <c r="E1756"/>
      <c r="F1756"/>
      <c r="G1756"/>
      <c r="H1756"/>
      <c r="I1756"/>
    </row>
    <row r="1757" spans="1:9" x14ac:dyDescent="0.25">
      <c r="A1757"/>
      <c r="B1757"/>
      <c r="C1757"/>
      <c r="D1757"/>
      <c r="E1757"/>
      <c r="F1757"/>
      <c r="G1757"/>
      <c r="H1757"/>
      <c r="I1757"/>
    </row>
    <row r="1758" spans="1:9" x14ac:dyDescent="0.25">
      <c r="A1758"/>
      <c r="B1758"/>
      <c r="C1758"/>
      <c r="D1758"/>
      <c r="E1758"/>
      <c r="F1758"/>
      <c r="G1758"/>
      <c r="H1758"/>
      <c r="I1758"/>
    </row>
    <row r="1759" spans="1:9" x14ac:dyDescent="0.25">
      <c r="A1759"/>
      <c r="B1759"/>
      <c r="C1759"/>
      <c r="D1759"/>
      <c r="E1759"/>
      <c r="F1759"/>
      <c r="G1759"/>
      <c r="H1759"/>
      <c r="I1759"/>
    </row>
    <row r="1760" spans="1:9" x14ac:dyDescent="0.25">
      <c r="A1760"/>
      <c r="B1760"/>
      <c r="C1760"/>
      <c r="D1760"/>
      <c r="E1760"/>
      <c r="F1760"/>
      <c r="G1760"/>
      <c r="H1760"/>
      <c r="I1760"/>
    </row>
    <row r="1761" spans="1:9" x14ac:dyDescent="0.25">
      <c r="A1761"/>
      <c r="B1761"/>
      <c r="C1761"/>
      <c r="D1761"/>
      <c r="E1761"/>
      <c r="F1761"/>
      <c r="G1761"/>
      <c r="H1761"/>
      <c r="I1761"/>
    </row>
    <row r="1762" spans="1:9" x14ac:dyDescent="0.25">
      <c r="A1762"/>
      <c r="B1762"/>
      <c r="C1762"/>
      <c r="D1762"/>
      <c r="E1762"/>
      <c r="F1762"/>
      <c r="G1762"/>
      <c r="H1762"/>
      <c r="I1762"/>
    </row>
    <row r="1763" spans="1:9" x14ac:dyDescent="0.25">
      <c r="A1763"/>
      <c r="B1763"/>
      <c r="C1763"/>
      <c r="D1763"/>
      <c r="E1763"/>
      <c r="F1763"/>
      <c r="G1763"/>
      <c r="H1763"/>
      <c r="I1763"/>
    </row>
    <row r="1764" spans="1:9" x14ac:dyDescent="0.25">
      <c r="A1764"/>
      <c r="B1764"/>
      <c r="C1764"/>
      <c r="D1764"/>
      <c r="E1764"/>
      <c r="F1764"/>
      <c r="G1764"/>
      <c r="H1764"/>
      <c r="I1764"/>
    </row>
    <row r="1765" spans="1:9" x14ac:dyDescent="0.25">
      <c r="A1765"/>
      <c r="B1765"/>
      <c r="C1765"/>
      <c r="D1765"/>
      <c r="E1765"/>
      <c r="F1765"/>
      <c r="G1765"/>
      <c r="H1765"/>
      <c r="I1765"/>
    </row>
    <row r="1766" spans="1:9" x14ac:dyDescent="0.25">
      <c r="A1766"/>
      <c r="B1766"/>
      <c r="C1766"/>
      <c r="D1766"/>
      <c r="E1766"/>
      <c r="F1766"/>
      <c r="G1766"/>
      <c r="H1766"/>
      <c r="I1766"/>
    </row>
    <row r="1767" spans="1:9" x14ac:dyDescent="0.25">
      <c r="A1767"/>
      <c r="B1767"/>
      <c r="C1767"/>
      <c r="D1767"/>
      <c r="E1767"/>
      <c r="F1767"/>
      <c r="G1767"/>
      <c r="H1767"/>
      <c r="I1767"/>
    </row>
    <row r="1768" spans="1:9" x14ac:dyDescent="0.25">
      <c r="A1768"/>
      <c r="B1768"/>
      <c r="C1768"/>
      <c r="D1768"/>
      <c r="E1768"/>
      <c r="F1768"/>
      <c r="G1768"/>
      <c r="H1768"/>
      <c r="I1768"/>
    </row>
    <row r="1769" spans="1:9" x14ac:dyDescent="0.25">
      <c r="A1769"/>
      <c r="B1769"/>
      <c r="C1769"/>
      <c r="D1769"/>
      <c r="E1769"/>
      <c r="F1769"/>
      <c r="G1769"/>
      <c r="H1769"/>
      <c r="I1769"/>
    </row>
    <row r="1770" spans="1:9" x14ac:dyDescent="0.25">
      <c r="A1770"/>
      <c r="B1770"/>
      <c r="C1770"/>
      <c r="D1770"/>
      <c r="E1770"/>
      <c r="F1770"/>
      <c r="G1770"/>
      <c r="H1770"/>
      <c r="I1770"/>
    </row>
    <row r="1771" spans="1:9" x14ac:dyDescent="0.25">
      <c r="A1771"/>
      <c r="B1771"/>
      <c r="C1771"/>
      <c r="D1771"/>
      <c r="E1771"/>
      <c r="F1771"/>
      <c r="G1771"/>
      <c r="H1771"/>
      <c r="I1771"/>
    </row>
    <row r="1772" spans="1:9" x14ac:dyDescent="0.25">
      <c r="A1772"/>
      <c r="B1772"/>
      <c r="C1772"/>
      <c r="D1772"/>
      <c r="E1772"/>
      <c r="F1772"/>
      <c r="G1772"/>
      <c r="H1772"/>
      <c r="I1772"/>
    </row>
    <row r="1773" spans="1:9" x14ac:dyDescent="0.25">
      <c r="A1773"/>
      <c r="B1773"/>
      <c r="C1773"/>
      <c r="D1773"/>
      <c r="E1773"/>
      <c r="F1773"/>
      <c r="G1773"/>
      <c r="H1773"/>
      <c r="I1773"/>
    </row>
    <row r="1774" spans="1:9" x14ac:dyDescent="0.25">
      <c r="A1774"/>
      <c r="B1774"/>
      <c r="C1774"/>
      <c r="D1774"/>
      <c r="E1774"/>
      <c r="F1774"/>
      <c r="G1774"/>
      <c r="H1774"/>
      <c r="I1774"/>
    </row>
    <row r="1775" spans="1:9" x14ac:dyDescent="0.25">
      <c r="A1775"/>
      <c r="B1775"/>
      <c r="C1775"/>
      <c r="D1775"/>
      <c r="E1775"/>
      <c r="F1775"/>
      <c r="G1775"/>
      <c r="H1775"/>
      <c r="I1775"/>
    </row>
    <row r="1776" spans="1:9" x14ac:dyDescent="0.25">
      <c r="A1776"/>
      <c r="B1776"/>
      <c r="C1776"/>
      <c r="D1776"/>
      <c r="E1776"/>
      <c r="F1776"/>
      <c r="G1776"/>
      <c r="H1776"/>
      <c r="I1776"/>
    </row>
    <row r="1777" spans="1:9" x14ac:dyDescent="0.25">
      <c r="A1777"/>
      <c r="B1777"/>
      <c r="C1777"/>
      <c r="D1777"/>
      <c r="E1777"/>
      <c r="F1777"/>
      <c r="G1777"/>
      <c r="H1777"/>
      <c r="I1777"/>
    </row>
    <row r="1778" spans="1:9" x14ac:dyDescent="0.25">
      <c r="A1778"/>
      <c r="B1778"/>
      <c r="C1778"/>
      <c r="D1778"/>
      <c r="E1778"/>
      <c r="F1778"/>
      <c r="G1778"/>
      <c r="H1778"/>
      <c r="I1778"/>
    </row>
    <row r="1779" spans="1:9" x14ac:dyDescent="0.25">
      <c r="A1779"/>
      <c r="B1779"/>
      <c r="C1779"/>
      <c r="D1779"/>
      <c r="E1779"/>
      <c r="F1779"/>
      <c r="G1779"/>
      <c r="H1779"/>
      <c r="I1779"/>
    </row>
    <row r="1780" spans="1:9" x14ac:dyDescent="0.25">
      <c r="A1780"/>
      <c r="B1780"/>
      <c r="C1780"/>
      <c r="D1780"/>
      <c r="E1780"/>
      <c r="F1780"/>
      <c r="G1780"/>
      <c r="H1780"/>
      <c r="I1780"/>
    </row>
    <row r="1781" spans="1:9" x14ac:dyDescent="0.25">
      <c r="A1781"/>
      <c r="B1781"/>
      <c r="C1781"/>
      <c r="D1781"/>
      <c r="E1781"/>
      <c r="F1781"/>
      <c r="G1781"/>
      <c r="H1781"/>
      <c r="I1781"/>
    </row>
    <row r="1782" spans="1:9" x14ac:dyDescent="0.25">
      <c r="A1782"/>
      <c r="B1782"/>
      <c r="C1782"/>
      <c r="D1782"/>
      <c r="E1782"/>
      <c r="F1782"/>
      <c r="G1782"/>
      <c r="H1782"/>
      <c r="I1782"/>
    </row>
    <row r="1783" spans="1:9" x14ac:dyDescent="0.25">
      <c r="A1783"/>
      <c r="B1783"/>
      <c r="C1783"/>
      <c r="D1783"/>
      <c r="E1783"/>
      <c r="F1783"/>
      <c r="G1783"/>
      <c r="H1783"/>
      <c r="I1783"/>
    </row>
    <row r="1784" spans="1:9" x14ac:dyDescent="0.25">
      <c r="A1784"/>
      <c r="B1784"/>
      <c r="C1784"/>
      <c r="D1784"/>
      <c r="E1784"/>
      <c r="F1784"/>
      <c r="G1784"/>
      <c r="H1784"/>
      <c r="I1784"/>
    </row>
    <row r="1785" spans="1:9" x14ac:dyDescent="0.25">
      <c r="A1785"/>
      <c r="B1785"/>
      <c r="C1785"/>
      <c r="D1785"/>
      <c r="E1785"/>
      <c r="F1785"/>
      <c r="G1785"/>
      <c r="H1785"/>
      <c r="I1785"/>
    </row>
    <row r="1786" spans="1:9" x14ac:dyDescent="0.25">
      <c r="A1786"/>
      <c r="B1786"/>
      <c r="C1786"/>
      <c r="D1786"/>
      <c r="E1786"/>
      <c r="F1786"/>
      <c r="G1786"/>
      <c r="H1786"/>
      <c r="I1786"/>
    </row>
    <row r="1787" spans="1:9" x14ac:dyDescent="0.25">
      <c r="A1787"/>
      <c r="B1787"/>
      <c r="C1787"/>
      <c r="D1787"/>
      <c r="E1787"/>
      <c r="F1787"/>
      <c r="G1787"/>
      <c r="H1787"/>
      <c r="I1787"/>
    </row>
    <row r="1788" spans="1:9" x14ac:dyDescent="0.25">
      <c r="A1788"/>
      <c r="B1788"/>
      <c r="C1788"/>
      <c r="D1788"/>
      <c r="E1788"/>
      <c r="F1788"/>
      <c r="G1788"/>
      <c r="H1788"/>
      <c r="I1788"/>
    </row>
    <row r="1789" spans="1:9" x14ac:dyDescent="0.25">
      <c r="A1789"/>
      <c r="B1789"/>
      <c r="C1789"/>
      <c r="D1789"/>
      <c r="E1789"/>
      <c r="F1789"/>
      <c r="G1789"/>
      <c r="H1789"/>
      <c r="I1789"/>
    </row>
    <row r="1790" spans="1:9" x14ac:dyDescent="0.25">
      <c r="A1790"/>
      <c r="B1790"/>
      <c r="C1790"/>
      <c r="D1790"/>
      <c r="E1790"/>
      <c r="F1790"/>
      <c r="G1790"/>
      <c r="H1790"/>
      <c r="I1790"/>
    </row>
    <row r="1791" spans="1:9" x14ac:dyDescent="0.25">
      <c r="A1791"/>
      <c r="B1791"/>
      <c r="C1791"/>
      <c r="D1791"/>
      <c r="E1791"/>
      <c r="F1791"/>
      <c r="G1791"/>
      <c r="H1791"/>
      <c r="I1791"/>
    </row>
    <row r="1792" spans="1:9" x14ac:dyDescent="0.25">
      <c r="A1792"/>
      <c r="B1792"/>
      <c r="C1792"/>
      <c r="D1792"/>
      <c r="E1792"/>
      <c r="F1792"/>
      <c r="G1792"/>
      <c r="H1792"/>
      <c r="I1792"/>
    </row>
    <row r="1793" spans="1:9" x14ac:dyDescent="0.25">
      <c r="A1793"/>
      <c r="B1793"/>
      <c r="C1793"/>
      <c r="D1793"/>
      <c r="E1793"/>
      <c r="F1793"/>
      <c r="G1793"/>
      <c r="H1793"/>
      <c r="I1793"/>
    </row>
    <row r="1794" spans="1:9" x14ac:dyDescent="0.25">
      <c r="A1794"/>
      <c r="B1794"/>
      <c r="C1794"/>
      <c r="D1794"/>
      <c r="E1794"/>
      <c r="F1794"/>
      <c r="G1794"/>
      <c r="H1794"/>
      <c r="I1794"/>
    </row>
    <row r="1795" spans="1:9" x14ac:dyDescent="0.25">
      <c r="A1795"/>
      <c r="B1795"/>
      <c r="C1795"/>
      <c r="D1795"/>
      <c r="E1795"/>
      <c r="F1795"/>
      <c r="G1795"/>
      <c r="H1795"/>
      <c r="I1795"/>
    </row>
    <row r="1796" spans="1:9" x14ac:dyDescent="0.25">
      <c r="A1796"/>
      <c r="B1796"/>
      <c r="C1796"/>
      <c r="D1796"/>
      <c r="E1796"/>
      <c r="F1796"/>
      <c r="G1796"/>
      <c r="H1796"/>
      <c r="I1796"/>
    </row>
    <row r="1797" spans="1:9" x14ac:dyDescent="0.25">
      <c r="A1797"/>
      <c r="B1797"/>
      <c r="C1797"/>
      <c r="D1797"/>
      <c r="E1797"/>
      <c r="F1797"/>
      <c r="G1797"/>
      <c r="H1797"/>
      <c r="I1797"/>
    </row>
    <row r="1798" spans="1:9" x14ac:dyDescent="0.25">
      <c r="A1798"/>
      <c r="B1798"/>
      <c r="C1798"/>
      <c r="D1798"/>
      <c r="E1798"/>
      <c r="F1798"/>
      <c r="G1798"/>
      <c r="H1798"/>
      <c r="I1798"/>
    </row>
    <row r="1799" spans="1:9" x14ac:dyDescent="0.25">
      <c r="A1799"/>
      <c r="B1799"/>
      <c r="C1799"/>
      <c r="D1799"/>
      <c r="E1799"/>
      <c r="F1799"/>
      <c r="G1799"/>
      <c r="H1799"/>
      <c r="I1799"/>
    </row>
    <row r="1800" spans="1:9" x14ac:dyDescent="0.25">
      <c r="A1800"/>
      <c r="B1800"/>
      <c r="C1800"/>
      <c r="D1800"/>
      <c r="E1800"/>
      <c r="F1800"/>
      <c r="G1800"/>
      <c r="H1800"/>
      <c r="I1800"/>
    </row>
    <row r="1801" spans="1:9" x14ac:dyDescent="0.25">
      <c r="A1801"/>
      <c r="B1801"/>
      <c r="C1801"/>
      <c r="D1801"/>
      <c r="E1801"/>
      <c r="F1801"/>
      <c r="G1801"/>
      <c r="H1801"/>
      <c r="I1801"/>
    </row>
    <row r="1802" spans="1:9" x14ac:dyDescent="0.25">
      <c r="A1802"/>
      <c r="B1802"/>
      <c r="C1802"/>
      <c r="D1802"/>
      <c r="E1802"/>
      <c r="F1802"/>
      <c r="G1802"/>
      <c r="H1802"/>
      <c r="I1802"/>
    </row>
    <row r="1803" spans="1:9" x14ac:dyDescent="0.25">
      <c r="A1803"/>
      <c r="B1803"/>
      <c r="C1803"/>
      <c r="D1803"/>
      <c r="E1803"/>
      <c r="F1803"/>
      <c r="G1803"/>
      <c r="H1803"/>
      <c r="I1803"/>
    </row>
    <row r="1804" spans="1:9" x14ac:dyDescent="0.25">
      <c r="A1804"/>
      <c r="B1804"/>
      <c r="C1804"/>
      <c r="D1804"/>
      <c r="E1804"/>
      <c r="F1804"/>
      <c r="G1804"/>
      <c r="H1804"/>
      <c r="I1804"/>
    </row>
    <row r="1805" spans="1:9" x14ac:dyDescent="0.25">
      <c r="A1805"/>
      <c r="B1805"/>
      <c r="C1805"/>
      <c r="D1805"/>
      <c r="E1805"/>
      <c r="F1805"/>
      <c r="G1805"/>
      <c r="H1805"/>
      <c r="I1805"/>
    </row>
    <row r="1806" spans="1:9" x14ac:dyDescent="0.25">
      <c r="A1806"/>
      <c r="B1806"/>
      <c r="C1806"/>
      <c r="D1806"/>
      <c r="E1806"/>
      <c r="F1806"/>
      <c r="G1806"/>
      <c r="H1806"/>
      <c r="I1806"/>
    </row>
    <row r="1807" spans="1:9" x14ac:dyDescent="0.25">
      <c r="A1807"/>
      <c r="B1807"/>
      <c r="C1807"/>
      <c r="D1807"/>
      <c r="E1807"/>
      <c r="F1807"/>
      <c r="G1807"/>
      <c r="H1807"/>
      <c r="I1807"/>
    </row>
    <row r="1808" spans="1:9" x14ac:dyDescent="0.25">
      <c r="A1808"/>
      <c r="B1808"/>
      <c r="C1808"/>
      <c r="D1808"/>
      <c r="E1808"/>
      <c r="F1808"/>
      <c r="G1808"/>
      <c r="H1808"/>
      <c r="I1808"/>
    </row>
    <row r="1809" spans="1:9" x14ac:dyDescent="0.25">
      <c r="A1809"/>
      <c r="B1809"/>
      <c r="C1809"/>
      <c r="D1809"/>
      <c r="E1809"/>
      <c r="F1809"/>
      <c r="G1809"/>
      <c r="H1809"/>
      <c r="I1809"/>
    </row>
    <row r="1810" spans="1:9" x14ac:dyDescent="0.25">
      <c r="A1810"/>
      <c r="B1810"/>
      <c r="C1810"/>
      <c r="D1810"/>
      <c r="E1810"/>
      <c r="F1810"/>
      <c r="G1810"/>
      <c r="H1810"/>
      <c r="I1810"/>
    </row>
    <row r="1811" spans="1:9" x14ac:dyDescent="0.25">
      <c r="A1811"/>
      <c r="B1811"/>
      <c r="C1811"/>
      <c r="D1811"/>
      <c r="E1811"/>
      <c r="F1811"/>
      <c r="G1811"/>
      <c r="H1811"/>
      <c r="I1811"/>
    </row>
    <row r="1812" spans="1:9" x14ac:dyDescent="0.25">
      <c r="A1812"/>
      <c r="B1812"/>
      <c r="C1812"/>
      <c r="D1812"/>
      <c r="E1812"/>
      <c r="F1812"/>
      <c r="G1812"/>
      <c r="H1812"/>
      <c r="I1812"/>
    </row>
    <row r="1813" spans="1:9" x14ac:dyDescent="0.25">
      <c r="A1813"/>
      <c r="B1813"/>
      <c r="C1813"/>
      <c r="D1813"/>
      <c r="E1813"/>
      <c r="F1813"/>
      <c r="G1813"/>
      <c r="H1813"/>
      <c r="I1813"/>
    </row>
    <row r="1814" spans="1:9" x14ac:dyDescent="0.25">
      <c r="A1814"/>
      <c r="B1814"/>
      <c r="C1814"/>
      <c r="D1814"/>
      <c r="E1814"/>
      <c r="F1814"/>
      <c r="G1814"/>
      <c r="H1814"/>
      <c r="I1814"/>
    </row>
    <row r="1815" spans="1:9" x14ac:dyDescent="0.25">
      <c r="A1815"/>
      <c r="B1815"/>
      <c r="C1815"/>
      <c r="D1815"/>
      <c r="E1815"/>
      <c r="F1815"/>
      <c r="G1815"/>
      <c r="H1815"/>
      <c r="I1815"/>
    </row>
    <row r="1816" spans="1:9" x14ac:dyDescent="0.25">
      <c r="A1816"/>
      <c r="B1816"/>
      <c r="C1816"/>
      <c r="D1816"/>
      <c r="E1816"/>
      <c r="F1816"/>
      <c r="G1816"/>
      <c r="H1816"/>
      <c r="I1816"/>
    </row>
    <row r="1817" spans="1:9" x14ac:dyDescent="0.25">
      <c r="A1817"/>
      <c r="B1817"/>
      <c r="C1817"/>
      <c r="D1817"/>
      <c r="E1817"/>
      <c r="F1817"/>
      <c r="G1817"/>
      <c r="H1817"/>
      <c r="I1817"/>
    </row>
    <row r="1818" spans="1:9" x14ac:dyDescent="0.25">
      <c r="A1818"/>
      <c r="B1818"/>
      <c r="C1818"/>
      <c r="D1818"/>
      <c r="E1818"/>
      <c r="F1818"/>
      <c r="G1818"/>
      <c r="H1818"/>
      <c r="I1818"/>
    </row>
    <row r="1819" spans="1:9" x14ac:dyDescent="0.25">
      <c r="A1819"/>
      <c r="B1819"/>
      <c r="C1819"/>
      <c r="D1819"/>
      <c r="E1819"/>
      <c r="F1819"/>
      <c r="G1819"/>
      <c r="H1819"/>
      <c r="I1819"/>
    </row>
    <row r="1820" spans="1:9" x14ac:dyDescent="0.25">
      <c r="A1820"/>
      <c r="B1820"/>
      <c r="C1820"/>
      <c r="D1820"/>
      <c r="E1820"/>
      <c r="F1820"/>
      <c r="G1820"/>
      <c r="H1820"/>
      <c r="I1820"/>
    </row>
    <row r="1821" spans="1:9" x14ac:dyDescent="0.25">
      <c r="A1821"/>
      <c r="B1821"/>
      <c r="C1821"/>
      <c r="D1821"/>
      <c r="E1821"/>
      <c r="F1821"/>
      <c r="G1821"/>
      <c r="H1821"/>
      <c r="I1821"/>
    </row>
    <row r="1822" spans="1:9" x14ac:dyDescent="0.25">
      <c r="A1822"/>
      <c r="B1822"/>
      <c r="C1822"/>
      <c r="D1822"/>
      <c r="E1822"/>
      <c r="F1822"/>
      <c r="G1822"/>
      <c r="H1822"/>
      <c r="I1822"/>
    </row>
    <row r="1823" spans="1:9" x14ac:dyDescent="0.25">
      <c r="A1823"/>
      <c r="B1823"/>
      <c r="C1823"/>
      <c r="D1823"/>
      <c r="E1823"/>
      <c r="F1823"/>
      <c r="G1823"/>
      <c r="H1823"/>
      <c r="I1823"/>
    </row>
    <row r="1824" spans="1:9" x14ac:dyDescent="0.25">
      <c r="A1824"/>
      <c r="B1824"/>
      <c r="C1824"/>
      <c r="D1824"/>
      <c r="E1824"/>
      <c r="F1824"/>
      <c r="G1824"/>
      <c r="H1824"/>
      <c r="I1824"/>
    </row>
    <row r="1825" spans="1:9" x14ac:dyDescent="0.25">
      <c r="A1825"/>
      <c r="B1825"/>
      <c r="C1825"/>
      <c r="D1825"/>
      <c r="E1825"/>
      <c r="F1825"/>
      <c r="G1825"/>
      <c r="H1825"/>
      <c r="I1825"/>
    </row>
    <row r="1826" spans="1:9" x14ac:dyDescent="0.25">
      <c r="A1826"/>
      <c r="B1826"/>
      <c r="C1826"/>
      <c r="D1826"/>
      <c r="E1826"/>
      <c r="F1826"/>
      <c r="G1826"/>
      <c r="H1826"/>
      <c r="I1826"/>
    </row>
    <row r="1827" spans="1:9" x14ac:dyDescent="0.25">
      <c r="A1827"/>
      <c r="B1827"/>
      <c r="C1827"/>
      <c r="D1827"/>
      <c r="E1827"/>
      <c r="F1827"/>
      <c r="G1827"/>
      <c r="H1827"/>
      <c r="I1827"/>
    </row>
    <row r="1828" spans="1:9" x14ac:dyDescent="0.25">
      <c r="A1828"/>
      <c r="B1828"/>
      <c r="C1828"/>
      <c r="D1828"/>
      <c r="E1828"/>
      <c r="F1828"/>
      <c r="G1828"/>
      <c r="H1828"/>
      <c r="I1828"/>
    </row>
    <row r="1829" spans="1:9" x14ac:dyDescent="0.25">
      <c r="A1829"/>
      <c r="B1829"/>
      <c r="C1829"/>
      <c r="D1829"/>
      <c r="E1829"/>
      <c r="F1829"/>
      <c r="G1829"/>
      <c r="H1829"/>
      <c r="I1829"/>
    </row>
    <row r="1830" spans="1:9" x14ac:dyDescent="0.25">
      <c r="A1830"/>
      <c r="B1830"/>
      <c r="C1830"/>
      <c r="D1830"/>
      <c r="E1830"/>
      <c r="F1830"/>
      <c r="G1830"/>
      <c r="H1830"/>
      <c r="I1830"/>
    </row>
    <row r="1831" spans="1:9" x14ac:dyDescent="0.25">
      <c r="A1831"/>
      <c r="B1831"/>
      <c r="C1831"/>
      <c r="D1831"/>
      <c r="E1831"/>
      <c r="F1831"/>
      <c r="G1831"/>
      <c r="H1831"/>
      <c r="I1831"/>
    </row>
    <row r="1832" spans="1:9" x14ac:dyDescent="0.25">
      <c r="A1832"/>
      <c r="B1832"/>
      <c r="C1832"/>
      <c r="D1832"/>
      <c r="E1832"/>
      <c r="F1832"/>
      <c r="G1832"/>
      <c r="H1832"/>
      <c r="I1832"/>
    </row>
    <row r="1833" spans="1:9" x14ac:dyDescent="0.25">
      <c r="A1833"/>
      <c r="B1833"/>
      <c r="C1833"/>
      <c r="D1833"/>
      <c r="E1833"/>
      <c r="F1833"/>
      <c r="G1833"/>
      <c r="H1833"/>
      <c r="I1833"/>
    </row>
    <row r="1834" spans="1:9" x14ac:dyDescent="0.25">
      <c r="A1834"/>
      <c r="B1834"/>
      <c r="C1834"/>
      <c r="D1834"/>
      <c r="E1834"/>
      <c r="F1834"/>
      <c r="G1834"/>
      <c r="H1834"/>
      <c r="I1834"/>
    </row>
    <row r="1835" spans="1:9" x14ac:dyDescent="0.25">
      <c r="A1835"/>
      <c r="B1835"/>
      <c r="C1835"/>
      <c r="D1835"/>
      <c r="E1835"/>
      <c r="F1835"/>
      <c r="G1835"/>
      <c r="H1835"/>
      <c r="I1835"/>
    </row>
    <row r="1836" spans="1:9" x14ac:dyDescent="0.25">
      <c r="A1836"/>
      <c r="B1836"/>
      <c r="C1836"/>
      <c r="D1836"/>
      <c r="E1836"/>
      <c r="F1836"/>
      <c r="G1836"/>
      <c r="H1836"/>
      <c r="I1836"/>
    </row>
    <row r="1837" spans="1:9" x14ac:dyDescent="0.25">
      <c r="A1837"/>
      <c r="B1837"/>
      <c r="C1837"/>
      <c r="D1837"/>
      <c r="E1837"/>
      <c r="F1837"/>
      <c r="G1837"/>
      <c r="H1837"/>
      <c r="I1837"/>
    </row>
    <row r="1838" spans="1:9" x14ac:dyDescent="0.25">
      <c r="A1838"/>
      <c r="B1838"/>
      <c r="C1838"/>
      <c r="D1838"/>
      <c r="E1838"/>
      <c r="F1838"/>
      <c r="G1838"/>
      <c r="H1838"/>
      <c r="I1838"/>
    </row>
    <row r="1839" spans="1:9" x14ac:dyDescent="0.25">
      <c r="A1839"/>
      <c r="B1839"/>
      <c r="C1839"/>
      <c r="D1839"/>
      <c r="E1839"/>
      <c r="F1839"/>
      <c r="G1839"/>
      <c r="H1839"/>
      <c r="I1839"/>
    </row>
    <row r="1840" spans="1:9" x14ac:dyDescent="0.25">
      <c r="A1840"/>
      <c r="B1840"/>
      <c r="C1840"/>
      <c r="D1840"/>
      <c r="E1840"/>
      <c r="F1840"/>
      <c r="G1840"/>
      <c r="H1840"/>
      <c r="I1840"/>
    </row>
    <row r="1841" spans="1:9" x14ac:dyDescent="0.25">
      <c r="A1841"/>
      <c r="B1841"/>
      <c r="C1841"/>
      <c r="D1841"/>
      <c r="E1841"/>
      <c r="F1841"/>
      <c r="G1841"/>
      <c r="H1841"/>
      <c r="I1841"/>
    </row>
    <row r="1842" spans="1:9" x14ac:dyDescent="0.25">
      <c r="A1842"/>
      <c r="B1842"/>
      <c r="C1842"/>
      <c r="D1842"/>
      <c r="E1842"/>
      <c r="F1842"/>
      <c r="G1842"/>
      <c r="H1842"/>
      <c r="I1842"/>
    </row>
    <row r="1843" spans="1:9" x14ac:dyDescent="0.25">
      <c r="A1843"/>
      <c r="B1843"/>
      <c r="C1843"/>
      <c r="D1843"/>
      <c r="E1843"/>
      <c r="F1843"/>
      <c r="G1843"/>
      <c r="H1843"/>
      <c r="I1843"/>
    </row>
    <row r="1844" spans="1:9" x14ac:dyDescent="0.25">
      <c r="A1844"/>
      <c r="B1844"/>
      <c r="C1844"/>
      <c r="D1844"/>
      <c r="E1844"/>
      <c r="F1844"/>
      <c r="G1844"/>
      <c r="H1844"/>
      <c r="I1844"/>
    </row>
    <row r="1845" spans="1:9" x14ac:dyDescent="0.25">
      <c r="A1845"/>
      <c r="B1845"/>
      <c r="C1845"/>
      <c r="D1845"/>
      <c r="E1845"/>
      <c r="F1845"/>
      <c r="G1845"/>
      <c r="H1845"/>
      <c r="I1845"/>
    </row>
    <row r="1846" spans="1:9" x14ac:dyDescent="0.25">
      <c r="A1846"/>
      <c r="B1846"/>
      <c r="C1846"/>
      <c r="D1846"/>
      <c r="E1846"/>
      <c r="F1846"/>
      <c r="G1846"/>
      <c r="H1846"/>
      <c r="I1846"/>
    </row>
    <row r="1847" spans="1:9" x14ac:dyDescent="0.25">
      <c r="A1847"/>
      <c r="B1847"/>
      <c r="C1847"/>
      <c r="D1847"/>
      <c r="E1847"/>
      <c r="F1847"/>
      <c r="G1847"/>
      <c r="H1847"/>
      <c r="I1847"/>
    </row>
    <row r="1848" spans="1:9" x14ac:dyDescent="0.25">
      <c r="A1848"/>
      <c r="B1848"/>
      <c r="C1848"/>
      <c r="D1848"/>
      <c r="E1848"/>
      <c r="F1848"/>
      <c r="G1848"/>
      <c r="H1848"/>
      <c r="I1848"/>
    </row>
    <row r="1849" spans="1:9" x14ac:dyDescent="0.25">
      <c r="A1849"/>
      <c r="B1849"/>
      <c r="C1849"/>
      <c r="D1849"/>
      <c r="E1849"/>
      <c r="F1849"/>
      <c r="G1849"/>
      <c r="H1849"/>
      <c r="I1849"/>
    </row>
    <row r="1850" spans="1:9" x14ac:dyDescent="0.25">
      <c r="A1850"/>
      <c r="B1850"/>
      <c r="C1850"/>
      <c r="D1850"/>
      <c r="E1850"/>
      <c r="F1850"/>
      <c r="G1850"/>
      <c r="H1850"/>
      <c r="I1850"/>
    </row>
    <row r="1851" spans="1:9" x14ac:dyDescent="0.25">
      <c r="A1851"/>
      <c r="B1851"/>
      <c r="C1851"/>
      <c r="D1851"/>
      <c r="E1851"/>
      <c r="F1851"/>
      <c r="G1851"/>
      <c r="H1851"/>
      <c r="I1851"/>
    </row>
    <row r="1852" spans="1:9" x14ac:dyDescent="0.25">
      <c r="A1852"/>
      <c r="B1852"/>
      <c r="C1852"/>
      <c r="D1852"/>
      <c r="E1852"/>
      <c r="F1852"/>
      <c r="G1852"/>
      <c r="H1852"/>
      <c r="I1852"/>
    </row>
    <row r="1853" spans="1:9" x14ac:dyDescent="0.25">
      <c r="A1853"/>
      <c r="B1853"/>
      <c r="C1853"/>
      <c r="D1853"/>
      <c r="E1853"/>
      <c r="F1853"/>
      <c r="G1853"/>
      <c r="H1853"/>
      <c r="I1853"/>
    </row>
    <row r="1854" spans="1:9" x14ac:dyDescent="0.25">
      <c r="A1854"/>
      <c r="B1854"/>
      <c r="C1854"/>
      <c r="D1854"/>
      <c r="E1854"/>
      <c r="F1854"/>
      <c r="G1854"/>
      <c r="H1854"/>
      <c r="I1854"/>
    </row>
    <row r="1855" spans="1:9" x14ac:dyDescent="0.25">
      <c r="A1855"/>
      <c r="B1855"/>
      <c r="C1855"/>
      <c r="D1855"/>
      <c r="E1855"/>
      <c r="F1855"/>
      <c r="G1855"/>
      <c r="H1855"/>
      <c r="I1855"/>
    </row>
    <row r="1856" spans="1:9" x14ac:dyDescent="0.25">
      <c r="A1856"/>
      <c r="B1856"/>
      <c r="C1856"/>
      <c r="D1856"/>
      <c r="E1856"/>
      <c r="F1856"/>
      <c r="G1856"/>
      <c r="H1856"/>
      <c r="I1856"/>
    </row>
    <row r="1857" spans="1:9" x14ac:dyDescent="0.25">
      <c r="A1857"/>
      <c r="B1857"/>
      <c r="C1857"/>
      <c r="D1857"/>
      <c r="E1857"/>
      <c r="F1857"/>
      <c r="G1857"/>
      <c r="H1857"/>
      <c r="I1857"/>
    </row>
    <row r="1858" spans="1:9" x14ac:dyDescent="0.25">
      <c r="A1858"/>
      <c r="B1858"/>
      <c r="C1858"/>
      <c r="D1858"/>
      <c r="E1858"/>
      <c r="F1858"/>
      <c r="G1858"/>
      <c r="H1858"/>
      <c r="I1858"/>
    </row>
    <row r="1859" spans="1:9" x14ac:dyDescent="0.25">
      <c r="A1859"/>
      <c r="B1859"/>
      <c r="C1859"/>
      <c r="D1859"/>
      <c r="E1859"/>
      <c r="F1859"/>
      <c r="G1859"/>
      <c r="H1859"/>
      <c r="I1859"/>
    </row>
    <row r="1860" spans="1:9" x14ac:dyDescent="0.25">
      <c r="A1860"/>
      <c r="B1860"/>
      <c r="C1860"/>
      <c r="D1860"/>
      <c r="E1860"/>
      <c r="F1860"/>
      <c r="G1860"/>
      <c r="H1860"/>
      <c r="I1860"/>
    </row>
    <row r="1861" spans="1:9" x14ac:dyDescent="0.25">
      <c r="A1861"/>
      <c r="B1861"/>
      <c r="C1861"/>
      <c r="D1861"/>
      <c r="E1861"/>
      <c r="F1861"/>
      <c r="G1861"/>
      <c r="H1861"/>
      <c r="I1861"/>
    </row>
    <row r="1862" spans="1:9" x14ac:dyDescent="0.25">
      <c r="A1862"/>
      <c r="B1862"/>
      <c r="C1862"/>
      <c r="D1862"/>
      <c r="E1862"/>
      <c r="F1862"/>
      <c r="G1862"/>
      <c r="H1862"/>
      <c r="I1862"/>
    </row>
    <row r="1863" spans="1:9" x14ac:dyDescent="0.25">
      <c r="A1863"/>
      <c r="B1863"/>
      <c r="C1863"/>
      <c r="D1863"/>
      <c r="E1863"/>
      <c r="F1863"/>
      <c r="G1863"/>
      <c r="H1863"/>
      <c r="I1863"/>
    </row>
    <row r="1864" spans="1:9" x14ac:dyDescent="0.25">
      <c r="A1864"/>
      <c r="B1864"/>
      <c r="C1864"/>
      <c r="D1864"/>
      <c r="E1864"/>
      <c r="F1864"/>
      <c r="G1864"/>
      <c r="H1864"/>
      <c r="I1864"/>
    </row>
    <row r="1865" spans="1:9" x14ac:dyDescent="0.25">
      <c r="A1865"/>
      <c r="B1865"/>
      <c r="C1865"/>
      <c r="D1865"/>
      <c r="E1865"/>
      <c r="F1865"/>
      <c r="G1865"/>
      <c r="H1865"/>
      <c r="I1865"/>
    </row>
    <row r="1866" spans="1:9" x14ac:dyDescent="0.25">
      <c r="A1866"/>
      <c r="B1866"/>
      <c r="C1866"/>
      <c r="D1866"/>
      <c r="E1866"/>
      <c r="F1866"/>
      <c r="G1866"/>
      <c r="H1866"/>
      <c r="I1866"/>
    </row>
    <row r="1867" spans="1:9" x14ac:dyDescent="0.25">
      <c r="A1867"/>
      <c r="B1867"/>
      <c r="C1867"/>
      <c r="D1867"/>
      <c r="E1867"/>
      <c r="F1867"/>
      <c r="G1867"/>
      <c r="H1867"/>
      <c r="I1867"/>
    </row>
    <row r="1868" spans="1:9" x14ac:dyDescent="0.25">
      <c r="A1868"/>
      <c r="B1868"/>
      <c r="C1868"/>
      <c r="D1868"/>
      <c r="E1868"/>
      <c r="F1868"/>
      <c r="G1868"/>
      <c r="H1868"/>
      <c r="I1868"/>
    </row>
    <row r="1869" spans="1:9" x14ac:dyDescent="0.25">
      <c r="A1869"/>
      <c r="B1869"/>
      <c r="C1869"/>
      <c r="D1869"/>
      <c r="E1869"/>
      <c r="F1869"/>
      <c r="G1869"/>
      <c r="H1869"/>
      <c r="I1869"/>
    </row>
    <row r="1870" spans="1:9" x14ac:dyDescent="0.25">
      <c r="A1870"/>
      <c r="B1870"/>
      <c r="C1870"/>
      <c r="D1870"/>
      <c r="E1870"/>
      <c r="F1870"/>
      <c r="G1870"/>
      <c r="H1870"/>
      <c r="I1870"/>
    </row>
    <row r="1871" spans="1:9" x14ac:dyDescent="0.25">
      <c r="A1871"/>
      <c r="B1871"/>
      <c r="C1871"/>
      <c r="D1871"/>
      <c r="E1871"/>
      <c r="F1871"/>
      <c r="G1871"/>
      <c r="H1871"/>
      <c r="I1871"/>
    </row>
    <row r="1872" spans="1:9" x14ac:dyDescent="0.25">
      <c r="A1872"/>
      <c r="B1872"/>
      <c r="C1872"/>
      <c r="D1872"/>
      <c r="E1872"/>
      <c r="F1872"/>
      <c r="G1872"/>
      <c r="H1872"/>
      <c r="I1872"/>
    </row>
    <row r="1873" spans="1:9" x14ac:dyDescent="0.25">
      <c r="A1873"/>
      <c r="B1873"/>
      <c r="C1873"/>
      <c r="D1873"/>
      <c r="E1873"/>
      <c r="F1873"/>
      <c r="G1873"/>
      <c r="H1873"/>
      <c r="I1873"/>
    </row>
    <row r="1874" spans="1:9" x14ac:dyDescent="0.25">
      <c r="A1874"/>
      <c r="B1874"/>
      <c r="C1874"/>
      <c r="D1874"/>
      <c r="E1874"/>
      <c r="F1874"/>
      <c r="G1874"/>
      <c r="H1874"/>
      <c r="I1874"/>
    </row>
    <row r="1875" spans="1:9" x14ac:dyDescent="0.25">
      <c r="A1875"/>
      <c r="B1875"/>
      <c r="C1875"/>
      <c r="D1875"/>
      <c r="E1875"/>
      <c r="F1875"/>
      <c r="G1875"/>
      <c r="H1875"/>
      <c r="I1875"/>
    </row>
    <row r="1876" spans="1:9" x14ac:dyDescent="0.25">
      <c r="A1876"/>
      <c r="B1876"/>
      <c r="C1876"/>
      <c r="D1876"/>
      <c r="E1876"/>
      <c r="F1876"/>
      <c r="G1876"/>
      <c r="H1876"/>
      <c r="I1876"/>
    </row>
    <row r="1877" spans="1:9" x14ac:dyDescent="0.25">
      <c r="A1877"/>
      <c r="B1877"/>
      <c r="C1877"/>
      <c r="D1877"/>
      <c r="E1877"/>
      <c r="F1877"/>
      <c r="G1877"/>
      <c r="H1877"/>
      <c r="I1877"/>
    </row>
    <row r="1878" spans="1:9" x14ac:dyDescent="0.25">
      <c r="A1878"/>
      <c r="B1878"/>
      <c r="C1878"/>
      <c r="D1878"/>
      <c r="E1878"/>
      <c r="F1878"/>
      <c r="G1878"/>
      <c r="H1878"/>
      <c r="I1878"/>
    </row>
    <row r="1879" spans="1:9" x14ac:dyDescent="0.25">
      <c r="A1879"/>
      <c r="B1879"/>
      <c r="C1879"/>
      <c r="D1879"/>
      <c r="E1879"/>
      <c r="F1879"/>
      <c r="G1879"/>
      <c r="H1879"/>
      <c r="I1879"/>
    </row>
    <row r="1880" spans="1:9" x14ac:dyDescent="0.25">
      <c r="A1880"/>
      <c r="B1880"/>
      <c r="C1880"/>
      <c r="D1880"/>
      <c r="E1880"/>
      <c r="F1880"/>
      <c r="G1880"/>
      <c r="H1880"/>
      <c r="I1880"/>
    </row>
    <row r="1881" spans="1:9" x14ac:dyDescent="0.25">
      <c r="A1881"/>
      <c r="B1881"/>
      <c r="C1881"/>
      <c r="D1881"/>
      <c r="E1881"/>
      <c r="F1881"/>
      <c r="G1881"/>
      <c r="H1881"/>
      <c r="I1881"/>
    </row>
    <row r="1882" spans="1:9" x14ac:dyDescent="0.25">
      <c r="A1882"/>
      <c r="B1882"/>
      <c r="C1882"/>
      <c r="D1882"/>
      <c r="E1882"/>
      <c r="F1882"/>
      <c r="G1882"/>
      <c r="H1882"/>
      <c r="I1882"/>
    </row>
    <row r="1883" spans="1:9" x14ac:dyDescent="0.25">
      <c r="A1883"/>
      <c r="B1883"/>
      <c r="C1883"/>
      <c r="D1883"/>
      <c r="E1883"/>
      <c r="F1883"/>
      <c r="G1883"/>
      <c r="H1883"/>
      <c r="I1883"/>
    </row>
    <row r="1884" spans="1:9" x14ac:dyDescent="0.25">
      <c r="A1884"/>
      <c r="B1884"/>
      <c r="C1884"/>
      <c r="D1884"/>
      <c r="E1884"/>
      <c r="F1884"/>
      <c r="G1884"/>
      <c r="H1884"/>
      <c r="I1884"/>
    </row>
    <row r="1885" spans="1:9" x14ac:dyDescent="0.25">
      <c r="A1885"/>
      <c r="B1885"/>
      <c r="C1885"/>
      <c r="D1885"/>
      <c r="E1885"/>
      <c r="F1885"/>
      <c r="G1885"/>
      <c r="H1885"/>
      <c r="I1885"/>
    </row>
    <row r="1886" spans="1:9" x14ac:dyDescent="0.25">
      <c r="A1886"/>
      <c r="B1886"/>
      <c r="C1886"/>
      <c r="D1886"/>
      <c r="E1886"/>
      <c r="F1886"/>
      <c r="G1886"/>
      <c r="H1886"/>
      <c r="I1886"/>
    </row>
    <row r="1887" spans="1:9" x14ac:dyDescent="0.25">
      <c r="A1887"/>
      <c r="B1887"/>
      <c r="C1887"/>
      <c r="D1887"/>
      <c r="E1887"/>
      <c r="F1887"/>
      <c r="G1887"/>
      <c r="H1887"/>
      <c r="I1887"/>
    </row>
    <row r="1888" spans="1:9" x14ac:dyDescent="0.25">
      <c r="A1888"/>
      <c r="B1888"/>
      <c r="C1888"/>
      <c r="D1888"/>
      <c r="E1888"/>
      <c r="F1888"/>
      <c r="G1888"/>
      <c r="H1888"/>
      <c r="I1888"/>
    </row>
    <row r="1889" spans="1:9" x14ac:dyDescent="0.25">
      <c r="A1889"/>
      <c r="B1889"/>
      <c r="C1889"/>
      <c r="D1889"/>
      <c r="E1889"/>
      <c r="F1889"/>
      <c r="G1889"/>
      <c r="H1889"/>
      <c r="I1889"/>
    </row>
    <row r="1890" spans="1:9" x14ac:dyDescent="0.25">
      <c r="A1890"/>
      <c r="B1890"/>
      <c r="C1890"/>
      <c r="D1890"/>
      <c r="E1890"/>
      <c r="F1890"/>
      <c r="G1890"/>
      <c r="H1890"/>
      <c r="I1890"/>
    </row>
    <row r="1891" spans="1:9" x14ac:dyDescent="0.25">
      <c r="A1891"/>
      <c r="B1891"/>
      <c r="C1891"/>
      <c r="D1891"/>
      <c r="E1891"/>
      <c r="F1891"/>
      <c r="G1891"/>
      <c r="H1891"/>
      <c r="I1891"/>
    </row>
    <row r="1892" spans="1:9" x14ac:dyDescent="0.25">
      <c r="A1892"/>
      <c r="B1892"/>
      <c r="C1892"/>
      <c r="D1892"/>
      <c r="E1892"/>
      <c r="F1892"/>
      <c r="G1892"/>
      <c r="H1892"/>
      <c r="I1892"/>
    </row>
    <row r="1893" spans="1:9" x14ac:dyDescent="0.25">
      <c r="A1893"/>
      <c r="B1893"/>
      <c r="C1893"/>
      <c r="D1893"/>
      <c r="E1893"/>
      <c r="F1893"/>
      <c r="G1893"/>
      <c r="H1893"/>
      <c r="I1893"/>
    </row>
    <row r="1894" spans="1:9" x14ac:dyDescent="0.25">
      <c r="A1894"/>
      <c r="B1894"/>
      <c r="C1894"/>
      <c r="D1894"/>
      <c r="E1894"/>
      <c r="F1894"/>
      <c r="G1894"/>
      <c r="H1894"/>
      <c r="I1894"/>
    </row>
    <row r="1895" spans="1:9" x14ac:dyDescent="0.25">
      <c r="A1895"/>
      <c r="B1895"/>
      <c r="C1895"/>
      <c r="D1895"/>
      <c r="E1895"/>
      <c r="F1895"/>
      <c r="G1895"/>
      <c r="H1895"/>
      <c r="I1895"/>
    </row>
    <row r="1896" spans="1:9" x14ac:dyDescent="0.25">
      <c r="A1896"/>
      <c r="B1896"/>
      <c r="C1896"/>
      <c r="D1896"/>
      <c r="E1896"/>
      <c r="F1896"/>
      <c r="G1896"/>
      <c r="H1896"/>
      <c r="I1896"/>
    </row>
    <row r="1897" spans="1:9" x14ac:dyDescent="0.25">
      <c r="A1897"/>
      <c r="B1897"/>
      <c r="C1897"/>
      <c r="D1897"/>
      <c r="E1897"/>
      <c r="F1897"/>
      <c r="G1897"/>
      <c r="H1897"/>
      <c r="I1897"/>
    </row>
    <row r="1898" spans="1:9" x14ac:dyDescent="0.25">
      <c r="A1898"/>
      <c r="B1898"/>
      <c r="C1898"/>
      <c r="D1898"/>
      <c r="E1898"/>
      <c r="F1898"/>
      <c r="G1898"/>
      <c r="H1898"/>
      <c r="I1898"/>
    </row>
    <row r="1899" spans="1:9" x14ac:dyDescent="0.25">
      <c r="A1899"/>
      <c r="B1899"/>
      <c r="C1899"/>
      <c r="D1899"/>
      <c r="E1899"/>
      <c r="F1899"/>
      <c r="G1899"/>
      <c r="H1899"/>
      <c r="I1899"/>
    </row>
    <row r="1900" spans="1:9" x14ac:dyDescent="0.25">
      <c r="A1900"/>
      <c r="B1900"/>
      <c r="C1900"/>
      <c r="D1900"/>
      <c r="E1900"/>
      <c r="F1900"/>
      <c r="G1900"/>
      <c r="H1900"/>
      <c r="I1900"/>
    </row>
    <row r="1901" spans="1:9" x14ac:dyDescent="0.25">
      <c r="A1901"/>
      <c r="B1901"/>
      <c r="C1901"/>
      <c r="D1901"/>
      <c r="E1901"/>
      <c r="F1901"/>
      <c r="G1901"/>
      <c r="H1901"/>
      <c r="I1901"/>
    </row>
    <row r="1902" spans="1:9" x14ac:dyDescent="0.25">
      <c r="A1902"/>
      <c r="B1902"/>
      <c r="C1902"/>
      <c r="D1902"/>
      <c r="E1902"/>
      <c r="F1902"/>
      <c r="G1902"/>
      <c r="H1902"/>
      <c r="I1902"/>
    </row>
    <row r="1903" spans="1:9" x14ac:dyDescent="0.25">
      <c r="A1903"/>
      <c r="B1903"/>
      <c r="C1903"/>
      <c r="D1903"/>
      <c r="E1903"/>
      <c r="F1903"/>
      <c r="G1903"/>
      <c r="H1903"/>
      <c r="I1903"/>
    </row>
    <row r="1904" spans="1:9" x14ac:dyDescent="0.25">
      <c r="A1904"/>
      <c r="B1904"/>
      <c r="C1904"/>
      <c r="D1904"/>
      <c r="E1904"/>
      <c r="F1904"/>
      <c r="G1904"/>
      <c r="H1904"/>
      <c r="I1904"/>
    </row>
    <row r="1905" spans="1:9" x14ac:dyDescent="0.25">
      <c r="A1905"/>
      <c r="B1905"/>
      <c r="C1905"/>
      <c r="D1905"/>
      <c r="E1905"/>
      <c r="F1905"/>
      <c r="G1905"/>
      <c r="H1905"/>
      <c r="I1905"/>
    </row>
    <row r="1906" spans="1:9" x14ac:dyDescent="0.25">
      <c r="A1906"/>
      <c r="B1906"/>
      <c r="C1906"/>
      <c r="D1906"/>
      <c r="E1906"/>
      <c r="F1906"/>
      <c r="G1906"/>
      <c r="H1906"/>
      <c r="I1906"/>
    </row>
    <row r="1907" spans="1:9" x14ac:dyDescent="0.25">
      <c r="A1907"/>
      <c r="B1907"/>
      <c r="C1907"/>
      <c r="D1907"/>
      <c r="E1907"/>
      <c r="F1907"/>
      <c r="G1907"/>
      <c r="H1907"/>
      <c r="I1907"/>
    </row>
    <row r="1908" spans="1:9" x14ac:dyDescent="0.25">
      <c r="A1908"/>
      <c r="B1908"/>
      <c r="C1908"/>
      <c r="D1908"/>
      <c r="E1908"/>
      <c r="F1908"/>
      <c r="G1908"/>
      <c r="H1908"/>
      <c r="I1908"/>
    </row>
    <row r="1909" spans="1:9" x14ac:dyDescent="0.25">
      <c r="A1909"/>
      <c r="B1909"/>
      <c r="C1909"/>
      <c r="D1909"/>
      <c r="E1909"/>
      <c r="F1909"/>
      <c r="G1909"/>
      <c r="H1909"/>
      <c r="I1909"/>
    </row>
    <row r="1910" spans="1:9" x14ac:dyDescent="0.25">
      <c r="A1910"/>
      <c r="B1910"/>
      <c r="C1910"/>
      <c r="D1910"/>
      <c r="E1910"/>
      <c r="F1910"/>
      <c r="G1910"/>
      <c r="H1910"/>
      <c r="I1910"/>
    </row>
    <row r="1911" spans="1:9" x14ac:dyDescent="0.25">
      <c r="A1911"/>
      <c r="B1911"/>
      <c r="C1911"/>
      <c r="D1911"/>
      <c r="E1911"/>
      <c r="F1911"/>
      <c r="G1911"/>
      <c r="H1911"/>
      <c r="I1911"/>
    </row>
    <row r="1912" spans="1:9" x14ac:dyDescent="0.25">
      <c r="A1912"/>
      <c r="B1912"/>
      <c r="C1912"/>
      <c r="D1912"/>
      <c r="E1912"/>
      <c r="F1912"/>
      <c r="G1912"/>
      <c r="H1912"/>
      <c r="I1912"/>
    </row>
    <row r="1913" spans="1:9" x14ac:dyDescent="0.25">
      <c r="A1913"/>
      <c r="B1913"/>
      <c r="C1913"/>
      <c r="D1913"/>
      <c r="E1913"/>
      <c r="F1913"/>
      <c r="G1913"/>
      <c r="H1913"/>
      <c r="I1913"/>
    </row>
    <row r="1914" spans="1:9" x14ac:dyDescent="0.25">
      <c r="A1914"/>
      <c r="B1914"/>
      <c r="C1914"/>
      <c r="D1914"/>
      <c r="E1914"/>
      <c r="F1914"/>
      <c r="G1914"/>
      <c r="H1914"/>
      <c r="I1914"/>
    </row>
    <row r="1915" spans="1:9" x14ac:dyDescent="0.25">
      <c r="A1915"/>
      <c r="B1915"/>
      <c r="C1915"/>
      <c r="D1915"/>
      <c r="E1915"/>
      <c r="F1915"/>
      <c r="G1915"/>
      <c r="H1915"/>
      <c r="I1915"/>
    </row>
    <row r="1916" spans="1:9" x14ac:dyDescent="0.25">
      <c r="A1916"/>
      <c r="B1916"/>
      <c r="C1916"/>
      <c r="D1916"/>
      <c r="E1916"/>
      <c r="F1916"/>
      <c r="G1916"/>
      <c r="H1916"/>
      <c r="I1916"/>
    </row>
    <row r="1917" spans="1:9" x14ac:dyDescent="0.25">
      <c r="A1917"/>
      <c r="B1917"/>
      <c r="C1917"/>
      <c r="D1917"/>
      <c r="E1917"/>
      <c r="F1917"/>
      <c r="G1917"/>
      <c r="H1917"/>
      <c r="I1917"/>
    </row>
    <row r="1918" spans="1:9" x14ac:dyDescent="0.25">
      <c r="A1918"/>
      <c r="B1918"/>
      <c r="C1918"/>
      <c r="D1918"/>
      <c r="E1918"/>
      <c r="F1918"/>
      <c r="G1918"/>
      <c r="H1918"/>
      <c r="I1918"/>
    </row>
    <row r="1919" spans="1:9" x14ac:dyDescent="0.25">
      <c r="A1919"/>
      <c r="B1919"/>
      <c r="C1919"/>
      <c r="D1919"/>
      <c r="E1919"/>
      <c r="F1919"/>
      <c r="G1919"/>
      <c r="H1919"/>
      <c r="I1919"/>
    </row>
    <row r="1920" spans="1:9" x14ac:dyDescent="0.25">
      <c r="A1920"/>
      <c r="B1920"/>
      <c r="C1920"/>
      <c r="D1920"/>
      <c r="E1920"/>
      <c r="F1920"/>
      <c r="G1920"/>
      <c r="H1920"/>
      <c r="I1920"/>
    </row>
    <row r="1921" spans="1:9" x14ac:dyDescent="0.25">
      <c r="A1921"/>
      <c r="B1921"/>
      <c r="C1921"/>
      <c r="D1921"/>
      <c r="E1921"/>
      <c r="F1921"/>
      <c r="G1921"/>
      <c r="H1921"/>
      <c r="I1921"/>
    </row>
    <row r="1922" spans="1:9" x14ac:dyDescent="0.25">
      <c r="A1922"/>
      <c r="B1922"/>
      <c r="C1922"/>
      <c r="D1922"/>
      <c r="E1922"/>
      <c r="F1922"/>
      <c r="G1922"/>
      <c r="H1922"/>
      <c r="I1922"/>
    </row>
    <row r="1923" spans="1:9" x14ac:dyDescent="0.25">
      <c r="A1923"/>
      <c r="B1923"/>
      <c r="C1923"/>
      <c r="D1923"/>
      <c r="E1923"/>
      <c r="F1923"/>
      <c r="G1923"/>
      <c r="H1923"/>
      <c r="I1923"/>
    </row>
    <row r="1924" spans="1:9" x14ac:dyDescent="0.25">
      <c r="A1924"/>
      <c r="B1924"/>
      <c r="C1924"/>
      <c r="D1924"/>
      <c r="E1924"/>
      <c r="F1924"/>
      <c r="G1924"/>
      <c r="H1924"/>
      <c r="I1924"/>
    </row>
    <row r="1925" spans="1:9" x14ac:dyDescent="0.25">
      <c r="A1925"/>
      <c r="B1925"/>
      <c r="C1925"/>
      <c r="D1925"/>
      <c r="E1925"/>
      <c r="F1925"/>
      <c r="G1925"/>
      <c r="H1925"/>
      <c r="I1925"/>
    </row>
    <row r="1926" spans="1:9" x14ac:dyDescent="0.25">
      <c r="A1926"/>
      <c r="B1926"/>
      <c r="C1926"/>
      <c r="D1926"/>
      <c r="E1926"/>
      <c r="F1926"/>
      <c r="G1926"/>
      <c r="H1926"/>
      <c r="I1926"/>
    </row>
    <row r="1927" spans="1:9" x14ac:dyDescent="0.25">
      <c r="A1927"/>
      <c r="B1927"/>
      <c r="C1927"/>
      <c r="D1927"/>
      <c r="E1927"/>
      <c r="F1927"/>
      <c r="G1927"/>
      <c r="H1927"/>
      <c r="I1927"/>
    </row>
    <row r="1928" spans="1:9" x14ac:dyDescent="0.25">
      <c r="A1928"/>
      <c r="B1928"/>
      <c r="C1928"/>
      <c r="D1928"/>
      <c r="E1928"/>
      <c r="F1928"/>
      <c r="G1928"/>
      <c r="H1928"/>
      <c r="I1928"/>
    </row>
    <row r="1929" spans="1:9" x14ac:dyDescent="0.25">
      <c r="A1929"/>
      <c r="B1929"/>
      <c r="C1929"/>
      <c r="D1929"/>
      <c r="E1929"/>
      <c r="F1929"/>
      <c r="G1929"/>
      <c r="H1929"/>
      <c r="I1929"/>
    </row>
    <row r="1930" spans="1:9" x14ac:dyDescent="0.25">
      <c r="A1930"/>
      <c r="B1930"/>
      <c r="C1930"/>
      <c r="D1930"/>
      <c r="E1930"/>
      <c r="F1930"/>
      <c r="G1930"/>
      <c r="H1930"/>
      <c r="I1930"/>
    </row>
    <row r="1931" spans="1:9" x14ac:dyDescent="0.25">
      <c r="A1931"/>
      <c r="B1931"/>
      <c r="C1931"/>
      <c r="D1931"/>
      <c r="E1931"/>
      <c r="F1931"/>
      <c r="G1931"/>
      <c r="H1931"/>
      <c r="I1931"/>
    </row>
    <row r="1932" spans="1:9" x14ac:dyDescent="0.25">
      <c r="A1932"/>
      <c r="B1932"/>
      <c r="C1932"/>
      <c r="D1932"/>
      <c r="E1932"/>
      <c r="F1932"/>
      <c r="G1932"/>
      <c r="H1932"/>
      <c r="I1932"/>
    </row>
    <row r="1933" spans="1:9" x14ac:dyDescent="0.25">
      <c r="A1933"/>
      <c r="B1933"/>
      <c r="C1933"/>
      <c r="D1933"/>
      <c r="E1933"/>
      <c r="F1933"/>
      <c r="G1933"/>
      <c r="H1933"/>
      <c r="I1933"/>
    </row>
    <row r="1934" spans="1:9" x14ac:dyDescent="0.25">
      <c r="A1934"/>
      <c r="B1934"/>
      <c r="C1934"/>
      <c r="D1934"/>
      <c r="E1934"/>
      <c r="F1934"/>
      <c r="G1934"/>
      <c r="H1934"/>
      <c r="I1934"/>
    </row>
    <row r="1935" spans="1:9" x14ac:dyDescent="0.25">
      <c r="A1935"/>
      <c r="B1935"/>
      <c r="C1935"/>
      <c r="D1935"/>
      <c r="E1935"/>
      <c r="F1935"/>
      <c r="G1935"/>
      <c r="H1935"/>
      <c r="I1935"/>
    </row>
    <row r="1936" spans="1:9" x14ac:dyDescent="0.25">
      <c r="A1936"/>
      <c r="B1936"/>
      <c r="C1936"/>
      <c r="D1936"/>
      <c r="E1936"/>
      <c r="F1936"/>
      <c r="G1936"/>
      <c r="H1936"/>
      <c r="I1936"/>
    </row>
    <row r="1937" spans="1:9" x14ac:dyDescent="0.25">
      <c r="A1937"/>
      <c r="B1937"/>
      <c r="C1937"/>
      <c r="D1937"/>
      <c r="E1937"/>
      <c r="F1937"/>
      <c r="G1937"/>
      <c r="H1937"/>
      <c r="I1937"/>
    </row>
    <row r="1938" spans="1:9" x14ac:dyDescent="0.25">
      <c r="A1938"/>
      <c r="B1938"/>
      <c r="C1938"/>
      <c r="D1938"/>
      <c r="E1938"/>
      <c r="F1938"/>
      <c r="G1938"/>
      <c r="H1938"/>
      <c r="I1938"/>
    </row>
    <row r="1939" spans="1:9" x14ac:dyDescent="0.25">
      <c r="A1939"/>
      <c r="B1939"/>
      <c r="C1939"/>
      <c r="D1939"/>
      <c r="E1939"/>
      <c r="F1939"/>
      <c r="G1939"/>
      <c r="H1939"/>
      <c r="I1939"/>
    </row>
    <row r="1940" spans="1:9" x14ac:dyDescent="0.25">
      <c r="A1940"/>
      <c r="B1940"/>
      <c r="C1940"/>
      <c r="D1940"/>
      <c r="E1940"/>
      <c r="F1940"/>
      <c r="G1940"/>
      <c r="H1940"/>
      <c r="I1940"/>
    </row>
    <row r="1941" spans="1:9" x14ac:dyDescent="0.25">
      <c r="A1941"/>
      <c r="B1941"/>
      <c r="C1941"/>
      <c r="D1941"/>
      <c r="E1941"/>
      <c r="F1941"/>
      <c r="G1941"/>
      <c r="H1941"/>
      <c r="I1941"/>
    </row>
    <row r="1942" spans="1:9" x14ac:dyDescent="0.25">
      <c r="A1942"/>
      <c r="B1942"/>
      <c r="C1942"/>
      <c r="D1942"/>
      <c r="E1942"/>
      <c r="F1942"/>
      <c r="G1942"/>
      <c r="H1942"/>
      <c r="I1942"/>
    </row>
    <row r="1943" spans="1:9" x14ac:dyDescent="0.25">
      <c r="A1943"/>
      <c r="B1943"/>
      <c r="C1943"/>
      <c r="D1943"/>
      <c r="E1943"/>
      <c r="F1943"/>
      <c r="G1943"/>
      <c r="H1943"/>
      <c r="I1943"/>
    </row>
    <row r="1944" spans="1:9" x14ac:dyDescent="0.25">
      <c r="A1944"/>
      <c r="B1944"/>
      <c r="C1944"/>
      <c r="D1944"/>
      <c r="E1944"/>
      <c r="F1944"/>
      <c r="G1944"/>
      <c r="H1944"/>
      <c r="I1944"/>
    </row>
    <row r="1945" spans="1:9" x14ac:dyDescent="0.25">
      <c r="A1945"/>
      <c r="B1945"/>
      <c r="C1945"/>
      <c r="D1945"/>
      <c r="E1945"/>
      <c r="F1945"/>
      <c r="G1945"/>
      <c r="H1945"/>
      <c r="I1945"/>
    </row>
    <row r="1946" spans="1:9" x14ac:dyDescent="0.25">
      <c r="A1946"/>
      <c r="B1946"/>
      <c r="C1946"/>
      <c r="D1946"/>
      <c r="E1946"/>
      <c r="F1946"/>
      <c r="G1946"/>
      <c r="H1946"/>
      <c r="I1946"/>
    </row>
    <row r="1947" spans="1:9" x14ac:dyDescent="0.25">
      <c r="A1947"/>
      <c r="B1947"/>
      <c r="C1947"/>
      <c r="D1947"/>
      <c r="E1947"/>
      <c r="F1947"/>
      <c r="G1947"/>
      <c r="H1947"/>
      <c r="I1947"/>
    </row>
    <row r="1948" spans="1:9" x14ac:dyDescent="0.25">
      <c r="A1948"/>
      <c r="B1948"/>
      <c r="C1948"/>
      <c r="D1948"/>
      <c r="E1948"/>
      <c r="F1948"/>
      <c r="G1948"/>
      <c r="H1948"/>
      <c r="I1948"/>
    </row>
    <row r="1949" spans="1:9" x14ac:dyDescent="0.25">
      <c r="A1949"/>
      <c r="B1949"/>
      <c r="C1949"/>
      <c r="D1949"/>
      <c r="E1949"/>
      <c r="F1949"/>
      <c r="G1949"/>
      <c r="H1949"/>
      <c r="I1949"/>
    </row>
    <row r="1950" spans="1:9" x14ac:dyDescent="0.25">
      <c r="A1950"/>
      <c r="B1950"/>
      <c r="C1950"/>
      <c r="D1950"/>
      <c r="E1950"/>
      <c r="F1950"/>
      <c r="G1950"/>
      <c r="H1950"/>
      <c r="I1950"/>
    </row>
    <row r="1951" spans="1:9" x14ac:dyDescent="0.25">
      <c r="A1951"/>
      <c r="B1951"/>
      <c r="C1951"/>
      <c r="D1951"/>
      <c r="E1951"/>
      <c r="F1951"/>
      <c r="G1951"/>
      <c r="H1951"/>
      <c r="I1951"/>
    </row>
    <row r="1952" spans="1:9" x14ac:dyDescent="0.25">
      <c r="A1952"/>
      <c r="B1952"/>
      <c r="C1952"/>
      <c r="D1952"/>
      <c r="E1952"/>
      <c r="F1952"/>
      <c r="G1952"/>
      <c r="H1952"/>
      <c r="I1952"/>
    </row>
    <row r="1953" spans="1:9" x14ac:dyDescent="0.25">
      <c r="A1953"/>
      <c r="B1953"/>
      <c r="C1953"/>
      <c r="D1953"/>
      <c r="E1953"/>
      <c r="F1953"/>
      <c r="G1953"/>
      <c r="H1953"/>
      <c r="I1953"/>
    </row>
    <row r="1954" spans="1:9" x14ac:dyDescent="0.25">
      <c r="A1954"/>
      <c r="B1954"/>
      <c r="C1954"/>
      <c r="D1954"/>
      <c r="E1954"/>
      <c r="F1954"/>
      <c r="G1954"/>
      <c r="H1954"/>
      <c r="I1954"/>
    </row>
    <row r="1955" spans="1:9" x14ac:dyDescent="0.25">
      <c r="A1955"/>
      <c r="B1955"/>
      <c r="C1955"/>
      <c r="D1955"/>
      <c r="E1955"/>
      <c r="F1955"/>
      <c r="G1955"/>
      <c r="H1955"/>
      <c r="I1955"/>
    </row>
    <row r="1956" spans="1:9" x14ac:dyDescent="0.25">
      <c r="A1956"/>
      <c r="B1956"/>
      <c r="C1956"/>
      <c r="D1956"/>
      <c r="E1956"/>
      <c r="F1956"/>
      <c r="G1956"/>
      <c r="H1956"/>
      <c r="I1956"/>
    </row>
    <row r="1957" spans="1:9" x14ac:dyDescent="0.25">
      <c r="A1957"/>
      <c r="B1957"/>
      <c r="C1957"/>
      <c r="D1957"/>
      <c r="E1957"/>
      <c r="F1957"/>
      <c r="G1957"/>
      <c r="H1957"/>
      <c r="I1957"/>
    </row>
    <row r="1958" spans="1:9" x14ac:dyDescent="0.25">
      <c r="A1958"/>
      <c r="B1958"/>
      <c r="C1958"/>
      <c r="D1958"/>
      <c r="E1958"/>
      <c r="F1958"/>
      <c r="G1958"/>
      <c r="H1958"/>
      <c r="I1958"/>
    </row>
    <row r="1959" spans="1:9" x14ac:dyDescent="0.25">
      <c r="A1959"/>
      <c r="B1959"/>
      <c r="C1959"/>
      <c r="D1959"/>
      <c r="E1959"/>
      <c r="F1959"/>
      <c r="G1959"/>
      <c r="H1959"/>
      <c r="I1959"/>
    </row>
    <row r="1960" spans="1:9" x14ac:dyDescent="0.25">
      <c r="A1960"/>
      <c r="B1960"/>
      <c r="C1960"/>
      <c r="D1960"/>
      <c r="E1960"/>
      <c r="F1960"/>
      <c r="G1960"/>
      <c r="H1960"/>
      <c r="I1960"/>
    </row>
    <row r="1961" spans="1:9" x14ac:dyDescent="0.25">
      <c r="A1961"/>
      <c r="B1961"/>
      <c r="C1961"/>
      <c r="D1961"/>
      <c r="E1961"/>
      <c r="F1961"/>
      <c r="G1961"/>
      <c r="H1961"/>
      <c r="I1961"/>
    </row>
    <row r="1962" spans="1:9" x14ac:dyDescent="0.25">
      <c r="A1962"/>
      <c r="B1962"/>
      <c r="C1962"/>
      <c r="D1962"/>
      <c r="E1962"/>
      <c r="F1962"/>
      <c r="G1962"/>
      <c r="H1962"/>
      <c r="I1962"/>
    </row>
    <row r="1963" spans="1:9" x14ac:dyDescent="0.25">
      <c r="A1963"/>
      <c r="B1963"/>
      <c r="C1963"/>
      <c r="D1963"/>
      <c r="E1963"/>
      <c r="F1963"/>
      <c r="G1963"/>
      <c r="H1963"/>
      <c r="I1963"/>
    </row>
    <row r="1964" spans="1:9" x14ac:dyDescent="0.25">
      <c r="A1964"/>
      <c r="B1964"/>
      <c r="C1964"/>
      <c r="D1964"/>
      <c r="E1964"/>
      <c r="F1964"/>
      <c r="G1964"/>
      <c r="H1964"/>
      <c r="I1964"/>
    </row>
    <row r="1965" spans="1:9" x14ac:dyDescent="0.25">
      <c r="A1965"/>
      <c r="B1965"/>
      <c r="C1965"/>
      <c r="D1965"/>
      <c r="E1965"/>
      <c r="F1965"/>
      <c r="G1965"/>
      <c r="H1965"/>
      <c r="I1965"/>
    </row>
    <row r="1966" spans="1:9" x14ac:dyDescent="0.25">
      <c r="A1966"/>
      <c r="B1966"/>
      <c r="C1966"/>
      <c r="D1966"/>
      <c r="E1966"/>
      <c r="F1966"/>
      <c r="G1966"/>
      <c r="H1966"/>
      <c r="I1966"/>
    </row>
    <row r="1967" spans="1:9" x14ac:dyDescent="0.25">
      <c r="A1967"/>
      <c r="B1967"/>
      <c r="C1967"/>
      <c r="D1967"/>
      <c r="E1967"/>
      <c r="F1967"/>
      <c r="G1967"/>
      <c r="H1967"/>
      <c r="I1967"/>
    </row>
    <row r="1968" spans="1:9" x14ac:dyDescent="0.25">
      <c r="A1968"/>
      <c r="B1968"/>
      <c r="C1968"/>
      <c r="D1968"/>
      <c r="E1968"/>
      <c r="F1968"/>
      <c r="G1968"/>
      <c r="H1968"/>
      <c r="I1968"/>
    </row>
    <row r="1969" spans="1:9" x14ac:dyDescent="0.25">
      <c r="A1969"/>
      <c r="B1969"/>
      <c r="C1969"/>
      <c r="D1969"/>
      <c r="E1969"/>
      <c r="F1969"/>
      <c r="G1969"/>
      <c r="H1969"/>
      <c r="I1969"/>
    </row>
    <row r="1970" spans="1:9" x14ac:dyDescent="0.25">
      <c r="A1970"/>
      <c r="B1970"/>
      <c r="C1970"/>
      <c r="D1970"/>
      <c r="E1970"/>
      <c r="F1970"/>
      <c r="G1970"/>
      <c r="H1970"/>
      <c r="I1970"/>
    </row>
    <row r="1971" spans="1:9" x14ac:dyDescent="0.25">
      <c r="A1971"/>
      <c r="B1971"/>
      <c r="C1971"/>
      <c r="D1971"/>
      <c r="E1971"/>
      <c r="F1971"/>
      <c r="G1971"/>
      <c r="H1971"/>
      <c r="I1971"/>
    </row>
    <row r="1972" spans="1:9" x14ac:dyDescent="0.25">
      <c r="A1972"/>
      <c r="B1972"/>
      <c r="C1972"/>
      <c r="D1972"/>
      <c r="E1972"/>
      <c r="F1972"/>
      <c r="G1972"/>
      <c r="H1972"/>
      <c r="I1972"/>
    </row>
    <row r="1973" spans="1:9" x14ac:dyDescent="0.25">
      <c r="A1973"/>
      <c r="B1973"/>
      <c r="C1973"/>
      <c r="D1973"/>
      <c r="E1973"/>
      <c r="F1973"/>
      <c r="G1973"/>
      <c r="H1973"/>
      <c r="I1973"/>
    </row>
    <row r="1974" spans="1:9" x14ac:dyDescent="0.25">
      <c r="A1974"/>
      <c r="B1974"/>
      <c r="C1974"/>
      <c r="D1974"/>
      <c r="E1974"/>
      <c r="F1974"/>
      <c r="G1974"/>
      <c r="H1974"/>
      <c r="I1974"/>
    </row>
    <row r="1975" spans="1:9" x14ac:dyDescent="0.25">
      <c r="A1975"/>
      <c r="B1975"/>
      <c r="C1975"/>
      <c r="D1975"/>
      <c r="E1975"/>
      <c r="F1975"/>
      <c r="G1975"/>
      <c r="H1975"/>
      <c r="I1975"/>
    </row>
    <row r="1976" spans="1:9" x14ac:dyDescent="0.25">
      <c r="A1976"/>
      <c r="B1976"/>
      <c r="C1976"/>
      <c r="D1976"/>
      <c r="E1976"/>
      <c r="F1976"/>
      <c r="G1976"/>
      <c r="H1976"/>
      <c r="I1976"/>
    </row>
    <row r="1977" spans="1:9" x14ac:dyDescent="0.25">
      <c r="A1977"/>
      <c r="B1977"/>
      <c r="C1977"/>
      <c r="D1977"/>
      <c r="E1977"/>
      <c r="F1977"/>
      <c r="G1977"/>
      <c r="H1977"/>
      <c r="I1977"/>
    </row>
    <row r="1978" spans="1:9" x14ac:dyDescent="0.25">
      <c r="A1978"/>
      <c r="B1978"/>
      <c r="C1978"/>
      <c r="D1978"/>
      <c r="E1978"/>
      <c r="F1978"/>
      <c r="G1978"/>
      <c r="H1978"/>
      <c r="I1978"/>
    </row>
    <row r="1979" spans="1:9" x14ac:dyDescent="0.25">
      <c r="A1979"/>
      <c r="B1979"/>
      <c r="C1979"/>
      <c r="D1979"/>
      <c r="E1979"/>
      <c r="F1979"/>
      <c r="G1979"/>
      <c r="H1979"/>
      <c r="I1979"/>
    </row>
    <row r="1980" spans="1:9" x14ac:dyDescent="0.25">
      <c r="A1980"/>
      <c r="B1980"/>
      <c r="C1980"/>
      <c r="D1980"/>
      <c r="E1980"/>
      <c r="F1980"/>
      <c r="G1980"/>
      <c r="H1980"/>
      <c r="I1980"/>
    </row>
    <row r="1981" spans="1:9" x14ac:dyDescent="0.25">
      <c r="A1981"/>
      <c r="B1981"/>
      <c r="C1981"/>
      <c r="D1981"/>
      <c r="E1981"/>
      <c r="F1981"/>
      <c r="G1981"/>
      <c r="H1981"/>
      <c r="I1981"/>
    </row>
    <row r="1982" spans="1:9" x14ac:dyDescent="0.25">
      <c r="A1982"/>
      <c r="B1982"/>
      <c r="C1982"/>
      <c r="D1982"/>
      <c r="E1982"/>
      <c r="F1982"/>
      <c r="G1982"/>
      <c r="H1982"/>
      <c r="I1982"/>
    </row>
    <row r="1983" spans="1:9" x14ac:dyDescent="0.25">
      <c r="A1983"/>
      <c r="B1983"/>
      <c r="C1983"/>
      <c r="D1983"/>
      <c r="E1983"/>
      <c r="F1983"/>
      <c r="G1983"/>
      <c r="H1983"/>
      <c r="I1983"/>
    </row>
    <row r="1984" spans="1:9" x14ac:dyDescent="0.25">
      <c r="A1984"/>
      <c r="B1984"/>
      <c r="C1984"/>
      <c r="D1984"/>
      <c r="E1984"/>
      <c r="F1984"/>
      <c r="G1984"/>
      <c r="H1984"/>
      <c r="I1984"/>
    </row>
    <row r="1985" spans="1:9" x14ac:dyDescent="0.25">
      <c r="A1985"/>
      <c r="B1985"/>
      <c r="C1985"/>
      <c r="D1985"/>
      <c r="E1985"/>
      <c r="F1985"/>
      <c r="G1985"/>
      <c r="H1985"/>
      <c r="I1985"/>
    </row>
    <row r="1986" spans="1:9" x14ac:dyDescent="0.25">
      <c r="A1986"/>
      <c r="B1986"/>
      <c r="C1986"/>
      <c r="D1986"/>
      <c r="E1986"/>
      <c r="F1986"/>
      <c r="G1986"/>
      <c r="H1986"/>
      <c r="I1986"/>
    </row>
    <row r="1987" spans="1:9" x14ac:dyDescent="0.25">
      <c r="A1987"/>
      <c r="B1987"/>
      <c r="C1987"/>
      <c r="D1987"/>
      <c r="E1987"/>
      <c r="F1987"/>
      <c r="G1987"/>
      <c r="H1987"/>
      <c r="I1987"/>
    </row>
    <row r="1988" spans="1:9" x14ac:dyDescent="0.25">
      <c r="A1988"/>
      <c r="B1988"/>
      <c r="C1988"/>
      <c r="D1988"/>
      <c r="E1988"/>
      <c r="F1988"/>
      <c r="G1988"/>
      <c r="H1988"/>
      <c r="I1988"/>
    </row>
    <row r="1989" spans="1:9" x14ac:dyDescent="0.25">
      <c r="A1989"/>
      <c r="B1989"/>
      <c r="C1989"/>
      <c r="D1989"/>
      <c r="E1989"/>
      <c r="F1989"/>
      <c r="G1989"/>
      <c r="H1989"/>
      <c r="I1989"/>
    </row>
    <row r="1990" spans="1:9" x14ac:dyDescent="0.25">
      <c r="A1990"/>
      <c r="B1990"/>
      <c r="C1990"/>
      <c r="D1990"/>
      <c r="E1990"/>
      <c r="F1990"/>
      <c r="G1990"/>
      <c r="H1990"/>
      <c r="I1990"/>
    </row>
    <row r="1991" spans="1:9" x14ac:dyDescent="0.25">
      <c r="A1991"/>
      <c r="B1991"/>
      <c r="C1991"/>
      <c r="D1991"/>
      <c r="E1991"/>
      <c r="F1991"/>
      <c r="G1991"/>
      <c r="H1991"/>
      <c r="I1991"/>
    </row>
    <row r="1992" spans="1:9" x14ac:dyDescent="0.25">
      <c r="A1992"/>
      <c r="B1992"/>
      <c r="C1992"/>
      <c r="D1992"/>
      <c r="E1992"/>
      <c r="F1992"/>
      <c r="G1992"/>
      <c r="H1992"/>
      <c r="I1992"/>
    </row>
    <row r="1993" spans="1:9" x14ac:dyDescent="0.25">
      <c r="A1993"/>
      <c r="B1993"/>
      <c r="C1993"/>
      <c r="D1993"/>
      <c r="E1993"/>
      <c r="F1993"/>
      <c r="G1993"/>
      <c r="H1993"/>
      <c r="I1993"/>
    </row>
    <row r="1994" spans="1:9" x14ac:dyDescent="0.25">
      <c r="A1994"/>
      <c r="B1994"/>
      <c r="C1994"/>
      <c r="D1994"/>
      <c r="E1994"/>
      <c r="F1994"/>
      <c r="G1994"/>
      <c r="H1994"/>
      <c r="I1994"/>
    </row>
    <row r="1995" spans="1:9" x14ac:dyDescent="0.25">
      <c r="A1995"/>
      <c r="B1995"/>
      <c r="C1995"/>
      <c r="D1995"/>
      <c r="E1995"/>
      <c r="F1995"/>
      <c r="G1995"/>
      <c r="H1995"/>
      <c r="I1995"/>
    </row>
    <row r="1996" spans="1:9" x14ac:dyDescent="0.25">
      <c r="A1996"/>
      <c r="B1996"/>
      <c r="C1996"/>
      <c r="D1996"/>
      <c r="E1996"/>
      <c r="F1996"/>
      <c r="G1996"/>
      <c r="H1996"/>
      <c r="I1996"/>
    </row>
    <row r="1997" spans="1:9" x14ac:dyDescent="0.25">
      <c r="A1997"/>
      <c r="B1997"/>
      <c r="C1997"/>
      <c r="D1997"/>
      <c r="E1997"/>
      <c r="F1997"/>
      <c r="G1997"/>
      <c r="H1997"/>
      <c r="I1997"/>
    </row>
    <row r="1998" spans="1:9" x14ac:dyDescent="0.25">
      <c r="A1998"/>
      <c r="B1998"/>
      <c r="C1998"/>
      <c r="D1998"/>
      <c r="E1998"/>
      <c r="F1998"/>
      <c r="G1998"/>
      <c r="H1998"/>
      <c r="I1998"/>
    </row>
    <row r="1999" spans="1:9" x14ac:dyDescent="0.25">
      <c r="A1999"/>
      <c r="B1999"/>
      <c r="C1999"/>
      <c r="D1999"/>
      <c r="E1999"/>
      <c r="F1999"/>
      <c r="G1999"/>
      <c r="H1999"/>
      <c r="I1999"/>
    </row>
    <row r="2000" spans="1:9" x14ac:dyDescent="0.25">
      <c r="A2000"/>
      <c r="B2000"/>
      <c r="C2000"/>
      <c r="D2000"/>
      <c r="E2000"/>
      <c r="F2000"/>
      <c r="G2000"/>
      <c r="H2000"/>
      <c r="I2000"/>
    </row>
    <row r="2001" spans="1:9" x14ac:dyDescent="0.25">
      <c r="A2001"/>
      <c r="B2001"/>
      <c r="C2001"/>
      <c r="D2001"/>
      <c r="E2001"/>
      <c r="F2001"/>
      <c r="G2001"/>
      <c r="H2001"/>
      <c r="I2001"/>
    </row>
    <row r="2002" spans="1:9" x14ac:dyDescent="0.25">
      <c r="A2002"/>
      <c r="B2002"/>
      <c r="C2002"/>
      <c r="D2002"/>
      <c r="E2002"/>
      <c r="F2002"/>
      <c r="G2002"/>
      <c r="H2002"/>
      <c r="I2002"/>
    </row>
    <row r="2003" spans="1:9" x14ac:dyDescent="0.25">
      <c r="A2003"/>
      <c r="B2003"/>
      <c r="C2003"/>
      <c r="D2003"/>
      <c r="E2003"/>
      <c r="F2003"/>
      <c r="G2003"/>
      <c r="H2003"/>
      <c r="I2003"/>
    </row>
    <row r="2004" spans="1:9" x14ac:dyDescent="0.25">
      <c r="A2004"/>
      <c r="B2004"/>
      <c r="C2004"/>
      <c r="D2004"/>
      <c r="E2004"/>
      <c r="F2004"/>
      <c r="G2004"/>
      <c r="H2004"/>
      <c r="I2004"/>
    </row>
    <row r="2005" spans="1:9" x14ac:dyDescent="0.25">
      <c r="A2005"/>
      <c r="B2005"/>
      <c r="C2005"/>
      <c r="D2005"/>
      <c r="E2005"/>
      <c r="F2005"/>
      <c r="G2005"/>
      <c r="H2005"/>
      <c r="I2005"/>
    </row>
    <row r="2006" spans="1:9" x14ac:dyDescent="0.25">
      <c r="A2006"/>
      <c r="B2006"/>
      <c r="C2006"/>
      <c r="D2006"/>
      <c r="E2006"/>
      <c r="F2006"/>
      <c r="G2006"/>
      <c r="H2006"/>
      <c r="I2006"/>
    </row>
    <row r="2007" spans="1:9" x14ac:dyDescent="0.25">
      <c r="A2007"/>
      <c r="B2007"/>
      <c r="C2007"/>
      <c r="D2007"/>
      <c r="E2007"/>
      <c r="F2007"/>
      <c r="G2007"/>
      <c r="H2007"/>
      <c r="I2007"/>
    </row>
    <row r="2008" spans="1:9" x14ac:dyDescent="0.25">
      <c r="A2008"/>
      <c r="B2008"/>
      <c r="C2008"/>
      <c r="D2008"/>
      <c r="E2008"/>
      <c r="F2008"/>
      <c r="G2008"/>
      <c r="H2008"/>
      <c r="I2008"/>
    </row>
    <row r="2009" spans="1:9" x14ac:dyDescent="0.25">
      <c r="A2009"/>
      <c r="B2009"/>
      <c r="C2009"/>
      <c r="D2009"/>
      <c r="E2009"/>
      <c r="F2009"/>
      <c r="G2009"/>
      <c r="H2009"/>
      <c r="I2009"/>
    </row>
    <row r="2010" spans="1:9" x14ac:dyDescent="0.25">
      <c r="A2010"/>
      <c r="B2010"/>
      <c r="C2010"/>
      <c r="D2010"/>
      <c r="E2010"/>
      <c r="F2010"/>
      <c r="G2010"/>
      <c r="H2010"/>
      <c r="I2010"/>
    </row>
    <row r="2011" spans="1:9" x14ac:dyDescent="0.25">
      <c r="A2011"/>
      <c r="B2011"/>
      <c r="C2011"/>
      <c r="D2011"/>
      <c r="E2011"/>
      <c r="F2011"/>
      <c r="G2011"/>
      <c r="H2011"/>
      <c r="I2011"/>
    </row>
    <row r="2012" spans="1:9" x14ac:dyDescent="0.25">
      <c r="A2012"/>
      <c r="B2012"/>
      <c r="C2012"/>
      <c r="D2012"/>
      <c r="E2012"/>
      <c r="F2012"/>
      <c r="G2012"/>
      <c r="H2012"/>
      <c r="I2012"/>
    </row>
    <row r="2013" spans="1:9" x14ac:dyDescent="0.25">
      <c r="A2013"/>
      <c r="B2013"/>
      <c r="C2013"/>
      <c r="D2013"/>
      <c r="E2013"/>
      <c r="F2013"/>
      <c r="G2013"/>
      <c r="H2013"/>
      <c r="I2013"/>
    </row>
    <row r="2014" spans="1:9" x14ac:dyDescent="0.25">
      <c r="A2014"/>
      <c r="B2014"/>
      <c r="C2014"/>
      <c r="D2014"/>
      <c r="E2014"/>
      <c r="F2014"/>
      <c r="G2014"/>
      <c r="H2014"/>
      <c r="I2014"/>
    </row>
    <row r="2015" spans="1:9" x14ac:dyDescent="0.25">
      <c r="A2015"/>
      <c r="B2015"/>
      <c r="C2015"/>
      <c r="D2015"/>
      <c r="E2015"/>
      <c r="F2015"/>
      <c r="G2015"/>
      <c r="H2015"/>
      <c r="I2015"/>
    </row>
    <row r="2016" spans="1:9" x14ac:dyDescent="0.25">
      <c r="A2016"/>
      <c r="B2016"/>
      <c r="C2016"/>
      <c r="D2016"/>
      <c r="E2016"/>
      <c r="F2016"/>
      <c r="G2016"/>
      <c r="H2016"/>
      <c r="I2016"/>
    </row>
    <row r="2017" spans="1:9" x14ac:dyDescent="0.25">
      <c r="A2017"/>
      <c r="B2017"/>
      <c r="C2017"/>
      <c r="D2017"/>
      <c r="E2017"/>
      <c r="F2017"/>
      <c r="G2017"/>
      <c r="H2017"/>
      <c r="I2017"/>
    </row>
    <row r="2018" spans="1:9" x14ac:dyDescent="0.25">
      <c r="A2018"/>
      <c r="B2018"/>
      <c r="C2018"/>
      <c r="D2018"/>
      <c r="E2018"/>
      <c r="F2018"/>
      <c r="G2018"/>
      <c r="H2018"/>
      <c r="I2018"/>
    </row>
    <row r="2019" spans="1:9" x14ac:dyDescent="0.25">
      <c r="A2019"/>
      <c r="B2019"/>
      <c r="C2019"/>
      <c r="D2019"/>
      <c r="E2019"/>
      <c r="F2019"/>
      <c r="G2019"/>
      <c r="H2019"/>
      <c r="I2019"/>
    </row>
    <row r="2020" spans="1:9" x14ac:dyDescent="0.25">
      <c r="A2020"/>
      <c r="B2020"/>
      <c r="C2020"/>
      <c r="D2020"/>
      <c r="E2020"/>
      <c r="F2020"/>
      <c r="G2020"/>
      <c r="H2020"/>
      <c r="I2020"/>
    </row>
    <row r="2021" spans="1:9" x14ac:dyDescent="0.25">
      <c r="A2021"/>
      <c r="B2021"/>
      <c r="C2021"/>
      <c r="D2021"/>
      <c r="E2021"/>
      <c r="F2021"/>
      <c r="G2021"/>
      <c r="H2021"/>
      <c r="I2021"/>
    </row>
    <row r="2022" spans="1:9" x14ac:dyDescent="0.25">
      <c r="A2022"/>
      <c r="B2022"/>
      <c r="C2022"/>
      <c r="D2022"/>
      <c r="E2022"/>
      <c r="F2022"/>
      <c r="G2022"/>
      <c r="H2022"/>
      <c r="I2022"/>
    </row>
    <row r="2023" spans="1:9" x14ac:dyDescent="0.25">
      <c r="A2023"/>
      <c r="B2023"/>
      <c r="C2023"/>
      <c r="D2023"/>
      <c r="E2023"/>
      <c r="F2023"/>
      <c r="G2023"/>
      <c r="H2023"/>
      <c r="I2023"/>
    </row>
    <row r="2024" spans="1:9" x14ac:dyDescent="0.25">
      <c r="A2024"/>
      <c r="B2024"/>
      <c r="C2024"/>
      <c r="D2024"/>
      <c r="E2024"/>
      <c r="F2024"/>
      <c r="G2024"/>
      <c r="H2024"/>
      <c r="I2024"/>
    </row>
    <row r="2025" spans="1:9" x14ac:dyDescent="0.25">
      <c r="A2025"/>
      <c r="B2025"/>
      <c r="C2025"/>
      <c r="D2025"/>
      <c r="E2025"/>
      <c r="F2025"/>
      <c r="G2025"/>
      <c r="H2025"/>
      <c r="I2025"/>
    </row>
    <row r="2026" spans="1:9" x14ac:dyDescent="0.25">
      <c r="A2026"/>
      <c r="B2026"/>
      <c r="C2026"/>
      <c r="D2026"/>
      <c r="E2026"/>
      <c r="F2026"/>
      <c r="G2026"/>
      <c r="H2026"/>
      <c r="I2026"/>
    </row>
  </sheetData>
  <sheetProtection algorithmName="SHA-512" hashValue="bOg4WqJ+T0Y9LHq6DPpLesF3PKF59kC1BpgUfY6Y/YahD46gbCPSTVyzcwsryJyMyoUv0CZGX/CmmzPxZPjJbQ==" saltValue="HUvNoY0YdNS2zsWtUKbIj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2">
    <tabColor theme="0"/>
  </sheetPr>
  <dimension ref="A1:J269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570312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685</v>
      </c>
      <c r="B1" s="95"/>
    </row>
    <row r="2" spans="1:9" x14ac:dyDescent="0.25">
      <c r="A2" s="102" t="s">
        <v>3</v>
      </c>
      <c r="B2" s="96">
        <v>270000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45" x14ac:dyDescent="0.25">
      <c r="A5" s="96" t="s">
        <v>180</v>
      </c>
      <c r="B5" s="96" t="s">
        <v>584</v>
      </c>
      <c r="C5" s="96" t="s">
        <v>618</v>
      </c>
      <c r="D5" s="96" t="s">
        <v>611</v>
      </c>
      <c r="E5" s="98">
        <v>42653</v>
      </c>
      <c r="F5" s="98">
        <v>43055</v>
      </c>
      <c r="G5" s="96">
        <v>4</v>
      </c>
      <c r="H5" s="96">
        <v>4</v>
      </c>
      <c r="I5" s="115">
        <v>6.4</v>
      </c>
    </row>
    <row r="6" spans="1:9" ht="45" x14ac:dyDescent="0.25">
      <c r="A6" s="96" t="s">
        <v>47</v>
      </c>
      <c r="B6" s="96" t="s">
        <v>520</v>
      </c>
      <c r="C6" s="96" t="s">
        <v>550</v>
      </c>
      <c r="D6" s="96" t="s">
        <v>611</v>
      </c>
      <c r="E6" s="98">
        <v>42591</v>
      </c>
      <c r="F6" s="98">
        <v>42640</v>
      </c>
      <c r="G6" s="96">
        <v>80</v>
      </c>
      <c r="H6" s="96">
        <v>80</v>
      </c>
      <c r="I6" s="115">
        <v>200</v>
      </c>
    </row>
    <row r="7" spans="1:9" ht="75" x14ac:dyDescent="0.25">
      <c r="A7" s="96" t="s">
        <v>59</v>
      </c>
      <c r="B7" s="96" t="s">
        <v>520</v>
      </c>
      <c r="C7" s="96" t="s">
        <v>548</v>
      </c>
      <c r="D7" s="96" t="s">
        <v>611</v>
      </c>
      <c r="E7" s="98">
        <v>42591</v>
      </c>
      <c r="F7" s="98">
        <v>42772</v>
      </c>
      <c r="G7" s="96">
        <v>20</v>
      </c>
      <c r="H7" s="96">
        <v>20</v>
      </c>
      <c r="I7" s="115">
        <v>6.4</v>
      </c>
    </row>
    <row r="8" spans="1:9" s="96" customFormat="1" ht="75" x14ac:dyDescent="0.25">
      <c r="A8" s="96" t="s">
        <v>60</v>
      </c>
      <c r="B8" s="96" t="s">
        <v>520</v>
      </c>
      <c r="C8" s="96" t="s">
        <v>548</v>
      </c>
      <c r="D8" s="96" t="s">
        <v>611</v>
      </c>
      <c r="E8" s="98">
        <v>42591</v>
      </c>
      <c r="F8" s="98">
        <v>42772</v>
      </c>
      <c r="G8" s="96">
        <v>10</v>
      </c>
      <c r="H8" s="96">
        <v>10</v>
      </c>
      <c r="I8" s="115">
        <v>3.2</v>
      </c>
    </row>
    <row r="9" spans="1:9" s="96" customFormat="1" ht="45" x14ac:dyDescent="0.25">
      <c r="A9" s="96" t="s">
        <v>81</v>
      </c>
      <c r="B9" s="96" t="s">
        <v>520</v>
      </c>
      <c r="C9" s="96" t="s">
        <v>535</v>
      </c>
      <c r="D9" s="96" t="s">
        <v>611</v>
      </c>
      <c r="E9" s="98">
        <v>42591</v>
      </c>
      <c r="F9" s="98">
        <v>42640</v>
      </c>
      <c r="G9" s="96">
        <v>2</v>
      </c>
      <c r="H9" s="96">
        <v>2</v>
      </c>
      <c r="I9" s="115">
        <v>3.4</v>
      </c>
    </row>
    <row r="10" spans="1:9" s="96" customFormat="1" ht="30" x14ac:dyDescent="0.25">
      <c r="A10" s="96" t="s">
        <v>77</v>
      </c>
      <c r="B10" s="96" t="s">
        <v>520</v>
      </c>
      <c r="C10" s="96" t="s">
        <v>536</v>
      </c>
      <c r="D10" s="96" t="s">
        <v>611</v>
      </c>
      <c r="E10" s="98">
        <v>42591</v>
      </c>
      <c r="F10" s="98">
        <v>42667</v>
      </c>
      <c r="G10" s="96">
        <v>2</v>
      </c>
      <c r="H10" s="96">
        <v>2</v>
      </c>
      <c r="I10" s="115">
        <v>1.9</v>
      </c>
    </row>
    <row r="11" spans="1:9" s="96" customFormat="1" ht="30" x14ac:dyDescent="0.25">
      <c r="A11" s="96" t="s">
        <v>78</v>
      </c>
      <c r="B11" s="96" t="s">
        <v>520</v>
      </c>
      <c r="C11" s="96" t="s">
        <v>536</v>
      </c>
      <c r="D11" s="96" t="s">
        <v>611</v>
      </c>
      <c r="E11" s="98">
        <v>42591</v>
      </c>
      <c r="F11" s="98">
        <v>42667</v>
      </c>
      <c r="G11" s="96">
        <v>2</v>
      </c>
      <c r="H11" s="96">
        <v>2</v>
      </c>
      <c r="I11" s="115">
        <v>1.98</v>
      </c>
    </row>
    <row r="12" spans="1:9" s="96" customFormat="1" ht="30" x14ac:dyDescent="0.25">
      <c r="A12" s="96" t="s">
        <v>79</v>
      </c>
      <c r="B12" s="96" t="s">
        <v>520</v>
      </c>
      <c r="C12" s="96" t="s">
        <v>548</v>
      </c>
      <c r="D12" s="96" t="s">
        <v>611</v>
      </c>
      <c r="E12" s="98">
        <v>42591</v>
      </c>
      <c r="F12" s="98">
        <v>42772</v>
      </c>
      <c r="G12" s="96">
        <v>2</v>
      </c>
      <c r="H12" s="96">
        <v>2</v>
      </c>
      <c r="I12" s="115">
        <v>2.58</v>
      </c>
    </row>
    <row r="13" spans="1:9" s="96" customFormat="1" ht="45" x14ac:dyDescent="0.25">
      <c r="A13" s="96" t="s">
        <v>121</v>
      </c>
      <c r="B13" s="96" t="s">
        <v>520</v>
      </c>
      <c r="C13" s="96" t="s">
        <v>541</v>
      </c>
      <c r="D13" s="96" t="s">
        <v>611</v>
      </c>
      <c r="E13" s="98">
        <v>42591</v>
      </c>
      <c r="F13" s="98">
        <v>42641</v>
      </c>
      <c r="G13" s="96">
        <v>2</v>
      </c>
      <c r="H13" s="96">
        <v>2</v>
      </c>
      <c r="I13" s="115">
        <v>39.979999999999997</v>
      </c>
    </row>
    <row r="14" spans="1:9" s="96" customFormat="1" ht="45" x14ac:dyDescent="0.25">
      <c r="A14" s="96" t="s">
        <v>121</v>
      </c>
      <c r="B14" s="96" t="s">
        <v>584</v>
      </c>
      <c r="C14" s="96" t="s">
        <v>641</v>
      </c>
      <c r="D14" s="96" t="s">
        <v>611</v>
      </c>
      <c r="E14" s="98">
        <v>42663</v>
      </c>
      <c r="F14" s="98">
        <v>42724</v>
      </c>
      <c r="G14" s="96">
        <v>1</v>
      </c>
      <c r="H14" s="96">
        <v>1</v>
      </c>
      <c r="I14" s="115">
        <v>19.989999999999998</v>
      </c>
    </row>
    <row r="15" spans="1:9" ht="45" x14ac:dyDescent="0.25">
      <c r="A15" s="96" t="s">
        <v>123</v>
      </c>
      <c r="B15" s="96" t="s">
        <v>520</v>
      </c>
      <c r="C15" s="96" t="s">
        <v>548</v>
      </c>
      <c r="D15" s="96" t="s">
        <v>611</v>
      </c>
      <c r="E15" s="98">
        <v>42591</v>
      </c>
      <c r="F15" s="98">
        <v>42772</v>
      </c>
      <c r="G15" s="96">
        <v>4</v>
      </c>
      <c r="H15" s="96">
        <v>4</v>
      </c>
      <c r="I15" s="115">
        <v>23.36</v>
      </c>
    </row>
    <row r="16" spans="1:9" ht="45" x14ac:dyDescent="0.25">
      <c r="A16" s="96" t="s">
        <v>123</v>
      </c>
      <c r="B16" s="96" t="s">
        <v>584</v>
      </c>
      <c r="C16" s="96" t="s">
        <v>622</v>
      </c>
      <c r="D16" s="96" t="s">
        <v>611</v>
      </c>
      <c r="E16" s="98">
        <v>42653</v>
      </c>
      <c r="F16" s="98">
        <v>42758</v>
      </c>
      <c r="G16" s="96">
        <v>4</v>
      </c>
      <c r="H16" s="96">
        <v>4</v>
      </c>
      <c r="I16" s="115">
        <v>23.36</v>
      </c>
    </row>
    <row r="17" spans="1:9" ht="45" x14ac:dyDescent="0.25">
      <c r="A17" s="96" t="s">
        <v>132</v>
      </c>
      <c r="B17" s="96" t="s">
        <v>520</v>
      </c>
      <c r="C17" s="96" t="s">
        <v>542</v>
      </c>
      <c r="D17" s="96" t="s">
        <v>611</v>
      </c>
      <c r="E17" s="98">
        <v>42591</v>
      </c>
      <c r="F17" s="98">
        <v>42660</v>
      </c>
      <c r="G17" s="96">
        <v>4</v>
      </c>
      <c r="H17" s="96">
        <v>4</v>
      </c>
      <c r="I17" s="115">
        <v>8</v>
      </c>
    </row>
    <row r="18" spans="1:9" ht="45" x14ac:dyDescent="0.25">
      <c r="A18" s="96" t="s">
        <v>132</v>
      </c>
      <c r="B18" s="96" t="s">
        <v>584</v>
      </c>
      <c r="C18" s="96" t="s">
        <v>642</v>
      </c>
      <c r="D18" s="96" t="s">
        <v>611</v>
      </c>
      <c r="E18" s="98">
        <v>42663</v>
      </c>
      <c r="F18" s="98">
        <v>42703</v>
      </c>
      <c r="G18" s="96">
        <v>2</v>
      </c>
      <c r="H18" s="96">
        <v>2</v>
      </c>
      <c r="I18" s="115">
        <v>4</v>
      </c>
    </row>
    <row r="19" spans="1:9" ht="105" x14ac:dyDescent="0.25">
      <c r="A19" s="96" t="s">
        <v>137</v>
      </c>
      <c r="B19" s="96" t="s">
        <v>520</v>
      </c>
      <c r="C19" s="96" t="s">
        <v>539</v>
      </c>
      <c r="D19" s="96" t="s">
        <v>611</v>
      </c>
      <c r="E19" s="98">
        <v>42591</v>
      </c>
      <c r="F19" s="98">
        <v>42633</v>
      </c>
      <c r="G19" s="96">
        <v>1</v>
      </c>
      <c r="H19" s="96">
        <v>1</v>
      </c>
      <c r="I19" s="115">
        <v>11.42</v>
      </c>
    </row>
    <row r="20" spans="1:9" ht="105" x14ac:dyDescent="0.25">
      <c r="A20" s="96" t="s">
        <v>137</v>
      </c>
      <c r="B20" s="96" t="s">
        <v>584</v>
      </c>
      <c r="C20" s="96" t="s">
        <v>640</v>
      </c>
      <c r="D20" s="96" t="s">
        <v>611</v>
      </c>
      <c r="E20" s="98">
        <v>42663</v>
      </c>
      <c r="F20" s="98">
        <v>42759</v>
      </c>
      <c r="G20" s="96">
        <v>4</v>
      </c>
      <c r="H20" s="96">
        <v>4</v>
      </c>
      <c r="I20" s="115">
        <v>45.68</v>
      </c>
    </row>
    <row r="21" spans="1:9" s="96" customFormat="1" ht="30" x14ac:dyDescent="0.25">
      <c r="A21" s="96" t="s">
        <v>144</v>
      </c>
      <c r="B21" s="96" t="s">
        <v>520</v>
      </c>
      <c r="C21" s="96" t="s">
        <v>539</v>
      </c>
      <c r="D21" s="96" t="s">
        <v>611</v>
      </c>
      <c r="E21" s="98">
        <v>42591</v>
      </c>
      <c r="F21" s="98">
        <v>42633</v>
      </c>
      <c r="G21" s="96">
        <v>4</v>
      </c>
      <c r="H21" s="96">
        <v>4</v>
      </c>
      <c r="I21" s="115">
        <v>42.8</v>
      </c>
    </row>
    <row r="22" spans="1:9" s="96" customFormat="1" ht="30" x14ac:dyDescent="0.25">
      <c r="A22" s="96" t="s">
        <v>179</v>
      </c>
      <c r="B22" s="96" t="s">
        <v>520</v>
      </c>
      <c r="C22" s="96" t="s">
        <v>542</v>
      </c>
      <c r="D22" s="96" t="s">
        <v>611</v>
      </c>
      <c r="E22" s="98">
        <v>42591</v>
      </c>
      <c r="F22" s="98">
        <v>42660</v>
      </c>
      <c r="G22" s="96">
        <v>4</v>
      </c>
      <c r="H22" s="96">
        <v>4</v>
      </c>
      <c r="I22" s="115">
        <v>11.2</v>
      </c>
    </row>
    <row r="23" spans="1:9" s="96" customFormat="1" ht="45" x14ac:dyDescent="0.25">
      <c r="A23" s="96" t="s">
        <v>52</v>
      </c>
      <c r="B23" s="96" t="s">
        <v>584</v>
      </c>
      <c r="C23" s="96" t="s">
        <v>618</v>
      </c>
      <c r="D23" s="96" t="s">
        <v>611</v>
      </c>
      <c r="E23" s="98">
        <v>42653</v>
      </c>
      <c r="F23" s="98">
        <v>43055</v>
      </c>
      <c r="G23" s="96">
        <v>10</v>
      </c>
      <c r="H23" s="96">
        <v>10</v>
      </c>
      <c r="I23" s="115">
        <v>5.6999999999999993</v>
      </c>
    </row>
    <row r="24" spans="1:9" s="96" customFormat="1" ht="45" x14ac:dyDescent="0.25">
      <c r="A24" s="96" t="s">
        <v>68</v>
      </c>
      <c r="B24" s="96" t="s">
        <v>584</v>
      </c>
      <c r="C24" s="96" t="s">
        <v>618</v>
      </c>
      <c r="D24" s="96" t="s">
        <v>611</v>
      </c>
      <c r="E24" s="98">
        <v>42653</v>
      </c>
      <c r="F24" s="98">
        <v>43055</v>
      </c>
      <c r="G24" s="96">
        <v>8</v>
      </c>
      <c r="H24" s="96">
        <v>8</v>
      </c>
      <c r="I24" s="115">
        <v>6.8</v>
      </c>
    </row>
    <row r="25" spans="1:9" s="96" customFormat="1" ht="45" x14ac:dyDescent="0.25">
      <c r="A25" s="96" t="s">
        <v>105</v>
      </c>
      <c r="B25" s="96" t="s">
        <v>584</v>
      </c>
      <c r="C25" s="96" t="s">
        <v>618</v>
      </c>
      <c r="D25" s="96" t="s">
        <v>611</v>
      </c>
      <c r="E25" s="98">
        <v>42653</v>
      </c>
      <c r="F25" s="98">
        <v>43055</v>
      </c>
      <c r="G25" s="96">
        <v>5</v>
      </c>
      <c r="H25" s="96">
        <v>5</v>
      </c>
      <c r="I25" s="115">
        <v>5</v>
      </c>
    </row>
    <row r="26" spans="1:9" s="96" customFormat="1" ht="45" x14ac:dyDescent="0.25">
      <c r="A26" s="96" t="s">
        <v>174</v>
      </c>
      <c r="B26" s="96" t="s">
        <v>520</v>
      </c>
      <c r="C26" s="96" t="s">
        <v>538</v>
      </c>
      <c r="D26" s="96" t="s">
        <v>611</v>
      </c>
      <c r="E26" s="98">
        <v>42591</v>
      </c>
      <c r="F26" s="98">
        <v>42646</v>
      </c>
      <c r="G26" s="96">
        <v>4</v>
      </c>
      <c r="H26" s="96">
        <v>4</v>
      </c>
      <c r="I26" s="115">
        <v>30.16</v>
      </c>
    </row>
    <row r="27" spans="1:9" s="96" customFormat="1" ht="75" x14ac:dyDescent="0.25">
      <c r="A27" s="96" t="s">
        <v>150</v>
      </c>
      <c r="B27" s="96" t="s">
        <v>520</v>
      </c>
      <c r="C27" s="96" t="s">
        <v>539</v>
      </c>
      <c r="D27" s="96" t="s">
        <v>611</v>
      </c>
      <c r="E27" s="98">
        <v>42591</v>
      </c>
      <c r="F27" s="98">
        <v>42633</v>
      </c>
      <c r="G27" s="96">
        <v>1</v>
      </c>
      <c r="H27" s="96">
        <v>1</v>
      </c>
      <c r="I27" s="115">
        <v>6.34</v>
      </c>
    </row>
    <row r="28" spans="1:9" s="96" customFormat="1" ht="30" x14ac:dyDescent="0.25">
      <c r="A28" s="96" t="s">
        <v>62</v>
      </c>
      <c r="B28" s="96" t="s">
        <v>584</v>
      </c>
      <c r="C28" s="96" t="s">
        <v>618</v>
      </c>
      <c r="D28" s="96" t="s">
        <v>611</v>
      </c>
      <c r="E28" s="98">
        <v>42653</v>
      </c>
      <c r="F28" s="98">
        <v>43055</v>
      </c>
      <c r="G28" s="96">
        <v>4</v>
      </c>
      <c r="H28" s="96">
        <v>4</v>
      </c>
      <c r="I28" s="115">
        <v>5.2</v>
      </c>
    </row>
    <row r="29" spans="1:9" s="96" customFormat="1" ht="30" x14ac:dyDescent="0.25">
      <c r="A29" s="96" t="s">
        <v>65</v>
      </c>
      <c r="B29" s="96" t="s">
        <v>584</v>
      </c>
      <c r="C29" s="96" t="s">
        <v>618</v>
      </c>
      <c r="D29" s="96" t="s">
        <v>611</v>
      </c>
      <c r="E29" s="98">
        <v>42653</v>
      </c>
      <c r="F29" s="98">
        <v>43055</v>
      </c>
      <c r="G29" s="96">
        <v>4</v>
      </c>
      <c r="H29" s="96">
        <v>4</v>
      </c>
      <c r="I29" s="115">
        <v>5.2</v>
      </c>
    </row>
    <row r="30" spans="1:9" s="96" customFormat="1" ht="60" x14ac:dyDescent="0.25">
      <c r="A30" s="96" t="s">
        <v>69</v>
      </c>
      <c r="B30" s="96" t="s">
        <v>584</v>
      </c>
      <c r="C30" s="96" t="s">
        <v>618</v>
      </c>
      <c r="D30" s="96" t="s">
        <v>611</v>
      </c>
      <c r="E30" s="98">
        <v>42653</v>
      </c>
      <c r="F30" s="98">
        <v>43055</v>
      </c>
      <c r="G30" s="96">
        <v>8</v>
      </c>
      <c r="H30" s="96">
        <v>8</v>
      </c>
      <c r="I30" s="115">
        <v>6.8</v>
      </c>
    </row>
    <row r="31" spans="1:9" s="96" customFormat="1" ht="30" x14ac:dyDescent="0.25">
      <c r="A31" s="96" t="s">
        <v>66</v>
      </c>
      <c r="B31" s="96" t="s">
        <v>584</v>
      </c>
      <c r="C31" s="96" t="s">
        <v>618</v>
      </c>
      <c r="D31" s="96" t="s">
        <v>611</v>
      </c>
      <c r="E31" s="98">
        <v>42653</v>
      </c>
      <c r="F31" s="98">
        <v>43055</v>
      </c>
      <c r="G31" s="96">
        <v>8</v>
      </c>
      <c r="H31" s="96">
        <v>8</v>
      </c>
      <c r="I31" s="115">
        <v>6.8</v>
      </c>
    </row>
    <row r="32" spans="1:9" s="96" customFormat="1" ht="30" x14ac:dyDescent="0.25">
      <c r="A32" s="96" t="s">
        <v>67</v>
      </c>
      <c r="B32" s="96" t="s">
        <v>520</v>
      </c>
      <c r="C32" s="96" t="s">
        <v>542</v>
      </c>
      <c r="D32" s="96" t="s">
        <v>611</v>
      </c>
      <c r="E32" s="98">
        <v>42591</v>
      </c>
      <c r="F32" s="98">
        <v>42660</v>
      </c>
      <c r="G32" s="96">
        <v>10</v>
      </c>
      <c r="H32" s="96">
        <v>10</v>
      </c>
      <c r="I32" s="115">
        <v>8.5</v>
      </c>
    </row>
    <row r="33" spans="1:10" s="96" customFormat="1" ht="30" x14ac:dyDescent="0.25">
      <c r="A33" s="96" t="s">
        <v>67</v>
      </c>
      <c r="B33" s="96" t="s">
        <v>584</v>
      </c>
      <c r="C33" s="96" t="s">
        <v>642</v>
      </c>
      <c r="D33" s="96" t="s">
        <v>611</v>
      </c>
      <c r="E33" s="98">
        <v>42663</v>
      </c>
      <c r="F33" s="98">
        <v>42703</v>
      </c>
      <c r="G33" s="96">
        <v>8</v>
      </c>
      <c r="H33" s="96">
        <v>8</v>
      </c>
      <c r="I33" s="115">
        <v>6.8</v>
      </c>
    </row>
    <row r="34" spans="1:10" s="96" customFormat="1" ht="60" x14ac:dyDescent="0.25">
      <c r="A34" s="96" t="s">
        <v>116</v>
      </c>
      <c r="B34" s="96" t="s">
        <v>520</v>
      </c>
      <c r="C34" s="96" t="s">
        <v>541</v>
      </c>
      <c r="D34" s="96" t="s">
        <v>692</v>
      </c>
      <c r="E34" s="98">
        <v>42591</v>
      </c>
      <c r="F34" s="98">
        <v>42641</v>
      </c>
      <c r="G34" s="96">
        <v>20</v>
      </c>
      <c r="H34" s="96">
        <v>10</v>
      </c>
      <c r="I34" s="115">
        <v>12.2</v>
      </c>
    </row>
    <row r="35" spans="1:10" s="96" customFormat="1" ht="45" x14ac:dyDescent="0.25">
      <c r="A35" s="96" t="s">
        <v>125</v>
      </c>
      <c r="B35" s="96" t="s">
        <v>520</v>
      </c>
      <c r="C35" s="96" t="s">
        <v>540</v>
      </c>
      <c r="D35" s="96" t="s">
        <v>611</v>
      </c>
      <c r="E35" s="98">
        <v>42591</v>
      </c>
      <c r="F35" s="98">
        <v>42766</v>
      </c>
      <c r="G35" s="96">
        <v>1</v>
      </c>
      <c r="H35" s="96">
        <v>1</v>
      </c>
      <c r="I35" s="115">
        <v>7.75</v>
      </c>
    </row>
    <row r="36" spans="1:10" s="96" customFormat="1" ht="45" x14ac:dyDescent="0.25">
      <c r="A36" s="96" t="s">
        <v>48</v>
      </c>
      <c r="B36" s="96" t="s">
        <v>520</v>
      </c>
      <c r="C36" s="96" t="s">
        <v>543</v>
      </c>
      <c r="D36" s="96" t="s">
        <v>611</v>
      </c>
      <c r="E36" s="98">
        <v>42591</v>
      </c>
      <c r="F36" s="98">
        <v>42639</v>
      </c>
      <c r="G36" s="96">
        <v>4</v>
      </c>
      <c r="H36" s="96">
        <v>4</v>
      </c>
      <c r="I36" s="115">
        <v>1.6</v>
      </c>
    </row>
    <row r="37" spans="1:10" s="96" customFormat="1" ht="30" x14ac:dyDescent="0.25">
      <c r="A37" s="96" t="s">
        <v>49</v>
      </c>
      <c r="B37" s="96" t="s">
        <v>520</v>
      </c>
      <c r="C37" s="96" t="s">
        <v>536</v>
      </c>
      <c r="D37" s="96" t="s">
        <v>611</v>
      </c>
      <c r="E37" s="98">
        <v>42591</v>
      </c>
      <c r="F37" s="98">
        <v>42667</v>
      </c>
      <c r="G37" s="96">
        <v>8</v>
      </c>
      <c r="H37" s="96">
        <v>8</v>
      </c>
      <c r="I37" s="115">
        <v>27.92</v>
      </c>
    </row>
    <row r="38" spans="1:10" s="96" customFormat="1" ht="30" x14ac:dyDescent="0.25">
      <c r="A38" s="96" t="s">
        <v>49</v>
      </c>
      <c r="B38" s="96" t="s">
        <v>584</v>
      </c>
      <c r="C38" s="96" t="s">
        <v>639</v>
      </c>
      <c r="D38" s="96" t="s">
        <v>611</v>
      </c>
      <c r="E38" s="98">
        <v>42663</v>
      </c>
      <c r="F38" s="98">
        <v>42678</v>
      </c>
      <c r="G38" s="96">
        <v>5</v>
      </c>
      <c r="H38" s="96">
        <v>5</v>
      </c>
      <c r="I38" s="115">
        <v>17.450000000000003</v>
      </c>
    </row>
    <row r="39" spans="1:10" s="96" customFormat="1" ht="30" x14ac:dyDescent="0.25">
      <c r="A39" s="96" t="s">
        <v>166</v>
      </c>
      <c r="B39" s="96" t="s">
        <v>520</v>
      </c>
      <c r="C39" s="96" t="s">
        <v>543</v>
      </c>
      <c r="D39" s="96" t="s">
        <v>611</v>
      </c>
      <c r="E39" s="98">
        <v>42591</v>
      </c>
      <c r="F39" s="98">
        <v>42639</v>
      </c>
      <c r="G39" s="96">
        <v>20</v>
      </c>
      <c r="H39" s="96">
        <v>20</v>
      </c>
      <c r="I39" s="115">
        <v>18.799999999999997</v>
      </c>
    </row>
    <row r="40" spans="1:10" s="96" customFormat="1" ht="30" x14ac:dyDescent="0.25">
      <c r="A40" s="96" t="s">
        <v>178</v>
      </c>
      <c r="B40" s="96" t="s">
        <v>520</v>
      </c>
      <c r="C40" s="96" t="s">
        <v>548</v>
      </c>
      <c r="D40" s="96" t="s">
        <v>611</v>
      </c>
      <c r="E40" s="98">
        <v>42591</v>
      </c>
      <c r="F40" s="98">
        <v>42772</v>
      </c>
      <c r="G40" s="96">
        <v>4</v>
      </c>
      <c r="H40" s="96">
        <v>4</v>
      </c>
      <c r="I40" s="115">
        <v>10.76</v>
      </c>
    </row>
    <row r="41" spans="1:10" s="96" customFormat="1" ht="30" x14ac:dyDescent="0.25">
      <c r="A41" s="96" t="s">
        <v>57</v>
      </c>
      <c r="B41" s="96" t="s">
        <v>520</v>
      </c>
      <c r="C41" s="96" t="s">
        <v>539</v>
      </c>
      <c r="D41" s="96" t="s">
        <v>611</v>
      </c>
      <c r="E41" s="98">
        <v>42591</v>
      </c>
      <c r="F41" s="98">
        <v>42633</v>
      </c>
      <c r="G41" s="96">
        <v>8</v>
      </c>
      <c r="H41" s="96">
        <v>8</v>
      </c>
      <c r="I41" s="115">
        <v>20.399999999999999</v>
      </c>
    </row>
    <row r="42" spans="1:10" s="96" customFormat="1" ht="45" x14ac:dyDescent="0.25">
      <c r="A42" s="96" t="s">
        <v>110</v>
      </c>
      <c r="B42" s="96" t="s">
        <v>584</v>
      </c>
      <c r="C42" s="96" t="s">
        <v>614</v>
      </c>
      <c r="D42" s="96" t="s">
        <v>611</v>
      </c>
      <c r="E42" s="98">
        <v>42653</v>
      </c>
      <c r="F42" s="98">
        <v>42753</v>
      </c>
      <c r="G42" s="96">
        <v>10</v>
      </c>
      <c r="H42" s="96">
        <v>10</v>
      </c>
      <c r="I42" s="115">
        <v>9.6999999999999993</v>
      </c>
    </row>
    <row r="43" spans="1:10" s="96" customFormat="1" ht="60" x14ac:dyDescent="0.25">
      <c r="A43" s="96" t="s">
        <v>46</v>
      </c>
      <c r="B43" s="96" t="s">
        <v>520</v>
      </c>
      <c r="C43" s="96" t="s">
        <v>550</v>
      </c>
      <c r="D43" s="96" t="s">
        <v>611</v>
      </c>
      <c r="E43" s="98">
        <v>42591</v>
      </c>
      <c r="F43" s="98">
        <v>42640</v>
      </c>
      <c r="G43" s="96">
        <v>4</v>
      </c>
      <c r="H43" s="96">
        <v>4</v>
      </c>
      <c r="I43" s="115">
        <v>7.8</v>
      </c>
    </row>
    <row r="44" spans="1:10" s="96" customFormat="1" ht="60" x14ac:dyDescent="0.25">
      <c r="A44" s="96" t="s">
        <v>46</v>
      </c>
      <c r="B44" s="96" t="s">
        <v>584</v>
      </c>
      <c r="C44" s="96" t="s">
        <v>645</v>
      </c>
      <c r="D44" s="96" t="s">
        <v>611</v>
      </c>
      <c r="E44" s="98">
        <v>42663</v>
      </c>
      <c r="F44" s="98">
        <v>42765</v>
      </c>
      <c r="G44" s="96">
        <v>4</v>
      </c>
      <c r="H44" s="96">
        <v>4</v>
      </c>
      <c r="I44" s="115">
        <v>7.8</v>
      </c>
    </row>
    <row r="45" spans="1:10" s="96" customFormat="1" ht="30" x14ac:dyDescent="0.25">
      <c r="A45" s="96" t="s">
        <v>75</v>
      </c>
      <c r="B45" s="96" t="s">
        <v>520</v>
      </c>
      <c r="C45" s="96" t="s">
        <v>543</v>
      </c>
      <c r="D45" s="96" t="s">
        <v>611</v>
      </c>
      <c r="E45" s="98">
        <v>42591</v>
      </c>
      <c r="F45" s="98">
        <v>42639</v>
      </c>
      <c r="G45" s="96">
        <v>20</v>
      </c>
      <c r="H45" s="96">
        <v>20</v>
      </c>
      <c r="I45" s="115">
        <v>7.6</v>
      </c>
    </row>
    <row r="46" spans="1:10" s="96" customFormat="1" ht="30.75" thickBot="1" x14ac:dyDescent="0.3">
      <c r="A46" s="96" t="s">
        <v>75</v>
      </c>
      <c r="B46" s="96" t="s">
        <v>584</v>
      </c>
      <c r="C46" s="96" t="s">
        <v>619</v>
      </c>
      <c r="D46" s="96" t="s">
        <v>611</v>
      </c>
      <c r="E46" s="98">
        <v>42653</v>
      </c>
      <c r="F46" s="98">
        <v>42769</v>
      </c>
      <c r="G46" s="96">
        <v>50</v>
      </c>
      <c r="H46" s="96">
        <v>50</v>
      </c>
      <c r="I46" s="115">
        <v>19</v>
      </c>
    </row>
    <row r="47" spans="1:10" s="96" customFormat="1" ht="46.5" thickTop="1" thickBot="1" x14ac:dyDescent="0.3">
      <c r="A47" s="96" t="s">
        <v>134</v>
      </c>
      <c r="B47" s="96" t="s">
        <v>520</v>
      </c>
      <c r="C47" s="96" t="s">
        <v>547</v>
      </c>
      <c r="D47" s="96" t="s">
        <v>611</v>
      </c>
      <c r="E47" s="98">
        <v>42591</v>
      </c>
      <c r="F47" s="98">
        <v>42725</v>
      </c>
      <c r="G47" s="96">
        <v>2</v>
      </c>
      <c r="H47" s="96">
        <v>2</v>
      </c>
      <c r="I47" s="115">
        <v>20.98</v>
      </c>
    </row>
    <row r="48" spans="1:10" s="96" customFormat="1" ht="45.75" thickTop="1" x14ac:dyDescent="0.25">
      <c r="A48" s="96" t="s">
        <v>134</v>
      </c>
      <c r="B48" s="96" t="s">
        <v>584</v>
      </c>
      <c r="C48" s="96" t="s">
        <v>644</v>
      </c>
      <c r="D48" s="96" t="s">
        <v>611</v>
      </c>
      <c r="E48" s="98">
        <v>42663</v>
      </c>
      <c r="F48" s="98">
        <v>42725</v>
      </c>
      <c r="G48" s="96">
        <v>4</v>
      </c>
      <c r="H48" s="96">
        <v>4</v>
      </c>
      <c r="I48" s="115">
        <v>41.96</v>
      </c>
      <c r="J48" s="114"/>
    </row>
    <row r="49" spans="1:9" s="96" customFormat="1" ht="45" x14ac:dyDescent="0.25">
      <c r="A49" s="96" t="s">
        <v>114</v>
      </c>
      <c r="B49" s="96" t="s">
        <v>520</v>
      </c>
      <c r="C49" s="96" t="s">
        <v>546</v>
      </c>
      <c r="D49" s="96" t="s">
        <v>611</v>
      </c>
      <c r="E49" s="98">
        <v>42591</v>
      </c>
      <c r="F49" s="98">
        <v>42653</v>
      </c>
      <c r="G49" s="96">
        <v>10</v>
      </c>
      <c r="H49" s="96">
        <v>10</v>
      </c>
      <c r="I49" s="115">
        <v>10.3</v>
      </c>
    </row>
    <row r="50" spans="1:9" s="96" customFormat="1" ht="45" x14ac:dyDescent="0.25">
      <c r="A50" s="96" t="s">
        <v>114</v>
      </c>
      <c r="B50" s="96" t="s">
        <v>584</v>
      </c>
      <c r="C50" s="96" t="s">
        <v>621</v>
      </c>
      <c r="D50" s="96" t="s">
        <v>611</v>
      </c>
      <c r="E50" s="98">
        <v>42653</v>
      </c>
      <c r="F50" s="98">
        <v>42758</v>
      </c>
      <c r="G50" s="96">
        <v>10</v>
      </c>
      <c r="H50" s="96">
        <v>10</v>
      </c>
      <c r="I50" s="115">
        <v>10.3</v>
      </c>
    </row>
    <row r="51" spans="1:9" s="96" customFormat="1" ht="30" x14ac:dyDescent="0.25">
      <c r="A51" s="96" t="s">
        <v>176</v>
      </c>
      <c r="B51" s="96" t="s">
        <v>520</v>
      </c>
      <c r="C51" s="96" t="s">
        <v>549</v>
      </c>
      <c r="D51" s="96" t="s">
        <v>611</v>
      </c>
      <c r="E51" s="98">
        <v>42591</v>
      </c>
      <c r="F51" s="98">
        <v>42717</v>
      </c>
      <c r="G51" s="96">
        <v>10</v>
      </c>
      <c r="H51" s="96">
        <v>10</v>
      </c>
      <c r="I51" s="115">
        <v>18.799999999999997</v>
      </c>
    </row>
    <row r="52" spans="1:9" s="96" customFormat="1" ht="45" x14ac:dyDescent="0.25">
      <c r="A52" s="96" t="s">
        <v>55</v>
      </c>
      <c r="B52" s="96" t="s">
        <v>584</v>
      </c>
      <c r="C52" s="96" t="s">
        <v>617</v>
      </c>
      <c r="D52" s="96" t="s">
        <v>611</v>
      </c>
      <c r="E52" s="98">
        <v>42653</v>
      </c>
      <c r="F52" s="98">
        <v>42747</v>
      </c>
      <c r="G52" s="96">
        <v>10</v>
      </c>
      <c r="H52" s="96">
        <v>10</v>
      </c>
      <c r="I52" s="115">
        <v>6</v>
      </c>
    </row>
    <row r="53" spans="1:9" s="96" customFormat="1" ht="45" x14ac:dyDescent="0.25">
      <c r="A53" s="96" t="s">
        <v>108</v>
      </c>
      <c r="B53" s="96" t="s">
        <v>584</v>
      </c>
      <c r="C53" s="96" t="s">
        <v>618</v>
      </c>
      <c r="D53" s="96" t="s">
        <v>611</v>
      </c>
      <c r="E53" s="98">
        <v>42653</v>
      </c>
      <c r="F53" s="98">
        <v>43055</v>
      </c>
      <c r="G53" s="96">
        <v>5</v>
      </c>
      <c r="H53" s="96">
        <v>5</v>
      </c>
      <c r="I53" s="115">
        <v>4.4000000000000004</v>
      </c>
    </row>
    <row r="54" spans="1:9" s="96" customFormat="1" ht="30" x14ac:dyDescent="0.25">
      <c r="A54" s="96" t="s">
        <v>64</v>
      </c>
      <c r="B54" s="96" t="s">
        <v>584</v>
      </c>
      <c r="C54" s="96" t="s">
        <v>618</v>
      </c>
      <c r="D54" s="96" t="s">
        <v>611</v>
      </c>
      <c r="E54" s="98">
        <v>42653</v>
      </c>
      <c r="F54" s="98">
        <v>43055</v>
      </c>
      <c r="G54" s="96">
        <v>4</v>
      </c>
      <c r="H54" s="96">
        <v>4</v>
      </c>
      <c r="I54" s="115">
        <v>6</v>
      </c>
    </row>
    <row r="55" spans="1:9" s="96" customFormat="1" ht="60" x14ac:dyDescent="0.25">
      <c r="A55" s="96" t="s">
        <v>156</v>
      </c>
      <c r="B55" s="96" t="s">
        <v>520</v>
      </c>
      <c r="C55" s="96" t="s">
        <v>543</v>
      </c>
      <c r="D55" s="96" t="s">
        <v>611</v>
      </c>
      <c r="E55" s="98">
        <v>42591</v>
      </c>
      <c r="F55" s="98">
        <v>42639</v>
      </c>
      <c r="G55" s="96">
        <v>1</v>
      </c>
      <c r="H55" s="96">
        <v>1</v>
      </c>
      <c r="I55" s="115">
        <v>1.89</v>
      </c>
    </row>
    <row r="56" spans="1:9" s="96" customFormat="1" ht="60" x14ac:dyDescent="0.25">
      <c r="A56" s="96" t="s">
        <v>156</v>
      </c>
      <c r="B56" s="96" t="s">
        <v>584</v>
      </c>
      <c r="C56" s="96" t="s">
        <v>619</v>
      </c>
      <c r="D56" s="96" t="s">
        <v>611</v>
      </c>
      <c r="E56" s="98">
        <v>42653</v>
      </c>
      <c r="F56" s="98">
        <v>42769</v>
      </c>
      <c r="G56" s="96">
        <v>5</v>
      </c>
      <c r="H56" s="96">
        <v>5</v>
      </c>
      <c r="I56" s="115">
        <v>9.4499999999999993</v>
      </c>
    </row>
    <row r="57" spans="1:9" s="96" customFormat="1" ht="45" x14ac:dyDescent="0.25">
      <c r="A57" s="96" t="s">
        <v>158</v>
      </c>
      <c r="B57" s="96" t="s">
        <v>520</v>
      </c>
      <c r="C57" s="96" t="s">
        <v>543</v>
      </c>
      <c r="D57" s="96" t="s">
        <v>611</v>
      </c>
      <c r="E57" s="98">
        <v>42591</v>
      </c>
      <c r="F57" s="98">
        <v>42639</v>
      </c>
      <c r="G57" s="96">
        <v>1</v>
      </c>
      <c r="H57" s="96">
        <v>1</v>
      </c>
      <c r="I57" s="115">
        <v>2.02</v>
      </c>
    </row>
    <row r="58" spans="1:9" s="96" customFormat="1" ht="45" x14ac:dyDescent="0.25">
      <c r="A58" s="96" t="s">
        <v>170</v>
      </c>
      <c r="B58" s="96" t="s">
        <v>520</v>
      </c>
      <c r="C58" s="96" t="s">
        <v>542</v>
      </c>
      <c r="D58" s="96" t="s">
        <v>611</v>
      </c>
      <c r="E58" s="98">
        <v>42591</v>
      </c>
      <c r="F58" s="98">
        <v>42660</v>
      </c>
      <c r="G58" s="96">
        <v>120</v>
      </c>
      <c r="H58" s="96">
        <v>120</v>
      </c>
      <c r="I58" s="115">
        <v>156</v>
      </c>
    </row>
    <row r="59" spans="1:9" s="96" customFormat="1" ht="45" x14ac:dyDescent="0.25">
      <c r="A59" s="96" t="s">
        <v>170</v>
      </c>
      <c r="B59" s="96" t="s">
        <v>584</v>
      </c>
      <c r="C59" s="96" t="s">
        <v>642</v>
      </c>
      <c r="D59" s="96" t="s">
        <v>611</v>
      </c>
      <c r="E59" s="98">
        <v>42663</v>
      </c>
      <c r="F59" s="98">
        <v>42703</v>
      </c>
      <c r="G59" s="96">
        <v>80</v>
      </c>
      <c r="H59" s="96">
        <v>80</v>
      </c>
      <c r="I59" s="115">
        <v>104</v>
      </c>
    </row>
    <row r="60" spans="1:9" s="96" customFormat="1" ht="75" x14ac:dyDescent="0.25">
      <c r="A60" s="96" t="s">
        <v>135</v>
      </c>
      <c r="B60" s="96" t="s">
        <v>520</v>
      </c>
      <c r="C60" s="96" t="s">
        <v>545</v>
      </c>
      <c r="D60" s="96" t="s">
        <v>699</v>
      </c>
      <c r="E60" s="98">
        <v>42591</v>
      </c>
      <c r="F60" s="96" t="s">
        <v>671</v>
      </c>
      <c r="G60" s="96">
        <v>2</v>
      </c>
      <c r="H60" s="96">
        <v>2</v>
      </c>
      <c r="I60" s="115">
        <v>7.5</v>
      </c>
    </row>
    <row r="61" spans="1:9" s="96" customFormat="1" ht="75" x14ac:dyDescent="0.25">
      <c r="A61" s="96" t="s">
        <v>135</v>
      </c>
      <c r="B61" s="96" t="s">
        <v>584</v>
      </c>
      <c r="C61" s="96" t="s">
        <v>620</v>
      </c>
      <c r="D61" s="96" t="s">
        <v>693</v>
      </c>
      <c r="E61" s="98">
        <v>42653</v>
      </c>
      <c r="F61" s="96" t="s">
        <v>671</v>
      </c>
      <c r="G61" s="96">
        <v>1</v>
      </c>
      <c r="H61" s="96">
        <v>1</v>
      </c>
      <c r="I61" s="115">
        <v>3.75</v>
      </c>
    </row>
    <row r="62" spans="1:9" s="96" customFormat="1" ht="30" x14ac:dyDescent="0.25">
      <c r="A62" s="96" t="s">
        <v>169</v>
      </c>
      <c r="B62" s="96" t="s">
        <v>584</v>
      </c>
      <c r="C62" s="96" t="s">
        <v>618</v>
      </c>
      <c r="D62" s="96" t="s">
        <v>611</v>
      </c>
      <c r="E62" s="98">
        <v>42653</v>
      </c>
      <c r="F62" s="98">
        <v>43055</v>
      </c>
      <c r="G62" s="96">
        <v>4</v>
      </c>
      <c r="H62" s="96">
        <v>4</v>
      </c>
      <c r="I62" s="115">
        <v>4.72</v>
      </c>
    </row>
    <row r="63" spans="1:9" s="96" customFormat="1" ht="45.75" thickBot="1" x14ac:dyDescent="0.3">
      <c r="A63" s="96" t="s">
        <v>50</v>
      </c>
      <c r="B63" s="96" t="s">
        <v>584</v>
      </c>
      <c r="C63" s="96" t="s">
        <v>642</v>
      </c>
      <c r="D63" s="96" t="s">
        <v>611</v>
      </c>
      <c r="E63" s="98">
        <v>42663</v>
      </c>
      <c r="F63" s="98">
        <v>42703</v>
      </c>
      <c r="G63" s="96">
        <v>2</v>
      </c>
      <c r="H63" s="96">
        <v>2</v>
      </c>
      <c r="I63" s="115">
        <v>39.799999999999997</v>
      </c>
    </row>
    <row r="64" spans="1:9" s="96" customFormat="1" ht="16.5" thickTop="1" thickBot="1" x14ac:dyDescent="0.3">
      <c r="A64" s="104" t="s">
        <v>357</v>
      </c>
      <c r="B64" s="105"/>
      <c r="C64" s="106"/>
      <c r="D64" s="106"/>
      <c r="E64" s="106"/>
      <c r="F64" s="106"/>
      <c r="G64" s="107">
        <f>SUM(G32:G63)</f>
        <v>447</v>
      </c>
      <c r="H64" s="107">
        <f>SUM(H32:H63)</f>
        <v>437</v>
      </c>
      <c r="I64" s="108">
        <f>SUM(I32:I63)</f>
        <v>631.94999999999993</v>
      </c>
    </row>
    <row r="65" spans="1:9" s="114" customFormat="1" ht="15.75" thickTop="1" x14ac:dyDescent="0.25">
      <c r="A65" s="111"/>
      <c r="B65" s="111"/>
      <c r="C65" s="111"/>
      <c r="D65" s="111"/>
      <c r="E65" s="111"/>
      <c r="F65" s="111"/>
      <c r="G65" s="112"/>
      <c r="H65" s="112"/>
      <c r="I65" s="113"/>
    </row>
    <row r="66" spans="1:9" s="96" customFormat="1" x14ac:dyDescent="0.25">
      <c r="A66" s="100" t="s">
        <v>359</v>
      </c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H68" s="99"/>
      <c r="I68" s="99"/>
    </row>
    <row r="69" spans="1:9" s="96" customFormat="1" x14ac:dyDescent="0.25">
      <c r="A69"/>
      <c r="B69" s="99"/>
      <c r="C69" s="99"/>
      <c r="D69" s="99"/>
      <c r="E69" s="99"/>
      <c r="F69" s="99"/>
      <c r="G69" s="99"/>
      <c r="H69" s="99"/>
      <c r="I69" s="99"/>
    </row>
    <row r="70" spans="1:9" s="96" customFormat="1" x14ac:dyDescent="0.25">
      <c r="A70"/>
      <c r="B70" s="99"/>
      <c r="C70" s="99"/>
      <c r="D70" s="99"/>
      <c r="E70" s="99"/>
      <c r="F70" s="99"/>
      <c r="G70" s="99"/>
      <c r="H70" s="99"/>
      <c r="I70" s="9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  <row r="266" spans="1:9" s="96" customFormat="1" x14ac:dyDescent="0.25">
      <c r="A266"/>
      <c r="B266" s="99"/>
      <c r="C266" s="99"/>
      <c r="D266" s="99"/>
      <c r="E266" s="99"/>
      <c r="F266" s="99"/>
      <c r="G266" s="99"/>
      <c r="I266" s="109"/>
    </row>
    <row r="267" spans="1:9" s="96" customFormat="1" x14ac:dyDescent="0.25">
      <c r="A267"/>
      <c r="B267" s="99"/>
      <c r="C267" s="99"/>
      <c r="D267" s="99"/>
      <c r="E267" s="99"/>
      <c r="F267" s="99"/>
      <c r="G267" s="99"/>
      <c r="I267" s="109"/>
    </row>
    <row r="268" spans="1:9" s="96" customFormat="1" x14ac:dyDescent="0.25">
      <c r="A268"/>
      <c r="B268" s="99"/>
      <c r="C268" s="99"/>
      <c r="D268" s="99"/>
      <c r="E268" s="99"/>
      <c r="F268" s="99"/>
      <c r="G268" s="99"/>
      <c r="I268" s="109"/>
    </row>
    <row r="269" spans="1:9" s="96" customFormat="1" x14ac:dyDescent="0.25">
      <c r="A269"/>
      <c r="B269" s="99"/>
      <c r="C269" s="99"/>
      <c r="D269" s="99"/>
      <c r="E269" s="99"/>
      <c r="F269" s="99"/>
      <c r="G269" s="99"/>
      <c r="I269" s="109"/>
    </row>
  </sheetData>
  <sheetProtection algorithmName="SHA-512" hashValue="3RsZiPt4hFLtx+7RtwvsC9qof7Kt+9NQJAz9jH8JG5PIFork3Y4uMM+j+caPwW3Ss0Q+IrGjtdiw39k18WZszg==" saltValue="VTMXuCjHvL+P2177j7ptLg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7"/>
  <dimension ref="A1:J61"/>
  <sheetViews>
    <sheetView showGridLines="0" workbookViewId="0">
      <selection activeCell="B12" sqref="B12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10" ht="36" customHeight="1" x14ac:dyDescent="0.25">
      <c r="A1" s="210" t="s">
        <v>403</v>
      </c>
      <c r="B1" s="210"/>
    </row>
    <row r="2" spans="1:10" x14ac:dyDescent="0.25">
      <c r="A2" s="102" t="s">
        <v>3</v>
      </c>
      <c r="B2" s="96">
        <v>270200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10" ht="45" x14ac:dyDescent="0.25">
      <c r="A5" s="96" t="s">
        <v>126</v>
      </c>
      <c r="B5" s="96" t="s">
        <v>291</v>
      </c>
      <c r="C5" s="96" t="s">
        <v>428</v>
      </c>
      <c r="D5" s="96" t="s">
        <v>611</v>
      </c>
      <c r="E5" s="98">
        <v>42527</v>
      </c>
      <c r="F5" s="98">
        <v>42639</v>
      </c>
      <c r="G5" s="96">
        <v>1</v>
      </c>
      <c r="H5" s="96">
        <v>1</v>
      </c>
      <c r="I5" s="115">
        <v>2</v>
      </c>
    </row>
    <row r="6" spans="1:10" ht="45" x14ac:dyDescent="0.25">
      <c r="A6" s="96" t="s">
        <v>47</v>
      </c>
      <c r="B6" s="96" t="s">
        <v>521</v>
      </c>
      <c r="C6" s="96" t="s">
        <v>550</v>
      </c>
      <c r="D6" s="96" t="s">
        <v>611</v>
      </c>
      <c r="E6" s="98">
        <v>42591</v>
      </c>
      <c r="F6" s="98">
        <v>42640</v>
      </c>
      <c r="G6" s="96">
        <v>15</v>
      </c>
      <c r="H6" s="96">
        <v>15</v>
      </c>
      <c r="I6" s="115">
        <v>37.5</v>
      </c>
    </row>
    <row r="7" spans="1:10" s="96" customFormat="1" ht="45" x14ac:dyDescent="0.25">
      <c r="A7" s="96" t="s">
        <v>47</v>
      </c>
      <c r="B7" s="96" t="s">
        <v>585</v>
      </c>
      <c r="C7" s="96" t="s">
        <v>645</v>
      </c>
      <c r="D7" s="96" t="s">
        <v>611</v>
      </c>
      <c r="E7" s="98">
        <v>42663</v>
      </c>
      <c r="F7" s="98">
        <v>42765</v>
      </c>
      <c r="G7" s="96">
        <v>3</v>
      </c>
      <c r="H7" s="96">
        <v>3</v>
      </c>
      <c r="I7" s="115">
        <v>7.5</v>
      </c>
    </row>
    <row r="8" spans="1:10" s="96" customFormat="1" ht="75" x14ac:dyDescent="0.25">
      <c r="A8" s="96" t="s">
        <v>58</v>
      </c>
      <c r="B8" s="96" t="s">
        <v>291</v>
      </c>
      <c r="C8" s="96" t="s">
        <v>418</v>
      </c>
      <c r="D8" s="96" t="s">
        <v>611</v>
      </c>
      <c r="E8" s="98">
        <v>42524</v>
      </c>
      <c r="F8" s="98">
        <v>42583</v>
      </c>
      <c r="G8" s="96">
        <v>50</v>
      </c>
      <c r="H8" s="96">
        <v>50</v>
      </c>
      <c r="I8" s="115">
        <v>25</v>
      </c>
      <c r="J8" s="114"/>
    </row>
    <row r="9" spans="1:10" s="96" customFormat="1" ht="75" x14ac:dyDescent="0.25">
      <c r="A9" s="96" t="s">
        <v>59</v>
      </c>
      <c r="B9" s="96" t="s">
        <v>291</v>
      </c>
      <c r="C9" s="96" t="s">
        <v>431</v>
      </c>
      <c r="D9" s="96" t="s">
        <v>611</v>
      </c>
      <c r="E9" s="98">
        <v>42527</v>
      </c>
      <c r="F9" s="98">
        <v>42613</v>
      </c>
      <c r="G9" s="96">
        <v>50</v>
      </c>
      <c r="H9" s="96">
        <v>50</v>
      </c>
      <c r="I9" s="115">
        <v>16</v>
      </c>
    </row>
    <row r="10" spans="1:10" s="96" customFormat="1" ht="45" x14ac:dyDescent="0.25">
      <c r="A10" s="96" t="s">
        <v>80</v>
      </c>
      <c r="B10" s="96" t="s">
        <v>291</v>
      </c>
      <c r="C10" s="96" t="s">
        <v>424</v>
      </c>
      <c r="D10" s="96" t="s">
        <v>611</v>
      </c>
      <c r="E10" s="98">
        <v>42524</v>
      </c>
      <c r="F10" s="98">
        <v>42579</v>
      </c>
      <c r="G10" s="96">
        <v>5</v>
      </c>
      <c r="H10" s="96">
        <v>5</v>
      </c>
      <c r="I10" s="115">
        <v>6</v>
      </c>
    </row>
    <row r="11" spans="1:10" s="96" customFormat="1" ht="45" x14ac:dyDescent="0.25">
      <c r="A11" s="96" t="s">
        <v>81</v>
      </c>
      <c r="B11" s="96" t="s">
        <v>291</v>
      </c>
      <c r="C11" s="96" t="s">
        <v>413</v>
      </c>
      <c r="D11" s="96" t="s">
        <v>611</v>
      </c>
      <c r="E11" s="98">
        <v>42524</v>
      </c>
      <c r="F11" s="98">
        <v>42579</v>
      </c>
      <c r="G11" s="96">
        <v>5</v>
      </c>
      <c r="H11" s="96">
        <v>5</v>
      </c>
      <c r="I11" s="115">
        <v>8.5</v>
      </c>
    </row>
    <row r="12" spans="1:10" s="96" customFormat="1" ht="45" x14ac:dyDescent="0.25">
      <c r="A12" s="96" t="s">
        <v>121</v>
      </c>
      <c r="B12" s="96" t="s">
        <v>291</v>
      </c>
      <c r="C12" s="96" t="s">
        <v>422</v>
      </c>
      <c r="D12" s="96" t="s">
        <v>611</v>
      </c>
      <c r="E12" s="98">
        <v>42524</v>
      </c>
      <c r="F12" s="98">
        <v>42590</v>
      </c>
      <c r="G12" s="96">
        <v>2</v>
      </c>
      <c r="H12" s="96">
        <v>2</v>
      </c>
      <c r="I12" s="115">
        <v>39.979999999999997</v>
      </c>
    </row>
    <row r="13" spans="1:10" s="96" customFormat="1" ht="45" x14ac:dyDescent="0.25">
      <c r="A13" s="96" t="s">
        <v>124</v>
      </c>
      <c r="B13" s="96" t="s">
        <v>291</v>
      </c>
      <c r="C13" s="96" t="s">
        <v>418</v>
      </c>
      <c r="D13" s="96" t="s">
        <v>611</v>
      </c>
      <c r="E13" s="98">
        <v>42524</v>
      </c>
      <c r="F13" s="98">
        <v>42583</v>
      </c>
      <c r="G13" s="96">
        <v>1</v>
      </c>
      <c r="H13" s="96">
        <v>1</v>
      </c>
      <c r="I13" s="115">
        <v>17.489999999999998</v>
      </c>
    </row>
    <row r="14" spans="1:10" s="96" customFormat="1" ht="45" x14ac:dyDescent="0.25">
      <c r="A14" s="96" t="s">
        <v>124</v>
      </c>
      <c r="B14" s="96" t="s">
        <v>585</v>
      </c>
      <c r="C14" s="96" t="s">
        <v>616</v>
      </c>
      <c r="D14" s="96" t="s">
        <v>611</v>
      </c>
      <c r="E14" s="98">
        <v>42653</v>
      </c>
      <c r="F14" s="98">
        <v>42746</v>
      </c>
      <c r="G14" s="96">
        <v>3</v>
      </c>
      <c r="H14" s="96">
        <v>3</v>
      </c>
      <c r="I14" s="115">
        <v>52.47</v>
      </c>
    </row>
    <row r="15" spans="1:10" s="96" customFormat="1" ht="45" x14ac:dyDescent="0.25">
      <c r="A15" s="96" t="s">
        <v>123</v>
      </c>
      <c r="B15" s="96" t="s">
        <v>291</v>
      </c>
      <c r="C15" s="96" t="s">
        <v>431</v>
      </c>
      <c r="D15" s="96" t="s">
        <v>611</v>
      </c>
      <c r="E15" s="98">
        <v>42527</v>
      </c>
      <c r="F15" s="98">
        <v>42613</v>
      </c>
      <c r="G15" s="96">
        <v>4</v>
      </c>
      <c r="H15" s="96">
        <v>4</v>
      </c>
      <c r="I15" s="115">
        <v>23.36</v>
      </c>
    </row>
    <row r="16" spans="1:10" s="96" customFormat="1" ht="60" x14ac:dyDescent="0.25">
      <c r="A16" s="96" t="s">
        <v>148</v>
      </c>
      <c r="B16" s="96" t="s">
        <v>291</v>
      </c>
      <c r="C16" s="96" t="s">
        <v>420</v>
      </c>
      <c r="D16" s="96" t="s">
        <v>692</v>
      </c>
      <c r="E16" s="98">
        <v>42524</v>
      </c>
      <c r="F16" s="98">
        <v>42579</v>
      </c>
      <c r="G16" s="96">
        <v>30</v>
      </c>
      <c r="H16" s="96">
        <v>15</v>
      </c>
      <c r="I16" s="115">
        <v>194.55</v>
      </c>
    </row>
    <row r="17" spans="1:10" s="96" customFormat="1" ht="45" x14ac:dyDescent="0.25">
      <c r="A17" s="96" t="s">
        <v>52</v>
      </c>
      <c r="B17" s="96" t="s">
        <v>291</v>
      </c>
      <c r="C17" s="96" t="s">
        <v>424</v>
      </c>
      <c r="D17" s="96" t="s">
        <v>611</v>
      </c>
      <c r="E17" s="98">
        <v>42524</v>
      </c>
      <c r="F17" s="98">
        <v>42579</v>
      </c>
      <c r="G17" s="96">
        <v>10</v>
      </c>
      <c r="H17" s="96">
        <v>10</v>
      </c>
      <c r="I17" s="115">
        <v>5.6999999999999993</v>
      </c>
    </row>
    <row r="18" spans="1:10" s="96" customFormat="1" ht="45" x14ac:dyDescent="0.25">
      <c r="A18" s="96" t="s">
        <v>128</v>
      </c>
      <c r="B18" s="96" t="s">
        <v>291</v>
      </c>
      <c r="C18" s="96" t="s">
        <v>477</v>
      </c>
      <c r="D18" s="96" t="s">
        <v>478</v>
      </c>
      <c r="E18" s="96" t="s">
        <v>477</v>
      </c>
      <c r="F18" s="96" t="s">
        <v>477</v>
      </c>
      <c r="G18" s="96">
        <v>1</v>
      </c>
      <c r="H18" s="96" t="s">
        <v>477</v>
      </c>
      <c r="I18" s="115">
        <v>0</v>
      </c>
    </row>
    <row r="19" spans="1:10" s="96" customFormat="1" ht="45" x14ac:dyDescent="0.25">
      <c r="A19" s="96" t="s">
        <v>174</v>
      </c>
      <c r="B19" s="96" t="s">
        <v>291</v>
      </c>
      <c r="C19" s="96" t="s">
        <v>418</v>
      </c>
      <c r="D19" s="96" t="s">
        <v>611</v>
      </c>
      <c r="E19" s="98">
        <v>42524</v>
      </c>
      <c r="F19" s="98">
        <v>42583</v>
      </c>
      <c r="G19" s="96">
        <v>3</v>
      </c>
      <c r="H19" s="96">
        <v>3</v>
      </c>
      <c r="I19" s="115">
        <v>22.62</v>
      </c>
    </row>
    <row r="20" spans="1:10" s="96" customFormat="1" ht="45" x14ac:dyDescent="0.25">
      <c r="A20" s="96" t="s">
        <v>174</v>
      </c>
      <c r="B20" s="96" t="s">
        <v>521</v>
      </c>
      <c r="C20" s="96" t="s">
        <v>538</v>
      </c>
      <c r="D20" s="96" t="s">
        <v>611</v>
      </c>
      <c r="E20" s="98">
        <v>42591</v>
      </c>
      <c r="F20" s="98">
        <v>42646</v>
      </c>
      <c r="G20" s="96">
        <v>5</v>
      </c>
      <c r="H20" s="96">
        <v>5</v>
      </c>
      <c r="I20" s="115">
        <v>37.700000000000003</v>
      </c>
    </row>
    <row r="21" spans="1:10" s="96" customFormat="1" ht="60" x14ac:dyDescent="0.25">
      <c r="A21" s="96" t="s">
        <v>95</v>
      </c>
      <c r="B21" s="96" t="s">
        <v>291</v>
      </c>
      <c r="C21" s="96" t="s">
        <v>420</v>
      </c>
      <c r="D21" s="96" t="s">
        <v>692</v>
      </c>
      <c r="E21" s="98">
        <v>42524</v>
      </c>
      <c r="F21" s="98">
        <v>42579</v>
      </c>
      <c r="G21" s="96">
        <v>200</v>
      </c>
      <c r="H21" s="96">
        <v>100</v>
      </c>
      <c r="I21" s="115">
        <v>12</v>
      </c>
    </row>
    <row r="22" spans="1:10" s="96" customFormat="1" ht="30" x14ac:dyDescent="0.25">
      <c r="A22" s="96" t="s">
        <v>116</v>
      </c>
      <c r="B22" s="96" t="s">
        <v>291</v>
      </c>
      <c r="C22" s="96" t="s">
        <v>422</v>
      </c>
      <c r="D22" s="96" t="s">
        <v>611</v>
      </c>
      <c r="E22" s="98">
        <v>42524</v>
      </c>
      <c r="F22" s="98">
        <v>42590</v>
      </c>
      <c r="G22" s="96">
        <v>10</v>
      </c>
      <c r="H22" s="96">
        <v>10</v>
      </c>
      <c r="I22" s="115">
        <v>12.2</v>
      </c>
    </row>
    <row r="23" spans="1:10" s="96" customFormat="1" ht="60" x14ac:dyDescent="0.25">
      <c r="A23" s="96" t="s">
        <v>116</v>
      </c>
      <c r="B23" s="96" t="s">
        <v>521</v>
      </c>
      <c r="C23" s="96" t="s">
        <v>541</v>
      </c>
      <c r="D23" s="96" t="s">
        <v>692</v>
      </c>
      <c r="E23" s="98">
        <v>42591</v>
      </c>
      <c r="F23" s="98">
        <v>42641</v>
      </c>
      <c r="G23" s="96">
        <v>10</v>
      </c>
      <c r="H23" s="96">
        <v>8</v>
      </c>
      <c r="I23" s="115">
        <v>9.76</v>
      </c>
    </row>
    <row r="24" spans="1:10" s="96" customFormat="1" ht="45" x14ac:dyDescent="0.25">
      <c r="A24" s="96" t="s">
        <v>131</v>
      </c>
      <c r="B24" s="96" t="s">
        <v>291</v>
      </c>
      <c r="C24" s="96" t="s">
        <v>477</v>
      </c>
      <c r="D24" s="96" t="s">
        <v>478</v>
      </c>
      <c r="E24" s="96" t="s">
        <v>477</v>
      </c>
      <c r="F24" s="96" t="s">
        <v>477</v>
      </c>
      <c r="G24" s="96">
        <v>12</v>
      </c>
      <c r="H24" s="96" t="s">
        <v>477</v>
      </c>
      <c r="I24" s="115">
        <v>0</v>
      </c>
    </row>
    <row r="25" spans="1:10" s="96" customFormat="1" ht="60.75" thickBot="1" x14ac:dyDescent="0.3">
      <c r="A25" s="96" t="s">
        <v>94</v>
      </c>
      <c r="B25" s="96" t="s">
        <v>291</v>
      </c>
      <c r="C25" s="96" t="s">
        <v>420</v>
      </c>
      <c r="D25" s="96" t="s">
        <v>692</v>
      </c>
      <c r="E25" s="98">
        <v>42524</v>
      </c>
      <c r="F25" s="98">
        <v>42579</v>
      </c>
      <c r="G25" s="96">
        <v>200</v>
      </c>
      <c r="H25" s="96">
        <v>100</v>
      </c>
      <c r="I25" s="115">
        <v>11</v>
      </c>
    </row>
    <row r="26" spans="1:10" s="96" customFormat="1" ht="31.5" thickTop="1" thickBot="1" x14ac:dyDescent="0.3">
      <c r="A26" s="96" t="s">
        <v>176</v>
      </c>
      <c r="B26" s="96" t="s">
        <v>521</v>
      </c>
      <c r="C26" s="96" t="s">
        <v>549</v>
      </c>
      <c r="D26" s="96" t="s">
        <v>611</v>
      </c>
      <c r="E26" s="98">
        <v>42591</v>
      </c>
      <c r="F26" s="98">
        <v>42717</v>
      </c>
      <c r="G26" s="96">
        <v>5</v>
      </c>
      <c r="H26" s="96">
        <v>5</v>
      </c>
      <c r="I26" s="115">
        <v>9.3999999999999986</v>
      </c>
    </row>
    <row r="27" spans="1:10" s="96" customFormat="1" ht="45.75" thickTop="1" x14ac:dyDescent="0.25">
      <c r="A27" s="96" t="s">
        <v>96</v>
      </c>
      <c r="B27" s="96" t="s">
        <v>291</v>
      </c>
      <c r="C27" s="96" t="s">
        <v>420</v>
      </c>
      <c r="D27" s="96" t="s">
        <v>611</v>
      </c>
      <c r="E27" s="98">
        <v>42524</v>
      </c>
      <c r="F27" s="98">
        <v>42579</v>
      </c>
      <c r="G27" s="96">
        <v>300</v>
      </c>
      <c r="H27" s="96">
        <v>300</v>
      </c>
      <c r="I27" s="115">
        <v>30</v>
      </c>
      <c r="J27" s="114"/>
    </row>
    <row r="28" spans="1:10" s="96" customFormat="1" ht="60" x14ac:dyDescent="0.25">
      <c r="A28" s="96" t="s">
        <v>133</v>
      </c>
      <c r="B28" s="96" t="s">
        <v>291</v>
      </c>
      <c r="C28" s="96" t="s">
        <v>427</v>
      </c>
      <c r="D28" s="96" t="s">
        <v>696</v>
      </c>
      <c r="E28" s="98">
        <v>42527</v>
      </c>
      <c r="F28" s="96" t="s">
        <v>671</v>
      </c>
      <c r="G28" s="96">
        <v>5</v>
      </c>
      <c r="H28" s="96">
        <v>5</v>
      </c>
      <c r="I28" s="115">
        <v>18.25</v>
      </c>
    </row>
    <row r="29" spans="1:10" s="96" customFormat="1" ht="45" x14ac:dyDescent="0.25">
      <c r="A29" s="96" t="s">
        <v>146</v>
      </c>
      <c r="B29" s="96" t="s">
        <v>291</v>
      </c>
      <c r="C29" s="96" t="s">
        <v>424</v>
      </c>
      <c r="D29" s="96" t="s">
        <v>611</v>
      </c>
      <c r="E29" s="98">
        <v>42524</v>
      </c>
      <c r="F29" s="98">
        <v>42579</v>
      </c>
      <c r="G29" s="96">
        <v>200</v>
      </c>
      <c r="H29" s="96">
        <v>200</v>
      </c>
      <c r="I29" s="115">
        <v>70</v>
      </c>
    </row>
    <row r="30" spans="1:10" s="96" customFormat="1" ht="60" x14ac:dyDescent="0.25">
      <c r="A30" s="96" t="s">
        <v>156</v>
      </c>
      <c r="B30" s="96" t="s">
        <v>585</v>
      </c>
      <c r="C30" s="96" t="s">
        <v>619</v>
      </c>
      <c r="D30" s="96" t="s">
        <v>611</v>
      </c>
      <c r="E30" s="98">
        <v>42653</v>
      </c>
      <c r="F30" s="98">
        <v>42769</v>
      </c>
      <c r="G30" s="96">
        <v>3</v>
      </c>
      <c r="H30" s="96">
        <v>3</v>
      </c>
      <c r="I30" s="115">
        <v>5.67</v>
      </c>
    </row>
    <row r="31" spans="1:10" s="96" customFormat="1" ht="45" x14ac:dyDescent="0.25">
      <c r="A31" s="96" t="s">
        <v>170</v>
      </c>
      <c r="B31" s="96" t="s">
        <v>585</v>
      </c>
      <c r="C31" s="96" t="s">
        <v>642</v>
      </c>
      <c r="D31" s="96" t="s">
        <v>611</v>
      </c>
      <c r="E31" s="98">
        <v>42663</v>
      </c>
      <c r="F31" s="98">
        <v>42703</v>
      </c>
      <c r="G31" s="96">
        <v>20</v>
      </c>
      <c r="H31" s="96">
        <v>20</v>
      </c>
      <c r="I31" s="115">
        <v>26</v>
      </c>
    </row>
    <row r="32" spans="1:10" s="96" customFormat="1" ht="45" x14ac:dyDescent="0.25">
      <c r="A32" s="96" t="s">
        <v>171</v>
      </c>
      <c r="B32" s="96" t="s">
        <v>291</v>
      </c>
      <c r="C32" s="96" t="s">
        <v>423</v>
      </c>
      <c r="D32" s="96" t="s">
        <v>611</v>
      </c>
      <c r="E32" s="98">
        <v>42524</v>
      </c>
      <c r="F32" s="98">
        <v>42576</v>
      </c>
      <c r="G32" s="96">
        <v>50</v>
      </c>
      <c r="H32" s="96">
        <v>50</v>
      </c>
      <c r="I32" s="115">
        <v>65</v>
      </c>
    </row>
    <row r="33" spans="1:9" s="96" customFormat="1" ht="45" x14ac:dyDescent="0.25">
      <c r="A33" s="96" t="s">
        <v>172</v>
      </c>
      <c r="B33" s="96" t="s">
        <v>585</v>
      </c>
      <c r="C33" s="96" t="s">
        <v>618</v>
      </c>
      <c r="D33" s="96" t="s">
        <v>611</v>
      </c>
      <c r="E33" s="98">
        <v>42653</v>
      </c>
      <c r="F33" s="98">
        <v>43055</v>
      </c>
      <c r="G33" s="96">
        <v>20</v>
      </c>
      <c r="H33" s="96">
        <v>20</v>
      </c>
      <c r="I33" s="115">
        <v>25.4</v>
      </c>
    </row>
    <row r="34" spans="1:9" s="96" customFormat="1" ht="45" x14ac:dyDescent="0.25">
      <c r="A34" s="96" t="s">
        <v>173</v>
      </c>
      <c r="B34" s="96" t="s">
        <v>585</v>
      </c>
      <c r="C34" s="96" t="s">
        <v>618</v>
      </c>
      <c r="D34" s="96" t="s">
        <v>611</v>
      </c>
      <c r="E34" s="98">
        <v>42653</v>
      </c>
      <c r="F34" s="98">
        <v>43055</v>
      </c>
      <c r="G34" s="96">
        <v>20</v>
      </c>
      <c r="H34" s="96">
        <v>20</v>
      </c>
      <c r="I34" s="115">
        <v>25.6</v>
      </c>
    </row>
    <row r="35" spans="1:9" s="96" customFormat="1" ht="75.75" thickBot="1" x14ac:dyDescent="0.3">
      <c r="A35" s="96" t="s">
        <v>149</v>
      </c>
      <c r="B35" s="96" t="s">
        <v>291</v>
      </c>
      <c r="C35" s="96" t="s">
        <v>420</v>
      </c>
      <c r="D35" s="96" t="s">
        <v>611</v>
      </c>
      <c r="E35" s="98">
        <v>42524</v>
      </c>
      <c r="F35" s="98">
        <v>42579</v>
      </c>
      <c r="G35" s="96">
        <v>20</v>
      </c>
      <c r="H35" s="96">
        <v>20</v>
      </c>
      <c r="I35" s="115">
        <v>12</v>
      </c>
    </row>
    <row r="36" spans="1:9" s="96" customFormat="1" ht="16.5" thickTop="1" thickBot="1" x14ac:dyDescent="0.3">
      <c r="A36" s="104" t="s">
        <v>357</v>
      </c>
      <c r="B36" s="105"/>
      <c r="C36" s="106"/>
      <c r="D36" s="106"/>
      <c r="E36" s="106"/>
      <c r="F36" s="106"/>
      <c r="G36" s="107">
        <f>SUM(G5:G35)</f>
        <v>1263</v>
      </c>
      <c r="H36" s="107">
        <f>SUM(H4:H35)</f>
        <v>1033</v>
      </c>
      <c r="I36" s="108">
        <f>SUM(I4:I35)</f>
        <v>828.65</v>
      </c>
    </row>
    <row r="37" spans="1:9" s="114" customFormat="1" ht="15.75" thickTop="1" x14ac:dyDescent="0.25">
      <c r="A37" s="111"/>
      <c r="B37" s="111"/>
      <c r="C37" s="111"/>
      <c r="D37" s="111"/>
      <c r="E37" s="111"/>
      <c r="F37" s="111"/>
      <c r="G37" s="112"/>
      <c r="H37" s="112"/>
      <c r="I37" s="113"/>
    </row>
    <row r="38" spans="1:9" s="96" customFormat="1" x14ac:dyDescent="0.25">
      <c r="A38" s="100" t="s">
        <v>359</v>
      </c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H40" s="99"/>
      <c r="I40" s="99"/>
    </row>
    <row r="41" spans="1:9" s="96" customFormat="1" x14ac:dyDescent="0.25">
      <c r="A41"/>
      <c r="B41" s="99"/>
      <c r="C41" s="99"/>
      <c r="D41" s="99"/>
      <c r="E41" s="99"/>
      <c r="F41" s="99"/>
      <c r="G41" s="99"/>
      <c r="H41" s="99"/>
      <c r="I41" s="99"/>
    </row>
    <row r="42" spans="1:9" s="96" customFormat="1" x14ac:dyDescent="0.25">
      <c r="A42"/>
      <c r="B42" s="99"/>
      <c r="C42" s="99"/>
      <c r="D42" s="99"/>
      <c r="E42" s="99"/>
      <c r="F42" s="99"/>
      <c r="G42" s="99"/>
      <c r="H42" s="99"/>
      <c r="I42" s="99"/>
    </row>
    <row r="43" spans="1:9" s="96" customFormat="1" x14ac:dyDescent="0.25">
      <c r="A43"/>
      <c r="B43" s="99"/>
      <c r="C43" s="99"/>
      <c r="D43" s="99"/>
      <c r="E43" s="99"/>
      <c r="F43" s="99"/>
      <c r="G43" s="99"/>
      <c r="H43" s="99"/>
      <c r="I43" s="99"/>
    </row>
    <row r="44" spans="1:9" s="96" customFormat="1" x14ac:dyDescent="0.25">
      <c r="A44"/>
      <c r="B44" s="99"/>
      <c r="C44" s="99"/>
      <c r="D44" s="99"/>
      <c r="E44" s="99"/>
      <c r="F44" s="99"/>
      <c r="G44" s="99"/>
      <c r="H44" s="99"/>
      <c r="I44" s="99"/>
    </row>
    <row r="45" spans="1:9" s="96" customFormat="1" x14ac:dyDescent="0.25">
      <c r="A45"/>
      <c r="B45" s="99"/>
      <c r="C45" s="99"/>
      <c r="D45" s="99"/>
      <c r="E45" s="99"/>
      <c r="F45" s="99"/>
      <c r="G45" s="99"/>
      <c r="H45" s="99"/>
      <c r="I45" s="99"/>
    </row>
    <row r="46" spans="1:9" s="96" customFormat="1" x14ac:dyDescent="0.25">
      <c r="A46"/>
      <c r="B46" s="99"/>
      <c r="C46" s="99"/>
      <c r="D46" s="99"/>
      <c r="E46" s="99"/>
      <c r="F46" s="99"/>
      <c r="G46" s="99"/>
      <c r="H46" s="99"/>
      <c r="I46" s="99"/>
    </row>
    <row r="47" spans="1:9" s="96" customFormat="1" x14ac:dyDescent="0.25">
      <c r="A47"/>
      <c r="B47" s="99"/>
      <c r="C47" s="99"/>
      <c r="D47" s="99"/>
      <c r="E47" s="99"/>
      <c r="F47" s="99"/>
      <c r="G47" s="99"/>
      <c r="H47" s="99"/>
      <c r="I47" s="99"/>
    </row>
    <row r="48" spans="1:9" s="96" customFormat="1" x14ac:dyDescent="0.25">
      <c r="A48"/>
      <c r="B48" s="99"/>
      <c r="C48" s="99"/>
      <c r="D48" s="99"/>
      <c r="E48" s="99"/>
      <c r="F48" s="99"/>
      <c r="G48" s="99"/>
      <c r="H48" s="99"/>
      <c r="I48" s="99"/>
    </row>
    <row r="49" spans="1:9" s="96" customFormat="1" x14ac:dyDescent="0.25">
      <c r="A49"/>
      <c r="B49" s="99"/>
      <c r="C49" s="99"/>
      <c r="D49" s="99"/>
      <c r="E49" s="99"/>
      <c r="F49" s="99"/>
      <c r="G49" s="99"/>
      <c r="H49" s="99"/>
      <c r="I49" s="99"/>
    </row>
    <row r="50" spans="1:9" s="96" customFormat="1" x14ac:dyDescent="0.25">
      <c r="A50"/>
      <c r="B50" s="99"/>
      <c r="C50" s="99"/>
      <c r="D50" s="99"/>
      <c r="E50" s="99"/>
      <c r="F50" s="99"/>
      <c r="G50" s="99"/>
      <c r="H50" s="99"/>
      <c r="I50" s="9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</sheetData>
  <sheetProtection algorithmName="SHA-512" hashValue="ZcPmvQTJSvjDPLm3gXZ1gMG714TKsKw2QdKEbQjNyLq436tdAThr2jlzD9Yd8cGVBVQ3vWolZpAqeJaoCpBTVA==" saltValue="PaJgnWJ3NQO5VzomqOCxKw==" spinCount="100000" sheet="1" objects="1" scenarios="1" selectLockedCells="1"/>
  <mergeCells count="1">
    <mergeCell ref="A1:B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8"/>
  <dimension ref="A1:J140"/>
  <sheetViews>
    <sheetView showGridLines="0" workbookViewId="0">
      <selection activeCell="D13" sqref="D13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10" ht="36" customHeight="1" x14ac:dyDescent="0.25">
      <c r="A1" s="210" t="s">
        <v>402</v>
      </c>
      <c r="B1" s="210"/>
    </row>
    <row r="2" spans="1:10" x14ac:dyDescent="0.25">
      <c r="A2" s="102" t="s">
        <v>3</v>
      </c>
      <c r="B2" s="96">
        <v>270300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10" ht="45" x14ac:dyDescent="0.25">
      <c r="A5" s="96" t="s">
        <v>47</v>
      </c>
      <c r="B5" s="96" t="s">
        <v>323</v>
      </c>
      <c r="C5" s="96" t="s">
        <v>434</v>
      </c>
      <c r="D5" s="96" t="s">
        <v>611</v>
      </c>
      <c r="E5" s="98">
        <v>42527</v>
      </c>
      <c r="F5" s="98">
        <v>42592</v>
      </c>
      <c r="G5" s="96">
        <v>30</v>
      </c>
      <c r="H5" s="96">
        <v>30</v>
      </c>
      <c r="I5" s="115">
        <v>75</v>
      </c>
    </row>
    <row r="6" spans="1:10" ht="30" x14ac:dyDescent="0.25">
      <c r="A6" s="96" t="s">
        <v>179</v>
      </c>
      <c r="B6" s="96" t="s">
        <v>323</v>
      </c>
      <c r="C6" s="96" t="s">
        <v>423</v>
      </c>
      <c r="D6" s="96" t="s">
        <v>611</v>
      </c>
      <c r="E6" s="98">
        <v>42524</v>
      </c>
      <c r="F6" s="98">
        <v>42576</v>
      </c>
      <c r="G6" s="96">
        <v>3</v>
      </c>
      <c r="H6" s="96">
        <v>3</v>
      </c>
      <c r="I6" s="115">
        <v>8.3999999999999986</v>
      </c>
    </row>
    <row r="7" spans="1:10" s="96" customFormat="1" ht="60" x14ac:dyDescent="0.25">
      <c r="A7" s="96" t="s">
        <v>146</v>
      </c>
      <c r="B7" s="96" t="s">
        <v>323</v>
      </c>
      <c r="C7" s="96" t="s">
        <v>424</v>
      </c>
      <c r="D7" s="96" t="s">
        <v>692</v>
      </c>
      <c r="E7" s="98">
        <v>42524</v>
      </c>
      <c r="F7" s="98">
        <v>42579</v>
      </c>
      <c r="G7" s="96">
        <v>1500</v>
      </c>
      <c r="H7" s="96">
        <v>1105</v>
      </c>
      <c r="I7" s="115">
        <v>386.75</v>
      </c>
    </row>
    <row r="8" spans="1:10" s="96" customFormat="1" ht="45" x14ac:dyDescent="0.25">
      <c r="A8" s="96" t="s">
        <v>170</v>
      </c>
      <c r="B8" s="96" t="s">
        <v>323</v>
      </c>
      <c r="C8" s="96" t="s">
        <v>423</v>
      </c>
      <c r="D8" s="96" t="s">
        <v>611</v>
      </c>
      <c r="E8" s="98">
        <v>42524</v>
      </c>
      <c r="F8" s="98">
        <v>42576</v>
      </c>
      <c r="G8" s="96">
        <v>120</v>
      </c>
      <c r="H8" s="96">
        <v>120</v>
      </c>
      <c r="I8" s="115">
        <v>156</v>
      </c>
      <c r="J8" s="114"/>
    </row>
    <row r="9" spans="1:10" s="96" customFormat="1" ht="60.75" thickBot="1" x14ac:dyDescent="0.3">
      <c r="A9" s="96" t="s">
        <v>171</v>
      </c>
      <c r="B9" s="96" t="s">
        <v>323</v>
      </c>
      <c r="C9" s="96" t="s">
        <v>423</v>
      </c>
      <c r="D9" s="96" t="s">
        <v>692</v>
      </c>
      <c r="E9" s="98">
        <v>42524</v>
      </c>
      <c r="F9" s="98">
        <v>42576</v>
      </c>
      <c r="G9" s="96">
        <v>120</v>
      </c>
      <c r="H9" s="96">
        <v>60</v>
      </c>
      <c r="I9" s="115">
        <v>78</v>
      </c>
    </row>
    <row r="10" spans="1:10" s="96" customFormat="1" ht="16.5" thickTop="1" thickBot="1" x14ac:dyDescent="0.3">
      <c r="A10" s="104" t="s">
        <v>357</v>
      </c>
      <c r="B10" s="105"/>
      <c r="C10" s="106"/>
      <c r="D10" s="106"/>
      <c r="E10" s="106"/>
      <c r="F10" s="106"/>
      <c r="G10" s="107">
        <f>SUM(G5:G9)</f>
        <v>1773</v>
      </c>
      <c r="H10" s="107">
        <f>SUM(H5:H9)</f>
        <v>1318</v>
      </c>
      <c r="I10" s="108">
        <f>SUM(I5:I9)</f>
        <v>704.15</v>
      </c>
    </row>
    <row r="11" spans="1:10" s="96" customFormat="1" ht="15.75" thickTop="1" x14ac:dyDescent="0.25">
      <c r="A11" s="111"/>
      <c r="B11" s="111"/>
      <c r="C11" s="111"/>
      <c r="D11" s="111"/>
      <c r="E11" s="111"/>
      <c r="F11" s="111"/>
      <c r="G11" s="112"/>
      <c r="H11" s="112"/>
      <c r="I11" s="113"/>
      <c r="J11" s="114"/>
    </row>
    <row r="12" spans="1:10" s="96" customFormat="1" x14ac:dyDescent="0.25">
      <c r="A12" s="100" t="s">
        <v>359</v>
      </c>
      <c r="B12" s="99"/>
      <c r="C12" s="99"/>
      <c r="D12" s="99"/>
      <c r="E12" s="99"/>
      <c r="F12" s="99"/>
      <c r="G12" s="99"/>
      <c r="I12" s="109"/>
    </row>
    <row r="13" spans="1:10" s="96" customFormat="1" x14ac:dyDescent="0.25">
      <c r="A13"/>
      <c r="B13" s="99"/>
      <c r="C13" s="99"/>
      <c r="D13" s="99"/>
      <c r="E13" s="99"/>
      <c r="F13" s="99"/>
      <c r="G13" s="99"/>
      <c r="I13" s="109"/>
    </row>
    <row r="14" spans="1:10" s="96" customFormat="1" x14ac:dyDescent="0.25">
      <c r="A14"/>
      <c r="B14" s="99"/>
      <c r="C14" s="99"/>
      <c r="D14" s="99"/>
      <c r="E14" s="99"/>
      <c r="F14" s="99"/>
      <c r="G14" s="99"/>
      <c r="I14" s="109"/>
    </row>
    <row r="15" spans="1:10" s="96" customFormat="1" x14ac:dyDescent="0.25">
      <c r="A15"/>
      <c r="B15" s="99"/>
      <c r="C15" s="99"/>
      <c r="D15" s="99"/>
      <c r="E15" s="99"/>
      <c r="F15" s="99"/>
      <c r="G15" s="99"/>
      <c r="I15" s="109"/>
    </row>
    <row r="16" spans="1:10" s="96" customFormat="1" x14ac:dyDescent="0.25">
      <c r="A16"/>
      <c r="B16" s="99"/>
      <c r="C16" s="99"/>
      <c r="D16" s="99"/>
      <c r="E16" s="99"/>
      <c r="F16" s="99"/>
      <c r="G16" s="99"/>
      <c r="I16" s="109"/>
    </row>
    <row r="17" spans="1:10" s="96" customFormat="1" x14ac:dyDescent="0.25">
      <c r="A17"/>
      <c r="B17" s="99"/>
      <c r="C17" s="99"/>
      <c r="D17" s="99"/>
      <c r="E17" s="99"/>
      <c r="F17" s="99"/>
      <c r="G17" s="99"/>
      <c r="I17" s="109"/>
    </row>
    <row r="18" spans="1:10" s="96" customFormat="1" x14ac:dyDescent="0.25">
      <c r="A18"/>
      <c r="B18" s="99"/>
      <c r="C18" s="99"/>
      <c r="D18" s="99"/>
      <c r="E18" s="99"/>
      <c r="F18" s="99"/>
      <c r="G18" s="99"/>
      <c r="H18" s="99"/>
      <c r="I18" s="99"/>
    </row>
    <row r="19" spans="1:10" s="96" customFormat="1" x14ac:dyDescent="0.25">
      <c r="A19"/>
      <c r="B19" s="99"/>
      <c r="C19" s="99"/>
      <c r="D19" s="99"/>
      <c r="E19" s="99"/>
      <c r="F19" s="99"/>
      <c r="G19" s="99"/>
      <c r="H19" s="99"/>
      <c r="I19" s="99"/>
    </row>
    <row r="20" spans="1:10" s="96" customFormat="1" x14ac:dyDescent="0.25">
      <c r="A20"/>
      <c r="B20" s="99"/>
      <c r="C20" s="99"/>
      <c r="D20" s="99"/>
      <c r="E20" s="99"/>
      <c r="F20" s="99"/>
      <c r="G20" s="99"/>
      <c r="H20" s="99"/>
      <c r="I20" s="99"/>
    </row>
    <row r="21" spans="1:10" s="96" customFormat="1" x14ac:dyDescent="0.25">
      <c r="A21"/>
      <c r="B21" s="99"/>
      <c r="C21" s="99"/>
      <c r="D21" s="99"/>
      <c r="E21" s="99"/>
      <c r="F21" s="99"/>
      <c r="G21" s="99"/>
      <c r="H21" s="99"/>
      <c r="I21" s="99"/>
    </row>
    <row r="22" spans="1:10" s="96" customFormat="1" x14ac:dyDescent="0.25">
      <c r="A22"/>
      <c r="B22" s="99"/>
      <c r="C22" s="99"/>
      <c r="D22" s="99"/>
      <c r="E22" s="99"/>
      <c r="F22" s="99"/>
      <c r="G22" s="99"/>
      <c r="H22" s="99"/>
      <c r="I22" s="99"/>
    </row>
    <row r="23" spans="1:10" s="96" customFormat="1" x14ac:dyDescent="0.25">
      <c r="A23"/>
      <c r="B23" s="99"/>
      <c r="C23" s="99"/>
      <c r="D23" s="99"/>
      <c r="E23" s="99"/>
      <c r="F23" s="99"/>
      <c r="G23" s="99"/>
      <c r="H23" s="99"/>
      <c r="I23" s="99"/>
    </row>
    <row r="24" spans="1:10" s="96" customFormat="1" x14ac:dyDescent="0.25">
      <c r="A24"/>
      <c r="B24" s="99"/>
      <c r="C24" s="99"/>
      <c r="D24" s="99"/>
      <c r="E24" s="99"/>
      <c r="F24" s="99"/>
      <c r="G24" s="99"/>
      <c r="H24" s="99"/>
      <c r="I24" s="99"/>
    </row>
    <row r="25" spans="1:10" s="96" customFormat="1" ht="15.75" thickBot="1" x14ac:dyDescent="0.3">
      <c r="A25"/>
      <c r="B25" s="99"/>
      <c r="C25" s="99"/>
      <c r="D25" s="99"/>
      <c r="E25" s="99"/>
      <c r="F25" s="99"/>
      <c r="G25" s="99"/>
      <c r="H25" s="99"/>
      <c r="I25" s="99"/>
    </row>
    <row r="26" spans="1:10" s="96" customFormat="1" ht="31.5" customHeight="1" thickTop="1" thickBot="1" x14ac:dyDescent="0.3">
      <c r="A26" s="104" t="s">
        <v>357</v>
      </c>
      <c r="B26" s="105"/>
      <c r="C26" s="106"/>
      <c r="D26" s="106"/>
      <c r="E26" s="106"/>
      <c r="F26" s="106"/>
      <c r="G26" s="107">
        <f>SUM(G5:G25)</f>
        <v>3546</v>
      </c>
      <c r="H26" s="107">
        <f>SUM(H5:H25)</f>
        <v>2636</v>
      </c>
      <c r="I26" s="108">
        <f>SUM(I5:I25)</f>
        <v>1408.3</v>
      </c>
    </row>
    <row r="27" spans="1:10" s="96" customFormat="1" ht="31.5" customHeight="1" thickTop="1" x14ac:dyDescent="0.25">
      <c r="A27" s="111"/>
      <c r="B27" s="111"/>
      <c r="C27" s="111"/>
      <c r="D27" s="111"/>
      <c r="E27" s="111"/>
      <c r="F27" s="111"/>
      <c r="G27" s="112"/>
      <c r="H27" s="112"/>
      <c r="I27" s="113"/>
      <c r="J27" s="114"/>
    </row>
    <row r="28" spans="1:10" s="96" customFormat="1" ht="29.25" customHeight="1" x14ac:dyDescent="0.25">
      <c r="A28" s="100" t="s">
        <v>359</v>
      </c>
      <c r="B28" s="99"/>
      <c r="C28" s="99"/>
      <c r="D28" s="99"/>
      <c r="E28" s="99"/>
      <c r="F28" s="99"/>
      <c r="G28" s="99"/>
      <c r="I28" s="109"/>
    </row>
    <row r="29" spans="1:10" s="96" customFormat="1" x14ac:dyDescent="0.25">
      <c r="A29"/>
      <c r="B29" s="99"/>
      <c r="C29" s="99"/>
      <c r="D29" s="99"/>
      <c r="E29" s="99"/>
      <c r="F29" s="99"/>
      <c r="G29" s="99"/>
      <c r="I29" s="109"/>
    </row>
    <row r="30" spans="1:10" s="96" customFormat="1" x14ac:dyDescent="0.25">
      <c r="A30"/>
      <c r="B30" s="99"/>
      <c r="C30" s="99"/>
      <c r="D30" s="99"/>
      <c r="E30" s="99"/>
      <c r="F30" s="99"/>
      <c r="G30" s="99"/>
      <c r="I30" s="109"/>
    </row>
    <row r="31" spans="1:10" s="96" customFormat="1" x14ac:dyDescent="0.25">
      <c r="A31"/>
      <c r="B31" s="99"/>
      <c r="C31" s="99"/>
      <c r="D31" s="99"/>
      <c r="E31" s="99"/>
      <c r="F31" s="99"/>
      <c r="G31" s="99"/>
      <c r="I31" s="109"/>
    </row>
    <row r="32" spans="1:10" s="96" customFormat="1" x14ac:dyDescent="0.25">
      <c r="A32"/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H34" s="99"/>
      <c r="I34" s="99"/>
    </row>
    <row r="35" spans="1:9" s="96" customFormat="1" x14ac:dyDescent="0.25">
      <c r="A35"/>
      <c r="B35" s="99"/>
      <c r="C35" s="99"/>
      <c r="D35" s="99"/>
      <c r="E35" s="99"/>
      <c r="F35" s="99"/>
      <c r="G35" s="99"/>
      <c r="H35" s="99"/>
      <c r="I35" s="99"/>
    </row>
    <row r="36" spans="1:9" s="96" customFormat="1" x14ac:dyDescent="0.25">
      <c r="A36"/>
      <c r="B36" s="99"/>
      <c r="C36" s="99"/>
      <c r="D36" s="99"/>
      <c r="E36" s="99"/>
      <c r="F36" s="99"/>
      <c r="G36" s="99"/>
      <c r="H36" s="99"/>
      <c r="I36" s="99"/>
    </row>
    <row r="37" spans="1:9" s="96" customFormat="1" x14ac:dyDescent="0.25">
      <c r="A37"/>
      <c r="B37" s="99"/>
      <c r="C37" s="99"/>
      <c r="D37" s="99"/>
      <c r="E37" s="99"/>
      <c r="F37" s="99"/>
      <c r="G37" s="99"/>
      <c r="H37" s="99"/>
      <c r="I37" s="99"/>
    </row>
    <row r="38" spans="1:9" s="96" customFormat="1" x14ac:dyDescent="0.25">
      <c r="A38"/>
      <c r="B38" s="99"/>
      <c r="C38" s="99"/>
      <c r="D38" s="99"/>
      <c r="E38" s="99"/>
      <c r="F38" s="99"/>
      <c r="G38" s="99"/>
      <c r="H38" s="99"/>
      <c r="I38" s="99"/>
    </row>
    <row r="39" spans="1:9" s="96" customFormat="1" x14ac:dyDescent="0.25">
      <c r="A39"/>
      <c r="B39" s="99"/>
      <c r="C39" s="99"/>
      <c r="D39" s="99"/>
      <c r="E39" s="99"/>
      <c r="F39" s="99"/>
      <c r="G39" s="99"/>
      <c r="H39" s="99"/>
      <c r="I39" s="99"/>
    </row>
    <row r="40" spans="1:9" s="96" customFormat="1" x14ac:dyDescent="0.25">
      <c r="A40"/>
      <c r="B40" s="99"/>
      <c r="C40" s="99"/>
      <c r="D40" s="99"/>
      <c r="E40" s="99"/>
      <c r="F40" s="99"/>
      <c r="G40" s="99"/>
      <c r="H40" s="99"/>
      <c r="I40" s="99"/>
    </row>
    <row r="41" spans="1:9" s="96" customFormat="1" x14ac:dyDescent="0.25">
      <c r="A41"/>
      <c r="B41" s="99"/>
      <c r="C41" s="99"/>
      <c r="D41" s="99"/>
      <c r="E41" s="99"/>
      <c r="F41" s="99"/>
      <c r="G41" s="99"/>
      <c r="H41" s="99"/>
      <c r="I41" s="99"/>
    </row>
    <row r="42" spans="1:9" s="96" customFormat="1" x14ac:dyDescent="0.25">
      <c r="A42"/>
      <c r="B42" s="99"/>
      <c r="C42" s="99"/>
      <c r="D42" s="99"/>
      <c r="E42" s="99"/>
      <c r="F42" s="99"/>
      <c r="G42" s="99"/>
      <c r="H42" s="99"/>
      <c r="I42" s="99"/>
    </row>
    <row r="43" spans="1:9" s="96" customFormat="1" x14ac:dyDescent="0.25">
      <c r="A43"/>
      <c r="B43" s="99"/>
      <c r="C43" s="99"/>
      <c r="D43" s="99"/>
      <c r="E43" s="99"/>
      <c r="F43" s="99"/>
      <c r="G43" s="99"/>
      <c r="H43" s="99"/>
      <c r="I43" s="99"/>
    </row>
    <row r="44" spans="1:9" s="96" customFormat="1" x14ac:dyDescent="0.25">
      <c r="A44"/>
      <c r="B44" s="99"/>
      <c r="C44" s="99"/>
      <c r="D44" s="99"/>
      <c r="E44" s="99"/>
      <c r="F44" s="99"/>
      <c r="G44" s="99"/>
      <c r="H44" s="99"/>
      <c r="I44" s="99"/>
    </row>
    <row r="45" spans="1:9" s="96" customFormat="1" x14ac:dyDescent="0.25">
      <c r="A45"/>
      <c r="B45" s="99"/>
      <c r="C45" s="99"/>
      <c r="D45" s="99"/>
      <c r="E45" s="99"/>
      <c r="F45" s="99"/>
      <c r="G45" s="99"/>
      <c r="H45" s="99"/>
      <c r="I45" s="99"/>
    </row>
    <row r="46" spans="1:9" s="96" customFormat="1" x14ac:dyDescent="0.25">
      <c r="A46"/>
      <c r="B46" s="99"/>
      <c r="C46" s="99"/>
      <c r="D46" s="99"/>
      <c r="E46" s="99"/>
      <c r="F46" s="99"/>
      <c r="G46" s="99"/>
      <c r="H46" s="99"/>
      <c r="I46" s="99"/>
    </row>
    <row r="47" spans="1:9" s="96" customFormat="1" x14ac:dyDescent="0.25">
      <c r="A47"/>
      <c r="B47" s="99"/>
      <c r="C47" s="99"/>
      <c r="D47" s="99"/>
      <c r="E47" s="99"/>
      <c r="F47" s="99"/>
      <c r="G47" s="99"/>
      <c r="H47" s="99"/>
      <c r="I47" s="99"/>
    </row>
    <row r="48" spans="1:9" s="96" customFormat="1" x14ac:dyDescent="0.25">
      <c r="A48"/>
      <c r="B48" s="99"/>
      <c r="C48" s="99"/>
      <c r="D48" s="99"/>
      <c r="E48" s="99"/>
      <c r="F48" s="99"/>
      <c r="G48" s="99"/>
      <c r="H48" s="99"/>
      <c r="I48" s="99"/>
    </row>
    <row r="49" spans="1:10" s="96" customFormat="1" x14ac:dyDescent="0.25">
      <c r="A49"/>
      <c r="B49" s="99"/>
      <c r="C49" s="99"/>
      <c r="D49" s="99"/>
      <c r="E49" s="99"/>
      <c r="F49" s="99"/>
      <c r="G49" s="99"/>
      <c r="H49" s="99"/>
      <c r="I49" s="99"/>
    </row>
    <row r="50" spans="1:10" s="96" customFormat="1" x14ac:dyDescent="0.25">
      <c r="A50"/>
      <c r="B50" s="99"/>
      <c r="C50" s="99"/>
      <c r="D50" s="99"/>
      <c r="E50" s="99"/>
      <c r="F50" s="99"/>
      <c r="G50" s="99"/>
      <c r="H50" s="99"/>
      <c r="I50" s="99"/>
    </row>
    <row r="51" spans="1:10" s="96" customFormat="1" x14ac:dyDescent="0.25">
      <c r="A51"/>
      <c r="B51" s="99"/>
      <c r="C51" s="99"/>
      <c r="D51" s="99"/>
      <c r="E51" s="99"/>
      <c r="F51" s="99"/>
      <c r="G51" s="99"/>
      <c r="H51" s="99"/>
      <c r="I51" s="99"/>
    </row>
    <row r="52" spans="1:10" s="96" customFormat="1" x14ac:dyDescent="0.25">
      <c r="A52"/>
      <c r="B52" s="99"/>
      <c r="C52" s="99"/>
      <c r="D52" s="99"/>
      <c r="E52" s="99"/>
      <c r="F52" s="99"/>
      <c r="G52" s="99"/>
      <c r="H52" s="99"/>
      <c r="I52" s="99"/>
    </row>
    <row r="53" spans="1:10" s="96" customFormat="1" x14ac:dyDescent="0.25">
      <c r="A53"/>
      <c r="B53" s="99"/>
      <c r="C53" s="99"/>
      <c r="D53" s="99"/>
      <c r="E53" s="99"/>
      <c r="F53" s="99"/>
      <c r="G53" s="99"/>
      <c r="H53" s="99"/>
      <c r="I53" s="99"/>
    </row>
    <row r="54" spans="1:10" s="96" customFormat="1" x14ac:dyDescent="0.25">
      <c r="A54"/>
      <c r="B54" s="99"/>
      <c r="C54" s="99"/>
      <c r="D54" s="99"/>
      <c r="E54" s="99"/>
      <c r="F54" s="99"/>
      <c r="G54" s="99"/>
      <c r="H54" s="99"/>
      <c r="I54" s="99"/>
    </row>
    <row r="55" spans="1:10" s="96" customFormat="1" ht="15.75" thickBot="1" x14ac:dyDescent="0.3">
      <c r="A55"/>
      <c r="B55" s="99"/>
      <c r="C55" s="99"/>
      <c r="D55" s="99"/>
      <c r="E55" s="99"/>
      <c r="F55" s="99"/>
      <c r="G55" s="99"/>
      <c r="H55" s="99"/>
      <c r="I55" s="99"/>
    </row>
    <row r="56" spans="1:10" s="96" customFormat="1" ht="31.5" customHeight="1" thickTop="1" thickBot="1" x14ac:dyDescent="0.3">
      <c r="A56" s="104" t="s">
        <v>357</v>
      </c>
      <c r="B56" s="105"/>
      <c r="C56" s="106"/>
      <c r="D56" s="106"/>
      <c r="E56" s="106"/>
      <c r="F56" s="106"/>
      <c r="G56" s="107">
        <f>SUM(G5:G55)</f>
        <v>7092</v>
      </c>
      <c r="H56" s="107">
        <f>SUM(H5:H55)</f>
        <v>5272</v>
      </c>
      <c r="I56" s="108">
        <f>SUM(I5:I55)</f>
        <v>2816.6</v>
      </c>
    </row>
    <row r="57" spans="1:10" s="96" customFormat="1" ht="31.5" customHeight="1" thickTop="1" x14ac:dyDescent="0.25">
      <c r="A57" s="111"/>
      <c r="B57" s="111"/>
      <c r="C57" s="111"/>
      <c r="D57" s="111"/>
      <c r="E57" s="111"/>
      <c r="F57" s="111"/>
      <c r="G57" s="112"/>
      <c r="H57" s="112"/>
      <c r="I57" s="113"/>
      <c r="J57" s="114"/>
    </row>
    <row r="58" spans="1:10" s="96" customFormat="1" ht="29.25" customHeight="1" x14ac:dyDescent="0.25">
      <c r="A58" s="100" t="s">
        <v>359</v>
      </c>
      <c r="B58" s="99"/>
      <c r="C58" s="99"/>
      <c r="D58" s="99"/>
      <c r="E58" s="99"/>
      <c r="F58" s="99"/>
      <c r="G58" s="99"/>
      <c r="I58" s="109"/>
    </row>
    <row r="59" spans="1:10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10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10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10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10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10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</sheetData>
  <sheetProtection algorithmName="SHA-512" hashValue="LJWx8vOPL8RaeZu/J0aOC+hDIaYlil8Vzf/Yi7/r/pXDqGyWnx+3wzXNC1aazyOv4c4ql/2AiXkDqClxIDQulA==" saltValue="wslfOctdFZni3Mys16QKWQ==" spinCount="100000" sheet="1" objects="1" scenarios="1" selectLockedCells="1"/>
  <mergeCells count="1">
    <mergeCell ref="A1:B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9"/>
  <dimension ref="A1:J121"/>
  <sheetViews>
    <sheetView showGridLines="0" workbookViewId="0">
      <selection activeCell="B12" sqref="B12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10" ht="36" customHeight="1" x14ac:dyDescent="0.25">
      <c r="A1" s="210" t="s">
        <v>404</v>
      </c>
      <c r="B1" s="210"/>
    </row>
    <row r="2" spans="1:10" x14ac:dyDescent="0.25">
      <c r="A2" s="102" t="s">
        <v>3</v>
      </c>
      <c r="B2" s="96">
        <v>270400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10" ht="45" x14ac:dyDescent="0.25">
      <c r="A5" s="96" t="s">
        <v>126</v>
      </c>
      <c r="B5" s="96" t="s">
        <v>313</v>
      </c>
      <c r="C5" s="96" t="s">
        <v>428</v>
      </c>
      <c r="D5" s="96" t="s">
        <v>611</v>
      </c>
      <c r="E5" s="98">
        <v>42527</v>
      </c>
      <c r="F5" s="98">
        <v>42639</v>
      </c>
      <c r="G5" s="96">
        <v>6</v>
      </c>
      <c r="H5" s="96">
        <v>6</v>
      </c>
      <c r="I5" s="115">
        <v>12</v>
      </c>
    </row>
    <row r="6" spans="1:10" ht="45" x14ac:dyDescent="0.25">
      <c r="A6" s="96" t="s">
        <v>126</v>
      </c>
      <c r="B6" s="96" t="s">
        <v>586</v>
      </c>
      <c r="C6" s="96" t="s">
        <v>643</v>
      </c>
      <c r="D6" s="96" t="s">
        <v>611</v>
      </c>
      <c r="E6" s="98">
        <v>42663</v>
      </c>
      <c r="F6" s="98">
        <v>42668</v>
      </c>
      <c r="G6" s="96">
        <v>15</v>
      </c>
      <c r="H6" s="96">
        <v>15</v>
      </c>
      <c r="I6" s="115">
        <v>30</v>
      </c>
    </row>
    <row r="7" spans="1:10" s="96" customFormat="1" ht="45" x14ac:dyDescent="0.25">
      <c r="A7" s="96" t="s">
        <v>47</v>
      </c>
      <c r="B7" s="96" t="s">
        <v>313</v>
      </c>
      <c r="C7" s="96" t="s">
        <v>434</v>
      </c>
      <c r="D7" s="96" t="s">
        <v>611</v>
      </c>
      <c r="E7" s="98">
        <v>42527</v>
      </c>
      <c r="F7" s="98">
        <v>42592</v>
      </c>
      <c r="G7" s="96">
        <v>18</v>
      </c>
      <c r="H7" s="96">
        <v>18</v>
      </c>
      <c r="I7" s="115">
        <v>45</v>
      </c>
    </row>
    <row r="8" spans="1:10" s="96" customFormat="1" ht="75" x14ac:dyDescent="0.25">
      <c r="A8" s="96" t="s">
        <v>59</v>
      </c>
      <c r="B8" s="96" t="s">
        <v>313</v>
      </c>
      <c r="C8" s="96" t="s">
        <v>431</v>
      </c>
      <c r="D8" s="96" t="s">
        <v>611</v>
      </c>
      <c r="E8" s="98">
        <v>42527</v>
      </c>
      <c r="F8" s="98">
        <v>42613</v>
      </c>
      <c r="G8" s="96">
        <v>30</v>
      </c>
      <c r="H8" s="96">
        <v>30</v>
      </c>
      <c r="I8" s="115">
        <v>9.6</v>
      </c>
      <c r="J8" s="114"/>
    </row>
    <row r="9" spans="1:10" s="96" customFormat="1" ht="30" x14ac:dyDescent="0.25">
      <c r="A9" s="96" t="s">
        <v>77</v>
      </c>
      <c r="B9" s="96" t="s">
        <v>313</v>
      </c>
      <c r="C9" s="96" t="s">
        <v>415</v>
      </c>
      <c r="D9" s="96" t="s">
        <v>611</v>
      </c>
      <c r="E9" s="98">
        <v>42524</v>
      </c>
      <c r="F9" s="98">
        <v>42564</v>
      </c>
      <c r="G9" s="96">
        <v>10</v>
      </c>
      <c r="H9" s="96">
        <v>10</v>
      </c>
      <c r="I9" s="115">
        <v>9.5</v>
      </c>
    </row>
    <row r="10" spans="1:10" s="96" customFormat="1" ht="30" x14ac:dyDescent="0.25">
      <c r="A10" s="96" t="s">
        <v>78</v>
      </c>
      <c r="B10" s="96" t="s">
        <v>313</v>
      </c>
      <c r="C10" s="96" t="s">
        <v>415</v>
      </c>
      <c r="D10" s="96" t="s">
        <v>611</v>
      </c>
      <c r="E10" s="98">
        <v>42524</v>
      </c>
      <c r="F10" s="98">
        <v>42564</v>
      </c>
      <c r="G10" s="96">
        <v>10</v>
      </c>
      <c r="H10" s="96">
        <v>10</v>
      </c>
      <c r="I10" s="115">
        <v>9.9</v>
      </c>
    </row>
    <row r="11" spans="1:10" s="96" customFormat="1" ht="45" x14ac:dyDescent="0.25">
      <c r="A11" s="96" t="s">
        <v>92</v>
      </c>
      <c r="B11" s="96" t="s">
        <v>313</v>
      </c>
      <c r="C11" s="96" t="s">
        <v>431</v>
      </c>
      <c r="D11" s="96" t="s">
        <v>611</v>
      </c>
      <c r="E11" s="98">
        <v>42527</v>
      </c>
      <c r="F11" s="98">
        <v>42613</v>
      </c>
      <c r="G11" s="96">
        <v>4</v>
      </c>
      <c r="H11" s="96">
        <v>4</v>
      </c>
      <c r="I11" s="115">
        <v>3.96</v>
      </c>
      <c r="J11" s="114"/>
    </row>
    <row r="12" spans="1:10" s="96" customFormat="1" ht="45" x14ac:dyDescent="0.25">
      <c r="A12" s="96" t="s">
        <v>121</v>
      </c>
      <c r="B12" s="96" t="s">
        <v>313</v>
      </c>
      <c r="C12" s="96" t="s">
        <v>422</v>
      </c>
      <c r="D12" s="96" t="s">
        <v>611</v>
      </c>
      <c r="E12" s="98">
        <v>42524</v>
      </c>
      <c r="F12" s="98">
        <v>42590</v>
      </c>
      <c r="G12" s="96">
        <v>2</v>
      </c>
      <c r="H12" s="96">
        <v>2</v>
      </c>
      <c r="I12" s="115">
        <v>39.979999999999997</v>
      </c>
    </row>
    <row r="13" spans="1:10" s="96" customFormat="1" ht="45" x14ac:dyDescent="0.25">
      <c r="A13" s="96" t="s">
        <v>124</v>
      </c>
      <c r="B13" s="96" t="s">
        <v>586</v>
      </c>
      <c r="C13" s="96" t="s">
        <v>616</v>
      </c>
      <c r="D13" s="96" t="s">
        <v>611</v>
      </c>
      <c r="E13" s="98">
        <v>42653</v>
      </c>
      <c r="F13" s="98">
        <v>42746</v>
      </c>
      <c r="G13" s="96">
        <v>1</v>
      </c>
      <c r="H13" s="96">
        <v>1</v>
      </c>
      <c r="I13" s="115">
        <v>17.489999999999998</v>
      </c>
    </row>
    <row r="14" spans="1:10" s="96" customFormat="1" ht="45" x14ac:dyDescent="0.25">
      <c r="A14" s="96" t="s">
        <v>123</v>
      </c>
      <c r="B14" s="96" t="s">
        <v>313</v>
      </c>
      <c r="C14" s="96" t="s">
        <v>431</v>
      </c>
      <c r="D14" s="96" t="s">
        <v>611</v>
      </c>
      <c r="E14" s="98">
        <v>42527</v>
      </c>
      <c r="F14" s="98">
        <v>42613</v>
      </c>
      <c r="G14" s="96">
        <v>5</v>
      </c>
      <c r="H14" s="96">
        <v>5</v>
      </c>
      <c r="I14" s="115">
        <v>29.2</v>
      </c>
    </row>
    <row r="15" spans="1:10" s="96" customFormat="1" ht="45" x14ac:dyDescent="0.25">
      <c r="A15" s="96" t="s">
        <v>123</v>
      </c>
      <c r="B15" s="96" t="s">
        <v>586</v>
      </c>
      <c r="C15" s="96" t="s">
        <v>622</v>
      </c>
      <c r="D15" s="96" t="s">
        <v>611</v>
      </c>
      <c r="E15" s="98">
        <v>42653</v>
      </c>
      <c r="F15" s="98">
        <v>42758</v>
      </c>
      <c r="G15" s="96">
        <v>5</v>
      </c>
      <c r="H15" s="96">
        <v>5</v>
      </c>
      <c r="I15" s="115">
        <v>29.2</v>
      </c>
    </row>
    <row r="16" spans="1:10" s="96" customFormat="1" ht="45" x14ac:dyDescent="0.25">
      <c r="A16" s="96" t="s">
        <v>132</v>
      </c>
      <c r="B16" s="96" t="s">
        <v>586</v>
      </c>
      <c r="C16" s="96" t="s">
        <v>642</v>
      </c>
      <c r="D16" s="96" t="s">
        <v>611</v>
      </c>
      <c r="E16" s="98">
        <v>42663</v>
      </c>
      <c r="F16" s="98">
        <v>42703</v>
      </c>
      <c r="G16" s="96">
        <v>3</v>
      </c>
      <c r="H16" s="96">
        <v>3</v>
      </c>
      <c r="I16" s="115">
        <v>6</v>
      </c>
    </row>
    <row r="17" spans="1:10" s="96" customFormat="1" ht="90" x14ac:dyDescent="0.25">
      <c r="A17" s="96" t="s">
        <v>138</v>
      </c>
      <c r="B17" s="96" t="s">
        <v>313</v>
      </c>
      <c r="C17" s="96" t="s">
        <v>421</v>
      </c>
      <c r="D17" s="96" t="s">
        <v>611</v>
      </c>
      <c r="E17" s="98">
        <v>42524</v>
      </c>
      <c r="F17" s="98">
        <v>42766</v>
      </c>
      <c r="G17" s="96">
        <v>7</v>
      </c>
      <c r="H17" s="96">
        <v>7</v>
      </c>
      <c r="I17" s="115">
        <v>98.7</v>
      </c>
    </row>
    <row r="18" spans="1:10" s="96" customFormat="1" ht="90" x14ac:dyDescent="0.25">
      <c r="A18" s="96" t="s">
        <v>138</v>
      </c>
      <c r="B18" s="96" t="s">
        <v>586</v>
      </c>
      <c r="C18" s="96" t="s">
        <v>477</v>
      </c>
      <c r="D18" s="96" t="s">
        <v>478</v>
      </c>
      <c r="E18" s="96" t="s">
        <v>477</v>
      </c>
      <c r="F18" s="96" t="s">
        <v>477</v>
      </c>
      <c r="G18" s="96">
        <v>11</v>
      </c>
      <c r="H18" s="96" t="s">
        <v>477</v>
      </c>
      <c r="I18" s="115">
        <v>0</v>
      </c>
    </row>
    <row r="19" spans="1:10" s="96" customFormat="1" ht="105" x14ac:dyDescent="0.25">
      <c r="A19" s="96" t="s">
        <v>137</v>
      </c>
      <c r="B19" s="96" t="s">
        <v>313</v>
      </c>
      <c r="C19" s="96" t="s">
        <v>420</v>
      </c>
      <c r="D19" s="96" t="s">
        <v>611</v>
      </c>
      <c r="E19" s="98">
        <v>42524</v>
      </c>
      <c r="F19" s="98">
        <v>42579</v>
      </c>
      <c r="G19" s="96">
        <v>5</v>
      </c>
      <c r="H19" s="96">
        <v>5</v>
      </c>
      <c r="I19" s="115">
        <v>57.1</v>
      </c>
    </row>
    <row r="20" spans="1:10" s="96" customFormat="1" ht="105" x14ac:dyDescent="0.25">
      <c r="A20" s="96" t="s">
        <v>137</v>
      </c>
      <c r="B20" s="96" t="s">
        <v>586</v>
      </c>
      <c r="C20" s="96" t="s">
        <v>640</v>
      </c>
      <c r="D20" s="96" t="s">
        <v>692</v>
      </c>
      <c r="E20" s="98">
        <v>42663</v>
      </c>
      <c r="F20" s="98">
        <v>42759</v>
      </c>
      <c r="G20" s="96">
        <v>17</v>
      </c>
      <c r="H20" s="96">
        <v>8</v>
      </c>
      <c r="I20" s="115">
        <v>91.36</v>
      </c>
    </row>
    <row r="21" spans="1:10" s="96" customFormat="1" ht="60" x14ac:dyDescent="0.25">
      <c r="A21" s="96" t="s">
        <v>148</v>
      </c>
      <c r="B21" s="96" t="s">
        <v>313</v>
      </c>
      <c r="C21" s="96" t="s">
        <v>420</v>
      </c>
      <c r="D21" s="96" t="s">
        <v>692</v>
      </c>
      <c r="E21" s="98">
        <v>42524</v>
      </c>
      <c r="F21" s="98">
        <v>42579</v>
      </c>
      <c r="G21" s="96">
        <v>30</v>
      </c>
      <c r="H21" s="96">
        <v>15</v>
      </c>
      <c r="I21" s="115">
        <v>194.55</v>
      </c>
    </row>
    <row r="22" spans="1:10" s="96" customFormat="1" ht="30" x14ac:dyDescent="0.25">
      <c r="A22" s="96" t="s">
        <v>179</v>
      </c>
      <c r="B22" s="96" t="s">
        <v>586</v>
      </c>
      <c r="C22" s="96" t="s">
        <v>642</v>
      </c>
      <c r="D22" s="96" t="s">
        <v>611</v>
      </c>
      <c r="E22" s="98">
        <v>42663</v>
      </c>
      <c r="F22" s="98">
        <v>42703</v>
      </c>
      <c r="G22" s="96">
        <v>3</v>
      </c>
      <c r="H22" s="96">
        <v>3</v>
      </c>
      <c r="I22" s="115">
        <v>8.3999999999999986</v>
      </c>
    </row>
    <row r="23" spans="1:10" s="96" customFormat="1" ht="45" x14ac:dyDescent="0.25">
      <c r="A23" s="96" t="s">
        <v>52</v>
      </c>
      <c r="B23" s="96" t="s">
        <v>313</v>
      </c>
      <c r="C23" s="96" t="s">
        <v>424</v>
      </c>
      <c r="D23" s="96" t="s">
        <v>611</v>
      </c>
      <c r="E23" s="98">
        <v>42524</v>
      </c>
      <c r="F23" s="98">
        <v>42579</v>
      </c>
      <c r="G23" s="96">
        <v>10</v>
      </c>
      <c r="H23" s="96">
        <v>10</v>
      </c>
      <c r="I23" s="115">
        <v>5.6999999999999993</v>
      </c>
    </row>
    <row r="24" spans="1:10" s="96" customFormat="1" ht="45" x14ac:dyDescent="0.25">
      <c r="A24" s="96" t="s">
        <v>52</v>
      </c>
      <c r="B24" s="96" t="s">
        <v>586</v>
      </c>
      <c r="C24" s="96" t="s">
        <v>618</v>
      </c>
      <c r="D24" s="96" t="s">
        <v>611</v>
      </c>
      <c r="E24" s="98">
        <v>42653</v>
      </c>
      <c r="F24" s="98">
        <v>43055</v>
      </c>
      <c r="G24" s="96">
        <v>13</v>
      </c>
      <c r="H24" s="96">
        <v>13</v>
      </c>
      <c r="I24" s="115">
        <v>7.4099999999999993</v>
      </c>
    </row>
    <row r="25" spans="1:10" s="96" customFormat="1" ht="60" x14ac:dyDescent="0.25">
      <c r="A25" s="96" t="s">
        <v>109</v>
      </c>
      <c r="B25" s="96" t="s">
        <v>313</v>
      </c>
      <c r="C25" s="96" t="s">
        <v>416</v>
      </c>
      <c r="D25" s="96" t="s">
        <v>611</v>
      </c>
      <c r="E25" s="98">
        <v>42524</v>
      </c>
      <c r="F25" s="98">
        <v>42597</v>
      </c>
      <c r="G25" s="96">
        <v>4</v>
      </c>
      <c r="H25" s="96">
        <v>4</v>
      </c>
      <c r="I25" s="115">
        <v>7</v>
      </c>
    </row>
    <row r="26" spans="1:10" s="96" customFormat="1" ht="30" x14ac:dyDescent="0.25">
      <c r="A26" s="96" t="s">
        <v>168</v>
      </c>
      <c r="B26" s="96" t="s">
        <v>313</v>
      </c>
      <c r="C26" s="96" t="s">
        <v>431</v>
      </c>
      <c r="D26" s="96" t="s">
        <v>611</v>
      </c>
      <c r="E26" s="98">
        <v>42527</v>
      </c>
      <c r="F26" s="98">
        <v>42613</v>
      </c>
      <c r="G26" s="96">
        <v>20</v>
      </c>
      <c r="H26" s="96">
        <v>20</v>
      </c>
      <c r="I26" s="115">
        <v>24.2</v>
      </c>
    </row>
    <row r="27" spans="1:10" s="96" customFormat="1" ht="45" x14ac:dyDescent="0.25">
      <c r="A27" s="96" t="s">
        <v>174</v>
      </c>
      <c r="B27" s="96" t="s">
        <v>586</v>
      </c>
      <c r="C27" s="96" t="s">
        <v>616</v>
      </c>
      <c r="D27" s="96" t="s">
        <v>611</v>
      </c>
      <c r="E27" s="98">
        <v>42653</v>
      </c>
      <c r="F27" s="98">
        <v>42746</v>
      </c>
      <c r="G27" s="96">
        <v>1</v>
      </c>
      <c r="H27" s="96">
        <v>1</v>
      </c>
      <c r="I27" s="115">
        <v>7.54</v>
      </c>
      <c r="J27" s="114"/>
    </row>
    <row r="28" spans="1:10" s="96" customFormat="1" ht="75" x14ac:dyDescent="0.25">
      <c r="A28" s="96" t="s">
        <v>61</v>
      </c>
      <c r="B28" s="96" t="s">
        <v>313</v>
      </c>
      <c r="C28" s="96" t="s">
        <v>431</v>
      </c>
      <c r="D28" s="96" t="s">
        <v>611</v>
      </c>
      <c r="E28" s="98">
        <v>42527</v>
      </c>
      <c r="F28" s="98">
        <v>42613</v>
      </c>
      <c r="G28" s="96">
        <v>10</v>
      </c>
      <c r="H28" s="96">
        <v>10</v>
      </c>
      <c r="I28" s="115">
        <v>3.2</v>
      </c>
    </row>
    <row r="29" spans="1:10" s="96" customFormat="1" ht="45" x14ac:dyDescent="0.25">
      <c r="A29" s="96" t="s">
        <v>95</v>
      </c>
      <c r="B29" s="96" t="s">
        <v>313</v>
      </c>
      <c r="C29" s="96" t="s">
        <v>420</v>
      </c>
      <c r="D29" s="96" t="s">
        <v>611</v>
      </c>
      <c r="E29" s="98">
        <v>42524</v>
      </c>
      <c r="F29" s="98">
        <v>42579</v>
      </c>
      <c r="G29" s="96">
        <v>100</v>
      </c>
      <c r="H29" s="96">
        <v>100</v>
      </c>
      <c r="I29" s="115">
        <v>12</v>
      </c>
    </row>
    <row r="30" spans="1:10" s="96" customFormat="1" ht="30" x14ac:dyDescent="0.25">
      <c r="A30" s="96" t="s">
        <v>62</v>
      </c>
      <c r="B30" s="96" t="s">
        <v>586</v>
      </c>
      <c r="C30" s="96" t="s">
        <v>618</v>
      </c>
      <c r="D30" s="96" t="s">
        <v>611</v>
      </c>
      <c r="E30" s="98">
        <v>42653</v>
      </c>
      <c r="F30" s="98">
        <v>43055</v>
      </c>
      <c r="G30" s="96">
        <v>30</v>
      </c>
      <c r="H30" s="96">
        <v>20</v>
      </c>
      <c r="I30" s="115">
        <v>26</v>
      </c>
    </row>
    <row r="31" spans="1:10" s="96" customFormat="1" ht="30" x14ac:dyDescent="0.25">
      <c r="A31" s="96" t="s">
        <v>65</v>
      </c>
      <c r="B31" s="96" t="s">
        <v>586</v>
      </c>
      <c r="C31" s="96" t="s">
        <v>618</v>
      </c>
      <c r="D31" s="96" t="s">
        <v>611</v>
      </c>
      <c r="E31" s="98">
        <v>42653</v>
      </c>
      <c r="F31" s="98">
        <v>43055</v>
      </c>
      <c r="G31" s="96">
        <v>6</v>
      </c>
      <c r="H31" s="96">
        <v>6</v>
      </c>
      <c r="I31" s="115">
        <v>7.8000000000000007</v>
      </c>
    </row>
    <row r="32" spans="1:10" s="96" customFormat="1" ht="75" x14ac:dyDescent="0.25">
      <c r="A32" s="96" t="s">
        <v>107</v>
      </c>
      <c r="B32" s="96" t="s">
        <v>313</v>
      </c>
      <c r="C32" s="96" t="s">
        <v>417</v>
      </c>
      <c r="D32" s="96" t="s">
        <v>611</v>
      </c>
      <c r="E32" s="98">
        <v>42524</v>
      </c>
      <c r="F32" s="98">
        <v>42577</v>
      </c>
      <c r="G32" s="96">
        <v>3</v>
      </c>
      <c r="H32" s="96">
        <v>3</v>
      </c>
      <c r="I32" s="115">
        <v>224.54999999999998</v>
      </c>
    </row>
    <row r="33" spans="1:10" s="96" customFormat="1" ht="30" x14ac:dyDescent="0.25">
      <c r="A33" s="96" t="s">
        <v>116</v>
      </c>
      <c r="B33" s="96" t="s">
        <v>313</v>
      </c>
      <c r="C33" s="96" t="s">
        <v>422</v>
      </c>
      <c r="D33" s="96" t="s">
        <v>611</v>
      </c>
      <c r="E33" s="98">
        <v>42524</v>
      </c>
      <c r="F33" s="98">
        <v>42590</v>
      </c>
      <c r="G33" s="96">
        <v>10</v>
      </c>
      <c r="H33" s="96">
        <v>10</v>
      </c>
      <c r="I33" s="115">
        <v>12.2</v>
      </c>
    </row>
    <row r="34" spans="1:10" s="96" customFormat="1" ht="45" x14ac:dyDescent="0.25">
      <c r="A34" s="96" t="s">
        <v>48</v>
      </c>
      <c r="B34" s="96" t="s">
        <v>313</v>
      </c>
      <c r="C34" s="96" t="s">
        <v>425</v>
      </c>
      <c r="D34" s="96" t="s">
        <v>611</v>
      </c>
      <c r="E34" s="98">
        <v>42527</v>
      </c>
      <c r="F34" s="98">
        <v>42579</v>
      </c>
      <c r="G34" s="96">
        <v>5</v>
      </c>
      <c r="H34" s="96">
        <v>5</v>
      </c>
      <c r="I34" s="115">
        <v>2</v>
      </c>
    </row>
    <row r="35" spans="1:10" s="96" customFormat="1" ht="30" x14ac:dyDescent="0.25">
      <c r="A35" s="96" t="s">
        <v>49</v>
      </c>
      <c r="B35" s="96" t="s">
        <v>313</v>
      </c>
      <c r="C35" s="96" t="s">
        <v>415</v>
      </c>
      <c r="D35" s="96" t="s">
        <v>611</v>
      </c>
      <c r="E35" s="98">
        <v>42524</v>
      </c>
      <c r="F35" s="98">
        <v>42564</v>
      </c>
      <c r="G35" s="96">
        <v>10</v>
      </c>
      <c r="H35" s="96">
        <v>10</v>
      </c>
      <c r="I35" s="115">
        <v>34.900000000000006</v>
      </c>
    </row>
    <row r="36" spans="1:10" s="96" customFormat="1" ht="30.75" thickBot="1" x14ac:dyDescent="0.3">
      <c r="A36" s="96" t="s">
        <v>49</v>
      </c>
      <c r="B36" s="96" t="s">
        <v>586</v>
      </c>
      <c r="C36" s="96" t="s">
        <v>639</v>
      </c>
      <c r="D36" s="96" t="s">
        <v>611</v>
      </c>
      <c r="E36" s="98">
        <v>42663</v>
      </c>
      <c r="F36" s="98">
        <v>42678</v>
      </c>
      <c r="G36" s="96">
        <v>5</v>
      </c>
      <c r="H36" s="96">
        <v>5</v>
      </c>
      <c r="I36" s="115">
        <v>17.450000000000003</v>
      </c>
    </row>
    <row r="37" spans="1:10" s="96" customFormat="1" ht="31.5" thickTop="1" thickBot="1" x14ac:dyDescent="0.3">
      <c r="A37" s="96" t="s">
        <v>178</v>
      </c>
      <c r="B37" s="96" t="s">
        <v>313</v>
      </c>
      <c r="C37" s="96" t="s">
        <v>431</v>
      </c>
      <c r="D37" s="96" t="s">
        <v>611</v>
      </c>
      <c r="E37" s="98">
        <v>42527</v>
      </c>
      <c r="F37" s="98">
        <v>42613</v>
      </c>
      <c r="G37" s="96">
        <v>1</v>
      </c>
      <c r="H37" s="96">
        <v>1</v>
      </c>
      <c r="I37" s="115">
        <v>2.69</v>
      </c>
    </row>
    <row r="38" spans="1:10" s="96" customFormat="1" ht="45.75" thickTop="1" x14ac:dyDescent="0.25">
      <c r="A38" s="96" t="s">
        <v>110</v>
      </c>
      <c r="B38" s="96" t="s">
        <v>313</v>
      </c>
      <c r="C38" s="96" t="s">
        <v>414</v>
      </c>
      <c r="D38" s="96" t="s">
        <v>611</v>
      </c>
      <c r="E38" s="98">
        <v>42524</v>
      </c>
      <c r="F38" s="98">
        <v>42612</v>
      </c>
      <c r="G38" s="96">
        <v>14</v>
      </c>
      <c r="H38" s="96">
        <v>14</v>
      </c>
      <c r="I38" s="115">
        <v>13.58</v>
      </c>
      <c r="J38" s="114"/>
    </row>
    <row r="39" spans="1:10" s="96" customFormat="1" ht="45" x14ac:dyDescent="0.25">
      <c r="A39" s="96" t="s">
        <v>110</v>
      </c>
      <c r="B39" s="96" t="s">
        <v>586</v>
      </c>
      <c r="C39" s="96" t="s">
        <v>614</v>
      </c>
      <c r="D39" s="96" t="s">
        <v>611</v>
      </c>
      <c r="E39" s="98">
        <v>42653</v>
      </c>
      <c r="F39" s="98">
        <v>42753</v>
      </c>
      <c r="G39" s="96">
        <v>3</v>
      </c>
      <c r="H39" s="96">
        <v>3</v>
      </c>
      <c r="I39" s="115">
        <v>2.91</v>
      </c>
    </row>
    <row r="40" spans="1:10" s="96" customFormat="1" ht="60" x14ac:dyDescent="0.25">
      <c r="A40" s="96" t="s">
        <v>112</v>
      </c>
      <c r="B40" s="96" t="s">
        <v>313</v>
      </c>
      <c r="C40" s="96" t="s">
        <v>416</v>
      </c>
      <c r="D40" s="96" t="s">
        <v>692</v>
      </c>
      <c r="E40" s="98">
        <v>42524</v>
      </c>
      <c r="F40" s="98">
        <v>42597</v>
      </c>
      <c r="G40" s="96">
        <v>8</v>
      </c>
      <c r="H40" s="96">
        <v>5</v>
      </c>
      <c r="I40" s="115">
        <v>12</v>
      </c>
    </row>
    <row r="41" spans="1:10" s="96" customFormat="1" ht="45" x14ac:dyDescent="0.25">
      <c r="A41" s="96" t="s">
        <v>152</v>
      </c>
      <c r="B41" s="96" t="s">
        <v>313</v>
      </c>
      <c r="C41" s="96" t="s">
        <v>420</v>
      </c>
      <c r="D41" s="96" t="s">
        <v>611</v>
      </c>
      <c r="E41" s="98">
        <v>42524</v>
      </c>
      <c r="F41" s="98">
        <v>42579</v>
      </c>
      <c r="G41" s="96">
        <v>15</v>
      </c>
      <c r="H41" s="96">
        <v>15</v>
      </c>
      <c r="I41" s="115">
        <v>12.75</v>
      </c>
    </row>
    <row r="42" spans="1:10" s="96" customFormat="1" ht="45" x14ac:dyDescent="0.25">
      <c r="A42" s="96" t="s">
        <v>94</v>
      </c>
      <c r="B42" s="96" t="s">
        <v>313</v>
      </c>
      <c r="C42" s="96" t="s">
        <v>420</v>
      </c>
      <c r="D42" s="96" t="s">
        <v>611</v>
      </c>
      <c r="E42" s="98">
        <v>42524</v>
      </c>
      <c r="F42" s="98">
        <v>42579</v>
      </c>
      <c r="G42" s="96">
        <v>100</v>
      </c>
      <c r="H42" s="96">
        <v>100</v>
      </c>
      <c r="I42" s="115">
        <v>11</v>
      </c>
    </row>
    <row r="43" spans="1:10" s="96" customFormat="1" ht="90" x14ac:dyDescent="0.25">
      <c r="A43" s="96" t="s">
        <v>136</v>
      </c>
      <c r="B43" s="96" t="s">
        <v>313</v>
      </c>
      <c r="C43" s="96" t="s">
        <v>420</v>
      </c>
      <c r="D43" s="96" t="s">
        <v>611</v>
      </c>
      <c r="E43" s="98">
        <v>42524</v>
      </c>
      <c r="F43" s="98">
        <v>42579</v>
      </c>
      <c r="G43" s="96">
        <v>7</v>
      </c>
      <c r="H43" s="96">
        <v>7</v>
      </c>
      <c r="I43" s="115">
        <v>89.04</v>
      </c>
    </row>
    <row r="44" spans="1:10" s="96" customFormat="1" ht="60" x14ac:dyDescent="0.25">
      <c r="A44" s="96" t="s">
        <v>160</v>
      </c>
      <c r="B44" s="96" t="s">
        <v>313</v>
      </c>
      <c r="C44" s="96" t="s">
        <v>420</v>
      </c>
      <c r="D44" s="96" t="s">
        <v>611</v>
      </c>
      <c r="E44" s="98">
        <v>42524</v>
      </c>
      <c r="F44" s="98">
        <v>42579</v>
      </c>
      <c r="G44" s="96">
        <v>1</v>
      </c>
      <c r="H44" s="96">
        <v>1</v>
      </c>
      <c r="I44" s="115">
        <v>64.5</v>
      </c>
    </row>
    <row r="45" spans="1:10" s="96" customFormat="1" ht="60" x14ac:dyDescent="0.25">
      <c r="A45" s="96" t="s">
        <v>160</v>
      </c>
      <c r="B45" s="96" t="s">
        <v>586</v>
      </c>
      <c r="C45" s="96" t="s">
        <v>640</v>
      </c>
      <c r="D45" s="96" t="s">
        <v>611</v>
      </c>
      <c r="E45" s="98">
        <v>42663</v>
      </c>
      <c r="F45" s="98">
        <v>42759</v>
      </c>
      <c r="G45" s="96">
        <v>2</v>
      </c>
      <c r="H45" s="96">
        <v>2</v>
      </c>
      <c r="I45" s="115">
        <v>129</v>
      </c>
    </row>
    <row r="46" spans="1:10" s="96" customFormat="1" ht="30" x14ac:dyDescent="0.25">
      <c r="A46" s="96" t="s">
        <v>167</v>
      </c>
      <c r="B46" s="96" t="s">
        <v>313</v>
      </c>
      <c r="C46" s="96" t="s">
        <v>425</v>
      </c>
      <c r="D46" s="96" t="s">
        <v>611</v>
      </c>
      <c r="E46" s="98">
        <v>42527</v>
      </c>
      <c r="F46" s="98">
        <v>42579</v>
      </c>
      <c r="G46" s="96">
        <v>20</v>
      </c>
      <c r="H46" s="96">
        <v>20</v>
      </c>
      <c r="I46" s="115">
        <v>18.799999999999997</v>
      </c>
    </row>
    <row r="47" spans="1:10" s="96" customFormat="1" ht="30" x14ac:dyDescent="0.25">
      <c r="A47" s="96" t="s">
        <v>64</v>
      </c>
      <c r="B47" s="96" t="s">
        <v>586</v>
      </c>
      <c r="C47" s="96" t="s">
        <v>618</v>
      </c>
      <c r="D47" s="96" t="s">
        <v>611</v>
      </c>
      <c r="E47" s="98">
        <v>42653</v>
      </c>
      <c r="F47" s="98">
        <v>43055</v>
      </c>
      <c r="G47" s="96">
        <v>2</v>
      </c>
      <c r="H47" s="96">
        <v>2</v>
      </c>
      <c r="I47" s="115">
        <v>3</v>
      </c>
    </row>
    <row r="48" spans="1:10" s="96" customFormat="1" ht="45" x14ac:dyDescent="0.25">
      <c r="A48" s="96" t="s">
        <v>146</v>
      </c>
      <c r="B48" s="96" t="s">
        <v>313</v>
      </c>
      <c r="C48" s="96" t="s">
        <v>424</v>
      </c>
      <c r="D48" s="96" t="s">
        <v>611</v>
      </c>
      <c r="E48" s="98">
        <v>42524</v>
      </c>
      <c r="F48" s="98">
        <v>42579</v>
      </c>
      <c r="G48" s="96">
        <v>50</v>
      </c>
      <c r="H48" s="96">
        <v>50</v>
      </c>
      <c r="I48" s="115">
        <v>17.5</v>
      </c>
    </row>
    <row r="49" spans="1:10" s="96" customFormat="1" ht="60" x14ac:dyDescent="0.25">
      <c r="A49" s="96" t="s">
        <v>154</v>
      </c>
      <c r="B49" s="96" t="s">
        <v>313</v>
      </c>
      <c r="C49" s="96" t="s">
        <v>425</v>
      </c>
      <c r="D49" s="96" t="s">
        <v>611</v>
      </c>
      <c r="E49" s="98">
        <v>42527</v>
      </c>
      <c r="F49" s="98">
        <v>42579</v>
      </c>
      <c r="G49" s="96">
        <v>15</v>
      </c>
      <c r="H49" s="96">
        <v>15</v>
      </c>
      <c r="I49" s="115">
        <v>30.3</v>
      </c>
    </row>
    <row r="50" spans="1:10" s="96" customFormat="1" ht="45" x14ac:dyDescent="0.25">
      <c r="A50" s="96" t="s">
        <v>170</v>
      </c>
      <c r="B50" s="96" t="s">
        <v>586</v>
      </c>
      <c r="C50" s="96" t="s">
        <v>642</v>
      </c>
      <c r="D50" s="96" t="s">
        <v>611</v>
      </c>
      <c r="E50" s="98">
        <v>42663</v>
      </c>
      <c r="F50" s="98">
        <v>42703</v>
      </c>
      <c r="G50" s="96">
        <v>42</v>
      </c>
      <c r="H50" s="96">
        <v>42</v>
      </c>
      <c r="I50" s="115">
        <v>54.6</v>
      </c>
    </row>
    <row r="51" spans="1:10" s="96" customFormat="1" ht="45" x14ac:dyDescent="0.25">
      <c r="A51" s="96" t="s">
        <v>172</v>
      </c>
      <c r="B51" s="96" t="s">
        <v>586</v>
      </c>
      <c r="C51" s="96" t="s">
        <v>618</v>
      </c>
      <c r="D51" s="96" t="s">
        <v>611</v>
      </c>
      <c r="E51" s="98">
        <v>42653</v>
      </c>
      <c r="F51" s="98">
        <v>43055</v>
      </c>
      <c r="G51" s="96">
        <v>38</v>
      </c>
      <c r="H51" s="96">
        <v>38</v>
      </c>
      <c r="I51" s="115">
        <v>48.26</v>
      </c>
    </row>
    <row r="52" spans="1:10" s="96" customFormat="1" ht="45" x14ac:dyDescent="0.25">
      <c r="A52" s="96" t="s">
        <v>173</v>
      </c>
      <c r="B52" s="96" t="s">
        <v>586</v>
      </c>
      <c r="C52" s="96" t="s">
        <v>618</v>
      </c>
      <c r="D52" s="96" t="s">
        <v>611</v>
      </c>
      <c r="E52" s="98">
        <v>42653</v>
      </c>
      <c r="F52" s="98">
        <v>43055</v>
      </c>
      <c r="G52" s="96">
        <v>10</v>
      </c>
      <c r="H52" s="96">
        <v>10</v>
      </c>
      <c r="I52" s="115">
        <v>12.8</v>
      </c>
    </row>
    <row r="53" spans="1:10" s="96" customFormat="1" ht="30" x14ac:dyDescent="0.25">
      <c r="A53" s="96" t="s">
        <v>169</v>
      </c>
      <c r="B53" s="96" t="s">
        <v>313</v>
      </c>
      <c r="C53" s="96" t="s">
        <v>424</v>
      </c>
      <c r="D53" s="96" t="s">
        <v>611</v>
      </c>
      <c r="E53" s="98">
        <v>42524</v>
      </c>
      <c r="F53" s="98">
        <v>42579</v>
      </c>
      <c r="G53" s="96">
        <v>10</v>
      </c>
      <c r="H53" s="96">
        <v>10</v>
      </c>
      <c r="I53" s="115">
        <v>11.799999999999999</v>
      </c>
    </row>
    <row r="54" spans="1:10" s="96" customFormat="1" ht="30" x14ac:dyDescent="0.25">
      <c r="A54" s="96" t="s">
        <v>169</v>
      </c>
      <c r="B54" s="96" t="s">
        <v>586</v>
      </c>
      <c r="C54" s="96" t="s">
        <v>618</v>
      </c>
      <c r="D54" s="96" t="s">
        <v>611</v>
      </c>
      <c r="E54" s="98">
        <v>42653</v>
      </c>
      <c r="F54" s="98">
        <v>43055</v>
      </c>
      <c r="G54" s="96">
        <v>1</v>
      </c>
      <c r="H54" s="96">
        <v>1</v>
      </c>
      <c r="I54" s="115">
        <v>1.18</v>
      </c>
    </row>
    <row r="55" spans="1:10" s="96" customFormat="1" ht="45.75" thickBot="1" x14ac:dyDescent="0.3">
      <c r="A55" s="96" t="s">
        <v>50</v>
      </c>
      <c r="B55" s="96" t="s">
        <v>313</v>
      </c>
      <c r="C55" s="96" t="s">
        <v>423</v>
      </c>
      <c r="D55" s="96" t="s">
        <v>611</v>
      </c>
      <c r="E55" s="98">
        <v>42524</v>
      </c>
      <c r="F55" s="98">
        <v>42576</v>
      </c>
      <c r="G55" s="96">
        <v>10</v>
      </c>
      <c r="H55" s="96">
        <v>10</v>
      </c>
      <c r="I55" s="115">
        <v>199</v>
      </c>
    </row>
    <row r="56" spans="1:10" s="96" customFormat="1" ht="16.5" thickTop="1" thickBot="1" x14ac:dyDescent="0.3">
      <c r="A56" s="104" t="s">
        <v>357</v>
      </c>
      <c r="B56" s="105"/>
      <c r="C56" s="106"/>
      <c r="D56" s="106"/>
      <c r="E56" s="106"/>
      <c r="F56" s="106"/>
      <c r="G56" s="107">
        <f>SUM(G5:G55)</f>
        <v>758</v>
      </c>
      <c r="H56" s="107">
        <f>SUM(H5:H55)</f>
        <v>710</v>
      </c>
      <c r="I56" s="108">
        <f>SUM(I5:I55)</f>
        <v>1818.6</v>
      </c>
    </row>
    <row r="57" spans="1:10" s="96" customFormat="1" ht="15.75" thickTop="1" x14ac:dyDescent="0.25">
      <c r="A57" s="111"/>
      <c r="B57" s="111"/>
      <c r="C57" s="111"/>
      <c r="D57" s="111"/>
      <c r="E57" s="111"/>
      <c r="F57" s="111"/>
      <c r="G57" s="112"/>
      <c r="H57" s="112"/>
      <c r="I57" s="113"/>
      <c r="J57" s="114"/>
    </row>
    <row r="58" spans="1:10" s="96" customFormat="1" x14ac:dyDescent="0.25">
      <c r="A58" s="100" t="s">
        <v>359</v>
      </c>
      <c r="B58" s="99"/>
      <c r="C58" s="99"/>
      <c r="D58" s="99"/>
      <c r="E58" s="99"/>
      <c r="F58" s="99"/>
      <c r="G58" s="99"/>
      <c r="I58" s="109"/>
    </row>
    <row r="59" spans="1:10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10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10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10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10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10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</sheetData>
  <sheetProtection algorithmName="SHA-512" hashValue="YeFak7rTqhSY4pE0NgvoP4w8l9l0K9GrabRJAZdQYccZ/bPEGDssAPSo7RU+QcIFxCVTZLWdZzQYbt8RzqhowA==" saltValue="WvnCxr59SOC6QDDd6knWaQ==" spinCount="100000" sheet="1" objects="1" scenarios="1" selectLockedCells="1"/>
  <mergeCells count="1">
    <mergeCell ref="A1:B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0"/>
  <dimension ref="A1:J103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10" ht="36" customHeight="1" x14ac:dyDescent="0.25">
      <c r="A1" s="210" t="s">
        <v>405</v>
      </c>
      <c r="B1" s="210"/>
    </row>
    <row r="2" spans="1:10" x14ac:dyDescent="0.25">
      <c r="A2" s="102" t="s">
        <v>3</v>
      </c>
      <c r="B2" s="96">
        <v>280000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10" ht="75" x14ac:dyDescent="0.25">
      <c r="A5" s="96" t="s">
        <v>58</v>
      </c>
      <c r="B5" s="96" t="s">
        <v>319</v>
      </c>
      <c r="C5" s="96" t="s">
        <v>418</v>
      </c>
      <c r="D5" s="96" t="s">
        <v>611</v>
      </c>
      <c r="E5" s="98">
        <v>42524</v>
      </c>
      <c r="F5" s="98">
        <v>42583</v>
      </c>
      <c r="G5" s="96">
        <v>20</v>
      </c>
      <c r="H5" s="96">
        <v>20</v>
      </c>
      <c r="I5" s="115">
        <v>10</v>
      </c>
    </row>
    <row r="6" spans="1:10" ht="75" x14ac:dyDescent="0.25">
      <c r="A6" s="96" t="s">
        <v>60</v>
      </c>
      <c r="B6" s="96" t="s">
        <v>319</v>
      </c>
      <c r="C6" s="96" t="s">
        <v>431</v>
      </c>
      <c r="D6" s="96" t="s">
        <v>611</v>
      </c>
      <c r="E6" s="98">
        <v>42527</v>
      </c>
      <c r="F6" s="98">
        <v>42613</v>
      </c>
      <c r="G6" s="96">
        <v>20</v>
      </c>
      <c r="H6" s="96">
        <v>20</v>
      </c>
      <c r="I6" s="115">
        <v>6.4</v>
      </c>
    </row>
    <row r="7" spans="1:10" s="96" customFormat="1" ht="30" x14ac:dyDescent="0.25">
      <c r="A7" s="96" t="s">
        <v>79</v>
      </c>
      <c r="B7" s="96" t="s">
        <v>319</v>
      </c>
      <c r="C7" s="96" t="s">
        <v>431</v>
      </c>
      <c r="D7" s="96" t="s">
        <v>611</v>
      </c>
      <c r="E7" s="98">
        <v>42527</v>
      </c>
      <c r="F7" s="98">
        <v>42613</v>
      </c>
      <c r="G7" s="96">
        <v>1</v>
      </c>
      <c r="H7" s="96">
        <v>1</v>
      </c>
      <c r="I7" s="115">
        <v>1.29</v>
      </c>
    </row>
    <row r="8" spans="1:10" s="96" customFormat="1" ht="45" x14ac:dyDescent="0.25">
      <c r="A8" s="96" t="s">
        <v>92</v>
      </c>
      <c r="B8" s="96" t="s">
        <v>319</v>
      </c>
      <c r="C8" s="96" t="s">
        <v>431</v>
      </c>
      <c r="D8" s="96" t="s">
        <v>611</v>
      </c>
      <c r="E8" s="98">
        <v>42527</v>
      </c>
      <c r="F8" s="98">
        <v>42613</v>
      </c>
      <c r="G8" s="96">
        <v>4</v>
      </c>
      <c r="H8" s="96">
        <v>4</v>
      </c>
      <c r="I8" s="115">
        <v>3.96</v>
      </c>
      <c r="J8" s="114"/>
    </row>
    <row r="9" spans="1:10" s="96" customFormat="1" ht="45" x14ac:dyDescent="0.25">
      <c r="A9" s="96" t="s">
        <v>121</v>
      </c>
      <c r="B9" s="96" t="s">
        <v>522</v>
      </c>
      <c r="C9" s="96" t="s">
        <v>541</v>
      </c>
      <c r="D9" s="96" t="s">
        <v>611</v>
      </c>
      <c r="E9" s="98">
        <v>42591</v>
      </c>
      <c r="F9" s="98">
        <v>42641</v>
      </c>
      <c r="G9" s="96">
        <v>1</v>
      </c>
      <c r="H9" s="96">
        <v>1</v>
      </c>
      <c r="I9" s="115">
        <v>19.989999999999998</v>
      </c>
    </row>
    <row r="10" spans="1:10" s="96" customFormat="1" ht="45" x14ac:dyDescent="0.25">
      <c r="A10" s="96" t="s">
        <v>124</v>
      </c>
      <c r="B10" s="96" t="s">
        <v>319</v>
      </c>
      <c r="C10" s="96" t="s">
        <v>418</v>
      </c>
      <c r="D10" s="96" t="s">
        <v>611</v>
      </c>
      <c r="E10" s="98">
        <v>42524</v>
      </c>
      <c r="F10" s="98">
        <v>42583</v>
      </c>
      <c r="G10" s="96">
        <v>1</v>
      </c>
      <c r="H10" s="96">
        <v>1</v>
      </c>
      <c r="I10" s="115">
        <v>17.489999999999998</v>
      </c>
    </row>
    <row r="11" spans="1:10" s="96" customFormat="1" ht="45" x14ac:dyDescent="0.25">
      <c r="A11" s="96" t="s">
        <v>122</v>
      </c>
      <c r="B11" s="96" t="s">
        <v>319</v>
      </c>
      <c r="C11" s="96" t="s">
        <v>417</v>
      </c>
      <c r="D11" s="96" t="s">
        <v>611</v>
      </c>
      <c r="E11" s="98">
        <v>42524</v>
      </c>
      <c r="F11" s="98">
        <v>42577</v>
      </c>
      <c r="G11" s="96">
        <v>1</v>
      </c>
      <c r="H11" s="96">
        <v>1</v>
      </c>
      <c r="I11" s="115">
        <v>33.200000000000003</v>
      </c>
      <c r="J11" s="114"/>
    </row>
    <row r="12" spans="1:10" s="96" customFormat="1" ht="45" x14ac:dyDescent="0.25">
      <c r="A12" s="96" t="s">
        <v>123</v>
      </c>
      <c r="B12" s="96" t="s">
        <v>319</v>
      </c>
      <c r="C12" s="96" t="s">
        <v>431</v>
      </c>
      <c r="D12" s="96" t="s">
        <v>611</v>
      </c>
      <c r="E12" s="98">
        <v>42527</v>
      </c>
      <c r="F12" s="98">
        <v>42613</v>
      </c>
      <c r="G12" s="96">
        <v>1</v>
      </c>
      <c r="H12" s="96">
        <v>1</v>
      </c>
      <c r="I12" s="115">
        <v>5.84</v>
      </c>
    </row>
    <row r="13" spans="1:10" s="96" customFormat="1" ht="45" x14ac:dyDescent="0.25">
      <c r="A13" s="96" t="s">
        <v>161</v>
      </c>
      <c r="B13" s="96" t="s">
        <v>319</v>
      </c>
      <c r="C13" s="96" t="s">
        <v>432</v>
      </c>
      <c r="D13" s="96" t="s">
        <v>611</v>
      </c>
      <c r="E13" s="98">
        <v>42527</v>
      </c>
      <c r="F13" s="98">
        <v>42562</v>
      </c>
      <c r="G13" s="96">
        <v>12</v>
      </c>
      <c r="H13" s="96">
        <v>12</v>
      </c>
      <c r="I13" s="115">
        <v>18.12</v>
      </c>
    </row>
    <row r="14" spans="1:10" s="96" customFormat="1" ht="45" x14ac:dyDescent="0.25">
      <c r="A14" s="96" t="s">
        <v>52</v>
      </c>
      <c r="B14" s="96" t="s">
        <v>319</v>
      </c>
      <c r="C14" s="96" t="s">
        <v>424</v>
      </c>
      <c r="D14" s="96" t="s">
        <v>611</v>
      </c>
      <c r="E14" s="98">
        <v>42524</v>
      </c>
      <c r="F14" s="98">
        <v>42579</v>
      </c>
      <c r="G14" s="96">
        <v>2</v>
      </c>
      <c r="H14" s="96">
        <v>2</v>
      </c>
      <c r="I14" s="115">
        <v>1.1399999999999999</v>
      </c>
    </row>
    <row r="15" spans="1:10" s="96" customFormat="1" ht="45" x14ac:dyDescent="0.25">
      <c r="A15" s="96" t="s">
        <v>174</v>
      </c>
      <c r="B15" s="96" t="s">
        <v>319</v>
      </c>
      <c r="C15" s="96" t="s">
        <v>418</v>
      </c>
      <c r="D15" s="96" t="s">
        <v>611</v>
      </c>
      <c r="E15" s="98">
        <v>42524</v>
      </c>
      <c r="F15" s="98">
        <v>42583</v>
      </c>
      <c r="G15" s="96">
        <v>1</v>
      </c>
      <c r="H15" s="96">
        <v>1</v>
      </c>
      <c r="I15" s="115">
        <v>7.54</v>
      </c>
    </row>
    <row r="16" spans="1:10" s="96" customFormat="1" ht="30.75" thickBot="1" x14ac:dyDescent="0.3">
      <c r="A16" s="96" t="s">
        <v>86</v>
      </c>
      <c r="B16" s="96" t="s">
        <v>319</v>
      </c>
      <c r="C16" s="96" t="s">
        <v>423</v>
      </c>
      <c r="D16" s="96" t="s">
        <v>611</v>
      </c>
      <c r="E16" s="98">
        <v>42524</v>
      </c>
      <c r="F16" s="98">
        <v>42576</v>
      </c>
      <c r="G16" s="96">
        <v>1</v>
      </c>
      <c r="H16" s="96">
        <v>1</v>
      </c>
      <c r="I16" s="115">
        <v>2.65</v>
      </c>
    </row>
    <row r="17" spans="1:10" s="96" customFormat="1" ht="45.75" thickBot="1" x14ac:dyDescent="0.3">
      <c r="A17" s="96" t="s">
        <v>131</v>
      </c>
      <c r="B17" s="96" t="s">
        <v>319</v>
      </c>
      <c r="C17" s="96" t="s">
        <v>477</v>
      </c>
      <c r="D17" s="96" t="s">
        <v>478</v>
      </c>
      <c r="E17" s="96" t="s">
        <v>477</v>
      </c>
      <c r="F17" s="96" t="s">
        <v>477</v>
      </c>
      <c r="G17" s="96">
        <v>20</v>
      </c>
      <c r="H17" s="96" t="s">
        <v>477</v>
      </c>
      <c r="I17" s="115">
        <v>0</v>
      </c>
    </row>
    <row r="18" spans="1:10" s="96" customFormat="1" ht="16.5" thickTop="1" thickBot="1" x14ac:dyDescent="0.3">
      <c r="A18" s="104" t="s">
        <v>357</v>
      </c>
      <c r="B18" s="105"/>
      <c r="C18" s="106"/>
      <c r="D18" s="106"/>
      <c r="E18" s="106"/>
      <c r="F18" s="106"/>
      <c r="G18" s="107">
        <f>SUM(G5:G17)</f>
        <v>85</v>
      </c>
      <c r="H18" s="107">
        <f>SUM(H5:H17)</f>
        <v>65</v>
      </c>
      <c r="I18" s="108">
        <f>SUM(I5:I17)</f>
        <v>127.62000000000002</v>
      </c>
    </row>
    <row r="19" spans="1:10" s="96" customFormat="1" ht="15.75" thickTop="1" x14ac:dyDescent="0.25">
      <c r="A19" s="111"/>
      <c r="B19" s="111"/>
      <c r="C19" s="111"/>
      <c r="D19" s="111"/>
      <c r="E19" s="111"/>
      <c r="F19" s="111"/>
      <c r="G19" s="112"/>
      <c r="H19" s="112"/>
      <c r="I19" s="113"/>
      <c r="J19" s="114"/>
    </row>
    <row r="20" spans="1:10" s="96" customFormat="1" x14ac:dyDescent="0.25">
      <c r="A20" s="100" t="s">
        <v>359</v>
      </c>
      <c r="B20" s="99"/>
      <c r="C20" s="99"/>
      <c r="D20" s="99"/>
      <c r="E20" s="99"/>
      <c r="F20" s="99"/>
      <c r="G20" s="99"/>
      <c r="I20" s="109"/>
    </row>
    <row r="21" spans="1:10" s="96" customFormat="1" x14ac:dyDescent="0.25">
      <c r="A21"/>
      <c r="B21" s="99"/>
      <c r="C21" s="99"/>
      <c r="D21" s="99"/>
      <c r="E21" s="99"/>
      <c r="F21" s="99"/>
      <c r="G21" s="99"/>
      <c r="I21" s="109"/>
    </row>
    <row r="22" spans="1:10" s="96" customFormat="1" x14ac:dyDescent="0.25">
      <c r="A22"/>
      <c r="B22" s="99"/>
      <c r="C22" s="99"/>
      <c r="D22" s="99"/>
      <c r="E22" s="99"/>
      <c r="F22" s="99"/>
      <c r="G22" s="99"/>
      <c r="I22" s="109"/>
    </row>
    <row r="23" spans="1:10" s="96" customFormat="1" x14ac:dyDescent="0.25">
      <c r="A23"/>
      <c r="B23" s="99"/>
      <c r="C23" s="99"/>
      <c r="D23" s="99"/>
      <c r="E23" s="99"/>
      <c r="F23" s="99"/>
      <c r="G23" s="99"/>
      <c r="I23" s="109"/>
    </row>
    <row r="24" spans="1:10" s="96" customFormat="1" x14ac:dyDescent="0.25">
      <c r="A24"/>
      <c r="B24" s="99"/>
      <c r="C24" s="99"/>
      <c r="D24" s="99"/>
      <c r="E24" s="99"/>
      <c r="F24" s="99"/>
      <c r="G24" s="99"/>
      <c r="I24" s="109"/>
    </row>
    <row r="25" spans="1:10" s="96" customFormat="1" x14ac:dyDescent="0.25">
      <c r="A25"/>
      <c r="B25" s="99"/>
      <c r="C25" s="99"/>
      <c r="D25" s="99"/>
      <c r="E25" s="99"/>
      <c r="F25" s="99"/>
      <c r="G25" s="99"/>
      <c r="I25" s="109"/>
    </row>
    <row r="26" spans="1:10" s="96" customFormat="1" x14ac:dyDescent="0.25">
      <c r="A26"/>
      <c r="B26" s="99"/>
      <c r="C26" s="99"/>
      <c r="D26" s="99"/>
      <c r="E26" s="99"/>
      <c r="F26" s="99"/>
      <c r="G26" s="99"/>
      <c r="H26" s="99"/>
      <c r="I26" s="99"/>
    </row>
    <row r="27" spans="1:10" s="96" customFormat="1" x14ac:dyDescent="0.25">
      <c r="A27"/>
      <c r="B27" s="99"/>
      <c r="C27" s="99"/>
      <c r="D27" s="99"/>
      <c r="E27" s="99"/>
      <c r="F27" s="99"/>
      <c r="G27" s="99"/>
      <c r="H27" s="99"/>
      <c r="I27" s="99"/>
    </row>
    <row r="28" spans="1:10" s="96" customFormat="1" x14ac:dyDescent="0.25">
      <c r="A28"/>
      <c r="B28" s="99"/>
      <c r="C28" s="99"/>
      <c r="D28" s="99"/>
      <c r="E28" s="99"/>
      <c r="F28" s="99"/>
      <c r="G28" s="99"/>
      <c r="H28" s="99"/>
      <c r="I28" s="99"/>
      <c r="J28" s="114"/>
    </row>
    <row r="29" spans="1:10" s="96" customFormat="1" x14ac:dyDescent="0.25">
      <c r="A29"/>
      <c r="B29" s="99"/>
      <c r="C29" s="99"/>
      <c r="D29" s="99"/>
      <c r="E29" s="99"/>
      <c r="F29" s="99"/>
      <c r="G29" s="99"/>
      <c r="H29" s="99"/>
      <c r="I29" s="99"/>
    </row>
    <row r="30" spans="1:10" s="96" customFormat="1" x14ac:dyDescent="0.25">
      <c r="A30"/>
      <c r="B30" s="99"/>
      <c r="C30" s="99"/>
      <c r="D30" s="99"/>
      <c r="E30" s="99"/>
      <c r="F30" s="99"/>
      <c r="G30" s="99"/>
      <c r="H30" s="99"/>
      <c r="I30" s="99"/>
    </row>
    <row r="31" spans="1:10" s="96" customFormat="1" x14ac:dyDescent="0.25">
      <c r="A31"/>
      <c r="B31" s="99"/>
      <c r="C31" s="99"/>
      <c r="D31" s="99"/>
      <c r="E31" s="99"/>
      <c r="F31" s="99"/>
      <c r="G31" s="99"/>
      <c r="H31" s="99"/>
      <c r="I31" s="99"/>
    </row>
    <row r="32" spans="1:10" s="96" customFormat="1" x14ac:dyDescent="0.25">
      <c r="A32"/>
      <c r="B32" s="99"/>
      <c r="C32" s="99"/>
      <c r="D32" s="99"/>
      <c r="E32" s="99"/>
      <c r="F32" s="99"/>
      <c r="G32" s="99"/>
      <c r="H32" s="99"/>
      <c r="I32" s="99"/>
    </row>
    <row r="33" spans="1:9" s="96" customFormat="1" x14ac:dyDescent="0.25">
      <c r="A33"/>
      <c r="B33" s="99"/>
      <c r="C33" s="99"/>
      <c r="D33" s="99"/>
      <c r="E33" s="99"/>
      <c r="F33" s="99"/>
      <c r="G33" s="99"/>
      <c r="H33" s="99"/>
      <c r="I33" s="99"/>
    </row>
    <row r="34" spans="1:9" s="96" customFormat="1" x14ac:dyDescent="0.25">
      <c r="A34"/>
      <c r="B34" s="99"/>
      <c r="C34" s="99"/>
      <c r="D34" s="99"/>
      <c r="E34" s="99"/>
      <c r="F34" s="99"/>
      <c r="G34" s="99"/>
      <c r="H34" s="99"/>
      <c r="I34" s="9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</sheetData>
  <sheetProtection algorithmName="SHA-512" hashValue="/ea1ttQTyjZ7H//tBGgQmYH5DXW6AQHd+CVPGKjq4BIG/GmQQUqT1spH3DzSD1uMe0qEwhPzw9LDI3871D3owg==" saltValue="e8BFgwBBfYpM0ZqOc1P0Mw==" spinCount="100000" sheet="1" objects="1" scenarios="1" selectLockedCells="1"/>
  <mergeCells count="1">
    <mergeCell ref="A1:B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3">
    <tabColor theme="0"/>
  </sheetPr>
  <dimension ref="A1:J241"/>
  <sheetViews>
    <sheetView showGridLines="0" workbookViewId="0">
      <selection activeCell="D5" sqref="D5:D18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570312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686</v>
      </c>
      <c r="B1" s="95"/>
    </row>
    <row r="2" spans="1:9" x14ac:dyDescent="0.25">
      <c r="A2" s="102" t="s">
        <v>3</v>
      </c>
      <c r="B2" s="96">
        <v>280010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75" x14ac:dyDescent="0.25">
      <c r="A5" s="96" t="s">
        <v>59</v>
      </c>
      <c r="B5" s="96" t="s">
        <v>524</v>
      </c>
      <c r="C5" s="96" t="s">
        <v>548</v>
      </c>
      <c r="D5" s="96" t="s">
        <v>692</v>
      </c>
      <c r="E5" s="98">
        <v>42591</v>
      </c>
      <c r="F5" s="98">
        <v>42772</v>
      </c>
      <c r="G5" s="96">
        <v>150</v>
      </c>
      <c r="H5" s="96">
        <v>70</v>
      </c>
      <c r="I5" s="115">
        <v>22.400000000000002</v>
      </c>
    </row>
    <row r="6" spans="1:9" ht="45" x14ac:dyDescent="0.25">
      <c r="A6" s="96" t="s">
        <v>81</v>
      </c>
      <c r="B6" s="96" t="s">
        <v>524</v>
      </c>
      <c r="C6" s="96" t="s">
        <v>535</v>
      </c>
      <c r="D6" s="96" t="s">
        <v>611</v>
      </c>
      <c r="E6" s="98">
        <v>42591</v>
      </c>
      <c r="F6" s="98">
        <v>42640</v>
      </c>
      <c r="G6" s="96">
        <v>200</v>
      </c>
      <c r="H6" s="96">
        <v>200</v>
      </c>
      <c r="I6" s="115">
        <v>340</v>
      </c>
    </row>
    <row r="7" spans="1:9" ht="45" x14ac:dyDescent="0.25">
      <c r="A7" s="96" t="s">
        <v>124</v>
      </c>
      <c r="B7" s="96" t="s">
        <v>524</v>
      </c>
      <c r="C7" s="96" t="s">
        <v>538</v>
      </c>
      <c r="D7" s="96" t="s">
        <v>611</v>
      </c>
      <c r="E7" s="98">
        <v>42591</v>
      </c>
      <c r="F7" s="98">
        <v>42646</v>
      </c>
      <c r="G7" s="96">
        <v>4</v>
      </c>
      <c r="H7" s="96">
        <v>4</v>
      </c>
      <c r="I7" s="115">
        <v>69.959999999999994</v>
      </c>
    </row>
    <row r="8" spans="1:9" s="96" customFormat="1" ht="45" x14ac:dyDescent="0.25">
      <c r="A8" s="96" t="s">
        <v>122</v>
      </c>
      <c r="B8" s="96" t="s">
        <v>524</v>
      </c>
      <c r="C8" s="96" t="s">
        <v>537</v>
      </c>
      <c r="D8" s="96" t="s">
        <v>611</v>
      </c>
      <c r="E8" s="98">
        <v>42591</v>
      </c>
      <c r="F8" s="98">
        <v>42647</v>
      </c>
      <c r="G8" s="96">
        <v>2</v>
      </c>
      <c r="H8" s="96">
        <v>2</v>
      </c>
      <c r="I8" s="115">
        <v>66.400000000000006</v>
      </c>
    </row>
    <row r="9" spans="1:9" s="96" customFormat="1" ht="30" x14ac:dyDescent="0.25">
      <c r="A9" s="96" t="s">
        <v>144</v>
      </c>
      <c r="B9" s="96" t="s">
        <v>524</v>
      </c>
      <c r="C9" s="96" t="s">
        <v>477</v>
      </c>
      <c r="D9" s="96" t="s">
        <v>559</v>
      </c>
      <c r="E9" s="96" t="s">
        <v>477</v>
      </c>
      <c r="F9" s="96" t="s">
        <v>477</v>
      </c>
      <c r="G9" s="96">
        <v>100</v>
      </c>
      <c r="H9" s="96" t="s">
        <v>477</v>
      </c>
      <c r="I9" s="115">
        <v>0</v>
      </c>
    </row>
    <row r="10" spans="1:9" s="96" customFormat="1" ht="30" x14ac:dyDescent="0.25">
      <c r="A10" s="96" t="s">
        <v>179</v>
      </c>
      <c r="B10" s="96" t="s">
        <v>524</v>
      </c>
      <c r="C10" s="96" t="s">
        <v>542</v>
      </c>
      <c r="D10" s="96" t="s">
        <v>611</v>
      </c>
      <c r="E10" s="98">
        <v>42591</v>
      </c>
      <c r="F10" s="98">
        <v>42660</v>
      </c>
      <c r="G10" s="96">
        <v>5</v>
      </c>
      <c r="H10" s="96">
        <v>5</v>
      </c>
      <c r="I10" s="115">
        <v>14</v>
      </c>
    </row>
    <row r="11" spans="1:9" s="96" customFormat="1" ht="45" x14ac:dyDescent="0.25">
      <c r="A11" s="96" t="s">
        <v>174</v>
      </c>
      <c r="B11" s="96" t="s">
        <v>524</v>
      </c>
      <c r="C11" s="96" t="s">
        <v>538</v>
      </c>
      <c r="D11" s="96" t="s">
        <v>611</v>
      </c>
      <c r="E11" s="98">
        <v>42591</v>
      </c>
      <c r="F11" s="98">
        <v>42646</v>
      </c>
      <c r="G11" s="96">
        <v>10</v>
      </c>
      <c r="H11" s="96">
        <v>10</v>
      </c>
      <c r="I11" s="115">
        <v>75.400000000000006</v>
      </c>
    </row>
    <row r="12" spans="1:9" s="96" customFormat="1" ht="30" x14ac:dyDescent="0.25">
      <c r="A12" s="96" t="s">
        <v>67</v>
      </c>
      <c r="B12" s="96" t="s">
        <v>524</v>
      </c>
      <c r="C12" s="96" t="s">
        <v>542</v>
      </c>
      <c r="D12" s="96" t="s">
        <v>611</v>
      </c>
      <c r="E12" s="98">
        <v>42591</v>
      </c>
      <c r="F12" s="98">
        <v>42660</v>
      </c>
      <c r="G12" s="96">
        <v>10</v>
      </c>
      <c r="H12" s="96">
        <v>10</v>
      </c>
      <c r="I12" s="115">
        <v>8.5</v>
      </c>
    </row>
    <row r="13" spans="1:9" s="96" customFormat="1" ht="45" x14ac:dyDescent="0.25">
      <c r="A13" s="96" t="s">
        <v>125</v>
      </c>
      <c r="B13" s="96" t="s">
        <v>524</v>
      </c>
      <c r="C13" s="96" t="s">
        <v>540</v>
      </c>
      <c r="D13" s="96" t="s">
        <v>611</v>
      </c>
      <c r="E13" s="98">
        <v>42591</v>
      </c>
      <c r="F13" s="98">
        <v>42766</v>
      </c>
      <c r="G13" s="96">
        <v>2</v>
      </c>
      <c r="H13" s="96">
        <v>2</v>
      </c>
      <c r="I13" s="115">
        <v>15.5</v>
      </c>
    </row>
    <row r="14" spans="1:9" s="96" customFormat="1" ht="45" x14ac:dyDescent="0.25">
      <c r="A14" s="96" t="s">
        <v>48</v>
      </c>
      <c r="B14" s="96" t="s">
        <v>524</v>
      </c>
      <c r="C14" s="96" t="s">
        <v>543</v>
      </c>
      <c r="D14" s="96" t="s">
        <v>611</v>
      </c>
      <c r="E14" s="98">
        <v>42591</v>
      </c>
      <c r="F14" s="98">
        <v>42639</v>
      </c>
      <c r="G14" s="96">
        <v>4</v>
      </c>
      <c r="H14" s="96">
        <v>4</v>
      </c>
      <c r="I14" s="115">
        <v>1.6</v>
      </c>
    </row>
    <row r="15" spans="1:9" ht="60" x14ac:dyDescent="0.25">
      <c r="A15" s="96" t="s">
        <v>106</v>
      </c>
      <c r="B15" s="96" t="s">
        <v>524</v>
      </c>
      <c r="C15" s="96" t="s">
        <v>544</v>
      </c>
      <c r="D15" s="96" t="s">
        <v>698</v>
      </c>
      <c r="E15" s="98">
        <v>42591</v>
      </c>
      <c r="F15" s="96" t="s">
        <v>671</v>
      </c>
      <c r="G15" s="96">
        <v>1</v>
      </c>
      <c r="H15" s="96">
        <v>1</v>
      </c>
      <c r="I15" s="115">
        <v>22.44</v>
      </c>
    </row>
    <row r="16" spans="1:9" ht="60" x14ac:dyDescent="0.25">
      <c r="A16" s="96" t="s">
        <v>46</v>
      </c>
      <c r="B16" s="96" t="s">
        <v>524</v>
      </c>
      <c r="C16" s="96" t="s">
        <v>550</v>
      </c>
      <c r="D16" s="96" t="s">
        <v>611</v>
      </c>
      <c r="E16" s="98">
        <v>42591</v>
      </c>
      <c r="F16" s="98">
        <v>42640</v>
      </c>
      <c r="G16" s="96">
        <v>4</v>
      </c>
      <c r="H16" s="96">
        <v>4</v>
      </c>
      <c r="I16" s="115">
        <v>7.8</v>
      </c>
    </row>
    <row r="17" spans="1:10" ht="45" x14ac:dyDescent="0.25">
      <c r="A17" s="96" t="s">
        <v>134</v>
      </c>
      <c r="B17" s="96" t="s">
        <v>524</v>
      </c>
      <c r="C17" s="96" t="s">
        <v>547</v>
      </c>
      <c r="D17" s="96" t="s">
        <v>611</v>
      </c>
      <c r="E17" s="98">
        <v>42591</v>
      </c>
      <c r="F17" s="98">
        <v>42725</v>
      </c>
      <c r="G17" s="96">
        <v>4</v>
      </c>
      <c r="H17" s="96">
        <v>4</v>
      </c>
      <c r="I17" s="115">
        <v>41.96</v>
      </c>
    </row>
    <row r="18" spans="1:10" ht="75.75" thickBot="1" x14ac:dyDescent="0.3">
      <c r="A18" s="96" t="s">
        <v>149</v>
      </c>
      <c r="B18" s="96" t="s">
        <v>524</v>
      </c>
      <c r="C18" s="96" t="s">
        <v>539</v>
      </c>
      <c r="D18" s="96" t="s">
        <v>692</v>
      </c>
      <c r="E18" s="98">
        <v>42591</v>
      </c>
      <c r="F18" s="98">
        <v>42633</v>
      </c>
      <c r="G18" s="96">
        <v>50</v>
      </c>
      <c r="H18" s="96">
        <v>18</v>
      </c>
      <c r="I18" s="115">
        <v>10.799999999999999</v>
      </c>
    </row>
    <row r="19" spans="1:10" s="96" customFormat="1" ht="16.5" thickTop="1" thickBot="1" x14ac:dyDescent="0.3">
      <c r="A19" s="104" t="s">
        <v>357</v>
      </c>
      <c r="B19" s="105"/>
      <c r="C19" s="106"/>
      <c r="D19" s="106"/>
      <c r="E19" s="106"/>
      <c r="F19" s="106"/>
      <c r="G19" s="107">
        <f>SUM(G5:G18)</f>
        <v>546</v>
      </c>
      <c r="H19" s="107">
        <f>SUM(H5:H18)</f>
        <v>334</v>
      </c>
      <c r="I19" s="108">
        <f>SUM(I5:I18)</f>
        <v>696.76</v>
      </c>
    </row>
    <row r="20" spans="1:10" s="96" customFormat="1" ht="15.75" thickTop="1" x14ac:dyDescent="0.25">
      <c r="A20" s="111"/>
      <c r="B20" s="111"/>
      <c r="C20" s="111"/>
      <c r="D20" s="111"/>
      <c r="E20" s="111"/>
      <c r="F20" s="111"/>
      <c r="G20" s="112"/>
      <c r="H20" s="112"/>
      <c r="I20" s="113"/>
      <c r="J20" s="114"/>
    </row>
    <row r="21" spans="1:10" s="96" customFormat="1" x14ac:dyDescent="0.25">
      <c r="A21" s="100" t="s">
        <v>359</v>
      </c>
      <c r="B21" s="99"/>
      <c r="C21" s="99"/>
      <c r="D21" s="99"/>
      <c r="E21" s="99"/>
      <c r="F21" s="99"/>
      <c r="G21" s="99"/>
      <c r="I21" s="109"/>
    </row>
    <row r="22" spans="1:10" s="96" customFormat="1" x14ac:dyDescent="0.25">
      <c r="A22"/>
      <c r="B22" s="99"/>
      <c r="C22" s="99"/>
      <c r="D22" s="99"/>
      <c r="E22" s="99"/>
      <c r="F22" s="99"/>
      <c r="G22" s="99"/>
      <c r="I22" s="109"/>
    </row>
    <row r="23" spans="1:10" s="96" customFormat="1" x14ac:dyDescent="0.25">
      <c r="A23"/>
      <c r="B23" s="99"/>
      <c r="C23" s="99"/>
      <c r="D23" s="99"/>
      <c r="E23" s="99"/>
      <c r="F23" s="99"/>
      <c r="G23" s="99"/>
      <c r="I23" s="109"/>
    </row>
    <row r="24" spans="1:10" s="96" customFormat="1" x14ac:dyDescent="0.25">
      <c r="A24"/>
      <c r="B24" s="99"/>
      <c r="C24" s="99"/>
      <c r="D24" s="99"/>
      <c r="E24" s="99"/>
      <c r="F24" s="99"/>
      <c r="G24" s="99"/>
      <c r="I24" s="109"/>
    </row>
    <row r="25" spans="1:10" s="96" customFormat="1" x14ac:dyDescent="0.25">
      <c r="A25"/>
      <c r="B25" s="99"/>
      <c r="C25" s="99"/>
      <c r="D25" s="99"/>
      <c r="E25" s="99"/>
      <c r="F25" s="99"/>
      <c r="G25" s="99"/>
      <c r="I25" s="109"/>
    </row>
    <row r="26" spans="1:10" s="96" customFormat="1" x14ac:dyDescent="0.25">
      <c r="A26"/>
      <c r="B26" s="99"/>
      <c r="C26" s="99"/>
      <c r="D26" s="99"/>
      <c r="E26" s="99"/>
      <c r="F26" s="99"/>
      <c r="G26" s="99"/>
      <c r="I26" s="109"/>
    </row>
    <row r="27" spans="1:10" s="96" customFormat="1" x14ac:dyDescent="0.25">
      <c r="A27"/>
      <c r="B27" s="99"/>
      <c r="C27" s="99"/>
      <c r="D27" s="99"/>
      <c r="E27" s="99"/>
      <c r="F27" s="99"/>
      <c r="G27" s="99"/>
      <c r="I27" s="109"/>
    </row>
    <row r="28" spans="1:10" s="96" customFormat="1" x14ac:dyDescent="0.25">
      <c r="A28"/>
      <c r="B28" s="99"/>
      <c r="C28" s="99"/>
      <c r="D28" s="99"/>
      <c r="E28" s="99"/>
      <c r="F28" s="99"/>
      <c r="G28" s="99"/>
      <c r="I28" s="109"/>
    </row>
    <row r="29" spans="1:10" s="96" customFormat="1" x14ac:dyDescent="0.25">
      <c r="A29"/>
      <c r="B29" s="99"/>
      <c r="C29" s="99"/>
      <c r="D29" s="99"/>
      <c r="E29" s="99"/>
      <c r="F29" s="99"/>
      <c r="G29" s="99"/>
      <c r="I29" s="109"/>
    </row>
    <row r="30" spans="1:10" s="96" customFormat="1" x14ac:dyDescent="0.25">
      <c r="A30"/>
      <c r="B30" s="99"/>
      <c r="C30" s="99"/>
      <c r="D30" s="99"/>
      <c r="E30" s="99"/>
      <c r="F30" s="99"/>
      <c r="G30" s="99"/>
      <c r="I30" s="109"/>
    </row>
    <row r="31" spans="1:10" s="96" customFormat="1" x14ac:dyDescent="0.25">
      <c r="A31"/>
      <c r="B31" s="99"/>
      <c r="C31" s="99"/>
      <c r="D31" s="99"/>
      <c r="E31" s="99"/>
      <c r="F31" s="99"/>
      <c r="G31" s="99"/>
      <c r="I31" s="109"/>
    </row>
    <row r="32" spans="1:10" s="96" customFormat="1" x14ac:dyDescent="0.25">
      <c r="A32"/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</sheetData>
  <sheetProtection algorithmName="SHA-512" hashValue="s9Se5H3ekGqYqVEq7is8isGsSsnXShzf7qGGtPT4A+1Tc7frSJU4poNrXBJQUR2p8p41+0UOJfLjot24V/a8DQ==" saltValue="LYDap9jLZPvhmyjtPpZdX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4">
    <tabColor theme="0"/>
  </sheetPr>
  <dimension ref="A1:J255"/>
  <sheetViews>
    <sheetView showGridLines="0" workbookViewId="0">
      <selection activeCell="D5" sqref="D5:D32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570312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687</v>
      </c>
      <c r="B1" s="95"/>
    </row>
    <row r="2" spans="1:9" x14ac:dyDescent="0.25">
      <c r="A2" s="102" t="s">
        <v>3</v>
      </c>
      <c r="B2" s="96">
        <v>280100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45" x14ac:dyDescent="0.25">
      <c r="A5" s="96" t="s">
        <v>47</v>
      </c>
      <c r="B5" s="96" t="s">
        <v>524</v>
      </c>
      <c r="C5" s="96" t="s">
        <v>550</v>
      </c>
      <c r="D5" s="96" t="s">
        <v>611</v>
      </c>
      <c r="E5" s="98">
        <v>42591</v>
      </c>
      <c r="F5" s="98">
        <v>42640</v>
      </c>
      <c r="G5" s="96">
        <v>2</v>
      </c>
      <c r="H5" s="96">
        <v>2</v>
      </c>
      <c r="I5" s="115">
        <v>5</v>
      </c>
    </row>
    <row r="6" spans="1:9" ht="75" x14ac:dyDescent="0.25">
      <c r="A6" s="96" t="s">
        <v>59</v>
      </c>
      <c r="B6" s="96" t="s">
        <v>524</v>
      </c>
      <c r="C6" s="96" t="s">
        <v>548</v>
      </c>
      <c r="D6" s="96" t="s">
        <v>611</v>
      </c>
      <c r="E6" s="98">
        <v>42591</v>
      </c>
      <c r="F6" s="98">
        <v>42772</v>
      </c>
      <c r="G6" s="96">
        <v>50</v>
      </c>
      <c r="H6" s="96">
        <v>50</v>
      </c>
      <c r="I6" s="115">
        <v>16</v>
      </c>
    </row>
    <row r="7" spans="1:9" ht="75" x14ac:dyDescent="0.25">
      <c r="A7" s="96" t="s">
        <v>60</v>
      </c>
      <c r="B7" s="96" t="s">
        <v>524</v>
      </c>
      <c r="C7" s="96" t="s">
        <v>548</v>
      </c>
      <c r="D7" s="96" t="s">
        <v>692</v>
      </c>
      <c r="E7" s="98">
        <v>42591</v>
      </c>
      <c r="F7" s="98">
        <v>42772</v>
      </c>
      <c r="G7" s="96">
        <v>50</v>
      </c>
      <c r="H7" s="96">
        <v>25</v>
      </c>
      <c r="I7" s="115">
        <v>8</v>
      </c>
    </row>
    <row r="8" spans="1:9" s="96" customFormat="1" ht="30" x14ac:dyDescent="0.25">
      <c r="A8" s="96" t="s">
        <v>77</v>
      </c>
      <c r="B8" s="96" t="s">
        <v>524</v>
      </c>
      <c r="C8" s="96" t="s">
        <v>536</v>
      </c>
      <c r="D8" s="96" t="s">
        <v>611</v>
      </c>
      <c r="E8" s="98">
        <v>42591</v>
      </c>
      <c r="F8" s="98">
        <v>42667</v>
      </c>
      <c r="G8" s="96">
        <v>10</v>
      </c>
      <c r="H8" s="96">
        <v>10</v>
      </c>
      <c r="I8" s="115">
        <v>9.5</v>
      </c>
    </row>
    <row r="9" spans="1:9" s="96" customFormat="1" ht="30" x14ac:dyDescent="0.25">
      <c r="A9" s="96" t="s">
        <v>79</v>
      </c>
      <c r="B9" s="96" t="s">
        <v>524</v>
      </c>
      <c r="C9" s="96" t="s">
        <v>548</v>
      </c>
      <c r="D9" s="96" t="s">
        <v>611</v>
      </c>
      <c r="E9" s="98">
        <v>42591</v>
      </c>
      <c r="F9" s="98">
        <v>42772</v>
      </c>
      <c r="G9" s="96">
        <v>1</v>
      </c>
      <c r="H9" s="96">
        <v>1</v>
      </c>
      <c r="I9" s="115">
        <v>1.29</v>
      </c>
    </row>
    <row r="10" spans="1:9" s="96" customFormat="1" ht="45" x14ac:dyDescent="0.25">
      <c r="A10" s="96" t="s">
        <v>121</v>
      </c>
      <c r="B10" s="96" t="s">
        <v>524</v>
      </c>
      <c r="C10" s="96" t="s">
        <v>541</v>
      </c>
      <c r="D10" s="96" t="s">
        <v>611</v>
      </c>
      <c r="E10" s="98">
        <v>42591</v>
      </c>
      <c r="F10" s="98">
        <v>42641</v>
      </c>
      <c r="G10" s="96">
        <v>4</v>
      </c>
      <c r="H10" s="96">
        <v>4</v>
      </c>
      <c r="I10" s="115">
        <v>79.959999999999994</v>
      </c>
    </row>
    <row r="11" spans="1:9" s="96" customFormat="1" ht="45" x14ac:dyDescent="0.25">
      <c r="A11" s="96" t="s">
        <v>124</v>
      </c>
      <c r="B11" s="96" t="s">
        <v>524</v>
      </c>
      <c r="C11" s="96" t="s">
        <v>538</v>
      </c>
      <c r="D11" s="96" t="s">
        <v>611</v>
      </c>
      <c r="E11" s="98">
        <v>42591</v>
      </c>
      <c r="F11" s="98">
        <v>42646</v>
      </c>
      <c r="G11" s="96">
        <v>1</v>
      </c>
      <c r="H11" s="96">
        <v>1</v>
      </c>
      <c r="I11" s="115">
        <v>17.489999999999998</v>
      </c>
    </row>
    <row r="12" spans="1:9" s="96" customFormat="1" ht="90" x14ac:dyDescent="0.25">
      <c r="A12" s="96" t="s">
        <v>138</v>
      </c>
      <c r="B12" s="96" t="s">
        <v>524</v>
      </c>
      <c r="C12" s="96" t="s">
        <v>540</v>
      </c>
      <c r="D12" s="96" t="s">
        <v>611</v>
      </c>
      <c r="E12" s="98">
        <v>42591</v>
      </c>
      <c r="F12" s="98">
        <v>42766</v>
      </c>
      <c r="G12" s="96">
        <v>40</v>
      </c>
      <c r="H12" s="96">
        <v>40</v>
      </c>
      <c r="I12" s="115">
        <v>564</v>
      </c>
    </row>
    <row r="13" spans="1:9" s="96" customFormat="1" ht="105" x14ac:dyDescent="0.25">
      <c r="A13" s="96" t="s">
        <v>137</v>
      </c>
      <c r="B13" s="96" t="s">
        <v>524</v>
      </c>
      <c r="C13" s="96" t="s">
        <v>539</v>
      </c>
      <c r="D13" s="96" t="s">
        <v>611</v>
      </c>
      <c r="E13" s="98">
        <v>42591</v>
      </c>
      <c r="F13" s="98">
        <v>42633</v>
      </c>
      <c r="G13" s="96">
        <v>10</v>
      </c>
      <c r="H13" s="96">
        <v>10</v>
      </c>
      <c r="I13" s="115">
        <v>114.2</v>
      </c>
    </row>
    <row r="14" spans="1:9" s="96" customFormat="1" ht="45" x14ac:dyDescent="0.25">
      <c r="A14" s="96" t="s">
        <v>144</v>
      </c>
      <c r="B14" s="96" t="s">
        <v>524</v>
      </c>
      <c r="C14" s="96" t="s">
        <v>477</v>
      </c>
      <c r="D14" s="96" t="s">
        <v>560</v>
      </c>
      <c r="E14" s="96" t="s">
        <v>477</v>
      </c>
      <c r="F14" s="96" t="s">
        <v>477</v>
      </c>
      <c r="G14" s="96">
        <v>20</v>
      </c>
      <c r="H14" s="96" t="s">
        <v>477</v>
      </c>
      <c r="I14" s="115">
        <v>0</v>
      </c>
    </row>
    <row r="15" spans="1:9" ht="30" x14ac:dyDescent="0.25">
      <c r="A15" s="96" t="s">
        <v>179</v>
      </c>
      <c r="B15" s="96" t="s">
        <v>524</v>
      </c>
      <c r="C15" s="96" t="s">
        <v>542</v>
      </c>
      <c r="D15" s="96" t="s">
        <v>611</v>
      </c>
      <c r="E15" s="98">
        <v>42591</v>
      </c>
      <c r="F15" s="98">
        <v>42660</v>
      </c>
      <c r="G15" s="96">
        <v>3</v>
      </c>
      <c r="H15" s="96">
        <v>3</v>
      </c>
      <c r="I15" s="115">
        <v>8.3999999999999986</v>
      </c>
    </row>
    <row r="16" spans="1:9" ht="30" x14ac:dyDescent="0.25">
      <c r="A16" s="96" t="s">
        <v>56</v>
      </c>
      <c r="B16" s="96" t="s">
        <v>524</v>
      </c>
      <c r="C16" s="96" t="s">
        <v>539</v>
      </c>
      <c r="D16" s="96" t="s">
        <v>611</v>
      </c>
      <c r="E16" s="98">
        <v>42591</v>
      </c>
      <c r="F16" s="98">
        <v>42633</v>
      </c>
      <c r="G16" s="96">
        <v>20</v>
      </c>
      <c r="H16" s="96">
        <v>20</v>
      </c>
      <c r="I16" s="115">
        <v>50.4</v>
      </c>
    </row>
    <row r="17" spans="1:9" ht="45" x14ac:dyDescent="0.25">
      <c r="A17" s="96" t="s">
        <v>174</v>
      </c>
      <c r="B17" s="96" t="s">
        <v>524</v>
      </c>
      <c r="C17" s="96" t="s">
        <v>538</v>
      </c>
      <c r="D17" s="96" t="s">
        <v>611</v>
      </c>
      <c r="E17" s="98">
        <v>42591</v>
      </c>
      <c r="F17" s="98">
        <v>42646</v>
      </c>
      <c r="G17" s="96">
        <v>10</v>
      </c>
      <c r="H17" s="96">
        <v>10</v>
      </c>
      <c r="I17" s="115">
        <v>75.400000000000006</v>
      </c>
    </row>
    <row r="18" spans="1:9" ht="75" x14ac:dyDescent="0.25">
      <c r="A18" s="96" t="s">
        <v>61</v>
      </c>
      <c r="B18" s="96" t="s">
        <v>524</v>
      </c>
      <c r="C18" s="96" t="s">
        <v>548</v>
      </c>
      <c r="D18" s="96" t="s">
        <v>611</v>
      </c>
      <c r="E18" s="98">
        <v>42591</v>
      </c>
      <c r="F18" s="98">
        <v>42772</v>
      </c>
      <c r="G18" s="96">
        <v>50</v>
      </c>
      <c r="H18" s="96">
        <v>50</v>
      </c>
      <c r="I18" s="115">
        <v>16</v>
      </c>
    </row>
    <row r="19" spans="1:9" ht="30" x14ac:dyDescent="0.25">
      <c r="A19" s="96" t="s">
        <v>67</v>
      </c>
      <c r="B19" s="96" t="s">
        <v>524</v>
      </c>
      <c r="C19" s="96" t="s">
        <v>542</v>
      </c>
      <c r="D19" s="96" t="s">
        <v>611</v>
      </c>
      <c r="E19" s="98">
        <v>42591</v>
      </c>
      <c r="F19" s="98">
        <v>42660</v>
      </c>
      <c r="G19" s="96">
        <v>2</v>
      </c>
      <c r="H19" s="96">
        <v>2</v>
      </c>
      <c r="I19" s="115">
        <v>1.7</v>
      </c>
    </row>
    <row r="20" spans="1:9" ht="75" x14ac:dyDescent="0.25">
      <c r="A20" s="96" t="s">
        <v>107</v>
      </c>
      <c r="B20" s="96" t="s">
        <v>524</v>
      </c>
      <c r="C20" s="96" t="s">
        <v>537</v>
      </c>
      <c r="D20" s="96" t="s">
        <v>611</v>
      </c>
      <c r="E20" s="98">
        <v>42591</v>
      </c>
      <c r="F20" s="98">
        <v>42647</v>
      </c>
      <c r="G20" s="96">
        <v>2</v>
      </c>
      <c r="H20" s="96">
        <v>2</v>
      </c>
      <c r="I20" s="115">
        <v>149.69999999999999</v>
      </c>
    </row>
    <row r="21" spans="1:9" s="96" customFormat="1" ht="60" x14ac:dyDescent="0.25">
      <c r="A21" s="96" t="s">
        <v>116</v>
      </c>
      <c r="B21" s="96" t="s">
        <v>524</v>
      </c>
      <c r="C21" s="96" t="s">
        <v>541</v>
      </c>
      <c r="D21" s="96" t="s">
        <v>692</v>
      </c>
      <c r="E21" s="98">
        <v>42591</v>
      </c>
      <c r="F21" s="98">
        <v>42641</v>
      </c>
      <c r="G21" s="96">
        <v>12</v>
      </c>
      <c r="H21" s="96">
        <v>8</v>
      </c>
      <c r="I21" s="115">
        <v>9.76</v>
      </c>
    </row>
    <row r="22" spans="1:9" s="96" customFormat="1" ht="30" x14ac:dyDescent="0.25">
      <c r="A22" s="96" t="s">
        <v>49</v>
      </c>
      <c r="B22" s="96" t="s">
        <v>524</v>
      </c>
      <c r="C22" s="96" t="s">
        <v>536</v>
      </c>
      <c r="D22" s="96" t="s">
        <v>611</v>
      </c>
      <c r="E22" s="98">
        <v>42591</v>
      </c>
      <c r="F22" s="98">
        <v>42667</v>
      </c>
      <c r="G22" s="96">
        <v>2</v>
      </c>
      <c r="H22" s="96">
        <v>2</v>
      </c>
      <c r="I22" s="115">
        <v>6.98</v>
      </c>
    </row>
    <row r="23" spans="1:9" s="96" customFormat="1" ht="60" x14ac:dyDescent="0.25">
      <c r="A23" s="96" t="s">
        <v>106</v>
      </c>
      <c r="B23" s="96" t="s">
        <v>524</v>
      </c>
      <c r="C23" s="96" t="s">
        <v>544</v>
      </c>
      <c r="D23" s="96" t="s">
        <v>698</v>
      </c>
      <c r="E23" s="98">
        <v>42591</v>
      </c>
      <c r="F23" s="96" t="s">
        <v>671</v>
      </c>
      <c r="G23" s="96">
        <v>4</v>
      </c>
      <c r="H23" s="96">
        <v>4</v>
      </c>
      <c r="I23" s="115">
        <v>89.76</v>
      </c>
    </row>
    <row r="24" spans="1:9" s="96" customFormat="1" ht="30" x14ac:dyDescent="0.25">
      <c r="A24" s="96" t="s">
        <v>166</v>
      </c>
      <c r="B24" s="96" t="s">
        <v>524</v>
      </c>
      <c r="C24" s="96" t="s">
        <v>543</v>
      </c>
      <c r="D24" s="96" t="s">
        <v>611</v>
      </c>
      <c r="E24" s="98">
        <v>42591</v>
      </c>
      <c r="F24" s="98">
        <v>42639</v>
      </c>
      <c r="G24" s="96">
        <v>10</v>
      </c>
      <c r="H24" s="96">
        <v>10</v>
      </c>
      <c r="I24" s="115">
        <v>9.3999999999999986</v>
      </c>
    </row>
    <row r="25" spans="1:9" s="96" customFormat="1" ht="30" x14ac:dyDescent="0.25">
      <c r="A25" s="96" t="s">
        <v>57</v>
      </c>
      <c r="B25" s="96" t="s">
        <v>524</v>
      </c>
      <c r="C25" s="96" t="s">
        <v>539</v>
      </c>
      <c r="D25" s="96" t="s">
        <v>611</v>
      </c>
      <c r="E25" s="98">
        <v>42591</v>
      </c>
      <c r="F25" s="98">
        <v>42633</v>
      </c>
      <c r="G25" s="96">
        <v>10</v>
      </c>
      <c r="H25" s="96">
        <v>10</v>
      </c>
      <c r="I25" s="115">
        <v>25.5</v>
      </c>
    </row>
    <row r="26" spans="1:9" s="96" customFormat="1" ht="45" x14ac:dyDescent="0.25">
      <c r="A26" s="96" t="s">
        <v>134</v>
      </c>
      <c r="B26" s="96" t="s">
        <v>524</v>
      </c>
      <c r="C26" s="96" t="s">
        <v>547</v>
      </c>
      <c r="D26" s="96" t="s">
        <v>611</v>
      </c>
      <c r="E26" s="98">
        <v>42591</v>
      </c>
      <c r="F26" s="98">
        <v>42725</v>
      </c>
      <c r="G26" s="96">
        <v>5</v>
      </c>
      <c r="H26" s="96">
        <v>5</v>
      </c>
      <c r="I26" s="115">
        <v>52.45</v>
      </c>
    </row>
    <row r="27" spans="1:9" s="96" customFormat="1" ht="45" x14ac:dyDescent="0.25">
      <c r="A27" s="96" t="s">
        <v>114</v>
      </c>
      <c r="B27" s="96" t="s">
        <v>524</v>
      </c>
      <c r="C27" s="96" t="s">
        <v>546</v>
      </c>
      <c r="D27" s="96" t="s">
        <v>611</v>
      </c>
      <c r="E27" s="98">
        <v>42591</v>
      </c>
      <c r="F27" s="98">
        <v>42653</v>
      </c>
      <c r="G27" s="96">
        <v>2</v>
      </c>
      <c r="H27" s="96">
        <v>2</v>
      </c>
      <c r="I27" s="115">
        <v>2.06</v>
      </c>
    </row>
    <row r="28" spans="1:9" s="96" customFormat="1" ht="90" x14ac:dyDescent="0.25">
      <c r="A28" s="96" t="s">
        <v>136</v>
      </c>
      <c r="B28" s="96" t="s">
        <v>524</v>
      </c>
      <c r="C28" s="96" t="s">
        <v>539</v>
      </c>
      <c r="D28" s="96" t="s">
        <v>611</v>
      </c>
      <c r="E28" s="98">
        <v>42591</v>
      </c>
      <c r="F28" s="98">
        <v>42633</v>
      </c>
      <c r="G28" s="96">
        <v>10</v>
      </c>
      <c r="H28" s="96">
        <v>10</v>
      </c>
      <c r="I28" s="115">
        <v>127.2</v>
      </c>
    </row>
    <row r="29" spans="1:9" s="96" customFormat="1" ht="60" x14ac:dyDescent="0.25">
      <c r="A29" s="96" t="s">
        <v>156</v>
      </c>
      <c r="B29" s="96" t="s">
        <v>524</v>
      </c>
      <c r="C29" s="96" t="s">
        <v>543</v>
      </c>
      <c r="D29" s="96" t="s">
        <v>611</v>
      </c>
      <c r="E29" s="98">
        <v>42591</v>
      </c>
      <c r="F29" s="98">
        <v>42639</v>
      </c>
      <c r="G29" s="96">
        <v>5</v>
      </c>
      <c r="H29" s="96">
        <v>5</v>
      </c>
      <c r="I29" s="115">
        <v>9.4499999999999993</v>
      </c>
    </row>
    <row r="30" spans="1:9" s="96" customFormat="1" ht="45" x14ac:dyDescent="0.25">
      <c r="A30" s="96" t="s">
        <v>158</v>
      </c>
      <c r="B30" s="96" t="s">
        <v>524</v>
      </c>
      <c r="C30" s="96" t="s">
        <v>543</v>
      </c>
      <c r="D30" s="96" t="s">
        <v>611</v>
      </c>
      <c r="E30" s="98">
        <v>42591</v>
      </c>
      <c r="F30" s="98">
        <v>42639</v>
      </c>
      <c r="G30" s="96">
        <v>5</v>
      </c>
      <c r="H30" s="96">
        <v>5</v>
      </c>
      <c r="I30" s="115">
        <v>10.1</v>
      </c>
    </row>
    <row r="31" spans="1:9" s="96" customFormat="1" ht="45" x14ac:dyDescent="0.25">
      <c r="A31" s="96" t="s">
        <v>170</v>
      </c>
      <c r="B31" s="96" t="s">
        <v>524</v>
      </c>
      <c r="C31" s="96" t="s">
        <v>542</v>
      </c>
      <c r="D31" s="96" t="s">
        <v>611</v>
      </c>
      <c r="E31" s="98">
        <v>42591</v>
      </c>
      <c r="F31" s="98">
        <v>42660</v>
      </c>
      <c r="G31" s="96">
        <v>5</v>
      </c>
      <c r="H31" s="96">
        <v>5</v>
      </c>
      <c r="I31" s="115">
        <v>6.5</v>
      </c>
    </row>
    <row r="32" spans="1:9" s="96" customFormat="1" ht="45.75" thickBot="1" x14ac:dyDescent="0.3">
      <c r="A32" s="96" t="s">
        <v>50</v>
      </c>
      <c r="B32" s="96" t="s">
        <v>524</v>
      </c>
      <c r="C32" s="96" t="s">
        <v>542</v>
      </c>
      <c r="D32" s="96" t="s">
        <v>611</v>
      </c>
      <c r="E32" s="98">
        <v>42591</v>
      </c>
      <c r="F32" s="98">
        <v>42660</v>
      </c>
      <c r="G32" s="96">
        <v>4</v>
      </c>
      <c r="H32" s="96">
        <v>4</v>
      </c>
      <c r="I32" s="115">
        <v>79.599999999999994</v>
      </c>
    </row>
    <row r="33" spans="1:10" s="96" customFormat="1" ht="16.5" thickTop="1" thickBot="1" x14ac:dyDescent="0.3">
      <c r="A33" s="104" t="s">
        <v>357</v>
      </c>
      <c r="B33" s="105"/>
      <c r="C33" s="106"/>
      <c r="D33" s="106"/>
      <c r="E33" s="106"/>
      <c r="F33" s="106"/>
      <c r="G33" s="107">
        <f>SUM(G5:G32)</f>
        <v>349</v>
      </c>
      <c r="H33" s="107">
        <f>SUM(H5:H32)</f>
        <v>300</v>
      </c>
      <c r="I33" s="108">
        <f>SUM(I5:I32)</f>
        <v>1545.8</v>
      </c>
    </row>
    <row r="34" spans="1:10" s="96" customFormat="1" ht="15.75" thickTop="1" x14ac:dyDescent="0.25">
      <c r="A34" s="111"/>
      <c r="B34" s="111"/>
      <c r="C34" s="111"/>
      <c r="D34" s="111"/>
      <c r="E34" s="111"/>
      <c r="F34" s="111"/>
      <c r="G34" s="112"/>
      <c r="H34" s="112"/>
      <c r="I34" s="113"/>
      <c r="J34" s="114"/>
    </row>
    <row r="35" spans="1:10" s="96" customFormat="1" x14ac:dyDescent="0.25">
      <c r="A35" s="100" t="s">
        <v>359</v>
      </c>
      <c r="B35" s="99"/>
      <c r="C35" s="99"/>
      <c r="D35" s="99"/>
      <c r="E35" s="99"/>
      <c r="F35" s="99"/>
      <c r="G35" s="99"/>
      <c r="I35" s="109"/>
    </row>
    <row r="36" spans="1:10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10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10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10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10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10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10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10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10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10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10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10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10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</sheetData>
  <sheetProtection algorithmName="SHA-512" hashValue="vOQYuVOcEZR/joXLqH7MoYJMsU/b4AGb+MN/CKwk+DE5sfzhPYPN/LLPAbRTTHsgmS0Cfl6WUbvktN6yEM5Zmw==" saltValue="sK6eReJqrGYfcnVHAfznyg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5">
    <tabColor theme="0"/>
  </sheetPr>
  <dimension ref="A1:J254"/>
  <sheetViews>
    <sheetView showGridLines="0" workbookViewId="0">
      <selection activeCell="D33" sqref="D33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570312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688</v>
      </c>
      <c r="B1" s="95"/>
    </row>
    <row r="2" spans="1:9" x14ac:dyDescent="0.25">
      <c r="A2" s="102" t="s">
        <v>3</v>
      </c>
      <c r="B2" s="96">
        <v>280200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45" x14ac:dyDescent="0.25">
      <c r="A5" s="96" t="s">
        <v>180</v>
      </c>
      <c r="B5" s="96" t="s">
        <v>588</v>
      </c>
      <c r="C5" s="96" t="s">
        <v>618</v>
      </c>
      <c r="D5" s="96" t="s">
        <v>611</v>
      </c>
      <c r="E5" s="98">
        <v>42653</v>
      </c>
      <c r="F5" s="98">
        <v>43055</v>
      </c>
      <c r="G5" s="96">
        <v>10</v>
      </c>
      <c r="H5" s="96">
        <v>10</v>
      </c>
      <c r="I5" s="115">
        <v>16</v>
      </c>
    </row>
    <row r="6" spans="1:9" ht="45" x14ac:dyDescent="0.25">
      <c r="A6" s="96" t="s">
        <v>126</v>
      </c>
      <c r="B6" s="96" t="s">
        <v>588</v>
      </c>
      <c r="C6" s="96" t="s">
        <v>643</v>
      </c>
      <c r="D6" s="96" t="s">
        <v>611</v>
      </c>
      <c r="E6" s="98">
        <v>42663</v>
      </c>
      <c r="F6" s="98">
        <v>42668</v>
      </c>
      <c r="G6" s="96">
        <v>10</v>
      </c>
      <c r="H6" s="96">
        <v>10</v>
      </c>
      <c r="I6" s="115">
        <v>20</v>
      </c>
    </row>
    <row r="7" spans="1:9" ht="45" x14ac:dyDescent="0.25">
      <c r="A7" s="96" t="s">
        <v>47</v>
      </c>
      <c r="B7" s="96" t="s">
        <v>588</v>
      </c>
      <c r="C7" s="96" t="s">
        <v>645</v>
      </c>
      <c r="D7" s="96" t="s">
        <v>611</v>
      </c>
      <c r="E7" s="98">
        <v>42663</v>
      </c>
      <c r="F7" s="98">
        <v>42765</v>
      </c>
      <c r="G7" s="96">
        <v>10</v>
      </c>
      <c r="H7" s="96">
        <v>10</v>
      </c>
      <c r="I7" s="115">
        <v>25</v>
      </c>
    </row>
    <row r="8" spans="1:9" s="96" customFormat="1" ht="30" x14ac:dyDescent="0.25">
      <c r="A8" s="96" t="s">
        <v>77</v>
      </c>
      <c r="B8" s="96" t="s">
        <v>588</v>
      </c>
      <c r="C8" s="96" t="s">
        <v>639</v>
      </c>
      <c r="D8" s="96" t="s">
        <v>611</v>
      </c>
      <c r="E8" s="98">
        <v>42663</v>
      </c>
      <c r="F8" s="98">
        <v>42678</v>
      </c>
      <c r="G8" s="96">
        <v>10</v>
      </c>
      <c r="H8" s="96">
        <v>10</v>
      </c>
      <c r="I8" s="115">
        <v>9.5</v>
      </c>
    </row>
    <row r="9" spans="1:9" s="96" customFormat="1" ht="30" x14ac:dyDescent="0.25">
      <c r="A9" s="96" t="s">
        <v>78</v>
      </c>
      <c r="B9" s="96" t="s">
        <v>588</v>
      </c>
      <c r="C9" s="96" t="s">
        <v>639</v>
      </c>
      <c r="D9" s="96" t="s">
        <v>611</v>
      </c>
      <c r="E9" s="98">
        <v>42663</v>
      </c>
      <c r="F9" s="98">
        <v>42678</v>
      </c>
      <c r="G9" s="96">
        <v>10</v>
      </c>
      <c r="H9" s="96">
        <v>10</v>
      </c>
      <c r="I9" s="115">
        <v>9.9</v>
      </c>
    </row>
    <row r="10" spans="1:9" s="96" customFormat="1" ht="30" x14ac:dyDescent="0.25">
      <c r="A10" s="96" t="s">
        <v>79</v>
      </c>
      <c r="B10" s="96" t="s">
        <v>588</v>
      </c>
      <c r="C10" s="96" t="s">
        <v>622</v>
      </c>
      <c r="D10" s="96" t="s">
        <v>611</v>
      </c>
      <c r="E10" s="98">
        <v>42653</v>
      </c>
      <c r="F10" s="98">
        <v>42758</v>
      </c>
      <c r="G10" s="96">
        <v>10</v>
      </c>
      <c r="H10" s="96">
        <v>10</v>
      </c>
      <c r="I10" s="115">
        <v>12.9</v>
      </c>
    </row>
    <row r="11" spans="1:9" s="96" customFormat="1" ht="45" x14ac:dyDescent="0.25">
      <c r="A11" s="96" t="s">
        <v>82</v>
      </c>
      <c r="B11" s="96" t="s">
        <v>588</v>
      </c>
      <c r="C11" s="96" t="s">
        <v>617</v>
      </c>
      <c r="D11" s="96" t="s">
        <v>611</v>
      </c>
      <c r="E11" s="98">
        <v>42653</v>
      </c>
      <c r="F11" s="98">
        <v>42747</v>
      </c>
      <c r="G11" s="96">
        <v>10</v>
      </c>
      <c r="H11" s="96">
        <v>10</v>
      </c>
      <c r="I11" s="115">
        <v>32.299999999999997</v>
      </c>
    </row>
    <row r="12" spans="1:9" s="96" customFormat="1" ht="30" x14ac:dyDescent="0.25">
      <c r="A12" s="96" t="s">
        <v>85</v>
      </c>
      <c r="B12" s="96" t="s">
        <v>588</v>
      </c>
      <c r="C12" s="96" t="s">
        <v>617</v>
      </c>
      <c r="D12" s="96" t="s">
        <v>611</v>
      </c>
      <c r="E12" s="98">
        <v>42653</v>
      </c>
      <c r="F12" s="98">
        <v>42747</v>
      </c>
      <c r="G12" s="96">
        <v>10</v>
      </c>
      <c r="H12" s="96">
        <v>10</v>
      </c>
      <c r="I12" s="115">
        <v>9.3999999999999986</v>
      </c>
    </row>
    <row r="13" spans="1:9" s="96" customFormat="1" ht="45" x14ac:dyDescent="0.25">
      <c r="A13" s="96" t="s">
        <v>121</v>
      </c>
      <c r="B13" s="96" t="s">
        <v>588</v>
      </c>
      <c r="C13" s="96" t="s">
        <v>641</v>
      </c>
      <c r="D13" s="96" t="s">
        <v>611</v>
      </c>
      <c r="E13" s="98">
        <v>42663</v>
      </c>
      <c r="F13" s="98">
        <v>42724</v>
      </c>
      <c r="G13" s="96">
        <v>4</v>
      </c>
      <c r="H13" s="96">
        <v>4</v>
      </c>
      <c r="I13" s="115">
        <v>79.959999999999994</v>
      </c>
    </row>
    <row r="14" spans="1:9" s="96" customFormat="1" ht="45" x14ac:dyDescent="0.25">
      <c r="A14" s="96" t="s">
        <v>124</v>
      </c>
      <c r="B14" s="96" t="s">
        <v>588</v>
      </c>
      <c r="C14" s="96" t="s">
        <v>616</v>
      </c>
      <c r="D14" s="96" t="s">
        <v>611</v>
      </c>
      <c r="E14" s="98">
        <v>42653</v>
      </c>
      <c r="F14" s="98">
        <v>42746</v>
      </c>
      <c r="G14" s="96">
        <v>3</v>
      </c>
      <c r="H14" s="96">
        <v>3</v>
      </c>
      <c r="I14" s="115">
        <v>52.47</v>
      </c>
    </row>
    <row r="15" spans="1:9" ht="45" x14ac:dyDescent="0.25">
      <c r="A15" s="96" t="s">
        <v>122</v>
      </c>
      <c r="B15" s="96" t="s">
        <v>588</v>
      </c>
      <c r="C15" s="96" t="s">
        <v>615</v>
      </c>
      <c r="D15" s="96" t="s">
        <v>611</v>
      </c>
      <c r="E15" s="98">
        <v>42653</v>
      </c>
      <c r="F15" s="98">
        <v>42718</v>
      </c>
      <c r="G15" s="96">
        <v>3</v>
      </c>
      <c r="H15" s="96">
        <v>3</v>
      </c>
      <c r="I15" s="115">
        <v>99.600000000000009</v>
      </c>
    </row>
    <row r="16" spans="1:9" ht="45" x14ac:dyDescent="0.25">
      <c r="A16" s="96" t="s">
        <v>123</v>
      </c>
      <c r="B16" s="96" t="s">
        <v>588</v>
      </c>
      <c r="C16" s="96" t="s">
        <v>622</v>
      </c>
      <c r="D16" s="96" t="s">
        <v>611</v>
      </c>
      <c r="E16" s="98">
        <v>42653</v>
      </c>
      <c r="F16" s="98">
        <v>42758</v>
      </c>
      <c r="G16" s="96">
        <v>3</v>
      </c>
      <c r="H16" s="96">
        <v>3</v>
      </c>
      <c r="I16" s="115">
        <v>17.52</v>
      </c>
    </row>
    <row r="17" spans="1:9" ht="30" x14ac:dyDescent="0.25">
      <c r="A17" s="96" t="s">
        <v>179</v>
      </c>
      <c r="B17" s="96" t="s">
        <v>588</v>
      </c>
      <c r="C17" s="96" t="s">
        <v>642</v>
      </c>
      <c r="D17" s="96" t="s">
        <v>611</v>
      </c>
      <c r="E17" s="98">
        <v>42663</v>
      </c>
      <c r="F17" s="98">
        <v>42703</v>
      </c>
      <c r="G17" s="96">
        <v>10</v>
      </c>
      <c r="H17" s="96">
        <v>10</v>
      </c>
      <c r="I17" s="115">
        <v>28</v>
      </c>
    </row>
    <row r="18" spans="1:9" ht="45" x14ac:dyDescent="0.25">
      <c r="A18" s="96" t="s">
        <v>52</v>
      </c>
      <c r="B18" s="96" t="s">
        <v>588</v>
      </c>
      <c r="C18" s="96" t="s">
        <v>618</v>
      </c>
      <c r="D18" s="96" t="s">
        <v>611</v>
      </c>
      <c r="E18" s="98">
        <v>42653</v>
      </c>
      <c r="F18" s="98">
        <v>43055</v>
      </c>
      <c r="G18" s="96">
        <v>20</v>
      </c>
      <c r="H18" s="96">
        <v>20</v>
      </c>
      <c r="I18" s="115">
        <v>11.399999999999999</v>
      </c>
    </row>
    <row r="19" spans="1:9" ht="45" x14ac:dyDescent="0.25">
      <c r="A19" s="96" t="s">
        <v>68</v>
      </c>
      <c r="B19" s="96" t="s">
        <v>588</v>
      </c>
      <c r="C19" s="96" t="s">
        <v>618</v>
      </c>
      <c r="D19" s="96" t="s">
        <v>611</v>
      </c>
      <c r="E19" s="98">
        <v>42653</v>
      </c>
      <c r="F19" s="98">
        <v>43055</v>
      </c>
      <c r="G19" s="96">
        <v>10</v>
      </c>
      <c r="H19" s="96">
        <v>10</v>
      </c>
      <c r="I19" s="115">
        <v>8.5</v>
      </c>
    </row>
    <row r="20" spans="1:9" ht="45" x14ac:dyDescent="0.25">
      <c r="A20" s="96" t="s">
        <v>174</v>
      </c>
      <c r="B20" s="96" t="s">
        <v>588</v>
      </c>
      <c r="C20" s="96" t="s">
        <v>616</v>
      </c>
      <c r="D20" s="96" t="s">
        <v>611</v>
      </c>
      <c r="E20" s="98">
        <v>42653</v>
      </c>
      <c r="F20" s="98">
        <v>42746</v>
      </c>
      <c r="G20" s="96">
        <v>10</v>
      </c>
      <c r="H20" s="96">
        <v>10</v>
      </c>
      <c r="I20" s="115">
        <v>75.400000000000006</v>
      </c>
    </row>
    <row r="21" spans="1:9" s="96" customFormat="1" ht="30" x14ac:dyDescent="0.25">
      <c r="A21" s="96" t="s">
        <v>62</v>
      </c>
      <c r="B21" s="96" t="s">
        <v>588</v>
      </c>
      <c r="C21" s="96" t="s">
        <v>618</v>
      </c>
      <c r="D21" s="96" t="s">
        <v>611</v>
      </c>
      <c r="E21" s="98">
        <v>42653</v>
      </c>
      <c r="F21" s="98">
        <v>43055</v>
      </c>
      <c r="G21" s="96">
        <v>10</v>
      </c>
      <c r="H21" s="96">
        <v>10</v>
      </c>
      <c r="I21" s="115">
        <v>13</v>
      </c>
    </row>
    <row r="22" spans="1:9" s="96" customFormat="1" ht="30" x14ac:dyDescent="0.25">
      <c r="A22" s="96" t="s">
        <v>67</v>
      </c>
      <c r="B22" s="96" t="s">
        <v>588</v>
      </c>
      <c r="C22" s="96" t="s">
        <v>642</v>
      </c>
      <c r="D22" s="96" t="s">
        <v>611</v>
      </c>
      <c r="E22" s="98">
        <v>42663</v>
      </c>
      <c r="F22" s="98">
        <v>42703</v>
      </c>
      <c r="G22" s="96">
        <v>10</v>
      </c>
      <c r="H22" s="96">
        <v>10</v>
      </c>
      <c r="I22" s="115">
        <v>8.5</v>
      </c>
    </row>
    <row r="23" spans="1:9" s="96" customFormat="1" ht="45" x14ac:dyDescent="0.25">
      <c r="A23" s="96" t="s">
        <v>125</v>
      </c>
      <c r="B23" s="96" t="s">
        <v>588</v>
      </c>
      <c r="C23" s="96" t="s">
        <v>477</v>
      </c>
      <c r="D23" s="96" t="s">
        <v>478</v>
      </c>
      <c r="E23" s="96" t="s">
        <v>477</v>
      </c>
      <c r="F23" s="96" t="s">
        <v>477</v>
      </c>
      <c r="G23" s="96">
        <v>10</v>
      </c>
      <c r="H23" s="96" t="s">
        <v>477</v>
      </c>
      <c r="I23" s="115">
        <v>0</v>
      </c>
    </row>
    <row r="24" spans="1:9" s="96" customFormat="1" ht="45" x14ac:dyDescent="0.25">
      <c r="A24" s="96" t="s">
        <v>48</v>
      </c>
      <c r="B24" s="96" t="s">
        <v>588</v>
      </c>
      <c r="C24" s="96" t="s">
        <v>619</v>
      </c>
      <c r="D24" s="96" t="s">
        <v>611</v>
      </c>
      <c r="E24" s="98">
        <v>42653</v>
      </c>
      <c r="F24" s="98">
        <v>42769</v>
      </c>
      <c r="G24" s="96">
        <v>10</v>
      </c>
      <c r="H24" s="96">
        <v>10</v>
      </c>
      <c r="I24" s="115">
        <v>4</v>
      </c>
    </row>
    <row r="25" spans="1:9" s="96" customFormat="1" ht="30" x14ac:dyDescent="0.25">
      <c r="A25" s="96" t="s">
        <v>178</v>
      </c>
      <c r="B25" s="96" t="s">
        <v>588</v>
      </c>
      <c r="C25" s="96" t="s">
        <v>622</v>
      </c>
      <c r="D25" s="96" t="s">
        <v>611</v>
      </c>
      <c r="E25" s="98">
        <v>42653</v>
      </c>
      <c r="F25" s="98">
        <v>42758</v>
      </c>
      <c r="G25" s="96">
        <v>1</v>
      </c>
      <c r="H25" s="96">
        <v>1</v>
      </c>
      <c r="I25" s="115">
        <v>2.69</v>
      </c>
    </row>
    <row r="26" spans="1:9" s="96" customFormat="1" ht="60" x14ac:dyDescent="0.25">
      <c r="A26" s="96" t="s">
        <v>46</v>
      </c>
      <c r="B26" s="96" t="s">
        <v>588</v>
      </c>
      <c r="C26" s="96" t="s">
        <v>645</v>
      </c>
      <c r="D26" s="96" t="s">
        <v>611</v>
      </c>
      <c r="E26" s="98">
        <v>42663</v>
      </c>
      <c r="F26" s="98">
        <v>42765</v>
      </c>
      <c r="G26" s="96">
        <v>3</v>
      </c>
      <c r="H26" s="96">
        <v>3</v>
      </c>
      <c r="I26" s="115">
        <v>5.85</v>
      </c>
    </row>
    <row r="27" spans="1:9" s="96" customFormat="1" ht="45" x14ac:dyDescent="0.25">
      <c r="A27" s="96" t="s">
        <v>134</v>
      </c>
      <c r="B27" s="96" t="s">
        <v>588</v>
      </c>
      <c r="C27" s="96" t="s">
        <v>644</v>
      </c>
      <c r="D27" s="96" t="s">
        <v>611</v>
      </c>
      <c r="E27" s="98">
        <v>42663</v>
      </c>
      <c r="F27" s="98">
        <v>42725</v>
      </c>
      <c r="G27" s="96">
        <v>10</v>
      </c>
      <c r="H27" s="96">
        <v>10</v>
      </c>
      <c r="I27" s="115">
        <v>104.9</v>
      </c>
    </row>
    <row r="28" spans="1:9" s="96" customFormat="1" ht="30" x14ac:dyDescent="0.25">
      <c r="A28" s="96" t="s">
        <v>175</v>
      </c>
      <c r="B28" s="96" t="s">
        <v>588</v>
      </c>
      <c r="C28" s="96" t="s">
        <v>617</v>
      </c>
      <c r="D28" s="96" t="s">
        <v>611</v>
      </c>
      <c r="E28" s="98">
        <v>42653</v>
      </c>
      <c r="F28" s="98">
        <v>42747</v>
      </c>
      <c r="G28" s="96">
        <v>10</v>
      </c>
      <c r="H28" s="96">
        <v>10</v>
      </c>
      <c r="I28" s="115">
        <v>4.9000000000000004</v>
      </c>
    </row>
    <row r="29" spans="1:9" s="96" customFormat="1" ht="30" x14ac:dyDescent="0.25">
      <c r="A29" s="96" t="s">
        <v>176</v>
      </c>
      <c r="B29" s="96" t="s">
        <v>588</v>
      </c>
      <c r="C29" s="96" t="s">
        <v>623</v>
      </c>
      <c r="D29" s="96" t="s">
        <v>611</v>
      </c>
      <c r="E29" s="98">
        <v>42653</v>
      </c>
      <c r="F29" s="98">
        <v>42759</v>
      </c>
      <c r="G29" s="96">
        <v>10</v>
      </c>
      <c r="H29" s="96">
        <v>10</v>
      </c>
      <c r="I29" s="115">
        <v>18.799999999999997</v>
      </c>
    </row>
    <row r="30" spans="1:9" s="96" customFormat="1" ht="45" x14ac:dyDescent="0.25">
      <c r="A30" s="96" t="s">
        <v>55</v>
      </c>
      <c r="B30" s="96" t="s">
        <v>588</v>
      </c>
      <c r="C30" s="96" t="s">
        <v>617</v>
      </c>
      <c r="D30" s="96" t="s">
        <v>611</v>
      </c>
      <c r="E30" s="98">
        <v>42653</v>
      </c>
      <c r="F30" s="98">
        <v>42747</v>
      </c>
      <c r="G30" s="96">
        <v>15</v>
      </c>
      <c r="H30" s="96">
        <v>15</v>
      </c>
      <c r="I30" s="115">
        <v>9</v>
      </c>
    </row>
    <row r="31" spans="1:9" s="96" customFormat="1" ht="75.75" thickBot="1" x14ac:dyDescent="0.3">
      <c r="A31" s="96" t="s">
        <v>135</v>
      </c>
      <c r="B31" s="96" t="s">
        <v>588</v>
      </c>
      <c r="C31" s="96" t="s">
        <v>620</v>
      </c>
      <c r="D31" s="96" t="s">
        <v>693</v>
      </c>
      <c r="E31" s="98">
        <v>42653</v>
      </c>
      <c r="F31" s="96" t="s">
        <v>671</v>
      </c>
      <c r="G31" s="96">
        <v>10</v>
      </c>
      <c r="H31" s="96">
        <v>10</v>
      </c>
      <c r="I31" s="115">
        <v>37.5</v>
      </c>
    </row>
    <row r="32" spans="1:9" s="96" customFormat="1" ht="16.5" thickTop="1" thickBot="1" x14ac:dyDescent="0.3">
      <c r="A32" s="104" t="s">
        <v>357</v>
      </c>
      <c r="B32" s="105"/>
      <c r="C32" s="106"/>
      <c r="D32" s="106"/>
      <c r="E32" s="106"/>
      <c r="F32" s="106"/>
      <c r="G32" s="107">
        <f>SUM(G5:G31)</f>
        <v>242</v>
      </c>
      <c r="H32" s="107">
        <f>SUM(H5:H31)</f>
        <v>232</v>
      </c>
      <c r="I32" s="108">
        <f>SUM(I5:I31)</f>
        <v>716.9899999999999</v>
      </c>
    </row>
    <row r="33" spans="1:10" s="96" customFormat="1" ht="15.75" thickTop="1" x14ac:dyDescent="0.25">
      <c r="A33" s="111"/>
      <c r="B33" s="111"/>
      <c r="C33" s="111"/>
      <c r="D33" s="111"/>
      <c r="E33" s="111"/>
      <c r="F33" s="111"/>
      <c r="G33" s="112"/>
      <c r="H33" s="112"/>
      <c r="I33" s="113"/>
      <c r="J33" s="114"/>
    </row>
    <row r="34" spans="1:10" s="96" customFormat="1" x14ac:dyDescent="0.25">
      <c r="A34" s="100" t="s">
        <v>359</v>
      </c>
      <c r="B34" s="99"/>
      <c r="C34" s="99"/>
      <c r="D34" s="99"/>
      <c r="E34" s="99"/>
      <c r="F34" s="99"/>
      <c r="G34" s="99"/>
      <c r="I34" s="109"/>
    </row>
    <row r="35" spans="1:10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10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10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10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10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10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10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10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10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10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10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10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10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10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</sheetData>
  <sheetProtection algorithmName="SHA-512" hashValue="t8NwWNtf8prFP3c6tox6g7ruHmKakMmtdgJlkpG9qtiuOaZsauvcj9INWnODxTJQq+ANfQDEV9D3HIKW5CmwIg==" saltValue="iJcszoRh1n49CZ4G/4pTJg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0">
    <tabColor theme="0"/>
  </sheetPr>
  <dimension ref="A1:J240"/>
  <sheetViews>
    <sheetView showGridLines="0" workbookViewId="0">
      <selection activeCell="D19" sqref="D19"/>
    </sheetView>
  </sheetViews>
  <sheetFormatPr defaultColWidth="9.140625" defaultRowHeight="15" x14ac:dyDescent="0.25"/>
  <cols>
    <col min="1" max="1" width="60.855468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570312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2.5" customHeight="1" x14ac:dyDescent="0.25">
      <c r="A1" s="94" t="s">
        <v>689</v>
      </c>
      <c r="B1" s="95"/>
    </row>
    <row r="2" spans="1:9" x14ac:dyDescent="0.25">
      <c r="A2" s="102" t="s">
        <v>3</v>
      </c>
      <c r="B2" s="96">
        <v>280300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60" x14ac:dyDescent="0.25">
      <c r="A5" s="96" t="s">
        <v>126</v>
      </c>
      <c r="B5" s="96" t="s">
        <v>590</v>
      </c>
      <c r="C5" s="96" t="s">
        <v>643</v>
      </c>
      <c r="D5" s="96" t="s">
        <v>692</v>
      </c>
      <c r="E5" s="98">
        <v>42663</v>
      </c>
      <c r="F5" s="98">
        <v>42668</v>
      </c>
      <c r="G5" s="96">
        <v>10</v>
      </c>
      <c r="H5" s="96">
        <v>2</v>
      </c>
      <c r="I5" s="115">
        <v>4</v>
      </c>
    </row>
    <row r="6" spans="1:9" ht="30" x14ac:dyDescent="0.25">
      <c r="A6" s="96" t="s">
        <v>79</v>
      </c>
      <c r="B6" s="96" t="s">
        <v>590</v>
      </c>
      <c r="C6" s="96" t="s">
        <v>622</v>
      </c>
      <c r="D6" s="96" t="s">
        <v>611</v>
      </c>
      <c r="E6" s="98">
        <v>42653</v>
      </c>
      <c r="F6" s="98">
        <v>42758</v>
      </c>
      <c r="G6" s="96">
        <v>10</v>
      </c>
      <c r="H6" s="96">
        <v>10</v>
      </c>
      <c r="I6" s="115">
        <v>12.9</v>
      </c>
    </row>
    <row r="7" spans="1:9" ht="45" x14ac:dyDescent="0.25">
      <c r="A7" s="96" t="s">
        <v>122</v>
      </c>
      <c r="B7" s="96" t="s">
        <v>590</v>
      </c>
      <c r="C7" s="96" t="s">
        <v>615</v>
      </c>
      <c r="D7" s="96" t="s">
        <v>611</v>
      </c>
      <c r="E7" s="98">
        <v>42653</v>
      </c>
      <c r="F7" s="98">
        <v>42718</v>
      </c>
      <c r="G7" s="96">
        <v>1</v>
      </c>
      <c r="H7" s="96">
        <v>1</v>
      </c>
      <c r="I7" s="115">
        <v>33.200000000000003</v>
      </c>
    </row>
    <row r="8" spans="1:9" s="96" customFormat="1" ht="105" x14ac:dyDescent="0.25">
      <c r="A8" s="96" t="s">
        <v>137</v>
      </c>
      <c r="B8" s="96" t="s">
        <v>590</v>
      </c>
      <c r="C8" s="96" t="s">
        <v>640</v>
      </c>
      <c r="D8" s="96" t="s">
        <v>692</v>
      </c>
      <c r="E8" s="98">
        <v>42663</v>
      </c>
      <c r="F8" s="98">
        <v>42759</v>
      </c>
      <c r="G8" s="96">
        <v>10</v>
      </c>
      <c r="H8" s="96">
        <v>5</v>
      </c>
      <c r="I8" s="115">
        <v>57.1</v>
      </c>
    </row>
    <row r="9" spans="1:9" s="96" customFormat="1" ht="30" x14ac:dyDescent="0.25">
      <c r="A9" s="96" t="s">
        <v>159</v>
      </c>
      <c r="B9" s="96" t="s">
        <v>590</v>
      </c>
      <c r="C9" s="96" t="s">
        <v>619</v>
      </c>
      <c r="D9" s="96" t="s">
        <v>611</v>
      </c>
      <c r="E9" s="98">
        <v>42653</v>
      </c>
      <c r="F9" s="98">
        <v>42769</v>
      </c>
      <c r="G9" s="96">
        <v>10</v>
      </c>
      <c r="H9" s="96">
        <v>10</v>
      </c>
      <c r="I9" s="115">
        <v>10.8</v>
      </c>
    </row>
    <row r="10" spans="1:9" s="96" customFormat="1" ht="75" x14ac:dyDescent="0.25">
      <c r="A10" s="96" t="s">
        <v>61</v>
      </c>
      <c r="B10" s="96" t="s">
        <v>590</v>
      </c>
      <c r="C10" s="96" t="s">
        <v>622</v>
      </c>
      <c r="D10" s="96" t="s">
        <v>692</v>
      </c>
      <c r="E10" s="98">
        <v>42653</v>
      </c>
      <c r="F10" s="98">
        <v>42758</v>
      </c>
      <c r="G10" s="96">
        <v>31</v>
      </c>
      <c r="H10" s="96">
        <v>25</v>
      </c>
      <c r="I10" s="115">
        <v>8</v>
      </c>
    </row>
    <row r="11" spans="1:9" s="96" customFormat="1" ht="45" x14ac:dyDescent="0.25">
      <c r="A11" s="96" t="s">
        <v>69</v>
      </c>
      <c r="B11" s="96" t="s">
        <v>590</v>
      </c>
      <c r="C11" s="96" t="s">
        <v>618</v>
      </c>
      <c r="D11" s="96" t="s">
        <v>611</v>
      </c>
      <c r="E11" s="98">
        <v>42653</v>
      </c>
      <c r="F11" s="98">
        <v>43055</v>
      </c>
      <c r="G11" s="96">
        <v>10</v>
      </c>
      <c r="H11" s="96">
        <v>10</v>
      </c>
      <c r="I11" s="115">
        <v>8.5</v>
      </c>
    </row>
    <row r="12" spans="1:9" s="96" customFormat="1" ht="45" x14ac:dyDescent="0.25">
      <c r="A12" s="96" t="s">
        <v>125</v>
      </c>
      <c r="B12" s="96" t="s">
        <v>590</v>
      </c>
      <c r="C12" s="96" t="s">
        <v>477</v>
      </c>
      <c r="D12" s="96" t="s">
        <v>478</v>
      </c>
      <c r="E12" s="96" t="s">
        <v>477</v>
      </c>
      <c r="F12" s="96" t="s">
        <v>477</v>
      </c>
      <c r="G12" s="96">
        <v>2</v>
      </c>
      <c r="H12" s="96" t="s">
        <v>477</v>
      </c>
      <c r="I12" s="115">
        <v>0</v>
      </c>
    </row>
    <row r="13" spans="1:9" s="96" customFormat="1" ht="45" x14ac:dyDescent="0.25">
      <c r="A13" s="96" t="s">
        <v>48</v>
      </c>
      <c r="B13" s="96" t="s">
        <v>590</v>
      </c>
      <c r="C13" s="96" t="s">
        <v>619</v>
      </c>
      <c r="D13" s="96" t="s">
        <v>611</v>
      </c>
      <c r="E13" s="98">
        <v>42653</v>
      </c>
      <c r="F13" s="98">
        <v>42769</v>
      </c>
      <c r="G13" s="96">
        <v>2</v>
      </c>
      <c r="H13" s="96">
        <v>2</v>
      </c>
      <c r="I13" s="115">
        <v>0.8</v>
      </c>
    </row>
    <row r="14" spans="1:9" s="96" customFormat="1" ht="30" x14ac:dyDescent="0.25">
      <c r="A14" s="96" t="s">
        <v>49</v>
      </c>
      <c r="B14" s="96" t="s">
        <v>590</v>
      </c>
      <c r="C14" s="96" t="s">
        <v>639</v>
      </c>
      <c r="D14" s="96" t="s">
        <v>611</v>
      </c>
      <c r="E14" s="98">
        <v>42663</v>
      </c>
      <c r="F14" s="98">
        <v>42678</v>
      </c>
      <c r="G14" s="96">
        <v>8</v>
      </c>
      <c r="H14" s="96">
        <v>8</v>
      </c>
      <c r="I14" s="115">
        <v>27.92</v>
      </c>
    </row>
    <row r="15" spans="1:9" ht="30" x14ac:dyDescent="0.25">
      <c r="A15" s="96" t="s">
        <v>178</v>
      </c>
      <c r="B15" s="96" t="s">
        <v>590</v>
      </c>
      <c r="C15" s="96" t="s">
        <v>622</v>
      </c>
      <c r="D15" s="96" t="s">
        <v>611</v>
      </c>
      <c r="E15" s="98">
        <v>42653</v>
      </c>
      <c r="F15" s="98">
        <v>42758</v>
      </c>
      <c r="G15" s="96">
        <v>2</v>
      </c>
      <c r="H15" s="96">
        <v>2</v>
      </c>
      <c r="I15" s="115">
        <v>5.38</v>
      </c>
    </row>
    <row r="16" spans="1:9" ht="30" x14ac:dyDescent="0.25">
      <c r="A16" s="96" t="s">
        <v>108</v>
      </c>
      <c r="B16" s="96" t="s">
        <v>590</v>
      </c>
      <c r="C16" s="96" t="s">
        <v>618</v>
      </c>
      <c r="D16" s="96" t="s">
        <v>611</v>
      </c>
      <c r="E16" s="98">
        <v>42653</v>
      </c>
      <c r="F16" s="98">
        <v>43055</v>
      </c>
      <c r="G16" s="96">
        <v>4</v>
      </c>
      <c r="H16" s="96">
        <v>4</v>
      </c>
      <c r="I16" s="115">
        <v>3.52</v>
      </c>
    </row>
    <row r="17" spans="1:10" ht="30.75" thickBot="1" x14ac:dyDescent="0.3">
      <c r="A17" s="96" t="s">
        <v>165</v>
      </c>
      <c r="B17" s="96" t="s">
        <v>590</v>
      </c>
      <c r="C17" s="96" t="s">
        <v>618</v>
      </c>
      <c r="D17" s="96" t="s">
        <v>611</v>
      </c>
      <c r="E17" s="98">
        <v>42653</v>
      </c>
      <c r="F17" s="98">
        <v>43055</v>
      </c>
      <c r="G17" s="96">
        <v>10</v>
      </c>
      <c r="H17" s="96">
        <v>10</v>
      </c>
      <c r="I17" s="115">
        <v>10.5</v>
      </c>
    </row>
    <row r="18" spans="1:10" s="96" customFormat="1" ht="16.5" thickTop="1" thickBot="1" x14ac:dyDescent="0.3">
      <c r="A18" s="104" t="s">
        <v>357</v>
      </c>
      <c r="B18" s="105"/>
      <c r="C18" s="106"/>
      <c r="D18" s="106"/>
      <c r="E18" s="106"/>
      <c r="F18" s="106"/>
      <c r="G18" s="107">
        <f>SUM(G5:G17)</f>
        <v>110</v>
      </c>
      <c r="H18" s="107">
        <f>SUM(H5:H17)</f>
        <v>89</v>
      </c>
      <c r="I18" s="108">
        <f>SUM(I5:I17)</f>
        <v>182.62000000000003</v>
      </c>
    </row>
    <row r="19" spans="1:10" s="96" customFormat="1" ht="15.75" thickTop="1" x14ac:dyDescent="0.25">
      <c r="A19" s="111"/>
      <c r="B19" s="111"/>
      <c r="C19" s="111"/>
      <c r="D19" s="111"/>
      <c r="E19" s="111"/>
      <c r="F19" s="111"/>
      <c r="G19" s="112"/>
      <c r="H19" s="112"/>
      <c r="I19" s="113"/>
      <c r="J19" s="114"/>
    </row>
    <row r="20" spans="1:10" s="96" customFormat="1" x14ac:dyDescent="0.25">
      <c r="A20" s="100" t="s">
        <v>359</v>
      </c>
      <c r="B20" s="99"/>
      <c r="C20" s="99"/>
      <c r="D20" s="99"/>
      <c r="E20" s="99"/>
      <c r="F20" s="99"/>
      <c r="G20" s="99"/>
      <c r="I20" s="109"/>
    </row>
    <row r="21" spans="1:10" s="96" customFormat="1" x14ac:dyDescent="0.25">
      <c r="A21"/>
      <c r="B21" s="99"/>
      <c r="C21" s="99"/>
      <c r="D21" s="99"/>
      <c r="E21" s="99"/>
      <c r="F21" s="99"/>
      <c r="G21" s="99"/>
      <c r="I21" s="109"/>
    </row>
    <row r="22" spans="1:10" s="96" customFormat="1" x14ac:dyDescent="0.25">
      <c r="A22"/>
      <c r="B22" s="99"/>
      <c r="C22" s="99"/>
      <c r="D22" s="99"/>
      <c r="E22" s="99"/>
      <c r="F22" s="99"/>
      <c r="G22" s="99"/>
      <c r="I22" s="109"/>
    </row>
    <row r="23" spans="1:10" s="96" customFormat="1" x14ac:dyDescent="0.25">
      <c r="A23"/>
      <c r="B23" s="99"/>
      <c r="C23" s="99"/>
      <c r="D23" s="99"/>
      <c r="E23" s="99"/>
      <c r="F23" s="99"/>
      <c r="G23" s="99"/>
      <c r="I23" s="109"/>
    </row>
    <row r="24" spans="1:10" s="96" customFormat="1" x14ac:dyDescent="0.25">
      <c r="A24"/>
      <c r="B24" s="99"/>
      <c r="C24" s="99"/>
      <c r="D24" s="99"/>
      <c r="E24" s="99"/>
      <c r="F24" s="99"/>
      <c r="G24" s="99"/>
      <c r="I24" s="109"/>
    </row>
    <row r="25" spans="1:10" s="96" customFormat="1" x14ac:dyDescent="0.25">
      <c r="A25"/>
      <c r="B25" s="99"/>
      <c r="C25" s="99"/>
      <c r="D25" s="99"/>
      <c r="E25" s="99"/>
      <c r="F25" s="99"/>
      <c r="G25" s="99"/>
      <c r="I25" s="109"/>
    </row>
    <row r="26" spans="1:10" s="96" customFormat="1" x14ac:dyDescent="0.25">
      <c r="A26"/>
      <c r="B26" s="99"/>
      <c r="C26" s="99"/>
      <c r="D26" s="99"/>
      <c r="E26" s="99"/>
      <c r="F26" s="99"/>
      <c r="G26" s="99"/>
      <c r="I26" s="109"/>
    </row>
    <row r="27" spans="1:10" s="96" customFormat="1" x14ac:dyDescent="0.25">
      <c r="A27"/>
      <c r="B27" s="99"/>
      <c r="C27" s="99"/>
      <c r="D27" s="99"/>
      <c r="E27" s="99"/>
      <c r="F27" s="99"/>
      <c r="G27" s="99"/>
      <c r="I27" s="109"/>
    </row>
    <row r="28" spans="1:10" s="96" customFormat="1" x14ac:dyDescent="0.25">
      <c r="A28"/>
      <c r="B28" s="99"/>
      <c r="C28" s="99"/>
      <c r="D28" s="99"/>
      <c r="E28" s="99"/>
      <c r="F28" s="99"/>
      <c r="G28" s="99"/>
      <c r="I28" s="109"/>
    </row>
    <row r="29" spans="1:10" s="96" customFormat="1" x14ac:dyDescent="0.25">
      <c r="A29"/>
      <c r="B29" s="99"/>
      <c r="C29" s="99"/>
      <c r="D29" s="99"/>
      <c r="E29" s="99"/>
      <c r="F29" s="99"/>
      <c r="G29" s="99"/>
      <c r="I29" s="109"/>
    </row>
    <row r="30" spans="1:10" s="96" customFormat="1" x14ac:dyDescent="0.25">
      <c r="A30"/>
      <c r="B30" s="99"/>
      <c r="C30" s="99"/>
      <c r="D30" s="99"/>
      <c r="E30" s="99"/>
      <c r="F30" s="99"/>
      <c r="G30" s="99"/>
      <c r="I30" s="109"/>
    </row>
    <row r="31" spans="1:10" s="96" customFormat="1" x14ac:dyDescent="0.25">
      <c r="A31"/>
      <c r="B31" s="99"/>
      <c r="C31" s="99"/>
      <c r="D31" s="99"/>
      <c r="E31" s="99"/>
      <c r="F31" s="99"/>
      <c r="G31" s="99"/>
      <c r="I31" s="109"/>
    </row>
    <row r="32" spans="1:10" s="96" customFormat="1" x14ac:dyDescent="0.25">
      <c r="A32"/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</sheetData>
  <sheetProtection algorithmName="SHA-512" hashValue="PLZtSIpADvcOxsDfovRE+w7HhAPRskCltkxSXGULfgQC6uDx+LeDd9Ekaj4Cqx3CNxwF8gRq21o/9AGO/Za/ag==" saltValue="jvKHQB9YpH0hD0lZuFbYdg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1">
    <tabColor theme="0"/>
  </sheetPr>
  <dimension ref="A1:J240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570312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690</v>
      </c>
      <c r="B1" s="95"/>
    </row>
    <row r="2" spans="1:9" x14ac:dyDescent="0.25">
      <c r="A2" s="102" t="s">
        <v>3</v>
      </c>
      <c r="B2" s="96">
        <v>280400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30" x14ac:dyDescent="0.25">
      <c r="A5" s="96" t="s">
        <v>77</v>
      </c>
      <c r="B5" s="96" t="s">
        <v>592</v>
      </c>
      <c r="C5" s="96" t="s">
        <v>639</v>
      </c>
      <c r="D5" s="96" t="s">
        <v>611</v>
      </c>
      <c r="E5" s="98">
        <v>42663</v>
      </c>
      <c r="F5" s="98">
        <v>42678</v>
      </c>
      <c r="G5" s="96">
        <v>10</v>
      </c>
      <c r="H5" s="96">
        <v>10</v>
      </c>
      <c r="I5" s="115">
        <v>9.5</v>
      </c>
    </row>
    <row r="6" spans="1:9" ht="30" x14ac:dyDescent="0.25">
      <c r="A6" s="96" t="s">
        <v>85</v>
      </c>
      <c r="B6" s="96" t="s">
        <v>592</v>
      </c>
      <c r="C6" s="96" t="s">
        <v>617</v>
      </c>
      <c r="D6" s="96" t="s">
        <v>611</v>
      </c>
      <c r="E6" s="98">
        <v>42653</v>
      </c>
      <c r="F6" s="98">
        <v>42747</v>
      </c>
      <c r="G6" s="96">
        <v>20</v>
      </c>
      <c r="H6" s="96">
        <v>20</v>
      </c>
      <c r="I6" s="115">
        <v>18.799999999999997</v>
      </c>
    </row>
    <row r="7" spans="1:9" ht="45" x14ac:dyDescent="0.25">
      <c r="A7" s="96" t="s">
        <v>121</v>
      </c>
      <c r="B7" s="96" t="s">
        <v>592</v>
      </c>
      <c r="C7" s="96" t="s">
        <v>641</v>
      </c>
      <c r="D7" s="96" t="s">
        <v>611</v>
      </c>
      <c r="E7" s="98">
        <v>42663</v>
      </c>
      <c r="F7" s="98">
        <v>42724</v>
      </c>
      <c r="G7" s="96">
        <v>4</v>
      </c>
      <c r="H7" s="96">
        <v>4</v>
      </c>
      <c r="I7" s="115">
        <v>79.959999999999994</v>
      </c>
    </row>
    <row r="8" spans="1:9" s="96" customFormat="1" ht="45" x14ac:dyDescent="0.25">
      <c r="A8" s="96" t="s">
        <v>124</v>
      </c>
      <c r="B8" s="96" t="s">
        <v>592</v>
      </c>
      <c r="C8" s="96" t="s">
        <v>616</v>
      </c>
      <c r="D8" s="96" t="s">
        <v>611</v>
      </c>
      <c r="E8" s="98">
        <v>42653</v>
      </c>
      <c r="F8" s="98">
        <v>42746</v>
      </c>
      <c r="G8" s="96">
        <v>3</v>
      </c>
      <c r="H8" s="96">
        <v>3</v>
      </c>
      <c r="I8" s="115">
        <v>52.47</v>
      </c>
    </row>
    <row r="9" spans="1:9" s="96" customFormat="1" ht="45" x14ac:dyDescent="0.25">
      <c r="A9" s="96" t="s">
        <v>122</v>
      </c>
      <c r="B9" s="96" t="s">
        <v>592</v>
      </c>
      <c r="C9" s="96" t="s">
        <v>615</v>
      </c>
      <c r="D9" s="96" t="s">
        <v>611</v>
      </c>
      <c r="E9" s="98">
        <v>42653</v>
      </c>
      <c r="F9" s="98">
        <v>42718</v>
      </c>
      <c r="G9" s="96">
        <v>3</v>
      </c>
      <c r="H9" s="96">
        <v>3</v>
      </c>
      <c r="I9" s="115">
        <v>99.600000000000009</v>
      </c>
    </row>
    <row r="10" spans="1:9" s="96" customFormat="1" ht="45" x14ac:dyDescent="0.25">
      <c r="A10" s="96" t="s">
        <v>123</v>
      </c>
      <c r="B10" s="96" t="s">
        <v>592</v>
      </c>
      <c r="C10" s="96" t="s">
        <v>622</v>
      </c>
      <c r="D10" s="96" t="s">
        <v>611</v>
      </c>
      <c r="E10" s="98">
        <v>42653</v>
      </c>
      <c r="F10" s="98">
        <v>42758</v>
      </c>
      <c r="G10" s="96">
        <v>3</v>
      </c>
      <c r="H10" s="96">
        <v>3</v>
      </c>
      <c r="I10" s="115">
        <v>17.52</v>
      </c>
    </row>
    <row r="11" spans="1:9" s="96" customFormat="1" ht="90" x14ac:dyDescent="0.25">
      <c r="A11" s="96" t="s">
        <v>138</v>
      </c>
      <c r="B11" s="96" t="s">
        <v>592</v>
      </c>
      <c r="C11" s="96" t="s">
        <v>477</v>
      </c>
      <c r="D11" s="96" t="s">
        <v>478</v>
      </c>
      <c r="E11" s="96" t="s">
        <v>477</v>
      </c>
      <c r="F11" s="96" t="s">
        <v>477</v>
      </c>
      <c r="G11" s="96">
        <v>20</v>
      </c>
      <c r="H11" s="96" t="s">
        <v>477</v>
      </c>
      <c r="I11" s="115">
        <v>0</v>
      </c>
    </row>
    <row r="12" spans="1:9" s="96" customFormat="1" ht="105" x14ac:dyDescent="0.25">
      <c r="A12" s="96" t="s">
        <v>137</v>
      </c>
      <c r="B12" s="96" t="s">
        <v>592</v>
      </c>
      <c r="C12" s="96" t="s">
        <v>640</v>
      </c>
      <c r="D12" s="96" t="s">
        <v>692</v>
      </c>
      <c r="E12" s="98">
        <v>42663</v>
      </c>
      <c r="F12" s="98">
        <v>42759</v>
      </c>
      <c r="G12" s="96">
        <v>20</v>
      </c>
      <c r="H12" s="96">
        <v>10</v>
      </c>
      <c r="I12" s="115">
        <v>114.2</v>
      </c>
    </row>
    <row r="13" spans="1:9" s="96" customFormat="1" ht="30" x14ac:dyDescent="0.25">
      <c r="A13" s="96" t="s">
        <v>159</v>
      </c>
      <c r="B13" s="96" t="s">
        <v>592</v>
      </c>
      <c r="C13" s="96" t="s">
        <v>619</v>
      </c>
      <c r="D13" s="96" t="s">
        <v>611</v>
      </c>
      <c r="E13" s="98">
        <v>42653</v>
      </c>
      <c r="F13" s="98">
        <v>42769</v>
      </c>
      <c r="G13" s="96">
        <v>10</v>
      </c>
      <c r="H13" s="96">
        <v>10</v>
      </c>
      <c r="I13" s="115">
        <v>10.8</v>
      </c>
    </row>
    <row r="14" spans="1:9" s="96" customFormat="1" ht="30" x14ac:dyDescent="0.25">
      <c r="A14" s="96" t="s">
        <v>179</v>
      </c>
      <c r="B14" s="96" t="s">
        <v>592</v>
      </c>
      <c r="C14" s="96" t="s">
        <v>642</v>
      </c>
      <c r="D14" s="96" t="s">
        <v>611</v>
      </c>
      <c r="E14" s="98">
        <v>42663</v>
      </c>
      <c r="F14" s="98">
        <v>42703</v>
      </c>
      <c r="G14" s="96">
        <v>3</v>
      </c>
      <c r="H14" s="96">
        <v>3</v>
      </c>
      <c r="I14" s="115">
        <v>8.3999999999999986</v>
      </c>
    </row>
    <row r="15" spans="1:9" ht="45" x14ac:dyDescent="0.25">
      <c r="A15" s="96" t="s">
        <v>105</v>
      </c>
      <c r="B15" s="96" t="s">
        <v>592</v>
      </c>
      <c r="C15" s="96" t="s">
        <v>618</v>
      </c>
      <c r="D15" s="96" t="s">
        <v>611</v>
      </c>
      <c r="E15" s="98">
        <v>42653</v>
      </c>
      <c r="F15" s="98">
        <v>43055</v>
      </c>
      <c r="G15" s="96">
        <v>10</v>
      </c>
      <c r="H15" s="96">
        <v>10</v>
      </c>
      <c r="I15" s="115">
        <v>10</v>
      </c>
    </row>
    <row r="16" spans="1:9" ht="30" x14ac:dyDescent="0.25">
      <c r="A16" s="96" t="s">
        <v>49</v>
      </c>
      <c r="B16" s="96" t="s">
        <v>592</v>
      </c>
      <c r="C16" s="96" t="s">
        <v>639</v>
      </c>
      <c r="D16" s="96" t="s">
        <v>611</v>
      </c>
      <c r="E16" s="98">
        <v>42663</v>
      </c>
      <c r="F16" s="98">
        <v>42678</v>
      </c>
      <c r="G16" s="96">
        <v>10</v>
      </c>
      <c r="H16" s="96">
        <v>10</v>
      </c>
      <c r="I16" s="115">
        <v>34.900000000000006</v>
      </c>
    </row>
    <row r="17" spans="1:10" ht="60.75" thickBot="1" x14ac:dyDescent="0.3">
      <c r="A17" s="96" t="s">
        <v>160</v>
      </c>
      <c r="B17" s="96" t="s">
        <v>592</v>
      </c>
      <c r="C17" s="96" t="s">
        <v>640</v>
      </c>
      <c r="D17" s="96" t="s">
        <v>611</v>
      </c>
      <c r="E17" s="98">
        <v>42663</v>
      </c>
      <c r="F17" s="98">
        <v>42759</v>
      </c>
      <c r="G17" s="96">
        <v>3</v>
      </c>
      <c r="H17" s="96">
        <v>3</v>
      </c>
      <c r="I17" s="115">
        <v>193.5</v>
      </c>
    </row>
    <row r="18" spans="1:10" s="96" customFormat="1" ht="16.5" thickTop="1" thickBot="1" x14ac:dyDescent="0.3">
      <c r="A18" s="104" t="s">
        <v>357</v>
      </c>
      <c r="B18" s="105"/>
      <c r="C18" s="106"/>
      <c r="D18" s="106"/>
      <c r="E18" s="106"/>
      <c r="F18" s="106"/>
      <c r="G18" s="107">
        <f>SUM(G5:G17)</f>
        <v>119</v>
      </c>
      <c r="H18" s="107">
        <f>SUM(H5:H17)</f>
        <v>89</v>
      </c>
      <c r="I18" s="108">
        <f>SUM(I5:I17)</f>
        <v>649.65</v>
      </c>
    </row>
    <row r="19" spans="1:10" s="96" customFormat="1" ht="15.75" thickTop="1" x14ac:dyDescent="0.25">
      <c r="A19" s="111"/>
      <c r="B19" s="111"/>
      <c r="C19" s="111"/>
      <c r="D19" s="111"/>
      <c r="E19" s="111"/>
      <c r="F19" s="111"/>
      <c r="G19" s="112"/>
      <c r="H19" s="112"/>
      <c r="I19" s="113"/>
      <c r="J19" s="114"/>
    </row>
    <row r="20" spans="1:10" s="96" customFormat="1" x14ac:dyDescent="0.25">
      <c r="A20" s="100" t="s">
        <v>359</v>
      </c>
      <c r="B20" s="99"/>
      <c r="C20" s="99"/>
      <c r="D20" s="99"/>
      <c r="E20" s="99"/>
      <c r="F20" s="99"/>
      <c r="G20" s="99"/>
      <c r="I20" s="109"/>
    </row>
    <row r="21" spans="1:10" s="96" customFormat="1" x14ac:dyDescent="0.25">
      <c r="A21"/>
      <c r="B21" s="99"/>
      <c r="C21" s="99"/>
      <c r="D21" s="99"/>
      <c r="E21" s="99"/>
      <c r="F21" s="99"/>
      <c r="G21" s="99"/>
      <c r="I21" s="109"/>
    </row>
    <row r="22" spans="1:10" s="96" customFormat="1" x14ac:dyDescent="0.25">
      <c r="A22"/>
      <c r="B22" s="99"/>
      <c r="C22" s="99"/>
      <c r="D22" s="99"/>
      <c r="E22" s="99"/>
      <c r="F22" s="99"/>
      <c r="G22" s="99"/>
      <c r="I22" s="109"/>
    </row>
    <row r="23" spans="1:10" s="96" customFormat="1" x14ac:dyDescent="0.25">
      <c r="A23"/>
      <c r="B23" s="99"/>
      <c r="C23" s="99"/>
      <c r="D23" s="99"/>
      <c r="E23" s="99"/>
      <c r="F23" s="99"/>
      <c r="G23" s="99"/>
      <c r="I23" s="109"/>
    </row>
    <row r="24" spans="1:10" s="96" customFormat="1" x14ac:dyDescent="0.25">
      <c r="A24"/>
      <c r="B24" s="99"/>
      <c r="C24" s="99"/>
      <c r="D24" s="99"/>
      <c r="E24" s="99"/>
      <c r="F24" s="99"/>
      <c r="G24" s="99"/>
      <c r="I24" s="109"/>
    </row>
    <row r="25" spans="1:10" s="96" customFormat="1" x14ac:dyDescent="0.25">
      <c r="A25"/>
      <c r="B25" s="99"/>
      <c r="C25" s="99"/>
      <c r="D25" s="99"/>
      <c r="E25" s="99"/>
      <c r="F25" s="99"/>
      <c r="G25" s="99"/>
      <c r="I25" s="109"/>
    </row>
    <row r="26" spans="1:10" s="96" customFormat="1" x14ac:dyDescent="0.25">
      <c r="A26"/>
      <c r="B26" s="99"/>
      <c r="C26" s="99"/>
      <c r="D26" s="99"/>
      <c r="E26" s="99"/>
      <c r="F26" s="99"/>
      <c r="G26" s="99"/>
      <c r="I26" s="109"/>
    </row>
    <row r="27" spans="1:10" s="96" customFormat="1" x14ac:dyDescent="0.25">
      <c r="A27"/>
      <c r="B27" s="99"/>
      <c r="C27" s="99"/>
      <c r="D27" s="99"/>
      <c r="E27" s="99"/>
      <c r="F27" s="99"/>
      <c r="G27" s="99"/>
      <c r="I27" s="109"/>
    </row>
    <row r="28" spans="1:10" s="96" customFormat="1" x14ac:dyDescent="0.25">
      <c r="A28"/>
      <c r="B28" s="99"/>
      <c r="C28" s="99"/>
      <c r="D28" s="99"/>
      <c r="E28" s="99"/>
      <c r="F28" s="99"/>
      <c r="G28" s="99"/>
      <c r="I28" s="109"/>
    </row>
    <row r="29" spans="1:10" s="96" customFormat="1" x14ac:dyDescent="0.25">
      <c r="A29"/>
      <c r="B29" s="99"/>
      <c r="C29" s="99"/>
      <c r="D29" s="99"/>
      <c r="E29" s="99"/>
      <c r="F29" s="99"/>
      <c r="G29" s="99"/>
      <c r="I29" s="109"/>
    </row>
    <row r="30" spans="1:10" s="96" customFormat="1" x14ac:dyDescent="0.25">
      <c r="A30"/>
      <c r="B30" s="99"/>
      <c r="C30" s="99"/>
      <c r="D30" s="99"/>
      <c r="E30" s="99"/>
      <c r="F30" s="99"/>
      <c r="G30" s="99"/>
      <c r="I30" s="109"/>
    </row>
    <row r="31" spans="1:10" s="96" customFormat="1" x14ac:dyDescent="0.25">
      <c r="A31"/>
      <c r="B31" s="99"/>
      <c r="C31" s="99"/>
      <c r="D31" s="99"/>
      <c r="E31" s="99"/>
      <c r="F31" s="99"/>
      <c r="G31" s="99"/>
      <c r="I31" s="109"/>
    </row>
    <row r="32" spans="1:10" s="96" customFormat="1" x14ac:dyDescent="0.25">
      <c r="A32"/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</sheetData>
  <sheetProtection algorithmName="SHA-512" hashValue="L0A4OWw0elr2kgBb6NM8wV6kKIrTGGS8wCAp9zpdAuT8Ikp/r6cjN5NTqdauYZSUIR+g6G9XLczHkjFNsOsTaQ==" saltValue="HERWKhrzsNLY7fXgLplsT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I351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6384" width="9.140625" style="97"/>
  </cols>
  <sheetData>
    <row r="1" spans="1:9" ht="23.25" customHeight="1" x14ac:dyDescent="0.25">
      <c r="A1" s="94" t="s">
        <v>365</v>
      </c>
      <c r="B1" s="95"/>
    </row>
    <row r="2" spans="1:9" x14ac:dyDescent="0.25">
      <c r="A2" s="102" t="s">
        <v>3</v>
      </c>
      <c r="B2" s="96">
        <v>110000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45" x14ac:dyDescent="0.25">
      <c r="A5" s="96" t="s">
        <v>180</v>
      </c>
      <c r="B5" s="96" t="s">
        <v>353</v>
      </c>
      <c r="C5" s="96" t="s">
        <v>424</v>
      </c>
      <c r="D5" s="96" t="s">
        <v>611</v>
      </c>
      <c r="E5" s="98">
        <v>42524</v>
      </c>
      <c r="F5" s="98">
        <v>42579</v>
      </c>
      <c r="G5" s="96">
        <v>10</v>
      </c>
      <c r="H5" s="96">
        <v>10</v>
      </c>
      <c r="I5" s="115">
        <v>16</v>
      </c>
    </row>
    <row r="6" spans="1:9" ht="60" x14ac:dyDescent="0.25">
      <c r="A6" s="96" t="s">
        <v>83</v>
      </c>
      <c r="B6" s="96" t="s">
        <v>353</v>
      </c>
      <c r="C6" s="96" t="s">
        <v>424</v>
      </c>
      <c r="D6" s="96" t="s">
        <v>611</v>
      </c>
      <c r="E6" s="98">
        <v>42524</v>
      </c>
      <c r="F6" s="98">
        <v>42579</v>
      </c>
      <c r="G6" s="96">
        <v>100</v>
      </c>
      <c r="H6" s="96">
        <v>100</v>
      </c>
      <c r="I6" s="115">
        <v>49</v>
      </c>
    </row>
    <row r="7" spans="1:9" ht="60" x14ac:dyDescent="0.25">
      <c r="A7" s="96" t="s">
        <v>83</v>
      </c>
      <c r="B7" s="96" t="s">
        <v>562</v>
      </c>
      <c r="C7" s="96" t="s">
        <v>618</v>
      </c>
      <c r="D7" s="96" t="s">
        <v>611</v>
      </c>
      <c r="E7" s="98">
        <v>42653</v>
      </c>
      <c r="F7" s="98">
        <v>43055</v>
      </c>
      <c r="G7" s="96">
        <v>50</v>
      </c>
      <c r="H7" s="96">
        <v>50</v>
      </c>
      <c r="I7" s="115">
        <v>24.5</v>
      </c>
    </row>
    <row r="8" spans="1:9" ht="45" x14ac:dyDescent="0.25">
      <c r="A8" s="96" t="s">
        <v>126</v>
      </c>
      <c r="B8" s="96" t="s">
        <v>353</v>
      </c>
      <c r="C8" s="96" t="s">
        <v>428</v>
      </c>
      <c r="D8" s="96" t="s">
        <v>611</v>
      </c>
      <c r="E8" s="98">
        <v>42527</v>
      </c>
      <c r="F8" s="98">
        <v>42639</v>
      </c>
      <c r="G8" s="96">
        <v>10</v>
      </c>
      <c r="H8" s="96">
        <v>10</v>
      </c>
      <c r="I8" s="115">
        <v>20</v>
      </c>
    </row>
    <row r="9" spans="1:9" ht="45" x14ac:dyDescent="0.25">
      <c r="A9" s="96" t="s">
        <v>126</v>
      </c>
      <c r="B9" s="96" t="s">
        <v>562</v>
      </c>
      <c r="C9" s="96" t="s">
        <v>643</v>
      </c>
      <c r="D9" s="96" t="s">
        <v>611</v>
      </c>
      <c r="E9" s="98">
        <v>42663</v>
      </c>
      <c r="F9" s="98">
        <v>42668</v>
      </c>
      <c r="G9" s="96">
        <v>8</v>
      </c>
      <c r="H9" s="96">
        <v>8</v>
      </c>
      <c r="I9" s="115">
        <v>16</v>
      </c>
    </row>
    <row r="10" spans="1:9" ht="60" x14ac:dyDescent="0.25">
      <c r="A10" s="96" t="s">
        <v>44</v>
      </c>
      <c r="B10" s="96" t="s">
        <v>489</v>
      </c>
      <c r="C10" s="96" t="s">
        <v>542</v>
      </c>
      <c r="D10" s="96" t="s">
        <v>611</v>
      </c>
      <c r="E10" s="98">
        <v>42591</v>
      </c>
      <c r="F10" s="98">
        <v>42660</v>
      </c>
      <c r="G10" s="96">
        <v>5</v>
      </c>
      <c r="H10" s="96">
        <v>5</v>
      </c>
      <c r="I10" s="115">
        <v>17.5</v>
      </c>
    </row>
    <row r="11" spans="1:9" ht="60" x14ac:dyDescent="0.25">
      <c r="A11" s="96" t="s">
        <v>44</v>
      </c>
      <c r="B11" s="96" t="s">
        <v>562</v>
      </c>
      <c r="C11" s="96" t="s">
        <v>642</v>
      </c>
      <c r="D11" s="96" t="s">
        <v>611</v>
      </c>
      <c r="E11" s="98">
        <v>42663</v>
      </c>
      <c r="F11" s="98">
        <v>42703</v>
      </c>
      <c r="G11" s="96">
        <v>7</v>
      </c>
      <c r="H11" s="96">
        <v>7</v>
      </c>
      <c r="I11" s="115">
        <v>24.5</v>
      </c>
    </row>
    <row r="12" spans="1:9" ht="45" x14ac:dyDescent="0.25">
      <c r="A12" s="96" t="s">
        <v>47</v>
      </c>
      <c r="B12" s="96" t="s">
        <v>353</v>
      </c>
      <c r="C12" s="96" t="s">
        <v>434</v>
      </c>
      <c r="D12" s="96" t="s">
        <v>611</v>
      </c>
      <c r="E12" s="98">
        <v>42527</v>
      </c>
      <c r="F12" s="98">
        <v>42592</v>
      </c>
      <c r="G12" s="96">
        <v>5</v>
      </c>
      <c r="H12" s="96">
        <v>5</v>
      </c>
      <c r="I12" s="115">
        <v>12.5</v>
      </c>
    </row>
    <row r="13" spans="1:9" ht="75" x14ac:dyDescent="0.25">
      <c r="A13" s="96" t="s">
        <v>59</v>
      </c>
      <c r="B13" s="96" t="s">
        <v>353</v>
      </c>
      <c r="C13" s="96" t="s">
        <v>431</v>
      </c>
      <c r="D13" s="96" t="s">
        <v>611</v>
      </c>
      <c r="E13" s="98">
        <v>42527</v>
      </c>
      <c r="F13" s="98">
        <v>42613</v>
      </c>
      <c r="G13" s="96">
        <v>400</v>
      </c>
      <c r="H13" s="96">
        <v>400</v>
      </c>
      <c r="I13" s="115">
        <v>128</v>
      </c>
    </row>
    <row r="14" spans="1:9" ht="75" x14ac:dyDescent="0.25">
      <c r="A14" s="96" t="s">
        <v>59</v>
      </c>
      <c r="B14" s="96" t="s">
        <v>489</v>
      </c>
      <c r="C14" s="96" t="s">
        <v>548</v>
      </c>
      <c r="D14" s="96" t="s">
        <v>692</v>
      </c>
      <c r="E14" s="98">
        <v>42591</v>
      </c>
      <c r="F14" s="98">
        <v>42772</v>
      </c>
      <c r="G14" s="96">
        <v>500</v>
      </c>
      <c r="H14" s="96">
        <v>200</v>
      </c>
      <c r="I14" s="115">
        <v>64</v>
      </c>
    </row>
    <row r="15" spans="1:9" ht="75" x14ac:dyDescent="0.25">
      <c r="A15" s="96" t="s">
        <v>60</v>
      </c>
      <c r="B15" s="96" t="s">
        <v>353</v>
      </c>
      <c r="C15" s="96" t="s">
        <v>431</v>
      </c>
      <c r="D15" s="96" t="s">
        <v>611</v>
      </c>
      <c r="E15" s="98">
        <v>42527</v>
      </c>
      <c r="F15" s="98">
        <v>42613</v>
      </c>
      <c r="G15" s="96">
        <v>400</v>
      </c>
      <c r="H15" s="96">
        <v>400</v>
      </c>
      <c r="I15" s="115">
        <v>128</v>
      </c>
    </row>
    <row r="16" spans="1:9" ht="75" x14ac:dyDescent="0.25">
      <c r="A16" s="96" t="s">
        <v>60</v>
      </c>
      <c r="B16" s="96" t="s">
        <v>489</v>
      </c>
      <c r="C16" s="96" t="s">
        <v>548</v>
      </c>
      <c r="D16" s="96" t="s">
        <v>692</v>
      </c>
      <c r="E16" s="98">
        <v>42591</v>
      </c>
      <c r="F16" s="98">
        <v>42772</v>
      </c>
      <c r="G16" s="96">
        <v>500</v>
      </c>
      <c r="H16" s="96">
        <v>100</v>
      </c>
      <c r="I16" s="115">
        <v>32</v>
      </c>
    </row>
    <row r="17" spans="1:9" ht="45" x14ac:dyDescent="0.25">
      <c r="A17" s="96" t="s">
        <v>80</v>
      </c>
      <c r="B17" s="96" t="s">
        <v>353</v>
      </c>
      <c r="C17" s="96" t="s">
        <v>424</v>
      </c>
      <c r="D17" s="96" t="s">
        <v>611</v>
      </c>
      <c r="E17" s="98">
        <v>42524</v>
      </c>
      <c r="F17" s="98">
        <v>42579</v>
      </c>
      <c r="G17" s="96">
        <v>10</v>
      </c>
      <c r="H17" s="96">
        <v>10</v>
      </c>
      <c r="I17" s="115">
        <v>12</v>
      </c>
    </row>
    <row r="18" spans="1:9" ht="45" x14ac:dyDescent="0.25">
      <c r="A18" s="96" t="s">
        <v>80</v>
      </c>
      <c r="B18" s="96" t="s">
        <v>562</v>
      </c>
      <c r="C18" s="96" t="s">
        <v>618</v>
      </c>
      <c r="D18" s="96" t="s">
        <v>611</v>
      </c>
      <c r="E18" s="98">
        <v>42653</v>
      </c>
      <c r="F18" s="98">
        <v>43055</v>
      </c>
      <c r="G18" s="96">
        <v>10</v>
      </c>
      <c r="H18" s="96">
        <v>10</v>
      </c>
      <c r="I18" s="115">
        <v>12</v>
      </c>
    </row>
    <row r="19" spans="1:9" ht="45" x14ac:dyDescent="0.25">
      <c r="A19" s="96" t="s">
        <v>81</v>
      </c>
      <c r="B19" s="96" t="s">
        <v>353</v>
      </c>
      <c r="C19" s="96" t="s">
        <v>413</v>
      </c>
      <c r="D19" s="96" t="s">
        <v>611</v>
      </c>
      <c r="E19" s="98">
        <v>42524</v>
      </c>
      <c r="F19" s="98">
        <v>42579</v>
      </c>
      <c r="G19" s="96">
        <v>10</v>
      </c>
      <c r="H19" s="96">
        <v>10</v>
      </c>
      <c r="I19" s="115">
        <v>17</v>
      </c>
    </row>
    <row r="20" spans="1:9" ht="45" x14ac:dyDescent="0.25">
      <c r="A20" s="96" t="s">
        <v>81</v>
      </c>
      <c r="B20" s="96" t="s">
        <v>489</v>
      </c>
      <c r="C20" s="96" t="s">
        <v>535</v>
      </c>
      <c r="D20" s="96" t="s">
        <v>611</v>
      </c>
      <c r="E20" s="98">
        <v>42591</v>
      </c>
      <c r="F20" s="98">
        <v>42640</v>
      </c>
      <c r="G20" s="96">
        <v>20</v>
      </c>
      <c r="H20" s="96">
        <v>20</v>
      </c>
      <c r="I20" s="115">
        <v>34</v>
      </c>
    </row>
    <row r="21" spans="1:9" ht="45" x14ac:dyDescent="0.25">
      <c r="A21" s="96" t="s">
        <v>81</v>
      </c>
      <c r="B21" s="96" t="s">
        <v>562</v>
      </c>
      <c r="C21" s="96" t="s">
        <v>638</v>
      </c>
      <c r="D21" s="96" t="s">
        <v>611</v>
      </c>
      <c r="E21" s="98">
        <v>42663</v>
      </c>
      <c r="F21" s="98">
        <v>42767</v>
      </c>
      <c r="G21" s="96">
        <v>10</v>
      </c>
      <c r="H21" s="96">
        <v>10</v>
      </c>
      <c r="I21" s="115">
        <v>17</v>
      </c>
    </row>
    <row r="22" spans="1:9" ht="30" x14ac:dyDescent="0.25">
      <c r="A22" s="96" t="s">
        <v>77</v>
      </c>
      <c r="B22" s="96" t="s">
        <v>353</v>
      </c>
      <c r="C22" s="96" t="s">
        <v>415</v>
      </c>
      <c r="D22" s="96" t="s">
        <v>611</v>
      </c>
      <c r="E22" s="98">
        <v>42524</v>
      </c>
      <c r="F22" s="98">
        <v>42564</v>
      </c>
      <c r="G22" s="96">
        <v>10</v>
      </c>
      <c r="H22" s="96">
        <v>10</v>
      </c>
      <c r="I22" s="115">
        <v>9.5</v>
      </c>
    </row>
    <row r="23" spans="1:9" ht="30" x14ac:dyDescent="0.25">
      <c r="A23" s="96" t="s">
        <v>77</v>
      </c>
      <c r="B23" s="96" t="s">
        <v>489</v>
      </c>
      <c r="C23" s="96" t="s">
        <v>536</v>
      </c>
      <c r="D23" s="96" t="s">
        <v>611</v>
      </c>
      <c r="E23" s="98">
        <v>42591</v>
      </c>
      <c r="F23" s="98">
        <v>42667</v>
      </c>
      <c r="G23" s="96">
        <v>5</v>
      </c>
      <c r="H23" s="96">
        <v>5</v>
      </c>
      <c r="I23" s="115">
        <v>4.75</v>
      </c>
    </row>
    <row r="24" spans="1:9" ht="30" x14ac:dyDescent="0.25">
      <c r="A24" s="96" t="s">
        <v>77</v>
      </c>
      <c r="B24" s="96" t="s">
        <v>562</v>
      </c>
      <c r="C24" s="96" t="s">
        <v>639</v>
      </c>
      <c r="D24" s="96" t="s">
        <v>611</v>
      </c>
      <c r="E24" s="98">
        <v>42663</v>
      </c>
      <c r="F24" s="98">
        <v>42678</v>
      </c>
      <c r="G24" s="96">
        <v>10</v>
      </c>
      <c r="H24" s="96">
        <v>10</v>
      </c>
      <c r="I24" s="115">
        <v>9.5</v>
      </c>
    </row>
    <row r="25" spans="1:9" ht="30" x14ac:dyDescent="0.25">
      <c r="A25" s="96" t="s">
        <v>78</v>
      </c>
      <c r="B25" s="96" t="s">
        <v>353</v>
      </c>
      <c r="C25" s="96" t="s">
        <v>415</v>
      </c>
      <c r="D25" s="96" t="s">
        <v>611</v>
      </c>
      <c r="E25" s="98">
        <v>42524</v>
      </c>
      <c r="F25" s="98">
        <v>42564</v>
      </c>
      <c r="G25" s="96">
        <v>10</v>
      </c>
      <c r="H25" s="96">
        <v>10</v>
      </c>
      <c r="I25" s="115">
        <v>9.9</v>
      </c>
    </row>
    <row r="26" spans="1:9" ht="30" x14ac:dyDescent="0.25">
      <c r="A26" s="96" t="s">
        <v>78</v>
      </c>
      <c r="B26" s="96" t="s">
        <v>489</v>
      </c>
      <c r="C26" s="96" t="s">
        <v>536</v>
      </c>
      <c r="D26" s="96" t="s">
        <v>611</v>
      </c>
      <c r="E26" s="98">
        <v>42591</v>
      </c>
      <c r="F26" s="98">
        <v>42667</v>
      </c>
      <c r="G26" s="96">
        <v>5</v>
      </c>
      <c r="H26" s="96">
        <v>5</v>
      </c>
      <c r="I26" s="115">
        <v>4.95</v>
      </c>
    </row>
    <row r="27" spans="1:9" ht="30" x14ac:dyDescent="0.25">
      <c r="A27" s="96" t="s">
        <v>78</v>
      </c>
      <c r="B27" s="96" t="s">
        <v>562</v>
      </c>
      <c r="C27" s="96" t="s">
        <v>639</v>
      </c>
      <c r="D27" s="96" t="s">
        <v>611</v>
      </c>
      <c r="E27" s="98">
        <v>42663</v>
      </c>
      <c r="F27" s="98">
        <v>42678</v>
      </c>
      <c r="G27" s="96">
        <v>15</v>
      </c>
      <c r="H27" s="96">
        <v>15</v>
      </c>
      <c r="I27" s="115">
        <v>14.85</v>
      </c>
    </row>
    <row r="28" spans="1:9" ht="30" x14ac:dyDescent="0.25">
      <c r="A28" s="96" t="s">
        <v>79</v>
      </c>
      <c r="B28" s="96" t="s">
        <v>353</v>
      </c>
      <c r="C28" s="96" t="s">
        <v>431</v>
      </c>
      <c r="D28" s="96" t="s">
        <v>611</v>
      </c>
      <c r="E28" s="98">
        <v>42527</v>
      </c>
      <c r="F28" s="98">
        <v>42613</v>
      </c>
      <c r="G28" s="96">
        <v>10</v>
      </c>
      <c r="H28" s="96">
        <v>10</v>
      </c>
      <c r="I28" s="115">
        <v>12.9</v>
      </c>
    </row>
    <row r="29" spans="1:9" ht="30" x14ac:dyDescent="0.25">
      <c r="A29" s="96" t="s">
        <v>79</v>
      </c>
      <c r="B29" s="96" t="s">
        <v>489</v>
      </c>
      <c r="C29" s="96" t="s">
        <v>548</v>
      </c>
      <c r="D29" s="96" t="s">
        <v>611</v>
      </c>
      <c r="E29" s="98">
        <v>42591</v>
      </c>
      <c r="F29" s="98">
        <v>42772</v>
      </c>
      <c r="G29" s="96">
        <v>5</v>
      </c>
      <c r="H29" s="96">
        <v>5</v>
      </c>
      <c r="I29" s="115">
        <v>6.45</v>
      </c>
    </row>
    <row r="30" spans="1:9" ht="30" x14ac:dyDescent="0.25">
      <c r="A30" s="96" t="s">
        <v>79</v>
      </c>
      <c r="B30" s="96" t="s">
        <v>562</v>
      </c>
      <c r="C30" s="96" t="s">
        <v>622</v>
      </c>
      <c r="D30" s="96" t="s">
        <v>611</v>
      </c>
      <c r="E30" s="98">
        <v>42653</v>
      </c>
      <c r="F30" s="98">
        <v>42758</v>
      </c>
      <c r="G30" s="96">
        <v>10</v>
      </c>
      <c r="H30" s="96">
        <v>10</v>
      </c>
      <c r="I30" s="115">
        <v>12.9</v>
      </c>
    </row>
    <row r="31" spans="1:9" customFormat="1" ht="45" x14ac:dyDescent="0.25">
      <c r="A31" s="96" t="s">
        <v>82</v>
      </c>
      <c r="B31" s="96" t="s">
        <v>353</v>
      </c>
      <c r="C31" s="96" t="s">
        <v>419</v>
      </c>
      <c r="D31" s="96" t="s">
        <v>611</v>
      </c>
      <c r="E31" s="98">
        <v>42524</v>
      </c>
      <c r="F31" s="98">
        <v>42563</v>
      </c>
      <c r="G31" s="96">
        <v>100</v>
      </c>
      <c r="H31" s="96">
        <v>100</v>
      </c>
      <c r="I31" s="115">
        <v>323</v>
      </c>
    </row>
    <row r="32" spans="1:9" customFormat="1" ht="30" x14ac:dyDescent="0.25">
      <c r="A32" s="96" t="s">
        <v>85</v>
      </c>
      <c r="B32" s="96" t="s">
        <v>562</v>
      </c>
      <c r="C32" s="96" t="s">
        <v>617</v>
      </c>
      <c r="D32" s="96" t="s">
        <v>611</v>
      </c>
      <c r="E32" s="98">
        <v>42653</v>
      </c>
      <c r="F32" s="98">
        <v>42747</v>
      </c>
      <c r="G32" s="96">
        <v>20</v>
      </c>
      <c r="H32" s="96">
        <v>20</v>
      </c>
      <c r="I32" s="115">
        <v>18.799999999999997</v>
      </c>
    </row>
    <row r="33" spans="1:9" customFormat="1" ht="60" x14ac:dyDescent="0.25">
      <c r="A33" s="96" t="s">
        <v>92</v>
      </c>
      <c r="B33" s="96" t="s">
        <v>353</v>
      </c>
      <c r="C33" s="96" t="s">
        <v>431</v>
      </c>
      <c r="D33" s="96" t="s">
        <v>692</v>
      </c>
      <c r="E33" s="98">
        <v>42527</v>
      </c>
      <c r="F33" s="98">
        <v>42613</v>
      </c>
      <c r="G33" s="96">
        <v>130</v>
      </c>
      <c r="H33" s="96">
        <v>100</v>
      </c>
      <c r="I33" s="115">
        <v>99</v>
      </c>
    </row>
    <row r="34" spans="1:9" customFormat="1" ht="45" x14ac:dyDescent="0.25">
      <c r="A34" s="96" t="s">
        <v>121</v>
      </c>
      <c r="B34" s="96" t="s">
        <v>353</v>
      </c>
      <c r="C34" s="96" t="s">
        <v>422</v>
      </c>
      <c r="D34" s="96" t="s">
        <v>611</v>
      </c>
      <c r="E34" s="98">
        <v>42524</v>
      </c>
      <c r="F34" s="98">
        <v>42590</v>
      </c>
      <c r="G34" s="96">
        <v>12</v>
      </c>
      <c r="H34" s="96">
        <v>12</v>
      </c>
      <c r="I34" s="115">
        <v>239.88</v>
      </c>
    </row>
    <row r="35" spans="1:9" ht="45" x14ac:dyDescent="0.25">
      <c r="A35" s="96" t="s">
        <v>124</v>
      </c>
      <c r="B35" s="96" t="s">
        <v>353</v>
      </c>
      <c r="C35" s="96" t="s">
        <v>418</v>
      </c>
      <c r="D35" s="96" t="s">
        <v>611</v>
      </c>
      <c r="E35" s="98">
        <v>42524</v>
      </c>
      <c r="F35" s="98">
        <v>42583</v>
      </c>
      <c r="G35" s="96">
        <v>20</v>
      </c>
      <c r="H35" s="96">
        <v>20</v>
      </c>
      <c r="I35" s="115">
        <v>349.79999999999995</v>
      </c>
    </row>
    <row r="36" spans="1:9" ht="45" x14ac:dyDescent="0.25">
      <c r="A36" s="96" t="s">
        <v>122</v>
      </c>
      <c r="B36" s="96" t="s">
        <v>489</v>
      </c>
      <c r="C36" s="96" t="s">
        <v>537</v>
      </c>
      <c r="D36" s="96" t="s">
        <v>611</v>
      </c>
      <c r="E36" s="98">
        <v>42591</v>
      </c>
      <c r="F36" s="98">
        <v>42647</v>
      </c>
      <c r="G36" s="96">
        <v>1</v>
      </c>
      <c r="H36" s="96">
        <v>1</v>
      </c>
      <c r="I36" s="115">
        <v>33.200000000000003</v>
      </c>
    </row>
    <row r="37" spans="1:9" ht="45" x14ac:dyDescent="0.25">
      <c r="A37" s="96" t="s">
        <v>122</v>
      </c>
      <c r="B37" s="96" t="s">
        <v>562</v>
      </c>
      <c r="C37" s="96" t="s">
        <v>615</v>
      </c>
      <c r="D37" s="96" t="s">
        <v>611</v>
      </c>
      <c r="E37" s="98">
        <v>42653</v>
      </c>
      <c r="F37" s="98">
        <v>42718</v>
      </c>
      <c r="G37" s="96">
        <v>8</v>
      </c>
      <c r="H37" s="96">
        <v>8</v>
      </c>
      <c r="I37" s="115">
        <v>265.60000000000002</v>
      </c>
    </row>
    <row r="38" spans="1:9" ht="45" x14ac:dyDescent="0.25">
      <c r="A38" s="96" t="s">
        <v>123</v>
      </c>
      <c r="B38" s="96" t="s">
        <v>489</v>
      </c>
      <c r="C38" s="96" t="s">
        <v>548</v>
      </c>
      <c r="D38" s="96" t="s">
        <v>611</v>
      </c>
      <c r="E38" s="98">
        <v>42591</v>
      </c>
      <c r="F38" s="98">
        <v>42772</v>
      </c>
      <c r="G38" s="96">
        <v>15</v>
      </c>
      <c r="H38" s="96">
        <v>15</v>
      </c>
      <c r="I38" s="115">
        <v>87.6</v>
      </c>
    </row>
    <row r="39" spans="1:9" ht="45" x14ac:dyDescent="0.25">
      <c r="A39" s="96" t="s">
        <v>123</v>
      </c>
      <c r="B39" s="96" t="s">
        <v>562</v>
      </c>
      <c r="C39" s="96" t="s">
        <v>622</v>
      </c>
      <c r="D39" s="96" t="s">
        <v>611</v>
      </c>
      <c r="E39" s="98">
        <v>42653</v>
      </c>
      <c r="F39" s="98">
        <v>42758</v>
      </c>
      <c r="G39" s="96">
        <v>8</v>
      </c>
      <c r="H39" s="96">
        <v>8</v>
      </c>
      <c r="I39" s="115">
        <v>46.72</v>
      </c>
    </row>
    <row r="40" spans="1:9" ht="45" x14ac:dyDescent="0.25">
      <c r="A40" s="96" t="s">
        <v>132</v>
      </c>
      <c r="B40" s="96" t="s">
        <v>353</v>
      </c>
      <c r="C40" s="96" t="s">
        <v>423</v>
      </c>
      <c r="D40" s="96" t="s">
        <v>611</v>
      </c>
      <c r="E40" s="98">
        <v>42524</v>
      </c>
      <c r="F40" s="98">
        <v>42576</v>
      </c>
      <c r="G40" s="96">
        <v>12</v>
      </c>
      <c r="H40" s="96">
        <v>12</v>
      </c>
      <c r="I40" s="115">
        <v>24</v>
      </c>
    </row>
    <row r="41" spans="1:9" ht="45" x14ac:dyDescent="0.25">
      <c r="A41" s="96" t="s">
        <v>132</v>
      </c>
      <c r="B41" s="96" t="s">
        <v>489</v>
      </c>
      <c r="C41" s="96" t="s">
        <v>542</v>
      </c>
      <c r="D41" s="96" t="s">
        <v>611</v>
      </c>
      <c r="E41" s="98">
        <v>42591</v>
      </c>
      <c r="F41" s="98">
        <v>42660</v>
      </c>
      <c r="G41" s="96">
        <v>35</v>
      </c>
      <c r="H41" s="96">
        <v>35</v>
      </c>
      <c r="I41" s="115">
        <v>70</v>
      </c>
    </row>
    <row r="42" spans="1:9" ht="45" x14ac:dyDescent="0.25">
      <c r="A42" s="96" t="s">
        <v>132</v>
      </c>
      <c r="B42" s="96" t="s">
        <v>562</v>
      </c>
      <c r="C42" s="96" t="s">
        <v>642</v>
      </c>
      <c r="D42" s="96" t="s">
        <v>611</v>
      </c>
      <c r="E42" s="98">
        <v>42663</v>
      </c>
      <c r="F42" s="98">
        <v>42703</v>
      </c>
      <c r="G42" s="96">
        <v>50</v>
      </c>
      <c r="H42" s="96">
        <v>50</v>
      </c>
      <c r="I42" s="115">
        <v>100</v>
      </c>
    </row>
    <row r="43" spans="1:9" ht="105" x14ac:dyDescent="0.25">
      <c r="A43" s="96" t="s">
        <v>137</v>
      </c>
      <c r="B43" s="96" t="s">
        <v>562</v>
      </c>
      <c r="C43" s="96" t="s">
        <v>640</v>
      </c>
      <c r="D43" s="96" t="s">
        <v>611</v>
      </c>
      <c r="E43" s="98">
        <v>42663</v>
      </c>
      <c r="F43" s="98">
        <v>42759</v>
      </c>
      <c r="G43" s="96">
        <v>6</v>
      </c>
      <c r="H43" s="96">
        <v>6</v>
      </c>
      <c r="I43" s="115">
        <v>68.52</v>
      </c>
    </row>
    <row r="44" spans="1:9" ht="30" x14ac:dyDescent="0.25">
      <c r="A44" s="96" t="s">
        <v>179</v>
      </c>
      <c r="B44" s="96" t="s">
        <v>562</v>
      </c>
      <c r="C44" s="96" t="s">
        <v>642</v>
      </c>
      <c r="D44" s="96" t="s">
        <v>611</v>
      </c>
      <c r="E44" s="98">
        <v>42663</v>
      </c>
      <c r="F44" s="98">
        <v>42703</v>
      </c>
      <c r="G44" s="96">
        <v>8</v>
      </c>
      <c r="H44" s="96">
        <v>8</v>
      </c>
      <c r="I44" s="115">
        <v>22.4</v>
      </c>
    </row>
    <row r="45" spans="1:9" ht="45" x14ac:dyDescent="0.25">
      <c r="A45" s="96" t="s">
        <v>52</v>
      </c>
      <c r="B45" s="96" t="s">
        <v>353</v>
      </c>
      <c r="C45" s="96" t="s">
        <v>424</v>
      </c>
      <c r="D45" s="96" t="s">
        <v>611</v>
      </c>
      <c r="E45" s="98">
        <v>42524</v>
      </c>
      <c r="F45" s="98">
        <v>42579</v>
      </c>
      <c r="G45" s="96">
        <v>20</v>
      </c>
      <c r="H45" s="96">
        <v>20</v>
      </c>
      <c r="I45" s="115">
        <v>11.399999999999999</v>
      </c>
    </row>
    <row r="46" spans="1:9" ht="45" x14ac:dyDescent="0.25">
      <c r="A46" s="96" t="s">
        <v>52</v>
      </c>
      <c r="B46" s="96" t="s">
        <v>562</v>
      </c>
      <c r="C46" s="96" t="s">
        <v>618</v>
      </c>
      <c r="D46" s="96" t="s">
        <v>611</v>
      </c>
      <c r="E46" s="98">
        <v>42653</v>
      </c>
      <c r="F46" s="98">
        <v>43055</v>
      </c>
      <c r="G46" s="96">
        <v>65</v>
      </c>
      <c r="H46" s="96">
        <v>65</v>
      </c>
      <c r="I46" s="115">
        <v>37.049999999999997</v>
      </c>
    </row>
    <row r="47" spans="1:9" ht="30" x14ac:dyDescent="0.25">
      <c r="A47" s="96" t="s">
        <v>56</v>
      </c>
      <c r="B47" s="96" t="s">
        <v>353</v>
      </c>
      <c r="C47" s="96" t="s">
        <v>420</v>
      </c>
      <c r="D47" s="96" t="s">
        <v>611</v>
      </c>
      <c r="E47" s="98">
        <v>42524</v>
      </c>
      <c r="F47" s="98">
        <v>42579</v>
      </c>
      <c r="G47" s="96">
        <v>30</v>
      </c>
      <c r="H47" s="96">
        <v>30</v>
      </c>
      <c r="I47" s="115">
        <v>75.599999999999994</v>
      </c>
    </row>
    <row r="48" spans="1:9" ht="30" x14ac:dyDescent="0.25">
      <c r="A48" s="96" t="s">
        <v>56</v>
      </c>
      <c r="B48" s="96" t="s">
        <v>489</v>
      </c>
      <c r="C48" s="96" t="s">
        <v>539</v>
      </c>
      <c r="D48" s="96" t="s">
        <v>611</v>
      </c>
      <c r="E48" s="98">
        <v>42591</v>
      </c>
      <c r="F48" s="98">
        <v>42633</v>
      </c>
      <c r="G48" s="96">
        <v>20</v>
      </c>
      <c r="H48" s="96">
        <v>20</v>
      </c>
      <c r="I48" s="115">
        <v>50.4</v>
      </c>
    </row>
    <row r="49" spans="1:9" ht="30" x14ac:dyDescent="0.25">
      <c r="A49" s="96" t="s">
        <v>56</v>
      </c>
      <c r="B49" s="96" t="s">
        <v>562</v>
      </c>
      <c r="C49" s="96" t="s">
        <v>640</v>
      </c>
      <c r="D49" s="96" t="s">
        <v>611</v>
      </c>
      <c r="E49" s="98">
        <v>42663</v>
      </c>
      <c r="F49" s="98">
        <v>42759</v>
      </c>
      <c r="G49" s="96">
        <v>50</v>
      </c>
      <c r="H49" s="96">
        <v>50</v>
      </c>
      <c r="I49" s="115">
        <v>126</v>
      </c>
    </row>
    <row r="50" spans="1:9" ht="45" x14ac:dyDescent="0.25">
      <c r="A50" s="96" t="s">
        <v>68</v>
      </c>
      <c r="B50" s="96" t="s">
        <v>353</v>
      </c>
      <c r="C50" s="96" t="s">
        <v>424</v>
      </c>
      <c r="D50" s="96" t="s">
        <v>611</v>
      </c>
      <c r="E50" s="98">
        <v>42524</v>
      </c>
      <c r="F50" s="98">
        <v>42579</v>
      </c>
      <c r="G50" s="96">
        <v>20</v>
      </c>
      <c r="H50" s="96">
        <v>20</v>
      </c>
      <c r="I50" s="115">
        <v>17</v>
      </c>
    </row>
    <row r="51" spans="1:9" ht="45" x14ac:dyDescent="0.25">
      <c r="A51" s="96" t="s">
        <v>68</v>
      </c>
      <c r="B51" s="96" t="s">
        <v>562</v>
      </c>
      <c r="C51" s="96" t="s">
        <v>618</v>
      </c>
      <c r="D51" s="96" t="s">
        <v>611</v>
      </c>
      <c r="E51" s="98">
        <v>42653</v>
      </c>
      <c r="F51" s="98">
        <v>43055</v>
      </c>
      <c r="G51" s="96">
        <v>40</v>
      </c>
      <c r="H51" s="96">
        <v>40</v>
      </c>
      <c r="I51" s="115">
        <v>34</v>
      </c>
    </row>
    <row r="52" spans="1:9" ht="45" x14ac:dyDescent="0.25">
      <c r="A52" s="96" t="s">
        <v>105</v>
      </c>
      <c r="B52" s="96" t="s">
        <v>353</v>
      </c>
      <c r="C52" s="96" t="s">
        <v>424</v>
      </c>
      <c r="D52" s="96" t="s">
        <v>611</v>
      </c>
      <c r="E52" s="98">
        <v>42524</v>
      </c>
      <c r="F52" s="98">
        <v>42579</v>
      </c>
      <c r="G52" s="96">
        <v>10</v>
      </c>
      <c r="H52" s="96">
        <v>10</v>
      </c>
      <c r="I52" s="115">
        <v>10</v>
      </c>
    </row>
    <row r="53" spans="1:9" ht="45" x14ac:dyDescent="0.25">
      <c r="A53" s="96" t="s">
        <v>105</v>
      </c>
      <c r="B53" s="96" t="s">
        <v>562</v>
      </c>
      <c r="C53" s="96" t="s">
        <v>618</v>
      </c>
      <c r="D53" s="96" t="s">
        <v>611</v>
      </c>
      <c r="E53" s="98">
        <v>42653</v>
      </c>
      <c r="F53" s="98">
        <v>43055</v>
      </c>
      <c r="G53" s="96">
        <v>8</v>
      </c>
      <c r="H53" s="96">
        <v>8</v>
      </c>
      <c r="I53" s="115">
        <v>8</v>
      </c>
    </row>
    <row r="54" spans="1:9" ht="45" x14ac:dyDescent="0.25">
      <c r="A54" s="96" t="s">
        <v>174</v>
      </c>
      <c r="B54" s="96" t="s">
        <v>353</v>
      </c>
      <c r="C54" s="96" t="s">
        <v>418</v>
      </c>
      <c r="D54" s="96" t="s">
        <v>611</v>
      </c>
      <c r="E54" s="98">
        <v>42524</v>
      </c>
      <c r="F54" s="98">
        <v>42583</v>
      </c>
      <c r="G54" s="96">
        <v>15</v>
      </c>
      <c r="H54" s="96">
        <v>15</v>
      </c>
      <c r="I54" s="115">
        <v>113.1</v>
      </c>
    </row>
    <row r="55" spans="1:9" ht="45" x14ac:dyDescent="0.25">
      <c r="A55" s="96" t="s">
        <v>174</v>
      </c>
      <c r="B55" s="96" t="s">
        <v>489</v>
      </c>
      <c r="C55" s="96" t="s">
        <v>538</v>
      </c>
      <c r="D55" s="96" t="s">
        <v>611</v>
      </c>
      <c r="E55" s="98">
        <v>42591</v>
      </c>
      <c r="F55" s="98">
        <v>42646</v>
      </c>
      <c r="G55" s="96">
        <v>30</v>
      </c>
      <c r="H55" s="96">
        <v>30</v>
      </c>
      <c r="I55" s="115">
        <v>226.2</v>
      </c>
    </row>
    <row r="56" spans="1:9" ht="45" x14ac:dyDescent="0.25">
      <c r="A56" s="96" t="s">
        <v>174</v>
      </c>
      <c r="B56" s="96" t="s">
        <v>562</v>
      </c>
      <c r="C56" s="96" t="s">
        <v>616</v>
      </c>
      <c r="D56" s="96" t="s">
        <v>611</v>
      </c>
      <c r="E56" s="98">
        <v>42653</v>
      </c>
      <c r="F56" s="98">
        <v>42746</v>
      </c>
      <c r="G56" s="96">
        <v>30</v>
      </c>
      <c r="H56" s="96">
        <v>30</v>
      </c>
      <c r="I56" s="115">
        <v>226.2</v>
      </c>
    </row>
    <row r="57" spans="1:9" ht="75" x14ac:dyDescent="0.25">
      <c r="A57" s="96" t="s">
        <v>61</v>
      </c>
      <c r="B57" s="96" t="s">
        <v>562</v>
      </c>
      <c r="C57" s="96" t="s">
        <v>622</v>
      </c>
      <c r="D57" s="96" t="s">
        <v>692</v>
      </c>
      <c r="E57" s="98">
        <v>42653</v>
      </c>
      <c r="F57" s="98">
        <v>42758</v>
      </c>
      <c r="G57" s="96">
        <v>40</v>
      </c>
      <c r="H57" s="96">
        <v>30</v>
      </c>
      <c r="I57" s="115">
        <v>9.6</v>
      </c>
    </row>
    <row r="58" spans="1:9" ht="45" x14ac:dyDescent="0.25">
      <c r="A58" s="96" t="s">
        <v>95</v>
      </c>
      <c r="B58" s="96" t="s">
        <v>353</v>
      </c>
      <c r="C58" s="96" t="s">
        <v>420</v>
      </c>
      <c r="D58" s="96" t="s">
        <v>611</v>
      </c>
      <c r="E58" s="98">
        <v>42524</v>
      </c>
      <c r="F58" s="98">
        <v>42579</v>
      </c>
      <c r="G58" s="96">
        <v>60</v>
      </c>
      <c r="H58" s="96">
        <v>60</v>
      </c>
      <c r="I58" s="115">
        <v>7.1999999999999993</v>
      </c>
    </row>
    <row r="59" spans="1:9" ht="75" x14ac:dyDescent="0.25">
      <c r="A59" s="96" t="s">
        <v>150</v>
      </c>
      <c r="B59" s="96" t="s">
        <v>353</v>
      </c>
      <c r="C59" s="96" t="s">
        <v>420</v>
      </c>
      <c r="D59" s="96" t="s">
        <v>611</v>
      </c>
      <c r="E59" s="98">
        <v>42524</v>
      </c>
      <c r="F59" s="98">
        <v>42579</v>
      </c>
      <c r="G59" s="96">
        <v>20</v>
      </c>
      <c r="H59" s="96">
        <v>20</v>
      </c>
      <c r="I59" s="115">
        <v>126.8</v>
      </c>
    </row>
    <row r="60" spans="1:9" ht="75" x14ac:dyDescent="0.25">
      <c r="A60" s="96" t="s">
        <v>150</v>
      </c>
      <c r="B60" s="96" t="s">
        <v>562</v>
      </c>
      <c r="C60" s="96" t="s">
        <v>640</v>
      </c>
      <c r="D60" s="96" t="s">
        <v>611</v>
      </c>
      <c r="E60" s="98">
        <v>42663</v>
      </c>
      <c r="F60" s="98">
        <v>42759</v>
      </c>
      <c r="G60" s="96">
        <v>80</v>
      </c>
      <c r="H60" s="96">
        <v>80</v>
      </c>
      <c r="I60" s="115">
        <v>507.2</v>
      </c>
    </row>
    <row r="61" spans="1:9" ht="30" x14ac:dyDescent="0.25">
      <c r="A61" s="96" t="s">
        <v>62</v>
      </c>
      <c r="B61" s="96" t="s">
        <v>562</v>
      </c>
      <c r="C61" s="96" t="s">
        <v>618</v>
      </c>
      <c r="D61" s="96" t="s">
        <v>611</v>
      </c>
      <c r="E61" s="98">
        <v>42653</v>
      </c>
      <c r="F61" s="98">
        <v>43055</v>
      </c>
      <c r="G61" s="96">
        <v>5</v>
      </c>
      <c r="H61" s="96">
        <v>5</v>
      </c>
      <c r="I61" s="115">
        <v>6.5</v>
      </c>
    </row>
    <row r="62" spans="1:9" ht="60" x14ac:dyDescent="0.25">
      <c r="A62" s="96" t="s">
        <v>69</v>
      </c>
      <c r="B62" s="96" t="s">
        <v>353</v>
      </c>
      <c r="C62" s="96" t="s">
        <v>424</v>
      </c>
      <c r="D62" s="96" t="s">
        <v>611</v>
      </c>
      <c r="E62" s="98">
        <v>42524</v>
      </c>
      <c r="F62" s="98">
        <v>42579</v>
      </c>
      <c r="G62" s="96">
        <v>20</v>
      </c>
      <c r="H62" s="96">
        <v>20</v>
      </c>
      <c r="I62" s="115">
        <v>17</v>
      </c>
    </row>
    <row r="63" spans="1:9" ht="30" x14ac:dyDescent="0.25">
      <c r="A63" s="96" t="s">
        <v>66</v>
      </c>
      <c r="B63" s="96" t="s">
        <v>353</v>
      </c>
      <c r="C63" s="96" t="s">
        <v>424</v>
      </c>
      <c r="D63" s="96" t="s">
        <v>611</v>
      </c>
      <c r="E63" s="98">
        <v>42524</v>
      </c>
      <c r="F63" s="98">
        <v>42579</v>
      </c>
      <c r="G63" s="96">
        <v>20</v>
      </c>
      <c r="H63" s="96">
        <v>20</v>
      </c>
      <c r="I63" s="115">
        <v>17</v>
      </c>
    </row>
    <row r="64" spans="1:9" ht="30" x14ac:dyDescent="0.25">
      <c r="A64" s="96" t="s">
        <v>67</v>
      </c>
      <c r="B64" s="96" t="s">
        <v>489</v>
      </c>
      <c r="C64" s="96" t="s">
        <v>542</v>
      </c>
      <c r="D64" s="96" t="s">
        <v>611</v>
      </c>
      <c r="E64" s="98">
        <v>42591</v>
      </c>
      <c r="F64" s="98">
        <v>42660</v>
      </c>
      <c r="G64" s="96">
        <v>20</v>
      </c>
      <c r="H64" s="96">
        <v>20</v>
      </c>
      <c r="I64" s="115">
        <v>17</v>
      </c>
    </row>
    <row r="65" spans="1:9" ht="75" x14ac:dyDescent="0.25">
      <c r="A65" s="96" t="s">
        <v>107</v>
      </c>
      <c r="B65" s="96" t="s">
        <v>353</v>
      </c>
      <c r="C65" s="96" t="s">
        <v>417</v>
      </c>
      <c r="D65" s="96" t="s">
        <v>611</v>
      </c>
      <c r="E65" s="98">
        <v>42524</v>
      </c>
      <c r="F65" s="98">
        <v>42577</v>
      </c>
      <c r="G65" s="96">
        <v>2</v>
      </c>
      <c r="H65" s="96">
        <v>2</v>
      </c>
      <c r="I65" s="115">
        <v>149.69999999999999</v>
      </c>
    </row>
    <row r="66" spans="1:9" ht="75" x14ac:dyDescent="0.25">
      <c r="A66" s="96" t="s">
        <v>107</v>
      </c>
      <c r="B66" s="96" t="s">
        <v>489</v>
      </c>
      <c r="C66" s="96" t="s">
        <v>537</v>
      </c>
      <c r="D66" s="96" t="s">
        <v>611</v>
      </c>
      <c r="E66" s="98">
        <v>42591</v>
      </c>
      <c r="F66" s="98">
        <v>42647</v>
      </c>
      <c r="G66" s="96">
        <v>2</v>
      </c>
      <c r="H66" s="96">
        <v>2</v>
      </c>
      <c r="I66" s="115">
        <v>149.69999999999999</v>
      </c>
    </row>
    <row r="67" spans="1:9" ht="30" x14ac:dyDescent="0.25">
      <c r="A67" s="96" t="s">
        <v>116</v>
      </c>
      <c r="B67" s="96" t="s">
        <v>353</v>
      </c>
      <c r="C67" s="96" t="s">
        <v>422</v>
      </c>
      <c r="D67" s="96" t="s">
        <v>611</v>
      </c>
      <c r="E67" s="98">
        <v>42524</v>
      </c>
      <c r="F67" s="98">
        <v>42590</v>
      </c>
      <c r="G67" s="96">
        <v>20</v>
      </c>
      <c r="H67" s="96">
        <v>20</v>
      </c>
      <c r="I67" s="115">
        <v>24.4</v>
      </c>
    </row>
    <row r="68" spans="1:9" ht="60" x14ac:dyDescent="0.25">
      <c r="A68" s="96" t="s">
        <v>116</v>
      </c>
      <c r="B68" s="96" t="s">
        <v>489</v>
      </c>
      <c r="C68" s="96" t="s">
        <v>541</v>
      </c>
      <c r="D68" s="96" t="s">
        <v>692</v>
      </c>
      <c r="E68" s="98">
        <v>42591</v>
      </c>
      <c r="F68" s="98">
        <v>42641</v>
      </c>
      <c r="G68" s="96">
        <v>30</v>
      </c>
      <c r="H68" s="96">
        <v>15</v>
      </c>
      <c r="I68" s="115">
        <v>18.3</v>
      </c>
    </row>
    <row r="69" spans="1:9" ht="45" x14ac:dyDescent="0.25">
      <c r="A69" s="96" t="s">
        <v>125</v>
      </c>
      <c r="B69" s="96" t="s">
        <v>489</v>
      </c>
      <c r="C69" s="96" t="s">
        <v>540</v>
      </c>
      <c r="D69" s="96" t="s">
        <v>611</v>
      </c>
      <c r="E69" s="98">
        <v>42591</v>
      </c>
      <c r="F69" s="98">
        <v>42766</v>
      </c>
      <c r="G69" s="96">
        <v>3</v>
      </c>
      <c r="H69" s="96">
        <v>3</v>
      </c>
      <c r="I69" s="115">
        <v>23.25</v>
      </c>
    </row>
    <row r="70" spans="1:9" ht="45" x14ac:dyDescent="0.25">
      <c r="A70" s="96" t="s">
        <v>125</v>
      </c>
      <c r="B70" s="96" t="s">
        <v>562</v>
      </c>
      <c r="C70" s="96" t="s">
        <v>477</v>
      </c>
      <c r="D70" s="96" t="s">
        <v>478</v>
      </c>
      <c r="E70" s="96" t="s">
        <v>477</v>
      </c>
      <c r="F70" s="96" t="s">
        <v>477</v>
      </c>
      <c r="G70" s="96">
        <v>5</v>
      </c>
      <c r="H70" s="96" t="s">
        <v>477</v>
      </c>
      <c r="I70" s="115">
        <v>0</v>
      </c>
    </row>
    <row r="71" spans="1:9" ht="45" x14ac:dyDescent="0.25">
      <c r="A71" s="96" t="s">
        <v>48</v>
      </c>
      <c r="B71" s="96" t="s">
        <v>353</v>
      </c>
      <c r="C71" s="96" t="s">
        <v>425</v>
      </c>
      <c r="D71" s="96" t="s">
        <v>611</v>
      </c>
      <c r="E71" s="98">
        <v>42527</v>
      </c>
      <c r="F71" s="98">
        <v>42579</v>
      </c>
      <c r="G71" s="96">
        <v>150</v>
      </c>
      <c r="H71" s="96">
        <v>150</v>
      </c>
      <c r="I71" s="115">
        <v>60</v>
      </c>
    </row>
    <row r="72" spans="1:9" ht="45" x14ac:dyDescent="0.25">
      <c r="A72" s="96" t="s">
        <v>48</v>
      </c>
      <c r="B72" s="96" t="s">
        <v>562</v>
      </c>
      <c r="C72" s="96" t="s">
        <v>619</v>
      </c>
      <c r="D72" s="96" t="s">
        <v>611</v>
      </c>
      <c r="E72" s="98">
        <v>42653</v>
      </c>
      <c r="F72" s="98">
        <v>42769</v>
      </c>
      <c r="G72" s="96">
        <v>10</v>
      </c>
      <c r="H72" s="96">
        <v>10</v>
      </c>
      <c r="I72" s="115">
        <v>4</v>
      </c>
    </row>
    <row r="73" spans="1:9" ht="30" x14ac:dyDescent="0.25">
      <c r="A73" s="96" t="s">
        <v>49</v>
      </c>
      <c r="B73" s="96" t="s">
        <v>353</v>
      </c>
      <c r="C73" s="96" t="s">
        <v>415</v>
      </c>
      <c r="D73" s="96" t="s">
        <v>611</v>
      </c>
      <c r="E73" s="98">
        <v>42524</v>
      </c>
      <c r="F73" s="98">
        <v>42564</v>
      </c>
      <c r="G73" s="96">
        <v>3</v>
      </c>
      <c r="H73" s="96">
        <v>3</v>
      </c>
      <c r="I73" s="115">
        <v>10.47</v>
      </c>
    </row>
    <row r="74" spans="1:9" ht="30" x14ac:dyDescent="0.25">
      <c r="A74" s="96" t="s">
        <v>49</v>
      </c>
      <c r="B74" s="96" t="s">
        <v>489</v>
      </c>
      <c r="C74" s="96" t="s">
        <v>536</v>
      </c>
      <c r="D74" s="96" t="s">
        <v>611</v>
      </c>
      <c r="E74" s="98">
        <v>42591</v>
      </c>
      <c r="F74" s="98">
        <v>42667</v>
      </c>
      <c r="G74" s="96">
        <v>5</v>
      </c>
      <c r="H74" s="96">
        <v>5</v>
      </c>
      <c r="I74" s="115">
        <v>17.450000000000003</v>
      </c>
    </row>
    <row r="75" spans="1:9" ht="30" x14ac:dyDescent="0.25">
      <c r="A75" s="96" t="s">
        <v>49</v>
      </c>
      <c r="B75" s="96" t="s">
        <v>562</v>
      </c>
      <c r="C75" s="96" t="s">
        <v>639</v>
      </c>
      <c r="D75" s="96" t="s">
        <v>611</v>
      </c>
      <c r="E75" s="98">
        <v>42663</v>
      </c>
      <c r="F75" s="98">
        <v>42678</v>
      </c>
      <c r="G75" s="96">
        <v>8</v>
      </c>
      <c r="H75" s="96">
        <v>8</v>
      </c>
      <c r="I75" s="115">
        <v>27.92</v>
      </c>
    </row>
    <row r="76" spans="1:9" ht="45" x14ac:dyDescent="0.25">
      <c r="A76" s="96" t="s">
        <v>54</v>
      </c>
      <c r="B76" s="96" t="s">
        <v>353</v>
      </c>
      <c r="C76" s="96" t="s">
        <v>477</v>
      </c>
      <c r="D76" s="96" t="s">
        <v>478</v>
      </c>
      <c r="E76" s="96" t="s">
        <v>477</v>
      </c>
      <c r="F76" s="96" t="s">
        <v>477</v>
      </c>
      <c r="G76" s="96">
        <v>20</v>
      </c>
      <c r="H76" s="96" t="s">
        <v>477</v>
      </c>
      <c r="I76" s="115">
        <v>0</v>
      </c>
    </row>
    <row r="77" spans="1:9" ht="60" x14ac:dyDescent="0.25">
      <c r="A77" s="96" t="s">
        <v>106</v>
      </c>
      <c r="B77" s="96" t="s">
        <v>489</v>
      </c>
      <c r="C77" s="96" t="s">
        <v>544</v>
      </c>
      <c r="D77" s="96" t="s">
        <v>698</v>
      </c>
      <c r="E77" s="98">
        <v>42591</v>
      </c>
      <c r="F77" s="96" t="s">
        <v>671</v>
      </c>
      <c r="G77" s="96">
        <v>5</v>
      </c>
      <c r="H77" s="96">
        <v>5</v>
      </c>
      <c r="I77" s="115">
        <v>112.2</v>
      </c>
    </row>
    <row r="78" spans="1:9" ht="30" x14ac:dyDescent="0.25">
      <c r="A78" s="96" t="s">
        <v>166</v>
      </c>
      <c r="B78" s="96" t="s">
        <v>489</v>
      </c>
      <c r="C78" s="96" t="s">
        <v>543</v>
      </c>
      <c r="D78" s="96" t="s">
        <v>611</v>
      </c>
      <c r="E78" s="98">
        <v>42591</v>
      </c>
      <c r="F78" s="98">
        <v>42639</v>
      </c>
      <c r="G78" s="96">
        <v>15</v>
      </c>
      <c r="H78" s="96">
        <v>15</v>
      </c>
      <c r="I78" s="115">
        <v>14.1</v>
      </c>
    </row>
    <row r="79" spans="1:9" ht="30" x14ac:dyDescent="0.25">
      <c r="A79" s="96" t="s">
        <v>178</v>
      </c>
      <c r="B79" s="96" t="s">
        <v>353</v>
      </c>
      <c r="C79" s="96" t="s">
        <v>431</v>
      </c>
      <c r="D79" s="96" t="s">
        <v>611</v>
      </c>
      <c r="E79" s="98">
        <v>42527</v>
      </c>
      <c r="F79" s="98">
        <v>42613</v>
      </c>
      <c r="G79" s="96">
        <v>10</v>
      </c>
      <c r="H79" s="96">
        <v>10</v>
      </c>
      <c r="I79" s="115">
        <v>26.9</v>
      </c>
    </row>
    <row r="80" spans="1:9" ht="30" x14ac:dyDescent="0.25">
      <c r="A80" s="96" t="s">
        <v>57</v>
      </c>
      <c r="B80" s="96" t="s">
        <v>353</v>
      </c>
      <c r="C80" s="96" t="s">
        <v>420</v>
      </c>
      <c r="D80" s="96" t="s">
        <v>611</v>
      </c>
      <c r="E80" s="98">
        <v>42524</v>
      </c>
      <c r="F80" s="98">
        <v>42579</v>
      </c>
      <c r="G80" s="96">
        <v>30</v>
      </c>
      <c r="H80" s="96">
        <v>30</v>
      </c>
      <c r="I80" s="115">
        <v>76.5</v>
      </c>
    </row>
    <row r="81" spans="1:9" ht="30" x14ac:dyDescent="0.25">
      <c r="A81" s="96" t="s">
        <v>57</v>
      </c>
      <c r="B81" s="96" t="s">
        <v>489</v>
      </c>
      <c r="C81" s="96" t="s">
        <v>539</v>
      </c>
      <c r="D81" s="96" t="s">
        <v>611</v>
      </c>
      <c r="E81" s="98">
        <v>42591</v>
      </c>
      <c r="F81" s="98">
        <v>42633</v>
      </c>
      <c r="G81" s="96">
        <v>20</v>
      </c>
      <c r="H81" s="96">
        <v>20</v>
      </c>
      <c r="I81" s="115">
        <v>51</v>
      </c>
    </row>
    <row r="82" spans="1:9" ht="30" x14ac:dyDescent="0.25">
      <c r="A82" s="96" t="s">
        <v>86</v>
      </c>
      <c r="B82" s="96" t="s">
        <v>353</v>
      </c>
      <c r="C82" s="96" t="s">
        <v>423</v>
      </c>
      <c r="D82" s="96" t="s">
        <v>611</v>
      </c>
      <c r="E82" s="98">
        <v>42524</v>
      </c>
      <c r="F82" s="98">
        <v>42576</v>
      </c>
      <c r="G82" s="96">
        <v>5</v>
      </c>
      <c r="H82" s="96">
        <v>5</v>
      </c>
      <c r="I82" s="115">
        <v>13.25</v>
      </c>
    </row>
    <row r="83" spans="1:9" ht="45" x14ac:dyDescent="0.25">
      <c r="A83" s="96" t="s">
        <v>110</v>
      </c>
      <c r="B83" s="96" t="s">
        <v>353</v>
      </c>
      <c r="C83" s="96" t="s">
        <v>414</v>
      </c>
      <c r="D83" s="96" t="s">
        <v>611</v>
      </c>
      <c r="E83" s="98">
        <v>42524</v>
      </c>
      <c r="F83" s="98">
        <v>42612</v>
      </c>
      <c r="G83" s="96">
        <v>10</v>
      </c>
      <c r="H83" s="96">
        <v>10</v>
      </c>
      <c r="I83" s="115">
        <v>9.6999999999999993</v>
      </c>
    </row>
    <row r="84" spans="1:9" ht="45" x14ac:dyDescent="0.25">
      <c r="A84" s="96" t="s">
        <v>110</v>
      </c>
      <c r="B84" s="96" t="s">
        <v>562</v>
      </c>
      <c r="C84" s="96" t="s">
        <v>614</v>
      </c>
      <c r="D84" s="96" t="s">
        <v>611</v>
      </c>
      <c r="E84" s="98">
        <v>42653</v>
      </c>
      <c r="F84" s="98">
        <v>42753</v>
      </c>
      <c r="G84" s="96">
        <v>25</v>
      </c>
      <c r="H84" s="96">
        <v>25</v>
      </c>
      <c r="I84" s="115">
        <v>24.25</v>
      </c>
    </row>
    <row r="85" spans="1:9" ht="45" x14ac:dyDescent="0.25">
      <c r="A85" s="96" t="s">
        <v>131</v>
      </c>
      <c r="B85" s="96" t="s">
        <v>353</v>
      </c>
      <c r="C85" s="96" t="s">
        <v>477</v>
      </c>
      <c r="D85" s="96" t="s">
        <v>478</v>
      </c>
      <c r="E85" s="96" t="s">
        <v>477</v>
      </c>
      <c r="F85" s="96" t="s">
        <v>477</v>
      </c>
      <c r="G85" s="96">
        <v>100</v>
      </c>
      <c r="H85" s="96" t="s">
        <v>477</v>
      </c>
      <c r="I85" s="115">
        <v>0</v>
      </c>
    </row>
    <row r="86" spans="1:9" ht="30" x14ac:dyDescent="0.25">
      <c r="A86" s="96" t="s">
        <v>75</v>
      </c>
      <c r="B86" s="96" t="s">
        <v>353</v>
      </c>
      <c r="C86" s="96" t="s">
        <v>425</v>
      </c>
      <c r="D86" s="96" t="s">
        <v>611</v>
      </c>
      <c r="E86" s="98">
        <v>42527</v>
      </c>
      <c r="F86" s="98">
        <v>42579</v>
      </c>
      <c r="G86" s="96">
        <v>5</v>
      </c>
      <c r="H86" s="96">
        <v>5</v>
      </c>
      <c r="I86" s="115">
        <v>1.9</v>
      </c>
    </row>
    <row r="87" spans="1:9" ht="30" x14ac:dyDescent="0.25">
      <c r="A87" s="96" t="s">
        <v>75</v>
      </c>
      <c r="B87" s="96" t="s">
        <v>489</v>
      </c>
      <c r="C87" s="96" t="s">
        <v>543</v>
      </c>
      <c r="D87" s="96" t="s">
        <v>611</v>
      </c>
      <c r="E87" s="98">
        <v>42591</v>
      </c>
      <c r="F87" s="98">
        <v>42639</v>
      </c>
      <c r="G87" s="96">
        <v>20</v>
      </c>
      <c r="H87" s="96">
        <v>20</v>
      </c>
      <c r="I87" s="115">
        <v>7.6</v>
      </c>
    </row>
    <row r="88" spans="1:9" ht="30" x14ac:dyDescent="0.25">
      <c r="A88" s="96" t="s">
        <v>75</v>
      </c>
      <c r="B88" s="96" t="s">
        <v>562</v>
      </c>
      <c r="C88" s="96" t="s">
        <v>619</v>
      </c>
      <c r="D88" s="96" t="s">
        <v>611</v>
      </c>
      <c r="E88" s="98">
        <v>42653</v>
      </c>
      <c r="F88" s="98">
        <v>42769</v>
      </c>
      <c r="G88" s="96">
        <v>10</v>
      </c>
      <c r="H88" s="96">
        <v>10</v>
      </c>
      <c r="I88" s="115">
        <v>3.8</v>
      </c>
    </row>
    <row r="89" spans="1:9" ht="45" x14ac:dyDescent="0.25">
      <c r="A89" s="96" t="s">
        <v>134</v>
      </c>
      <c r="B89" s="96" t="s">
        <v>562</v>
      </c>
      <c r="C89" s="96" t="s">
        <v>644</v>
      </c>
      <c r="D89" s="96" t="s">
        <v>611</v>
      </c>
      <c r="E89" s="98">
        <v>42663</v>
      </c>
      <c r="F89" s="98">
        <v>42725</v>
      </c>
      <c r="G89" s="96">
        <v>1</v>
      </c>
      <c r="H89" s="96">
        <v>1</v>
      </c>
      <c r="I89" s="115">
        <v>10.49</v>
      </c>
    </row>
    <row r="90" spans="1:9" ht="45" x14ac:dyDescent="0.25">
      <c r="A90" s="96" t="s">
        <v>152</v>
      </c>
      <c r="B90" s="96" t="s">
        <v>353</v>
      </c>
      <c r="C90" s="96" t="s">
        <v>420</v>
      </c>
      <c r="D90" s="96" t="s">
        <v>611</v>
      </c>
      <c r="E90" s="98">
        <v>42524</v>
      </c>
      <c r="F90" s="98">
        <v>42579</v>
      </c>
      <c r="G90" s="96">
        <v>60</v>
      </c>
      <c r="H90" s="96">
        <v>60</v>
      </c>
      <c r="I90" s="115">
        <v>51</v>
      </c>
    </row>
    <row r="91" spans="1:9" ht="30" x14ac:dyDescent="0.25">
      <c r="A91" s="96" t="s">
        <v>175</v>
      </c>
      <c r="B91" s="96" t="s">
        <v>562</v>
      </c>
      <c r="C91" s="96" t="s">
        <v>617</v>
      </c>
      <c r="D91" s="96" t="s">
        <v>611</v>
      </c>
      <c r="E91" s="98">
        <v>42653</v>
      </c>
      <c r="F91" s="98">
        <v>42747</v>
      </c>
      <c r="G91" s="96">
        <v>15</v>
      </c>
      <c r="H91" s="96">
        <v>15</v>
      </c>
      <c r="I91" s="115">
        <v>7.35</v>
      </c>
    </row>
    <row r="92" spans="1:9" ht="45" x14ac:dyDescent="0.25">
      <c r="A92" s="96" t="s">
        <v>114</v>
      </c>
      <c r="B92" s="96" t="s">
        <v>353</v>
      </c>
      <c r="C92" s="96" t="s">
        <v>429</v>
      </c>
      <c r="D92" s="96" t="s">
        <v>611</v>
      </c>
      <c r="E92" s="98">
        <v>42527</v>
      </c>
      <c r="F92" s="98">
        <v>42569</v>
      </c>
      <c r="G92" s="96">
        <v>15</v>
      </c>
      <c r="H92" s="96">
        <v>15</v>
      </c>
      <c r="I92" s="115">
        <v>15.450000000000001</v>
      </c>
    </row>
    <row r="93" spans="1:9" ht="45" x14ac:dyDescent="0.25">
      <c r="A93" s="96" t="s">
        <v>114</v>
      </c>
      <c r="B93" s="96" t="s">
        <v>489</v>
      </c>
      <c r="C93" s="96" t="s">
        <v>546</v>
      </c>
      <c r="D93" s="96" t="s">
        <v>611</v>
      </c>
      <c r="E93" s="98">
        <v>42591</v>
      </c>
      <c r="F93" s="98">
        <v>42653</v>
      </c>
      <c r="G93" s="96">
        <v>35</v>
      </c>
      <c r="H93" s="96">
        <v>35</v>
      </c>
      <c r="I93" s="115">
        <v>36.050000000000004</v>
      </c>
    </row>
    <row r="94" spans="1:9" ht="45" x14ac:dyDescent="0.25">
      <c r="A94" s="96" t="s">
        <v>114</v>
      </c>
      <c r="B94" s="96" t="s">
        <v>562</v>
      </c>
      <c r="C94" s="96" t="s">
        <v>621</v>
      </c>
      <c r="D94" s="96" t="s">
        <v>611</v>
      </c>
      <c r="E94" s="98">
        <v>42653</v>
      </c>
      <c r="F94" s="98">
        <v>42758</v>
      </c>
      <c r="G94" s="96">
        <v>25</v>
      </c>
      <c r="H94" s="96">
        <v>25</v>
      </c>
      <c r="I94" s="115">
        <v>25.75</v>
      </c>
    </row>
    <row r="95" spans="1:9" ht="30" x14ac:dyDescent="0.25">
      <c r="A95" s="96" t="s">
        <v>176</v>
      </c>
      <c r="B95" s="96" t="s">
        <v>489</v>
      </c>
      <c r="C95" s="96" t="s">
        <v>549</v>
      </c>
      <c r="D95" s="96" t="s">
        <v>611</v>
      </c>
      <c r="E95" s="98">
        <v>42591</v>
      </c>
      <c r="F95" s="98">
        <v>42717</v>
      </c>
      <c r="G95" s="96">
        <v>15</v>
      </c>
      <c r="H95" s="96">
        <v>15</v>
      </c>
      <c r="I95" s="115">
        <v>28.2</v>
      </c>
    </row>
    <row r="96" spans="1:9" ht="30" x14ac:dyDescent="0.25">
      <c r="A96" s="96" t="s">
        <v>176</v>
      </c>
      <c r="B96" s="96" t="s">
        <v>562</v>
      </c>
      <c r="C96" s="96" t="s">
        <v>623</v>
      </c>
      <c r="D96" s="96" t="s">
        <v>611</v>
      </c>
      <c r="E96" s="98">
        <v>42653</v>
      </c>
      <c r="F96" s="98">
        <v>42759</v>
      </c>
      <c r="G96" s="96">
        <v>8</v>
      </c>
      <c r="H96" s="96">
        <v>8</v>
      </c>
      <c r="I96" s="115">
        <v>15.04</v>
      </c>
    </row>
    <row r="97" spans="1:9" ht="45" x14ac:dyDescent="0.25">
      <c r="A97" s="96" t="s">
        <v>55</v>
      </c>
      <c r="B97" s="96" t="s">
        <v>562</v>
      </c>
      <c r="C97" s="96" t="s">
        <v>617</v>
      </c>
      <c r="D97" s="96" t="s">
        <v>611</v>
      </c>
      <c r="E97" s="98">
        <v>42653</v>
      </c>
      <c r="F97" s="98">
        <v>42747</v>
      </c>
      <c r="G97" s="96">
        <v>40</v>
      </c>
      <c r="H97" s="96">
        <v>40</v>
      </c>
      <c r="I97" s="115">
        <v>24</v>
      </c>
    </row>
    <row r="98" spans="1:9" ht="45" x14ac:dyDescent="0.25">
      <c r="A98" s="96" t="s">
        <v>97</v>
      </c>
      <c r="B98" s="96" t="s">
        <v>353</v>
      </c>
      <c r="C98" s="96" t="s">
        <v>420</v>
      </c>
      <c r="D98" s="96" t="s">
        <v>611</v>
      </c>
      <c r="E98" s="98">
        <v>42524</v>
      </c>
      <c r="F98" s="98">
        <v>42579</v>
      </c>
      <c r="G98" s="96">
        <v>20</v>
      </c>
      <c r="H98" s="96">
        <v>20</v>
      </c>
      <c r="I98" s="115">
        <v>1.4000000000000001</v>
      </c>
    </row>
    <row r="99" spans="1:9" ht="45" x14ac:dyDescent="0.25">
      <c r="A99" s="96" t="s">
        <v>96</v>
      </c>
      <c r="B99" s="96" t="s">
        <v>353</v>
      </c>
      <c r="C99" s="96" t="s">
        <v>420</v>
      </c>
      <c r="D99" s="96" t="s">
        <v>611</v>
      </c>
      <c r="E99" s="98">
        <v>42524</v>
      </c>
      <c r="F99" s="98">
        <v>42579</v>
      </c>
      <c r="G99" s="96">
        <v>200</v>
      </c>
      <c r="H99" s="96">
        <v>200</v>
      </c>
      <c r="I99" s="115">
        <v>20</v>
      </c>
    </row>
    <row r="100" spans="1:9" ht="60" x14ac:dyDescent="0.25">
      <c r="A100" s="96" t="s">
        <v>133</v>
      </c>
      <c r="B100" s="96" t="s">
        <v>489</v>
      </c>
      <c r="C100" s="96" t="s">
        <v>545</v>
      </c>
      <c r="D100" s="96" t="s">
        <v>699</v>
      </c>
      <c r="E100" s="98">
        <v>42591</v>
      </c>
      <c r="F100" s="96" t="s">
        <v>671</v>
      </c>
      <c r="G100" s="96">
        <v>2</v>
      </c>
      <c r="H100" s="96">
        <v>2</v>
      </c>
      <c r="I100" s="115">
        <v>7.3</v>
      </c>
    </row>
    <row r="101" spans="1:9" ht="60" x14ac:dyDescent="0.25">
      <c r="A101" s="96" t="s">
        <v>133</v>
      </c>
      <c r="B101" s="96" t="s">
        <v>562</v>
      </c>
      <c r="C101" s="96" t="s">
        <v>620</v>
      </c>
      <c r="D101" s="96" t="s">
        <v>693</v>
      </c>
      <c r="E101" s="98">
        <v>42653</v>
      </c>
      <c r="F101" s="96" t="s">
        <v>671</v>
      </c>
      <c r="G101" s="96">
        <v>1</v>
      </c>
      <c r="H101" s="96">
        <v>1</v>
      </c>
      <c r="I101" s="115">
        <v>3.65</v>
      </c>
    </row>
    <row r="102" spans="1:9" ht="60" x14ac:dyDescent="0.25">
      <c r="A102" s="96" t="s">
        <v>160</v>
      </c>
      <c r="B102" s="96" t="s">
        <v>353</v>
      </c>
      <c r="C102" s="96" t="s">
        <v>420</v>
      </c>
      <c r="D102" s="96" t="s">
        <v>611</v>
      </c>
      <c r="E102" s="98">
        <v>42524</v>
      </c>
      <c r="F102" s="98">
        <v>42579</v>
      </c>
      <c r="G102" s="96">
        <v>20</v>
      </c>
      <c r="H102" s="96">
        <v>20</v>
      </c>
      <c r="I102" s="115">
        <v>1290</v>
      </c>
    </row>
    <row r="103" spans="1:9" ht="60" x14ac:dyDescent="0.25">
      <c r="A103" s="96" t="s">
        <v>160</v>
      </c>
      <c r="B103" s="96" t="s">
        <v>489</v>
      </c>
      <c r="C103" s="96" t="s">
        <v>539</v>
      </c>
      <c r="D103" s="96" t="s">
        <v>611</v>
      </c>
      <c r="E103" s="98">
        <v>42591</v>
      </c>
      <c r="F103" s="98">
        <v>42633</v>
      </c>
      <c r="G103" s="96">
        <v>1</v>
      </c>
      <c r="H103" s="96">
        <v>1</v>
      </c>
      <c r="I103" s="115">
        <v>64.5</v>
      </c>
    </row>
    <row r="104" spans="1:9" ht="60" x14ac:dyDescent="0.25">
      <c r="A104" s="96" t="s">
        <v>156</v>
      </c>
      <c r="B104" s="96" t="s">
        <v>353</v>
      </c>
      <c r="C104" s="96" t="s">
        <v>425</v>
      </c>
      <c r="D104" s="96" t="s">
        <v>611</v>
      </c>
      <c r="E104" s="98">
        <v>42527</v>
      </c>
      <c r="F104" s="98">
        <v>42579</v>
      </c>
      <c r="G104" s="96">
        <v>20</v>
      </c>
      <c r="H104" s="96">
        <v>20</v>
      </c>
      <c r="I104" s="115">
        <v>37.799999999999997</v>
      </c>
    </row>
    <row r="105" spans="1:9" ht="60" x14ac:dyDescent="0.25">
      <c r="A105" s="96" t="s">
        <v>156</v>
      </c>
      <c r="B105" s="96" t="s">
        <v>489</v>
      </c>
      <c r="C105" s="96" t="s">
        <v>543</v>
      </c>
      <c r="D105" s="96" t="s">
        <v>611</v>
      </c>
      <c r="E105" s="98">
        <v>42591</v>
      </c>
      <c r="F105" s="98">
        <v>42639</v>
      </c>
      <c r="G105" s="96">
        <v>50</v>
      </c>
      <c r="H105" s="96">
        <v>50</v>
      </c>
      <c r="I105" s="115">
        <v>94.5</v>
      </c>
    </row>
    <row r="106" spans="1:9" ht="45" x14ac:dyDescent="0.25">
      <c r="A106" s="96" t="s">
        <v>158</v>
      </c>
      <c r="B106" s="96" t="s">
        <v>353</v>
      </c>
      <c r="C106" s="96" t="s">
        <v>425</v>
      </c>
      <c r="D106" s="96" t="s">
        <v>611</v>
      </c>
      <c r="E106" s="98">
        <v>42527</v>
      </c>
      <c r="F106" s="98">
        <v>42579</v>
      </c>
      <c r="G106" s="96">
        <v>20</v>
      </c>
      <c r="H106" s="96">
        <v>20</v>
      </c>
      <c r="I106" s="115">
        <v>40.4</v>
      </c>
    </row>
    <row r="107" spans="1:9" ht="60" x14ac:dyDescent="0.25">
      <c r="A107" s="96" t="s">
        <v>158</v>
      </c>
      <c r="B107" s="96" t="s">
        <v>489</v>
      </c>
      <c r="C107" s="96" t="s">
        <v>543</v>
      </c>
      <c r="D107" s="96" t="s">
        <v>692</v>
      </c>
      <c r="E107" s="98">
        <v>42591</v>
      </c>
      <c r="F107" s="98">
        <v>42639</v>
      </c>
      <c r="G107" s="96">
        <v>600</v>
      </c>
      <c r="H107" s="96">
        <v>125</v>
      </c>
      <c r="I107" s="115">
        <v>252.5</v>
      </c>
    </row>
    <row r="108" spans="1:9" ht="60" x14ac:dyDescent="0.25">
      <c r="A108" s="96" t="s">
        <v>154</v>
      </c>
      <c r="B108" s="96" t="s">
        <v>353</v>
      </c>
      <c r="C108" s="96" t="s">
        <v>425</v>
      </c>
      <c r="D108" s="96" t="s">
        <v>692</v>
      </c>
      <c r="E108" s="98">
        <v>42527</v>
      </c>
      <c r="F108" s="98">
        <v>42579</v>
      </c>
      <c r="G108" s="96">
        <v>500</v>
      </c>
      <c r="H108" s="96">
        <v>222</v>
      </c>
      <c r="I108" s="115">
        <v>448.44</v>
      </c>
    </row>
    <row r="109" spans="1:9" ht="60" x14ac:dyDescent="0.25">
      <c r="A109" s="96" t="s">
        <v>157</v>
      </c>
      <c r="B109" s="96" t="s">
        <v>353</v>
      </c>
      <c r="C109" s="96" t="s">
        <v>424</v>
      </c>
      <c r="D109" s="96" t="s">
        <v>611</v>
      </c>
      <c r="E109" s="98">
        <v>42524</v>
      </c>
      <c r="F109" s="98">
        <v>42579</v>
      </c>
      <c r="G109" s="96">
        <v>20</v>
      </c>
      <c r="H109" s="96">
        <v>20</v>
      </c>
      <c r="I109" s="115">
        <v>37</v>
      </c>
    </row>
    <row r="110" spans="1:9" ht="60" x14ac:dyDescent="0.25">
      <c r="A110" s="96" t="s">
        <v>157</v>
      </c>
      <c r="B110" s="96" t="s">
        <v>562</v>
      </c>
      <c r="C110" s="96" t="s">
        <v>618</v>
      </c>
      <c r="D110" s="96" t="s">
        <v>611</v>
      </c>
      <c r="E110" s="98">
        <v>42653</v>
      </c>
      <c r="F110" s="98">
        <v>43055</v>
      </c>
      <c r="G110" s="96">
        <v>75</v>
      </c>
      <c r="H110" s="96">
        <v>75</v>
      </c>
      <c r="I110" s="115">
        <v>138.75</v>
      </c>
    </row>
    <row r="111" spans="1:9" ht="30" x14ac:dyDescent="0.25">
      <c r="A111" s="96" t="s">
        <v>165</v>
      </c>
      <c r="B111" s="96" t="s">
        <v>562</v>
      </c>
      <c r="C111" s="96" t="s">
        <v>618</v>
      </c>
      <c r="D111" s="96" t="s">
        <v>611</v>
      </c>
      <c r="E111" s="98">
        <v>42653</v>
      </c>
      <c r="F111" s="98">
        <v>43055</v>
      </c>
      <c r="G111" s="96">
        <v>5</v>
      </c>
      <c r="H111" s="96">
        <v>5</v>
      </c>
      <c r="I111" s="115">
        <v>5.25</v>
      </c>
    </row>
    <row r="112" spans="1:9" ht="45" x14ac:dyDescent="0.25">
      <c r="A112" s="96" t="s">
        <v>115</v>
      </c>
      <c r="B112" s="96" t="s">
        <v>353</v>
      </c>
      <c r="C112" s="96" t="s">
        <v>416</v>
      </c>
      <c r="D112" s="96" t="s">
        <v>611</v>
      </c>
      <c r="E112" s="98">
        <v>42524</v>
      </c>
      <c r="F112" s="98">
        <v>42597</v>
      </c>
      <c r="G112" s="96">
        <v>30</v>
      </c>
      <c r="H112" s="96">
        <v>30</v>
      </c>
      <c r="I112" s="115">
        <v>54</v>
      </c>
    </row>
    <row r="113" spans="1:9" ht="60" x14ac:dyDescent="0.25">
      <c r="A113" s="96" t="s">
        <v>151</v>
      </c>
      <c r="B113" s="96" t="s">
        <v>353</v>
      </c>
      <c r="C113" s="96" t="s">
        <v>431</v>
      </c>
      <c r="D113" s="96" t="s">
        <v>611</v>
      </c>
      <c r="E113" s="98">
        <v>42527</v>
      </c>
      <c r="F113" s="98">
        <v>42613</v>
      </c>
      <c r="G113" s="96">
        <v>30</v>
      </c>
      <c r="H113" s="96">
        <v>30</v>
      </c>
      <c r="I113" s="115">
        <v>37.5</v>
      </c>
    </row>
    <row r="114" spans="1:9" ht="45" x14ac:dyDescent="0.25">
      <c r="A114" s="96" t="s">
        <v>50</v>
      </c>
      <c r="B114" s="96" t="s">
        <v>353</v>
      </c>
      <c r="C114" s="96" t="s">
        <v>423</v>
      </c>
      <c r="D114" s="96" t="s">
        <v>611</v>
      </c>
      <c r="E114" s="98">
        <v>42524</v>
      </c>
      <c r="F114" s="98">
        <v>42576</v>
      </c>
      <c r="G114" s="96">
        <v>20</v>
      </c>
      <c r="H114" s="96">
        <v>20</v>
      </c>
      <c r="I114" s="115">
        <v>398</v>
      </c>
    </row>
    <row r="115" spans="1:9" ht="45" x14ac:dyDescent="0.25">
      <c r="A115" s="96" t="s">
        <v>50</v>
      </c>
      <c r="B115" s="96" t="s">
        <v>489</v>
      </c>
      <c r="C115" s="96" t="s">
        <v>542</v>
      </c>
      <c r="D115" s="96" t="s">
        <v>611</v>
      </c>
      <c r="E115" s="98">
        <v>42591</v>
      </c>
      <c r="F115" s="98">
        <v>42660</v>
      </c>
      <c r="G115" s="96">
        <v>15</v>
      </c>
      <c r="H115" s="96">
        <v>15</v>
      </c>
      <c r="I115" s="115">
        <v>298.5</v>
      </c>
    </row>
    <row r="116" spans="1:9" ht="45" x14ac:dyDescent="0.25">
      <c r="A116" s="96" t="s">
        <v>50</v>
      </c>
      <c r="B116" s="96" t="s">
        <v>562</v>
      </c>
      <c r="C116" s="96" t="s">
        <v>642</v>
      </c>
      <c r="D116" s="96" t="s">
        <v>611</v>
      </c>
      <c r="E116" s="98">
        <v>42663</v>
      </c>
      <c r="F116" s="98">
        <v>42703</v>
      </c>
      <c r="G116" s="96">
        <v>5</v>
      </c>
      <c r="H116" s="96">
        <v>5</v>
      </c>
      <c r="I116" s="115">
        <v>99.5</v>
      </c>
    </row>
    <row r="117" spans="1:9" ht="60" x14ac:dyDescent="0.25">
      <c r="A117" s="96" t="s">
        <v>153</v>
      </c>
      <c r="B117" s="96" t="s">
        <v>353</v>
      </c>
      <c r="C117" s="96" t="s">
        <v>424</v>
      </c>
      <c r="D117" s="96" t="s">
        <v>611</v>
      </c>
      <c r="E117" s="98">
        <v>42524</v>
      </c>
      <c r="F117" s="98">
        <v>42579</v>
      </c>
      <c r="G117" s="96">
        <v>20</v>
      </c>
      <c r="H117" s="96">
        <v>20</v>
      </c>
      <c r="I117" s="115">
        <v>34.6</v>
      </c>
    </row>
    <row r="118" spans="1:9" ht="30" x14ac:dyDescent="0.25">
      <c r="A118" s="96" t="s">
        <v>130</v>
      </c>
      <c r="B118" s="96" t="s">
        <v>353</v>
      </c>
      <c r="C118" s="96" t="s">
        <v>477</v>
      </c>
      <c r="D118" s="96" t="s">
        <v>478</v>
      </c>
      <c r="E118" s="96" t="s">
        <v>477</v>
      </c>
      <c r="F118" s="96" t="s">
        <v>477</v>
      </c>
      <c r="G118" s="96">
        <v>6</v>
      </c>
      <c r="H118" s="96" t="s">
        <v>477</v>
      </c>
      <c r="I118" s="115">
        <v>0</v>
      </c>
    </row>
    <row r="119" spans="1:9" ht="60" x14ac:dyDescent="0.25">
      <c r="A119" s="96" t="s">
        <v>155</v>
      </c>
      <c r="B119" s="96" t="s">
        <v>353</v>
      </c>
      <c r="C119" s="96" t="s">
        <v>424</v>
      </c>
      <c r="D119" s="96" t="s">
        <v>611</v>
      </c>
      <c r="E119" s="98">
        <v>42524</v>
      </c>
      <c r="F119" s="98">
        <v>42579</v>
      </c>
      <c r="G119" s="96">
        <v>20</v>
      </c>
      <c r="H119" s="96">
        <v>20</v>
      </c>
      <c r="I119" s="115">
        <v>34.6</v>
      </c>
    </row>
    <row r="120" spans="1:9" ht="75.75" thickBot="1" x14ac:dyDescent="0.3">
      <c r="A120" s="96" t="s">
        <v>118</v>
      </c>
      <c r="B120" s="96" t="s">
        <v>353</v>
      </c>
      <c r="C120" s="96" t="s">
        <v>420</v>
      </c>
      <c r="D120" s="96" t="s">
        <v>611</v>
      </c>
      <c r="E120" s="98">
        <v>42524</v>
      </c>
      <c r="F120" s="98">
        <v>42579</v>
      </c>
      <c r="G120" s="96">
        <v>2</v>
      </c>
      <c r="H120" s="96">
        <v>2</v>
      </c>
      <c r="I120" s="115">
        <v>191.44</v>
      </c>
    </row>
    <row r="121" spans="1:9" s="96" customFormat="1" ht="16.5" thickTop="1" thickBot="1" x14ac:dyDescent="0.3">
      <c r="A121" s="104" t="s">
        <v>357</v>
      </c>
      <c r="B121" s="105"/>
      <c r="C121" s="106"/>
      <c r="D121" s="106"/>
      <c r="E121" s="106"/>
      <c r="F121" s="106"/>
      <c r="G121" s="107">
        <f>SUM(G5:G63)</f>
        <v>3143</v>
      </c>
      <c r="H121" s="107">
        <f>SUM(H5:H120)</f>
        <v>3933</v>
      </c>
      <c r="I121" s="108">
        <f>+SUM(I5:I120)</f>
        <v>8730.8199999999979</v>
      </c>
    </row>
    <row r="122" spans="1:9" ht="15.75" thickTop="1" x14ac:dyDescent="0.25">
      <c r="A122" s="96"/>
      <c r="E122" s="98"/>
      <c r="F122" s="98"/>
      <c r="I122" s="115"/>
    </row>
    <row r="123" spans="1:9" x14ac:dyDescent="0.25">
      <c r="A123" s="100" t="s">
        <v>359</v>
      </c>
      <c r="B123" s="99"/>
      <c r="C123" s="99"/>
      <c r="D123" s="99"/>
      <c r="E123" s="99"/>
      <c r="F123" s="99"/>
      <c r="G123" s="99"/>
    </row>
    <row r="124" spans="1:9" x14ac:dyDescent="0.25">
      <c r="A124"/>
      <c r="B124" s="99"/>
      <c r="C124" s="99"/>
      <c r="D124" s="99"/>
      <c r="E124" s="99"/>
      <c r="F124" s="99"/>
      <c r="G124" s="99"/>
    </row>
    <row r="125" spans="1:9" x14ac:dyDescent="0.25">
      <c r="A125"/>
      <c r="B125" s="99"/>
      <c r="C125" s="99"/>
      <c r="D125" s="99"/>
      <c r="E125" s="99"/>
      <c r="F125" s="99"/>
      <c r="G125" s="99"/>
    </row>
    <row r="126" spans="1:9" x14ac:dyDescent="0.25">
      <c r="A126"/>
      <c r="B126" s="99"/>
      <c r="C126" s="99"/>
      <c r="D126" s="99"/>
      <c r="E126" s="99"/>
      <c r="F126" s="99"/>
      <c r="G126" s="99"/>
    </row>
    <row r="127" spans="1:9" x14ac:dyDescent="0.25">
      <c r="A127"/>
      <c r="B127" s="99"/>
      <c r="C127" s="99"/>
      <c r="D127" s="99"/>
      <c r="E127" s="99"/>
      <c r="F127" s="99"/>
      <c r="G127" s="99"/>
    </row>
    <row r="128" spans="1:9" x14ac:dyDescent="0.25">
      <c r="A128"/>
      <c r="B128" s="99"/>
      <c r="C128" s="99"/>
      <c r="D128" s="99"/>
      <c r="E128" s="99"/>
      <c r="F128" s="99"/>
      <c r="G128" s="99"/>
    </row>
    <row r="129" spans="1:7" x14ac:dyDescent="0.25">
      <c r="A129"/>
      <c r="B129" s="99"/>
      <c r="C129" s="99"/>
      <c r="D129" s="99"/>
      <c r="E129" s="99"/>
      <c r="F129" s="99"/>
      <c r="G129" s="99"/>
    </row>
    <row r="130" spans="1:7" x14ac:dyDescent="0.25">
      <c r="A130"/>
      <c r="B130" s="99"/>
      <c r="C130" s="99"/>
      <c r="D130" s="99"/>
      <c r="E130" s="99"/>
      <c r="F130" s="99"/>
      <c r="G130" s="99"/>
    </row>
    <row r="131" spans="1:7" x14ac:dyDescent="0.25">
      <c r="A131"/>
      <c r="B131" s="99"/>
      <c r="C131" s="99"/>
      <c r="D131" s="99"/>
      <c r="E131" s="99"/>
      <c r="F131" s="99"/>
      <c r="G131" s="99"/>
    </row>
    <row r="132" spans="1:7" x14ac:dyDescent="0.25">
      <c r="A132"/>
      <c r="B132" s="99"/>
      <c r="C132" s="99"/>
      <c r="D132" s="99"/>
      <c r="E132" s="99"/>
      <c r="F132" s="99"/>
      <c r="G132" s="99"/>
    </row>
    <row r="133" spans="1:7" x14ac:dyDescent="0.25">
      <c r="A133"/>
      <c r="B133" s="99"/>
      <c r="C133" s="99"/>
      <c r="D133" s="99"/>
      <c r="E133" s="99"/>
      <c r="F133" s="99"/>
      <c r="G133" s="99"/>
    </row>
    <row r="134" spans="1:7" x14ac:dyDescent="0.25">
      <c r="A134"/>
      <c r="B134" s="99"/>
      <c r="C134" s="99"/>
      <c r="D134" s="99"/>
      <c r="E134" s="99"/>
      <c r="F134" s="99"/>
      <c r="G134" s="99"/>
    </row>
    <row r="135" spans="1:7" x14ac:dyDescent="0.25">
      <c r="A135"/>
      <c r="B135" s="99"/>
      <c r="C135" s="99"/>
      <c r="D135" s="99"/>
      <c r="E135" s="99"/>
      <c r="F135" s="99"/>
      <c r="G135" s="99"/>
    </row>
    <row r="136" spans="1:7" x14ac:dyDescent="0.25">
      <c r="A136"/>
      <c r="B136" s="99"/>
      <c r="C136" s="99"/>
      <c r="D136" s="99"/>
      <c r="E136" s="99"/>
      <c r="F136" s="99"/>
      <c r="G136" s="99"/>
    </row>
    <row r="137" spans="1:7" x14ac:dyDescent="0.25">
      <c r="A137"/>
      <c r="B137" s="99"/>
      <c r="C137" s="99"/>
      <c r="D137" s="99"/>
      <c r="E137" s="99"/>
      <c r="F137" s="99"/>
      <c r="G137" s="99"/>
    </row>
    <row r="138" spans="1:7" x14ac:dyDescent="0.25">
      <c r="A138"/>
      <c r="B138" s="99"/>
      <c r="C138" s="99"/>
      <c r="D138" s="99"/>
      <c r="E138" s="99"/>
      <c r="F138" s="99"/>
      <c r="G138" s="99"/>
    </row>
    <row r="139" spans="1:7" x14ac:dyDescent="0.25">
      <c r="A139"/>
      <c r="B139" s="99"/>
      <c r="C139" s="99"/>
      <c r="D139" s="99"/>
      <c r="E139" s="99"/>
      <c r="F139" s="99"/>
      <c r="G139" s="99"/>
    </row>
    <row r="140" spans="1:7" x14ac:dyDescent="0.25">
      <c r="A140"/>
      <c r="B140" s="99"/>
      <c r="C140" s="99"/>
      <c r="D140" s="99"/>
      <c r="E140" s="99"/>
      <c r="F140" s="99"/>
      <c r="G140" s="99"/>
    </row>
    <row r="141" spans="1:7" x14ac:dyDescent="0.25">
      <c r="A141"/>
      <c r="B141" s="99"/>
      <c r="C141" s="99"/>
      <c r="D141" s="99"/>
      <c r="E141" s="99"/>
      <c r="F141" s="99"/>
      <c r="G141" s="99"/>
    </row>
    <row r="142" spans="1:7" x14ac:dyDescent="0.25">
      <c r="A142"/>
      <c r="B142" s="99"/>
      <c r="C142" s="99"/>
      <c r="D142" s="99"/>
      <c r="E142" s="99"/>
      <c r="F142" s="99"/>
      <c r="G142" s="99"/>
    </row>
    <row r="143" spans="1:7" x14ac:dyDescent="0.25">
      <c r="A143"/>
      <c r="B143" s="99"/>
      <c r="C143" s="99"/>
      <c r="D143" s="99"/>
      <c r="E143" s="99"/>
      <c r="F143" s="99"/>
      <c r="G143" s="99"/>
    </row>
    <row r="144" spans="1:7" x14ac:dyDescent="0.25">
      <c r="A144"/>
      <c r="B144" s="99"/>
      <c r="C144" s="99"/>
      <c r="D144" s="99"/>
      <c r="E144" s="99"/>
      <c r="F144" s="99"/>
      <c r="G144" s="99"/>
    </row>
    <row r="145" spans="1:7" x14ac:dyDescent="0.25">
      <c r="A145"/>
      <c r="B145" s="99"/>
      <c r="C145" s="99"/>
      <c r="D145" s="99"/>
      <c r="E145" s="99"/>
      <c r="F145" s="99"/>
      <c r="G145" s="99"/>
    </row>
    <row r="146" spans="1:7" x14ac:dyDescent="0.25">
      <c r="A146"/>
      <c r="B146" s="99"/>
      <c r="C146" s="99"/>
      <c r="D146" s="99"/>
      <c r="E146" s="99"/>
      <c r="F146" s="99"/>
      <c r="G146" s="99"/>
    </row>
    <row r="147" spans="1:7" x14ac:dyDescent="0.25">
      <c r="A147"/>
      <c r="B147" s="99"/>
      <c r="C147" s="99"/>
      <c r="D147" s="99"/>
      <c r="E147" s="99"/>
      <c r="F147" s="99"/>
      <c r="G147" s="99"/>
    </row>
    <row r="148" spans="1:7" x14ac:dyDescent="0.25">
      <c r="A148"/>
      <c r="B148" s="99"/>
      <c r="C148" s="99"/>
      <c r="D148" s="99"/>
      <c r="E148" s="99"/>
      <c r="F148" s="99"/>
      <c r="G148" s="99"/>
    </row>
    <row r="149" spans="1:7" x14ac:dyDescent="0.25">
      <c r="A149"/>
      <c r="B149" s="99"/>
      <c r="C149" s="99"/>
      <c r="D149" s="99"/>
      <c r="E149" s="99"/>
      <c r="F149" s="99"/>
      <c r="G149" s="99"/>
    </row>
    <row r="150" spans="1:7" x14ac:dyDescent="0.25">
      <c r="A150"/>
      <c r="B150" s="99"/>
      <c r="C150" s="99"/>
      <c r="D150" s="99"/>
      <c r="E150" s="99"/>
      <c r="F150" s="99"/>
      <c r="G150" s="99"/>
    </row>
    <row r="151" spans="1:7" x14ac:dyDescent="0.25">
      <c r="A151"/>
      <c r="B151" s="99"/>
      <c r="C151" s="99"/>
      <c r="D151" s="99"/>
      <c r="E151" s="99"/>
      <c r="F151" s="99"/>
      <c r="G151" s="99"/>
    </row>
    <row r="152" spans="1:7" x14ac:dyDescent="0.25">
      <c r="A152"/>
      <c r="B152" s="99"/>
      <c r="C152" s="99"/>
      <c r="D152" s="99"/>
      <c r="E152" s="99"/>
      <c r="F152" s="99"/>
      <c r="G152" s="99"/>
    </row>
    <row r="153" spans="1:7" x14ac:dyDescent="0.25">
      <c r="A153"/>
      <c r="B153" s="99"/>
      <c r="C153" s="99"/>
      <c r="D153" s="99"/>
      <c r="E153" s="99"/>
      <c r="F153" s="99"/>
      <c r="G153" s="99"/>
    </row>
    <row r="154" spans="1:7" x14ac:dyDescent="0.25">
      <c r="A154"/>
      <c r="B154" s="99"/>
      <c r="C154" s="99"/>
      <c r="D154" s="99"/>
      <c r="E154" s="99"/>
      <c r="F154" s="99"/>
      <c r="G154" s="99"/>
    </row>
    <row r="155" spans="1:7" x14ac:dyDescent="0.25">
      <c r="A155"/>
      <c r="B155" s="99"/>
      <c r="C155" s="99"/>
      <c r="D155" s="99"/>
      <c r="E155" s="99"/>
      <c r="F155" s="99"/>
      <c r="G155" s="99"/>
    </row>
    <row r="156" spans="1:7" x14ac:dyDescent="0.25">
      <c r="A156"/>
      <c r="B156" s="99"/>
      <c r="C156" s="99"/>
      <c r="D156" s="99"/>
      <c r="E156" s="99"/>
      <c r="F156" s="99"/>
      <c r="G156" s="99"/>
    </row>
    <row r="157" spans="1:7" x14ac:dyDescent="0.25">
      <c r="A157"/>
      <c r="B157" s="99"/>
      <c r="C157" s="99"/>
      <c r="D157" s="99"/>
      <c r="E157" s="99"/>
      <c r="F157" s="99"/>
      <c r="G157" s="99"/>
    </row>
    <row r="158" spans="1:7" x14ac:dyDescent="0.25">
      <c r="A158"/>
      <c r="B158" s="99"/>
      <c r="C158" s="99"/>
      <c r="D158" s="99"/>
      <c r="E158" s="99"/>
      <c r="F158" s="99"/>
      <c r="G158" s="99"/>
    </row>
    <row r="159" spans="1:7" x14ac:dyDescent="0.25">
      <c r="A159"/>
      <c r="B159" s="99"/>
      <c r="C159" s="99"/>
      <c r="D159" s="99"/>
      <c r="E159" s="99"/>
      <c r="F159" s="99"/>
      <c r="G159" s="99"/>
    </row>
    <row r="160" spans="1:7" x14ac:dyDescent="0.25">
      <c r="A160"/>
      <c r="B160" s="99"/>
      <c r="C160" s="99"/>
      <c r="D160" s="99"/>
      <c r="E160" s="99"/>
      <c r="F160" s="99"/>
      <c r="G160" s="99"/>
    </row>
    <row r="161" spans="1:7" x14ac:dyDescent="0.25">
      <c r="A161"/>
      <c r="B161" s="99"/>
      <c r="C161" s="99"/>
      <c r="D161" s="99"/>
      <c r="E161" s="99"/>
      <c r="F161" s="99"/>
      <c r="G161" s="99"/>
    </row>
    <row r="162" spans="1:7" x14ac:dyDescent="0.25">
      <c r="A162"/>
      <c r="B162" s="99"/>
      <c r="C162" s="99"/>
      <c r="D162" s="99"/>
      <c r="E162" s="99"/>
      <c r="F162" s="99"/>
      <c r="G162" s="99"/>
    </row>
    <row r="163" spans="1:7" x14ac:dyDescent="0.25">
      <c r="A163"/>
      <c r="B163" s="99"/>
      <c r="C163" s="99"/>
      <c r="D163" s="99"/>
      <c r="E163" s="99"/>
      <c r="F163" s="99"/>
      <c r="G163" s="99"/>
    </row>
    <row r="164" spans="1:7" x14ac:dyDescent="0.25">
      <c r="A164"/>
      <c r="B164" s="99"/>
      <c r="C164" s="99"/>
      <c r="D164" s="99"/>
      <c r="E164" s="99"/>
      <c r="F164" s="99"/>
      <c r="G164" s="99"/>
    </row>
    <row r="165" spans="1:7" x14ac:dyDescent="0.25">
      <c r="A165"/>
      <c r="B165" s="99"/>
      <c r="C165" s="99"/>
      <c r="D165" s="99"/>
      <c r="E165" s="99"/>
      <c r="F165" s="99"/>
      <c r="G165" s="99"/>
    </row>
    <row r="166" spans="1:7" x14ac:dyDescent="0.25">
      <c r="A166"/>
      <c r="B166" s="99"/>
      <c r="C166" s="99"/>
      <c r="D166" s="99"/>
      <c r="E166" s="99"/>
      <c r="F166" s="99"/>
      <c r="G166" s="99"/>
    </row>
    <row r="167" spans="1:7" x14ac:dyDescent="0.25">
      <c r="A167"/>
      <c r="B167" s="99"/>
      <c r="C167" s="99"/>
      <c r="D167" s="99"/>
      <c r="E167" s="99"/>
      <c r="F167" s="99"/>
      <c r="G167" s="99"/>
    </row>
    <row r="168" spans="1:7" x14ac:dyDescent="0.25">
      <c r="A168"/>
      <c r="B168" s="99"/>
      <c r="C168" s="99"/>
      <c r="D168" s="99"/>
      <c r="E168" s="99"/>
      <c r="F168" s="99"/>
      <c r="G168" s="99"/>
    </row>
    <row r="169" spans="1:7" x14ac:dyDescent="0.25">
      <c r="A169"/>
      <c r="B169" s="99"/>
      <c r="C169" s="99"/>
      <c r="D169" s="99"/>
      <c r="E169" s="99"/>
      <c r="F169" s="99"/>
      <c r="G169" s="99"/>
    </row>
    <row r="170" spans="1:7" x14ac:dyDescent="0.25">
      <c r="A170"/>
      <c r="B170" s="99"/>
      <c r="C170" s="99"/>
      <c r="D170" s="99"/>
      <c r="E170" s="99"/>
      <c r="F170" s="99"/>
      <c r="G170" s="99"/>
    </row>
    <row r="171" spans="1:7" x14ac:dyDescent="0.25">
      <c r="A171"/>
      <c r="B171" s="99"/>
      <c r="C171" s="99"/>
      <c r="D171" s="99"/>
      <c r="E171" s="99"/>
      <c r="F171" s="99"/>
      <c r="G171" s="99"/>
    </row>
    <row r="172" spans="1:7" x14ac:dyDescent="0.25">
      <c r="A172"/>
      <c r="B172" s="99"/>
      <c r="C172" s="99"/>
      <c r="D172" s="99"/>
      <c r="E172" s="99"/>
      <c r="F172" s="99"/>
      <c r="G172" s="99"/>
    </row>
    <row r="173" spans="1:7" x14ac:dyDescent="0.25">
      <c r="A173"/>
      <c r="B173" s="99"/>
      <c r="C173" s="99"/>
      <c r="D173" s="99"/>
      <c r="E173" s="99"/>
      <c r="F173" s="99"/>
      <c r="G173" s="99"/>
    </row>
    <row r="174" spans="1:7" x14ac:dyDescent="0.25">
      <c r="A174"/>
      <c r="B174" s="99"/>
      <c r="C174" s="99"/>
      <c r="D174" s="99"/>
      <c r="E174" s="99"/>
      <c r="F174" s="99"/>
      <c r="G174" s="99"/>
    </row>
    <row r="175" spans="1:7" x14ac:dyDescent="0.25">
      <c r="A175"/>
      <c r="B175" s="99"/>
      <c r="C175" s="99"/>
      <c r="D175" s="99"/>
      <c r="E175" s="99"/>
      <c r="F175" s="99"/>
      <c r="G175" s="99"/>
    </row>
    <row r="176" spans="1:7" x14ac:dyDescent="0.25">
      <c r="A176"/>
      <c r="B176" s="99"/>
      <c r="C176" s="99"/>
      <c r="D176" s="99"/>
      <c r="E176" s="99"/>
      <c r="F176" s="99"/>
      <c r="G176" s="99"/>
    </row>
    <row r="177" spans="1:7" x14ac:dyDescent="0.25">
      <c r="A177"/>
      <c r="B177" s="99"/>
      <c r="C177" s="99"/>
      <c r="D177" s="99"/>
      <c r="E177" s="99"/>
      <c r="F177" s="99"/>
      <c r="G177" s="99"/>
    </row>
    <row r="178" spans="1:7" x14ac:dyDescent="0.25">
      <c r="A178"/>
      <c r="B178" s="99"/>
      <c r="C178" s="99"/>
      <c r="D178" s="99"/>
      <c r="E178" s="99"/>
      <c r="F178" s="99"/>
      <c r="G178" s="99"/>
    </row>
    <row r="179" spans="1:7" x14ac:dyDescent="0.25">
      <c r="A179"/>
      <c r="B179" s="99"/>
      <c r="C179" s="99"/>
      <c r="D179" s="99"/>
      <c r="E179" s="99"/>
      <c r="F179" s="99"/>
      <c r="G179" s="99"/>
    </row>
    <row r="180" spans="1:7" x14ac:dyDescent="0.25">
      <c r="A180"/>
      <c r="B180" s="99"/>
      <c r="C180" s="99"/>
      <c r="D180" s="99"/>
      <c r="E180" s="99"/>
      <c r="F180" s="99"/>
      <c r="G180" s="99"/>
    </row>
    <row r="181" spans="1:7" x14ac:dyDescent="0.25">
      <c r="A181"/>
      <c r="B181" s="99"/>
      <c r="C181" s="99"/>
      <c r="D181" s="99"/>
      <c r="E181" s="99"/>
      <c r="F181" s="99"/>
      <c r="G181" s="99"/>
    </row>
    <row r="182" spans="1:7" x14ac:dyDescent="0.25">
      <c r="A182"/>
      <c r="B182" s="99"/>
      <c r="C182" s="99"/>
      <c r="D182" s="99"/>
      <c r="E182" s="99"/>
      <c r="F182" s="99"/>
      <c r="G182" s="99"/>
    </row>
    <row r="183" spans="1:7" x14ac:dyDescent="0.25">
      <c r="A183"/>
      <c r="B183" s="99"/>
      <c r="C183" s="99"/>
      <c r="D183" s="99"/>
      <c r="E183" s="99"/>
      <c r="F183" s="99"/>
      <c r="G183" s="99"/>
    </row>
    <row r="184" spans="1:7" x14ac:dyDescent="0.25">
      <c r="A184"/>
      <c r="B184" s="99"/>
      <c r="C184" s="99"/>
      <c r="D184" s="99"/>
      <c r="E184" s="99"/>
      <c r="F184" s="99"/>
      <c r="G184" s="99"/>
    </row>
    <row r="185" spans="1:7" x14ac:dyDescent="0.25">
      <c r="A185"/>
      <c r="B185" s="99"/>
      <c r="C185" s="99"/>
      <c r="D185" s="99"/>
      <c r="E185" s="99"/>
      <c r="F185" s="99"/>
      <c r="G185" s="99"/>
    </row>
    <row r="186" spans="1:7" x14ac:dyDescent="0.25">
      <c r="A186"/>
      <c r="B186" s="99"/>
      <c r="C186" s="99"/>
      <c r="D186" s="99"/>
      <c r="E186" s="99"/>
      <c r="F186" s="99"/>
      <c r="G186" s="99"/>
    </row>
    <row r="187" spans="1:7" x14ac:dyDescent="0.25">
      <c r="A187"/>
      <c r="B187" s="99"/>
      <c r="C187" s="99"/>
      <c r="D187" s="99"/>
      <c r="E187" s="99"/>
      <c r="F187" s="99"/>
      <c r="G187" s="99"/>
    </row>
    <row r="188" spans="1:7" x14ac:dyDescent="0.25">
      <c r="A188"/>
      <c r="B188" s="99"/>
      <c r="C188" s="99"/>
      <c r="D188" s="99"/>
      <c r="E188" s="99"/>
      <c r="F188" s="99"/>
      <c r="G188" s="99"/>
    </row>
    <row r="189" spans="1:7" x14ac:dyDescent="0.25">
      <c r="A189"/>
      <c r="B189" s="99"/>
      <c r="C189" s="99"/>
      <c r="D189" s="99"/>
      <c r="E189" s="99"/>
      <c r="F189" s="99"/>
      <c r="G189" s="99"/>
    </row>
    <row r="190" spans="1:7" x14ac:dyDescent="0.25">
      <c r="A190"/>
      <c r="B190" s="99"/>
      <c r="C190" s="99"/>
      <c r="D190" s="99"/>
      <c r="E190" s="99"/>
      <c r="F190" s="99"/>
      <c r="G190" s="99"/>
    </row>
    <row r="191" spans="1:7" x14ac:dyDescent="0.25">
      <c r="A191"/>
      <c r="B191" s="99"/>
      <c r="C191" s="99"/>
      <c r="D191" s="99"/>
      <c r="E191" s="99"/>
      <c r="F191" s="99"/>
      <c r="G191" s="99"/>
    </row>
    <row r="192" spans="1:7" x14ac:dyDescent="0.25">
      <c r="A192"/>
      <c r="B192" s="99"/>
      <c r="C192" s="99"/>
      <c r="D192" s="99"/>
      <c r="E192" s="99"/>
      <c r="F192" s="99"/>
      <c r="G192" s="99"/>
    </row>
    <row r="193" spans="1:7" x14ac:dyDescent="0.25">
      <c r="A193"/>
      <c r="B193" s="99"/>
      <c r="C193" s="99"/>
      <c r="D193" s="99"/>
      <c r="E193" s="99"/>
      <c r="F193" s="99"/>
      <c r="G193" s="99"/>
    </row>
    <row r="194" spans="1:7" x14ac:dyDescent="0.25">
      <c r="A194"/>
      <c r="B194" s="99"/>
      <c r="C194" s="99"/>
      <c r="D194" s="99"/>
      <c r="E194" s="99"/>
      <c r="F194" s="99"/>
      <c r="G194" s="99"/>
    </row>
    <row r="195" spans="1:7" x14ac:dyDescent="0.25">
      <c r="A195"/>
      <c r="B195" s="99"/>
      <c r="C195" s="99"/>
      <c r="D195" s="99"/>
      <c r="E195" s="99"/>
      <c r="F195" s="99"/>
      <c r="G195" s="99"/>
    </row>
    <row r="196" spans="1:7" x14ac:dyDescent="0.25">
      <c r="A196"/>
      <c r="B196" s="99"/>
      <c r="C196" s="99"/>
      <c r="D196" s="99"/>
      <c r="E196" s="99"/>
      <c r="F196" s="99"/>
      <c r="G196" s="99"/>
    </row>
    <row r="197" spans="1:7" x14ac:dyDescent="0.25">
      <c r="A197"/>
      <c r="B197" s="99"/>
      <c r="C197" s="99"/>
      <c r="D197" s="99"/>
      <c r="E197" s="99"/>
      <c r="F197" s="99"/>
      <c r="G197" s="99"/>
    </row>
    <row r="198" spans="1:7" x14ac:dyDescent="0.25">
      <c r="A198"/>
      <c r="B198" s="99"/>
      <c r="C198" s="99"/>
      <c r="D198" s="99"/>
      <c r="E198" s="99"/>
      <c r="F198" s="99"/>
      <c r="G198" s="99"/>
    </row>
    <row r="199" spans="1:7" x14ac:dyDescent="0.25">
      <c r="A199"/>
      <c r="B199" s="99"/>
      <c r="C199" s="99"/>
      <c r="D199" s="99"/>
      <c r="E199" s="99"/>
      <c r="F199" s="99"/>
      <c r="G199" s="99"/>
    </row>
    <row r="200" spans="1:7" x14ac:dyDescent="0.25">
      <c r="A200"/>
      <c r="B200" s="99"/>
      <c r="C200" s="99"/>
      <c r="D200" s="99"/>
      <c r="E200" s="99"/>
      <c r="F200" s="99"/>
      <c r="G200" s="99"/>
    </row>
    <row r="201" spans="1:7" x14ac:dyDescent="0.25">
      <c r="A201"/>
      <c r="B201" s="99"/>
      <c r="C201" s="99"/>
      <c r="D201" s="99"/>
      <c r="E201" s="99"/>
      <c r="F201" s="99"/>
      <c r="G201" s="99"/>
    </row>
    <row r="202" spans="1:7" x14ac:dyDescent="0.25">
      <c r="A202"/>
      <c r="B202" s="99"/>
      <c r="C202" s="99"/>
      <c r="D202" s="99"/>
      <c r="E202" s="99"/>
      <c r="F202" s="99"/>
      <c r="G202" s="99"/>
    </row>
    <row r="203" spans="1:7" x14ac:dyDescent="0.25">
      <c r="A203"/>
      <c r="B203" s="99"/>
      <c r="C203" s="99"/>
      <c r="D203" s="99"/>
      <c r="E203" s="99"/>
      <c r="F203" s="99"/>
      <c r="G203" s="99"/>
    </row>
    <row r="204" spans="1:7" x14ac:dyDescent="0.25">
      <c r="A204"/>
      <c r="B204" s="99"/>
      <c r="C204" s="99"/>
      <c r="D204" s="99"/>
      <c r="E204" s="99"/>
      <c r="F204" s="99"/>
      <c r="G204" s="99"/>
    </row>
    <row r="205" spans="1:7" x14ac:dyDescent="0.25">
      <c r="A205"/>
      <c r="B205" s="99"/>
      <c r="C205" s="99"/>
      <c r="D205" s="99"/>
      <c r="E205" s="99"/>
      <c r="F205" s="99"/>
      <c r="G205" s="99"/>
    </row>
    <row r="206" spans="1:7" x14ac:dyDescent="0.25">
      <c r="A206"/>
      <c r="B206" s="99"/>
      <c r="C206" s="99"/>
      <c r="D206" s="99"/>
      <c r="E206" s="99"/>
      <c r="F206" s="99"/>
      <c r="G206" s="99"/>
    </row>
    <row r="207" spans="1:7" x14ac:dyDescent="0.25">
      <c r="A207"/>
      <c r="B207" s="99"/>
      <c r="C207" s="99"/>
      <c r="D207" s="99"/>
      <c r="E207" s="99"/>
      <c r="F207" s="99"/>
      <c r="G207" s="99"/>
    </row>
    <row r="208" spans="1:7" x14ac:dyDescent="0.25">
      <c r="A208"/>
      <c r="B208" s="99"/>
      <c r="C208" s="99"/>
      <c r="D208" s="99"/>
      <c r="E208" s="99"/>
      <c r="F208" s="99"/>
      <c r="G208" s="99"/>
    </row>
    <row r="209" spans="1:7" x14ac:dyDescent="0.25">
      <c r="A209"/>
      <c r="B209" s="99"/>
      <c r="C209" s="99"/>
      <c r="D209" s="99"/>
      <c r="E209" s="99"/>
      <c r="F209" s="99"/>
      <c r="G209" s="99"/>
    </row>
    <row r="210" spans="1:7" x14ac:dyDescent="0.25">
      <c r="A210"/>
      <c r="B210" s="99"/>
      <c r="C210" s="99"/>
      <c r="D210" s="99"/>
      <c r="E210" s="99"/>
      <c r="F210" s="99"/>
      <c r="G210" s="99"/>
    </row>
    <row r="211" spans="1:7" x14ac:dyDescent="0.25">
      <c r="A211"/>
      <c r="B211" s="99"/>
      <c r="C211" s="99"/>
      <c r="D211" s="99"/>
      <c r="E211" s="99"/>
      <c r="F211" s="99"/>
      <c r="G211" s="99"/>
    </row>
    <row r="212" spans="1:7" x14ac:dyDescent="0.25">
      <c r="A212"/>
      <c r="B212" s="99"/>
      <c r="C212" s="99"/>
      <c r="D212" s="99"/>
      <c r="E212" s="99"/>
      <c r="F212" s="99"/>
      <c r="G212" s="99"/>
    </row>
    <row r="213" spans="1:7" x14ac:dyDescent="0.25">
      <c r="A213"/>
      <c r="B213" s="99"/>
      <c r="C213" s="99"/>
      <c r="D213" s="99"/>
      <c r="E213" s="99"/>
      <c r="F213" s="99"/>
      <c r="G213" s="99"/>
    </row>
    <row r="214" spans="1:7" x14ac:dyDescent="0.25">
      <c r="A214"/>
      <c r="B214" s="99"/>
      <c r="C214" s="99"/>
      <c r="D214" s="99"/>
      <c r="E214" s="99"/>
      <c r="F214" s="99"/>
      <c r="G214" s="99"/>
    </row>
    <row r="215" spans="1:7" x14ac:dyDescent="0.25">
      <c r="A215"/>
      <c r="B215" s="99"/>
      <c r="C215" s="99"/>
      <c r="D215" s="99"/>
      <c r="E215" s="99"/>
      <c r="F215" s="99"/>
      <c r="G215" s="99"/>
    </row>
    <row r="216" spans="1:7" x14ac:dyDescent="0.25">
      <c r="A216"/>
      <c r="B216" s="99"/>
      <c r="C216" s="99"/>
      <c r="D216" s="99"/>
      <c r="E216" s="99"/>
      <c r="F216" s="99"/>
      <c r="G216" s="99"/>
    </row>
    <row r="217" spans="1:7" x14ac:dyDescent="0.25">
      <c r="A217"/>
      <c r="B217" s="99"/>
      <c r="C217" s="99"/>
      <c r="D217" s="99"/>
      <c r="E217" s="99"/>
      <c r="F217" s="99"/>
      <c r="G217" s="99"/>
    </row>
    <row r="218" spans="1:7" x14ac:dyDescent="0.25">
      <c r="A218"/>
      <c r="B218" s="99"/>
      <c r="C218" s="99"/>
      <c r="D218" s="99"/>
      <c r="E218" s="99"/>
      <c r="F218" s="99"/>
      <c r="G218" s="99"/>
    </row>
    <row r="219" spans="1:7" x14ac:dyDescent="0.25">
      <c r="A219"/>
      <c r="B219" s="99"/>
      <c r="C219" s="99"/>
      <c r="D219" s="99"/>
      <c r="E219" s="99"/>
      <c r="F219" s="99"/>
      <c r="G219" s="99"/>
    </row>
    <row r="220" spans="1:7" x14ac:dyDescent="0.25">
      <c r="A220"/>
      <c r="B220" s="99"/>
      <c r="C220" s="99"/>
      <c r="D220" s="99"/>
      <c r="E220" s="99"/>
      <c r="F220" s="99"/>
      <c r="G220" s="99"/>
    </row>
    <row r="221" spans="1:7" x14ac:dyDescent="0.25">
      <c r="A221"/>
      <c r="B221" s="99"/>
      <c r="C221" s="99"/>
      <c r="D221" s="99"/>
      <c r="E221" s="99"/>
      <c r="F221" s="99"/>
      <c r="G221" s="99"/>
    </row>
    <row r="222" spans="1:7" x14ac:dyDescent="0.25">
      <c r="A222"/>
      <c r="B222" s="99"/>
      <c r="C222" s="99"/>
      <c r="D222" s="99"/>
      <c r="E222" s="99"/>
      <c r="F222" s="99"/>
      <c r="G222" s="99"/>
    </row>
    <row r="223" spans="1:7" x14ac:dyDescent="0.25">
      <c r="A223"/>
      <c r="B223" s="99"/>
      <c r="C223" s="99"/>
      <c r="D223" s="99"/>
      <c r="E223" s="99"/>
      <c r="F223" s="99"/>
      <c r="G223" s="99"/>
    </row>
    <row r="224" spans="1:7" x14ac:dyDescent="0.25">
      <c r="A224"/>
      <c r="B224" s="99"/>
      <c r="C224" s="99"/>
      <c r="D224" s="99"/>
      <c r="E224" s="99"/>
      <c r="F224" s="99"/>
      <c r="G224" s="99"/>
    </row>
    <row r="225" spans="1:7" x14ac:dyDescent="0.25">
      <c r="A225"/>
      <c r="B225" s="99"/>
      <c r="C225" s="99"/>
      <c r="D225" s="99"/>
      <c r="E225" s="99"/>
      <c r="F225" s="99"/>
      <c r="G225" s="99"/>
    </row>
    <row r="226" spans="1:7" x14ac:dyDescent="0.25">
      <c r="A226"/>
      <c r="B226" s="99"/>
      <c r="C226" s="99"/>
      <c r="D226" s="99"/>
      <c r="E226" s="99"/>
      <c r="F226" s="99"/>
      <c r="G226" s="99"/>
    </row>
    <row r="227" spans="1:7" x14ac:dyDescent="0.25">
      <c r="A227"/>
      <c r="B227" s="99"/>
      <c r="C227" s="99"/>
      <c r="D227" s="99"/>
      <c r="E227" s="99"/>
      <c r="F227" s="99"/>
      <c r="G227" s="99"/>
    </row>
    <row r="228" spans="1:7" x14ac:dyDescent="0.25">
      <c r="A228"/>
      <c r="B228" s="99"/>
      <c r="C228" s="99"/>
      <c r="D228" s="99"/>
      <c r="E228" s="99"/>
      <c r="F228" s="99"/>
      <c r="G228" s="99"/>
    </row>
    <row r="229" spans="1:7" x14ac:dyDescent="0.25">
      <c r="A229"/>
      <c r="B229" s="99"/>
      <c r="C229" s="99"/>
      <c r="D229" s="99"/>
      <c r="E229" s="99"/>
      <c r="F229" s="99"/>
      <c r="G229" s="99"/>
    </row>
    <row r="230" spans="1:7" x14ac:dyDescent="0.25">
      <c r="A230"/>
      <c r="B230" s="99"/>
      <c r="C230" s="99"/>
      <c r="D230" s="99"/>
      <c r="E230" s="99"/>
      <c r="F230" s="99"/>
      <c r="G230" s="99"/>
    </row>
    <row r="231" spans="1:7" x14ac:dyDescent="0.25">
      <c r="A231"/>
      <c r="B231" s="99"/>
      <c r="C231" s="99"/>
      <c r="D231" s="99"/>
      <c r="E231" s="99"/>
      <c r="F231" s="99"/>
      <c r="G231" s="99"/>
    </row>
    <row r="232" spans="1:7" x14ac:dyDescent="0.25">
      <c r="A232"/>
      <c r="B232" s="99"/>
      <c r="C232" s="99"/>
      <c r="D232" s="99"/>
      <c r="E232" s="99"/>
      <c r="F232" s="99"/>
      <c r="G232" s="99"/>
    </row>
    <row r="233" spans="1:7" x14ac:dyDescent="0.25">
      <c r="A233"/>
      <c r="B233" s="99"/>
      <c r="C233" s="99"/>
      <c r="D233" s="99"/>
      <c r="E233" s="99"/>
      <c r="F233" s="99"/>
      <c r="G233" s="99"/>
    </row>
    <row r="234" spans="1:7" x14ac:dyDescent="0.25">
      <c r="A234"/>
      <c r="B234" s="99"/>
      <c r="C234" s="99"/>
      <c r="D234" s="99"/>
      <c r="E234" s="99"/>
      <c r="F234" s="99"/>
      <c r="G234" s="99"/>
    </row>
    <row r="235" spans="1:7" x14ac:dyDescent="0.25">
      <c r="A235"/>
      <c r="B235" s="99"/>
      <c r="C235" s="99"/>
      <c r="D235" s="99"/>
      <c r="E235" s="99"/>
      <c r="F235" s="99"/>
      <c r="G235" s="99"/>
    </row>
    <row r="236" spans="1:7" x14ac:dyDescent="0.25">
      <c r="A236"/>
      <c r="B236" s="99"/>
      <c r="C236" s="99"/>
      <c r="D236" s="99"/>
      <c r="E236" s="99"/>
      <c r="F236" s="99"/>
      <c r="G236" s="99"/>
    </row>
    <row r="237" spans="1:7" x14ac:dyDescent="0.25">
      <c r="A237"/>
      <c r="B237" s="99"/>
      <c r="C237" s="99"/>
      <c r="D237" s="99"/>
      <c r="E237" s="99"/>
      <c r="F237" s="99"/>
      <c r="G237" s="99"/>
    </row>
    <row r="238" spans="1:7" x14ac:dyDescent="0.25">
      <c r="A238"/>
      <c r="B238" s="99"/>
      <c r="C238" s="99"/>
      <c r="D238" s="99"/>
      <c r="E238" s="99"/>
      <c r="F238" s="99"/>
      <c r="G238" s="99"/>
    </row>
    <row r="239" spans="1:7" x14ac:dyDescent="0.25">
      <c r="A239"/>
      <c r="B239" s="99"/>
      <c r="C239" s="99"/>
      <c r="D239" s="99"/>
      <c r="E239" s="99"/>
      <c r="F239" s="99"/>
      <c r="G239" s="99"/>
    </row>
    <row r="240" spans="1:7" x14ac:dyDescent="0.25">
      <c r="A240"/>
      <c r="B240" s="99"/>
      <c r="C240" s="99"/>
      <c r="D240" s="99"/>
      <c r="E240" s="99"/>
      <c r="F240" s="99"/>
      <c r="G240" s="99"/>
    </row>
    <row r="241" spans="1:7" x14ac:dyDescent="0.25">
      <c r="A241"/>
      <c r="B241" s="99"/>
      <c r="C241" s="99"/>
      <c r="D241" s="99"/>
      <c r="E241" s="99"/>
      <c r="F241" s="99"/>
      <c r="G241" s="99"/>
    </row>
    <row r="242" spans="1:7" x14ac:dyDescent="0.25">
      <c r="A242"/>
      <c r="B242" s="99"/>
      <c r="C242" s="99"/>
      <c r="D242" s="99"/>
      <c r="E242" s="99"/>
      <c r="F242" s="99"/>
      <c r="G242" s="99"/>
    </row>
    <row r="243" spans="1:7" x14ac:dyDescent="0.25">
      <c r="A243"/>
      <c r="B243" s="99"/>
      <c r="C243" s="99"/>
      <c r="D243" s="99"/>
      <c r="E243" s="99"/>
      <c r="F243" s="99"/>
      <c r="G243" s="99"/>
    </row>
    <row r="244" spans="1:7" x14ac:dyDescent="0.25">
      <c r="A244"/>
      <c r="B244" s="99"/>
      <c r="C244" s="99"/>
      <c r="D244" s="99"/>
      <c r="E244" s="99"/>
      <c r="F244" s="99"/>
      <c r="G244" s="99"/>
    </row>
    <row r="245" spans="1:7" x14ac:dyDescent="0.25">
      <c r="A245"/>
      <c r="B245" s="99"/>
      <c r="C245" s="99"/>
      <c r="D245" s="99"/>
      <c r="E245" s="99"/>
      <c r="F245" s="99"/>
      <c r="G245" s="99"/>
    </row>
    <row r="246" spans="1:7" x14ac:dyDescent="0.25">
      <c r="A246"/>
      <c r="B246" s="99"/>
      <c r="C246" s="99"/>
      <c r="D246" s="99"/>
      <c r="E246" s="99"/>
      <c r="F246" s="99"/>
      <c r="G246" s="99"/>
    </row>
    <row r="247" spans="1:7" x14ac:dyDescent="0.25">
      <c r="A247"/>
      <c r="B247" s="99"/>
      <c r="C247" s="99"/>
      <c r="D247" s="99"/>
      <c r="E247" s="99"/>
      <c r="F247" s="99"/>
      <c r="G247" s="99"/>
    </row>
    <row r="248" spans="1:7" x14ac:dyDescent="0.25">
      <c r="A248"/>
      <c r="B248" s="99"/>
      <c r="C248" s="99"/>
      <c r="D248" s="99"/>
      <c r="E248" s="99"/>
      <c r="F248" s="99"/>
      <c r="G248" s="99"/>
    </row>
    <row r="249" spans="1:7" x14ac:dyDescent="0.25">
      <c r="A249"/>
      <c r="B249" s="99"/>
      <c r="C249" s="99"/>
      <c r="D249" s="99"/>
      <c r="E249" s="99"/>
      <c r="F249" s="99"/>
      <c r="G249" s="99"/>
    </row>
    <row r="250" spans="1:7" x14ac:dyDescent="0.25">
      <c r="A250"/>
      <c r="B250" s="99"/>
      <c r="C250" s="99"/>
      <c r="D250" s="99"/>
      <c r="E250" s="99"/>
      <c r="F250" s="99"/>
      <c r="G250" s="99"/>
    </row>
    <row r="251" spans="1:7" x14ac:dyDescent="0.25">
      <c r="A251"/>
      <c r="B251" s="99"/>
      <c r="C251" s="99"/>
      <c r="D251" s="99"/>
      <c r="E251" s="99"/>
      <c r="F251" s="99"/>
      <c r="G251" s="99"/>
    </row>
    <row r="252" spans="1:7" x14ac:dyDescent="0.25">
      <c r="A252"/>
      <c r="B252" s="99"/>
      <c r="C252" s="99"/>
      <c r="D252" s="99"/>
      <c r="E252" s="99"/>
      <c r="F252" s="99"/>
      <c r="G252" s="99"/>
    </row>
    <row r="253" spans="1:7" x14ac:dyDescent="0.25">
      <c r="A253"/>
      <c r="B253" s="99"/>
      <c r="C253" s="99"/>
      <c r="D253" s="99"/>
      <c r="E253" s="99"/>
      <c r="F253" s="99"/>
      <c r="G253" s="99"/>
    </row>
    <row r="254" spans="1:7" x14ac:dyDescent="0.25">
      <c r="A254"/>
      <c r="B254" s="99"/>
      <c r="C254" s="99"/>
      <c r="D254" s="99"/>
      <c r="E254" s="99"/>
      <c r="F254" s="99"/>
      <c r="G254" s="99"/>
    </row>
    <row r="255" spans="1:7" x14ac:dyDescent="0.25">
      <c r="A255"/>
      <c r="B255" s="99"/>
      <c r="C255" s="99"/>
      <c r="D255" s="99"/>
      <c r="E255" s="99"/>
      <c r="F255" s="99"/>
      <c r="G255" s="99"/>
    </row>
    <row r="256" spans="1:7" x14ac:dyDescent="0.25">
      <c r="A256"/>
      <c r="B256" s="99"/>
      <c r="C256" s="99"/>
      <c r="D256" s="99"/>
      <c r="E256" s="99"/>
      <c r="F256" s="99"/>
      <c r="G256" s="99"/>
    </row>
    <row r="257" spans="1:7" x14ac:dyDescent="0.25">
      <c r="A257"/>
      <c r="B257" s="99"/>
      <c r="C257" s="99"/>
      <c r="D257" s="99"/>
      <c r="E257" s="99"/>
      <c r="F257" s="99"/>
      <c r="G257" s="99"/>
    </row>
    <row r="258" spans="1:7" x14ac:dyDescent="0.25">
      <c r="A258"/>
      <c r="B258" s="99"/>
      <c r="C258" s="99"/>
      <c r="D258" s="99"/>
      <c r="E258" s="99"/>
      <c r="F258" s="99"/>
      <c r="G258" s="99"/>
    </row>
    <row r="259" spans="1:7" x14ac:dyDescent="0.25">
      <c r="A259"/>
      <c r="B259" s="99"/>
      <c r="C259" s="99"/>
      <c r="D259" s="99"/>
      <c r="E259" s="99"/>
      <c r="F259" s="99"/>
      <c r="G259" s="99"/>
    </row>
    <row r="260" spans="1:7" x14ac:dyDescent="0.25">
      <c r="A260"/>
      <c r="B260" s="99"/>
      <c r="C260" s="99"/>
      <c r="D260" s="99"/>
      <c r="E260" s="99"/>
      <c r="F260" s="99"/>
      <c r="G260" s="99"/>
    </row>
    <row r="261" spans="1:7" x14ac:dyDescent="0.25">
      <c r="A261"/>
      <c r="B261" s="99"/>
      <c r="C261" s="99"/>
      <c r="D261" s="99"/>
      <c r="E261" s="99"/>
      <c r="F261" s="99"/>
      <c r="G261" s="99"/>
    </row>
    <row r="262" spans="1:7" x14ac:dyDescent="0.25">
      <c r="A262"/>
      <c r="B262" s="99"/>
      <c r="C262" s="99"/>
      <c r="D262" s="99"/>
      <c r="E262" s="99"/>
      <c r="F262" s="99"/>
      <c r="G262" s="99"/>
    </row>
    <row r="263" spans="1:7" x14ac:dyDescent="0.25">
      <c r="A263"/>
      <c r="B263" s="99"/>
      <c r="C263" s="99"/>
      <c r="D263" s="99"/>
      <c r="E263" s="99"/>
      <c r="F263" s="99"/>
      <c r="G263" s="99"/>
    </row>
    <row r="264" spans="1:7" x14ac:dyDescent="0.25">
      <c r="A264"/>
      <c r="B264" s="99"/>
      <c r="C264" s="99"/>
      <c r="D264" s="99"/>
      <c r="E264" s="99"/>
      <c r="F264" s="99"/>
      <c r="G264" s="99"/>
    </row>
    <row r="265" spans="1:7" x14ac:dyDescent="0.25">
      <c r="A265"/>
      <c r="B265" s="99"/>
      <c r="C265" s="99"/>
      <c r="D265" s="99"/>
      <c r="E265" s="99"/>
      <c r="F265" s="99"/>
      <c r="G265" s="99"/>
    </row>
    <row r="266" spans="1:7" x14ac:dyDescent="0.25">
      <c r="A266"/>
      <c r="B266" s="99"/>
      <c r="C266" s="99"/>
      <c r="D266" s="99"/>
      <c r="E266" s="99"/>
      <c r="F266" s="99"/>
      <c r="G266" s="99"/>
    </row>
    <row r="267" spans="1:7" x14ac:dyDescent="0.25">
      <c r="A267"/>
      <c r="B267" s="99"/>
      <c r="C267" s="99"/>
      <c r="D267" s="99"/>
      <c r="E267" s="99"/>
      <c r="F267" s="99"/>
      <c r="G267" s="99"/>
    </row>
    <row r="268" spans="1:7" x14ac:dyDescent="0.25">
      <c r="A268"/>
      <c r="B268" s="99"/>
      <c r="C268" s="99"/>
      <c r="D268" s="99"/>
      <c r="E268" s="99"/>
      <c r="F268" s="99"/>
      <c r="G268" s="99"/>
    </row>
    <row r="269" spans="1:7" x14ac:dyDescent="0.25">
      <c r="A269"/>
      <c r="B269" s="99"/>
      <c r="C269" s="99"/>
      <c r="D269" s="99"/>
      <c r="E269" s="99"/>
      <c r="F269" s="99"/>
      <c r="G269" s="99"/>
    </row>
    <row r="270" spans="1:7" x14ac:dyDescent="0.25">
      <c r="A270"/>
      <c r="B270" s="99"/>
      <c r="C270" s="99"/>
      <c r="D270" s="99"/>
      <c r="E270" s="99"/>
      <c r="F270" s="99"/>
      <c r="G270" s="99"/>
    </row>
    <row r="271" spans="1:7" x14ac:dyDescent="0.25">
      <c r="A271"/>
      <c r="B271" s="99"/>
      <c r="C271" s="99"/>
      <c r="D271" s="99"/>
      <c r="E271" s="99"/>
      <c r="F271" s="99"/>
      <c r="G271" s="99"/>
    </row>
    <row r="272" spans="1:7" x14ac:dyDescent="0.25">
      <c r="A272"/>
      <c r="B272" s="99"/>
      <c r="C272" s="99"/>
      <c r="D272" s="99"/>
      <c r="E272" s="99"/>
      <c r="F272" s="99"/>
      <c r="G272" s="99"/>
    </row>
    <row r="273" spans="1:7" x14ac:dyDescent="0.25">
      <c r="A273"/>
      <c r="B273" s="99"/>
      <c r="C273" s="99"/>
      <c r="D273" s="99"/>
      <c r="E273" s="99"/>
      <c r="F273" s="99"/>
      <c r="G273" s="99"/>
    </row>
    <row r="274" spans="1:7" x14ac:dyDescent="0.25">
      <c r="A274"/>
      <c r="B274" s="99"/>
      <c r="C274" s="99"/>
      <c r="D274" s="99"/>
      <c r="E274" s="99"/>
      <c r="F274" s="99"/>
      <c r="G274" s="99"/>
    </row>
    <row r="275" spans="1:7" x14ac:dyDescent="0.25">
      <c r="A275"/>
      <c r="B275" s="99"/>
      <c r="C275" s="99"/>
      <c r="D275" s="99"/>
      <c r="E275" s="99"/>
      <c r="F275" s="99"/>
      <c r="G275" s="99"/>
    </row>
    <row r="276" spans="1:7" x14ac:dyDescent="0.25">
      <c r="A276"/>
      <c r="B276" s="99"/>
      <c r="C276" s="99"/>
      <c r="D276" s="99"/>
      <c r="E276" s="99"/>
      <c r="F276" s="99"/>
      <c r="G276" s="99"/>
    </row>
    <row r="277" spans="1:7" x14ac:dyDescent="0.25">
      <c r="A277"/>
      <c r="B277" s="99"/>
      <c r="C277" s="99"/>
      <c r="D277" s="99"/>
      <c r="E277" s="99"/>
      <c r="F277" s="99"/>
      <c r="G277" s="99"/>
    </row>
    <row r="278" spans="1:7" x14ac:dyDescent="0.25">
      <c r="A278"/>
      <c r="B278" s="99"/>
      <c r="C278" s="99"/>
      <c r="D278" s="99"/>
      <c r="E278" s="99"/>
      <c r="F278" s="99"/>
      <c r="G278" s="99"/>
    </row>
    <row r="279" spans="1:7" x14ac:dyDescent="0.25">
      <c r="A279"/>
      <c r="B279" s="99"/>
      <c r="C279" s="99"/>
      <c r="D279" s="99"/>
      <c r="E279" s="99"/>
      <c r="F279" s="99"/>
      <c r="G279" s="99"/>
    </row>
    <row r="280" spans="1:7" x14ac:dyDescent="0.25">
      <c r="A280"/>
      <c r="B280" s="99"/>
      <c r="C280" s="99"/>
      <c r="D280" s="99"/>
      <c r="E280" s="99"/>
      <c r="F280" s="99"/>
      <c r="G280" s="99"/>
    </row>
    <row r="281" spans="1:7" x14ac:dyDescent="0.25">
      <c r="A281"/>
      <c r="B281" s="99"/>
      <c r="C281" s="99"/>
      <c r="D281" s="99"/>
      <c r="E281" s="99"/>
      <c r="F281" s="99"/>
      <c r="G281" s="99"/>
    </row>
    <row r="282" spans="1:7" x14ac:dyDescent="0.25">
      <c r="A282"/>
      <c r="B282" s="99"/>
      <c r="C282" s="99"/>
      <c r="D282" s="99"/>
      <c r="E282" s="99"/>
      <c r="F282" s="99"/>
      <c r="G282" s="99"/>
    </row>
    <row r="283" spans="1:7" x14ac:dyDescent="0.25">
      <c r="A283"/>
      <c r="B283" s="99"/>
      <c r="C283" s="99"/>
      <c r="D283" s="99"/>
      <c r="E283" s="99"/>
      <c r="F283" s="99"/>
      <c r="G283" s="99"/>
    </row>
    <row r="284" spans="1:7" x14ac:dyDescent="0.25">
      <c r="A284"/>
      <c r="B284" s="99"/>
      <c r="C284" s="99"/>
      <c r="D284" s="99"/>
      <c r="E284" s="99"/>
      <c r="F284" s="99"/>
      <c r="G284" s="99"/>
    </row>
    <row r="285" spans="1:7" x14ac:dyDescent="0.25">
      <c r="A285"/>
      <c r="B285" s="99"/>
      <c r="C285" s="99"/>
      <c r="D285" s="99"/>
      <c r="E285" s="99"/>
      <c r="F285" s="99"/>
      <c r="G285" s="99"/>
    </row>
    <row r="286" spans="1:7" x14ac:dyDescent="0.25">
      <c r="A286"/>
      <c r="B286" s="99"/>
      <c r="C286" s="99"/>
      <c r="D286" s="99"/>
      <c r="E286" s="99"/>
      <c r="F286" s="99"/>
      <c r="G286" s="99"/>
    </row>
    <row r="287" spans="1:7" x14ac:dyDescent="0.25">
      <c r="A287"/>
      <c r="B287" s="99"/>
      <c r="C287" s="99"/>
      <c r="D287" s="99"/>
      <c r="E287" s="99"/>
      <c r="F287" s="99"/>
      <c r="G287" s="99"/>
    </row>
    <row r="288" spans="1:7" x14ac:dyDescent="0.25">
      <c r="A288"/>
      <c r="B288" s="99"/>
      <c r="C288" s="99"/>
      <c r="D288" s="99"/>
      <c r="E288" s="99"/>
      <c r="F288" s="99"/>
      <c r="G288" s="99"/>
    </row>
    <row r="289" spans="1:7" x14ac:dyDescent="0.25">
      <c r="A289"/>
      <c r="B289" s="99"/>
      <c r="C289" s="99"/>
      <c r="D289" s="99"/>
      <c r="E289" s="99"/>
      <c r="F289" s="99"/>
      <c r="G289" s="99"/>
    </row>
    <row r="290" spans="1:7" x14ac:dyDescent="0.25">
      <c r="A290"/>
      <c r="B290" s="99"/>
      <c r="C290" s="99"/>
      <c r="D290" s="99"/>
      <c r="E290" s="99"/>
      <c r="F290" s="99"/>
      <c r="G290" s="99"/>
    </row>
    <row r="291" spans="1:7" x14ac:dyDescent="0.25">
      <c r="A291"/>
      <c r="B291" s="99"/>
      <c r="C291" s="99"/>
      <c r="D291" s="99"/>
      <c r="E291" s="99"/>
      <c r="F291" s="99"/>
      <c r="G291" s="99"/>
    </row>
    <row r="292" spans="1:7" x14ac:dyDescent="0.25">
      <c r="A292"/>
      <c r="B292" s="99"/>
      <c r="C292" s="99"/>
      <c r="D292" s="99"/>
      <c r="E292" s="99"/>
      <c r="F292" s="99"/>
      <c r="G292" s="99"/>
    </row>
    <row r="293" spans="1:7" x14ac:dyDescent="0.25">
      <c r="A293"/>
      <c r="B293" s="99"/>
      <c r="C293" s="99"/>
      <c r="D293" s="99"/>
      <c r="E293" s="99"/>
      <c r="F293" s="99"/>
      <c r="G293" s="99"/>
    </row>
    <row r="294" spans="1:7" x14ac:dyDescent="0.25">
      <c r="A294"/>
      <c r="B294" s="99"/>
      <c r="C294" s="99"/>
      <c r="D294" s="99"/>
      <c r="E294" s="99"/>
      <c r="F294" s="99"/>
      <c r="G294" s="99"/>
    </row>
    <row r="295" spans="1:7" x14ac:dyDescent="0.25">
      <c r="A295"/>
      <c r="B295" s="99"/>
      <c r="C295" s="99"/>
      <c r="D295" s="99"/>
      <c r="E295" s="99"/>
      <c r="F295" s="99"/>
      <c r="G295" s="99"/>
    </row>
    <row r="296" spans="1:7" x14ac:dyDescent="0.25">
      <c r="A296"/>
      <c r="B296" s="99"/>
      <c r="C296" s="99"/>
      <c r="D296" s="99"/>
      <c r="E296" s="99"/>
      <c r="F296" s="99"/>
      <c r="G296" s="99"/>
    </row>
    <row r="297" spans="1:7" x14ac:dyDescent="0.25">
      <c r="A297"/>
      <c r="B297" s="99"/>
      <c r="C297" s="99"/>
      <c r="D297" s="99"/>
      <c r="E297" s="99"/>
      <c r="F297" s="99"/>
      <c r="G297" s="99"/>
    </row>
    <row r="298" spans="1:7" x14ac:dyDescent="0.25">
      <c r="A298"/>
      <c r="B298" s="99"/>
      <c r="C298" s="99"/>
      <c r="D298" s="99"/>
      <c r="E298" s="99"/>
      <c r="F298" s="99"/>
      <c r="G298" s="99"/>
    </row>
    <row r="299" spans="1:7" x14ac:dyDescent="0.25">
      <c r="A299"/>
      <c r="B299" s="99"/>
      <c r="C299" s="99"/>
      <c r="D299" s="99"/>
      <c r="E299" s="99"/>
      <c r="F299" s="99"/>
      <c r="G299" s="99"/>
    </row>
    <row r="300" spans="1:7" x14ac:dyDescent="0.25">
      <c r="A300"/>
      <c r="B300" s="99"/>
      <c r="C300" s="99"/>
      <c r="D300" s="99"/>
      <c r="E300" s="99"/>
      <c r="F300" s="99"/>
      <c r="G300" s="99"/>
    </row>
    <row r="301" spans="1:7" x14ac:dyDescent="0.25">
      <c r="A301"/>
      <c r="B301" s="99"/>
      <c r="C301" s="99"/>
      <c r="D301" s="99"/>
      <c r="E301" s="99"/>
      <c r="F301" s="99"/>
      <c r="G301" s="99"/>
    </row>
    <row r="302" spans="1:7" x14ac:dyDescent="0.25">
      <c r="A302"/>
      <c r="B302" s="99"/>
      <c r="C302" s="99"/>
      <c r="D302" s="99"/>
      <c r="E302" s="99"/>
      <c r="F302" s="99"/>
      <c r="G302" s="99"/>
    </row>
    <row r="303" spans="1:7" x14ac:dyDescent="0.25">
      <c r="A303"/>
      <c r="B303" s="99"/>
      <c r="C303" s="99"/>
      <c r="D303" s="99"/>
      <c r="E303" s="99"/>
      <c r="F303" s="99"/>
      <c r="G303" s="99"/>
    </row>
    <row r="304" spans="1:7" x14ac:dyDescent="0.25">
      <c r="A304"/>
      <c r="B304" s="99"/>
      <c r="C304" s="99"/>
      <c r="D304" s="99"/>
      <c r="E304" s="99"/>
      <c r="F304" s="99"/>
      <c r="G304" s="99"/>
    </row>
    <row r="305" spans="1:7" x14ac:dyDescent="0.25">
      <c r="A305"/>
      <c r="B305" s="99"/>
      <c r="C305" s="99"/>
      <c r="D305" s="99"/>
      <c r="E305" s="99"/>
      <c r="F305" s="99"/>
      <c r="G305" s="99"/>
    </row>
    <row r="306" spans="1:7" x14ac:dyDescent="0.25">
      <c r="A306"/>
      <c r="B306" s="99"/>
      <c r="C306" s="99"/>
      <c r="D306" s="99"/>
      <c r="E306" s="99"/>
      <c r="F306" s="99"/>
      <c r="G306" s="99"/>
    </row>
    <row r="307" spans="1:7" x14ac:dyDescent="0.25">
      <c r="A307"/>
      <c r="B307" s="99"/>
      <c r="C307" s="99"/>
      <c r="D307" s="99"/>
      <c r="E307" s="99"/>
      <c r="F307" s="99"/>
      <c r="G307" s="99"/>
    </row>
    <row r="308" spans="1:7" x14ac:dyDescent="0.25">
      <c r="A308"/>
      <c r="B308" s="99"/>
      <c r="C308" s="99"/>
      <c r="D308" s="99"/>
      <c r="E308" s="99"/>
      <c r="F308" s="99"/>
      <c r="G308" s="99"/>
    </row>
    <row r="309" spans="1:7" x14ac:dyDescent="0.25">
      <c r="A309"/>
      <c r="B309" s="99"/>
      <c r="C309" s="99"/>
      <c r="D309" s="99"/>
      <c r="E309" s="99"/>
      <c r="F309" s="99"/>
      <c r="G309" s="99"/>
    </row>
    <row r="310" spans="1:7" x14ac:dyDescent="0.25">
      <c r="A310"/>
      <c r="B310" s="99"/>
      <c r="C310" s="99"/>
      <c r="D310" s="99"/>
      <c r="E310" s="99"/>
      <c r="F310" s="99"/>
      <c r="G310" s="99"/>
    </row>
    <row r="311" spans="1:7" x14ac:dyDescent="0.25">
      <c r="A311"/>
      <c r="B311" s="99"/>
      <c r="C311" s="99"/>
      <c r="D311" s="99"/>
      <c r="E311" s="99"/>
      <c r="F311" s="99"/>
      <c r="G311" s="99"/>
    </row>
    <row r="312" spans="1:7" x14ac:dyDescent="0.25">
      <c r="A312"/>
      <c r="B312" s="99"/>
      <c r="C312" s="99"/>
      <c r="D312" s="99"/>
      <c r="E312" s="99"/>
      <c r="F312" s="99"/>
      <c r="G312" s="99"/>
    </row>
    <row r="313" spans="1:7" x14ac:dyDescent="0.25">
      <c r="A313"/>
      <c r="B313" s="99"/>
      <c r="C313" s="99"/>
      <c r="D313" s="99"/>
      <c r="E313" s="99"/>
      <c r="F313" s="99"/>
      <c r="G313" s="99"/>
    </row>
    <row r="314" spans="1:7" x14ac:dyDescent="0.25">
      <c r="A314"/>
      <c r="B314" s="99"/>
      <c r="C314" s="99"/>
      <c r="D314" s="99"/>
      <c r="E314" s="99"/>
      <c r="F314" s="99"/>
      <c r="G314" s="99"/>
    </row>
    <row r="315" spans="1:7" x14ac:dyDescent="0.25">
      <c r="A315"/>
      <c r="B315" s="99"/>
      <c r="C315" s="99"/>
      <c r="D315" s="99"/>
      <c r="E315" s="99"/>
      <c r="F315" s="99"/>
      <c r="G315" s="99"/>
    </row>
    <row r="316" spans="1:7" x14ac:dyDescent="0.25">
      <c r="A316"/>
      <c r="B316" s="99"/>
      <c r="C316" s="99"/>
      <c r="D316" s="99"/>
      <c r="E316" s="99"/>
      <c r="F316" s="99"/>
      <c r="G316" s="99"/>
    </row>
    <row r="317" spans="1:7" x14ac:dyDescent="0.25">
      <c r="A317"/>
      <c r="B317" s="99"/>
      <c r="C317" s="99"/>
      <c r="D317" s="99"/>
      <c r="E317" s="99"/>
      <c r="F317" s="99"/>
      <c r="G317" s="99"/>
    </row>
    <row r="318" spans="1:7" x14ac:dyDescent="0.25">
      <c r="A318"/>
      <c r="B318" s="99"/>
      <c r="C318" s="99"/>
      <c r="D318" s="99"/>
      <c r="E318" s="99"/>
      <c r="F318" s="99"/>
      <c r="G318" s="99"/>
    </row>
    <row r="319" spans="1:7" x14ac:dyDescent="0.25">
      <c r="A319"/>
      <c r="B319" s="99"/>
      <c r="C319" s="99"/>
      <c r="D319" s="99"/>
      <c r="E319" s="99"/>
      <c r="F319" s="99"/>
      <c r="G319" s="99"/>
    </row>
    <row r="320" spans="1:7" x14ac:dyDescent="0.25">
      <c r="A320"/>
      <c r="B320" s="99"/>
      <c r="C320" s="99"/>
      <c r="D320" s="99"/>
      <c r="E320" s="99"/>
      <c r="F320" s="99"/>
      <c r="G320" s="99"/>
    </row>
    <row r="321" spans="1:7" x14ac:dyDescent="0.25">
      <c r="A321"/>
      <c r="B321" s="99"/>
      <c r="C321" s="99"/>
      <c r="D321" s="99"/>
      <c r="E321" s="99"/>
      <c r="F321" s="99"/>
      <c r="G321" s="99"/>
    </row>
    <row r="322" spans="1:7" x14ac:dyDescent="0.25">
      <c r="A322"/>
      <c r="B322" s="99"/>
      <c r="C322" s="99"/>
      <c r="D322" s="99"/>
      <c r="E322" s="99"/>
      <c r="F322" s="99"/>
      <c r="G322" s="99"/>
    </row>
    <row r="323" spans="1:7" x14ac:dyDescent="0.25">
      <c r="A323"/>
      <c r="B323" s="99"/>
      <c r="C323" s="99"/>
      <c r="D323" s="99"/>
      <c r="E323" s="99"/>
      <c r="F323" s="99"/>
      <c r="G323" s="99"/>
    </row>
    <row r="324" spans="1:7" x14ac:dyDescent="0.25">
      <c r="A324"/>
      <c r="B324" s="99"/>
      <c r="C324" s="99"/>
      <c r="D324" s="99"/>
      <c r="E324" s="99"/>
      <c r="F324" s="99"/>
      <c r="G324" s="99"/>
    </row>
    <row r="325" spans="1:7" x14ac:dyDescent="0.25">
      <c r="A325"/>
      <c r="B325" s="99"/>
      <c r="C325" s="99"/>
      <c r="D325" s="99"/>
      <c r="E325" s="99"/>
      <c r="F325" s="99"/>
      <c r="G325" s="99"/>
    </row>
    <row r="326" spans="1:7" x14ac:dyDescent="0.25">
      <c r="A326"/>
      <c r="B326" s="99"/>
      <c r="C326" s="99"/>
      <c r="D326" s="99"/>
      <c r="E326" s="99"/>
      <c r="F326" s="99"/>
      <c r="G326" s="99"/>
    </row>
    <row r="327" spans="1:7" x14ac:dyDescent="0.25">
      <c r="A327"/>
      <c r="B327" s="99"/>
      <c r="C327" s="99"/>
      <c r="D327" s="99"/>
      <c r="E327" s="99"/>
      <c r="F327" s="99"/>
      <c r="G327" s="99"/>
    </row>
    <row r="328" spans="1:7" x14ac:dyDescent="0.25">
      <c r="A328"/>
      <c r="B328" s="99"/>
      <c r="C328" s="99"/>
      <c r="D328" s="99"/>
      <c r="E328" s="99"/>
      <c r="F328" s="99"/>
      <c r="G328" s="99"/>
    </row>
    <row r="329" spans="1:7" x14ac:dyDescent="0.25">
      <c r="A329"/>
      <c r="B329" s="99"/>
      <c r="C329" s="99"/>
      <c r="D329" s="99"/>
      <c r="E329" s="99"/>
      <c r="F329" s="99"/>
      <c r="G329" s="99"/>
    </row>
    <row r="330" spans="1:7" x14ac:dyDescent="0.25">
      <c r="A330"/>
      <c r="B330" s="99"/>
      <c r="C330" s="99"/>
      <c r="D330" s="99"/>
      <c r="E330" s="99"/>
      <c r="F330" s="99"/>
      <c r="G330" s="99"/>
    </row>
    <row r="331" spans="1:7" x14ac:dyDescent="0.25">
      <c r="A331"/>
      <c r="B331" s="99"/>
      <c r="C331" s="99"/>
      <c r="D331" s="99"/>
      <c r="E331" s="99"/>
      <c r="F331" s="99"/>
      <c r="G331" s="99"/>
    </row>
    <row r="332" spans="1:7" x14ac:dyDescent="0.25">
      <c r="A332"/>
      <c r="B332" s="99"/>
      <c r="C332" s="99"/>
      <c r="D332" s="99"/>
      <c r="E332" s="99"/>
      <c r="F332" s="99"/>
      <c r="G332" s="99"/>
    </row>
    <row r="333" spans="1:7" x14ac:dyDescent="0.25">
      <c r="A333"/>
      <c r="B333" s="99"/>
      <c r="C333" s="99"/>
      <c r="D333" s="99"/>
      <c r="E333" s="99"/>
      <c r="F333" s="99"/>
      <c r="G333" s="99"/>
    </row>
    <row r="334" spans="1:7" x14ac:dyDescent="0.25">
      <c r="A334"/>
      <c r="B334" s="99"/>
      <c r="C334" s="99"/>
      <c r="D334" s="99"/>
      <c r="E334" s="99"/>
      <c r="F334" s="99"/>
      <c r="G334" s="99"/>
    </row>
    <row r="335" spans="1:7" x14ac:dyDescent="0.25">
      <c r="A335"/>
      <c r="B335" s="99"/>
      <c r="C335" s="99"/>
      <c r="D335" s="99"/>
      <c r="E335" s="99"/>
      <c r="F335" s="99"/>
      <c r="G335" s="99"/>
    </row>
    <row r="336" spans="1:7" x14ac:dyDescent="0.25">
      <c r="A336"/>
      <c r="B336" s="99"/>
      <c r="C336" s="99"/>
      <c r="D336" s="99"/>
      <c r="E336" s="99"/>
      <c r="F336" s="99"/>
      <c r="G336" s="99"/>
    </row>
    <row r="337" spans="1:7" x14ac:dyDescent="0.25">
      <c r="A337"/>
      <c r="B337" s="99"/>
      <c r="C337" s="99"/>
      <c r="D337" s="99"/>
      <c r="E337" s="99"/>
      <c r="F337" s="99"/>
      <c r="G337" s="99"/>
    </row>
    <row r="338" spans="1:7" x14ac:dyDescent="0.25">
      <c r="A338"/>
      <c r="B338" s="99"/>
      <c r="C338" s="99"/>
      <c r="D338" s="99"/>
      <c r="E338" s="99"/>
      <c r="F338" s="99"/>
      <c r="G338" s="99"/>
    </row>
    <row r="339" spans="1:7" x14ac:dyDescent="0.25">
      <c r="A339"/>
      <c r="B339" s="99"/>
      <c r="C339" s="99"/>
      <c r="D339" s="99"/>
      <c r="E339" s="99"/>
      <c r="F339" s="99"/>
      <c r="G339" s="99"/>
    </row>
    <row r="340" spans="1:7" x14ac:dyDescent="0.25">
      <c r="A340"/>
      <c r="B340" s="99"/>
      <c r="C340" s="99"/>
      <c r="D340" s="99"/>
      <c r="E340" s="99"/>
      <c r="F340" s="99"/>
      <c r="G340" s="99"/>
    </row>
    <row r="341" spans="1:7" x14ac:dyDescent="0.25">
      <c r="A341"/>
      <c r="B341" s="99"/>
      <c r="C341" s="99"/>
      <c r="D341" s="99"/>
      <c r="E341" s="99"/>
      <c r="F341" s="99"/>
      <c r="G341" s="99"/>
    </row>
    <row r="342" spans="1:7" x14ac:dyDescent="0.25">
      <c r="A342"/>
      <c r="B342" s="99"/>
      <c r="C342" s="99"/>
      <c r="D342" s="99"/>
      <c r="E342" s="99"/>
      <c r="F342" s="99"/>
      <c r="G342" s="99"/>
    </row>
    <row r="343" spans="1:7" x14ac:dyDescent="0.25">
      <c r="A343"/>
      <c r="B343" s="99"/>
      <c r="C343" s="99"/>
      <c r="D343" s="99"/>
      <c r="E343" s="99"/>
      <c r="F343" s="99"/>
      <c r="G343" s="99"/>
    </row>
    <row r="344" spans="1:7" x14ac:dyDescent="0.25">
      <c r="A344"/>
      <c r="B344" s="99"/>
      <c r="C344" s="99"/>
      <c r="D344" s="99"/>
      <c r="E344" s="99"/>
      <c r="F344" s="99"/>
      <c r="G344" s="99"/>
    </row>
    <row r="345" spans="1:7" x14ac:dyDescent="0.25">
      <c r="A345"/>
      <c r="B345" s="99"/>
      <c r="C345" s="99"/>
      <c r="D345" s="99"/>
      <c r="E345" s="99"/>
      <c r="F345" s="99"/>
      <c r="G345" s="99"/>
    </row>
    <row r="346" spans="1:7" x14ac:dyDescent="0.25">
      <c r="A346"/>
      <c r="B346" s="99"/>
      <c r="C346" s="99"/>
      <c r="D346" s="99"/>
      <c r="E346" s="99"/>
      <c r="F346" s="99"/>
      <c r="G346" s="99"/>
    </row>
    <row r="347" spans="1:7" x14ac:dyDescent="0.25">
      <c r="A347"/>
      <c r="B347" s="99"/>
      <c r="C347" s="99"/>
      <c r="D347" s="99"/>
      <c r="E347" s="99"/>
      <c r="F347" s="99"/>
      <c r="G347" s="99"/>
    </row>
    <row r="348" spans="1:7" x14ac:dyDescent="0.25">
      <c r="A348"/>
      <c r="B348" s="99"/>
      <c r="C348" s="99"/>
      <c r="D348" s="99"/>
      <c r="E348" s="99"/>
      <c r="F348" s="99"/>
      <c r="G348" s="99"/>
    </row>
    <row r="349" spans="1:7" x14ac:dyDescent="0.25">
      <c r="A349"/>
      <c r="B349" s="99"/>
      <c r="C349" s="99"/>
      <c r="D349" s="99"/>
      <c r="E349" s="99"/>
      <c r="F349" s="99"/>
      <c r="G349" s="99"/>
    </row>
    <row r="350" spans="1:7" x14ac:dyDescent="0.25">
      <c r="A350"/>
      <c r="B350" s="99"/>
      <c r="C350" s="99"/>
      <c r="D350" s="99"/>
      <c r="E350" s="99"/>
      <c r="F350" s="99"/>
      <c r="G350" s="99"/>
    </row>
    <row r="351" spans="1:7" x14ac:dyDescent="0.25">
      <c r="A351"/>
      <c r="B351" s="99"/>
      <c r="C351" s="99"/>
      <c r="D351" s="99"/>
      <c r="E351" s="99"/>
      <c r="F351" s="99"/>
      <c r="G351" s="99"/>
    </row>
  </sheetData>
  <sheetProtection algorithmName="SHA-512" hashValue="5mJyIaxozzWWJIC0aRLEbjIfm98Cy2/e99MDUWfPF4O8evJPptnXbrV1HbHnd0TRTPivfpAUCOiZub7OsZ5fiw==" saltValue="Y+xNJR0AGYJ1KPLCVlRAS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1"/>
  <dimension ref="A1:J102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10" ht="36" customHeight="1" x14ac:dyDescent="0.25">
      <c r="A1" s="210" t="s">
        <v>406</v>
      </c>
      <c r="B1" s="210"/>
    </row>
    <row r="2" spans="1:10" x14ac:dyDescent="0.25">
      <c r="A2" s="102" t="s">
        <v>3</v>
      </c>
      <c r="B2" s="96">
        <v>280500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10" ht="75" x14ac:dyDescent="0.25">
      <c r="A5" s="96" t="s">
        <v>59</v>
      </c>
      <c r="B5" s="96" t="s">
        <v>335</v>
      </c>
      <c r="C5" s="96" t="s">
        <v>431</v>
      </c>
      <c r="D5" s="96" t="s">
        <v>611</v>
      </c>
      <c r="E5" s="98">
        <v>42527</v>
      </c>
      <c r="F5" s="98">
        <v>42613</v>
      </c>
      <c r="G5" s="96">
        <v>30</v>
      </c>
      <c r="H5" s="96">
        <v>30</v>
      </c>
      <c r="I5" s="115">
        <v>9.6</v>
      </c>
    </row>
    <row r="6" spans="1:10" ht="45" x14ac:dyDescent="0.25">
      <c r="A6" s="96" t="s">
        <v>92</v>
      </c>
      <c r="B6" s="96" t="s">
        <v>335</v>
      </c>
      <c r="C6" s="96" t="s">
        <v>431</v>
      </c>
      <c r="D6" s="96" t="s">
        <v>611</v>
      </c>
      <c r="E6" s="98">
        <v>42527</v>
      </c>
      <c r="F6" s="98">
        <v>42613</v>
      </c>
      <c r="G6" s="96">
        <v>5</v>
      </c>
      <c r="H6" s="96">
        <v>5</v>
      </c>
      <c r="I6" s="115">
        <v>4.95</v>
      </c>
    </row>
    <row r="7" spans="1:10" s="96" customFormat="1" ht="45" x14ac:dyDescent="0.25">
      <c r="A7" s="96" t="s">
        <v>123</v>
      </c>
      <c r="B7" s="96" t="s">
        <v>335</v>
      </c>
      <c r="C7" s="96" t="s">
        <v>431</v>
      </c>
      <c r="D7" s="96" t="s">
        <v>611</v>
      </c>
      <c r="E7" s="98">
        <v>42527</v>
      </c>
      <c r="F7" s="98">
        <v>42613</v>
      </c>
      <c r="G7" s="96">
        <v>2</v>
      </c>
      <c r="H7" s="96">
        <v>2</v>
      </c>
      <c r="I7" s="115">
        <v>11.68</v>
      </c>
    </row>
    <row r="8" spans="1:10" s="96" customFormat="1" ht="45" x14ac:dyDescent="0.25">
      <c r="A8" s="96" t="s">
        <v>132</v>
      </c>
      <c r="B8" s="96" t="s">
        <v>335</v>
      </c>
      <c r="C8" s="96" t="s">
        <v>423</v>
      </c>
      <c r="D8" s="96" t="s">
        <v>611</v>
      </c>
      <c r="E8" s="98">
        <v>42524</v>
      </c>
      <c r="F8" s="98">
        <v>42576</v>
      </c>
      <c r="G8" s="96">
        <v>10</v>
      </c>
      <c r="H8" s="96">
        <v>10</v>
      </c>
      <c r="I8" s="115">
        <v>20</v>
      </c>
      <c r="J8" s="114"/>
    </row>
    <row r="9" spans="1:10" s="96" customFormat="1" ht="90" x14ac:dyDescent="0.25">
      <c r="A9" s="96" t="s">
        <v>138</v>
      </c>
      <c r="B9" s="96" t="s">
        <v>335</v>
      </c>
      <c r="C9" s="96" t="s">
        <v>421</v>
      </c>
      <c r="D9" s="96" t="s">
        <v>611</v>
      </c>
      <c r="E9" s="98">
        <v>42524</v>
      </c>
      <c r="F9" s="98">
        <v>42766</v>
      </c>
      <c r="G9" s="96">
        <v>30</v>
      </c>
      <c r="H9" s="96">
        <v>30</v>
      </c>
      <c r="I9" s="115">
        <v>423</v>
      </c>
    </row>
    <row r="10" spans="1:10" s="96" customFormat="1" ht="105" x14ac:dyDescent="0.25">
      <c r="A10" s="96" t="s">
        <v>137</v>
      </c>
      <c r="B10" s="96" t="s">
        <v>335</v>
      </c>
      <c r="C10" s="96" t="s">
        <v>420</v>
      </c>
      <c r="D10" s="96" t="s">
        <v>611</v>
      </c>
      <c r="E10" s="98">
        <v>42524</v>
      </c>
      <c r="F10" s="98">
        <v>42579</v>
      </c>
      <c r="G10" s="96">
        <v>5</v>
      </c>
      <c r="H10" s="96">
        <v>5</v>
      </c>
      <c r="I10" s="115">
        <v>57.1</v>
      </c>
    </row>
    <row r="11" spans="1:10" s="96" customFormat="1" ht="30" x14ac:dyDescent="0.25">
      <c r="A11" s="96" t="s">
        <v>179</v>
      </c>
      <c r="B11" s="96" t="s">
        <v>335</v>
      </c>
      <c r="C11" s="96" t="s">
        <v>423</v>
      </c>
      <c r="D11" s="96" t="s">
        <v>611</v>
      </c>
      <c r="E11" s="98">
        <v>42524</v>
      </c>
      <c r="F11" s="98">
        <v>42576</v>
      </c>
      <c r="G11" s="96">
        <v>2</v>
      </c>
      <c r="H11" s="96">
        <v>2</v>
      </c>
      <c r="I11" s="115">
        <v>5.6</v>
      </c>
      <c r="J11" s="114"/>
    </row>
    <row r="12" spans="1:10" s="96" customFormat="1" ht="45" x14ac:dyDescent="0.25">
      <c r="A12" s="96" t="s">
        <v>52</v>
      </c>
      <c r="B12" s="96" t="s">
        <v>335</v>
      </c>
      <c r="C12" s="96" t="s">
        <v>424</v>
      </c>
      <c r="D12" s="96" t="s">
        <v>611</v>
      </c>
      <c r="E12" s="98">
        <v>42524</v>
      </c>
      <c r="F12" s="98">
        <v>42579</v>
      </c>
      <c r="G12" s="96">
        <v>30</v>
      </c>
      <c r="H12" s="96">
        <v>30</v>
      </c>
      <c r="I12" s="115">
        <v>17.099999999999998</v>
      </c>
    </row>
    <row r="13" spans="1:10" s="96" customFormat="1" ht="45" x14ac:dyDescent="0.25">
      <c r="A13" s="96" t="s">
        <v>68</v>
      </c>
      <c r="B13" s="96" t="s">
        <v>335</v>
      </c>
      <c r="C13" s="96" t="s">
        <v>424</v>
      </c>
      <c r="D13" s="96" t="s">
        <v>611</v>
      </c>
      <c r="E13" s="98">
        <v>42524</v>
      </c>
      <c r="F13" s="98">
        <v>42579</v>
      </c>
      <c r="G13" s="96">
        <v>30</v>
      </c>
      <c r="H13" s="96">
        <v>30</v>
      </c>
      <c r="I13" s="115">
        <v>25.5</v>
      </c>
    </row>
    <row r="14" spans="1:10" s="96" customFormat="1" ht="45" x14ac:dyDescent="0.25">
      <c r="A14" s="96" t="s">
        <v>128</v>
      </c>
      <c r="B14" s="96" t="s">
        <v>335</v>
      </c>
      <c r="C14" s="96" t="s">
        <v>477</v>
      </c>
      <c r="D14" s="96" t="s">
        <v>478</v>
      </c>
      <c r="E14" s="96" t="s">
        <v>477</v>
      </c>
      <c r="F14" s="96" t="s">
        <v>477</v>
      </c>
      <c r="G14" s="96">
        <v>1</v>
      </c>
      <c r="H14" s="96" t="s">
        <v>477</v>
      </c>
      <c r="I14" s="115">
        <v>0</v>
      </c>
    </row>
    <row r="15" spans="1:10" s="96" customFormat="1" ht="30" x14ac:dyDescent="0.25">
      <c r="A15" s="96" t="s">
        <v>168</v>
      </c>
      <c r="B15" s="96" t="s">
        <v>335</v>
      </c>
      <c r="C15" s="96" t="s">
        <v>431</v>
      </c>
      <c r="D15" s="96" t="s">
        <v>611</v>
      </c>
      <c r="E15" s="98">
        <v>42527</v>
      </c>
      <c r="F15" s="98">
        <v>42613</v>
      </c>
      <c r="G15" s="96">
        <v>10</v>
      </c>
      <c r="H15" s="96">
        <v>10</v>
      </c>
      <c r="I15" s="115">
        <v>12.1</v>
      </c>
    </row>
    <row r="16" spans="1:10" s="96" customFormat="1" ht="30" x14ac:dyDescent="0.25">
      <c r="A16" s="96" t="s">
        <v>62</v>
      </c>
      <c r="B16" s="96" t="s">
        <v>335</v>
      </c>
      <c r="C16" s="96" t="s">
        <v>424</v>
      </c>
      <c r="D16" s="96" t="s">
        <v>611</v>
      </c>
      <c r="E16" s="98">
        <v>42524</v>
      </c>
      <c r="F16" s="98">
        <v>42579</v>
      </c>
      <c r="G16" s="96">
        <v>30</v>
      </c>
      <c r="H16" s="96">
        <v>30</v>
      </c>
      <c r="I16" s="115">
        <v>39</v>
      </c>
    </row>
    <row r="17" spans="1:10" s="96" customFormat="1" ht="30" x14ac:dyDescent="0.25">
      <c r="A17" s="96" t="s">
        <v>166</v>
      </c>
      <c r="B17" s="96" t="s">
        <v>335</v>
      </c>
      <c r="C17" s="96" t="s">
        <v>425</v>
      </c>
      <c r="D17" s="96" t="s">
        <v>611</v>
      </c>
      <c r="E17" s="98">
        <v>42527</v>
      </c>
      <c r="F17" s="98">
        <v>42579</v>
      </c>
      <c r="G17" s="96">
        <v>10</v>
      </c>
      <c r="H17" s="96">
        <v>10</v>
      </c>
      <c r="I17" s="115">
        <v>9.3999999999999986</v>
      </c>
    </row>
    <row r="18" spans="1:10" s="96" customFormat="1" ht="30" x14ac:dyDescent="0.25">
      <c r="A18" s="96" t="s">
        <v>178</v>
      </c>
      <c r="B18" s="96" t="s">
        <v>335</v>
      </c>
      <c r="C18" s="96" t="s">
        <v>431</v>
      </c>
      <c r="D18" s="96" t="s">
        <v>611</v>
      </c>
      <c r="E18" s="98">
        <v>42527</v>
      </c>
      <c r="F18" s="98">
        <v>42613</v>
      </c>
      <c r="G18" s="96">
        <v>2</v>
      </c>
      <c r="H18" s="96">
        <v>2</v>
      </c>
      <c r="I18" s="115">
        <v>5.38</v>
      </c>
      <c r="J18" s="114"/>
    </row>
    <row r="19" spans="1:10" s="96" customFormat="1" ht="45" x14ac:dyDescent="0.25">
      <c r="A19" s="96" t="s">
        <v>110</v>
      </c>
      <c r="B19" s="96" t="s">
        <v>335</v>
      </c>
      <c r="C19" s="96" t="s">
        <v>414</v>
      </c>
      <c r="D19" s="96" t="s">
        <v>611</v>
      </c>
      <c r="E19" s="98">
        <v>42524</v>
      </c>
      <c r="F19" s="98">
        <v>42612</v>
      </c>
      <c r="G19" s="96">
        <v>30</v>
      </c>
      <c r="H19" s="96">
        <v>30</v>
      </c>
      <c r="I19" s="115">
        <v>29.099999999999998</v>
      </c>
    </row>
    <row r="20" spans="1:10" s="96" customFormat="1" ht="45" x14ac:dyDescent="0.25">
      <c r="A20" s="96" t="s">
        <v>131</v>
      </c>
      <c r="B20" s="96" t="s">
        <v>335</v>
      </c>
      <c r="C20" s="96" t="s">
        <v>477</v>
      </c>
      <c r="D20" s="96" t="s">
        <v>478</v>
      </c>
      <c r="E20" s="96" t="s">
        <v>477</v>
      </c>
      <c r="F20" s="96" t="s">
        <v>477</v>
      </c>
      <c r="G20" s="96">
        <v>30</v>
      </c>
      <c r="H20" s="96" t="s">
        <v>477</v>
      </c>
      <c r="I20" s="115">
        <v>0</v>
      </c>
    </row>
    <row r="21" spans="1:10" s="96" customFormat="1" ht="60" x14ac:dyDescent="0.25">
      <c r="A21" s="96" t="s">
        <v>133</v>
      </c>
      <c r="B21" s="96" t="s">
        <v>335</v>
      </c>
      <c r="C21" s="96" t="s">
        <v>427</v>
      </c>
      <c r="D21" s="96" t="s">
        <v>696</v>
      </c>
      <c r="E21" s="98">
        <v>42527</v>
      </c>
      <c r="F21" s="96" t="s">
        <v>671</v>
      </c>
      <c r="G21" s="96">
        <v>10</v>
      </c>
      <c r="H21" s="96">
        <v>10</v>
      </c>
      <c r="I21" s="115">
        <v>36.5</v>
      </c>
    </row>
    <row r="22" spans="1:10" s="96" customFormat="1" ht="60.75" thickBot="1" x14ac:dyDescent="0.3">
      <c r="A22" s="96" t="s">
        <v>160</v>
      </c>
      <c r="B22" s="96" t="s">
        <v>335</v>
      </c>
      <c r="C22" s="96" t="s">
        <v>420</v>
      </c>
      <c r="D22" s="96" t="s">
        <v>611</v>
      </c>
      <c r="E22" s="98">
        <v>42524</v>
      </c>
      <c r="F22" s="98">
        <v>42579</v>
      </c>
      <c r="G22" s="96">
        <v>2</v>
      </c>
      <c r="H22" s="96">
        <v>2</v>
      </c>
      <c r="I22" s="115">
        <v>129</v>
      </c>
    </row>
    <row r="23" spans="1:10" s="96" customFormat="1" ht="16.5" thickTop="1" thickBot="1" x14ac:dyDescent="0.3">
      <c r="A23" s="104" t="s">
        <v>357</v>
      </c>
      <c r="B23" s="105"/>
      <c r="C23" s="106"/>
      <c r="D23" s="106"/>
      <c r="E23" s="106"/>
      <c r="F23" s="106"/>
      <c r="G23" s="107">
        <f>SUM(G5:G22)</f>
        <v>269</v>
      </c>
      <c r="H23" s="107">
        <f>SUM(H5:H22)</f>
        <v>238</v>
      </c>
      <c r="I23" s="108">
        <f>SUM(I5:I22)</f>
        <v>835.0100000000001</v>
      </c>
    </row>
    <row r="24" spans="1:10" s="96" customFormat="1" ht="15.75" thickTop="1" x14ac:dyDescent="0.25">
      <c r="A24" s="111"/>
      <c r="B24" s="111"/>
      <c r="C24" s="111"/>
      <c r="D24" s="111"/>
      <c r="E24" s="111"/>
      <c r="F24" s="111"/>
      <c r="G24" s="112"/>
      <c r="H24" s="112"/>
      <c r="I24" s="113"/>
      <c r="J24" s="114"/>
    </row>
    <row r="25" spans="1:10" s="96" customFormat="1" x14ac:dyDescent="0.25">
      <c r="A25" s="100" t="s">
        <v>359</v>
      </c>
      <c r="B25" s="99"/>
      <c r="C25" s="99"/>
      <c r="D25" s="99"/>
      <c r="E25" s="99"/>
      <c r="F25" s="99"/>
      <c r="G25" s="99"/>
      <c r="I25" s="109"/>
    </row>
    <row r="26" spans="1:10" s="96" customFormat="1" x14ac:dyDescent="0.25">
      <c r="A26"/>
      <c r="B26" s="99"/>
      <c r="C26" s="99"/>
      <c r="D26" s="99"/>
      <c r="E26" s="99"/>
      <c r="F26" s="99"/>
      <c r="G26" s="99"/>
      <c r="I26" s="109"/>
    </row>
    <row r="27" spans="1:10" s="96" customFormat="1" x14ac:dyDescent="0.25">
      <c r="A27"/>
      <c r="B27" s="99"/>
      <c r="C27" s="99"/>
      <c r="D27" s="99"/>
      <c r="E27" s="99"/>
      <c r="F27" s="99"/>
      <c r="G27" s="99"/>
      <c r="I27" s="109"/>
    </row>
    <row r="28" spans="1:10" s="96" customFormat="1" x14ac:dyDescent="0.25">
      <c r="A28"/>
      <c r="B28" s="99"/>
      <c r="C28" s="99"/>
      <c r="D28" s="99"/>
      <c r="E28" s="99"/>
      <c r="F28" s="99"/>
      <c r="G28" s="99"/>
      <c r="I28" s="109"/>
    </row>
    <row r="29" spans="1:10" s="96" customFormat="1" x14ac:dyDescent="0.25">
      <c r="A29"/>
      <c r="B29" s="99"/>
      <c r="C29" s="99"/>
      <c r="D29" s="99"/>
      <c r="E29" s="99"/>
      <c r="F29" s="99"/>
      <c r="G29" s="99"/>
      <c r="I29" s="109"/>
    </row>
    <row r="30" spans="1:10" s="96" customFormat="1" x14ac:dyDescent="0.25">
      <c r="A30"/>
      <c r="B30" s="99"/>
      <c r="C30" s="99"/>
      <c r="D30" s="99"/>
      <c r="E30" s="99"/>
      <c r="F30" s="99"/>
      <c r="G30" s="99"/>
      <c r="I30" s="109"/>
    </row>
    <row r="31" spans="1:10" s="96" customFormat="1" x14ac:dyDescent="0.25">
      <c r="A31"/>
      <c r="B31" s="99"/>
      <c r="C31" s="99"/>
      <c r="D31" s="99"/>
      <c r="E31" s="99"/>
      <c r="F31" s="99"/>
      <c r="G31" s="99"/>
      <c r="H31" s="99"/>
      <c r="I31" s="99"/>
    </row>
    <row r="32" spans="1:10" s="96" customFormat="1" x14ac:dyDescent="0.25">
      <c r="A32"/>
      <c r="B32" s="99"/>
      <c r="C32" s="99"/>
      <c r="D32" s="99"/>
      <c r="E32" s="99"/>
      <c r="F32" s="99"/>
      <c r="G32" s="99"/>
      <c r="H32" s="99"/>
      <c r="I32" s="99"/>
    </row>
    <row r="33" spans="1:9" s="96" customFormat="1" x14ac:dyDescent="0.25">
      <c r="A33"/>
      <c r="B33" s="99"/>
      <c r="C33" s="99"/>
      <c r="D33" s="99"/>
      <c r="E33" s="99"/>
      <c r="F33" s="99"/>
      <c r="G33" s="99"/>
      <c r="H33" s="99"/>
      <c r="I33" s="99"/>
    </row>
    <row r="34" spans="1:9" s="96" customFormat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</sheetData>
  <sheetProtection algorithmName="SHA-512" hashValue="aWz5XAlejp9BVChg8xacOAl4925WAYLd8FWwRo8rIENVg+9BkGuLn8RZQV4L89ZAGz6cp1/xQPxAxUgJvVqLgQ==" saltValue="OW7fZdBv94AhhLKc84qXmQ==" spinCount="100000" sheet="1" objects="1" scenarios="1" selectLockedCells="1"/>
  <mergeCells count="1">
    <mergeCell ref="A1:B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2"/>
  <dimension ref="A1:J106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10" ht="36" customHeight="1" x14ac:dyDescent="0.25">
      <c r="A1" s="210" t="s">
        <v>407</v>
      </c>
      <c r="B1" s="210"/>
    </row>
    <row r="2" spans="1:10" x14ac:dyDescent="0.25">
      <c r="A2" s="102" t="s">
        <v>3</v>
      </c>
      <c r="B2" s="96">
        <v>290000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10" ht="45" x14ac:dyDescent="0.25">
      <c r="A5" s="96" t="s">
        <v>180</v>
      </c>
      <c r="B5" s="96" t="s">
        <v>593</v>
      </c>
      <c r="C5" s="96" t="s">
        <v>618</v>
      </c>
      <c r="D5" s="96" t="s">
        <v>611</v>
      </c>
      <c r="E5" s="98">
        <v>42653</v>
      </c>
      <c r="F5" s="98">
        <v>43055</v>
      </c>
      <c r="G5" s="96">
        <v>8</v>
      </c>
      <c r="H5" s="96">
        <v>8</v>
      </c>
      <c r="I5" s="115">
        <v>12.8</v>
      </c>
    </row>
    <row r="6" spans="1:10" ht="60" x14ac:dyDescent="0.25">
      <c r="A6" s="96" t="s">
        <v>83</v>
      </c>
      <c r="B6" s="96" t="s">
        <v>593</v>
      </c>
      <c r="C6" s="96" t="s">
        <v>618</v>
      </c>
      <c r="D6" s="96" t="s">
        <v>611</v>
      </c>
      <c r="E6" s="98">
        <v>42653</v>
      </c>
      <c r="F6" s="98">
        <v>43055</v>
      </c>
      <c r="G6" s="96">
        <v>10</v>
      </c>
      <c r="H6" s="96">
        <v>10</v>
      </c>
      <c r="I6" s="115">
        <v>4.9000000000000004</v>
      </c>
    </row>
    <row r="7" spans="1:10" s="96" customFormat="1" ht="45" x14ac:dyDescent="0.25">
      <c r="A7" s="96" t="s">
        <v>126</v>
      </c>
      <c r="B7" s="96" t="s">
        <v>309</v>
      </c>
      <c r="C7" s="96" t="s">
        <v>428</v>
      </c>
      <c r="D7" s="96" t="s">
        <v>611</v>
      </c>
      <c r="E7" s="98">
        <v>42527</v>
      </c>
      <c r="F7" s="98">
        <v>42639</v>
      </c>
      <c r="G7" s="96">
        <v>4</v>
      </c>
      <c r="H7" s="96">
        <v>4</v>
      </c>
      <c r="I7" s="115">
        <v>8</v>
      </c>
    </row>
    <row r="8" spans="1:10" s="96" customFormat="1" ht="60" x14ac:dyDescent="0.25">
      <c r="A8" s="96" t="s">
        <v>44</v>
      </c>
      <c r="B8" s="96" t="s">
        <v>527</v>
      </c>
      <c r="C8" s="96" t="s">
        <v>542</v>
      </c>
      <c r="D8" s="96" t="s">
        <v>611</v>
      </c>
      <c r="E8" s="98">
        <v>42591</v>
      </c>
      <c r="F8" s="98">
        <v>42660</v>
      </c>
      <c r="G8" s="96">
        <v>2</v>
      </c>
      <c r="H8" s="96">
        <v>2</v>
      </c>
      <c r="I8" s="115">
        <v>7</v>
      </c>
      <c r="J8" s="114"/>
    </row>
    <row r="9" spans="1:10" s="96" customFormat="1" ht="60" x14ac:dyDescent="0.25">
      <c r="A9" s="96" t="s">
        <v>44</v>
      </c>
      <c r="B9" s="96" t="s">
        <v>593</v>
      </c>
      <c r="C9" s="96" t="s">
        <v>642</v>
      </c>
      <c r="D9" s="96" t="s">
        <v>611</v>
      </c>
      <c r="E9" s="98">
        <v>42663</v>
      </c>
      <c r="F9" s="98">
        <v>42703</v>
      </c>
      <c r="G9" s="96">
        <v>9</v>
      </c>
      <c r="H9" s="96">
        <v>9</v>
      </c>
      <c r="I9" s="115">
        <v>31.5</v>
      </c>
    </row>
    <row r="10" spans="1:10" s="96" customFormat="1" ht="45" x14ac:dyDescent="0.25">
      <c r="A10" s="96" t="s">
        <v>47</v>
      </c>
      <c r="B10" s="96" t="s">
        <v>527</v>
      </c>
      <c r="C10" s="96" t="s">
        <v>550</v>
      </c>
      <c r="D10" s="96" t="s">
        <v>611</v>
      </c>
      <c r="E10" s="98">
        <v>42591</v>
      </c>
      <c r="F10" s="98">
        <v>42640</v>
      </c>
      <c r="G10" s="96">
        <v>6</v>
      </c>
      <c r="H10" s="96">
        <v>6</v>
      </c>
      <c r="I10" s="115">
        <v>15</v>
      </c>
    </row>
    <row r="11" spans="1:10" s="96" customFormat="1" ht="45" x14ac:dyDescent="0.25">
      <c r="A11" s="96" t="s">
        <v>47</v>
      </c>
      <c r="B11" s="96" t="s">
        <v>593</v>
      </c>
      <c r="C11" s="96" t="s">
        <v>645</v>
      </c>
      <c r="D11" s="96" t="s">
        <v>611</v>
      </c>
      <c r="E11" s="98">
        <v>42663</v>
      </c>
      <c r="F11" s="98">
        <v>42765</v>
      </c>
      <c r="G11" s="96">
        <v>4</v>
      </c>
      <c r="H11" s="96">
        <v>4</v>
      </c>
      <c r="I11" s="115">
        <v>10</v>
      </c>
      <c r="J11" s="114"/>
    </row>
    <row r="12" spans="1:10" s="96" customFormat="1" ht="75" x14ac:dyDescent="0.25">
      <c r="A12" s="96" t="s">
        <v>58</v>
      </c>
      <c r="B12" s="96" t="s">
        <v>309</v>
      </c>
      <c r="C12" s="96" t="s">
        <v>418</v>
      </c>
      <c r="D12" s="96" t="s">
        <v>611</v>
      </c>
      <c r="E12" s="98">
        <v>42524</v>
      </c>
      <c r="F12" s="98">
        <v>42583</v>
      </c>
      <c r="G12" s="96">
        <v>10</v>
      </c>
      <c r="H12" s="96">
        <v>10</v>
      </c>
      <c r="I12" s="115">
        <v>5</v>
      </c>
    </row>
    <row r="13" spans="1:10" s="96" customFormat="1" ht="75" x14ac:dyDescent="0.25">
      <c r="A13" s="96" t="s">
        <v>59</v>
      </c>
      <c r="B13" s="96" t="s">
        <v>309</v>
      </c>
      <c r="C13" s="96" t="s">
        <v>431</v>
      </c>
      <c r="D13" s="96" t="s">
        <v>611</v>
      </c>
      <c r="E13" s="98">
        <v>42527</v>
      </c>
      <c r="F13" s="98">
        <v>42613</v>
      </c>
      <c r="G13" s="96">
        <v>40</v>
      </c>
      <c r="H13" s="96">
        <v>40</v>
      </c>
      <c r="I13" s="115">
        <v>12.8</v>
      </c>
    </row>
    <row r="14" spans="1:10" s="96" customFormat="1" ht="75" x14ac:dyDescent="0.25">
      <c r="A14" s="96" t="s">
        <v>60</v>
      </c>
      <c r="B14" s="96" t="s">
        <v>309</v>
      </c>
      <c r="C14" s="96" t="s">
        <v>431</v>
      </c>
      <c r="D14" s="96" t="s">
        <v>611</v>
      </c>
      <c r="E14" s="98">
        <v>42527</v>
      </c>
      <c r="F14" s="98">
        <v>42613</v>
      </c>
      <c r="G14" s="96">
        <v>40</v>
      </c>
      <c r="H14" s="96">
        <v>40</v>
      </c>
      <c r="I14" s="115">
        <v>12.8</v>
      </c>
    </row>
    <row r="15" spans="1:10" s="96" customFormat="1" ht="45" x14ac:dyDescent="0.25">
      <c r="A15" s="96" t="s">
        <v>80</v>
      </c>
      <c r="B15" s="96" t="s">
        <v>593</v>
      </c>
      <c r="C15" s="96" t="s">
        <v>618</v>
      </c>
      <c r="D15" s="96" t="s">
        <v>611</v>
      </c>
      <c r="E15" s="98">
        <v>42653</v>
      </c>
      <c r="F15" s="98">
        <v>43055</v>
      </c>
      <c r="G15" s="96">
        <v>10</v>
      </c>
      <c r="H15" s="96">
        <v>10</v>
      </c>
      <c r="I15" s="115">
        <v>12</v>
      </c>
    </row>
    <row r="16" spans="1:10" s="96" customFormat="1" ht="45" x14ac:dyDescent="0.25">
      <c r="A16" s="96" t="s">
        <v>81</v>
      </c>
      <c r="B16" s="96" t="s">
        <v>309</v>
      </c>
      <c r="C16" s="96" t="s">
        <v>413</v>
      </c>
      <c r="D16" s="96" t="s">
        <v>611</v>
      </c>
      <c r="E16" s="98">
        <v>42524</v>
      </c>
      <c r="F16" s="98">
        <v>42579</v>
      </c>
      <c r="G16" s="96">
        <v>20</v>
      </c>
      <c r="H16" s="96">
        <v>20</v>
      </c>
      <c r="I16" s="115">
        <v>34</v>
      </c>
    </row>
    <row r="17" spans="1:10" s="96" customFormat="1" ht="45" x14ac:dyDescent="0.25">
      <c r="A17" s="96" t="s">
        <v>81</v>
      </c>
      <c r="B17" s="96" t="s">
        <v>593</v>
      </c>
      <c r="C17" s="96" t="s">
        <v>638</v>
      </c>
      <c r="D17" s="96" t="s">
        <v>611</v>
      </c>
      <c r="E17" s="98">
        <v>42663</v>
      </c>
      <c r="F17" s="98">
        <v>42767</v>
      </c>
      <c r="G17" s="96">
        <v>10</v>
      </c>
      <c r="H17" s="96">
        <v>10</v>
      </c>
      <c r="I17" s="115">
        <v>17</v>
      </c>
    </row>
    <row r="18" spans="1:10" s="96" customFormat="1" ht="30" x14ac:dyDescent="0.25">
      <c r="A18" s="96" t="s">
        <v>77</v>
      </c>
      <c r="B18" s="96" t="s">
        <v>593</v>
      </c>
      <c r="C18" s="96" t="s">
        <v>639</v>
      </c>
      <c r="D18" s="96" t="s">
        <v>611</v>
      </c>
      <c r="E18" s="98">
        <v>42663</v>
      </c>
      <c r="F18" s="98">
        <v>42678</v>
      </c>
      <c r="G18" s="96">
        <v>10</v>
      </c>
      <c r="H18" s="96">
        <v>10</v>
      </c>
      <c r="I18" s="115">
        <v>9.5</v>
      </c>
      <c r="J18" s="114"/>
    </row>
    <row r="19" spans="1:10" s="96" customFormat="1" ht="30" x14ac:dyDescent="0.25">
      <c r="A19" s="96" t="s">
        <v>78</v>
      </c>
      <c r="B19" s="96" t="s">
        <v>309</v>
      </c>
      <c r="C19" s="96" t="s">
        <v>415</v>
      </c>
      <c r="D19" s="96" t="s">
        <v>611</v>
      </c>
      <c r="E19" s="98">
        <v>42524</v>
      </c>
      <c r="F19" s="98">
        <v>42564</v>
      </c>
      <c r="G19" s="96">
        <v>20</v>
      </c>
      <c r="H19" s="96">
        <v>20</v>
      </c>
      <c r="I19" s="115">
        <v>19.8</v>
      </c>
    </row>
    <row r="20" spans="1:10" s="96" customFormat="1" ht="30" x14ac:dyDescent="0.25">
      <c r="A20" s="96" t="s">
        <v>78</v>
      </c>
      <c r="B20" s="96" t="s">
        <v>593</v>
      </c>
      <c r="C20" s="96" t="s">
        <v>639</v>
      </c>
      <c r="D20" s="96" t="s">
        <v>611</v>
      </c>
      <c r="E20" s="98">
        <v>42663</v>
      </c>
      <c r="F20" s="98">
        <v>42678</v>
      </c>
      <c r="G20" s="96">
        <v>10</v>
      </c>
      <c r="H20" s="96">
        <v>10</v>
      </c>
      <c r="I20" s="115">
        <v>9.9</v>
      </c>
    </row>
    <row r="21" spans="1:10" s="96" customFormat="1" ht="30" x14ac:dyDescent="0.25">
      <c r="A21" s="96" t="s">
        <v>79</v>
      </c>
      <c r="B21" s="96" t="s">
        <v>309</v>
      </c>
      <c r="C21" s="96" t="s">
        <v>431</v>
      </c>
      <c r="D21" s="96" t="s">
        <v>611</v>
      </c>
      <c r="E21" s="98">
        <v>42527</v>
      </c>
      <c r="F21" s="98">
        <v>42613</v>
      </c>
      <c r="G21" s="96">
        <v>20</v>
      </c>
      <c r="H21" s="96">
        <v>20</v>
      </c>
      <c r="I21" s="115">
        <v>25.8</v>
      </c>
    </row>
    <row r="22" spans="1:10" s="96" customFormat="1" ht="45" x14ac:dyDescent="0.25">
      <c r="A22" s="96" t="s">
        <v>82</v>
      </c>
      <c r="B22" s="96" t="s">
        <v>309</v>
      </c>
      <c r="C22" s="96" t="s">
        <v>419</v>
      </c>
      <c r="D22" s="96" t="s">
        <v>611</v>
      </c>
      <c r="E22" s="98">
        <v>42524</v>
      </c>
      <c r="F22" s="98">
        <v>42563</v>
      </c>
      <c r="G22" s="96">
        <v>10</v>
      </c>
      <c r="H22" s="96">
        <v>10</v>
      </c>
      <c r="I22" s="115">
        <v>32.299999999999997</v>
      </c>
    </row>
    <row r="23" spans="1:10" s="96" customFormat="1" ht="45" x14ac:dyDescent="0.25">
      <c r="A23" s="96" t="s">
        <v>82</v>
      </c>
      <c r="B23" s="96" t="s">
        <v>593</v>
      </c>
      <c r="C23" s="96" t="s">
        <v>617</v>
      </c>
      <c r="D23" s="96" t="s">
        <v>611</v>
      </c>
      <c r="E23" s="98">
        <v>42653</v>
      </c>
      <c r="F23" s="98">
        <v>42747</v>
      </c>
      <c r="G23" s="96">
        <v>10</v>
      </c>
      <c r="H23" s="96">
        <v>10</v>
      </c>
      <c r="I23" s="115">
        <v>32.299999999999997</v>
      </c>
    </row>
    <row r="24" spans="1:10" s="96" customFormat="1" ht="45" x14ac:dyDescent="0.25">
      <c r="A24" s="96" t="s">
        <v>92</v>
      </c>
      <c r="B24" s="96" t="s">
        <v>309</v>
      </c>
      <c r="C24" s="96" t="s">
        <v>431</v>
      </c>
      <c r="D24" s="96" t="s">
        <v>611</v>
      </c>
      <c r="E24" s="98">
        <v>42527</v>
      </c>
      <c r="F24" s="98">
        <v>42613</v>
      </c>
      <c r="G24" s="96">
        <v>15</v>
      </c>
      <c r="H24" s="96">
        <v>15</v>
      </c>
      <c r="I24" s="115">
        <v>14.85</v>
      </c>
      <c r="J24" s="114"/>
    </row>
    <row r="25" spans="1:10" s="96" customFormat="1" ht="45" x14ac:dyDescent="0.25">
      <c r="A25" s="96" t="s">
        <v>121</v>
      </c>
      <c r="B25" s="96" t="s">
        <v>309</v>
      </c>
      <c r="C25" s="96" t="s">
        <v>422</v>
      </c>
      <c r="D25" s="96" t="s">
        <v>611</v>
      </c>
      <c r="E25" s="98">
        <v>42524</v>
      </c>
      <c r="F25" s="98">
        <v>42590</v>
      </c>
      <c r="G25" s="96">
        <v>4</v>
      </c>
      <c r="H25" s="96">
        <v>4</v>
      </c>
      <c r="I25" s="115">
        <v>79.959999999999994</v>
      </c>
    </row>
    <row r="26" spans="1:10" s="96" customFormat="1" ht="45" x14ac:dyDescent="0.25">
      <c r="A26" s="96" t="s">
        <v>121</v>
      </c>
      <c r="B26" s="96" t="s">
        <v>593</v>
      </c>
      <c r="C26" s="96" t="s">
        <v>641</v>
      </c>
      <c r="D26" s="96" t="s">
        <v>611</v>
      </c>
      <c r="E26" s="98">
        <v>42663</v>
      </c>
      <c r="F26" s="98">
        <v>42724</v>
      </c>
      <c r="G26" s="96">
        <v>8</v>
      </c>
      <c r="H26" s="96">
        <v>8</v>
      </c>
      <c r="I26" s="115">
        <v>159.91999999999999</v>
      </c>
    </row>
    <row r="27" spans="1:10" s="96" customFormat="1" ht="45" x14ac:dyDescent="0.25">
      <c r="A27" s="96" t="s">
        <v>124</v>
      </c>
      <c r="B27" s="96" t="s">
        <v>593</v>
      </c>
      <c r="C27" s="96" t="s">
        <v>616</v>
      </c>
      <c r="D27" s="96" t="s">
        <v>611</v>
      </c>
      <c r="E27" s="98">
        <v>42653</v>
      </c>
      <c r="F27" s="98">
        <v>42746</v>
      </c>
      <c r="G27" s="96">
        <v>5</v>
      </c>
      <c r="H27" s="96">
        <v>5</v>
      </c>
      <c r="I27" s="115">
        <v>87.449999999999989</v>
      </c>
    </row>
    <row r="28" spans="1:10" s="96" customFormat="1" ht="45" x14ac:dyDescent="0.25">
      <c r="A28" s="96" t="s">
        <v>122</v>
      </c>
      <c r="B28" s="96" t="s">
        <v>309</v>
      </c>
      <c r="C28" s="96" t="s">
        <v>417</v>
      </c>
      <c r="D28" s="96" t="s">
        <v>611</v>
      </c>
      <c r="E28" s="98">
        <v>42524</v>
      </c>
      <c r="F28" s="98">
        <v>42577</v>
      </c>
      <c r="G28" s="96">
        <v>4</v>
      </c>
      <c r="H28" s="96">
        <v>4</v>
      </c>
      <c r="I28" s="115">
        <v>132.80000000000001</v>
      </c>
    </row>
    <row r="29" spans="1:10" s="96" customFormat="1" ht="45" x14ac:dyDescent="0.25">
      <c r="A29" s="96" t="s">
        <v>123</v>
      </c>
      <c r="B29" s="96" t="s">
        <v>309</v>
      </c>
      <c r="C29" s="96" t="s">
        <v>431</v>
      </c>
      <c r="D29" s="96" t="s">
        <v>611</v>
      </c>
      <c r="E29" s="98">
        <v>42527</v>
      </c>
      <c r="F29" s="98">
        <v>42613</v>
      </c>
      <c r="G29" s="96">
        <v>4</v>
      </c>
      <c r="H29" s="96">
        <v>4</v>
      </c>
      <c r="I29" s="115">
        <v>23.36</v>
      </c>
    </row>
    <row r="30" spans="1:10" s="96" customFormat="1" ht="45" x14ac:dyDescent="0.25">
      <c r="A30" s="96" t="s">
        <v>123</v>
      </c>
      <c r="B30" s="96" t="s">
        <v>593</v>
      </c>
      <c r="C30" s="96" t="s">
        <v>622</v>
      </c>
      <c r="D30" s="96" t="s">
        <v>611</v>
      </c>
      <c r="E30" s="98">
        <v>42653</v>
      </c>
      <c r="F30" s="98">
        <v>42758</v>
      </c>
      <c r="G30" s="96">
        <v>2</v>
      </c>
      <c r="H30" s="96">
        <v>2</v>
      </c>
      <c r="I30" s="115">
        <v>11.68</v>
      </c>
    </row>
    <row r="31" spans="1:10" s="96" customFormat="1" ht="45" x14ac:dyDescent="0.25">
      <c r="A31" s="96" t="s">
        <v>132</v>
      </c>
      <c r="B31" s="96" t="s">
        <v>527</v>
      </c>
      <c r="C31" s="96" t="s">
        <v>542</v>
      </c>
      <c r="D31" s="96" t="s">
        <v>611</v>
      </c>
      <c r="E31" s="98">
        <v>42591</v>
      </c>
      <c r="F31" s="98">
        <v>42660</v>
      </c>
      <c r="G31" s="96">
        <v>20</v>
      </c>
      <c r="H31" s="96">
        <v>20</v>
      </c>
      <c r="I31" s="115">
        <v>40</v>
      </c>
    </row>
    <row r="32" spans="1:10" s="96" customFormat="1" ht="90" x14ac:dyDescent="0.25">
      <c r="A32" s="96" t="s">
        <v>138</v>
      </c>
      <c r="B32" s="96" t="s">
        <v>309</v>
      </c>
      <c r="C32" s="96" t="s">
        <v>421</v>
      </c>
      <c r="D32" s="96" t="s">
        <v>611</v>
      </c>
      <c r="E32" s="98">
        <v>42524</v>
      </c>
      <c r="F32" s="98">
        <v>42766</v>
      </c>
      <c r="G32" s="96">
        <v>10</v>
      </c>
      <c r="H32" s="96">
        <v>10</v>
      </c>
      <c r="I32" s="115">
        <v>141</v>
      </c>
    </row>
    <row r="33" spans="1:10" s="96" customFormat="1" ht="105" x14ac:dyDescent="0.25">
      <c r="A33" s="96" t="s">
        <v>137</v>
      </c>
      <c r="B33" s="96" t="s">
        <v>309</v>
      </c>
      <c r="C33" s="96" t="s">
        <v>420</v>
      </c>
      <c r="D33" s="96" t="s">
        <v>611</v>
      </c>
      <c r="E33" s="98">
        <v>42524</v>
      </c>
      <c r="F33" s="98">
        <v>42579</v>
      </c>
      <c r="G33" s="96">
        <v>1</v>
      </c>
      <c r="H33" s="96">
        <v>1</v>
      </c>
      <c r="I33" s="115">
        <v>11.42</v>
      </c>
    </row>
    <row r="34" spans="1:10" s="96" customFormat="1" ht="75" x14ac:dyDescent="0.25">
      <c r="A34" s="96" t="s">
        <v>141</v>
      </c>
      <c r="B34" s="96" t="s">
        <v>309</v>
      </c>
      <c r="C34" s="96" t="s">
        <v>477</v>
      </c>
      <c r="D34" s="96" t="s">
        <v>478</v>
      </c>
      <c r="E34" s="96" t="s">
        <v>477</v>
      </c>
      <c r="F34" s="96" t="s">
        <v>477</v>
      </c>
      <c r="G34" s="96">
        <v>6</v>
      </c>
      <c r="H34" s="96" t="s">
        <v>477</v>
      </c>
      <c r="I34" s="115">
        <v>0</v>
      </c>
    </row>
    <row r="35" spans="1:10" s="96" customFormat="1" ht="30" x14ac:dyDescent="0.25">
      <c r="A35" s="96" t="s">
        <v>159</v>
      </c>
      <c r="B35" s="96" t="s">
        <v>527</v>
      </c>
      <c r="C35" s="96" t="s">
        <v>543</v>
      </c>
      <c r="D35" s="96" t="s">
        <v>611</v>
      </c>
      <c r="E35" s="98">
        <v>42591</v>
      </c>
      <c r="F35" s="98">
        <v>42639</v>
      </c>
      <c r="G35" s="96">
        <v>15</v>
      </c>
      <c r="H35" s="96">
        <v>15</v>
      </c>
      <c r="I35" s="115">
        <v>16.200000000000003</v>
      </c>
    </row>
    <row r="36" spans="1:10" s="96" customFormat="1" ht="30" x14ac:dyDescent="0.25">
      <c r="A36" s="96" t="s">
        <v>179</v>
      </c>
      <c r="B36" s="96" t="s">
        <v>527</v>
      </c>
      <c r="C36" s="96" t="s">
        <v>542</v>
      </c>
      <c r="D36" s="96" t="s">
        <v>611</v>
      </c>
      <c r="E36" s="98">
        <v>42591</v>
      </c>
      <c r="F36" s="98">
        <v>42660</v>
      </c>
      <c r="G36" s="96">
        <v>7</v>
      </c>
      <c r="H36" s="96">
        <v>7</v>
      </c>
      <c r="I36" s="115">
        <v>19.599999999999998</v>
      </c>
    </row>
    <row r="37" spans="1:10" s="96" customFormat="1" ht="30" x14ac:dyDescent="0.25">
      <c r="A37" s="96" t="s">
        <v>179</v>
      </c>
      <c r="B37" s="96" t="s">
        <v>593</v>
      </c>
      <c r="C37" s="96" t="s">
        <v>642</v>
      </c>
      <c r="D37" s="96" t="s">
        <v>611</v>
      </c>
      <c r="E37" s="98">
        <v>42663</v>
      </c>
      <c r="F37" s="98">
        <v>42703</v>
      </c>
      <c r="G37" s="96">
        <v>1</v>
      </c>
      <c r="H37" s="96">
        <v>1</v>
      </c>
      <c r="I37" s="115">
        <v>2.8</v>
      </c>
    </row>
    <row r="38" spans="1:10" s="96" customFormat="1" ht="45" x14ac:dyDescent="0.25">
      <c r="A38" s="96" t="s">
        <v>52</v>
      </c>
      <c r="B38" s="96" t="s">
        <v>309</v>
      </c>
      <c r="C38" s="96" t="s">
        <v>424</v>
      </c>
      <c r="D38" s="96" t="s">
        <v>611</v>
      </c>
      <c r="E38" s="98">
        <v>42524</v>
      </c>
      <c r="F38" s="98">
        <v>42579</v>
      </c>
      <c r="G38" s="96">
        <v>10</v>
      </c>
      <c r="H38" s="96">
        <v>10</v>
      </c>
      <c r="I38" s="115">
        <v>5.6999999999999993</v>
      </c>
    </row>
    <row r="39" spans="1:10" s="96" customFormat="1" ht="45" x14ac:dyDescent="0.25">
      <c r="A39" s="96" t="s">
        <v>52</v>
      </c>
      <c r="B39" s="96" t="s">
        <v>593</v>
      </c>
      <c r="C39" s="96" t="s">
        <v>618</v>
      </c>
      <c r="D39" s="96" t="s">
        <v>611</v>
      </c>
      <c r="E39" s="98">
        <v>42653</v>
      </c>
      <c r="F39" s="98">
        <v>43055</v>
      </c>
      <c r="G39" s="96">
        <v>24</v>
      </c>
      <c r="H39" s="96">
        <v>24</v>
      </c>
      <c r="I39" s="115">
        <v>13.68</v>
      </c>
    </row>
    <row r="40" spans="1:10" s="96" customFormat="1" ht="30" x14ac:dyDescent="0.25">
      <c r="A40" s="96" t="s">
        <v>56</v>
      </c>
      <c r="B40" s="96" t="s">
        <v>527</v>
      </c>
      <c r="C40" s="96" t="s">
        <v>539</v>
      </c>
      <c r="D40" s="96" t="s">
        <v>611</v>
      </c>
      <c r="E40" s="98">
        <v>42591</v>
      </c>
      <c r="F40" s="98">
        <v>42633</v>
      </c>
      <c r="G40" s="96">
        <v>18</v>
      </c>
      <c r="H40" s="96">
        <v>18</v>
      </c>
      <c r="I40" s="115">
        <v>45.36</v>
      </c>
    </row>
    <row r="41" spans="1:10" s="96" customFormat="1" ht="30" x14ac:dyDescent="0.25">
      <c r="A41" s="96" t="s">
        <v>56</v>
      </c>
      <c r="B41" s="96" t="s">
        <v>593</v>
      </c>
      <c r="C41" s="96" t="s">
        <v>640</v>
      </c>
      <c r="D41" s="96" t="s">
        <v>611</v>
      </c>
      <c r="E41" s="98">
        <v>42663</v>
      </c>
      <c r="F41" s="98">
        <v>42759</v>
      </c>
      <c r="G41" s="96">
        <v>10</v>
      </c>
      <c r="H41" s="96">
        <v>10</v>
      </c>
      <c r="I41" s="115">
        <v>25.2</v>
      </c>
    </row>
    <row r="42" spans="1:10" s="96" customFormat="1" ht="45" x14ac:dyDescent="0.25">
      <c r="A42" s="96" t="s">
        <v>105</v>
      </c>
      <c r="B42" s="96" t="s">
        <v>309</v>
      </c>
      <c r="C42" s="96" t="s">
        <v>424</v>
      </c>
      <c r="D42" s="96" t="s">
        <v>611</v>
      </c>
      <c r="E42" s="98">
        <v>42524</v>
      </c>
      <c r="F42" s="98">
        <v>42579</v>
      </c>
      <c r="G42" s="96">
        <v>1</v>
      </c>
      <c r="H42" s="96">
        <v>1</v>
      </c>
      <c r="I42" s="115">
        <v>1</v>
      </c>
    </row>
    <row r="43" spans="1:10" s="96" customFormat="1" ht="45.75" thickBot="1" x14ac:dyDescent="0.3">
      <c r="A43" s="96" t="s">
        <v>105</v>
      </c>
      <c r="B43" s="96" t="s">
        <v>593</v>
      </c>
      <c r="C43" s="96" t="s">
        <v>618</v>
      </c>
      <c r="D43" s="96" t="s">
        <v>611</v>
      </c>
      <c r="E43" s="98">
        <v>42653</v>
      </c>
      <c r="F43" s="98">
        <v>43055</v>
      </c>
      <c r="G43" s="96">
        <v>11</v>
      </c>
      <c r="H43" s="96">
        <v>11</v>
      </c>
      <c r="I43" s="115">
        <v>11</v>
      </c>
    </row>
    <row r="44" spans="1:10" s="96" customFormat="1" ht="61.5" thickTop="1" thickBot="1" x14ac:dyDescent="0.3">
      <c r="A44" s="96" t="s">
        <v>109</v>
      </c>
      <c r="B44" s="96" t="s">
        <v>309</v>
      </c>
      <c r="C44" s="96" t="s">
        <v>416</v>
      </c>
      <c r="D44" s="96" t="s">
        <v>611</v>
      </c>
      <c r="E44" s="98">
        <v>42524</v>
      </c>
      <c r="F44" s="98">
        <v>42597</v>
      </c>
      <c r="G44" s="96">
        <v>13</v>
      </c>
      <c r="H44" s="96">
        <v>13</v>
      </c>
      <c r="I44" s="115">
        <v>22.75</v>
      </c>
    </row>
    <row r="45" spans="1:10" s="96" customFormat="1" ht="45.75" thickTop="1" x14ac:dyDescent="0.25">
      <c r="A45" s="96" t="s">
        <v>174</v>
      </c>
      <c r="B45" s="96" t="s">
        <v>309</v>
      </c>
      <c r="C45" s="96" t="s">
        <v>418</v>
      </c>
      <c r="D45" s="96" t="s">
        <v>611</v>
      </c>
      <c r="E45" s="98">
        <v>42524</v>
      </c>
      <c r="F45" s="98">
        <v>42583</v>
      </c>
      <c r="G45" s="96">
        <v>22</v>
      </c>
      <c r="H45" s="96">
        <v>22</v>
      </c>
      <c r="I45" s="115">
        <v>165.88</v>
      </c>
      <c r="J45" s="114"/>
    </row>
    <row r="46" spans="1:10" s="96" customFormat="1" ht="45" x14ac:dyDescent="0.25">
      <c r="A46" s="96" t="s">
        <v>174</v>
      </c>
      <c r="B46" s="96" t="s">
        <v>527</v>
      </c>
      <c r="C46" s="96" t="s">
        <v>538</v>
      </c>
      <c r="D46" s="96" t="s">
        <v>611</v>
      </c>
      <c r="E46" s="98">
        <v>42591</v>
      </c>
      <c r="F46" s="98">
        <v>42646</v>
      </c>
      <c r="G46" s="96">
        <v>7</v>
      </c>
      <c r="H46" s="96">
        <v>7</v>
      </c>
      <c r="I46" s="115">
        <v>52.78</v>
      </c>
    </row>
    <row r="47" spans="1:10" s="96" customFormat="1" ht="45" x14ac:dyDescent="0.25">
      <c r="A47" s="96" t="s">
        <v>174</v>
      </c>
      <c r="B47" s="96" t="s">
        <v>593</v>
      </c>
      <c r="C47" s="96" t="s">
        <v>616</v>
      </c>
      <c r="D47" s="96" t="s">
        <v>611</v>
      </c>
      <c r="E47" s="98">
        <v>42653</v>
      </c>
      <c r="F47" s="98">
        <v>42746</v>
      </c>
      <c r="G47" s="96">
        <v>10</v>
      </c>
      <c r="H47" s="96">
        <v>10</v>
      </c>
      <c r="I47" s="115">
        <v>75.400000000000006</v>
      </c>
    </row>
    <row r="48" spans="1:10" s="96" customFormat="1" ht="75" x14ac:dyDescent="0.25">
      <c r="A48" s="96" t="s">
        <v>61</v>
      </c>
      <c r="B48" s="96" t="s">
        <v>309</v>
      </c>
      <c r="C48" s="96" t="s">
        <v>431</v>
      </c>
      <c r="D48" s="96" t="s">
        <v>611</v>
      </c>
      <c r="E48" s="98">
        <v>42527</v>
      </c>
      <c r="F48" s="98">
        <v>42613</v>
      </c>
      <c r="G48" s="96">
        <v>20</v>
      </c>
      <c r="H48" s="96">
        <v>20</v>
      </c>
      <c r="I48" s="115">
        <v>6.4</v>
      </c>
    </row>
    <row r="49" spans="1:9" s="96" customFormat="1" ht="75" x14ac:dyDescent="0.25">
      <c r="A49" s="96" t="s">
        <v>61</v>
      </c>
      <c r="B49" s="96" t="s">
        <v>593</v>
      </c>
      <c r="C49" s="96" t="s">
        <v>622</v>
      </c>
      <c r="D49" s="96" t="s">
        <v>692</v>
      </c>
      <c r="E49" s="98">
        <v>42653</v>
      </c>
      <c r="F49" s="98">
        <v>42758</v>
      </c>
      <c r="G49" s="96">
        <v>40</v>
      </c>
      <c r="H49" s="96">
        <v>30</v>
      </c>
      <c r="I49" s="115">
        <v>9.6</v>
      </c>
    </row>
    <row r="50" spans="1:9" s="96" customFormat="1" ht="45" x14ac:dyDescent="0.25">
      <c r="A50" s="96" t="s">
        <v>95</v>
      </c>
      <c r="B50" s="96" t="s">
        <v>309</v>
      </c>
      <c r="C50" s="96" t="s">
        <v>420</v>
      </c>
      <c r="D50" s="96" t="s">
        <v>611</v>
      </c>
      <c r="E50" s="98">
        <v>42524</v>
      </c>
      <c r="F50" s="98">
        <v>42579</v>
      </c>
      <c r="G50" s="96">
        <v>50</v>
      </c>
      <c r="H50" s="96">
        <v>50</v>
      </c>
      <c r="I50" s="115">
        <v>6</v>
      </c>
    </row>
    <row r="51" spans="1:9" s="96" customFormat="1" ht="60" x14ac:dyDescent="0.25">
      <c r="A51" s="96" t="s">
        <v>113</v>
      </c>
      <c r="B51" s="96" t="s">
        <v>309</v>
      </c>
      <c r="C51" s="96" t="s">
        <v>416</v>
      </c>
      <c r="D51" s="96" t="s">
        <v>692</v>
      </c>
      <c r="E51" s="98">
        <v>42524</v>
      </c>
      <c r="F51" s="98">
        <v>42597</v>
      </c>
      <c r="G51" s="96">
        <v>10</v>
      </c>
      <c r="H51" s="96">
        <v>5</v>
      </c>
      <c r="I51" s="115">
        <v>25</v>
      </c>
    </row>
    <row r="52" spans="1:9" s="96" customFormat="1" ht="75" x14ac:dyDescent="0.25">
      <c r="A52" s="96" t="s">
        <v>150</v>
      </c>
      <c r="B52" s="96" t="s">
        <v>527</v>
      </c>
      <c r="C52" s="96" t="s">
        <v>539</v>
      </c>
      <c r="D52" s="96" t="s">
        <v>611</v>
      </c>
      <c r="E52" s="98">
        <v>42591</v>
      </c>
      <c r="F52" s="98">
        <v>42633</v>
      </c>
      <c r="G52" s="96">
        <v>30</v>
      </c>
      <c r="H52" s="96">
        <v>30</v>
      </c>
      <c r="I52" s="115">
        <v>190.2</v>
      </c>
    </row>
    <row r="53" spans="1:9" s="96" customFormat="1" ht="30" x14ac:dyDescent="0.25">
      <c r="A53" s="96" t="s">
        <v>62</v>
      </c>
      <c r="B53" s="96" t="s">
        <v>593</v>
      </c>
      <c r="C53" s="96" t="s">
        <v>618</v>
      </c>
      <c r="D53" s="96" t="s">
        <v>611</v>
      </c>
      <c r="E53" s="98">
        <v>42653</v>
      </c>
      <c r="F53" s="98">
        <v>43055</v>
      </c>
      <c r="G53" s="96">
        <v>10</v>
      </c>
      <c r="H53" s="96">
        <v>10</v>
      </c>
      <c r="I53" s="115">
        <v>13</v>
      </c>
    </row>
    <row r="54" spans="1:9" s="96" customFormat="1" ht="60" x14ac:dyDescent="0.25">
      <c r="A54" s="96" t="s">
        <v>69</v>
      </c>
      <c r="B54" s="96" t="s">
        <v>593</v>
      </c>
      <c r="C54" s="96" t="s">
        <v>618</v>
      </c>
      <c r="D54" s="96" t="s">
        <v>611</v>
      </c>
      <c r="E54" s="98">
        <v>42653</v>
      </c>
      <c r="F54" s="98">
        <v>43055</v>
      </c>
      <c r="G54" s="96">
        <v>15</v>
      </c>
      <c r="H54" s="96">
        <v>15</v>
      </c>
      <c r="I54" s="115">
        <v>12.75</v>
      </c>
    </row>
    <row r="55" spans="1:9" s="96" customFormat="1" ht="30" x14ac:dyDescent="0.25">
      <c r="A55" s="96" t="s">
        <v>66</v>
      </c>
      <c r="B55" s="96" t="s">
        <v>593</v>
      </c>
      <c r="C55" s="96" t="s">
        <v>618</v>
      </c>
      <c r="D55" s="96" t="s">
        <v>611</v>
      </c>
      <c r="E55" s="98">
        <v>42653</v>
      </c>
      <c r="F55" s="98">
        <v>43055</v>
      </c>
      <c r="G55" s="96">
        <v>10</v>
      </c>
      <c r="H55" s="96">
        <v>10</v>
      </c>
      <c r="I55" s="115">
        <v>8.5</v>
      </c>
    </row>
    <row r="56" spans="1:9" s="96" customFormat="1" ht="30" x14ac:dyDescent="0.25">
      <c r="A56" s="96" t="s">
        <v>67</v>
      </c>
      <c r="B56" s="96" t="s">
        <v>527</v>
      </c>
      <c r="C56" s="96" t="s">
        <v>542</v>
      </c>
      <c r="D56" s="96" t="s">
        <v>611</v>
      </c>
      <c r="E56" s="98">
        <v>42591</v>
      </c>
      <c r="F56" s="98">
        <v>42660</v>
      </c>
      <c r="G56" s="96">
        <v>10</v>
      </c>
      <c r="H56" s="96">
        <v>10</v>
      </c>
      <c r="I56" s="115">
        <v>8.5</v>
      </c>
    </row>
    <row r="57" spans="1:9" s="96" customFormat="1" ht="75" x14ac:dyDescent="0.25">
      <c r="A57" s="96" t="s">
        <v>107</v>
      </c>
      <c r="B57" s="96" t="s">
        <v>593</v>
      </c>
      <c r="C57" s="96" t="s">
        <v>615</v>
      </c>
      <c r="D57" s="96" t="s">
        <v>611</v>
      </c>
      <c r="E57" s="98">
        <v>42653</v>
      </c>
      <c r="F57" s="98">
        <v>42718</v>
      </c>
      <c r="G57" s="96">
        <v>3</v>
      </c>
      <c r="H57" s="96">
        <v>3</v>
      </c>
      <c r="I57" s="115">
        <v>224.54999999999998</v>
      </c>
    </row>
    <row r="58" spans="1:9" s="96" customFormat="1" ht="30" x14ac:dyDescent="0.25">
      <c r="A58" s="96" t="s">
        <v>116</v>
      </c>
      <c r="B58" s="96" t="s">
        <v>309</v>
      </c>
      <c r="C58" s="96" t="s">
        <v>422</v>
      </c>
      <c r="D58" s="96" t="s">
        <v>611</v>
      </c>
      <c r="E58" s="98">
        <v>42524</v>
      </c>
      <c r="F58" s="98">
        <v>42590</v>
      </c>
      <c r="G58" s="96">
        <v>10</v>
      </c>
      <c r="H58" s="96">
        <v>10</v>
      </c>
      <c r="I58" s="115">
        <v>12.2</v>
      </c>
    </row>
    <row r="59" spans="1:9" s="96" customFormat="1" ht="45" x14ac:dyDescent="0.25">
      <c r="A59" s="96" t="s">
        <v>125</v>
      </c>
      <c r="B59" s="96" t="s">
        <v>527</v>
      </c>
      <c r="C59" s="96" t="s">
        <v>540</v>
      </c>
      <c r="D59" s="96" t="s">
        <v>611</v>
      </c>
      <c r="E59" s="98">
        <v>42591</v>
      </c>
      <c r="F59" s="98">
        <v>42766</v>
      </c>
      <c r="G59" s="96">
        <v>10</v>
      </c>
      <c r="H59" s="96">
        <v>10</v>
      </c>
      <c r="I59" s="115">
        <v>77.5</v>
      </c>
    </row>
    <row r="60" spans="1:9" s="96" customFormat="1" ht="45" x14ac:dyDescent="0.25">
      <c r="A60" s="96" t="s">
        <v>125</v>
      </c>
      <c r="B60" s="96" t="s">
        <v>593</v>
      </c>
      <c r="C60" s="96" t="s">
        <v>477</v>
      </c>
      <c r="D60" s="96" t="s">
        <v>478</v>
      </c>
      <c r="E60" s="96" t="s">
        <v>477</v>
      </c>
      <c r="F60" s="96" t="s">
        <v>477</v>
      </c>
      <c r="G60" s="96">
        <v>5</v>
      </c>
      <c r="H60" s="96" t="s">
        <v>477</v>
      </c>
      <c r="I60" s="115">
        <v>0</v>
      </c>
    </row>
    <row r="61" spans="1:9" s="96" customFormat="1" ht="45" x14ac:dyDescent="0.25">
      <c r="A61" s="96" t="s">
        <v>48</v>
      </c>
      <c r="B61" s="96" t="s">
        <v>527</v>
      </c>
      <c r="C61" s="96" t="s">
        <v>543</v>
      </c>
      <c r="D61" s="96" t="s">
        <v>611</v>
      </c>
      <c r="E61" s="98">
        <v>42591</v>
      </c>
      <c r="F61" s="98">
        <v>42639</v>
      </c>
      <c r="G61" s="96">
        <v>20</v>
      </c>
      <c r="H61" s="96">
        <v>20</v>
      </c>
      <c r="I61" s="115">
        <v>8</v>
      </c>
    </row>
    <row r="62" spans="1:9" s="96" customFormat="1" ht="45" x14ac:dyDescent="0.25">
      <c r="A62" s="96" t="s">
        <v>48</v>
      </c>
      <c r="B62" s="96" t="s">
        <v>593</v>
      </c>
      <c r="C62" s="96" t="s">
        <v>619</v>
      </c>
      <c r="D62" s="96" t="s">
        <v>611</v>
      </c>
      <c r="E62" s="98">
        <v>42653</v>
      </c>
      <c r="F62" s="98">
        <v>42769</v>
      </c>
      <c r="G62" s="96">
        <v>20</v>
      </c>
      <c r="H62" s="96">
        <v>20</v>
      </c>
      <c r="I62" s="115">
        <v>8</v>
      </c>
    </row>
    <row r="63" spans="1:9" s="96" customFormat="1" ht="30" x14ac:dyDescent="0.25">
      <c r="A63" s="96" t="s">
        <v>49</v>
      </c>
      <c r="B63" s="96" t="s">
        <v>309</v>
      </c>
      <c r="C63" s="96" t="s">
        <v>415</v>
      </c>
      <c r="D63" s="96" t="s">
        <v>611</v>
      </c>
      <c r="E63" s="98">
        <v>42524</v>
      </c>
      <c r="F63" s="98">
        <v>42564</v>
      </c>
      <c r="G63" s="96">
        <v>2</v>
      </c>
      <c r="H63" s="96">
        <v>2</v>
      </c>
      <c r="I63" s="115">
        <v>6.98</v>
      </c>
    </row>
    <row r="64" spans="1:9" s="96" customFormat="1" ht="30" x14ac:dyDescent="0.25">
      <c r="A64" s="96" t="s">
        <v>49</v>
      </c>
      <c r="B64" s="96" t="s">
        <v>593</v>
      </c>
      <c r="C64" s="96" t="s">
        <v>639</v>
      </c>
      <c r="D64" s="96" t="s">
        <v>611</v>
      </c>
      <c r="E64" s="98">
        <v>42663</v>
      </c>
      <c r="F64" s="98">
        <v>42678</v>
      </c>
      <c r="G64" s="96">
        <v>6</v>
      </c>
      <c r="H64" s="96">
        <v>6</v>
      </c>
      <c r="I64" s="115">
        <v>20.94</v>
      </c>
    </row>
    <row r="65" spans="1:9" s="96" customFormat="1" ht="60" x14ac:dyDescent="0.25">
      <c r="A65" s="96" t="s">
        <v>106</v>
      </c>
      <c r="B65" s="96" t="s">
        <v>527</v>
      </c>
      <c r="C65" s="96" t="s">
        <v>544</v>
      </c>
      <c r="D65" s="96" t="s">
        <v>698</v>
      </c>
      <c r="E65" s="98">
        <v>42591</v>
      </c>
      <c r="F65" s="96" t="s">
        <v>671</v>
      </c>
      <c r="G65" s="96">
        <v>2</v>
      </c>
      <c r="H65" s="96">
        <v>2</v>
      </c>
      <c r="I65" s="115">
        <v>44.88</v>
      </c>
    </row>
    <row r="66" spans="1:9" s="96" customFormat="1" ht="30" x14ac:dyDescent="0.25">
      <c r="A66" s="96" t="s">
        <v>166</v>
      </c>
      <c r="B66" s="96" t="s">
        <v>527</v>
      </c>
      <c r="C66" s="96" t="s">
        <v>543</v>
      </c>
      <c r="D66" s="96" t="s">
        <v>611</v>
      </c>
      <c r="E66" s="98">
        <v>42591</v>
      </c>
      <c r="F66" s="98">
        <v>42639</v>
      </c>
      <c r="G66" s="96">
        <v>30</v>
      </c>
      <c r="H66" s="96">
        <v>30</v>
      </c>
      <c r="I66" s="115">
        <v>28.2</v>
      </c>
    </row>
    <row r="67" spans="1:9" s="96" customFormat="1" ht="30" x14ac:dyDescent="0.25">
      <c r="A67" s="96" t="s">
        <v>178</v>
      </c>
      <c r="B67" s="96" t="s">
        <v>309</v>
      </c>
      <c r="C67" s="96" t="s">
        <v>431</v>
      </c>
      <c r="D67" s="96" t="s">
        <v>611</v>
      </c>
      <c r="E67" s="98">
        <v>42527</v>
      </c>
      <c r="F67" s="98">
        <v>42613</v>
      </c>
      <c r="G67" s="96">
        <v>5</v>
      </c>
      <c r="H67" s="96">
        <v>5</v>
      </c>
      <c r="I67" s="115">
        <v>13.45</v>
      </c>
    </row>
    <row r="68" spans="1:9" s="96" customFormat="1" ht="30" x14ac:dyDescent="0.25">
      <c r="A68" s="96" t="s">
        <v>178</v>
      </c>
      <c r="B68" s="96" t="s">
        <v>593</v>
      </c>
      <c r="C68" s="96" t="s">
        <v>622</v>
      </c>
      <c r="D68" s="96" t="s">
        <v>611</v>
      </c>
      <c r="E68" s="98">
        <v>42653</v>
      </c>
      <c r="F68" s="98">
        <v>42758</v>
      </c>
      <c r="G68" s="96">
        <v>1</v>
      </c>
      <c r="H68" s="96">
        <v>1</v>
      </c>
      <c r="I68" s="115">
        <v>2.69</v>
      </c>
    </row>
    <row r="69" spans="1:9" s="96" customFormat="1" ht="30" x14ac:dyDescent="0.25">
      <c r="A69" s="96" t="s">
        <v>57</v>
      </c>
      <c r="B69" s="96" t="s">
        <v>309</v>
      </c>
      <c r="C69" s="96" t="s">
        <v>420</v>
      </c>
      <c r="D69" s="96" t="s">
        <v>611</v>
      </c>
      <c r="E69" s="98">
        <v>42524</v>
      </c>
      <c r="F69" s="98">
        <v>42579</v>
      </c>
      <c r="G69" s="96">
        <v>10</v>
      </c>
      <c r="H69" s="96">
        <v>10</v>
      </c>
      <c r="I69" s="115">
        <v>25.5</v>
      </c>
    </row>
    <row r="70" spans="1:9" s="96" customFormat="1" ht="45" x14ac:dyDescent="0.25">
      <c r="A70" s="96" t="s">
        <v>110</v>
      </c>
      <c r="B70" s="96" t="s">
        <v>309</v>
      </c>
      <c r="C70" s="96" t="s">
        <v>414</v>
      </c>
      <c r="D70" s="96" t="s">
        <v>611</v>
      </c>
      <c r="E70" s="98">
        <v>42524</v>
      </c>
      <c r="F70" s="98">
        <v>42612</v>
      </c>
      <c r="G70" s="96">
        <v>15</v>
      </c>
      <c r="H70" s="96">
        <v>15</v>
      </c>
      <c r="I70" s="115">
        <v>14.549999999999999</v>
      </c>
    </row>
    <row r="71" spans="1:9" s="96" customFormat="1" ht="45" x14ac:dyDescent="0.25">
      <c r="A71" s="96" t="s">
        <v>110</v>
      </c>
      <c r="B71" s="96" t="s">
        <v>593</v>
      </c>
      <c r="C71" s="96" t="s">
        <v>614</v>
      </c>
      <c r="D71" s="96" t="s">
        <v>611</v>
      </c>
      <c r="E71" s="98">
        <v>42653</v>
      </c>
      <c r="F71" s="98">
        <v>42753</v>
      </c>
      <c r="G71" s="96">
        <v>25</v>
      </c>
      <c r="H71" s="96">
        <v>25</v>
      </c>
      <c r="I71" s="115">
        <v>24.25</v>
      </c>
    </row>
    <row r="72" spans="1:9" s="96" customFormat="1" ht="60" x14ac:dyDescent="0.25">
      <c r="A72" s="96" t="s">
        <v>112</v>
      </c>
      <c r="B72" s="96" t="s">
        <v>309</v>
      </c>
      <c r="C72" s="96" t="s">
        <v>416</v>
      </c>
      <c r="D72" s="96" t="s">
        <v>692</v>
      </c>
      <c r="E72" s="98">
        <v>42524</v>
      </c>
      <c r="F72" s="98">
        <v>42597</v>
      </c>
      <c r="G72" s="96">
        <v>10</v>
      </c>
      <c r="H72" s="96">
        <v>5</v>
      </c>
      <c r="I72" s="115">
        <v>12</v>
      </c>
    </row>
    <row r="73" spans="1:9" s="96" customFormat="1" ht="60" x14ac:dyDescent="0.25">
      <c r="A73" s="96" t="s">
        <v>46</v>
      </c>
      <c r="B73" s="96" t="s">
        <v>527</v>
      </c>
      <c r="C73" s="96" t="s">
        <v>550</v>
      </c>
      <c r="D73" s="96" t="s">
        <v>611</v>
      </c>
      <c r="E73" s="98">
        <v>42591</v>
      </c>
      <c r="F73" s="98">
        <v>42640</v>
      </c>
      <c r="G73" s="96">
        <v>3</v>
      </c>
      <c r="H73" s="96">
        <v>3</v>
      </c>
      <c r="I73" s="115">
        <v>5.85</v>
      </c>
    </row>
    <row r="74" spans="1:9" s="96" customFormat="1" ht="60" x14ac:dyDescent="0.25">
      <c r="A74" s="96" t="s">
        <v>46</v>
      </c>
      <c r="B74" s="96" t="s">
        <v>593</v>
      </c>
      <c r="C74" s="96" t="s">
        <v>645</v>
      </c>
      <c r="D74" s="96" t="s">
        <v>611</v>
      </c>
      <c r="E74" s="98">
        <v>42663</v>
      </c>
      <c r="F74" s="98">
        <v>42765</v>
      </c>
      <c r="G74" s="96">
        <v>9</v>
      </c>
      <c r="H74" s="96">
        <v>9</v>
      </c>
      <c r="I74" s="115">
        <v>17.55</v>
      </c>
    </row>
    <row r="75" spans="1:9" s="96" customFormat="1" ht="30" x14ac:dyDescent="0.25">
      <c r="A75" s="96" t="s">
        <v>75</v>
      </c>
      <c r="B75" s="96" t="s">
        <v>527</v>
      </c>
      <c r="C75" s="96" t="s">
        <v>543</v>
      </c>
      <c r="D75" s="96" t="s">
        <v>611</v>
      </c>
      <c r="E75" s="98">
        <v>42591</v>
      </c>
      <c r="F75" s="98">
        <v>42639</v>
      </c>
      <c r="G75" s="96">
        <v>20</v>
      </c>
      <c r="H75" s="96">
        <v>20</v>
      </c>
      <c r="I75" s="115">
        <v>7.6</v>
      </c>
    </row>
    <row r="76" spans="1:9" s="96" customFormat="1" ht="30" x14ac:dyDescent="0.25">
      <c r="A76" s="96" t="s">
        <v>75</v>
      </c>
      <c r="B76" s="96" t="s">
        <v>593</v>
      </c>
      <c r="C76" s="96" t="s">
        <v>619</v>
      </c>
      <c r="D76" s="96" t="s">
        <v>611</v>
      </c>
      <c r="E76" s="98">
        <v>42653</v>
      </c>
      <c r="F76" s="98">
        <v>42769</v>
      </c>
      <c r="G76" s="96">
        <v>10</v>
      </c>
      <c r="H76" s="96">
        <v>10</v>
      </c>
      <c r="I76" s="115">
        <v>3.8</v>
      </c>
    </row>
    <row r="77" spans="1:9" s="96" customFormat="1" ht="45" x14ac:dyDescent="0.25">
      <c r="A77" s="96" t="s">
        <v>89</v>
      </c>
      <c r="B77" s="96" t="s">
        <v>527</v>
      </c>
      <c r="C77" s="96" t="s">
        <v>542</v>
      </c>
      <c r="D77" s="96" t="s">
        <v>611</v>
      </c>
      <c r="E77" s="98">
        <v>42591</v>
      </c>
      <c r="F77" s="98">
        <v>42660</v>
      </c>
      <c r="G77" s="96">
        <v>5</v>
      </c>
      <c r="H77" s="96">
        <v>5</v>
      </c>
      <c r="I77" s="115">
        <v>34</v>
      </c>
    </row>
    <row r="78" spans="1:9" s="96" customFormat="1" ht="45" x14ac:dyDescent="0.25">
      <c r="A78" s="96" t="s">
        <v>89</v>
      </c>
      <c r="B78" s="96" t="s">
        <v>593</v>
      </c>
      <c r="C78" s="96" t="s">
        <v>642</v>
      </c>
      <c r="D78" s="96" t="s">
        <v>611</v>
      </c>
      <c r="E78" s="98">
        <v>42663</v>
      </c>
      <c r="F78" s="98">
        <v>42703</v>
      </c>
      <c r="G78" s="96">
        <v>7</v>
      </c>
      <c r="H78" s="96">
        <v>7</v>
      </c>
      <c r="I78" s="115">
        <v>47.6</v>
      </c>
    </row>
    <row r="79" spans="1:9" s="96" customFormat="1" ht="30" x14ac:dyDescent="0.25">
      <c r="A79" s="96" t="s">
        <v>175</v>
      </c>
      <c r="B79" s="96" t="s">
        <v>593</v>
      </c>
      <c r="C79" s="96" t="s">
        <v>617</v>
      </c>
      <c r="D79" s="96" t="s">
        <v>611</v>
      </c>
      <c r="E79" s="98">
        <v>42653</v>
      </c>
      <c r="F79" s="98">
        <v>42747</v>
      </c>
      <c r="G79" s="96">
        <v>10</v>
      </c>
      <c r="H79" s="96">
        <v>10</v>
      </c>
      <c r="I79" s="115">
        <v>4.9000000000000004</v>
      </c>
    </row>
    <row r="80" spans="1:9" s="96" customFormat="1" ht="45" x14ac:dyDescent="0.25">
      <c r="A80" s="96" t="s">
        <v>114</v>
      </c>
      <c r="B80" s="96" t="s">
        <v>309</v>
      </c>
      <c r="C80" s="96" t="s">
        <v>429</v>
      </c>
      <c r="D80" s="96" t="s">
        <v>611</v>
      </c>
      <c r="E80" s="98">
        <v>42527</v>
      </c>
      <c r="F80" s="98">
        <v>42569</v>
      </c>
      <c r="G80" s="96">
        <v>10</v>
      </c>
      <c r="H80" s="96">
        <v>10</v>
      </c>
      <c r="I80" s="115">
        <v>10.3</v>
      </c>
    </row>
    <row r="81" spans="1:9" s="96" customFormat="1" ht="45" x14ac:dyDescent="0.25">
      <c r="A81" s="96" t="s">
        <v>114</v>
      </c>
      <c r="B81" s="96" t="s">
        <v>593</v>
      </c>
      <c r="C81" s="96" t="s">
        <v>621</v>
      </c>
      <c r="D81" s="96" t="s">
        <v>611</v>
      </c>
      <c r="E81" s="98">
        <v>42653</v>
      </c>
      <c r="F81" s="98">
        <v>42758</v>
      </c>
      <c r="G81" s="96">
        <v>10</v>
      </c>
      <c r="H81" s="96">
        <v>10</v>
      </c>
      <c r="I81" s="115">
        <v>10.3</v>
      </c>
    </row>
    <row r="82" spans="1:9" s="96" customFormat="1" ht="30" x14ac:dyDescent="0.25">
      <c r="A82" s="96" t="s">
        <v>176</v>
      </c>
      <c r="B82" s="96" t="s">
        <v>527</v>
      </c>
      <c r="C82" s="96" t="s">
        <v>549</v>
      </c>
      <c r="D82" s="96" t="s">
        <v>611</v>
      </c>
      <c r="E82" s="98">
        <v>42591</v>
      </c>
      <c r="F82" s="98">
        <v>42717</v>
      </c>
      <c r="G82" s="96">
        <v>10</v>
      </c>
      <c r="H82" s="96">
        <v>10</v>
      </c>
      <c r="I82" s="115">
        <v>18.799999999999997</v>
      </c>
    </row>
    <row r="83" spans="1:9" s="96" customFormat="1" ht="30" x14ac:dyDescent="0.25">
      <c r="A83" s="96" t="s">
        <v>176</v>
      </c>
      <c r="B83" s="96" t="s">
        <v>593</v>
      </c>
      <c r="C83" s="96" t="s">
        <v>623</v>
      </c>
      <c r="D83" s="96" t="s">
        <v>611</v>
      </c>
      <c r="E83" s="98">
        <v>42653</v>
      </c>
      <c r="F83" s="98">
        <v>42759</v>
      </c>
      <c r="G83" s="96">
        <v>10</v>
      </c>
      <c r="H83" s="96">
        <v>10</v>
      </c>
      <c r="I83" s="115">
        <v>18.799999999999997</v>
      </c>
    </row>
    <row r="84" spans="1:9" s="96" customFormat="1" ht="45" x14ac:dyDescent="0.25">
      <c r="A84" s="96" t="s">
        <v>55</v>
      </c>
      <c r="B84" s="96" t="s">
        <v>593</v>
      </c>
      <c r="C84" s="96" t="s">
        <v>617</v>
      </c>
      <c r="D84" s="96" t="s">
        <v>611</v>
      </c>
      <c r="E84" s="98">
        <v>42653</v>
      </c>
      <c r="F84" s="98">
        <v>42747</v>
      </c>
      <c r="G84" s="96">
        <v>10</v>
      </c>
      <c r="H84" s="96">
        <v>10</v>
      </c>
      <c r="I84" s="115">
        <v>6</v>
      </c>
    </row>
    <row r="85" spans="1:9" s="96" customFormat="1" ht="45" x14ac:dyDescent="0.25">
      <c r="A85" s="96" t="s">
        <v>97</v>
      </c>
      <c r="B85" s="96" t="s">
        <v>309</v>
      </c>
      <c r="C85" s="96" t="s">
        <v>420</v>
      </c>
      <c r="D85" s="96" t="s">
        <v>611</v>
      </c>
      <c r="E85" s="98">
        <v>42524</v>
      </c>
      <c r="F85" s="98">
        <v>42579</v>
      </c>
      <c r="G85" s="96">
        <v>50</v>
      </c>
      <c r="H85" s="96">
        <v>50</v>
      </c>
      <c r="I85" s="115">
        <v>3.5000000000000004</v>
      </c>
    </row>
    <row r="86" spans="1:9" s="96" customFormat="1" ht="60" x14ac:dyDescent="0.25">
      <c r="A86" s="96" t="s">
        <v>160</v>
      </c>
      <c r="B86" s="96" t="s">
        <v>527</v>
      </c>
      <c r="C86" s="96" t="s">
        <v>539</v>
      </c>
      <c r="D86" s="96" t="s">
        <v>611</v>
      </c>
      <c r="E86" s="98">
        <v>42591</v>
      </c>
      <c r="F86" s="98">
        <v>42633</v>
      </c>
      <c r="G86" s="96">
        <v>2</v>
      </c>
      <c r="H86" s="96">
        <v>2</v>
      </c>
      <c r="I86" s="115">
        <v>129</v>
      </c>
    </row>
    <row r="87" spans="1:9" s="96" customFormat="1" ht="30" x14ac:dyDescent="0.25">
      <c r="A87" s="96" t="s">
        <v>64</v>
      </c>
      <c r="B87" s="96" t="s">
        <v>593</v>
      </c>
      <c r="C87" s="96" t="s">
        <v>618</v>
      </c>
      <c r="D87" s="96" t="s">
        <v>611</v>
      </c>
      <c r="E87" s="98">
        <v>42653</v>
      </c>
      <c r="F87" s="98">
        <v>43055</v>
      </c>
      <c r="G87" s="96">
        <v>10</v>
      </c>
      <c r="H87" s="96">
        <v>10</v>
      </c>
      <c r="I87" s="115">
        <v>15</v>
      </c>
    </row>
    <row r="88" spans="1:9" s="96" customFormat="1" ht="45" x14ac:dyDescent="0.25">
      <c r="A88" s="96" t="s">
        <v>88</v>
      </c>
      <c r="B88" s="96" t="s">
        <v>593</v>
      </c>
      <c r="C88" s="96" t="s">
        <v>614</v>
      </c>
      <c r="D88" s="96" t="s">
        <v>611</v>
      </c>
      <c r="E88" s="98">
        <v>42653</v>
      </c>
      <c r="F88" s="98">
        <v>42753</v>
      </c>
      <c r="G88" s="96">
        <v>6</v>
      </c>
      <c r="H88" s="96">
        <v>6</v>
      </c>
      <c r="I88" s="115">
        <v>27.599999999999998</v>
      </c>
    </row>
    <row r="89" spans="1:9" s="96" customFormat="1" ht="60" x14ac:dyDescent="0.25">
      <c r="A89" s="96" t="s">
        <v>156</v>
      </c>
      <c r="B89" s="96" t="s">
        <v>527</v>
      </c>
      <c r="C89" s="96" t="s">
        <v>543</v>
      </c>
      <c r="D89" s="96" t="s">
        <v>611</v>
      </c>
      <c r="E89" s="98">
        <v>42591</v>
      </c>
      <c r="F89" s="98">
        <v>42639</v>
      </c>
      <c r="G89" s="96">
        <v>10</v>
      </c>
      <c r="H89" s="96">
        <v>10</v>
      </c>
      <c r="I89" s="115">
        <v>18.899999999999999</v>
      </c>
    </row>
    <row r="90" spans="1:9" s="96" customFormat="1" ht="45" x14ac:dyDescent="0.25">
      <c r="A90" s="96" t="s">
        <v>158</v>
      </c>
      <c r="B90" s="96" t="s">
        <v>527</v>
      </c>
      <c r="C90" s="96" t="s">
        <v>543</v>
      </c>
      <c r="D90" s="96" t="s">
        <v>611</v>
      </c>
      <c r="E90" s="98">
        <v>42591</v>
      </c>
      <c r="F90" s="98">
        <v>42639</v>
      </c>
      <c r="G90" s="96">
        <v>20</v>
      </c>
      <c r="H90" s="96">
        <v>20</v>
      </c>
      <c r="I90" s="115">
        <v>40.4</v>
      </c>
    </row>
    <row r="91" spans="1:9" s="96" customFormat="1" ht="45" x14ac:dyDescent="0.25">
      <c r="A91" s="96" t="s">
        <v>170</v>
      </c>
      <c r="B91" s="96" t="s">
        <v>309</v>
      </c>
      <c r="C91" s="96" t="s">
        <v>423</v>
      </c>
      <c r="D91" s="96" t="s">
        <v>611</v>
      </c>
      <c r="E91" s="98">
        <v>42524</v>
      </c>
      <c r="F91" s="98">
        <v>42576</v>
      </c>
      <c r="G91" s="96">
        <v>20</v>
      </c>
      <c r="H91" s="96">
        <v>20</v>
      </c>
      <c r="I91" s="115">
        <v>26</v>
      </c>
    </row>
    <row r="92" spans="1:9" s="96" customFormat="1" ht="45" x14ac:dyDescent="0.25">
      <c r="A92" s="96" t="s">
        <v>171</v>
      </c>
      <c r="B92" s="96" t="s">
        <v>309</v>
      </c>
      <c r="C92" s="96" t="s">
        <v>423</v>
      </c>
      <c r="D92" s="96" t="s">
        <v>611</v>
      </c>
      <c r="E92" s="98">
        <v>42524</v>
      </c>
      <c r="F92" s="98">
        <v>42576</v>
      </c>
      <c r="G92" s="96">
        <v>20</v>
      </c>
      <c r="H92" s="96">
        <v>20</v>
      </c>
      <c r="I92" s="115">
        <v>26</v>
      </c>
    </row>
    <row r="93" spans="1:9" s="96" customFormat="1" ht="45" x14ac:dyDescent="0.25">
      <c r="A93" s="96" t="s">
        <v>172</v>
      </c>
      <c r="B93" s="96" t="s">
        <v>309</v>
      </c>
      <c r="C93" s="96" t="s">
        <v>424</v>
      </c>
      <c r="D93" s="96" t="s">
        <v>611</v>
      </c>
      <c r="E93" s="98">
        <v>42524</v>
      </c>
      <c r="F93" s="98">
        <v>42579</v>
      </c>
      <c r="G93" s="96">
        <v>20</v>
      </c>
      <c r="H93" s="96">
        <v>20</v>
      </c>
      <c r="I93" s="115">
        <v>25.4</v>
      </c>
    </row>
    <row r="94" spans="1:9" s="96" customFormat="1" ht="45" x14ac:dyDescent="0.25">
      <c r="A94" s="96" t="s">
        <v>173</v>
      </c>
      <c r="B94" s="96" t="s">
        <v>309</v>
      </c>
      <c r="C94" s="96" t="s">
        <v>424</v>
      </c>
      <c r="D94" s="96" t="s">
        <v>611</v>
      </c>
      <c r="E94" s="98">
        <v>42524</v>
      </c>
      <c r="F94" s="98">
        <v>42579</v>
      </c>
      <c r="G94" s="96">
        <v>20</v>
      </c>
      <c r="H94" s="96">
        <v>20</v>
      </c>
      <c r="I94" s="115">
        <v>25.6</v>
      </c>
    </row>
    <row r="95" spans="1:9" s="96" customFormat="1" ht="45" x14ac:dyDescent="0.25">
      <c r="A95" s="96" t="s">
        <v>173</v>
      </c>
      <c r="B95" s="96" t="s">
        <v>593</v>
      </c>
      <c r="C95" s="96" t="s">
        <v>618</v>
      </c>
      <c r="D95" s="96" t="s">
        <v>611</v>
      </c>
      <c r="E95" s="98">
        <v>42653</v>
      </c>
      <c r="F95" s="98">
        <v>43055</v>
      </c>
      <c r="G95" s="96">
        <v>1</v>
      </c>
      <c r="H95" s="96">
        <v>1</v>
      </c>
      <c r="I95" s="115">
        <v>1.28</v>
      </c>
    </row>
    <row r="96" spans="1:9" s="96" customFormat="1" ht="75" x14ac:dyDescent="0.25">
      <c r="A96" s="96" t="s">
        <v>135</v>
      </c>
      <c r="B96" s="96" t="s">
        <v>527</v>
      </c>
      <c r="C96" s="96" t="s">
        <v>545</v>
      </c>
      <c r="D96" s="96" t="s">
        <v>699</v>
      </c>
      <c r="E96" s="98">
        <v>42591</v>
      </c>
      <c r="F96" s="96" t="s">
        <v>671</v>
      </c>
      <c r="G96" s="96">
        <v>2</v>
      </c>
      <c r="H96" s="96">
        <v>2</v>
      </c>
      <c r="I96" s="115">
        <v>7.5</v>
      </c>
    </row>
    <row r="97" spans="1:10" s="96" customFormat="1" ht="60" x14ac:dyDescent="0.25">
      <c r="A97" s="96" t="s">
        <v>111</v>
      </c>
      <c r="B97" s="96" t="s">
        <v>309</v>
      </c>
      <c r="C97" s="96" t="s">
        <v>416</v>
      </c>
      <c r="D97" s="96" t="s">
        <v>692</v>
      </c>
      <c r="E97" s="98">
        <v>42524</v>
      </c>
      <c r="F97" s="98">
        <v>42597</v>
      </c>
      <c r="G97" s="96">
        <v>10</v>
      </c>
      <c r="H97" s="96">
        <v>5</v>
      </c>
      <c r="I97" s="115">
        <v>7.5</v>
      </c>
    </row>
    <row r="98" spans="1:10" s="96" customFormat="1" ht="45" x14ac:dyDescent="0.25">
      <c r="A98" s="96" t="s">
        <v>50</v>
      </c>
      <c r="B98" s="96" t="s">
        <v>309</v>
      </c>
      <c r="C98" s="96" t="s">
        <v>423</v>
      </c>
      <c r="D98" s="96" t="s">
        <v>611</v>
      </c>
      <c r="E98" s="98">
        <v>42524</v>
      </c>
      <c r="F98" s="98">
        <v>42576</v>
      </c>
      <c r="G98" s="96">
        <v>2</v>
      </c>
      <c r="H98" s="96">
        <v>2</v>
      </c>
      <c r="I98" s="115">
        <v>39.799999999999997</v>
      </c>
    </row>
    <row r="99" spans="1:10" s="96" customFormat="1" ht="45" x14ac:dyDescent="0.25">
      <c r="A99" s="96" t="s">
        <v>50</v>
      </c>
      <c r="B99" s="96" t="s">
        <v>593</v>
      </c>
      <c r="C99" s="96" t="s">
        <v>642</v>
      </c>
      <c r="D99" s="96" t="s">
        <v>611</v>
      </c>
      <c r="E99" s="98">
        <v>42663</v>
      </c>
      <c r="F99" s="98">
        <v>42703</v>
      </c>
      <c r="G99" s="96">
        <v>11</v>
      </c>
      <c r="H99" s="96">
        <v>11</v>
      </c>
      <c r="I99" s="115">
        <v>218.89999999999998</v>
      </c>
    </row>
    <row r="100" spans="1:10" s="96" customFormat="1" ht="30" x14ac:dyDescent="0.25">
      <c r="A100" s="96" t="s">
        <v>130</v>
      </c>
      <c r="B100" s="96" t="s">
        <v>309</v>
      </c>
      <c r="C100" s="96" t="s">
        <v>477</v>
      </c>
      <c r="D100" s="96" t="s">
        <v>478</v>
      </c>
      <c r="E100" s="96" t="s">
        <v>477</v>
      </c>
      <c r="F100" s="96" t="s">
        <v>477</v>
      </c>
      <c r="G100" s="96">
        <v>5</v>
      </c>
      <c r="H100" s="96" t="s">
        <v>477</v>
      </c>
      <c r="I100" s="115">
        <v>0</v>
      </c>
    </row>
    <row r="101" spans="1:10" s="96" customFormat="1" ht="75" x14ac:dyDescent="0.25">
      <c r="A101" s="96" t="s">
        <v>149</v>
      </c>
      <c r="B101" s="96" t="s">
        <v>309</v>
      </c>
      <c r="C101" s="96" t="s">
        <v>420</v>
      </c>
      <c r="D101" s="96" t="s">
        <v>611</v>
      </c>
      <c r="E101" s="98">
        <v>42524</v>
      </c>
      <c r="F101" s="98">
        <v>42579</v>
      </c>
      <c r="G101" s="96">
        <v>4</v>
      </c>
      <c r="H101" s="96">
        <v>4</v>
      </c>
      <c r="I101" s="115">
        <v>2.4</v>
      </c>
    </row>
    <row r="102" spans="1:10" s="96" customFormat="1" ht="60.75" thickBot="1" x14ac:dyDescent="0.3">
      <c r="A102" s="96" t="s">
        <v>72</v>
      </c>
      <c r="B102" s="96" t="s">
        <v>309</v>
      </c>
      <c r="C102" s="96" t="s">
        <v>428</v>
      </c>
      <c r="D102" s="96" t="s">
        <v>611</v>
      </c>
      <c r="E102" s="98">
        <v>42527</v>
      </c>
      <c r="F102" s="98">
        <v>42639</v>
      </c>
      <c r="G102" s="96">
        <v>20</v>
      </c>
      <c r="H102" s="96">
        <v>20</v>
      </c>
      <c r="I102" s="115">
        <v>4.4000000000000004</v>
      </c>
    </row>
    <row r="103" spans="1:10" s="96" customFormat="1" ht="16.5" thickTop="1" thickBot="1" x14ac:dyDescent="0.3">
      <c r="A103" s="104" t="s">
        <v>357</v>
      </c>
      <c r="B103" s="105"/>
      <c r="C103" s="106"/>
      <c r="D103" s="106"/>
      <c r="E103" s="106"/>
      <c r="F103" s="106"/>
      <c r="G103" s="107">
        <f>SUM(G5:G102)</f>
        <v>1197</v>
      </c>
      <c r="H103" s="107">
        <f>SUM(H5:H102)</f>
        <v>1156</v>
      </c>
      <c r="I103" s="108">
        <f>SUM(I5:I102)</f>
        <v>3080.5100000000016</v>
      </c>
    </row>
    <row r="104" spans="1:10" s="96" customFormat="1" ht="15.75" thickTop="1" x14ac:dyDescent="0.25">
      <c r="A104" s="111"/>
      <c r="B104" s="111"/>
      <c r="C104" s="111"/>
      <c r="D104" s="111"/>
      <c r="E104" s="111"/>
      <c r="F104" s="111"/>
      <c r="G104" s="112"/>
      <c r="H104" s="112"/>
      <c r="I104" s="113"/>
      <c r="J104" s="114"/>
    </row>
    <row r="105" spans="1:10" s="96" customFormat="1" x14ac:dyDescent="0.25">
      <c r="A105" s="100" t="s">
        <v>359</v>
      </c>
      <c r="B105" s="99"/>
      <c r="C105" s="99"/>
      <c r="D105" s="99"/>
      <c r="E105" s="99"/>
      <c r="F105" s="99"/>
      <c r="G105" s="99"/>
      <c r="I105" s="109"/>
    </row>
    <row r="106" spans="1:10" s="96" customFormat="1" x14ac:dyDescent="0.25">
      <c r="A106"/>
      <c r="B106" s="99"/>
      <c r="C106" s="99"/>
      <c r="D106" s="99"/>
      <c r="E106" s="99"/>
      <c r="F106" s="99"/>
      <c r="G106" s="99"/>
      <c r="I106" s="109"/>
    </row>
  </sheetData>
  <sheetProtection algorithmName="SHA-512" hashValue="ODnFaDb6uFLkI3+bVxNdenKDhnnpZcq1d6eAUu9EgDacJkrInbrne0ZojNUOnDm6tR0VQYVTLs4ew2DIHgRHoA==" saltValue="eJwXL8LdUgs57zavF86/9g==" spinCount="100000" sheet="1" objects="1" scenarios="1" selectLockedCells="1"/>
  <mergeCells count="1">
    <mergeCell ref="A1:B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3"/>
  <dimension ref="A1:J95"/>
  <sheetViews>
    <sheetView showGridLines="0" workbookViewId="0">
      <selection activeCell="D4" sqref="D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10" ht="36" customHeight="1" x14ac:dyDescent="0.25">
      <c r="A1" s="210" t="s">
        <v>408</v>
      </c>
      <c r="B1" s="210"/>
    </row>
    <row r="2" spans="1:10" x14ac:dyDescent="0.25">
      <c r="A2" s="102" t="s">
        <v>3</v>
      </c>
      <c r="B2" s="96">
        <v>310000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10" ht="45" x14ac:dyDescent="0.25">
      <c r="A5" s="96" t="s">
        <v>180</v>
      </c>
      <c r="B5" s="96" t="s">
        <v>594</v>
      </c>
      <c r="C5" s="96" t="s">
        <v>618</v>
      </c>
      <c r="D5" s="96" t="s">
        <v>611</v>
      </c>
      <c r="E5" s="98">
        <v>42653</v>
      </c>
      <c r="F5" s="98">
        <v>43055</v>
      </c>
      <c r="G5" s="96">
        <v>15</v>
      </c>
      <c r="H5" s="96">
        <v>15</v>
      </c>
      <c r="I5" s="115">
        <v>24</v>
      </c>
    </row>
    <row r="6" spans="1:10" ht="60" x14ac:dyDescent="0.25">
      <c r="A6" s="96" t="s">
        <v>83</v>
      </c>
      <c r="B6" s="96" t="s">
        <v>305</v>
      </c>
      <c r="C6" s="96" t="s">
        <v>424</v>
      </c>
      <c r="D6" s="96" t="s">
        <v>611</v>
      </c>
      <c r="E6" s="98">
        <v>42524</v>
      </c>
      <c r="F6" s="98">
        <v>42579</v>
      </c>
      <c r="G6" s="96">
        <v>5</v>
      </c>
      <c r="H6" s="96">
        <v>5</v>
      </c>
      <c r="I6" s="115">
        <v>2.4500000000000002</v>
      </c>
    </row>
    <row r="7" spans="1:10" s="96" customFormat="1" ht="60" x14ac:dyDescent="0.25">
      <c r="A7" s="96" t="s">
        <v>83</v>
      </c>
      <c r="B7" s="96" t="s">
        <v>594</v>
      </c>
      <c r="C7" s="96" t="s">
        <v>618</v>
      </c>
      <c r="D7" s="96" t="s">
        <v>611</v>
      </c>
      <c r="E7" s="98">
        <v>42653</v>
      </c>
      <c r="F7" s="98">
        <v>43055</v>
      </c>
      <c r="G7" s="96">
        <v>10</v>
      </c>
      <c r="H7" s="96">
        <v>10</v>
      </c>
      <c r="I7" s="115">
        <v>4.9000000000000004</v>
      </c>
    </row>
    <row r="8" spans="1:10" s="96" customFormat="1" ht="45" x14ac:dyDescent="0.25">
      <c r="A8" s="96" t="s">
        <v>47</v>
      </c>
      <c r="B8" s="96" t="s">
        <v>528</v>
      </c>
      <c r="C8" s="96" t="s">
        <v>550</v>
      </c>
      <c r="D8" s="96" t="s">
        <v>611</v>
      </c>
      <c r="E8" s="98">
        <v>42591</v>
      </c>
      <c r="F8" s="98">
        <v>42640</v>
      </c>
      <c r="G8" s="96">
        <v>75</v>
      </c>
      <c r="H8" s="96">
        <v>75</v>
      </c>
      <c r="I8" s="115">
        <v>187.5</v>
      </c>
      <c r="J8" s="114"/>
    </row>
    <row r="9" spans="1:10" s="96" customFormat="1" ht="75" x14ac:dyDescent="0.25">
      <c r="A9" s="96" t="s">
        <v>58</v>
      </c>
      <c r="B9" s="96" t="s">
        <v>305</v>
      </c>
      <c r="C9" s="96" t="s">
        <v>418</v>
      </c>
      <c r="D9" s="96" t="s">
        <v>611</v>
      </c>
      <c r="E9" s="98">
        <v>42524</v>
      </c>
      <c r="F9" s="98">
        <v>42583</v>
      </c>
      <c r="G9" s="96">
        <v>15</v>
      </c>
      <c r="H9" s="96">
        <v>15</v>
      </c>
      <c r="I9" s="115">
        <v>7.5</v>
      </c>
    </row>
    <row r="10" spans="1:10" s="96" customFormat="1" ht="75" x14ac:dyDescent="0.25">
      <c r="A10" s="96" t="s">
        <v>59</v>
      </c>
      <c r="B10" s="96" t="s">
        <v>528</v>
      </c>
      <c r="C10" s="96" t="s">
        <v>548</v>
      </c>
      <c r="D10" s="96" t="s">
        <v>692</v>
      </c>
      <c r="E10" s="98">
        <v>42591</v>
      </c>
      <c r="F10" s="98">
        <v>42772</v>
      </c>
      <c r="G10" s="96">
        <v>750</v>
      </c>
      <c r="H10" s="96">
        <v>400</v>
      </c>
      <c r="I10" s="115">
        <v>128</v>
      </c>
    </row>
    <row r="11" spans="1:10" s="96" customFormat="1" ht="75" x14ac:dyDescent="0.25">
      <c r="A11" s="96" t="s">
        <v>60</v>
      </c>
      <c r="B11" s="96" t="s">
        <v>305</v>
      </c>
      <c r="C11" s="96" t="s">
        <v>431</v>
      </c>
      <c r="D11" s="96" t="s">
        <v>611</v>
      </c>
      <c r="E11" s="98">
        <v>42527</v>
      </c>
      <c r="F11" s="98">
        <v>42613</v>
      </c>
      <c r="G11" s="96">
        <v>15</v>
      </c>
      <c r="H11" s="96">
        <v>15</v>
      </c>
      <c r="I11" s="115">
        <v>4.8</v>
      </c>
      <c r="J11" s="114"/>
    </row>
    <row r="12" spans="1:10" s="96" customFormat="1" ht="75" x14ac:dyDescent="0.25">
      <c r="A12" s="96" t="s">
        <v>60</v>
      </c>
      <c r="B12" s="96" t="s">
        <v>528</v>
      </c>
      <c r="C12" s="96" t="s">
        <v>548</v>
      </c>
      <c r="D12" s="96" t="s">
        <v>692</v>
      </c>
      <c r="E12" s="98">
        <v>42591</v>
      </c>
      <c r="F12" s="98">
        <v>42772</v>
      </c>
      <c r="G12" s="96">
        <v>750</v>
      </c>
      <c r="H12" s="96">
        <v>200</v>
      </c>
      <c r="I12" s="115">
        <v>64</v>
      </c>
    </row>
    <row r="13" spans="1:10" s="96" customFormat="1" ht="30" x14ac:dyDescent="0.25">
      <c r="A13" s="96" t="s">
        <v>78</v>
      </c>
      <c r="B13" s="96" t="s">
        <v>305</v>
      </c>
      <c r="C13" s="96" t="s">
        <v>415</v>
      </c>
      <c r="D13" s="96" t="s">
        <v>611</v>
      </c>
      <c r="E13" s="98">
        <v>42524</v>
      </c>
      <c r="F13" s="98">
        <v>42564</v>
      </c>
      <c r="G13" s="96">
        <v>5</v>
      </c>
      <c r="H13" s="96">
        <v>5</v>
      </c>
      <c r="I13" s="115">
        <v>4.95</v>
      </c>
    </row>
    <row r="14" spans="1:10" s="96" customFormat="1" ht="45" x14ac:dyDescent="0.25">
      <c r="A14" s="96" t="s">
        <v>82</v>
      </c>
      <c r="B14" s="96" t="s">
        <v>594</v>
      </c>
      <c r="C14" s="96" t="s">
        <v>617</v>
      </c>
      <c r="D14" s="96" t="s">
        <v>611</v>
      </c>
      <c r="E14" s="98">
        <v>42653</v>
      </c>
      <c r="F14" s="98">
        <v>42747</v>
      </c>
      <c r="G14" s="96">
        <v>10</v>
      </c>
      <c r="H14" s="96">
        <v>10</v>
      </c>
      <c r="I14" s="115">
        <v>32.299999999999997</v>
      </c>
    </row>
    <row r="15" spans="1:10" s="96" customFormat="1" ht="30" x14ac:dyDescent="0.25">
      <c r="A15" s="96" t="s">
        <v>85</v>
      </c>
      <c r="B15" s="96" t="s">
        <v>594</v>
      </c>
      <c r="C15" s="96" t="s">
        <v>617</v>
      </c>
      <c r="D15" s="96" t="s">
        <v>611</v>
      </c>
      <c r="E15" s="98">
        <v>42653</v>
      </c>
      <c r="F15" s="98">
        <v>42747</v>
      </c>
      <c r="G15" s="96">
        <v>20</v>
      </c>
      <c r="H15" s="96">
        <v>20</v>
      </c>
      <c r="I15" s="115">
        <v>18.799999999999997</v>
      </c>
    </row>
    <row r="16" spans="1:10" s="96" customFormat="1" ht="45" x14ac:dyDescent="0.25">
      <c r="A16" s="96" t="s">
        <v>124</v>
      </c>
      <c r="B16" s="96" t="s">
        <v>305</v>
      </c>
      <c r="C16" s="96" t="s">
        <v>418</v>
      </c>
      <c r="D16" s="96" t="s">
        <v>611</v>
      </c>
      <c r="E16" s="98">
        <v>42524</v>
      </c>
      <c r="F16" s="98">
        <v>42583</v>
      </c>
      <c r="G16" s="96">
        <v>5</v>
      </c>
      <c r="H16" s="96">
        <v>5</v>
      </c>
      <c r="I16" s="115">
        <v>87.449999999999989</v>
      </c>
    </row>
    <row r="17" spans="1:10" s="96" customFormat="1" ht="45" x14ac:dyDescent="0.25">
      <c r="A17" s="96" t="s">
        <v>124</v>
      </c>
      <c r="B17" s="96" t="s">
        <v>528</v>
      </c>
      <c r="C17" s="96" t="s">
        <v>538</v>
      </c>
      <c r="D17" s="96" t="s">
        <v>611</v>
      </c>
      <c r="E17" s="98">
        <v>42591</v>
      </c>
      <c r="F17" s="98">
        <v>42646</v>
      </c>
      <c r="G17" s="96">
        <v>10</v>
      </c>
      <c r="H17" s="96">
        <v>10</v>
      </c>
      <c r="I17" s="115">
        <v>174.89999999999998</v>
      </c>
    </row>
    <row r="18" spans="1:10" s="96" customFormat="1" ht="45" x14ac:dyDescent="0.25">
      <c r="A18" s="96" t="s">
        <v>123</v>
      </c>
      <c r="B18" s="96" t="s">
        <v>305</v>
      </c>
      <c r="C18" s="96" t="s">
        <v>431</v>
      </c>
      <c r="D18" s="96" t="s">
        <v>611</v>
      </c>
      <c r="E18" s="98">
        <v>42527</v>
      </c>
      <c r="F18" s="98">
        <v>42613</v>
      </c>
      <c r="G18" s="96">
        <v>10</v>
      </c>
      <c r="H18" s="96">
        <v>10</v>
      </c>
      <c r="I18" s="115">
        <v>58.4</v>
      </c>
      <c r="J18" s="114"/>
    </row>
    <row r="19" spans="1:10" s="96" customFormat="1" ht="45" x14ac:dyDescent="0.25">
      <c r="A19" s="96" t="s">
        <v>123</v>
      </c>
      <c r="B19" s="96" t="s">
        <v>528</v>
      </c>
      <c r="C19" s="96" t="s">
        <v>548</v>
      </c>
      <c r="D19" s="96" t="s">
        <v>611</v>
      </c>
      <c r="E19" s="98">
        <v>42591</v>
      </c>
      <c r="F19" s="98">
        <v>42772</v>
      </c>
      <c r="G19" s="96">
        <v>25</v>
      </c>
      <c r="H19" s="96">
        <v>25</v>
      </c>
      <c r="I19" s="115">
        <v>146</v>
      </c>
    </row>
    <row r="20" spans="1:10" s="96" customFormat="1" ht="90" x14ac:dyDescent="0.25">
      <c r="A20" s="96" t="s">
        <v>138</v>
      </c>
      <c r="B20" s="96" t="s">
        <v>594</v>
      </c>
      <c r="C20" s="96" t="s">
        <v>477</v>
      </c>
      <c r="D20" s="96" t="s">
        <v>478</v>
      </c>
      <c r="E20" s="96" t="s">
        <v>477</v>
      </c>
      <c r="F20" s="96" t="s">
        <v>477</v>
      </c>
      <c r="G20" s="96">
        <v>2</v>
      </c>
      <c r="H20" s="96" t="s">
        <v>477</v>
      </c>
      <c r="I20" s="115">
        <v>0</v>
      </c>
    </row>
    <row r="21" spans="1:10" s="96" customFormat="1" ht="30.75" thickBot="1" x14ac:dyDescent="0.3">
      <c r="A21" s="96" t="s">
        <v>159</v>
      </c>
      <c r="B21" s="96" t="s">
        <v>528</v>
      </c>
      <c r="C21" s="96" t="s">
        <v>543</v>
      </c>
      <c r="D21" s="96" t="s">
        <v>611</v>
      </c>
      <c r="E21" s="98">
        <v>42591</v>
      </c>
      <c r="F21" s="98">
        <v>42639</v>
      </c>
      <c r="G21" s="96">
        <v>10</v>
      </c>
      <c r="H21" s="96">
        <v>10</v>
      </c>
      <c r="I21" s="115">
        <v>10.8</v>
      </c>
    </row>
    <row r="22" spans="1:10" s="96" customFormat="1" ht="31.5" thickTop="1" thickBot="1" x14ac:dyDescent="0.3">
      <c r="A22" s="96" t="s">
        <v>159</v>
      </c>
      <c r="B22" s="96" t="s">
        <v>594</v>
      </c>
      <c r="C22" s="96" t="s">
        <v>619</v>
      </c>
      <c r="D22" s="96" t="s">
        <v>611</v>
      </c>
      <c r="E22" s="98">
        <v>42653</v>
      </c>
      <c r="F22" s="98">
        <v>42769</v>
      </c>
      <c r="G22" s="96">
        <v>5</v>
      </c>
      <c r="H22" s="96">
        <v>5</v>
      </c>
      <c r="I22" s="115">
        <v>5.4</v>
      </c>
    </row>
    <row r="23" spans="1:10" s="96" customFormat="1" ht="60.75" thickTop="1" x14ac:dyDescent="0.25">
      <c r="A23" s="96" t="s">
        <v>161</v>
      </c>
      <c r="B23" s="96" t="s">
        <v>305</v>
      </c>
      <c r="C23" s="96" t="s">
        <v>432</v>
      </c>
      <c r="D23" s="96" t="s">
        <v>692</v>
      </c>
      <c r="E23" s="98">
        <v>42527</v>
      </c>
      <c r="F23" s="98">
        <v>42562</v>
      </c>
      <c r="G23" s="96">
        <v>40</v>
      </c>
      <c r="H23" s="96">
        <v>10</v>
      </c>
      <c r="I23" s="115">
        <v>15.1</v>
      </c>
      <c r="J23" s="114"/>
    </row>
    <row r="24" spans="1:10" s="96" customFormat="1" ht="60" x14ac:dyDescent="0.25">
      <c r="A24" s="96" t="s">
        <v>162</v>
      </c>
      <c r="B24" s="96" t="s">
        <v>305</v>
      </c>
      <c r="C24" s="96" t="s">
        <v>432</v>
      </c>
      <c r="D24" s="96" t="s">
        <v>692</v>
      </c>
      <c r="E24" s="98">
        <v>42527</v>
      </c>
      <c r="F24" s="98">
        <v>42562</v>
      </c>
      <c r="G24" s="96">
        <v>40</v>
      </c>
      <c r="H24" s="96">
        <v>10</v>
      </c>
      <c r="I24" s="115">
        <v>14.9</v>
      </c>
    </row>
    <row r="25" spans="1:10" s="96" customFormat="1" ht="30" x14ac:dyDescent="0.25">
      <c r="A25" s="96" t="s">
        <v>179</v>
      </c>
      <c r="B25" s="96" t="s">
        <v>305</v>
      </c>
      <c r="C25" s="96" t="s">
        <v>423</v>
      </c>
      <c r="D25" s="96" t="s">
        <v>611</v>
      </c>
      <c r="E25" s="98">
        <v>42524</v>
      </c>
      <c r="F25" s="98">
        <v>42576</v>
      </c>
      <c r="G25" s="96">
        <v>5</v>
      </c>
      <c r="H25" s="96">
        <v>5</v>
      </c>
      <c r="I25" s="115">
        <v>14</v>
      </c>
    </row>
    <row r="26" spans="1:10" s="96" customFormat="1" ht="30" x14ac:dyDescent="0.25">
      <c r="A26" s="96" t="s">
        <v>179</v>
      </c>
      <c r="B26" s="96" t="s">
        <v>528</v>
      </c>
      <c r="C26" s="96" t="s">
        <v>542</v>
      </c>
      <c r="D26" s="96" t="s">
        <v>611</v>
      </c>
      <c r="E26" s="98">
        <v>42591</v>
      </c>
      <c r="F26" s="98">
        <v>42660</v>
      </c>
      <c r="G26" s="96">
        <v>15</v>
      </c>
      <c r="H26" s="96">
        <v>15</v>
      </c>
      <c r="I26" s="115">
        <v>42</v>
      </c>
    </row>
    <row r="27" spans="1:10" s="96" customFormat="1" ht="45" x14ac:dyDescent="0.25">
      <c r="A27" s="96" t="s">
        <v>52</v>
      </c>
      <c r="B27" s="96" t="s">
        <v>305</v>
      </c>
      <c r="C27" s="96" t="s">
        <v>424</v>
      </c>
      <c r="D27" s="96" t="s">
        <v>611</v>
      </c>
      <c r="E27" s="98">
        <v>42524</v>
      </c>
      <c r="F27" s="98">
        <v>42579</v>
      </c>
      <c r="G27" s="96">
        <v>15</v>
      </c>
      <c r="H27" s="96">
        <v>15</v>
      </c>
      <c r="I27" s="115">
        <v>8.5499999999999989</v>
      </c>
    </row>
    <row r="28" spans="1:10" s="96" customFormat="1" ht="45" x14ac:dyDescent="0.25">
      <c r="A28" s="96" t="s">
        <v>52</v>
      </c>
      <c r="B28" s="96" t="s">
        <v>594</v>
      </c>
      <c r="C28" s="96" t="s">
        <v>618</v>
      </c>
      <c r="D28" s="96" t="s">
        <v>611</v>
      </c>
      <c r="E28" s="98">
        <v>42653</v>
      </c>
      <c r="F28" s="98">
        <v>43055</v>
      </c>
      <c r="G28" s="96">
        <v>10</v>
      </c>
      <c r="H28" s="96">
        <v>10</v>
      </c>
      <c r="I28" s="115">
        <v>5.6999999999999993</v>
      </c>
    </row>
    <row r="29" spans="1:10" s="96" customFormat="1" ht="45" x14ac:dyDescent="0.25">
      <c r="A29" s="96" t="s">
        <v>68</v>
      </c>
      <c r="B29" s="96" t="s">
        <v>594</v>
      </c>
      <c r="C29" s="96" t="s">
        <v>618</v>
      </c>
      <c r="D29" s="96" t="s">
        <v>611</v>
      </c>
      <c r="E29" s="98">
        <v>42653</v>
      </c>
      <c r="F29" s="98">
        <v>43055</v>
      </c>
      <c r="G29" s="96">
        <v>15</v>
      </c>
      <c r="H29" s="96">
        <v>15</v>
      </c>
      <c r="I29" s="115">
        <v>12.75</v>
      </c>
    </row>
    <row r="30" spans="1:10" s="96" customFormat="1" ht="45" x14ac:dyDescent="0.25">
      <c r="A30" s="96" t="s">
        <v>105</v>
      </c>
      <c r="B30" s="96" t="s">
        <v>594</v>
      </c>
      <c r="C30" s="96" t="s">
        <v>618</v>
      </c>
      <c r="D30" s="96" t="s">
        <v>611</v>
      </c>
      <c r="E30" s="98">
        <v>42653</v>
      </c>
      <c r="F30" s="98">
        <v>43055</v>
      </c>
      <c r="G30" s="96">
        <v>15</v>
      </c>
      <c r="H30" s="96">
        <v>15</v>
      </c>
      <c r="I30" s="115">
        <v>15</v>
      </c>
    </row>
    <row r="31" spans="1:10" s="96" customFormat="1" ht="60" x14ac:dyDescent="0.25">
      <c r="A31" s="96" t="s">
        <v>109</v>
      </c>
      <c r="B31" s="96" t="s">
        <v>305</v>
      </c>
      <c r="C31" s="96" t="s">
        <v>416</v>
      </c>
      <c r="D31" s="96" t="s">
        <v>611</v>
      </c>
      <c r="E31" s="98">
        <v>42524</v>
      </c>
      <c r="F31" s="98">
        <v>42597</v>
      </c>
      <c r="G31" s="96">
        <v>10</v>
      </c>
      <c r="H31" s="96">
        <v>10</v>
      </c>
      <c r="I31" s="115">
        <v>17.5</v>
      </c>
    </row>
    <row r="32" spans="1:10" s="96" customFormat="1" ht="45" x14ac:dyDescent="0.25">
      <c r="A32" s="96" t="s">
        <v>174</v>
      </c>
      <c r="B32" s="96" t="s">
        <v>528</v>
      </c>
      <c r="C32" s="96" t="s">
        <v>538</v>
      </c>
      <c r="D32" s="96" t="s">
        <v>611</v>
      </c>
      <c r="E32" s="98">
        <v>42591</v>
      </c>
      <c r="F32" s="98">
        <v>42646</v>
      </c>
      <c r="G32" s="96">
        <v>10</v>
      </c>
      <c r="H32" s="96">
        <v>10</v>
      </c>
      <c r="I32" s="115">
        <v>75.400000000000006</v>
      </c>
    </row>
    <row r="33" spans="1:9" s="96" customFormat="1" ht="60" x14ac:dyDescent="0.25">
      <c r="A33" s="96" t="s">
        <v>69</v>
      </c>
      <c r="B33" s="96" t="s">
        <v>594</v>
      </c>
      <c r="C33" s="96" t="s">
        <v>618</v>
      </c>
      <c r="D33" s="96" t="s">
        <v>611</v>
      </c>
      <c r="E33" s="98">
        <v>42653</v>
      </c>
      <c r="F33" s="98">
        <v>43055</v>
      </c>
      <c r="G33" s="96">
        <v>30</v>
      </c>
      <c r="H33" s="96">
        <v>30</v>
      </c>
      <c r="I33" s="115">
        <v>25.5</v>
      </c>
    </row>
    <row r="34" spans="1:9" s="96" customFormat="1" ht="30" x14ac:dyDescent="0.25">
      <c r="A34" s="96" t="s">
        <v>66</v>
      </c>
      <c r="B34" s="96" t="s">
        <v>594</v>
      </c>
      <c r="C34" s="96" t="s">
        <v>618</v>
      </c>
      <c r="D34" s="96" t="s">
        <v>611</v>
      </c>
      <c r="E34" s="98">
        <v>42653</v>
      </c>
      <c r="F34" s="98">
        <v>43055</v>
      </c>
      <c r="G34" s="96">
        <v>30</v>
      </c>
      <c r="H34" s="96">
        <v>30</v>
      </c>
      <c r="I34" s="115">
        <v>25.5</v>
      </c>
    </row>
    <row r="35" spans="1:9" s="96" customFormat="1" ht="30" x14ac:dyDescent="0.25">
      <c r="A35" s="96" t="s">
        <v>67</v>
      </c>
      <c r="B35" s="96" t="s">
        <v>594</v>
      </c>
      <c r="C35" s="96" t="s">
        <v>642</v>
      </c>
      <c r="D35" s="96" t="s">
        <v>611</v>
      </c>
      <c r="E35" s="98">
        <v>42663</v>
      </c>
      <c r="F35" s="98">
        <v>42703</v>
      </c>
      <c r="G35" s="96">
        <v>15</v>
      </c>
      <c r="H35" s="96">
        <v>15</v>
      </c>
      <c r="I35" s="115">
        <v>12.75</v>
      </c>
    </row>
    <row r="36" spans="1:9" s="96" customFormat="1" ht="75" x14ac:dyDescent="0.25">
      <c r="A36" s="96" t="s">
        <v>107</v>
      </c>
      <c r="B36" s="96" t="s">
        <v>528</v>
      </c>
      <c r="C36" s="96" t="s">
        <v>537</v>
      </c>
      <c r="D36" s="96" t="s">
        <v>611</v>
      </c>
      <c r="E36" s="98">
        <v>42591</v>
      </c>
      <c r="F36" s="98">
        <v>42647</v>
      </c>
      <c r="G36" s="96">
        <v>1</v>
      </c>
      <c r="H36" s="96">
        <v>1</v>
      </c>
      <c r="I36" s="115">
        <v>74.849999999999994</v>
      </c>
    </row>
    <row r="37" spans="1:9" s="96" customFormat="1" ht="30" x14ac:dyDescent="0.25">
      <c r="A37" s="96" t="s">
        <v>49</v>
      </c>
      <c r="B37" s="96" t="s">
        <v>528</v>
      </c>
      <c r="C37" s="96" t="s">
        <v>536</v>
      </c>
      <c r="D37" s="96" t="s">
        <v>611</v>
      </c>
      <c r="E37" s="98">
        <v>42591</v>
      </c>
      <c r="F37" s="98">
        <v>42667</v>
      </c>
      <c r="G37" s="96">
        <v>10</v>
      </c>
      <c r="H37" s="96">
        <v>10</v>
      </c>
      <c r="I37" s="115">
        <v>34.900000000000006</v>
      </c>
    </row>
    <row r="38" spans="1:9" s="96" customFormat="1" ht="45" x14ac:dyDescent="0.25">
      <c r="A38" s="96" t="s">
        <v>54</v>
      </c>
      <c r="B38" s="96" t="s">
        <v>305</v>
      </c>
      <c r="C38" s="96" t="s">
        <v>477</v>
      </c>
      <c r="D38" s="96" t="s">
        <v>478</v>
      </c>
      <c r="E38" s="96" t="s">
        <v>477</v>
      </c>
      <c r="F38" s="96" t="s">
        <v>477</v>
      </c>
      <c r="G38" s="96">
        <v>20</v>
      </c>
      <c r="H38" s="96" t="s">
        <v>477</v>
      </c>
      <c r="I38" s="115">
        <v>0</v>
      </c>
    </row>
    <row r="39" spans="1:9" s="96" customFormat="1" ht="60" x14ac:dyDescent="0.25">
      <c r="A39" s="96" t="s">
        <v>106</v>
      </c>
      <c r="B39" s="96" t="s">
        <v>528</v>
      </c>
      <c r="C39" s="96" t="s">
        <v>544</v>
      </c>
      <c r="D39" s="96" t="s">
        <v>698</v>
      </c>
      <c r="E39" s="98">
        <v>42591</v>
      </c>
      <c r="F39" s="96" t="s">
        <v>671</v>
      </c>
      <c r="G39" s="96">
        <v>5</v>
      </c>
      <c r="H39" s="96">
        <v>5</v>
      </c>
      <c r="I39" s="115">
        <v>112.2</v>
      </c>
    </row>
    <row r="40" spans="1:9" s="96" customFormat="1" ht="60" x14ac:dyDescent="0.25">
      <c r="A40" s="96" t="s">
        <v>166</v>
      </c>
      <c r="B40" s="96" t="s">
        <v>528</v>
      </c>
      <c r="C40" s="96" t="s">
        <v>543</v>
      </c>
      <c r="D40" s="96" t="s">
        <v>692</v>
      </c>
      <c r="E40" s="98">
        <v>42591</v>
      </c>
      <c r="F40" s="98">
        <v>42639</v>
      </c>
      <c r="G40" s="96">
        <v>100</v>
      </c>
      <c r="H40" s="96">
        <v>73</v>
      </c>
      <c r="I40" s="115">
        <v>68.61999999999999</v>
      </c>
    </row>
    <row r="41" spans="1:9" s="96" customFormat="1" ht="30" x14ac:dyDescent="0.25">
      <c r="A41" s="96" t="s">
        <v>178</v>
      </c>
      <c r="B41" s="96" t="s">
        <v>305</v>
      </c>
      <c r="C41" s="96" t="s">
        <v>431</v>
      </c>
      <c r="D41" s="96" t="s">
        <v>611</v>
      </c>
      <c r="E41" s="98">
        <v>42527</v>
      </c>
      <c r="F41" s="98">
        <v>42613</v>
      </c>
      <c r="G41" s="96">
        <v>5</v>
      </c>
      <c r="H41" s="96">
        <v>5</v>
      </c>
      <c r="I41" s="115">
        <v>13.45</v>
      </c>
    </row>
    <row r="42" spans="1:9" s="96" customFormat="1" ht="30" x14ac:dyDescent="0.25">
      <c r="A42" s="96" t="s">
        <v>178</v>
      </c>
      <c r="B42" s="96" t="s">
        <v>528</v>
      </c>
      <c r="C42" s="96" t="s">
        <v>548</v>
      </c>
      <c r="D42" s="96" t="s">
        <v>611</v>
      </c>
      <c r="E42" s="98">
        <v>42591</v>
      </c>
      <c r="F42" s="98">
        <v>42772</v>
      </c>
      <c r="G42" s="96">
        <v>15</v>
      </c>
      <c r="H42" s="96">
        <v>15</v>
      </c>
      <c r="I42" s="115">
        <v>40.35</v>
      </c>
    </row>
    <row r="43" spans="1:9" s="96" customFormat="1" ht="45" x14ac:dyDescent="0.25">
      <c r="A43" s="96" t="s">
        <v>89</v>
      </c>
      <c r="B43" s="96" t="s">
        <v>528</v>
      </c>
      <c r="C43" s="96" t="s">
        <v>542</v>
      </c>
      <c r="D43" s="96" t="s">
        <v>611</v>
      </c>
      <c r="E43" s="98">
        <v>42591</v>
      </c>
      <c r="F43" s="98">
        <v>42660</v>
      </c>
      <c r="G43" s="96">
        <v>20</v>
      </c>
      <c r="H43" s="96">
        <v>20</v>
      </c>
      <c r="I43" s="115">
        <v>136</v>
      </c>
    </row>
    <row r="44" spans="1:9" s="96" customFormat="1" ht="45" x14ac:dyDescent="0.25">
      <c r="A44" s="96" t="s">
        <v>97</v>
      </c>
      <c r="B44" s="96" t="s">
        <v>305</v>
      </c>
      <c r="C44" s="96" t="s">
        <v>420</v>
      </c>
      <c r="D44" s="96" t="s">
        <v>611</v>
      </c>
      <c r="E44" s="98">
        <v>42524</v>
      </c>
      <c r="F44" s="98">
        <v>42579</v>
      </c>
      <c r="G44" s="96">
        <v>300</v>
      </c>
      <c r="H44" s="96">
        <v>300</v>
      </c>
      <c r="I44" s="115">
        <v>21.000000000000004</v>
      </c>
    </row>
    <row r="45" spans="1:9" s="96" customFormat="1" ht="45" x14ac:dyDescent="0.25">
      <c r="A45" s="96" t="s">
        <v>108</v>
      </c>
      <c r="B45" s="96" t="s">
        <v>594</v>
      </c>
      <c r="C45" s="96" t="s">
        <v>618</v>
      </c>
      <c r="D45" s="96" t="s">
        <v>611</v>
      </c>
      <c r="E45" s="98">
        <v>42653</v>
      </c>
      <c r="F45" s="98">
        <v>43055</v>
      </c>
      <c r="G45" s="96">
        <v>10</v>
      </c>
      <c r="H45" s="96">
        <v>10</v>
      </c>
      <c r="I45" s="115">
        <v>8.8000000000000007</v>
      </c>
    </row>
    <row r="46" spans="1:9" s="96" customFormat="1" ht="60" x14ac:dyDescent="0.25">
      <c r="A46" s="96" t="s">
        <v>160</v>
      </c>
      <c r="B46" s="96" t="s">
        <v>528</v>
      </c>
      <c r="C46" s="96" t="s">
        <v>539</v>
      </c>
      <c r="D46" s="96" t="s">
        <v>611</v>
      </c>
      <c r="E46" s="98">
        <v>42591</v>
      </c>
      <c r="F46" s="98">
        <v>42633</v>
      </c>
      <c r="G46" s="96">
        <v>3</v>
      </c>
      <c r="H46" s="96">
        <v>3</v>
      </c>
      <c r="I46" s="115">
        <v>193.5</v>
      </c>
    </row>
    <row r="47" spans="1:9" s="96" customFormat="1" ht="45" x14ac:dyDescent="0.25">
      <c r="A47" s="96" t="s">
        <v>88</v>
      </c>
      <c r="B47" s="96" t="s">
        <v>594</v>
      </c>
      <c r="C47" s="96" t="s">
        <v>614</v>
      </c>
      <c r="D47" s="96" t="s">
        <v>611</v>
      </c>
      <c r="E47" s="98">
        <v>42653</v>
      </c>
      <c r="F47" s="98">
        <v>42753</v>
      </c>
      <c r="G47" s="96">
        <v>15</v>
      </c>
      <c r="H47" s="96">
        <v>15</v>
      </c>
      <c r="I47" s="115">
        <v>69</v>
      </c>
    </row>
    <row r="48" spans="1:9" s="96" customFormat="1" ht="45" x14ac:dyDescent="0.25">
      <c r="A48" s="96" t="s">
        <v>170</v>
      </c>
      <c r="B48" s="96" t="s">
        <v>528</v>
      </c>
      <c r="C48" s="96" t="s">
        <v>542</v>
      </c>
      <c r="D48" s="96" t="s">
        <v>611</v>
      </c>
      <c r="E48" s="98">
        <v>42591</v>
      </c>
      <c r="F48" s="98">
        <v>42660</v>
      </c>
      <c r="G48" s="96">
        <v>360</v>
      </c>
      <c r="H48" s="96">
        <v>360</v>
      </c>
      <c r="I48" s="115">
        <v>468</v>
      </c>
    </row>
    <row r="49" spans="1:10" s="96" customFormat="1" ht="45" x14ac:dyDescent="0.25">
      <c r="A49" s="96" t="s">
        <v>172</v>
      </c>
      <c r="B49" s="96" t="s">
        <v>594</v>
      </c>
      <c r="C49" s="96" t="s">
        <v>618</v>
      </c>
      <c r="D49" s="96" t="s">
        <v>611</v>
      </c>
      <c r="E49" s="98">
        <v>42653</v>
      </c>
      <c r="F49" s="98">
        <v>43055</v>
      </c>
      <c r="G49" s="96">
        <v>25</v>
      </c>
      <c r="H49" s="96">
        <v>25</v>
      </c>
      <c r="I49" s="115">
        <v>31.75</v>
      </c>
    </row>
    <row r="50" spans="1:10" s="96" customFormat="1" ht="45" x14ac:dyDescent="0.25">
      <c r="A50" s="96" t="s">
        <v>115</v>
      </c>
      <c r="B50" s="96" t="s">
        <v>305</v>
      </c>
      <c r="C50" s="96" t="s">
        <v>416</v>
      </c>
      <c r="D50" s="96" t="s">
        <v>611</v>
      </c>
      <c r="E50" s="98">
        <v>42524</v>
      </c>
      <c r="F50" s="98">
        <v>42597</v>
      </c>
      <c r="G50" s="96">
        <v>5</v>
      </c>
      <c r="H50" s="96">
        <v>5</v>
      </c>
      <c r="I50" s="115">
        <v>9</v>
      </c>
    </row>
    <row r="51" spans="1:10" s="96" customFormat="1" ht="75" x14ac:dyDescent="0.25">
      <c r="A51" s="96" t="s">
        <v>135</v>
      </c>
      <c r="B51" s="96" t="s">
        <v>528</v>
      </c>
      <c r="C51" s="96" t="s">
        <v>545</v>
      </c>
      <c r="D51" s="96" t="s">
        <v>699</v>
      </c>
      <c r="E51" s="98">
        <v>42591</v>
      </c>
      <c r="F51" s="96" t="s">
        <v>671</v>
      </c>
      <c r="G51" s="96">
        <v>10</v>
      </c>
      <c r="H51" s="96">
        <v>10</v>
      </c>
      <c r="I51" s="115">
        <v>37.5</v>
      </c>
    </row>
    <row r="52" spans="1:10" s="96" customFormat="1" ht="45" x14ac:dyDescent="0.25">
      <c r="A52" s="96" t="s">
        <v>111</v>
      </c>
      <c r="B52" s="96" t="s">
        <v>305</v>
      </c>
      <c r="C52" s="96" t="s">
        <v>416</v>
      </c>
      <c r="D52" s="96" t="s">
        <v>611</v>
      </c>
      <c r="E52" s="98">
        <v>42524</v>
      </c>
      <c r="F52" s="98">
        <v>42597</v>
      </c>
      <c r="G52" s="96">
        <v>5</v>
      </c>
      <c r="H52" s="96">
        <v>5</v>
      </c>
      <c r="I52" s="115">
        <v>7.5</v>
      </c>
    </row>
    <row r="53" spans="1:10" s="96" customFormat="1" ht="75.75" thickBot="1" x14ac:dyDescent="0.3">
      <c r="A53" s="96" t="s">
        <v>149</v>
      </c>
      <c r="B53" s="96" t="s">
        <v>305</v>
      </c>
      <c r="C53" s="96" t="s">
        <v>420</v>
      </c>
      <c r="D53" s="96" t="s">
        <v>611</v>
      </c>
      <c r="E53" s="98">
        <v>42524</v>
      </c>
      <c r="F53" s="98">
        <v>42579</v>
      </c>
      <c r="G53" s="96">
        <v>20</v>
      </c>
      <c r="H53" s="96">
        <v>20</v>
      </c>
      <c r="I53" s="115">
        <v>12</v>
      </c>
    </row>
    <row r="54" spans="1:10" s="96" customFormat="1" ht="16.5" thickTop="1" thickBot="1" x14ac:dyDescent="0.3">
      <c r="A54" s="104" t="s">
        <v>357</v>
      </c>
      <c r="B54" s="105"/>
      <c r="C54" s="106"/>
      <c r="D54" s="106"/>
      <c r="E54" s="106"/>
      <c r="F54" s="106"/>
      <c r="G54" s="107">
        <f>SUM(G5:G53)</f>
        <v>2916</v>
      </c>
      <c r="H54" s="107">
        <f>SUM(H5:H53)</f>
        <v>1907</v>
      </c>
      <c r="I54" s="108">
        <f>SUM(I5:I53)</f>
        <v>2585.2200000000003</v>
      </c>
    </row>
    <row r="55" spans="1:10" s="96" customFormat="1" ht="15.75" thickTop="1" x14ac:dyDescent="0.25">
      <c r="A55" s="111"/>
      <c r="B55" s="111"/>
      <c r="C55" s="111"/>
      <c r="D55" s="111"/>
      <c r="E55" s="111"/>
      <c r="F55" s="111"/>
      <c r="G55" s="112"/>
      <c r="H55" s="112"/>
      <c r="I55" s="113"/>
      <c r="J55" s="114"/>
    </row>
    <row r="56" spans="1:10" s="96" customFormat="1" x14ac:dyDescent="0.25">
      <c r="A56" s="100" t="s">
        <v>359</v>
      </c>
      <c r="B56" s="99"/>
      <c r="C56" s="99"/>
      <c r="D56" s="99"/>
      <c r="E56" s="99"/>
      <c r="F56" s="99"/>
      <c r="G56" s="99"/>
      <c r="I56" s="109"/>
    </row>
    <row r="57" spans="1:10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10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10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10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10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10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10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10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</sheetData>
  <sheetProtection algorithmName="SHA-512" hashValue="Ss3YHkT79sKzq2PB9BiVZfhOdw6qznPToymzYcA1exlrGEvkwZh1oH/tNqAZLA+Hy1gWDiB+BWi/QfvP6/O3cw==" saltValue="gg0pS6iIWjNUksEu1DA0wA==" spinCount="100000" sheet="1" objects="1" scenarios="1" selectLockedCells="1"/>
  <mergeCells count="1">
    <mergeCell ref="A1:B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4"/>
  <dimension ref="A1:J102"/>
  <sheetViews>
    <sheetView showGridLines="0" workbookViewId="0">
      <selection sqref="A1:B1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10" ht="36" customHeight="1" x14ac:dyDescent="0.25">
      <c r="A1" s="210" t="s">
        <v>409</v>
      </c>
      <c r="B1" s="210"/>
    </row>
    <row r="2" spans="1:10" x14ac:dyDescent="0.25">
      <c r="A2" s="102" t="s">
        <v>3</v>
      </c>
      <c r="B2" s="96">
        <v>400000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10" ht="45" x14ac:dyDescent="0.25">
      <c r="A5" s="96" t="s">
        <v>180</v>
      </c>
      <c r="B5" s="96" t="s">
        <v>297</v>
      </c>
      <c r="C5" s="96" t="s">
        <v>424</v>
      </c>
      <c r="D5" s="96" t="s">
        <v>611</v>
      </c>
      <c r="E5" s="98">
        <v>42524</v>
      </c>
      <c r="F5" s="98">
        <v>42579</v>
      </c>
      <c r="G5" s="96">
        <v>10</v>
      </c>
      <c r="H5" s="96">
        <v>10</v>
      </c>
      <c r="I5" s="115">
        <v>16</v>
      </c>
    </row>
    <row r="6" spans="1:10" ht="60" x14ac:dyDescent="0.25">
      <c r="A6" s="96" t="s">
        <v>83</v>
      </c>
      <c r="B6" s="96" t="s">
        <v>297</v>
      </c>
      <c r="C6" s="96" t="s">
        <v>424</v>
      </c>
      <c r="D6" s="96" t="s">
        <v>611</v>
      </c>
      <c r="E6" s="98">
        <v>42524</v>
      </c>
      <c r="F6" s="98">
        <v>42579</v>
      </c>
      <c r="G6" s="96">
        <v>30</v>
      </c>
      <c r="H6" s="96">
        <v>30</v>
      </c>
      <c r="I6" s="115">
        <v>14.7</v>
      </c>
    </row>
    <row r="7" spans="1:10" s="96" customFormat="1" ht="45" x14ac:dyDescent="0.25">
      <c r="A7" s="96" t="s">
        <v>126</v>
      </c>
      <c r="B7" s="96" t="s">
        <v>297</v>
      </c>
      <c r="C7" s="96" t="s">
        <v>428</v>
      </c>
      <c r="D7" s="96" t="s">
        <v>611</v>
      </c>
      <c r="E7" s="98">
        <v>42527</v>
      </c>
      <c r="F7" s="98">
        <v>42639</v>
      </c>
      <c r="G7" s="96">
        <v>20</v>
      </c>
      <c r="H7" s="96">
        <v>20</v>
      </c>
      <c r="I7" s="115">
        <v>40</v>
      </c>
    </row>
    <row r="8" spans="1:10" s="96" customFormat="1" ht="45" x14ac:dyDescent="0.25">
      <c r="A8" s="96" t="s">
        <v>47</v>
      </c>
      <c r="B8" s="96" t="s">
        <v>297</v>
      </c>
      <c r="C8" s="96" t="s">
        <v>434</v>
      </c>
      <c r="D8" s="96" t="s">
        <v>611</v>
      </c>
      <c r="E8" s="98">
        <v>42527</v>
      </c>
      <c r="F8" s="98">
        <v>42592</v>
      </c>
      <c r="G8" s="96">
        <v>100</v>
      </c>
      <c r="H8" s="96">
        <v>100</v>
      </c>
      <c r="I8" s="115">
        <v>250</v>
      </c>
      <c r="J8" s="114"/>
    </row>
    <row r="9" spans="1:10" s="96" customFormat="1" ht="45" x14ac:dyDescent="0.25">
      <c r="A9" s="96" t="s">
        <v>47</v>
      </c>
      <c r="B9" s="96" t="s">
        <v>530</v>
      </c>
      <c r="C9" s="96" t="s">
        <v>550</v>
      </c>
      <c r="D9" s="96" t="s">
        <v>611</v>
      </c>
      <c r="E9" s="98">
        <v>42591</v>
      </c>
      <c r="F9" s="98">
        <v>42640</v>
      </c>
      <c r="G9" s="96">
        <v>50</v>
      </c>
      <c r="H9" s="96">
        <v>50</v>
      </c>
      <c r="I9" s="115">
        <v>125</v>
      </c>
    </row>
    <row r="10" spans="1:10" s="96" customFormat="1" ht="75" x14ac:dyDescent="0.25">
      <c r="A10" s="96" t="s">
        <v>58</v>
      </c>
      <c r="B10" s="96" t="s">
        <v>297</v>
      </c>
      <c r="C10" s="96" t="s">
        <v>418</v>
      </c>
      <c r="D10" s="96" t="s">
        <v>611</v>
      </c>
      <c r="E10" s="98">
        <v>42524</v>
      </c>
      <c r="F10" s="98">
        <v>42583</v>
      </c>
      <c r="G10" s="96">
        <v>100</v>
      </c>
      <c r="H10" s="96">
        <v>100</v>
      </c>
      <c r="I10" s="115">
        <v>50</v>
      </c>
    </row>
    <row r="11" spans="1:10" s="96" customFormat="1" ht="75" x14ac:dyDescent="0.25">
      <c r="A11" s="96" t="s">
        <v>59</v>
      </c>
      <c r="B11" s="96" t="s">
        <v>297</v>
      </c>
      <c r="C11" s="96" t="s">
        <v>431</v>
      </c>
      <c r="D11" s="96" t="s">
        <v>611</v>
      </c>
      <c r="E11" s="98">
        <v>42527</v>
      </c>
      <c r="F11" s="98">
        <v>42613</v>
      </c>
      <c r="G11" s="96">
        <v>250</v>
      </c>
      <c r="H11" s="96">
        <v>250</v>
      </c>
      <c r="I11" s="115">
        <v>80</v>
      </c>
      <c r="J11" s="114"/>
    </row>
    <row r="12" spans="1:10" s="96" customFormat="1" ht="75" x14ac:dyDescent="0.25">
      <c r="A12" s="96" t="s">
        <v>59</v>
      </c>
      <c r="B12" s="96" t="s">
        <v>530</v>
      </c>
      <c r="C12" s="96" t="s">
        <v>548</v>
      </c>
      <c r="D12" s="96" t="s">
        <v>611</v>
      </c>
      <c r="E12" s="98">
        <v>42591</v>
      </c>
      <c r="F12" s="98">
        <v>42772</v>
      </c>
      <c r="G12" s="96">
        <v>200</v>
      </c>
      <c r="H12" s="96">
        <v>200</v>
      </c>
      <c r="I12" s="115">
        <v>64</v>
      </c>
    </row>
    <row r="13" spans="1:10" s="96" customFormat="1" ht="75" x14ac:dyDescent="0.25">
      <c r="A13" s="96" t="s">
        <v>60</v>
      </c>
      <c r="B13" s="96" t="s">
        <v>297</v>
      </c>
      <c r="C13" s="96" t="s">
        <v>431</v>
      </c>
      <c r="D13" s="96" t="s">
        <v>611</v>
      </c>
      <c r="E13" s="98">
        <v>42527</v>
      </c>
      <c r="F13" s="98">
        <v>42613</v>
      </c>
      <c r="G13" s="96">
        <v>250</v>
      </c>
      <c r="H13" s="96">
        <v>250</v>
      </c>
      <c r="I13" s="115">
        <v>80</v>
      </c>
    </row>
    <row r="14" spans="1:10" s="96" customFormat="1" ht="75" x14ac:dyDescent="0.25">
      <c r="A14" s="96" t="s">
        <v>60</v>
      </c>
      <c r="B14" s="96" t="s">
        <v>530</v>
      </c>
      <c r="C14" s="96" t="s">
        <v>548</v>
      </c>
      <c r="D14" s="96" t="s">
        <v>611</v>
      </c>
      <c r="E14" s="98">
        <v>42591</v>
      </c>
      <c r="F14" s="98">
        <v>42772</v>
      </c>
      <c r="G14" s="96">
        <v>100</v>
      </c>
      <c r="H14" s="96">
        <v>100</v>
      </c>
      <c r="I14" s="115">
        <v>32</v>
      </c>
    </row>
    <row r="15" spans="1:10" s="96" customFormat="1" ht="45" x14ac:dyDescent="0.25">
      <c r="A15" s="96" t="s">
        <v>92</v>
      </c>
      <c r="B15" s="96" t="s">
        <v>297</v>
      </c>
      <c r="C15" s="96" t="s">
        <v>431</v>
      </c>
      <c r="D15" s="96" t="s">
        <v>611</v>
      </c>
      <c r="E15" s="98">
        <v>42527</v>
      </c>
      <c r="F15" s="98">
        <v>42613</v>
      </c>
      <c r="G15" s="96">
        <v>40</v>
      </c>
      <c r="H15" s="96">
        <v>40</v>
      </c>
      <c r="I15" s="115">
        <v>39.6</v>
      </c>
    </row>
    <row r="16" spans="1:10" s="96" customFormat="1" ht="45" x14ac:dyDescent="0.25">
      <c r="A16" s="96" t="s">
        <v>121</v>
      </c>
      <c r="B16" s="96" t="s">
        <v>297</v>
      </c>
      <c r="C16" s="96" t="s">
        <v>422</v>
      </c>
      <c r="D16" s="96" t="s">
        <v>611</v>
      </c>
      <c r="E16" s="98">
        <v>42524</v>
      </c>
      <c r="F16" s="98">
        <v>42590</v>
      </c>
      <c r="G16" s="96">
        <v>25</v>
      </c>
      <c r="H16" s="96">
        <v>25</v>
      </c>
      <c r="I16" s="115">
        <v>499.74999999999994</v>
      </c>
    </row>
    <row r="17" spans="1:10" s="96" customFormat="1" ht="45" x14ac:dyDescent="0.25">
      <c r="A17" s="96" t="s">
        <v>121</v>
      </c>
      <c r="B17" s="96" t="s">
        <v>530</v>
      </c>
      <c r="C17" s="96" t="s">
        <v>541</v>
      </c>
      <c r="D17" s="96" t="s">
        <v>611</v>
      </c>
      <c r="E17" s="98">
        <v>42591</v>
      </c>
      <c r="F17" s="98">
        <v>42641</v>
      </c>
      <c r="G17" s="96">
        <v>1</v>
      </c>
      <c r="H17" s="96">
        <v>1</v>
      </c>
      <c r="I17" s="115">
        <v>19.989999999999998</v>
      </c>
    </row>
    <row r="18" spans="1:10" s="96" customFormat="1" ht="45" x14ac:dyDescent="0.25">
      <c r="A18" s="96" t="s">
        <v>124</v>
      </c>
      <c r="B18" s="96" t="s">
        <v>297</v>
      </c>
      <c r="C18" s="96" t="s">
        <v>418</v>
      </c>
      <c r="D18" s="96" t="s">
        <v>611</v>
      </c>
      <c r="E18" s="98">
        <v>42524</v>
      </c>
      <c r="F18" s="98">
        <v>42583</v>
      </c>
      <c r="G18" s="96">
        <v>10</v>
      </c>
      <c r="H18" s="96">
        <v>10</v>
      </c>
      <c r="I18" s="115">
        <v>174.89999999999998</v>
      </c>
      <c r="J18" s="114"/>
    </row>
    <row r="19" spans="1:10" s="96" customFormat="1" ht="45" x14ac:dyDescent="0.25">
      <c r="A19" s="96" t="s">
        <v>124</v>
      </c>
      <c r="B19" s="96" t="s">
        <v>530</v>
      </c>
      <c r="C19" s="96" t="s">
        <v>538</v>
      </c>
      <c r="D19" s="96" t="s">
        <v>611</v>
      </c>
      <c r="E19" s="98">
        <v>42591</v>
      </c>
      <c r="F19" s="98">
        <v>42646</v>
      </c>
      <c r="G19" s="96">
        <v>15</v>
      </c>
      <c r="H19" s="96">
        <v>15</v>
      </c>
      <c r="I19" s="115">
        <v>262.34999999999997</v>
      </c>
    </row>
    <row r="20" spans="1:10" s="96" customFormat="1" ht="45" x14ac:dyDescent="0.25">
      <c r="A20" s="96" t="s">
        <v>123</v>
      </c>
      <c r="B20" s="96" t="s">
        <v>297</v>
      </c>
      <c r="C20" s="96" t="s">
        <v>431</v>
      </c>
      <c r="D20" s="96" t="s">
        <v>611</v>
      </c>
      <c r="E20" s="98">
        <v>42527</v>
      </c>
      <c r="F20" s="98">
        <v>42613</v>
      </c>
      <c r="G20" s="96">
        <v>10</v>
      </c>
      <c r="H20" s="96">
        <v>10</v>
      </c>
      <c r="I20" s="115">
        <v>58.4</v>
      </c>
    </row>
    <row r="21" spans="1:10" s="96" customFormat="1" ht="45" x14ac:dyDescent="0.25">
      <c r="A21" s="96" t="s">
        <v>123</v>
      </c>
      <c r="B21" s="96" t="s">
        <v>530</v>
      </c>
      <c r="C21" s="96" t="s">
        <v>548</v>
      </c>
      <c r="D21" s="96" t="s">
        <v>611</v>
      </c>
      <c r="E21" s="98">
        <v>42591</v>
      </c>
      <c r="F21" s="98">
        <v>42772</v>
      </c>
      <c r="G21" s="96">
        <v>115</v>
      </c>
      <c r="H21" s="96">
        <v>115</v>
      </c>
      <c r="I21" s="115">
        <v>671.6</v>
      </c>
    </row>
    <row r="22" spans="1:10" s="96" customFormat="1" ht="105" x14ac:dyDescent="0.25">
      <c r="A22" s="96" t="s">
        <v>137</v>
      </c>
      <c r="B22" s="96" t="s">
        <v>297</v>
      </c>
      <c r="C22" s="96" t="s">
        <v>420</v>
      </c>
      <c r="D22" s="96" t="s">
        <v>611</v>
      </c>
      <c r="E22" s="98">
        <v>42524</v>
      </c>
      <c r="F22" s="98">
        <v>42579</v>
      </c>
      <c r="G22" s="96">
        <v>3</v>
      </c>
      <c r="H22" s="96">
        <v>3</v>
      </c>
      <c r="I22" s="115">
        <v>34.26</v>
      </c>
    </row>
    <row r="23" spans="1:10" s="96" customFormat="1" ht="105" x14ac:dyDescent="0.25">
      <c r="A23" s="96" t="s">
        <v>137</v>
      </c>
      <c r="B23" s="96" t="s">
        <v>530</v>
      </c>
      <c r="C23" s="96" t="s">
        <v>539</v>
      </c>
      <c r="D23" s="96" t="s">
        <v>611</v>
      </c>
      <c r="E23" s="98">
        <v>42591</v>
      </c>
      <c r="F23" s="98">
        <v>42633</v>
      </c>
      <c r="G23" s="96">
        <v>5</v>
      </c>
      <c r="H23" s="96">
        <v>5</v>
      </c>
      <c r="I23" s="115">
        <v>57.1</v>
      </c>
      <c r="J23" s="114"/>
    </row>
    <row r="24" spans="1:10" s="96" customFormat="1" ht="75" x14ac:dyDescent="0.25">
      <c r="A24" s="96" t="s">
        <v>141</v>
      </c>
      <c r="B24" s="96" t="s">
        <v>297</v>
      </c>
      <c r="C24" s="96" t="s">
        <v>477</v>
      </c>
      <c r="D24" s="96" t="s">
        <v>478</v>
      </c>
      <c r="E24" s="96" t="s">
        <v>477</v>
      </c>
      <c r="F24" s="96" t="s">
        <v>477</v>
      </c>
      <c r="G24" s="96">
        <v>10</v>
      </c>
      <c r="H24" s="96" t="s">
        <v>477</v>
      </c>
      <c r="I24" s="115">
        <v>0</v>
      </c>
    </row>
    <row r="25" spans="1:10" s="96" customFormat="1" ht="45" x14ac:dyDescent="0.25">
      <c r="A25" s="96" t="s">
        <v>139</v>
      </c>
      <c r="B25" s="96" t="s">
        <v>297</v>
      </c>
      <c r="C25" s="96" t="s">
        <v>430</v>
      </c>
      <c r="D25" s="96" t="s">
        <v>611</v>
      </c>
      <c r="E25" s="98">
        <v>42527</v>
      </c>
      <c r="F25" s="98">
        <v>42570</v>
      </c>
      <c r="G25" s="96">
        <v>3</v>
      </c>
      <c r="H25" s="96">
        <v>3</v>
      </c>
      <c r="I25" s="115">
        <v>0.36</v>
      </c>
    </row>
    <row r="26" spans="1:10" s="96" customFormat="1" ht="60" x14ac:dyDescent="0.25">
      <c r="A26" s="96" t="s">
        <v>148</v>
      </c>
      <c r="B26" s="96" t="s">
        <v>297</v>
      </c>
      <c r="C26" s="96" t="s">
        <v>420</v>
      </c>
      <c r="D26" s="96" t="s">
        <v>692</v>
      </c>
      <c r="E26" s="98">
        <v>42524</v>
      </c>
      <c r="F26" s="98">
        <v>42579</v>
      </c>
      <c r="G26" s="96">
        <v>50</v>
      </c>
      <c r="H26" s="96">
        <v>20</v>
      </c>
      <c r="I26" s="115">
        <v>259.40000000000003</v>
      </c>
    </row>
    <row r="27" spans="1:10" s="96" customFormat="1" ht="30" x14ac:dyDescent="0.25">
      <c r="A27" s="96" t="s">
        <v>179</v>
      </c>
      <c r="B27" s="96" t="s">
        <v>297</v>
      </c>
      <c r="C27" s="96" t="s">
        <v>423</v>
      </c>
      <c r="D27" s="96" t="s">
        <v>611</v>
      </c>
      <c r="E27" s="98">
        <v>42524</v>
      </c>
      <c r="F27" s="98">
        <v>42576</v>
      </c>
      <c r="G27" s="96">
        <v>10</v>
      </c>
      <c r="H27" s="96">
        <v>10</v>
      </c>
      <c r="I27" s="115">
        <v>28</v>
      </c>
    </row>
    <row r="28" spans="1:10" s="96" customFormat="1" ht="30" x14ac:dyDescent="0.25">
      <c r="A28" s="96" t="s">
        <v>179</v>
      </c>
      <c r="B28" s="96" t="s">
        <v>530</v>
      </c>
      <c r="C28" s="96" t="s">
        <v>542</v>
      </c>
      <c r="D28" s="96" t="s">
        <v>611</v>
      </c>
      <c r="E28" s="98">
        <v>42591</v>
      </c>
      <c r="F28" s="98">
        <v>42660</v>
      </c>
      <c r="G28" s="96">
        <v>15</v>
      </c>
      <c r="H28" s="96">
        <v>15</v>
      </c>
      <c r="I28" s="115">
        <v>42</v>
      </c>
    </row>
    <row r="29" spans="1:10" s="96" customFormat="1" ht="45" x14ac:dyDescent="0.25">
      <c r="A29" s="96" t="s">
        <v>51</v>
      </c>
      <c r="B29" s="96" t="s">
        <v>297</v>
      </c>
      <c r="C29" s="96" t="s">
        <v>423</v>
      </c>
      <c r="D29" s="96" t="s">
        <v>611</v>
      </c>
      <c r="E29" s="98">
        <v>42524</v>
      </c>
      <c r="F29" s="98">
        <v>42576</v>
      </c>
      <c r="G29" s="96">
        <v>10</v>
      </c>
      <c r="H29" s="96">
        <v>10</v>
      </c>
      <c r="I29" s="115">
        <v>8.5</v>
      </c>
    </row>
    <row r="30" spans="1:10" s="96" customFormat="1" ht="45" x14ac:dyDescent="0.25">
      <c r="A30" s="96" t="s">
        <v>52</v>
      </c>
      <c r="B30" s="96" t="s">
        <v>297</v>
      </c>
      <c r="C30" s="96" t="s">
        <v>424</v>
      </c>
      <c r="D30" s="96" t="s">
        <v>611</v>
      </c>
      <c r="E30" s="98">
        <v>42524</v>
      </c>
      <c r="F30" s="98">
        <v>42579</v>
      </c>
      <c r="G30" s="96">
        <v>40</v>
      </c>
      <c r="H30" s="96">
        <v>40</v>
      </c>
      <c r="I30" s="115">
        <v>22.799999999999997</v>
      </c>
    </row>
    <row r="31" spans="1:10" s="96" customFormat="1" ht="45" x14ac:dyDescent="0.25">
      <c r="A31" s="96" t="s">
        <v>68</v>
      </c>
      <c r="B31" s="96" t="s">
        <v>297</v>
      </c>
      <c r="C31" s="96" t="s">
        <v>424</v>
      </c>
      <c r="D31" s="96" t="s">
        <v>611</v>
      </c>
      <c r="E31" s="98">
        <v>42524</v>
      </c>
      <c r="F31" s="98">
        <v>42579</v>
      </c>
      <c r="G31" s="96">
        <v>25</v>
      </c>
      <c r="H31" s="96">
        <v>25</v>
      </c>
      <c r="I31" s="115">
        <v>21.25</v>
      </c>
    </row>
    <row r="32" spans="1:10" s="96" customFormat="1" ht="45" x14ac:dyDescent="0.25">
      <c r="A32" s="96" t="s">
        <v>105</v>
      </c>
      <c r="B32" s="96" t="s">
        <v>297</v>
      </c>
      <c r="C32" s="96" t="s">
        <v>424</v>
      </c>
      <c r="D32" s="96" t="s">
        <v>611</v>
      </c>
      <c r="E32" s="98">
        <v>42524</v>
      </c>
      <c r="F32" s="98">
        <v>42579</v>
      </c>
      <c r="G32" s="96">
        <v>10</v>
      </c>
      <c r="H32" s="96">
        <v>10</v>
      </c>
      <c r="I32" s="115">
        <v>10</v>
      </c>
    </row>
    <row r="33" spans="1:10" s="96" customFormat="1" ht="45" x14ac:dyDescent="0.25">
      <c r="A33" s="96" t="s">
        <v>128</v>
      </c>
      <c r="B33" s="96" t="s">
        <v>297</v>
      </c>
      <c r="C33" s="96" t="s">
        <v>477</v>
      </c>
      <c r="D33" s="96" t="s">
        <v>478</v>
      </c>
      <c r="E33" s="96" t="s">
        <v>477</v>
      </c>
      <c r="F33" s="96" t="s">
        <v>477</v>
      </c>
      <c r="G33" s="96">
        <v>20</v>
      </c>
      <c r="H33" s="96" t="s">
        <v>477</v>
      </c>
      <c r="I33" s="115">
        <v>0</v>
      </c>
    </row>
    <row r="34" spans="1:10" s="96" customFormat="1" ht="60" x14ac:dyDescent="0.25">
      <c r="A34" s="96" t="s">
        <v>95</v>
      </c>
      <c r="B34" s="96" t="s">
        <v>297</v>
      </c>
      <c r="C34" s="96" t="s">
        <v>420</v>
      </c>
      <c r="D34" s="96" t="s">
        <v>692</v>
      </c>
      <c r="E34" s="98">
        <v>42524</v>
      </c>
      <c r="F34" s="98">
        <v>42579</v>
      </c>
      <c r="G34" s="96">
        <v>500</v>
      </c>
      <c r="H34" s="96">
        <v>400</v>
      </c>
      <c r="I34" s="115">
        <v>48</v>
      </c>
    </row>
    <row r="35" spans="1:10" s="96" customFormat="1" ht="45" x14ac:dyDescent="0.25">
      <c r="A35" s="96" t="s">
        <v>177</v>
      </c>
      <c r="B35" s="96" t="s">
        <v>297</v>
      </c>
      <c r="C35" s="96" t="s">
        <v>424</v>
      </c>
      <c r="D35" s="96" t="s">
        <v>611</v>
      </c>
      <c r="E35" s="98">
        <v>42524</v>
      </c>
      <c r="F35" s="98">
        <v>42579</v>
      </c>
      <c r="G35" s="96">
        <v>200</v>
      </c>
      <c r="H35" s="96">
        <v>200</v>
      </c>
      <c r="I35" s="115">
        <v>30</v>
      </c>
    </row>
    <row r="36" spans="1:10" s="96" customFormat="1" ht="60" x14ac:dyDescent="0.25">
      <c r="A36" s="96" t="s">
        <v>69</v>
      </c>
      <c r="B36" s="96" t="s">
        <v>297</v>
      </c>
      <c r="C36" s="96" t="s">
        <v>424</v>
      </c>
      <c r="D36" s="96" t="s">
        <v>611</v>
      </c>
      <c r="E36" s="98">
        <v>42524</v>
      </c>
      <c r="F36" s="98">
        <v>42579</v>
      </c>
      <c r="G36" s="96">
        <v>25</v>
      </c>
      <c r="H36" s="96">
        <v>25</v>
      </c>
      <c r="I36" s="115">
        <v>21.25</v>
      </c>
    </row>
    <row r="37" spans="1:10" s="96" customFormat="1" ht="30" x14ac:dyDescent="0.25">
      <c r="A37" s="96" t="s">
        <v>66</v>
      </c>
      <c r="B37" s="96" t="s">
        <v>297</v>
      </c>
      <c r="C37" s="96" t="s">
        <v>424</v>
      </c>
      <c r="D37" s="96" t="s">
        <v>611</v>
      </c>
      <c r="E37" s="98">
        <v>42524</v>
      </c>
      <c r="F37" s="98">
        <v>42579</v>
      </c>
      <c r="G37" s="96">
        <v>25</v>
      </c>
      <c r="H37" s="96">
        <v>25</v>
      </c>
      <c r="I37" s="115">
        <v>21.25</v>
      </c>
    </row>
    <row r="38" spans="1:10" s="96" customFormat="1" ht="30" x14ac:dyDescent="0.25">
      <c r="A38" s="96" t="s">
        <v>67</v>
      </c>
      <c r="B38" s="96" t="s">
        <v>297</v>
      </c>
      <c r="C38" s="96" t="s">
        <v>423</v>
      </c>
      <c r="D38" s="96" t="s">
        <v>611</v>
      </c>
      <c r="E38" s="98">
        <v>42524</v>
      </c>
      <c r="F38" s="98">
        <v>42576</v>
      </c>
      <c r="G38" s="96">
        <v>25</v>
      </c>
      <c r="H38" s="96">
        <v>25</v>
      </c>
      <c r="I38" s="115">
        <v>21.25</v>
      </c>
    </row>
    <row r="39" spans="1:10" s="96" customFormat="1" ht="30" x14ac:dyDescent="0.25">
      <c r="A39" s="96" t="s">
        <v>67</v>
      </c>
      <c r="B39" s="96" t="s">
        <v>530</v>
      </c>
      <c r="C39" s="96" t="s">
        <v>542</v>
      </c>
      <c r="D39" s="96" t="s">
        <v>611</v>
      </c>
      <c r="E39" s="98">
        <v>42591</v>
      </c>
      <c r="F39" s="98">
        <v>42660</v>
      </c>
      <c r="G39" s="96">
        <v>24</v>
      </c>
      <c r="H39" s="96">
        <v>24</v>
      </c>
      <c r="I39" s="115">
        <v>20.399999999999999</v>
      </c>
    </row>
    <row r="40" spans="1:10" s="96" customFormat="1" ht="75" x14ac:dyDescent="0.25">
      <c r="A40" s="96" t="s">
        <v>107</v>
      </c>
      <c r="B40" s="96" t="s">
        <v>297</v>
      </c>
      <c r="C40" s="96" t="s">
        <v>417</v>
      </c>
      <c r="D40" s="96" t="s">
        <v>611</v>
      </c>
      <c r="E40" s="98">
        <v>42524</v>
      </c>
      <c r="F40" s="98">
        <v>42577</v>
      </c>
      <c r="G40" s="96">
        <v>1</v>
      </c>
      <c r="H40" s="96">
        <v>1</v>
      </c>
      <c r="I40" s="115">
        <v>74.849999999999994</v>
      </c>
    </row>
    <row r="41" spans="1:10" s="96" customFormat="1" ht="30" x14ac:dyDescent="0.25">
      <c r="A41" s="96" t="s">
        <v>116</v>
      </c>
      <c r="B41" s="96" t="s">
        <v>297</v>
      </c>
      <c r="C41" s="96" t="s">
        <v>422</v>
      </c>
      <c r="D41" s="96" t="s">
        <v>611</v>
      </c>
      <c r="E41" s="98">
        <v>42524</v>
      </c>
      <c r="F41" s="98">
        <v>42590</v>
      </c>
      <c r="G41" s="96">
        <v>10</v>
      </c>
      <c r="H41" s="96">
        <v>10</v>
      </c>
      <c r="I41" s="115">
        <v>12.2</v>
      </c>
    </row>
    <row r="42" spans="1:10" s="96" customFormat="1" ht="45" x14ac:dyDescent="0.25">
      <c r="A42" s="96" t="s">
        <v>125</v>
      </c>
      <c r="B42" s="96" t="s">
        <v>530</v>
      </c>
      <c r="C42" s="96" t="s">
        <v>540</v>
      </c>
      <c r="D42" s="96" t="s">
        <v>611</v>
      </c>
      <c r="E42" s="98">
        <v>42591</v>
      </c>
      <c r="F42" s="98">
        <v>42766</v>
      </c>
      <c r="G42" s="96">
        <v>15</v>
      </c>
      <c r="H42" s="96">
        <v>15</v>
      </c>
      <c r="I42" s="115">
        <v>116.25</v>
      </c>
    </row>
    <row r="43" spans="1:10" s="96" customFormat="1" ht="45" x14ac:dyDescent="0.25">
      <c r="A43" s="96" t="s">
        <v>48</v>
      </c>
      <c r="B43" s="96" t="s">
        <v>297</v>
      </c>
      <c r="C43" s="96" t="s">
        <v>425</v>
      </c>
      <c r="D43" s="96" t="s">
        <v>611</v>
      </c>
      <c r="E43" s="98">
        <v>42527</v>
      </c>
      <c r="F43" s="98">
        <v>42579</v>
      </c>
      <c r="G43" s="96">
        <v>40</v>
      </c>
      <c r="H43" s="96">
        <v>40</v>
      </c>
      <c r="I43" s="115">
        <v>16</v>
      </c>
    </row>
    <row r="44" spans="1:10" s="96" customFormat="1" ht="45" x14ac:dyDescent="0.25">
      <c r="A44" s="96" t="s">
        <v>48</v>
      </c>
      <c r="B44" s="96" t="s">
        <v>530</v>
      </c>
      <c r="C44" s="96" t="s">
        <v>543</v>
      </c>
      <c r="D44" s="96" t="s">
        <v>611</v>
      </c>
      <c r="E44" s="98">
        <v>42591</v>
      </c>
      <c r="F44" s="98">
        <v>42639</v>
      </c>
      <c r="G44" s="96">
        <v>40</v>
      </c>
      <c r="H44" s="96">
        <v>40</v>
      </c>
      <c r="I44" s="115">
        <v>16</v>
      </c>
    </row>
    <row r="45" spans="1:10" s="96" customFormat="1" ht="45" x14ac:dyDescent="0.25">
      <c r="A45" s="96" t="s">
        <v>54</v>
      </c>
      <c r="B45" s="96" t="s">
        <v>297</v>
      </c>
      <c r="C45" s="96" t="s">
        <v>477</v>
      </c>
      <c r="D45" s="96" t="s">
        <v>478</v>
      </c>
      <c r="E45" s="96" t="s">
        <v>477</v>
      </c>
      <c r="F45" s="96" t="s">
        <v>477</v>
      </c>
      <c r="G45" s="96">
        <v>30</v>
      </c>
      <c r="H45" s="96" t="s">
        <v>477</v>
      </c>
      <c r="I45" s="115">
        <v>0</v>
      </c>
      <c r="J45" s="114"/>
    </row>
    <row r="46" spans="1:10" s="96" customFormat="1" ht="60" x14ac:dyDescent="0.25">
      <c r="A46" s="96" t="s">
        <v>86</v>
      </c>
      <c r="B46" s="96" t="s">
        <v>297</v>
      </c>
      <c r="C46" s="96" t="s">
        <v>423</v>
      </c>
      <c r="D46" s="96" t="s">
        <v>692</v>
      </c>
      <c r="E46" s="98">
        <v>42524</v>
      </c>
      <c r="F46" s="98">
        <v>42576</v>
      </c>
      <c r="G46" s="96">
        <v>50</v>
      </c>
      <c r="H46" s="96">
        <v>40</v>
      </c>
      <c r="I46" s="115">
        <v>106</v>
      </c>
    </row>
    <row r="47" spans="1:10" s="96" customFormat="1" ht="45" x14ac:dyDescent="0.25">
      <c r="A47" s="96" t="s">
        <v>87</v>
      </c>
      <c r="B47" s="96" t="s">
        <v>297</v>
      </c>
      <c r="C47" s="96" t="s">
        <v>423</v>
      </c>
      <c r="D47" s="96" t="s">
        <v>611</v>
      </c>
      <c r="E47" s="98">
        <v>42524</v>
      </c>
      <c r="F47" s="98">
        <v>42576</v>
      </c>
      <c r="G47" s="96">
        <v>30</v>
      </c>
      <c r="H47" s="96">
        <v>30</v>
      </c>
      <c r="I47" s="115">
        <v>94.5</v>
      </c>
    </row>
    <row r="48" spans="1:10" s="96" customFormat="1" ht="45" x14ac:dyDescent="0.25">
      <c r="A48" s="96" t="s">
        <v>110</v>
      </c>
      <c r="B48" s="96" t="s">
        <v>297</v>
      </c>
      <c r="C48" s="96" t="s">
        <v>414</v>
      </c>
      <c r="D48" s="96" t="s">
        <v>611</v>
      </c>
      <c r="E48" s="98">
        <v>42524</v>
      </c>
      <c r="F48" s="98">
        <v>42612</v>
      </c>
      <c r="G48" s="96">
        <v>10</v>
      </c>
      <c r="H48" s="96">
        <v>10</v>
      </c>
      <c r="I48" s="115">
        <v>9.6999999999999993</v>
      </c>
    </row>
    <row r="49" spans="1:10" s="96" customFormat="1" ht="45" x14ac:dyDescent="0.25">
      <c r="A49" s="96" t="s">
        <v>131</v>
      </c>
      <c r="B49" s="96" t="s">
        <v>297</v>
      </c>
      <c r="C49" s="96" t="s">
        <v>477</v>
      </c>
      <c r="D49" s="96" t="s">
        <v>478</v>
      </c>
      <c r="E49" s="96" t="s">
        <v>477</v>
      </c>
      <c r="F49" s="96" t="s">
        <v>477</v>
      </c>
      <c r="G49" s="96">
        <v>50</v>
      </c>
      <c r="H49" s="96" t="s">
        <v>477</v>
      </c>
      <c r="I49" s="115">
        <v>0</v>
      </c>
    </row>
    <row r="50" spans="1:10" s="96" customFormat="1" ht="30" x14ac:dyDescent="0.25">
      <c r="A50" s="96" t="s">
        <v>75</v>
      </c>
      <c r="B50" s="96" t="s">
        <v>297</v>
      </c>
      <c r="C50" s="96" t="s">
        <v>425</v>
      </c>
      <c r="D50" s="96" t="s">
        <v>611</v>
      </c>
      <c r="E50" s="98">
        <v>42527</v>
      </c>
      <c r="F50" s="98">
        <v>42579</v>
      </c>
      <c r="G50" s="96">
        <v>50</v>
      </c>
      <c r="H50" s="96">
        <v>50</v>
      </c>
      <c r="I50" s="115">
        <v>19</v>
      </c>
    </row>
    <row r="51" spans="1:10" s="96" customFormat="1" ht="30" x14ac:dyDescent="0.25">
      <c r="A51" s="96" t="s">
        <v>75</v>
      </c>
      <c r="B51" s="96" t="s">
        <v>530</v>
      </c>
      <c r="C51" s="96" t="s">
        <v>543</v>
      </c>
      <c r="D51" s="96" t="s">
        <v>611</v>
      </c>
      <c r="E51" s="98">
        <v>42591</v>
      </c>
      <c r="F51" s="98">
        <v>42639</v>
      </c>
      <c r="G51" s="96">
        <v>20</v>
      </c>
      <c r="H51" s="96">
        <v>20</v>
      </c>
      <c r="I51" s="115">
        <v>7.6</v>
      </c>
    </row>
    <row r="52" spans="1:10" s="96" customFormat="1" ht="45.75" thickBot="1" x14ac:dyDescent="0.3">
      <c r="A52" s="96" t="s">
        <v>152</v>
      </c>
      <c r="B52" s="96" t="s">
        <v>297</v>
      </c>
      <c r="C52" s="96" t="s">
        <v>420</v>
      </c>
      <c r="D52" s="96" t="s">
        <v>611</v>
      </c>
      <c r="E52" s="98">
        <v>42524</v>
      </c>
      <c r="F52" s="98">
        <v>42579</v>
      </c>
      <c r="G52" s="96">
        <v>20</v>
      </c>
      <c r="H52" s="96">
        <v>20</v>
      </c>
      <c r="I52" s="115">
        <v>17</v>
      </c>
    </row>
    <row r="53" spans="1:10" s="96" customFormat="1" ht="31.5" thickTop="1" thickBot="1" x14ac:dyDescent="0.3">
      <c r="A53" s="96" t="s">
        <v>175</v>
      </c>
      <c r="B53" s="96" t="s">
        <v>297</v>
      </c>
      <c r="C53" s="96" t="s">
        <v>419</v>
      </c>
      <c r="D53" s="96" t="s">
        <v>611</v>
      </c>
      <c r="E53" s="98">
        <v>42524</v>
      </c>
      <c r="F53" s="98">
        <v>42563</v>
      </c>
      <c r="G53" s="96">
        <v>30</v>
      </c>
      <c r="H53" s="96">
        <v>30</v>
      </c>
      <c r="I53" s="115">
        <v>14.7</v>
      </c>
    </row>
    <row r="54" spans="1:10" s="96" customFormat="1" ht="60.75" thickTop="1" x14ac:dyDescent="0.25">
      <c r="A54" s="96" t="s">
        <v>94</v>
      </c>
      <c r="B54" s="96" t="s">
        <v>297</v>
      </c>
      <c r="C54" s="96" t="s">
        <v>420</v>
      </c>
      <c r="D54" s="96" t="s">
        <v>692</v>
      </c>
      <c r="E54" s="98">
        <v>42524</v>
      </c>
      <c r="F54" s="98">
        <v>42579</v>
      </c>
      <c r="G54" s="96">
        <v>500</v>
      </c>
      <c r="H54" s="96">
        <v>300</v>
      </c>
      <c r="I54" s="115">
        <v>33</v>
      </c>
      <c r="J54" s="114"/>
    </row>
    <row r="55" spans="1:10" s="96" customFormat="1" ht="45" x14ac:dyDescent="0.25">
      <c r="A55" s="96" t="s">
        <v>114</v>
      </c>
      <c r="B55" s="96" t="s">
        <v>297</v>
      </c>
      <c r="C55" s="96" t="s">
        <v>429</v>
      </c>
      <c r="D55" s="96" t="s">
        <v>611</v>
      </c>
      <c r="E55" s="98">
        <v>42527</v>
      </c>
      <c r="F55" s="98">
        <v>42569</v>
      </c>
      <c r="G55" s="96">
        <v>10</v>
      </c>
      <c r="H55" s="96">
        <v>10</v>
      </c>
      <c r="I55" s="115">
        <v>10.3</v>
      </c>
    </row>
    <row r="56" spans="1:10" s="96" customFormat="1" ht="90" x14ac:dyDescent="0.25">
      <c r="A56" s="96" t="s">
        <v>136</v>
      </c>
      <c r="B56" s="96" t="s">
        <v>297</v>
      </c>
      <c r="C56" s="96" t="s">
        <v>420</v>
      </c>
      <c r="D56" s="96" t="s">
        <v>611</v>
      </c>
      <c r="E56" s="98">
        <v>42524</v>
      </c>
      <c r="F56" s="98">
        <v>42579</v>
      </c>
      <c r="G56" s="96">
        <v>3</v>
      </c>
      <c r="H56" s="96">
        <v>3</v>
      </c>
      <c r="I56" s="115">
        <v>38.160000000000004</v>
      </c>
    </row>
    <row r="57" spans="1:10" s="96" customFormat="1" ht="90" x14ac:dyDescent="0.25">
      <c r="A57" s="96" t="s">
        <v>136</v>
      </c>
      <c r="B57" s="96" t="s">
        <v>530</v>
      </c>
      <c r="C57" s="96" t="s">
        <v>539</v>
      </c>
      <c r="D57" s="96" t="s">
        <v>611</v>
      </c>
      <c r="E57" s="98">
        <v>42591</v>
      </c>
      <c r="F57" s="98">
        <v>42633</v>
      </c>
      <c r="G57" s="96">
        <v>5</v>
      </c>
      <c r="H57" s="96">
        <v>5</v>
      </c>
      <c r="I57" s="115">
        <v>63.6</v>
      </c>
    </row>
    <row r="58" spans="1:10" s="96" customFormat="1" ht="45" x14ac:dyDescent="0.25">
      <c r="A58" s="96" t="s">
        <v>55</v>
      </c>
      <c r="B58" s="96" t="s">
        <v>297</v>
      </c>
      <c r="C58" s="96" t="s">
        <v>419</v>
      </c>
      <c r="D58" s="96" t="s">
        <v>611</v>
      </c>
      <c r="E58" s="98">
        <v>42524</v>
      </c>
      <c r="F58" s="98">
        <v>42563</v>
      </c>
      <c r="G58" s="96">
        <v>10</v>
      </c>
      <c r="H58" s="96">
        <v>10</v>
      </c>
      <c r="I58" s="115">
        <v>6</v>
      </c>
    </row>
    <row r="59" spans="1:10" s="96" customFormat="1" ht="45" x14ac:dyDescent="0.25">
      <c r="A59" s="96" t="s">
        <v>146</v>
      </c>
      <c r="B59" s="96" t="s">
        <v>297</v>
      </c>
      <c r="C59" s="96" t="s">
        <v>424</v>
      </c>
      <c r="D59" s="96" t="s">
        <v>611</v>
      </c>
      <c r="E59" s="98">
        <v>42524</v>
      </c>
      <c r="F59" s="98">
        <v>42579</v>
      </c>
      <c r="G59" s="96">
        <v>650</v>
      </c>
      <c r="H59" s="96">
        <v>650</v>
      </c>
      <c r="I59" s="115">
        <v>227.49999999999997</v>
      </c>
    </row>
    <row r="60" spans="1:10" s="96" customFormat="1" ht="45" x14ac:dyDescent="0.25">
      <c r="A60" s="96" t="s">
        <v>170</v>
      </c>
      <c r="B60" s="96" t="s">
        <v>297</v>
      </c>
      <c r="C60" s="96" t="s">
        <v>423</v>
      </c>
      <c r="D60" s="96" t="s">
        <v>611</v>
      </c>
      <c r="E60" s="98">
        <v>42524</v>
      </c>
      <c r="F60" s="98">
        <v>42576</v>
      </c>
      <c r="G60" s="96">
        <v>400</v>
      </c>
      <c r="H60" s="96">
        <v>400</v>
      </c>
      <c r="I60" s="115">
        <v>520</v>
      </c>
    </row>
    <row r="61" spans="1:10" s="96" customFormat="1" ht="60" x14ac:dyDescent="0.25">
      <c r="A61" s="96" t="s">
        <v>171</v>
      </c>
      <c r="B61" s="96" t="s">
        <v>297</v>
      </c>
      <c r="C61" s="96" t="s">
        <v>423</v>
      </c>
      <c r="D61" s="96" t="s">
        <v>692</v>
      </c>
      <c r="E61" s="98">
        <v>42524</v>
      </c>
      <c r="F61" s="98">
        <v>42576</v>
      </c>
      <c r="G61" s="96">
        <v>400</v>
      </c>
      <c r="H61" s="96">
        <v>180</v>
      </c>
      <c r="I61" s="115">
        <v>234</v>
      </c>
    </row>
    <row r="62" spans="1:10" s="96" customFormat="1" ht="45" x14ac:dyDescent="0.25">
      <c r="A62" s="96" t="s">
        <v>172</v>
      </c>
      <c r="B62" s="96" t="s">
        <v>297</v>
      </c>
      <c r="C62" s="96" t="s">
        <v>424</v>
      </c>
      <c r="D62" s="96" t="s">
        <v>611</v>
      </c>
      <c r="E62" s="98">
        <v>42524</v>
      </c>
      <c r="F62" s="98">
        <v>42579</v>
      </c>
      <c r="G62" s="96">
        <v>80</v>
      </c>
      <c r="H62" s="96">
        <v>80</v>
      </c>
      <c r="I62" s="115">
        <v>101.6</v>
      </c>
    </row>
    <row r="63" spans="1:10" s="96" customFormat="1" ht="45" x14ac:dyDescent="0.25">
      <c r="A63" s="96" t="s">
        <v>173</v>
      </c>
      <c r="B63" s="96" t="s">
        <v>297</v>
      </c>
      <c r="C63" s="96" t="s">
        <v>424</v>
      </c>
      <c r="D63" s="96" t="s">
        <v>611</v>
      </c>
      <c r="E63" s="98">
        <v>42524</v>
      </c>
      <c r="F63" s="98">
        <v>42579</v>
      </c>
      <c r="G63" s="96">
        <v>80</v>
      </c>
      <c r="H63" s="96">
        <v>80</v>
      </c>
      <c r="I63" s="115">
        <v>102.4</v>
      </c>
    </row>
    <row r="64" spans="1:10" s="96" customFormat="1" ht="75" x14ac:dyDescent="0.25">
      <c r="A64" s="96" t="s">
        <v>135</v>
      </c>
      <c r="B64" s="96" t="s">
        <v>297</v>
      </c>
      <c r="C64" s="96" t="s">
        <v>427</v>
      </c>
      <c r="D64" s="96" t="s">
        <v>696</v>
      </c>
      <c r="E64" s="98">
        <v>42527</v>
      </c>
      <c r="F64" s="96" t="s">
        <v>671</v>
      </c>
      <c r="G64" s="96">
        <v>15</v>
      </c>
      <c r="H64" s="96">
        <v>15</v>
      </c>
      <c r="I64" s="115">
        <v>56.25</v>
      </c>
    </row>
    <row r="65" spans="1:10" s="96" customFormat="1" ht="75" x14ac:dyDescent="0.25">
      <c r="A65" s="96" t="s">
        <v>135</v>
      </c>
      <c r="B65" s="96" t="s">
        <v>530</v>
      </c>
      <c r="C65" s="96" t="s">
        <v>545</v>
      </c>
      <c r="D65" s="96" t="s">
        <v>699</v>
      </c>
      <c r="E65" s="98">
        <v>42591</v>
      </c>
      <c r="F65" s="96" t="s">
        <v>671</v>
      </c>
      <c r="G65" s="96">
        <v>1</v>
      </c>
      <c r="H65" s="96">
        <v>1</v>
      </c>
      <c r="I65" s="115">
        <v>3.75</v>
      </c>
    </row>
    <row r="66" spans="1:10" s="96" customFormat="1" ht="60.75" thickBot="1" x14ac:dyDescent="0.3">
      <c r="A66" s="96" t="s">
        <v>111</v>
      </c>
      <c r="B66" s="96" t="s">
        <v>297</v>
      </c>
      <c r="C66" s="96" t="s">
        <v>416</v>
      </c>
      <c r="D66" s="96" t="s">
        <v>692</v>
      </c>
      <c r="E66" s="98">
        <v>42524</v>
      </c>
      <c r="F66" s="98">
        <v>42597</v>
      </c>
      <c r="G66" s="96">
        <v>15</v>
      </c>
      <c r="H66" s="96">
        <v>10</v>
      </c>
      <c r="I66" s="115">
        <v>15</v>
      </c>
    </row>
    <row r="67" spans="1:10" s="96" customFormat="1" ht="16.5" thickTop="1" thickBot="1" x14ac:dyDescent="0.3">
      <c r="A67" s="104" t="s">
        <v>357</v>
      </c>
      <c r="B67" s="105"/>
      <c r="C67" s="106"/>
      <c r="D67" s="106"/>
      <c r="E67" s="106"/>
      <c r="F67" s="106"/>
      <c r="G67" s="107">
        <f>SUM(G5:G66)</f>
        <v>4891</v>
      </c>
      <c r="H67" s="107">
        <f>SUM(H5:H66)</f>
        <v>4216</v>
      </c>
      <c r="I67" s="108">
        <f>SUM(I5:I66)</f>
        <v>5039.4699999999993</v>
      </c>
    </row>
    <row r="68" spans="1:10" s="96" customFormat="1" ht="15.75" thickTop="1" x14ac:dyDescent="0.25">
      <c r="A68" s="111"/>
      <c r="B68" s="111"/>
      <c r="C68" s="111"/>
      <c r="D68" s="111"/>
      <c r="E68" s="111"/>
      <c r="F68" s="111"/>
      <c r="G68" s="112"/>
      <c r="H68" s="112"/>
      <c r="I68" s="113"/>
      <c r="J68" s="114"/>
    </row>
    <row r="69" spans="1:10" s="96" customFormat="1" x14ac:dyDescent="0.25">
      <c r="A69" s="100" t="s">
        <v>359</v>
      </c>
      <c r="B69" s="99"/>
      <c r="C69" s="99"/>
      <c r="D69" s="99"/>
      <c r="E69" s="99"/>
      <c r="F69" s="99"/>
      <c r="G69" s="99"/>
      <c r="I69" s="109"/>
    </row>
    <row r="70" spans="1:10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10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10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10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10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10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10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10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10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10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10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</sheetData>
  <sheetProtection algorithmName="SHA-512" hashValue="MiPmZQnCiZzxdB5xQyEc+Iwf4VCRMF57PUBcXGGGvrFcnkIzEdT8YPUX3GTnJNbr3cweXTJ2NeHkgpKG5+k5Rg==" saltValue="5iM65QMzQYz2DNeotq6Mkg==" spinCount="100000" sheet="1" objects="1" scenarios="1" selectLockedCells="1"/>
  <mergeCells count="1">
    <mergeCell ref="A1:B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7">
    <tabColor theme="0"/>
  </sheetPr>
  <dimension ref="A1:J238"/>
  <sheetViews>
    <sheetView showGridLines="0" workbookViewId="0"/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570312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9" ht="23.25" customHeight="1" x14ac:dyDescent="0.25">
      <c r="A1" s="94" t="s">
        <v>691</v>
      </c>
      <c r="B1" s="95"/>
    </row>
    <row r="2" spans="1:9" x14ac:dyDescent="0.25">
      <c r="A2" s="102" t="s">
        <v>3</v>
      </c>
      <c r="B2" s="96">
        <v>500030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30" x14ac:dyDescent="0.25">
      <c r="A5" s="96" t="s">
        <v>85</v>
      </c>
      <c r="B5" s="96" t="s">
        <v>477</v>
      </c>
      <c r="C5" s="96" t="s">
        <v>653</v>
      </c>
      <c r="D5" s="96" t="s">
        <v>611</v>
      </c>
      <c r="E5" s="98">
        <v>42664</v>
      </c>
      <c r="F5" s="98">
        <v>42684</v>
      </c>
      <c r="G5" s="96">
        <v>50</v>
      </c>
      <c r="H5" s="96">
        <v>50</v>
      </c>
      <c r="I5" s="115">
        <v>47</v>
      </c>
    </row>
    <row r="6" spans="1:9" ht="30" x14ac:dyDescent="0.25">
      <c r="A6" s="96" t="s">
        <v>144</v>
      </c>
      <c r="B6" s="96" t="s">
        <v>477</v>
      </c>
      <c r="C6" s="96" t="s">
        <v>654</v>
      </c>
      <c r="D6" s="96" t="s">
        <v>611</v>
      </c>
      <c r="E6" s="98">
        <v>42664</v>
      </c>
      <c r="F6" s="98">
        <v>42759</v>
      </c>
      <c r="G6" s="96">
        <v>50</v>
      </c>
      <c r="H6" s="96">
        <v>50</v>
      </c>
      <c r="I6" s="115">
        <v>535</v>
      </c>
    </row>
    <row r="7" spans="1:9" ht="45" x14ac:dyDescent="0.25">
      <c r="A7" s="96" t="s">
        <v>52</v>
      </c>
      <c r="B7" s="96" t="s">
        <v>477</v>
      </c>
      <c r="C7" s="96" t="s">
        <v>655</v>
      </c>
      <c r="D7" s="96" t="s">
        <v>611</v>
      </c>
      <c r="E7" s="98">
        <v>42664</v>
      </c>
      <c r="F7" s="98">
        <v>43055</v>
      </c>
      <c r="G7" s="96">
        <v>100</v>
      </c>
      <c r="H7" s="96">
        <v>100</v>
      </c>
      <c r="I7" s="115">
        <v>56.999999999999993</v>
      </c>
    </row>
    <row r="8" spans="1:9" s="96" customFormat="1" ht="45" x14ac:dyDescent="0.25">
      <c r="A8" s="96" t="s">
        <v>105</v>
      </c>
      <c r="B8" s="96" t="s">
        <v>477</v>
      </c>
      <c r="C8" s="96" t="s">
        <v>655</v>
      </c>
      <c r="D8" s="96" t="s">
        <v>611</v>
      </c>
      <c r="E8" s="98">
        <v>42664</v>
      </c>
      <c r="F8" s="98">
        <v>43055</v>
      </c>
      <c r="G8" s="96">
        <v>10</v>
      </c>
      <c r="H8" s="96">
        <v>10</v>
      </c>
      <c r="I8" s="115">
        <v>10</v>
      </c>
    </row>
    <row r="9" spans="1:9" s="96" customFormat="1" ht="75" x14ac:dyDescent="0.25">
      <c r="A9" s="96" t="s">
        <v>107</v>
      </c>
      <c r="B9" s="96" t="s">
        <v>477</v>
      </c>
      <c r="C9" s="96" t="s">
        <v>652</v>
      </c>
      <c r="D9" s="96" t="s">
        <v>611</v>
      </c>
      <c r="E9" s="98">
        <v>42664</v>
      </c>
      <c r="F9" s="98">
        <v>42670</v>
      </c>
      <c r="G9" s="96">
        <v>5</v>
      </c>
      <c r="H9" s="96">
        <v>5</v>
      </c>
      <c r="I9" s="115">
        <v>374.25</v>
      </c>
    </row>
    <row r="10" spans="1:9" s="96" customFormat="1" ht="45" x14ac:dyDescent="0.25">
      <c r="A10" s="96" t="s">
        <v>48</v>
      </c>
      <c r="B10" s="96" t="s">
        <v>477</v>
      </c>
      <c r="C10" s="96" t="s">
        <v>656</v>
      </c>
      <c r="D10" s="96" t="s">
        <v>611</v>
      </c>
      <c r="E10" s="98">
        <v>42664</v>
      </c>
      <c r="F10" s="98">
        <v>42683</v>
      </c>
      <c r="G10" s="96">
        <v>50</v>
      </c>
      <c r="H10" s="96">
        <v>50</v>
      </c>
      <c r="I10" s="115">
        <v>20</v>
      </c>
    </row>
    <row r="11" spans="1:9" s="96" customFormat="1" ht="30" x14ac:dyDescent="0.25">
      <c r="A11" s="96" t="s">
        <v>175</v>
      </c>
      <c r="B11" s="96" t="s">
        <v>477</v>
      </c>
      <c r="C11" s="96" t="s">
        <v>653</v>
      </c>
      <c r="D11" s="96" t="s">
        <v>611</v>
      </c>
      <c r="E11" s="98">
        <v>42664</v>
      </c>
      <c r="F11" s="98">
        <v>42684</v>
      </c>
      <c r="G11" s="96">
        <v>10</v>
      </c>
      <c r="H11" s="96">
        <v>10</v>
      </c>
      <c r="I11" s="115">
        <v>4.9000000000000004</v>
      </c>
    </row>
    <row r="12" spans="1:9" s="96" customFormat="1" ht="45" x14ac:dyDescent="0.25">
      <c r="A12" s="96" t="s">
        <v>114</v>
      </c>
      <c r="B12" s="96" t="s">
        <v>477</v>
      </c>
      <c r="C12" s="96" t="s">
        <v>657</v>
      </c>
      <c r="D12" s="96" t="s">
        <v>611</v>
      </c>
      <c r="E12" s="98">
        <v>42664</v>
      </c>
      <c r="F12" s="98">
        <v>42684</v>
      </c>
      <c r="G12" s="96">
        <v>30</v>
      </c>
      <c r="H12" s="96">
        <v>30</v>
      </c>
      <c r="I12" s="115">
        <v>30.900000000000002</v>
      </c>
    </row>
    <row r="13" spans="1:9" s="96" customFormat="1" ht="45" x14ac:dyDescent="0.25">
      <c r="A13" s="96" t="s">
        <v>55</v>
      </c>
      <c r="B13" s="96" t="s">
        <v>477</v>
      </c>
      <c r="C13" s="96" t="s">
        <v>653</v>
      </c>
      <c r="D13" s="96" t="s">
        <v>611</v>
      </c>
      <c r="E13" s="98">
        <v>42664</v>
      </c>
      <c r="F13" s="98">
        <v>42684</v>
      </c>
      <c r="G13" s="96">
        <v>200</v>
      </c>
      <c r="H13" s="96">
        <v>200</v>
      </c>
      <c r="I13" s="115">
        <v>120</v>
      </c>
    </row>
    <row r="14" spans="1:9" s="96" customFormat="1" ht="45" x14ac:dyDescent="0.25">
      <c r="A14" s="96" t="s">
        <v>172</v>
      </c>
      <c r="B14" s="96" t="s">
        <v>477</v>
      </c>
      <c r="C14" s="96" t="s">
        <v>655</v>
      </c>
      <c r="D14" s="96" t="s">
        <v>611</v>
      </c>
      <c r="E14" s="98">
        <v>42664</v>
      </c>
      <c r="F14" s="98">
        <v>43055</v>
      </c>
      <c r="G14" s="96">
        <v>50</v>
      </c>
      <c r="H14" s="96">
        <v>50</v>
      </c>
      <c r="I14" s="115">
        <v>63.5</v>
      </c>
    </row>
    <row r="15" spans="1:9" ht="45.75" thickBot="1" x14ac:dyDescent="0.3">
      <c r="A15" s="96" t="s">
        <v>173</v>
      </c>
      <c r="B15" s="96" t="s">
        <v>477</v>
      </c>
      <c r="C15" s="96" t="s">
        <v>655</v>
      </c>
      <c r="D15" s="96" t="s">
        <v>611</v>
      </c>
      <c r="E15" s="98">
        <v>42664</v>
      </c>
      <c r="F15" s="98">
        <v>43055</v>
      </c>
      <c r="G15" s="96">
        <v>50</v>
      </c>
      <c r="H15" s="96">
        <v>50</v>
      </c>
      <c r="I15" s="115">
        <v>64</v>
      </c>
    </row>
    <row r="16" spans="1:9" s="96" customFormat="1" ht="16.5" thickTop="1" thickBot="1" x14ac:dyDescent="0.3">
      <c r="A16" s="104" t="s">
        <v>357</v>
      </c>
      <c r="B16" s="105"/>
      <c r="C16" s="106"/>
      <c r="D16" s="106"/>
      <c r="E16" s="106"/>
      <c r="F16" s="106"/>
      <c r="G16" s="107">
        <f>SUM(G5:G15)</f>
        <v>605</v>
      </c>
      <c r="H16" s="107">
        <f>SUM(H5:H15)</f>
        <v>605</v>
      </c>
      <c r="I16" s="108">
        <f>SUM(I5:I15)</f>
        <v>1326.5500000000002</v>
      </c>
    </row>
    <row r="17" spans="1:10" s="96" customFormat="1" ht="15.75" thickTop="1" x14ac:dyDescent="0.25">
      <c r="A17" s="111"/>
      <c r="B17" s="111"/>
      <c r="C17" s="111"/>
      <c r="D17" s="111"/>
      <c r="E17" s="111"/>
      <c r="F17" s="111"/>
      <c r="G17" s="112"/>
      <c r="H17" s="112"/>
      <c r="I17" s="113"/>
      <c r="J17" s="114"/>
    </row>
    <row r="18" spans="1:10" s="96" customFormat="1" x14ac:dyDescent="0.25">
      <c r="A18" s="100" t="s">
        <v>359</v>
      </c>
      <c r="B18" s="99"/>
      <c r="C18" s="99"/>
      <c r="D18" s="99"/>
      <c r="E18" s="99"/>
      <c r="F18" s="99"/>
      <c r="G18" s="99"/>
      <c r="I18" s="109"/>
    </row>
    <row r="19" spans="1:10" s="96" customFormat="1" x14ac:dyDescent="0.25">
      <c r="A19"/>
      <c r="B19" s="99"/>
      <c r="C19" s="99"/>
      <c r="D19" s="99"/>
      <c r="E19" s="99"/>
      <c r="F19" s="99"/>
      <c r="G19" s="99"/>
      <c r="I19" s="109"/>
    </row>
    <row r="20" spans="1:10" s="96" customFormat="1" x14ac:dyDescent="0.25">
      <c r="A20"/>
      <c r="B20" s="99"/>
      <c r="C20" s="99"/>
      <c r="D20" s="99"/>
      <c r="E20" s="99"/>
      <c r="F20" s="99"/>
      <c r="G20" s="99"/>
      <c r="I20" s="109"/>
    </row>
    <row r="21" spans="1:10" s="96" customFormat="1" x14ac:dyDescent="0.25">
      <c r="A21"/>
      <c r="B21" s="99"/>
      <c r="C21" s="99"/>
      <c r="D21" s="99"/>
      <c r="E21" s="99"/>
      <c r="F21" s="99"/>
      <c r="G21" s="99"/>
      <c r="I21" s="109"/>
    </row>
    <row r="22" spans="1:10" s="96" customFormat="1" x14ac:dyDescent="0.25">
      <c r="A22"/>
      <c r="B22" s="99"/>
      <c r="C22" s="99"/>
      <c r="D22" s="99"/>
      <c r="E22" s="99"/>
      <c r="F22" s="99"/>
      <c r="G22" s="99"/>
      <c r="I22" s="109"/>
    </row>
    <row r="23" spans="1:10" s="96" customFormat="1" x14ac:dyDescent="0.25">
      <c r="A23"/>
      <c r="B23" s="99"/>
      <c r="C23" s="99"/>
      <c r="D23" s="99"/>
      <c r="E23" s="99"/>
      <c r="F23" s="99"/>
      <c r="G23" s="99"/>
      <c r="I23" s="109"/>
    </row>
    <row r="24" spans="1:10" s="96" customFormat="1" x14ac:dyDescent="0.25">
      <c r="A24"/>
      <c r="B24" s="99"/>
      <c r="C24" s="99"/>
      <c r="D24" s="99"/>
      <c r="E24" s="99"/>
      <c r="F24" s="99"/>
      <c r="G24" s="99"/>
      <c r="I24" s="109"/>
    </row>
    <row r="25" spans="1:10" s="96" customFormat="1" x14ac:dyDescent="0.25">
      <c r="A25"/>
      <c r="B25" s="99"/>
      <c r="C25" s="99"/>
      <c r="D25" s="99"/>
      <c r="E25" s="99"/>
      <c r="F25" s="99"/>
      <c r="G25" s="99"/>
      <c r="I25" s="109"/>
    </row>
    <row r="26" spans="1:10" s="96" customFormat="1" x14ac:dyDescent="0.25">
      <c r="A26"/>
      <c r="B26" s="99"/>
      <c r="C26" s="99"/>
      <c r="D26" s="99"/>
      <c r="E26" s="99"/>
      <c r="F26" s="99"/>
      <c r="G26" s="99"/>
      <c r="I26" s="109"/>
    </row>
    <row r="27" spans="1:10" s="96" customFormat="1" x14ac:dyDescent="0.25">
      <c r="A27"/>
      <c r="B27" s="99"/>
      <c r="C27" s="99"/>
      <c r="D27" s="99"/>
      <c r="E27" s="99"/>
      <c r="F27" s="99"/>
      <c r="G27" s="99"/>
      <c r="I27" s="109"/>
    </row>
    <row r="28" spans="1:10" s="96" customFormat="1" x14ac:dyDescent="0.25">
      <c r="A28"/>
      <c r="B28" s="99"/>
      <c r="C28" s="99"/>
      <c r="D28" s="99"/>
      <c r="E28" s="99"/>
      <c r="F28" s="99"/>
      <c r="G28" s="99"/>
      <c r="I28" s="109"/>
    </row>
    <row r="29" spans="1:10" s="96" customFormat="1" x14ac:dyDescent="0.25">
      <c r="A29"/>
      <c r="B29" s="99"/>
      <c r="C29" s="99"/>
      <c r="D29" s="99"/>
      <c r="E29" s="99"/>
      <c r="F29" s="99"/>
      <c r="G29" s="99"/>
      <c r="I29" s="109"/>
    </row>
    <row r="30" spans="1:10" s="96" customFormat="1" x14ac:dyDescent="0.25">
      <c r="A30"/>
      <c r="B30" s="99"/>
      <c r="C30" s="99"/>
      <c r="D30" s="99"/>
      <c r="E30" s="99"/>
      <c r="F30" s="99"/>
      <c r="G30" s="99"/>
      <c r="I30" s="109"/>
    </row>
    <row r="31" spans="1:10" s="96" customFormat="1" x14ac:dyDescent="0.25">
      <c r="A31"/>
      <c r="B31" s="99"/>
      <c r="C31" s="99"/>
      <c r="D31" s="99"/>
      <c r="E31" s="99"/>
      <c r="F31" s="99"/>
      <c r="G31" s="99"/>
      <c r="I31" s="109"/>
    </row>
    <row r="32" spans="1:10" s="96" customFormat="1" x14ac:dyDescent="0.25">
      <c r="A32"/>
      <c r="B32" s="99"/>
      <c r="C32" s="99"/>
      <c r="D32" s="99"/>
      <c r="E32" s="99"/>
      <c r="F32" s="99"/>
      <c r="G32" s="99"/>
      <c r="I32" s="109"/>
    </row>
    <row r="33" spans="1:9" s="96" customFormat="1" x14ac:dyDescent="0.25">
      <c r="A33"/>
      <c r="B33" s="99"/>
      <c r="C33" s="99"/>
      <c r="D33" s="99"/>
      <c r="E33" s="99"/>
      <c r="F33" s="99"/>
      <c r="G33" s="99"/>
      <c r="I33" s="109"/>
    </row>
    <row r="34" spans="1:9" s="96" customFormat="1" x14ac:dyDescent="0.25">
      <c r="A34"/>
      <c r="B34" s="99"/>
      <c r="C34" s="99"/>
      <c r="D34" s="99"/>
      <c r="E34" s="99"/>
      <c r="F34" s="99"/>
      <c r="G34" s="99"/>
      <c r="I34" s="109"/>
    </row>
    <row r="35" spans="1:9" s="96" customFormat="1" x14ac:dyDescent="0.25">
      <c r="A35"/>
      <c r="B35" s="99"/>
      <c r="C35" s="99"/>
      <c r="D35" s="99"/>
      <c r="E35" s="99"/>
      <c r="F35" s="99"/>
      <c r="G35" s="99"/>
      <c r="I35" s="109"/>
    </row>
    <row r="36" spans="1:9" s="96" customFormat="1" x14ac:dyDescent="0.25">
      <c r="A36"/>
      <c r="B36" s="99"/>
      <c r="C36" s="99"/>
      <c r="D36" s="99"/>
      <c r="E36" s="99"/>
      <c r="F36" s="99"/>
      <c r="G36" s="99"/>
      <c r="I36" s="109"/>
    </row>
    <row r="37" spans="1:9" s="96" customFormat="1" x14ac:dyDescent="0.25">
      <c r="A37"/>
      <c r="B37" s="99"/>
      <c r="C37" s="99"/>
      <c r="D37" s="99"/>
      <c r="E37" s="99"/>
      <c r="F37" s="99"/>
      <c r="G37" s="99"/>
      <c r="I37" s="109"/>
    </row>
    <row r="38" spans="1:9" s="96" customFormat="1" x14ac:dyDescent="0.25">
      <c r="A38"/>
      <c r="B38" s="99"/>
      <c r="C38" s="99"/>
      <c r="D38" s="99"/>
      <c r="E38" s="99"/>
      <c r="F38" s="99"/>
      <c r="G38" s="99"/>
      <c r="I38" s="109"/>
    </row>
    <row r="39" spans="1:9" s="96" customFormat="1" x14ac:dyDescent="0.25">
      <c r="A39"/>
      <c r="B39" s="99"/>
      <c r="C39" s="99"/>
      <c r="D39" s="99"/>
      <c r="E39" s="99"/>
      <c r="F39" s="99"/>
      <c r="G39" s="99"/>
      <c r="I39" s="109"/>
    </row>
    <row r="40" spans="1:9" s="96" customFormat="1" x14ac:dyDescent="0.25">
      <c r="A40"/>
      <c r="B40" s="99"/>
      <c r="C40" s="99"/>
      <c r="D40" s="99"/>
      <c r="E40" s="99"/>
      <c r="F40" s="99"/>
      <c r="G40" s="99"/>
      <c r="I40" s="109"/>
    </row>
    <row r="41" spans="1:9" s="96" customFormat="1" x14ac:dyDescent="0.25">
      <c r="A41"/>
      <c r="B41" s="99"/>
      <c r="C41" s="99"/>
      <c r="D41" s="99"/>
      <c r="E41" s="99"/>
      <c r="F41" s="99"/>
      <c r="G41" s="99"/>
      <c r="I41" s="109"/>
    </row>
    <row r="42" spans="1:9" s="96" customFormat="1" x14ac:dyDescent="0.25">
      <c r="A42"/>
      <c r="B42" s="99"/>
      <c r="C42" s="99"/>
      <c r="D42" s="99"/>
      <c r="E42" s="99"/>
      <c r="F42" s="99"/>
      <c r="G42" s="99"/>
      <c r="I42" s="109"/>
    </row>
    <row r="43" spans="1:9" s="96" customFormat="1" x14ac:dyDescent="0.25">
      <c r="A43"/>
      <c r="B43" s="99"/>
      <c r="C43" s="99"/>
      <c r="D43" s="99"/>
      <c r="E43" s="99"/>
      <c r="F43" s="99"/>
      <c r="G43" s="99"/>
      <c r="I43" s="109"/>
    </row>
    <row r="44" spans="1:9" s="96" customFormat="1" x14ac:dyDescent="0.25">
      <c r="A44"/>
      <c r="B44" s="99"/>
      <c r="C44" s="99"/>
      <c r="D44" s="99"/>
      <c r="E44" s="99"/>
      <c r="F44" s="99"/>
      <c r="G44" s="99"/>
      <c r="I44" s="109"/>
    </row>
    <row r="45" spans="1:9" s="96" customFormat="1" x14ac:dyDescent="0.25">
      <c r="A45"/>
      <c r="B45" s="99"/>
      <c r="C45" s="99"/>
      <c r="D45" s="99"/>
      <c r="E45" s="99"/>
      <c r="F45" s="99"/>
      <c r="G45" s="99"/>
      <c r="I45" s="109"/>
    </row>
    <row r="46" spans="1:9" s="96" customFormat="1" x14ac:dyDescent="0.25">
      <c r="A46"/>
      <c r="B46" s="99"/>
      <c r="C46" s="99"/>
      <c r="D46" s="99"/>
      <c r="E46" s="99"/>
      <c r="F46" s="99"/>
      <c r="G46" s="99"/>
      <c r="I46" s="109"/>
    </row>
    <row r="47" spans="1:9" s="96" customFormat="1" x14ac:dyDescent="0.25">
      <c r="A47"/>
      <c r="B47" s="99"/>
      <c r="C47" s="99"/>
      <c r="D47" s="99"/>
      <c r="E47" s="99"/>
      <c r="F47" s="99"/>
      <c r="G47" s="99"/>
      <c r="I47" s="109"/>
    </row>
    <row r="48" spans="1:9" s="96" customFormat="1" x14ac:dyDescent="0.25">
      <c r="A48"/>
      <c r="B48" s="99"/>
      <c r="C48" s="99"/>
      <c r="D48" s="99"/>
      <c r="E48" s="99"/>
      <c r="F48" s="99"/>
      <c r="G48" s="99"/>
      <c r="I48" s="109"/>
    </row>
    <row r="49" spans="1:9" s="96" customFormat="1" x14ac:dyDescent="0.25">
      <c r="A49"/>
      <c r="B49" s="99"/>
      <c r="C49" s="99"/>
      <c r="D49" s="99"/>
      <c r="E49" s="99"/>
      <c r="F49" s="99"/>
      <c r="G49" s="99"/>
      <c r="I49" s="109"/>
    </row>
    <row r="50" spans="1:9" s="96" customFormat="1" x14ac:dyDescent="0.25">
      <c r="A50"/>
      <c r="B50" s="99"/>
      <c r="C50" s="99"/>
      <c r="D50" s="99"/>
      <c r="E50" s="99"/>
      <c r="F50" s="99"/>
      <c r="G50" s="99"/>
      <c r="I50" s="109"/>
    </row>
    <row r="51" spans="1:9" s="96" customFormat="1" x14ac:dyDescent="0.25">
      <c r="A51"/>
      <c r="B51" s="99"/>
      <c r="C51" s="99"/>
      <c r="D51" s="99"/>
      <c r="E51" s="99"/>
      <c r="F51" s="99"/>
      <c r="G51" s="99"/>
      <c r="I51" s="109"/>
    </row>
    <row r="52" spans="1:9" s="96" customFormat="1" x14ac:dyDescent="0.25">
      <c r="A52"/>
      <c r="B52" s="99"/>
      <c r="C52" s="99"/>
      <c r="D52" s="99"/>
      <c r="E52" s="99"/>
      <c r="F52" s="99"/>
      <c r="G52" s="99"/>
      <c r="I52" s="109"/>
    </row>
    <row r="53" spans="1:9" s="96" customFormat="1" x14ac:dyDescent="0.25">
      <c r="A53"/>
      <c r="B53" s="99"/>
      <c r="C53" s="99"/>
      <c r="D53" s="99"/>
      <c r="E53" s="99"/>
      <c r="F53" s="99"/>
      <c r="G53" s="99"/>
      <c r="I53" s="109"/>
    </row>
    <row r="54" spans="1:9" s="96" customFormat="1" x14ac:dyDescent="0.25">
      <c r="A54"/>
      <c r="B54" s="99"/>
      <c r="C54" s="99"/>
      <c r="D54" s="99"/>
      <c r="E54" s="99"/>
      <c r="F54" s="99"/>
      <c r="G54" s="99"/>
      <c r="I54" s="109"/>
    </row>
    <row r="55" spans="1:9" s="96" customFormat="1" x14ac:dyDescent="0.25">
      <c r="A55"/>
      <c r="B55" s="99"/>
      <c r="C55" s="99"/>
      <c r="D55" s="99"/>
      <c r="E55" s="99"/>
      <c r="F55" s="99"/>
      <c r="G55" s="99"/>
      <c r="I55" s="109"/>
    </row>
    <row r="56" spans="1:9" s="96" customFormat="1" x14ac:dyDescent="0.25">
      <c r="A56"/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</sheetData>
  <sheetProtection algorithmName="SHA-512" hashValue="rbEOV27SyeJ7Rvel2h2sifrEycoKzupCp7ZLK+CQNxzb28vyCKg1wCDTlalw+OP0F/vfd1uRW9zPHR+AIXIPWw==" saltValue="kUGlQGmYl7R7ZxaZucgVa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5"/>
  <dimension ref="A1:J102"/>
  <sheetViews>
    <sheetView showGridLines="0" workbookViewId="0">
      <selection sqref="A1:B1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6.7109375" style="96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0" width="9.140625" style="96"/>
    <col min="11" max="16384" width="9.140625" style="97"/>
  </cols>
  <sheetData>
    <row r="1" spans="1:10" ht="36" customHeight="1" x14ac:dyDescent="0.25">
      <c r="A1" s="210" t="s">
        <v>410</v>
      </c>
      <c r="B1" s="210"/>
    </row>
    <row r="2" spans="1:10" x14ac:dyDescent="0.25">
      <c r="A2" s="102" t="s">
        <v>3</v>
      </c>
      <c r="B2" s="96">
        <v>600000</v>
      </c>
    </row>
    <row r="3" spans="1:10" ht="16.5" customHeight="1" x14ac:dyDescent="0.25"/>
    <row r="4" spans="1:10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10" ht="60" x14ac:dyDescent="0.25">
      <c r="A5" s="96" t="s">
        <v>83</v>
      </c>
      <c r="B5" s="96" t="s">
        <v>341</v>
      </c>
      <c r="C5" s="96" t="s">
        <v>424</v>
      </c>
      <c r="D5" s="96" t="s">
        <v>611</v>
      </c>
      <c r="E5" s="98">
        <v>42524</v>
      </c>
      <c r="F5" s="98">
        <v>42579</v>
      </c>
      <c r="G5" s="96">
        <v>10</v>
      </c>
      <c r="H5" s="96">
        <v>10</v>
      </c>
      <c r="I5" s="115">
        <v>4.9000000000000004</v>
      </c>
    </row>
    <row r="6" spans="1:10" ht="45" x14ac:dyDescent="0.25">
      <c r="A6" s="96" t="s">
        <v>126</v>
      </c>
      <c r="B6" s="96" t="s">
        <v>341</v>
      </c>
      <c r="C6" s="96" t="s">
        <v>428</v>
      </c>
      <c r="D6" s="96" t="s">
        <v>611</v>
      </c>
      <c r="E6" s="98">
        <v>42527</v>
      </c>
      <c r="F6" s="98">
        <v>42639</v>
      </c>
      <c r="G6" s="96">
        <v>5</v>
      </c>
      <c r="H6" s="96">
        <v>5</v>
      </c>
      <c r="I6" s="115">
        <v>10</v>
      </c>
    </row>
    <row r="7" spans="1:10" s="96" customFormat="1" ht="60" x14ac:dyDescent="0.25">
      <c r="A7" s="96" t="s">
        <v>45</v>
      </c>
      <c r="B7" s="96" t="s">
        <v>341</v>
      </c>
      <c r="C7" s="96" t="s">
        <v>424</v>
      </c>
      <c r="D7" s="96" t="s">
        <v>611</v>
      </c>
      <c r="E7" s="98">
        <v>42524</v>
      </c>
      <c r="F7" s="98">
        <v>42579</v>
      </c>
      <c r="G7" s="96">
        <v>1</v>
      </c>
      <c r="H7" s="96">
        <v>1</v>
      </c>
      <c r="I7" s="115">
        <v>2.95</v>
      </c>
    </row>
    <row r="8" spans="1:10" s="96" customFormat="1" ht="60" x14ac:dyDescent="0.25">
      <c r="A8" s="96" t="s">
        <v>44</v>
      </c>
      <c r="B8" s="96" t="s">
        <v>341</v>
      </c>
      <c r="C8" s="96" t="s">
        <v>423</v>
      </c>
      <c r="D8" s="96" t="s">
        <v>611</v>
      </c>
      <c r="E8" s="98">
        <v>42524</v>
      </c>
      <c r="F8" s="98">
        <v>42576</v>
      </c>
      <c r="G8" s="96">
        <v>1</v>
      </c>
      <c r="H8" s="96">
        <v>1</v>
      </c>
      <c r="I8" s="115">
        <v>3.5</v>
      </c>
      <c r="J8" s="114"/>
    </row>
    <row r="9" spans="1:10" s="96" customFormat="1" ht="60" x14ac:dyDescent="0.25">
      <c r="A9" s="96" t="s">
        <v>43</v>
      </c>
      <c r="B9" s="96" t="s">
        <v>341</v>
      </c>
      <c r="C9" s="96" t="s">
        <v>424</v>
      </c>
      <c r="D9" s="96" t="s">
        <v>611</v>
      </c>
      <c r="E9" s="98">
        <v>42524</v>
      </c>
      <c r="F9" s="98">
        <v>42579</v>
      </c>
      <c r="G9" s="96">
        <v>1</v>
      </c>
      <c r="H9" s="96">
        <v>1</v>
      </c>
      <c r="I9" s="115">
        <v>3</v>
      </c>
    </row>
    <row r="10" spans="1:10" s="96" customFormat="1" ht="45" x14ac:dyDescent="0.25">
      <c r="A10" s="96" t="s">
        <v>47</v>
      </c>
      <c r="B10" s="96" t="s">
        <v>341</v>
      </c>
      <c r="C10" s="96" t="s">
        <v>434</v>
      </c>
      <c r="D10" s="96" t="s">
        <v>611</v>
      </c>
      <c r="E10" s="98">
        <v>42527</v>
      </c>
      <c r="F10" s="98">
        <v>42592</v>
      </c>
      <c r="G10" s="96">
        <v>10</v>
      </c>
      <c r="H10" s="96">
        <v>10</v>
      </c>
      <c r="I10" s="115">
        <v>25</v>
      </c>
    </row>
    <row r="11" spans="1:10" s="96" customFormat="1" ht="75" x14ac:dyDescent="0.25">
      <c r="A11" s="96" t="s">
        <v>58</v>
      </c>
      <c r="B11" s="96" t="s">
        <v>341</v>
      </c>
      <c r="C11" s="96" t="s">
        <v>418</v>
      </c>
      <c r="D11" s="96" t="s">
        <v>692</v>
      </c>
      <c r="E11" s="98">
        <v>42524</v>
      </c>
      <c r="F11" s="98">
        <v>42583</v>
      </c>
      <c r="G11" s="96">
        <v>400</v>
      </c>
      <c r="H11" s="96">
        <v>300</v>
      </c>
      <c r="I11" s="115">
        <v>150</v>
      </c>
      <c r="J11" s="114"/>
    </row>
    <row r="12" spans="1:10" s="96" customFormat="1" ht="75" x14ac:dyDescent="0.25">
      <c r="A12" s="96" t="s">
        <v>59</v>
      </c>
      <c r="B12" s="96" t="s">
        <v>341</v>
      </c>
      <c r="C12" s="96" t="s">
        <v>431</v>
      </c>
      <c r="D12" s="96" t="s">
        <v>611</v>
      </c>
      <c r="E12" s="98">
        <v>42527</v>
      </c>
      <c r="F12" s="98">
        <v>42613</v>
      </c>
      <c r="G12" s="96">
        <v>400</v>
      </c>
      <c r="H12" s="96">
        <v>400</v>
      </c>
      <c r="I12" s="115">
        <v>128</v>
      </c>
    </row>
    <row r="13" spans="1:10" s="96" customFormat="1" ht="75" x14ac:dyDescent="0.25">
      <c r="A13" s="96" t="s">
        <v>60</v>
      </c>
      <c r="B13" s="96" t="s">
        <v>341</v>
      </c>
      <c r="C13" s="96" t="s">
        <v>431</v>
      </c>
      <c r="D13" s="96" t="s">
        <v>611</v>
      </c>
      <c r="E13" s="98">
        <v>42527</v>
      </c>
      <c r="F13" s="98">
        <v>42613</v>
      </c>
      <c r="G13" s="96">
        <v>400</v>
      </c>
      <c r="H13" s="96">
        <v>400</v>
      </c>
      <c r="I13" s="115">
        <v>128</v>
      </c>
    </row>
    <row r="14" spans="1:10" s="96" customFormat="1" ht="45" x14ac:dyDescent="0.25">
      <c r="A14" s="96" t="s">
        <v>80</v>
      </c>
      <c r="B14" s="96" t="s">
        <v>341</v>
      </c>
      <c r="C14" s="96" t="s">
        <v>424</v>
      </c>
      <c r="D14" s="96" t="s">
        <v>611</v>
      </c>
      <c r="E14" s="98">
        <v>42524</v>
      </c>
      <c r="F14" s="98">
        <v>42579</v>
      </c>
      <c r="G14" s="96">
        <v>10</v>
      </c>
      <c r="H14" s="96">
        <v>10</v>
      </c>
      <c r="I14" s="115">
        <v>12</v>
      </c>
    </row>
    <row r="15" spans="1:10" s="96" customFormat="1" ht="45" x14ac:dyDescent="0.25">
      <c r="A15" s="96" t="s">
        <v>81</v>
      </c>
      <c r="B15" s="96" t="s">
        <v>341</v>
      </c>
      <c r="C15" s="96" t="s">
        <v>413</v>
      </c>
      <c r="D15" s="96" t="s">
        <v>611</v>
      </c>
      <c r="E15" s="98">
        <v>42524</v>
      </c>
      <c r="F15" s="98">
        <v>42579</v>
      </c>
      <c r="G15" s="96">
        <v>10</v>
      </c>
      <c r="H15" s="96">
        <v>10</v>
      </c>
      <c r="I15" s="115">
        <v>17</v>
      </c>
    </row>
    <row r="16" spans="1:10" s="96" customFormat="1" ht="30" x14ac:dyDescent="0.25">
      <c r="A16" s="96" t="s">
        <v>77</v>
      </c>
      <c r="B16" s="96" t="s">
        <v>341</v>
      </c>
      <c r="C16" s="96" t="s">
        <v>415</v>
      </c>
      <c r="D16" s="96" t="s">
        <v>611</v>
      </c>
      <c r="E16" s="98">
        <v>42524</v>
      </c>
      <c r="F16" s="98">
        <v>42564</v>
      </c>
      <c r="G16" s="96">
        <v>5</v>
      </c>
      <c r="H16" s="96">
        <v>5</v>
      </c>
      <c r="I16" s="115">
        <v>4.75</v>
      </c>
    </row>
    <row r="17" spans="1:10" s="96" customFormat="1" ht="30" x14ac:dyDescent="0.25">
      <c r="A17" s="96" t="s">
        <v>78</v>
      </c>
      <c r="B17" s="96" t="s">
        <v>341</v>
      </c>
      <c r="C17" s="96" t="s">
        <v>415</v>
      </c>
      <c r="D17" s="96" t="s">
        <v>611</v>
      </c>
      <c r="E17" s="98">
        <v>42524</v>
      </c>
      <c r="F17" s="98">
        <v>42564</v>
      </c>
      <c r="G17" s="96">
        <v>10</v>
      </c>
      <c r="H17" s="96">
        <v>10</v>
      </c>
      <c r="I17" s="115">
        <v>9.9</v>
      </c>
    </row>
    <row r="18" spans="1:10" s="96" customFormat="1" ht="30" x14ac:dyDescent="0.25">
      <c r="A18" s="96" t="s">
        <v>79</v>
      </c>
      <c r="B18" s="96" t="s">
        <v>341</v>
      </c>
      <c r="C18" s="96" t="s">
        <v>431</v>
      </c>
      <c r="D18" s="96" t="s">
        <v>611</v>
      </c>
      <c r="E18" s="98">
        <v>42527</v>
      </c>
      <c r="F18" s="98">
        <v>42613</v>
      </c>
      <c r="G18" s="96">
        <v>10</v>
      </c>
      <c r="H18" s="96">
        <v>10</v>
      </c>
      <c r="I18" s="115">
        <v>12.9</v>
      </c>
      <c r="J18" s="114"/>
    </row>
    <row r="19" spans="1:10" s="96" customFormat="1" ht="45" x14ac:dyDescent="0.25">
      <c r="A19" s="96" t="s">
        <v>82</v>
      </c>
      <c r="B19" s="96" t="s">
        <v>341</v>
      </c>
      <c r="C19" s="96" t="s">
        <v>419</v>
      </c>
      <c r="D19" s="96" t="s">
        <v>611</v>
      </c>
      <c r="E19" s="98">
        <v>42524</v>
      </c>
      <c r="F19" s="98">
        <v>42563</v>
      </c>
      <c r="G19" s="96">
        <v>10</v>
      </c>
      <c r="H19" s="96">
        <v>10</v>
      </c>
      <c r="I19" s="115">
        <v>32.299999999999997</v>
      </c>
    </row>
    <row r="20" spans="1:10" s="96" customFormat="1" ht="30" x14ac:dyDescent="0.25">
      <c r="A20" s="96" t="s">
        <v>85</v>
      </c>
      <c r="B20" s="96" t="s">
        <v>341</v>
      </c>
      <c r="C20" s="96" t="s">
        <v>419</v>
      </c>
      <c r="D20" s="96" t="s">
        <v>611</v>
      </c>
      <c r="E20" s="98">
        <v>42524</v>
      </c>
      <c r="F20" s="98">
        <v>42563</v>
      </c>
      <c r="G20" s="96">
        <v>10</v>
      </c>
      <c r="H20" s="96">
        <v>10</v>
      </c>
      <c r="I20" s="115">
        <v>9.3999999999999986</v>
      </c>
    </row>
    <row r="21" spans="1:10" s="96" customFormat="1" ht="45" x14ac:dyDescent="0.25">
      <c r="A21" s="96" t="s">
        <v>92</v>
      </c>
      <c r="B21" s="96" t="s">
        <v>341</v>
      </c>
      <c r="C21" s="96" t="s">
        <v>431</v>
      </c>
      <c r="D21" s="96" t="s">
        <v>611</v>
      </c>
      <c r="E21" s="98">
        <v>42527</v>
      </c>
      <c r="F21" s="98">
        <v>42613</v>
      </c>
      <c r="G21" s="96">
        <v>5</v>
      </c>
      <c r="H21" s="96">
        <v>5</v>
      </c>
      <c r="I21" s="115">
        <v>4.95</v>
      </c>
    </row>
    <row r="22" spans="1:10" s="96" customFormat="1" ht="45" x14ac:dyDescent="0.25">
      <c r="A22" s="96" t="s">
        <v>121</v>
      </c>
      <c r="B22" s="96" t="s">
        <v>341</v>
      </c>
      <c r="C22" s="96" t="s">
        <v>422</v>
      </c>
      <c r="D22" s="96" t="s">
        <v>611</v>
      </c>
      <c r="E22" s="98">
        <v>42524</v>
      </c>
      <c r="F22" s="98">
        <v>42590</v>
      </c>
      <c r="G22" s="96">
        <v>5</v>
      </c>
      <c r="H22" s="96">
        <v>5</v>
      </c>
      <c r="I22" s="115">
        <v>99.949999999999989</v>
      </c>
    </row>
    <row r="23" spans="1:10" s="96" customFormat="1" ht="45" x14ac:dyDescent="0.25">
      <c r="A23" s="96" t="s">
        <v>124</v>
      </c>
      <c r="B23" s="96" t="s">
        <v>341</v>
      </c>
      <c r="C23" s="96" t="s">
        <v>418</v>
      </c>
      <c r="D23" s="96" t="s">
        <v>611</v>
      </c>
      <c r="E23" s="98">
        <v>42524</v>
      </c>
      <c r="F23" s="98">
        <v>42583</v>
      </c>
      <c r="G23" s="96">
        <v>10</v>
      </c>
      <c r="H23" s="96">
        <v>10</v>
      </c>
      <c r="I23" s="115">
        <v>174.89999999999998</v>
      </c>
      <c r="J23" s="114"/>
    </row>
    <row r="24" spans="1:10" s="96" customFormat="1" ht="45" x14ac:dyDescent="0.25">
      <c r="A24" s="96" t="s">
        <v>122</v>
      </c>
      <c r="B24" s="96" t="s">
        <v>341</v>
      </c>
      <c r="C24" s="96" t="s">
        <v>417</v>
      </c>
      <c r="D24" s="96" t="s">
        <v>611</v>
      </c>
      <c r="E24" s="98">
        <v>42524</v>
      </c>
      <c r="F24" s="98">
        <v>42577</v>
      </c>
      <c r="G24" s="96">
        <v>3</v>
      </c>
      <c r="H24" s="96">
        <v>3</v>
      </c>
      <c r="I24" s="115">
        <v>99.600000000000009</v>
      </c>
    </row>
    <row r="25" spans="1:10" s="96" customFormat="1" ht="45" x14ac:dyDescent="0.25">
      <c r="A25" s="96" t="s">
        <v>123</v>
      </c>
      <c r="B25" s="96" t="s">
        <v>341</v>
      </c>
      <c r="C25" s="96" t="s">
        <v>431</v>
      </c>
      <c r="D25" s="96" t="s">
        <v>611</v>
      </c>
      <c r="E25" s="98">
        <v>42527</v>
      </c>
      <c r="F25" s="98">
        <v>42613</v>
      </c>
      <c r="G25" s="96">
        <v>10</v>
      </c>
      <c r="H25" s="96">
        <v>10</v>
      </c>
      <c r="I25" s="115">
        <v>58.4</v>
      </c>
    </row>
    <row r="26" spans="1:10" s="96" customFormat="1" ht="45" x14ac:dyDescent="0.25">
      <c r="A26" s="96" t="s">
        <v>132</v>
      </c>
      <c r="B26" s="96" t="s">
        <v>341</v>
      </c>
      <c r="C26" s="96" t="s">
        <v>423</v>
      </c>
      <c r="D26" s="96" t="s">
        <v>611</v>
      </c>
      <c r="E26" s="98">
        <v>42524</v>
      </c>
      <c r="F26" s="98">
        <v>42576</v>
      </c>
      <c r="G26" s="96">
        <v>5</v>
      </c>
      <c r="H26" s="96">
        <v>5</v>
      </c>
      <c r="I26" s="115">
        <v>10</v>
      </c>
    </row>
    <row r="27" spans="1:10" s="96" customFormat="1" ht="105" x14ac:dyDescent="0.25">
      <c r="A27" s="96" t="s">
        <v>137</v>
      </c>
      <c r="B27" s="96" t="s">
        <v>341</v>
      </c>
      <c r="C27" s="96" t="s">
        <v>420</v>
      </c>
      <c r="D27" s="96" t="s">
        <v>611</v>
      </c>
      <c r="E27" s="98">
        <v>42524</v>
      </c>
      <c r="F27" s="98">
        <v>42579</v>
      </c>
      <c r="G27" s="96">
        <v>1</v>
      </c>
      <c r="H27" s="96">
        <v>1</v>
      </c>
      <c r="I27" s="115">
        <v>11.42</v>
      </c>
    </row>
    <row r="28" spans="1:10" s="96" customFormat="1" ht="60" x14ac:dyDescent="0.25">
      <c r="A28" s="96" t="s">
        <v>148</v>
      </c>
      <c r="B28" s="96" t="s">
        <v>341</v>
      </c>
      <c r="C28" s="96" t="s">
        <v>420</v>
      </c>
      <c r="D28" s="96" t="s">
        <v>692</v>
      </c>
      <c r="E28" s="98">
        <v>42524</v>
      </c>
      <c r="F28" s="98">
        <v>42579</v>
      </c>
      <c r="G28" s="96">
        <v>400</v>
      </c>
      <c r="H28" s="96">
        <v>40</v>
      </c>
      <c r="I28" s="115">
        <v>518.80000000000007</v>
      </c>
    </row>
    <row r="29" spans="1:10" s="96" customFormat="1" ht="30" x14ac:dyDescent="0.25">
      <c r="A29" s="96" t="s">
        <v>159</v>
      </c>
      <c r="B29" s="96" t="s">
        <v>341</v>
      </c>
      <c r="C29" s="96" t="s">
        <v>425</v>
      </c>
      <c r="D29" s="96" t="s">
        <v>611</v>
      </c>
      <c r="E29" s="98">
        <v>42527</v>
      </c>
      <c r="F29" s="98">
        <v>42579</v>
      </c>
      <c r="G29" s="96">
        <v>10</v>
      </c>
      <c r="H29" s="96">
        <v>10</v>
      </c>
      <c r="I29" s="115">
        <v>10.8</v>
      </c>
    </row>
    <row r="30" spans="1:10" s="96" customFormat="1" ht="30" x14ac:dyDescent="0.25">
      <c r="A30" s="96" t="s">
        <v>179</v>
      </c>
      <c r="B30" s="96" t="s">
        <v>341</v>
      </c>
      <c r="C30" s="96" t="s">
        <v>423</v>
      </c>
      <c r="D30" s="96" t="s">
        <v>611</v>
      </c>
      <c r="E30" s="98">
        <v>42524</v>
      </c>
      <c r="F30" s="98">
        <v>42576</v>
      </c>
      <c r="G30" s="96">
        <v>5</v>
      </c>
      <c r="H30" s="96">
        <v>5</v>
      </c>
      <c r="I30" s="115">
        <v>14</v>
      </c>
    </row>
    <row r="31" spans="1:10" s="96" customFormat="1" ht="45" x14ac:dyDescent="0.25">
      <c r="A31" s="96" t="s">
        <v>52</v>
      </c>
      <c r="B31" s="96" t="s">
        <v>341</v>
      </c>
      <c r="C31" s="96" t="s">
        <v>424</v>
      </c>
      <c r="D31" s="96" t="s">
        <v>611</v>
      </c>
      <c r="E31" s="98">
        <v>42524</v>
      </c>
      <c r="F31" s="98">
        <v>42579</v>
      </c>
      <c r="G31" s="96">
        <v>5</v>
      </c>
      <c r="H31" s="96">
        <v>5</v>
      </c>
      <c r="I31" s="115">
        <v>2.8499999999999996</v>
      </c>
    </row>
    <row r="32" spans="1:10" s="96" customFormat="1" ht="45" x14ac:dyDescent="0.25">
      <c r="A32" s="96" t="s">
        <v>68</v>
      </c>
      <c r="B32" s="96" t="s">
        <v>341</v>
      </c>
      <c r="C32" s="96" t="s">
        <v>424</v>
      </c>
      <c r="D32" s="96" t="s">
        <v>611</v>
      </c>
      <c r="E32" s="98">
        <v>42524</v>
      </c>
      <c r="F32" s="98">
        <v>42579</v>
      </c>
      <c r="G32" s="96">
        <v>10</v>
      </c>
      <c r="H32" s="96">
        <v>10</v>
      </c>
      <c r="I32" s="115">
        <v>8.5</v>
      </c>
    </row>
    <row r="33" spans="1:10" s="96" customFormat="1" ht="45" x14ac:dyDescent="0.25">
      <c r="A33" s="96" t="s">
        <v>105</v>
      </c>
      <c r="B33" s="96" t="s">
        <v>341</v>
      </c>
      <c r="C33" s="96" t="s">
        <v>424</v>
      </c>
      <c r="D33" s="96" t="s">
        <v>611</v>
      </c>
      <c r="E33" s="98">
        <v>42524</v>
      </c>
      <c r="F33" s="98">
        <v>42579</v>
      </c>
      <c r="G33" s="96">
        <v>10</v>
      </c>
      <c r="H33" s="96">
        <v>10</v>
      </c>
      <c r="I33" s="115">
        <v>10</v>
      </c>
    </row>
    <row r="34" spans="1:10" s="96" customFormat="1" ht="60" x14ac:dyDescent="0.25">
      <c r="A34" s="96" t="s">
        <v>109</v>
      </c>
      <c r="B34" s="96" t="s">
        <v>341</v>
      </c>
      <c r="C34" s="96" t="s">
        <v>416</v>
      </c>
      <c r="D34" s="96" t="s">
        <v>611</v>
      </c>
      <c r="E34" s="98">
        <v>42524</v>
      </c>
      <c r="F34" s="98">
        <v>42597</v>
      </c>
      <c r="G34" s="96">
        <v>20</v>
      </c>
      <c r="H34" s="96">
        <v>20</v>
      </c>
      <c r="I34" s="115">
        <v>35</v>
      </c>
    </row>
    <row r="35" spans="1:10" s="96" customFormat="1" ht="45" x14ac:dyDescent="0.25">
      <c r="A35" s="96" t="s">
        <v>128</v>
      </c>
      <c r="B35" s="96" t="s">
        <v>341</v>
      </c>
      <c r="C35" s="96" t="s">
        <v>477</v>
      </c>
      <c r="D35" s="96" t="s">
        <v>478</v>
      </c>
      <c r="E35" s="96" t="s">
        <v>477</v>
      </c>
      <c r="F35" s="96" t="s">
        <v>477</v>
      </c>
      <c r="G35" s="96">
        <v>5</v>
      </c>
      <c r="H35" s="96" t="s">
        <v>477</v>
      </c>
      <c r="I35" s="115">
        <v>0</v>
      </c>
    </row>
    <row r="36" spans="1:10" s="96" customFormat="1" ht="45" x14ac:dyDescent="0.25">
      <c r="A36" s="96" t="s">
        <v>174</v>
      </c>
      <c r="B36" s="96" t="s">
        <v>341</v>
      </c>
      <c r="C36" s="96" t="s">
        <v>418</v>
      </c>
      <c r="D36" s="96" t="s">
        <v>611</v>
      </c>
      <c r="E36" s="98">
        <v>42524</v>
      </c>
      <c r="F36" s="98">
        <v>42583</v>
      </c>
      <c r="G36" s="96">
        <v>5</v>
      </c>
      <c r="H36" s="96">
        <v>5</v>
      </c>
      <c r="I36" s="115">
        <v>37.700000000000003</v>
      </c>
    </row>
    <row r="37" spans="1:10" s="96" customFormat="1" ht="75" x14ac:dyDescent="0.25">
      <c r="A37" s="96" t="s">
        <v>61</v>
      </c>
      <c r="B37" s="96" t="s">
        <v>341</v>
      </c>
      <c r="C37" s="96" t="s">
        <v>431</v>
      </c>
      <c r="D37" s="96" t="s">
        <v>611</v>
      </c>
      <c r="E37" s="98">
        <v>42527</v>
      </c>
      <c r="F37" s="98">
        <v>42613</v>
      </c>
      <c r="G37" s="96">
        <v>200</v>
      </c>
      <c r="H37" s="96">
        <v>200</v>
      </c>
      <c r="I37" s="115">
        <v>64</v>
      </c>
    </row>
    <row r="38" spans="1:10" s="96" customFormat="1" ht="45" x14ac:dyDescent="0.25">
      <c r="A38" s="96" t="s">
        <v>95</v>
      </c>
      <c r="B38" s="96" t="s">
        <v>341</v>
      </c>
      <c r="C38" s="96" t="s">
        <v>420</v>
      </c>
      <c r="D38" s="96" t="s">
        <v>611</v>
      </c>
      <c r="E38" s="98">
        <v>42524</v>
      </c>
      <c r="F38" s="98">
        <v>42579</v>
      </c>
      <c r="G38" s="96">
        <v>100</v>
      </c>
      <c r="H38" s="96">
        <v>100</v>
      </c>
      <c r="I38" s="115">
        <v>12</v>
      </c>
    </row>
    <row r="39" spans="1:10" s="96" customFormat="1" ht="45" x14ac:dyDescent="0.25">
      <c r="A39" s="96" t="s">
        <v>113</v>
      </c>
      <c r="B39" s="96" t="s">
        <v>341</v>
      </c>
      <c r="C39" s="96" t="s">
        <v>416</v>
      </c>
      <c r="D39" s="96" t="s">
        <v>611</v>
      </c>
      <c r="E39" s="98">
        <v>42524</v>
      </c>
      <c r="F39" s="98">
        <v>42597</v>
      </c>
      <c r="G39" s="96">
        <v>10</v>
      </c>
      <c r="H39" s="96">
        <v>5</v>
      </c>
      <c r="I39" s="115">
        <v>25</v>
      </c>
    </row>
    <row r="40" spans="1:10" s="96" customFormat="1" ht="30" x14ac:dyDescent="0.25">
      <c r="A40" s="96" t="s">
        <v>62</v>
      </c>
      <c r="B40" s="96" t="s">
        <v>341</v>
      </c>
      <c r="C40" s="96" t="s">
        <v>424</v>
      </c>
      <c r="D40" s="96" t="s">
        <v>611</v>
      </c>
      <c r="E40" s="98">
        <v>42524</v>
      </c>
      <c r="F40" s="98">
        <v>42579</v>
      </c>
      <c r="G40" s="96">
        <v>10</v>
      </c>
      <c r="H40" s="96">
        <v>10</v>
      </c>
      <c r="I40" s="115">
        <v>13</v>
      </c>
    </row>
    <row r="41" spans="1:10" s="96" customFormat="1" ht="30" x14ac:dyDescent="0.25">
      <c r="A41" s="96" t="s">
        <v>65</v>
      </c>
      <c r="B41" s="96" t="s">
        <v>341</v>
      </c>
      <c r="C41" s="96" t="s">
        <v>424</v>
      </c>
      <c r="D41" s="96" t="s">
        <v>611</v>
      </c>
      <c r="E41" s="98">
        <v>42524</v>
      </c>
      <c r="F41" s="98">
        <v>42579</v>
      </c>
      <c r="G41" s="96">
        <v>5</v>
      </c>
      <c r="H41" s="96">
        <v>5</v>
      </c>
      <c r="I41" s="115">
        <v>6.5</v>
      </c>
    </row>
    <row r="42" spans="1:10" s="96" customFormat="1" ht="60" x14ac:dyDescent="0.25">
      <c r="A42" s="96" t="s">
        <v>74</v>
      </c>
      <c r="B42" s="96" t="s">
        <v>341</v>
      </c>
      <c r="C42" s="96" t="s">
        <v>413</v>
      </c>
      <c r="D42" s="96" t="s">
        <v>692</v>
      </c>
      <c r="E42" s="98">
        <v>42524</v>
      </c>
      <c r="F42" s="98">
        <v>42579</v>
      </c>
      <c r="G42" s="96">
        <v>100</v>
      </c>
      <c r="H42" s="96">
        <v>50</v>
      </c>
      <c r="I42" s="115">
        <v>11</v>
      </c>
    </row>
    <row r="43" spans="1:10" s="96" customFormat="1" ht="30" x14ac:dyDescent="0.25">
      <c r="A43" s="96" t="s">
        <v>116</v>
      </c>
      <c r="B43" s="96" t="s">
        <v>341</v>
      </c>
      <c r="C43" s="96" t="s">
        <v>422</v>
      </c>
      <c r="D43" s="96" t="s">
        <v>611</v>
      </c>
      <c r="E43" s="98">
        <v>42524</v>
      </c>
      <c r="F43" s="98">
        <v>42590</v>
      </c>
      <c r="G43" s="96">
        <v>10</v>
      </c>
      <c r="H43" s="96">
        <v>10</v>
      </c>
      <c r="I43" s="115">
        <v>12.2</v>
      </c>
    </row>
    <row r="44" spans="1:10" s="96" customFormat="1" ht="45" x14ac:dyDescent="0.25">
      <c r="A44" s="96" t="s">
        <v>125</v>
      </c>
      <c r="B44" s="96" t="s">
        <v>341</v>
      </c>
      <c r="C44" s="96" t="s">
        <v>421</v>
      </c>
      <c r="D44" s="96" t="s">
        <v>611</v>
      </c>
      <c r="E44" s="98">
        <v>42524</v>
      </c>
      <c r="F44" s="98">
        <v>42766</v>
      </c>
      <c r="G44" s="96">
        <v>5</v>
      </c>
      <c r="H44" s="96">
        <v>5</v>
      </c>
      <c r="I44" s="115">
        <v>38.75</v>
      </c>
    </row>
    <row r="45" spans="1:10" s="96" customFormat="1" ht="45" x14ac:dyDescent="0.25">
      <c r="A45" s="96" t="s">
        <v>48</v>
      </c>
      <c r="B45" s="96" t="s">
        <v>341</v>
      </c>
      <c r="C45" s="96" t="s">
        <v>425</v>
      </c>
      <c r="D45" s="96" t="s">
        <v>611</v>
      </c>
      <c r="E45" s="98">
        <v>42527</v>
      </c>
      <c r="F45" s="98">
        <v>42579</v>
      </c>
      <c r="G45" s="96">
        <v>10</v>
      </c>
      <c r="H45" s="96">
        <v>10</v>
      </c>
      <c r="I45" s="115">
        <v>4</v>
      </c>
      <c r="J45" s="114"/>
    </row>
    <row r="46" spans="1:10" s="96" customFormat="1" ht="30" x14ac:dyDescent="0.25">
      <c r="A46" s="96" t="s">
        <v>49</v>
      </c>
      <c r="B46" s="96" t="s">
        <v>341</v>
      </c>
      <c r="C46" s="96" t="s">
        <v>415</v>
      </c>
      <c r="D46" s="96" t="s">
        <v>611</v>
      </c>
      <c r="E46" s="98">
        <v>42524</v>
      </c>
      <c r="F46" s="98">
        <v>42564</v>
      </c>
      <c r="G46" s="96">
        <v>1</v>
      </c>
      <c r="H46" s="96">
        <v>1</v>
      </c>
      <c r="I46" s="115">
        <v>3.49</v>
      </c>
    </row>
    <row r="47" spans="1:10" s="96" customFormat="1" ht="45" x14ac:dyDescent="0.25">
      <c r="A47" s="96" t="s">
        <v>54</v>
      </c>
      <c r="B47" s="96" t="s">
        <v>341</v>
      </c>
      <c r="C47" s="96" t="s">
        <v>477</v>
      </c>
      <c r="D47" s="96" t="s">
        <v>478</v>
      </c>
      <c r="E47" s="96" t="s">
        <v>477</v>
      </c>
      <c r="F47" s="96" t="s">
        <v>477</v>
      </c>
      <c r="G47" s="96">
        <v>5</v>
      </c>
      <c r="H47" s="96" t="s">
        <v>477</v>
      </c>
      <c r="I47" s="115">
        <v>0</v>
      </c>
    </row>
    <row r="48" spans="1:10" s="96" customFormat="1" ht="30" x14ac:dyDescent="0.25">
      <c r="A48" s="96" t="s">
        <v>178</v>
      </c>
      <c r="B48" s="96" t="s">
        <v>341</v>
      </c>
      <c r="C48" s="96" t="s">
        <v>431</v>
      </c>
      <c r="D48" s="96" t="s">
        <v>611</v>
      </c>
      <c r="E48" s="98">
        <v>42527</v>
      </c>
      <c r="F48" s="98">
        <v>42613</v>
      </c>
      <c r="G48" s="96">
        <v>5</v>
      </c>
      <c r="H48" s="96">
        <v>5</v>
      </c>
      <c r="I48" s="115">
        <v>13.45</v>
      </c>
    </row>
    <row r="49" spans="1:9" s="96" customFormat="1" ht="30" x14ac:dyDescent="0.25">
      <c r="A49" s="96" t="s">
        <v>57</v>
      </c>
      <c r="B49" s="96" t="s">
        <v>341</v>
      </c>
      <c r="C49" s="96" t="s">
        <v>420</v>
      </c>
      <c r="D49" s="96" t="s">
        <v>611</v>
      </c>
      <c r="E49" s="98">
        <v>42524</v>
      </c>
      <c r="F49" s="98">
        <v>42579</v>
      </c>
      <c r="G49" s="96">
        <v>20</v>
      </c>
      <c r="H49" s="96">
        <v>20</v>
      </c>
      <c r="I49" s="115">
        <v>51</v>
      </c>
    </row>
    <row r="50" spans="1:9" s="96" customFormat="1" ht="30" x14ac:dyDescent="0.25">
      <c r="A50" s="96" t="s">
        <v>86</v>
      </c>
      <c r="B50" s="96" t="s">
        <v>341</v>
      </c>
      <c r="C50" s="96" t="s">
        <v>423</v>
      </c>
      <c r="D50" s="96" t="s">
        <v>611</v>
      </c>
      <c r="E50" s="98">
        <v>42524</v>
      </c>
      <c r="F50" s="98">
        <v>42576</v>
      </c>
      <c r="G50" s="96">
        <v>10</v>
      </c>
      <c r="H50" s="96">
        <v>10</v>
      </c>
      <c r="I50" s="115">
        <v>26.5</v>
      </c>
    </row>
    <row r="51" spans="1:9" s="96" customFormat="1" ht="45" x14ac:dyDescent="0.25">
      <c r="A51" s="96" t="s">
        <v>87</v>
      </c>
      <c r="B51" s="96" t="s">
        <v>341</v>
      </c>
      <c r="C51" s="96" t="s">
        <v>423</v>
      </c>
      <c r="D51" s="96" t="s">
        <v>611</v>
      </c>
      <c r="E51" s="98">
        <v>42524</v>
      </c>
      <c r="F51" s="98">
        <v>42576</v>
      </c>
      <c r="G51" s="96">
        <v>10</v>
      </c>
      <c r="H51" s="96">
        <v>10</v>
      </c>
      <c r="I51" s="115">
        <v>31.5</v>
      </c>
    </row>
    <row r="52" spans="1:9" s="96" customFormat="1" ht="45" x14ac:dyDescent="0.25">
      <c r="A52" s="96" t="s">
        <v>110</v>
      </c>
      <c r="B52" s="96" t="s">
        <v>341</v>
      </c>
      <c r="C52" s="96" t="s">
        <v>414</v>
      </c>
      <c r="D52" s="96" t="s">
        <v>611</v>
      </c>
      <c r="E52" s="98">
        <v>42524</v>
      </c>
      <c r="F52" s="98">
        <v>42612</v>
      </c>
      <c r="G52" s="96">
        <v>20</v>
      </c>
      <c r="H52" s="96">
        <v>20</v>
      </c>
      <c r="I52" s="115">
        <v>19.399999999999999</v>
      </c>
    </row>
    <row r="53" spans="1:9" s="96" customFormat="1" ht="45" x14ac:dyDescent="0.25">
      <c r="A53" s="96" t="s">
        <v>131</v>
      </c>
      <c r="B53" s="96" t="s">
        <v>341</v>
      </c>
      <c r="C53" s="96" t="s">
        <v>477</v>
      </c>
      <c r="D53" s="96" t="s">
        <v>478</v>
      </c>
      <c r="E53" s="96" t="s">
        <v>477</v>
      </c>
      <c r="F53" s="96" t="s">
        <v>477</v>
      </c>
      <c r="G53" s="96">
        <v>200</v>
      </c>
      <c r="H53" s="96" t="s">
        <v>477</v>
      </c>
      <c r="I53" s="115">
        <v>0</v>
      </c>
    </row>
    <row r="54" spans="1:9" s="96" customFormat="1" ht="60" x14ac:dyDescent="0.25">
      <c r="A54" s="96" t="s">
        <v>46</v>
      </c>
      <c r="B54" s="96" t="s">
        <v>341</v>
      </c>
      <c r="C54" s="96" t="s">
        <v>434</v>
      </c>
      <c r="D54" s="96" t="s">
        <v>611</v>
      </c>
      <c r="E54" s="98">
        <v>42527</v>
      </c>
      <c r="F54" s="98">
        <v>42592</v>
      </c>
      <c r="G54" s="96">
        <v>2</v>
      </c>
      <c r="H54" s="96">
        <v>2</v>
      </c>
      <c r="I54" s="115">
        <v>3.9</v>
      </c>
    </row>
    <row r="55" spans="1:9" s="96" customFormat="1" ht="30" x14ac:dyDescent="0.25">
      <c r="A55" s="96" t="s">
        <v>75</v>
      </c>
      <c r="B55" s="96" t="s">
        <v>341</v>
      </c>
      <c r="C55" s="96" t="s">
        <v>425</v>
      </c>
      <c r="D55" s="96" t="s">
        <v>611</v>
      </c>
      <c r="E55" s="98">
        <v>42527</v>
      </c>
      <c r="F55" s="98">
        <v>42579</v>
      </c>
      <c r="G55" s="96">
        <v>1</v>
      </c>
      <c r="H55" s="96">
        <v>1</v>
      </c>
      <c r="I55" s="115">
        <v>0.38</v>
      </c>
    </row>
    <row r="56" spans="1:9" s="96" customFormat="1" ht="45" x14ac:dyDescent="0.25">
      <c r="A56" s="96" t="s">
        <v>89</v>
      </c>
      <c r="B56" s="96" t="s">
        <v>341</v>
      </c>
      <c r="C56" s="96" t="s">
        <v>423</v>
      </c>
      <c r="D56" s="96" t="s">
        <v>611</v>
      </c>
      <c r="E56" s="98">
        <v>42524</v>
      </c>
      <c r="F56" s="98">
        <v>42576</v>
      </c>
      <c r="G56" s="96">
        <v>10</v>
      </c>
      <c r="H56" s="96">
        <v>10</v>
      </c>
      <c r="I56" s="115">
        <v>68</v>
      </c>
    </row>
    <row r="57" spans="1:9" s="96" customFormat="1" ht="30" x14ac:dyDescent="0.25">
      <c r="A57" s="96" t="s">
        <v>175</v>
      </c>
      <c r="B57" s="96" t="s">
        <v>341</v>
      </c>
      <c r="C57" s="96" t="s">
        <v>419</v>
      </c>
      <c r="D57" s="96" t="s">
        <v>611</v>
      </c>
      <c r="E57" s="98">
        <v>42524</v>
      </c>
      <c r="F57" s="98">
        <v>42563</v>
      </c>
      <c r="G57" s="96">
        <v>10</v>
      </c>
      <c r="H57" s="96">
        <v>10</v>
      </c>
      <c r="I57" s="115">
        <v>4.9000000000000004</v>
      </c>
    </row>
    <row r="58" spans="1:9" s="96" customFormat="1" ht="45" x14ac:dyDescent="0.25">
      <c r="A58" s="96" t="s">
        <v>94</v>
      </c>
      <c r="B58" s="96" t="s">
        <v>341</v>
      </c>
      <c r="C58" s="96" t="s">
        <v>420</v>
      </c>
      <c r="D58" s="96" t="s">
        <v>611</v>
      </c>
      <c r="E58" s="98">
        <v>42524</v>
      </c>
      <c r="F58" s="98">
        <v>42579</v>
      </c>
      <c r="G58" s="96">
        <v>100</v>
      </c>
      <c r="H58" s="96">
        <v>100</v>
      </c>
      <c r="I58" s="115">
        <v>11</v>
      </c>
    </row>
    <row r="59" spans="1:9" s="96" customFormat="1" ht="45" x14ac:dyDescent="0.25">
      <c r="A59" s="96" t="s">
        <v>114</v>
      </c>
      <c r="B59" s="96" t="s">
        <v>341</v>
      </c>
      <c r="C59" s="96" t="s">
        <v>429</v>
      </c>
      <c r="D59" s="96" t="s">
        <v>611</v>
      </c>
      <c r="E59" s="98">
        <v>42527</v>
      </c>
      <c r="F59" s="98">
        <v>42569</v>
      </c>
      <c r="G59" s="96">
        <v>10</v>
      </c>
      <c r="H59" s="96">
        <v>10</v>
      </c>
      <c r="I59" s="115">
        <v>10.3</v>
      </c>
    </row>
    <row r="60" spans="1:9" s="96" customFormat="1" ht="45" x14ac:dyDescent="0.25">
      <c r="A60" s="96" t="s">
        <v>55</v>
      </c>
      <c r="B60" s="96" t="s">
        <v>341</v>
      </c>
      <c r="C60" s="96" t="s">
        <v>419</v>
      </c>
      <c r="D60" s="96" t="s">
        <v>611</v>
      </c>
      <c r="E60" s="98">
        <v>42524</v>
      </c>
      <c r="F60" s="98">
        <v>42563</v>
      </c>
      <c r="G60" s="96">
        <v>5</v>
      </c>
      <c r="H60" s="96">
        <v>5</v>
      </c>
      <c r="I60" s="115">
        <v>3</v>
      </c>
    </row>
    <row r="61" spans="1:9" s="96" customFormat="1" ht="45" x14ac:dyDescent="0.25">
      <c r="A61" s="96" t="s">
        <v>97</v>
      </c>
      <c r="B61" s="96" t="s">
        <v>341</v>
      </c>
      <c r="C61" s="96" t="s">
        <v>420</v>
      </c>
      <c r="D61" s="96" t="s">
        <v>611</v>
      </c>
      <c r="E61" s="98">
        <v>42524</v>
      </c>
      <c r="F61" s="98">
        <v>42579</v>
      </c>
      <c r="G61" s="96">
        <v>100</v>
      </c>
      <c r="H61" s="96">
        <v>100</v>
      </c>
      <c r="I61" s="115">
        <v>7.0000000000000009</v>
      </c>
    </row>
    <row r="62" spans="1:9" s="96" customFormat="1" ht="45" x14ac:dyDescent="0.25">
      <c r="A62" s="96" t="s">
        <v>96</v>
      </c>
      <c r="B62" s="96" t="s">
        <v>341</v>
      </c>
      <c r="C62" s="96" t="s">
        <v>420</v>
      </c>
      <c r="D62" s="96" t="s">
        <v>611</v>
      </c>
      <c r="E62" s="98">
        <v>42524</v>
      </c>
      <c r="F62" s="98">
        <v>42579</v>
      </c>
      <c r="G62" s="96">
        <v>100</v>
      </c>
      <c r="H62" s="96">
        <v>100</v>
      </c>
      <c r="I62" s="115">
        <v>10</v>
      </c>
    </row>
    <row r="63" spans="1:9" s="96" customFormat="1" ht="45" x14ac:dyDescent="0.25">
      <c r="A63" s="96" t="s">
        <v>108</v>
      </c>
      <c r="B63" s="96" t="s">
        <v>341</v>
      </c>
      <c r="C63" s="96" t="s">
        <v>424</v>
      </c>
      <c r="D63" s="96" t="s">
        <v>611</v>
      </c>
      <c r="E63" s="98">
        <v>42524</v>
      </c>
      <c r="F63" s="98">
        <v>42579</v>
      </c>
      <c r="G63" s="96">
        <v>15</v>
      </c>
      <c r="H63" s="96">
        <v>15</v>
      </c>
      <c r="I63" s="115">
        <v>13.2</v>
      </c>
    </row>
    <row r="64" spans="1:9" s="96" customFormat="1" ht="60" x14ac:dyDescent="0.25">
      <c r="A64" s="96" t="s">
        <v>133</v>
      </c>
      <c r="B64" s="96" t="s">
        <v>341</v>
      </c>
      <c r="C64" s="96" t="s">
        <v>427</v>
      </c>
      <c r="D64" s="96" t="s">
        <v>696</v>
      </c>
      <c r="E64" s="98">
        <v>42527</v>
      </c>
      <c r="F64" s="96" t="s">
        <v>671</v>
      </c>
      <c r="G64" s="96">
        <v>10</v>
      </c>
      <c r="H64" s="96">
        <v>10</v>
      </c>
      <c r="I64" s="115">
        <v>36.5</v>
      </c>
    </row>
    <row r="65" spans="1:10" s="96" customFormat="1" ht="60" x14ac:dyDescent="0.25">
      <c r="A65" s="96" t="s">
        <v>160</v>
      </c>
      <c r="B65" s="96" t="s">
        <v>341</v>
      </c>
      <c r="C65" s="96" t="s">
        <v>420</v>
      </c>
      <c r="D65" s="96" t="s">
        <v>611</v>
      </c>
      <c r="E65" s="98">
        <v>42524</v>
      </c>
      <c r="F65" s="98">
        <v>42579</v>
      </c>
      <c r="G65" s="96">
        <v>5</v>
      </c>
      <c r="H65" s="96">
        <v>5</v>
      </c>
      <c r="I65" s="115">
        <v>322.5</v>
      </c>
    </row>
    <row r="66" spans="1:10" s="96" customFormat="1" ht="30" x14ac:dyDescent="0.25">
      <c r="A66" s="96" t="s">
        <v>167</v>
      </c>
      <c r="B66" s="96" t="s">
        <v>341</v>
      </c>
      <c r="C66" s="96" t="s">
        <v>425</v>
      </c>
      <c r="D66" s="96" t="s">
        <v>611</v>
      </c>
      <c r="E66" s="98">
        <v>42527</v>
      </c>
      <c r="F66" s="98">
        <v>42579</v>
      </c>
      <c r="G66" s="96">
        <v>5</v>
      </c>
      <c r="H66" s="96">
        <v>5</v>
      </c>
      <c r="I66" s="115">
        <v>4.6999999999999993</v>
      </c>
    </row>
    <row r="67" spans="1:10" s="96" customFormat="1" ht="30" x14ac:dyDescent="0.25">
      <c r="A67" s="96" t="s">
        <v>63</v>
      </c>
      <c r="B67" s="96" t="s">
        <v>341</v>
      </c>
      <c r="C67" s="96" t="s">
        <v>424</v>
      </c>
      <c r="D67" s="96" t="s">
        <v>611</v>
      </c>
      <c r="E67" s="98">
        <v>42524</v>
      </c>
      <c r="F67" s="98">
        <v>42579</v>
      </c>
      <c r="G67" s="96">
        <v>10</v>
      </c>
      <c r="H67" s="96">
        <v>10</v>
      </c>
      <c r="I67" s="115">
        <v>13</v>
      </c>
    </row>
    <row r="68" spans="1:10" s="96" customFormat="1" ht="45" x14ac:dyDescent="0.25">
      <c r="A68" s="96" t="s">
        <v>88</v>
      </c>
      <c r="B68" s="96" t="s">
        <v>341</v>
      </c>
      <c r="C68" s="96" t="s">
        <v>414</v>
      </c>
      <c r="D68" s="96" t="s">
        <v>611</v>
      </c>
      <c r="E68" s="98">
        <v>42524</v>
      </c>
      <c r="F68" s="98">
        <v>42612</v>
      </c>
      <c r="G68" s="96">
        <v>10</v>
      </c>
      <c r="H68" s="96">
        <v>10</v>
      </c>
      <c r="I68" s="115">
        <v>46</v>
      </c>
    </row>
    <row r="69" spans="1:10" s="96" customFormat="1" ht="60" x14ac:dyDescent="0.25">
      <c r="A69" s="96" t="s">
        <v>146</v>
      </c>
      <c r="B69" s="96" t="s">
        <v>341</v>
      </c>
      <c r="C69" s="96" t="s">
        <v>424</v>
      </c>
      <c r="D69" s="96" t="s">
        <v>692</v>
      </c>
      <c r="E69" s="98">
        <v>42524</v>
      </c>
      <c r="F69" s="98">
        <v>42579</v>
      </c>
      <c r="G69" s="96">
        <v>3000</v>
      </c>
      <c r="H69" s="96">
        <v>1000</v>
      </c>
      <c r="I69" s="115">
        <v>350</v>
      </c>
    </row>
    <row r="70" spans="1:10" s="96" customFormat="1" ht="45" x14ac:dyDescent="0.25">
      <c r="A70" s="96" t="s">
        <v>170</v>
      </c>
      <c r="B70" s="96" t="s">
        <v>341</v>
      </c>
      <c r="C70" s="96" t="s">
        <v>423</v>
      </c>
      <c r="D70" s="96" t="s">
        <v>611</v>
      </c>
      <c r="E70" s="98">
        <v>42524</v>
      </c>
      <c r="F70" s="98">
        <v>42576</v>
      </c>
      <c r="G70" s="96">
        <v>30</v>
      </c>
      <c r="H70" s="96">
        <v>30</v>
      </c>
      <c r="I70" s="115">
        <v>39</v>
      </c>
    </row>
    <row r="71" spans="1:10" s="96" customFormat="1" ht="45" x14ac:dyDescent="0.25">
      <c r="A71" s="96" t="s">
        <v>171</v>
      </c>
      <c r="B71" s="96" t="s">
        <v>341</v>
      </c>
      <c r="C71" s="96" t="s">
        <v>423</v>
      </c>
      <c r="D71" s="96" t="s">
        <v>611</v>
      </c>
      <c r="E71" s="98">
        <v>42524</v>
      </c>
      <c r="F71" s="98">
        <v>42576</v>
      </c>
      <c r="G71" s="96">
        <v>10</v>
      </c>
      <c r="H71" s="96">
        <v>10</v>
      </c>
      <c r="I71" s="115">
        <v>13</v>
      </c>
    </row>
    <row r="72" spans="1:10" s="96" customFormat="1" ht="45" x14ac:dyDescent="0.25">
      <c r="A72" s="96" t="s">
        <v>173</v>
      </c>
      <c r="B72" s="96" t="s">
        <v>341</v>
      </c>
      <c r="C72" s="96" t="s">
        <v>424</v>
      </c>
      <c r="D72" s="96" t="s">
        <v>611</v>
      </c>
      <c r="E72" s="98">
        <v>42524</v>
      </c>
      <c r="F72" s="98">
        <v>42579</v>
      </c>
      <c r="G72" s="96">
        <v>10</v>
      </c>
      <c r="H72" s="96">
        <v>10</v>
      </c>
      <c r="I72" s="115">
        <v>12.8</v>
      </c>
    </row>
    <row r="73" spans="1:10" s="96" customFormat="1" ht="45" x14ac:dyDescent="0.25">
      <c r="A73" s="96" t="s">
        <v>115</v>
      </c>
      <c r="B73" s="96" t="s">
        <v>341</v>
      </c>
      <c r="C73" s="96" t="s">
        <v>416</v>
      </c>
      <c r="D73" s="96" t="s">
        <v>611</v>
      </c>
      <c r="E73" s="98">
        <v>42524</v>
      </c>
      <c r="F73" s="98">
        <v>42597</v>
      </c>
      <c r="G73" s="96">
        <v>20</v>
      </c>
      <c r="H73" s="96">
        <v>20</v>
      </c>
      <c r="I73" s="115">
        <v>36</v>
      </c>
    </row>
    <row r="74" spans="1:10" s="96" customFormat="1" ht="75" x14ac:dyDescent="0.25">
      <c r="A74" s="96" t="s">
        <v>135</v>
      </c>
      <c r="B74" s="96" t="s">
        <v>341</v>
      </c>
      <c r="C74" s="96" t="s">
        <v>427</v>
      </c>
      <c r="D74" s="96" t="s">
        <v>696</v>
      </c>
      <c r="E74" s="98">
        <v>42527</v>
      </c>
      <c r="F74" s="96" t="s">
        <v>671</v>
      </c>
      <c r="G74" s="96">
        <v>10</v>
      </c>
      <c r="H74" s="96">
        <v>10</v>
      </c>
      <c r="I74" s="115">
        <v>37.5</v>
      </c>
    </row>
    <row r="75" spans="1:10" s="96" customFormat="1" ht="60" x14ac:dyDescent="0.25">
      <c r="A75" s="96" t="s">
        <v>151</v>
      </c>
      <c r="B75" s="96" t="s">
        <v>341</v>
      </c>
      <c r="C75" s="96" t="s">
        <v>431</v>
      </c>
      <c r="D75" s="96" t="s">
        <v>611</v>
      </c>
      <c r="E75" s="98">
        <v>42527</v>
      </c>
      <c r="F75" s="98">
        <v>42613</v>
      </c>
      <c r="G75" s="96">
        <v>50</v>
      </c>
      <c r="H75" s="96">
        <v>50</v>
      </c>
      <c r="I75" s="115">
        <v>62.5</v>
      </c>
    </row>
    <row r="76" spans="1:10" s="96" customFormat="1" ht="75.75" thickBot="1" x14ac:dyDescent="0.3">
      <c r="A76" s="96" t="s">
        <v>149</v>
      </c>
      <c r="B76" s="96" t="s">
        <v>341</v>
      </c>
      <c r="C76" s="96" t="s">
        <v>420</v>
      </c>
      <c r="D76" s="96" t="s">
        <v>611</v>
      </c>
      <c r="E76" s="98">
        <v>42524</v>
      </c>
      <c r="F76" s="98">
        <v>42579</v>
      </c>
      <c r="G76" s="96">
        <v>50</v>
      </c>
      <c r="H76" s="96">
        <v>50</v>
      </c>
      <c r="I76" s="115">
        <v>30</v>
      </c>
    </row>
    <row r="77" spans="1:10" s="96" customFormat="1" ht="16.5" thickTop="1" thickBot="1" x14ac:dyDescent="0.3">
      <c r="A77" s="104" t="s">
        <v>357</v>
      </c>
      <c r="B77" s="105"/>
      <c r="C77" s="106"/>
      <c r="D77" s="106"/>
      <c r="E77" s="106"/>
      <c r="F77" s="106"/>
      <c r="G77" s="107">
        <f>SUM(G5:G76)</f>
        <v>6096</v>
      </c>
      <c r="H77" s="107">
        <f>SUM(H5:H76)</f>
        <v>3371</v>
      </c>
      <c r="I77" s="108">
        <f>SUM(I5:I76)</f>
        <v>3117.44</v>
      </c>
    </row>
    <row r="78" spans="1:10" s="96" customFormat="1" ht="15.75" thickTop="1" x14ac:dyDescent="0.25">
      <c r="A78" s="111"/>
      <c r="B78" s="111"/>
      <c r="C78" s="111"/>
      <c r="D78" s="111"/>
      <c r="E78" s="111"/>
      <c r="F78" s="111"/>
      <c r="G78" s="112"/>
      <c r="H78" s="112"/>
      <c r="I78" s="113"/>
      <c r="J78" s="114"/>
    </row>
    <row r="79" spans="1:10" s="96" customFormat="1" x14ac:dyDescent="0.25">
      <c r="A79" s="100" t="s">
        <v>359</v>
      </c>
      <c r="B79" s="99"/>
      <c r="C79" s="99"/>
      <c r="D79" s="99"/>
      <c r="E79" s="99"/>
      <c r="F79" s="99"/>
      <c r="G79" s="99"/>
      <c r="I79" s="109"/>
    </row>
    <row r="80" spans="1:10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</sheetData>
  <sheetProtection algorithmName="SHA-512" hashValue="NKupkt/LvvalSFxJR2L3RyQMc+s0+88QejFqAN+hn4YJAdEJ22mRicvEkQygEAqjdAHBvfrRSCuYdTNGxfJctA==" saltValue="zZPdw/W1zUP4SOixF2zNoA==" spinCount="100000" sheet="1" objects="1" scenarios="1" selectLockedCells="1"/>
  <mergeCells count="1">
    <mergeCell ref="A1:B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I348"/>
  <sheetViews>
    <sheetView showGridLines="0" workbookViewId="0">
      <selection activeCell="C5" sqref="C5:C67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6384" width="9.140625" style="97"/>
  </cols>
  <sheetData>
    <row r="1" spans="1:9" ht="23.25" customHeight="1" x14ac:dyDescent="0.25">
      <c r="A1" s="94" t="s">
        <v>361</v>
      </c>
      <c r="B1" s="95"/>
    </row>
    <row r="2" spans="1:9" x14ac:dyDescent="0.25">
      <c r="A2" s="102" t="s">
        <v>3</v>
      </c>
      <c r="B2" s="96">
        <v>110200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96" t="s">
        <v>364</v>
      </c>
    </row>
    <row r="5" spans="1:9" ht="60" x14ac:dyDescent="0.25">
      <c r="A5" s="96" t="s">
        <v>83</v>
      </c>
      <c r="B5" s="96" t="s">
        <v>351</v>
      </c>
      <c r="C5" s="96" t="s">
        <v>424</v>
      </c>
      <c r="D5" s="96" t="s">
        <v>611</v>
      </c>
      <c r="E5" s="98">
        <v>42524</v>
      </c>
      <c r="F5" s="98">
        <v>42579</v>
      </c>
      <c r="G5" s="96">
        <v>30</v>
      </c>
      <c r="H5" s="96">
        <v>30</v>
      </c>
      <c r="I5" s="115">
        <v>14.7</v>
      </c>
    </row>
    <row r="6" spans="1:9" ht="60" x14ac:dyDescent="0.25">
      <c r="A6" s="96" t="s">
        <v>83</v>
      </c>
      <c r="B6" s="96" t="s">
        <v>477</v>
      </c>
      <c r="C6" s="96" t="s">
        <v>251</v>
      </c>
      <c r="D6" s="96" t="s">
        <v>611</v>
      </c>
      <c r="E6" s="98">
        <v>42453</v>
      </c>
      <c r="F6" s="98">
        <v>42523</v>
      </c>
      <c r="G6" s="96">
        <v>800</v>
      </c>
      <c r="H6" s="96">
        <v>800</v>
      </c>
      <c r="I6" s="115">
        <v>392</v>
      </c>
    </row>
    <row r="7" spans="1:9" ht="45" x14ac:dyDescent="0.25">
      <c r="A7" s="96" t="s">
        <v>126</v>
      </c>
      <c r="B7" s="96" t="s">
        <v>351</v>
      </c>
      <c r="C7" s="96" t="s">
        <v>428</v>
      </c>
      <c r="D7" s="96" t="s">
        <v>611</v>
      </c>
      <c r="E7" s="98">
        <v>42527</v>
      </c>
      <c r="F7" s="98">
        <v>42639</v>
      </c>
      <c r="G7" s="96">
        <v>15</v>
      </c>
      <c r="H7" s="96">
        <v>15</v>
      </c>
      <c r="I7" s="115">
        <v>30</v>
      </c>
    </row>
    <row r="8" spans="1:9" ht="45" x14ac:dyDescent="0.25">
      <c r="A8" s="96" t="s">
        <v>126</v>
      </c>
      <c r="B8" s="96" t="s">
        <v>477</v>
      </c>
      <c r="C8" s="96" t="s">
        <v>252</v>
      </c>
      <c r="D8" s="96" t="s">
        <v>611</v>
      </c>
      <c r="E8" s="98">
        <v>42453</v>
      </c>
      <c r="F8" s="98">
        <v>42513</v>
      </c>
      <c r="G8" s="96">
        <v>300</v>
      </c>
      <c r="H8" s="96">
        <v>300</v>
      </c>
      <c r="I8" s="115">
        <v>600</v>
      </c>
    </row>
    <row r="9" spans="1:9" ht="75" x14ac:dyDescent="0.25">
      <c r="A9" s="96" t="s">
        <v>58</v>
      </c>
      <c r="B9" s="96" t="s">
        <v>351</v>
      </c>
      <c r="C9" s="96" t="s">
        <v>418</v>
      </c>
      <c r="D9" s="96" t="s">
        <v>692</v>
      </c>
      <c r="E9" s="98">
        <v>42524</v>
      </c>
      <c r="F9" s="98">
        <v>42583</v>
      </c>
      <c r="G9" s="96">
        <v>200</v>
      </c>
      <c r="H9" s="96">
        <v>90</v>
      </c>
      <c r="I9" s="115">
        <v>45</v>
      </c>
    </row>
    <row r="10" spans="1:9" ht="75" x14ac:dyDescent="0.25">
      <c r="A10" s="96" t="s">
        <v>60</v>
      </c>
      <c r="B10" s="96" t="s">
        <v>351</v>
      </c>
      <c r="C10" s="96" t="s">
        <v>431</v>
      </c>
      <c r="D10" s="96" t="s">
        <v>611</v>
      </c>
      <c r="E10" s="98">
        <v>42527</v>
      </c>
      <c r="F10" s="98">
        <v>42613</v>
      </c>
      <c r="G10" s="96">
        <v>200</v>
      </c>
      <c r="H10" s="96">
        <v>200</v>
      </c>
      <c r="I10" s="115">
        <v>64</v>
      </c>
    </row>
    <row r="11" spans="1:9" ht="30" x14ac:dyDescent="0.25">
      <c r="A11" s="96" t="s">
        <v>78</v>
      </c>
      <c r="B11" s="96" t="s">
        <v>351</v>
      </c>
      <c r="C11" s="96" t="s">
        <v>415</v>
      </c>
      <c r="D11" s="96" t="s">
        <v>611</v>
      </c>
      <c r="E11" s="98">
        <v>42524</v>
      </c>
      <c r="F11" s="98">
        <v>42564</v>
      </c>
      <c r="G11" s="96">
        <v>30</v>
      </c>
      <c r="H11" s="96">
        <v>30</v>
      </c>
      <c r="I11" s="115">
        <v>29.7</v>
      </c>
    </row>
    <row r="12" spans="1:9" ht="30" x14ac:dyDescent="0.25">
      <c r="A12" s="96" t="s">
        <v>79</v>
      </c>
      <c r="B12" s="96" t="s">
        <v>351</v>
      </c>
      <c r="C12" s="96" t="s">
        <v>431</v>
      </c>
      <c r="D12" s="96" t="s">
        <v>611</v>
      </c>
      <c r="E12" s="98">
        <v>42527</v>
      </c>
      <c r="F12" s="98">
        <v>42613</v>
      </c>
      <c r="G12" s="96">
        <v>30</v>
      </c>
      <c r="H12" s="96">
        <v>30</v>
      </c>
      <c r="I12" s="115">
        <v>38.700000000000003</v>
      </c>
    </row>
    <row r="13" spans="1:9" ht="45" x14ac:dyDescent="0.25">
      <c r="A13" s="96" t="s">
        <v>82</v>
      </c>
      <c r="B13" s="96" t="s">
        <v>351</v>
      </c>
      <c r="C13" s="96" t="s">
        <v>419</v>
      </c>
      <c r="D13" s="96" t="s">
        <v>611</v>
      </c>
      <c r="E13" s="98">
        <v>42524</v>
      </c>
      <c r="F13" s="98">
        <v>42563</v>
      </c>
      <c r="G13" s="96">
        <v>30</v>
      </c>
      <c r="H13" s="96">
        <v>30</v>
      </c>
      <c r="I13" s="115">
        <v>96.9</v>
      </c>
    </row>
    <row r="14" spans="1:9" ht="45" x14ac:dyDescent="0.25">
      <c r="A14" s="96" t="s">
        <v>92</v>
      </c>
      <c r="B14" s="96" t="s">
        <v>351</v>
      </c>
      <c r="C14" s="96" t="s">
        <v>431</v>
      </c>
      <c r="D14" s="96" t="s">
        <v>611</v>
      </c>
      <c r="E14" s="98">
        <v>42527</v>
      </c>
      <c r="F14" s="98">
        <v>42613</v>
      </c>
      <c r="G14" s="96">
        <v>20</v>
      </c>
      <c r="H14" s="96">
        <v>20</v>
      </c>
      <c r="I14" s="115">
        <v>19.8</v>
      </c>
    </row>
    <row r="15" spans="1:9" ht="45" x14ac:dyDescent="0.25">
      <c r="A15" s="96" t="s">
        <v>121</v>
      </c>
      <c r="B15" s="96" t="s">
        <v>485</v>
      </c>
      <c r="C15" s="96" t="s">
        <v>541</v>
      </c>
      <c r="D15" s="96" t="s">
        <v>611</v>
      </c>
      <c r="E15" s="98">
        <v>42591</v>
      </c>
      <c r="F15" s="98">
        <v>42641</v>
      </c>
      <c r="G15" s="96">
        <v>3</v>
      </c>
      <c r="H15" s="96">
        <v>3</v>
      </c>
      <c r="I15" s="115">
        <v>59.97</v>
      </c>
    </row>
    <row r="16" spans="1:9" ht="45" x14ac:dyDescent="0.25">
      <c r="A16" s="96" t="s">
        <v>124</v>
      </c>
      <c r="B16" s="96" t="s">
        <v>351</v>
      </c>
      <c r="C16" s="96" t="s">
        <v>418</v>
      </c>
      <c r="D16" s="96" t="s">
        <v>611</v>
      </c>
      <c r="E16" s="98">
        <v>42524</v>
      </c>
      <c r="F16" s="98">
        <v>42583</v>
      </c>
      <c r="G16" s="96">
        <v>5</v>
      </c>
      <c r="H16" s="96">
        <v>5</v>
      </c>
      <c r="I16" s="115">
        <v>87.449999999999989</v>
      </c>
    </row>
    <row r="17" spans="1:9" ht="45" x14ac:dyDescent="0.25">
      <c r="A17" s="96" t="s">
        <v>122</v>
      </c>
      <c r="B17" s="96" t="s">
        <v>485</v>
      </c>
      <c r="C17" s="96" t="s">
        <v>537</v>
      </c>
      <c r="D17" s="96" t="s">
        <v>611</v>
      </c>
      <c r="E17" s="98">
        <v>42591</v>
      </c>
      <c r="F17" s="98">
        <v>42647</v>
      </c>
      <c r="G17" s="96">
        <v>4</v>
      </c>
      <c r="H17" s="96">
        <v>4</v>
      </c>
      <c r="I17" s="115">
        <v>132.80000000000001</v>
      </c>
    </row>
    <row r="18" spans="1:9" ht="45" x14ac:dyDescent="0.25">
      <c r="A18" s="96" t="s">
        <v>123</v>
      </c>
      <c r="B18" s="96" t="s">
        <v>351</v>
      </c>
      <c r="C18" s="96" t="s">
        <v>431</v>
      </c>
      <c r="D18" s="96" t="s">
        <v>611</v>
      </c>
      <c r="E18" s="98">
        <v>42527</v>
      </c>
      <c r="F18" s="98">
        <v>42613</v>
      </c>
      <c r="G18" s="96">
        <v>5</v>
      </c>
      <c r="H18" s="96">
        <v>5</v>
      </c>
      <c r="I18" s="115">
        <v>29.2</v>
      </c>
    </row>
    <row r="19" spans="1:9" ht="45" x14ac:dyDescent="0.25">
      <c r="A19" s="96" t="s">
        <v>132</v>
      </c>
      <c r="B19" s="96" t="s">
        <v>351</v>
      </c>
      <c r="C19" s="96" t="s">
        <v>423</v>
      </c>
      <c r="D19" s="96" t="s">
        <v>611</v>
      </c>
      <c r="E19" s="98">
        <v>42524</v>
      </c>
      <c r="F19" s="98">
        <v>42576</v>
      </c>
      <c r="G19" s="96">
        <v>15</v>
      </c>
      <c r="H19" s="96">
        <v>15</v>
      </c>
      <c r="I19" s="115">
        <v>30</v>
      </c>
    </row>
    <row r="20" spans="1:9" ht="45" x14ac:dyDescent="0.25">
      <c r="A20" s="96" t="s">
        <v>132</v>
      </c>
      <c r="B20" s="96" t="s">
        <v>485</v>
      </c>
      <c r="C20" s="96" t="s">
        <v>542</v>
      </c>
      <c r="D20" s="96" t="s">
        <v>611</v>
      </c>
      <c r="E20" s="98">
        <v>42591</v>
      </c>
      <c r="F20" s="98">
        <v>42660</v>
      </c>
      <c r="G20" s="96">
        <v>10</v>
      </c>
      <c r="H20" s="96">
        <v>10</v>
      </c>
      <c r="I20" s="115">
        <v>20</v>
      </c>
    </row>
    <row r="21" spans="1:9" ht="105" x14ac:dyDescent="0.25">
      <c r="A21" s="96" t="s">
        <v>137</v>
      </c>
      <c r="B21" s="96" t="s">
        <v>351</v>
      </c>
      <c r="C21" s="96" t="s">
        <v>420</v>
      </c>
      <c r="D21" s="96" t="s">
        <v>611</v>
      </c>
      <c r="E21" s="98">
        <v>42524</v>
      </c>
      <c r="F21" s="98">
        <v>42579</v>
      </c>
      <c r="G21" s="96">
        <v>10</v>
      </c>
      <c r="H21" s="96">
        <v>10</v>
      </c>
      <c r="I21" s="115">
        <v>114.2</v>
      </c>
    </row>
    <row r="22" spans="1:9" ht="45" x14ac:dyDescent="0.25">
      <c r="A22" s="96" t="s">
        <v>139</v>
      </c>
      <c r="B22" s="96" t="s">
        <v>351</v>
      </c>
      <c r="C22" s="96" t="s">
        <v>430</v>
      </c>
      <c r="D22" s="96" t="s">
        <v>611</v>
      </c>
      <c r="E22" s="98">
        <v>42527</v>
      </c>
      <c r="F22" s="98">
        <v>42570</v>
      </c>
      <c r="G22" s="96">
        <v>100</v>
      </c>
      <c r="H22" s="96">
        <v>100</v>
      </c>
      <c r="I22" s="115">
        <v>12</v>
      </c>
    </row>
    <row r="23" spans="1:9" ht="30" x14ac:dyDescent="0.25">
      <c r="A23" s="96" t="s">
        <v>144</v>
      </c>
      <c r="B23" s="96" t="s">
        <v>485</v>
      </c>
      <c r="C23" s="96" t="s">
        <v>477</v>
      </c>
      <c r="D23" s="96" t="s">
        <v>559</v>
      </c>
      <c r="E23" s="96" t="s">
        <v>477</v>
      </c>
      <c r="F23" s="96" t="s">
        <v>477</v>
      </c>
      <c r="G23" s="96">
        <v>500</v>
      </c>
      <c r="H23" s="96" t="s">
        <v>477</v>
      </c>
      <c r="I23" s="115">
        <v>0</v>
      </c>
    </row>
    <row r="24" spans="1:9" ht="60" x14ac:dyDescent="0.25">
      <c r="A24" s="96" t="s">
        <v>148</v>
      </c>
      <c r="B24" s="96" t="s">
        <v>351</v>
      </c>
      <c r="C24" s="96" t="s">
        <v>420</v>
      </c>
      <c r="D24" s="96" t="s">
        <v>692</v>
      </c>
      <c r="E24" s="98">
        <v>42524</v>
      </c>
      <c r="F24" s="98">
        <v>42579</v>
      </c>
      <c r="G24" s="96">
        <v>50</v>
      </c>
      <c r="H24" s="96">
        <v>20</v>
      </c>
      <c r="I24" s="115">
        <v>259.40000000000003</v>
      </c>
    </row>
    <row r="25" spans="1:9" ht="60" x14ac:dyDescent="0.25">
      <c r="A25" s="96" t="s">
        <v>161</v>
      </c>
      <c r="B25" s="96" t="s">
        <v>351</v>
      </c>
      <c r="C25" s="96" t="s">
        <v>432</v>
      </c>
      <c r="D25" s="96" t="s">
        <v>692</v>
      </c>
      <c r="E25" s="98">
        <v>42527</v>
      </c>
      <c r="F25" s="98">
        <v>42562</v>
      </c>
      <c r="G25" s="96">
        <v>20</v>
      </c>
      <c r="H25" s="96">
        <v>10</v>
      </c>
      <c r="I25" s="115">
        <v>15.1</v>
      </c>
    </row>
    <row r="26" spans="1:9" ht="60" x14ac:dyDescent="0.25">
      <c r="A26" s="96" t="s">
        <v>162</v>
      </c>
      <c r="B26" s="96" t="s">
        <v>351</v>
      </c>
      <c r="C26" s="96" t="s">
        <v>432</v>
      </c>
      <c r="D26" s="96" t="s">
        <v>692</v>
      </c>
      <c r="E26" s="98">
        <v>42527</v>
      </c>
      <c r="F26" s="98">
        <v>42562</v>
      </c>
      <c r="G26" s="96">
        <v>20</v>
      </c>
      <c r="H26" s="96">
        <v>10</v>
      </c>
      <c r="I26" s="115">
        <v>14.9</v>
      </c>
    </row>
    <row r="27" spans="1:9" ht="30" x14ac:dyDescent="0.25">
      <c r="A27" s="96" t="s">
        <v>179</v>
      </c>
      <c r="B27" s="96" t="s">
        <v>351</v>
      </c>
      <c r="C27" s="96" t="s">
        <v>423</v>
      </c>
      <c r="D27" s="96" t="s">
        <v>611</v>
      </c>
      <c r="E27" s="98">
        <v>42524</v>
      </c>
      <c r="F27" s="98">
        <v>42576</v>
      </c>
      <c r="G27" s="96">
        <v>5</v>
      </c>
      <c r="H27" s="96">
        <v>5</v>
      </c>
      <c r="I27" s="115">
        <v>14</v>
      </c>
    </row>
    <row r="28" spans="1:9" ht="30" x14ac:dyDescent="0.25">
      <c r="A28" s="96" t="s">
        <v>179</v>
      </c>
      <c r="B28" s="96" t="s">
        <v>485</v>
      </c>
      <c r="C28" s="96" t="s">
        <v>542</v>
      </c>
      <c r="D28" s="96" t="s">
        <v>611</v>
      </c>
      <c r="E28" s="98">
        <v>42591</v>
      </c>
      <c r="F28" s="98">
        <v>42660</v>
      </c>
      <c r="G28" s="96">
        <v>3</v>
      </c>
      <c r="H28" s="96">
        <v>3</v>
      </c>
      <c r="I28" s="115">
        <v>8.3999999999999986</v>
      </c>
    </row>
    <row r="29" spans="1:9" ht="45" x14ac:dyDescent="0.25">
      <c r="A29" s="96" t="s">
        <v>68</v>
      </c>
      <c r="B29" s="96" t="s">
        <v>351</v>
      </c>
      <c r="C29" s="96" t="s">
        <v>424</v>
      </c>
      <c r="D29" s="96" t="s">
        <v>611</v>
      </c>
      <c r="E29" s="98">
        <v>42524</v>
      </c>
      <c r="F29" s="98">
        <v>42579</v>
      </c>
      <c r="G29" s="96">
        <v>100</v>
      </c>
      <c r="H29" s="96">
        <v>100</v>
      </c>
      <c r="I29" s="115">
        <v>85</v>
      </c>
    </row>
    <row r="30" spans="1:9" ht="45" x14ac:dyDescent="0.25">
      <c r="A30" s="96" t="s">
        <v>105</v>
      </c>
      <c r="B30" s="96" t="s">
        <v>351</v>
      </c>
      <c r="C30" s="96" t="s">
        <v>424</v>
      </c>
      <c r="D30" s="96" t="s">
        <v>611</v>
      </c>
      <c r="E30" s="98">
        <v>42524</v>
      </c>
      <c r="F30" s="98">
        <v>42579</v>
      </c>
      <c r="G30" s="96">
        <v>10</v>
      </c>
      <c r="H30" s="96">
        <v>10</v>
      </c>
      <c r="I30" s="115">
        <v>10</v>
      </c>
    </row>
    <row r="31" spans="1:9" customFormat="1" ht="60" x14ac:dyDescent="0.25">
      <c r="A31" s="96" t="s">
        <v>109</v>
      </c>
      <c r="B31" s="96" t="s">
        <v>351</v>
      </c>
      <c r="C31" s="96" t="s">
        <v>416</v>
      </c>
      <c r="D31" s="96" t="s">
        <v>611</v>
      </c>
      <c r="E31" s="98">
        <v>42524</v>
      </c>
      <c r="F31" s="98">
        <v>42597</v>
      </c>
      <c r="G31" s="96">
        <v>20</v>
      </c>
      <c r="H31" s="96">
        <v>20</v>
      </c>
      <c r="I31" s="115">
        <v>35</v>
      </c>
    </row>
    <row r="32" spans="1:9" customFormat="1" ht="45" x14ac:dyDescent="0.25">
      <c r="A32" s="96" t="s">
        <v>128</v>
      </c>
      <c r="B32" s="96" t="s">
        <v>351</v>
      </c>
      <c r="C32" s="96" t="s">
        <v>477</v>
      </c>
      <c r="D32" s="96" t="s">
        <v>478</v>
      </c>
      <c r="E32" s="96" t="s">
        <v>477</v>
      </c>
      <c r="F32" s="96" t="s">
        <v>477</v>
      </c>
      <c r="G32" s="96">
        <v>15</v>
      </c>
      <c r="H32" s="96" t="s">
        <v>477</v>
      </c>
      <c r="I32" s="115">
        <v>0</v>
      </c>
    </row>
    <row r="33" spans="1:9" customFormat="1" ht="60" x14ac:dyDescent="0.25">
      <c r="A33" s="96" t="s">
        <v>168</v>
      </c>
      <c r="B33" s="96" t="s">
        <v>485</v>
      </c>
      <c r="C33" s="96" t="s">
        <v>548</v>
      </c>
      <c r="D33" s="96" t="s">
        <v>692</v>
      </c>
      <c r="E33" s="98">
        <v>42591</v>
      </c>
      <c r="F33" s="98">
        <v>42772</v>
      </c>
      <c r="G33" s="96">
        <v>10</v>
      </c>
      <c r="H33" s="96">
        <v>5</v>
      </c>
      <c r="I33" s="115">
        <v>6.05</v>
      </c>
    </row>
    <row r="34" spans="1:9" customFormat="1" ht="45" x14ac:dyDescent="0.25">
      <c r="A34" s="96" t="s">
        <v>174</v>
      </c>
      <c r="B34" s="96" t="s">
        <v>351</v>
      </c>
      <c r="C34" s="96" t="s">
        <v>418</v>
      </c>
      <c r="D34" s="96" t="s">
        <v>611</v>
      </c>
      <c r="E34" s="98">
        <v>42524</v>
      </c>
      <c r="F34" s="98">
        <v>42583</v>
      </c>
      <c r="G34" s="96">
        <v>10</v>
      </c>
      <c r="H34" s="96">
        <v>10</v>
      </c>
      <c r="I34" s="115">
        <v>75.400000000000006</v>
      </c>
    </row>
    <row r="35" spans="1:9" ht="75" x14ac:dyDescent="0.25">
      <c r="A35" s="96" t="s">
        <v>61</v>
      </c>
      <c r="B35" s="96" t="s">
        <v>351</v>
      </c>
      <c r="C35" s="96" t="s">
        <v>431</v>
      </c>
      <c r="D35" s="96" t="s">
        <v>611</v>
      </c>
      <c r="E35" s="98">
        <v>42527</v>
      </c>
      <c r="F35" s="98">
        <v>42613</v>
      </c>
      <c r="G35" s="96">
        <v>200</v>
      </c>
      <c r="H35" s="96">
        <v>200</v>
      </c>
      <c r="I35" s="115">
        <v>64</v>
      </c>
    </row>
    <row r="36" spans="1:9" ht="60" x14ac:dyDescent="0.25">
      <c r="A36" s="96" t="s">
        <v>113</v>
      </c>
      <c r="B36" s="96" t="s">
        <v>351</v>
      </c>
      <c r="C36" s="96" t="s">
        <v>416</v>
      </c>
      <c r="D36" s="96" t="s">
        <v>692</v>
      </c>
      <c r="E36" s="98">
        <v>42524</v>
      </c>
      <c r="F36" s="98">
        <v>42597</v>
      </c>
      <c r="G36" s="96">
        <v>20</v>
      </c>
      <c r="H36" s="96">
        <v>5</v>
      </c>
      <c r="I36" s="115">
        <v>25</v>
      </c>
    </row>
    <row r="37" spans="1:9" ht="30" x14ac:dyDescent="0.25">
      <c r="A37" s="96" t="s">
        <v>66</v>
      </c>
      <c r="B37" s="96" t="s">
        <v>351</v>
      </c>
      <c r="C37" s="96" t="s">
        <v>424</v>
      </c>
      <c r="D37" s="96" t="s">
        <v>611</v>
      </c>
      <c r="E37" s="98">
        <v>42524</v>
      </c>
      <c r="F37" s="98">
        <v>42579</v>
      </c>
      <c r="G37" s="96">
        <v>100</v>
      </c>
      <c r="H37" s="96">
        <v>100</v>
      </c>
      <c r="I37" s="115">
        <v>85</v>
      </c>
    </row>
    <row r="38" spans="1:9" ht="30" x14ac:dyDescent="0.25">
      <c r="A38" s="96" t="s">
        <v>67</v>
      </c>
      <c r="B38" s="96" t="s">
        <v>351</v>
      </c>
      <c r="C38" s="96" t="s">
        <v>423</v>
      </c>
      <c r="D38" s="96" t="s">
        <v>611</v>
      </c>
      <c r="E38" s="98">
        <v>42524</v>
      </c>
      <c r="F38" s="98">
        <v>42576</v>
      </c>
      <c r="G38" s="96">
        <v>100</v>
      </c>
      <c r="H38" s="96">
        <v>100</v>
      </c>
      <c r="I38" s="115">
        <v>85</v>
      </c>
    </row>
    <row r="39" spans="1:9" ht="45" x14ac:dyDescent="0.25">
      <c r="A39" s="96" t="s">
        <v>125</v>
      </c>
      <c r="B39" s="96" t="s">
        <v>351</v>
      </c>
      <c r="C39" s="96" t="s">
        <v>421</v>
      </c>
      <c r="D39" s="96" t="s">
        <v>611</v>
      </c>
      <c r="E39" s="98">
        <v>42524</v>
      </c>
      <c r="F39" s="98">
        <v>42766</v>
      </c>
      <c r="G39" s="96">
        <v>15</v>
      </c>
      <c r="H39" s="96">
        <v>15</v>
      </c>
      <c r="I39" s="115">
        <v>116.25</v>
      </c>
    </row>
    <row r="40" spans="1:9" ht="45" x14ac:dyDescent="0.25">
      <c r="A40" s="96" t="s">
        <v>48</v>
      </c>
      <c r="B40" s="96" t="s">
        <v>485</v>
      </c>
      <c r="C40" s="96" t="s">
        <v>543</v>
      </c>
      <c r="D40" s="96" t="s">
        <v>611</v>
      </c>
      <c r="E40" s="98">
        <v>42591</v>
      </c>
      <c r="F40" s="98">
        <v>42639</v>
      </c>
      <c r="G40" s="96">
        <v>10</v>
      </c>
      <c r="H40" s="96">
        <v>10</v>
      </c>
      <c r="I40" s="115">
        <v>4</v>
      </c>
    </row>
    <row r="41" spans="1:9" ht="30" x14ac:dyDescent="0.25">
      <c r="A41" s="96" t="s">
        <v>49</v>
      </c>
      <c r="B41" s="96" t="s">
        <v>351</v>
      </c>
      <c r="C41" s="96" t="s">
        <v>415</v>
      </c>
      <c r="D41" s="96" t="s">
        <v>611</v>
      </c>
      <c r="E41" s="98">
        <v>42524</v>
      </c>
      <c r="F41" s="98">
        <v>42564</v>
      </c>
      <c r="G41" s="96">
        <v>15</v>
      </c>
      <c r="H41" s="96">
        <v>15</v>
      </c>
      <c r="I41" s="115">
        <v>52.35</v>
      </c>
    </row>
    <row r="42" spans="1:9" ht="30" x14ac:dyDescent="0.25">
      <c r="A42" s="96" t="s">
        <v>49</v>
      </c>
      <c r="B42" s="96" t="s">
        <v>485</v>
      </c>
      <c r="C42" s="96" t="s">
        <v>536</v>
      </c>
      <c r="D42" s="96" t="s">
        <v>611</v>
      </c>
      <c r="E42" s="98">
        <v>42591</v>
      </c>
      <c r="F42" s="98">
        <v>42667</v>
      </c>
      <c r="G42" s="96">
        <v>10</v>
      </c>
      <c r="H42" s="96">
        <v>10</v>
      </c>
      <c r="I42" s="115">
        <v>34.900000000000006</v>
      </c>
    </row>
    <row r="43" spans="1:9" ht="45" x14ac:dyDescent="0.25">
      <c r="A43" s="96" t="s">
        <v>54</v>
      </c>
      <c r="B43" s="96" t="s">
        <v>351</v>
      </c>
      <c r="C43" s="96" t="s">
        <v>477</v>
      </c>
      <c r="D43" s="96" t="s">
        <v>478</v>
      </c>
      <c r="E43" s="96" t="s">
        <v>477</v>
      </c>
      <c r="F43" s="96" t="s">
        <v>477</v>
      </c>
      <c r="G43" s="96">
        <v>20</v>
      </c>
      <c r="H43" s="96" t="s">
        <v>477</v>
      </c>
      <c r="I43" s="115">
        <v>0</v>
      </c>
    </row>
    <row r="44" spans="1:9" ht="60" x14ac:dyDescent="0.25">
      <c r="A44" s="96" t="s">
        <v>163</v>
      </c>
      <c r="B44" s="96" t="s">
        <v>351</v>
      </c>
      <c r="C44" s="96" t="s">
        <v>424</v>
      </c>
      <c r="D44" s="96" t="s">
        <v>692</v>
      </c>
      <c r="E44" s="98">
        <v>42524</v>
      </c>
      <c r="F44" s="98">
        <v>42579</v>
      </c>
      <c r="G44" s="96">
        <v>100</v>
      </c>
      <c r="H44" s="96">
        <v>10</v>
      </c>
      <c r="I44" s="115">
        <v>10.5</v>
      </c>
    </row>
    <row r="45" spans="1:9" ht="30" x14ac:dyDescent="0.25">
      <c r="A45" s="96" t="s">
        <v>178</v>
      </c>
      <c r="B45" s="96" t="s">
        <v>485</v>
      </c>
      <c r="C45" s="96" t="s">
        <v>548</v>
      </c>
      <c r="D45" s="96" t="s">
        <v>611</v>
      </c>
      <c r="E45" s="98">
        <v>42591</v>
      </c>
      <c r="F45" s="98">
        <v>42772</v>
      </c>
      <c r="G45" s="96">
        <v>3</v>
      </c>
      <c r="H45" s="96">
        <v>3</v>
      </c>
      <c r="I45" s="115">
        <v>8.07</v>
      </c>
    </row>
    <row r="46" spans="1:9" ht="30" x14ac:dyDescent="0.25">
      <c r="A46" s="96" t="s">
        <v>86</v>
      </c>
      <c r="B46" s="96" t="s">
        <v>351</v>
      </c>
      <c r="C46" s="96" t="s">
        <v>423</v>
      </c>
      <c r="D46" s="96" t="s">
        <v>611</v>
      </c>
      <c r="E46" s="98">
        <v>42524</v>
      </c>
      <c r="F46" s="98">
        <v>42576</v>
      </c>
      <c r="G46" s="96">
        <v>100</v>
      </c>
      <c r="H46" s="96">
        <v>100</v>
      </c>
      <c r="I46" s="115">
        <v>265</v>
      </c>
    </row>
    <row r="47" spans="1:9" ht="45" x14ac:dyDescent="0.25">
      <c r="A47" s="96" t="s">
        <v>87</v>
      </c>
      <c r="B47" s="96" t="s">
        <v>351</v>
      </c>
      <c r="C47" s="96" t="s">
        <v>423</v>
      </c>
      <c r="D47" s="96" t="s">
        <v>611</v>
      </c>
      <c r="E47" s="98">
        <v>42524</v>
      </c>
      <c r="F47" s="98">
        <v>42576</v>
      </c>
      <c r="G47" s="96">
        <v>100</v>
      </c>
      <c r="H47" s="96">
        <v>100</v>
      </c>
      <c r="I47" s="115">
        <v>315</v>
      </c>
    </row>
    <row r="48" spans="1:9" ht="45" x14ac:dyDescent="0.25">
      <c r="A48" s="96" t="s">
        <v>110</v>
      </c>
      <c r="B48" s="96" t="s">
        <v>351</v>
      </c>
      <c r="C48" s="96" t="s">
        <v>414</v>
      </c>
      <c r="D48" s="96" t="s">
        <v>611</v>
      </c>
      <c r="E48" s="98">
        <v>42524</v>
      </c>
      <c r="F48" s="98">
        <v>42612</v>
      </c>
      <c r="G48" s="96">
        <v>20</v>
      </c>
      <c r="H48" s="96">
        <v>20</v>
      </c>
      <c r="I48" s="115">
        <v>19.399999999999999</v>
      </c>
    </row>
    <row r="49" spans="1:9" ht="60" x14ac:dyDescent="0.25">
      <c r="A49" s="96" t="s">
        <v>112</v>
      </c>
      <c r="B49" s="96" t="s">
        <v>351</v>
      </c>
      <c r="C49" s="96" t="s">
        <v>416</v>
      </c>
      <c r="D49" s="96" t="s">
        <v>692</v>
      </c>
      <c r="E49" s="98">
        <v>42524</v>
      </c>
      <c r="F49" s="98">
        <v>42597</v>
      </c>
      <c r="G49" s="96">
        <v>20</v>
      </c>
      <c r="H49" s="96">
        <v>5</v>
      </c>
      <c r="I49" s="115">
        <v>12</v>
      </c>
    </row>
    <row r="50" spans="1:9" ht="45" x14ac:dyDescent="0.25">
      <c r="A50" s="96" t="s">
        <v>131</v>
      </c>
      <c r="B50" s="96" t="s">
        <v>351</v>
      </c>
      <c r="C50" s="96" t="s">
        <v>477</v>
      </c>
      <c r="D50" s="96" t="s">
        <v>478</v>
      </c>
      <c r="E50" s="96" t="s">
        <v>477</v>
      </c>
      <c r="F50" s="96" t="s">
        <v>477</v>
      </c>
      <c r="G50" s="96">
        <v>200</v>
      </c>
      <c r="H50" s="96" t="s">
        <v>477</v>
      </c>
      <c r="I50" s="115">
        <v>0</v>
      </c>
    </row>
    <row r="51" spans="1:9" ht="60" x14ac:dyDescent="0.25">
      <c r="A51" s="96" t="s">
        <v>46</v>
      </c>
      <c r="B51" s="96" t="s">
        <v>485</v>
      </c>
      <c r="C51" s="96" t="s">
        <v>550</v>
      </c>
      <c r="D51" s="96" t="s">
        <v>611</v>
      </c>
      <c r="E51" s="98">
        <v>42591</v>
      </c>
      <c r="F51" s="98">
        <v>42640</v>
      </c>
      <c r="G51" s="96">
        <v>6</v>
      </c>
      <c r="H51" s="96">
        <v>6</v>
      </c>
      <c r="I51" s="115">
        <v>11.7</v>
      </c>
    </row>
    <row r="52" spans="1:9" ht="60" x14ac:dyDescent="0.25">
      <c r="A52" s="96" t="s">
        <v>94</v>
      </c>
      <c r="B52" s="96" t="s">
        <v>351</v>
      </c>
      <c r="C52" s="96" t="s">
        <v>420</v>
      </c>
      <c r="D52" s="96" t="s">
        <v>692</v>
      </c>
      <c r="E52" s="98">
        <v>42524</v>
      </c>
      <c r="F52" s="98">
        <v>42579</v>
      </c>
      <c r="G52" s="96">
        <v>100</v>
      </c>
      <c r="H52" s="96">
        <v>50</v>
      </c>
      <c r="I52" s="115">
        <v>5.5</v>
      </c>
    </row>
    <row r="53" spans="1:9" ht="45.75" thickBot="1" x14ac:dyDescent="0.3">
      <c r="A53" s="96" t="s">
        <v>114</v>
      </c>
      <c r="B53" s="96" t="s">
        <v>351</v>
      </c>
      <c r="C53" s="96" t="s">
        <v>429</v>
      </c>
      <c r="D53" s="96" t="s">
        <v>611</v>
      </c>
      <c r="E53" s="98">
        <v>42527</v>
      </c>
      <c r="F53" s="98">
        <v>42569</v>
      </c>
      <c r="G53" s="96">
        <v>20</v>
      </c>
      <c r="H53" s="96">
        <v>20</v>
      </c>
      <c r="I53" s="115">
        <v>20.6</v>
      </c>
    </row>
    <row r="54" spans="1:9" ht="46.5" thickTop="1" thickBot="1" x14ac:dyDescent="0.3">
      <c r="A54" s="96" t="s">
        <v>114</v>
      </c>
      <c r="B54" s="96" t="s">
        <v>485</v>
      </c>
      <c r="C54" s="96" t="s">
        <v>546</v>
      </c>
      <c r="D54" s="96" t="s">
        <v>611</v>
      </c>
      <c r="E54" s="98">
        <v>42591</v>
      </c>
      <c r="F54" s="98">
        <v>42653</v>
      </c>
      <c r="G54" s="96">
        <v>25</v>
      </c>
      <c r="H54" s="96">
        <v>25</v>
      </c>
      <c r="I54" s="115">
        <v>25.75</v>
      </c>
    </row>
    <row r="55" spans="1:9" ht="90.75" thickTop="1" x14ac:dyDescent="0.25">
      <c r="A55" s="96" t="s">
        <v>136</v>
      </c>
      <c r="B55" s="96" t="s">
        <v>351</v>
      </c>
      <c r="C55" s="96" t="s">
        <v>420</v>
      </c>
      <c r="D55" s="96" t="s">
        <v>611</v>
      </c>
      <c r="E55" s="98">
        <v>42524</v>
      </c>
      <c r="F55" s="98">
        <v>42579</v>
      </c>
      <c r="G55" s="96">
        <v>20</v>
      </c>
      <c r="H55" s="96">
        <v>20</v>
      </c>
      <c r="I55" s="115">
        <v>254.4</v>
      </c>
    </row>
    <row r="56" spans="1:9" ht="30" x14ac:dyDescent="0.25">
      <c r="A56" s="96" t="s">
        <v>176</v>
      </c>
      <c r="B56" s="96" t="s">
        <v>351</v>
      </c>
      <c r="C56" s="96" t="s">
        <v>433</v>
      </c>
      <c r="D56" s="96" t="s">
        <v>611</v>
      </c>
      <c r="E56" s="98">
        <v>42527</v>
      </c>
      <c r="F56" s="98">
        <v>42570</v>
      </c>
      <c r="G56" s="96">
        <v>10</v>
      </c>
      <c r="H56" s="96">
        <v>10</v>
      </c>
      <c r="I56" s="115">
        <v>18.799999999999997</v>
      </c>
    </row>
    <row r="57" spans="1:9" ht="30" x14ac:dyDescent="0.25">
      <c r="A57" s="96" t="s">
        <v>176</v>
      </c>
      <c r="B57" s="96" t="s">
        <v>485</v>
      </c>
      <c r="C57" s="96" t="s">
        <v>549</v>
      </c>
      <c r="D57" s="96" t="s">
        <v>611</v>
      </c>
      <c r="E57" s="98">
        <v>42591</v>
      </c>
      <c r="F57" s="98">
        <v>42717</v>
      </c>
      <c r="G57" s="96">
        <v>10</v>
      </c>
      <c r="H57" s="96">
        <v>10</v>
      </c>
      <c r="I57" s="115">
        <v>18.799999999999997</v>
      </c>
    </row>
    <row r="58" spans="1:9" ht="45" x14ac:dyDescent="0.25">
      <c r="A58" s="96" t="s">
        <v>55</v>
      </c>
      <c r="B58" s="96" t="s">
        <v>351</v>
      </c>
      <c r="C58" s="96" t="s">
        <v>419</v>
      </c>
      <c r="D58" s="96" t="s">
        <v>611</v>
      </c>
      <c r="E58" s="98">
        <v>42524</v>
      </c>
      <c r="F58" s="98">
        <v>42563</v>
      </c>
      <c r="G58" s="96">
        <v>20</v>
      </c>
      <c r="H58" s="96">
        <v>20</v>
      </c>
      <c r="I58" s="115">
        <v>12</v>
      </c>
    </row>
    <row r="59" spans="1:9" ht="30" x14ac:dyDescent="0.25">
      <c r="A59" s="96" t="s">
        <v>167</v>
      </c>
      <c r="B59" s="96" t="s">
        <v>485</v>
      </c>
      <c r="C59" s="96" t="s">
        <v>543</v>
      </c>
      <c r="D59" s="96" t="s">
        <v>611</v>
      </c>
      <c r="E59" s="98">
        <v>42591</v>
      </c>
      <c r="F59" s="98">
        <v>42639</v>
      </c>
      <c r="G59" s="96">
        <v>10</v>
      </c>
      <c r="H59" s="96">
        <v>10</v>
      </c>
      <c r="I59" s="115">
        <v>9.3999999999999986</v>
      </c>
    </row>
    <row r="60" spans="1:9" ht="60" x14ac:dyDescent="0.25">
      <c r="A60" s="96" t="s">
        <v>63</v>
      </c>
      <c r="B60" s="96" t="s">
        <v>351</v>
      </c>
      <c r="C60" s="96" t="s">
        <v>424</v>
      </c>
      <c r="D60" s="96" t="s">
        <v>692</v>
      </c>
      <c r="E60" s="98">
        <v>42524</v>
      </c>
      <c r="F60" s="98">
        <v>42579</v>
      </c>
      <c r="G60" s="96">
        <v>200</v>
      </c>
      <c r="H60" s="96">
        <v>156</v>
      </c>
      <c r="I60" s="115">
        <v>202.8</v>
      </c>
    </row>
    <row r="61" spans="1:9" ht="30" x14ac:dyDescent="0.25">
      <c r="A61" s="96" t="s">
        <v>64</v>
      </c>
      <c r="B61" s="96" t="s">
        <v>351</v>
      </c>
      <c r="C61" s="96" t="s">
        <v>424</v>
      </c>
      <c r="D61" s="96" t="s">
        <v>611</v>
      </c>
      <c r="E61" s="98">
        <v>42524</v>
      </c>
      <c r="F61" s="98">
        <v>42579</v>
      </c>
      <c r="G61" s="96">
        <v>100</v>
      </c>
      <c r="H61" s="96">
        <v>100</v>
      </c>
      <c r="I61" s="115">
        <v>150</v>
      </c>
    </row>
    <row r="62" spans="1:9" ht="45" x14ac:dyDescent="0.25">
      <c r="A62" s="96" t="s">
        <v>88</v>
      </c>
      <c r="B62" s="96" t="s">
        <v>351</v>
      </c>
      <c r="C62" s="96" t="s">
        <v>414</v>
      </c>
      <c r="D62" s="96" t="s">
        <v>611</v>
      </c>
      <c r="E62" s="98">
        <v>42524</v>
      </c>
      <c r="F62" s="98">
        <v>42612</v>
      </c>
      <c r="G62" s="96">
        <v>100</v>
      </c>
      <c r="H62" s="96">
        <v>100</v>
      </c>
      <c r="I62" s="115">
        <v>459.99999999999994</v>
      </c>
    </row>
    <row r="63" spans="1:9" ht="45" x14ac:dyDescent="0.25">
      <c r="A63" s="96" t="s">
        <v>146</v>
      </c>
      <c r="B63" s="96" t="s">
        <v>351</v>
      </c>
      <c r="C63" s="96" t="s">
        <v>424</v>
      </c>
      <c r="D63" s="96" t="s">
        <v>611</v>
      </c>
      <c r="E63" s="98">
        <v>42524</v>
      </c>
      <c r="F63" s="98">
        <v>42579</v>
      </c>
      <c r="G63" s="96">
        <v>30</v>
      </c>
      <c r="H63" s="96">
        <v>30</v>
      </c>
      <c r="I63" s="115">
        <v>10.5</v>
      </c>
    </row>
    <row r="64" spans="1:9" ht="60" x14ac:dyDescent="0.25">
      <c r="A64" s="96" t="s">
        <v>164</v>
      </c>
      <c r="B64" s="96" t="s">
        <v>351</v>
      </c>
      <c r="C64" s="96" t="s">
        <v>424</v>
      </c>
      <c r="D64" s="96" t="s">
        <v>692</v>
      </c>
      <c r="E64" s="98">
        <v>42524</v>
      </c>
      <c r="F64" s="98">
        <v>42579</v>
      </c>
      <c r="G64" s="96">
        <v>100</v>
      </c>
      <c r="H64" s="96">
        <v>10</v>
      </c>
      <c r="I64" s="115">
        <v>10.5</v>
      </c>
    </row>
    <row r="65" spans="1:9" ht="30" x14ac:dyDescent="0.25">
      <c r="A65" s="96" t="s">
        <v>165</v>
      </c>
      <c r="B65" s="96" t="s">
        <v>351</v>
      </c>
      <c r="C65" s="96" t="s">
        <v>424</v>
      </c>
      <c r="D65" s="96" t="s">
        <v>611</v>
      </c>
      <c r="E65" s="98">
        <v>42524</v>
      </c>
      <c r="F65" s="98">
        <v>42579</v>
      </c>
      <c r="G65" s="96">
        <v>100</v>
      </c>
      <c r="H65" s="96">
        <v>100</v>
      </c>
      <c r="I65" s="115">
        <v>105</v>
      </c>
    </row>
    <row r="66" spans="1:9" ht="45" x14ac:dyDescent="0.25">
      <c r="A66" s="96" t="s">
        <v>115</v>
      </c>
      <c r="B66" s="96" t="s">
        <v>351</v>
      </c>
      <c r="C66" s="96" t="s">
        <v>416</v>
      </c>
      <c r="D66" s="96" t="s">
        <v>611</v>
      </c>
      <c r="E66" s="98">
        <v>42524</v>
      </c>
      <c r="F66" s="98">
        <v>42597</v>
      </c>
      <c r="G66" s="96">
        <v>20</v>
      </c>
      <c r="H66" s="96">
        <v>20</v>
      </c>
      <c r="I66" s="115">
        <v>36</v>
      </c>
    </row>
    <row r="67" spans="1:9" ht="45.75" thickBot="1" x14ac:dyDescent="0.3">
      <c r="A67" s="96" t="s">
        <v>531</v>
      </c>
      <c r="B67" s="96" t="s">
        <v>485</v>
      </c>
      <c r="C67" s="96" t="s">
        <v>542</v>
      </c>
      <c r="D67" s="96" t="s">
        <v>611</v>
      </c>
      <c r="E67" s="98">
        <v>42591</v>
      </c>
      <c r="F67" s="98">
        <v>42660</v>
      </c>
      <c r="G67" s="96">
        <v>1000</v>
      </c>
      <c r="H67" s="96">
        <v>59</v>
      </c>
      <c r="I67" s="115">
        <v>185.85</v>
      </c>
    </row>
    <row r="68" spans="1:9" s="96" customFormat="1" ht="16.5" thickTop="1" thickBot="1" x14ac:dyDescent="0.3">
      <c r="A68" s="104" t="s">
        <v>357</v>
      </c>
      <c r="B68" s="105"/>
      <c r="C68" s="106"/>
      <c r="D68" s="106"/>
      <c r="E68" s="106"/>
      <c r="F68" s="106"/>
      <c r="G68" s="107">
        <f>SUM(G5:G67)</f>
        <v>5474</v>
      </c>
      <c r="H68" s="107">
        <f>SUM(H5:H67)</f>
        <v>3329</v>
      </c>
      <c r="I68" s="108">
        <f>SUM(I5:I67)</f>
        <v>4973.7400000000016</v>
      </c>
    </row>
    <row r="69" spans="1:9" ht="15.75" thickTop="1" x14ac:dyDescent="0.25">
      <c r="A69" s="96"/>
      <c r="E69" s="98"/>
      <c r="F69" s="98"/>
      <c r="I69" s="115"/>
    </row>
    <row r="70" spans="1:9" x14ac:dyDescent="0.25">
      <c r="A70" s="100" t="s">
        <v>359</v>
      </c>
      <c r="B70" s="99"/>
      <c r="C70" s="99"/>
      <c r="D70" s="99"/>
      <c r="E70" s="99"/>
      <c r="F70" s="99"/>
      <c r="G70" s="99"/>
    </row>
    <row r="71" spans="1:9" x14ac:dyDescent="0.25">
      <c r="A71"/>
      <c r="B71" s="99"/>
      <c r="C71" s="99"/>
      <c r="D71" s="99"/>
      <c r="E71" s="99"/>
      <c r="F71" s="99"/>
      <c r="G71" s="99"/>
    </row>
    <row r="72" spans="1:9" x14ac:dyDescent="0.25">
      <c r="A72"/>
      <c r="B72" s="99"/>
      <c r="C72" s="99"/>
      <c r="D72" s="99"/>
      <c r="E72" s="99"/>
      <c r="F72" s="99"/>
      <c r="G72" s="99"/>
    </row>
    <row r="73" spans="1:9" x14ac:dyDescent="0.25">
      <c r="A73"/>
      <c r="B73" s="99"/>
      <c r="C73" s="99"/>
      <c r="D73" s="99"/>
      <c r="E73" s="99"/>
      <c r="F73" s="99"/>
      <c r="G73" s="99"/>
    </row>
    <row r="74" spans="1:9" x14ac:dyDescent="0.25">
      <c r="A74"/>
      <c r="B74" s="99"/>
      <c r="C74" s="99"/>
      <c r="D74" s="99"/>
      <c r="E74" s="99"/>
      <c r="F74" s="99"/>
      <c r="G74" s="99"/>
    </row>
    <row r="75" spans="1:9" x14ac:dyDescent="0.25">
      <c r="A75"/>
      <c r="B75" s="99"/>
      <c r="C75" s="99"/>
      <c r="D75" s="99"/>
      <c r="E75" s="99"/>
      <c r="F75" s="99"/>
      <c r="G75" s="99"/>
    </row>
    <row r="76" spans="1:9" x14ac:dyDescent="0.25">
      <c r="A76"/>
      <c r="B76" s="99"/>
      <c r="C76" s="99"/>
      <c r="D76" s="99"/>
      <c r="E76" s="99"/>
      <c r="F76" s="99"/>
      <c r="G76" s="99"/>
    </row>
    <row r="77" spans="1:9" x14ac:dyDescent="0.25">
      <c r="A77"/>
      <c r="B77" s="99"/>
      <c r="C77" s="99"/>
      <c r="D77" s="99"/>
      <c r="E77" s="99"/>
      <c r="F77" s="99"/>
      <c r="G77" s="99"/>
    </row>
    <row r="78" spans="1:9" x14ac:dyDescent="0.25">
      <c r="A78"/>
      <c r="B78" s="99"/>
      <c r="C78" s="99"/>
      <c r="D78" s="99"/>
      <c r="E78" s="99"/>
      <c r="F78" s="99"/>
      <c r="G78" s="99"/>
    </row>
    <row r="79" spans="1:9" x14ac:dyDescent="0.25">
      <c r="A79"/>
      <c r="B79" s="99"/>
      <c r="C79" s="99"/>
      <c r="D79" s="99"/>
      <c r="E79" s="99"/>
      <c r="F79" s="99"/>
      <c r="G79" s="99"/>
    </row>
    <row r="80" spans="1:9" x14ac:dyDescent="0.25">
      <c r="A80"/>
      <c r="B80" s="99"/>
      <c r="C80" s="99"/>
      <c r="D80" s="99"/>
      <c r="E80" s="99"/>
      <c r="F80" s="99"/>
      <c r="G80" s="99"/>
    </row>
    <row r="81" spans="1:7" x14ac:dyDescent="0.25">
      <c r="A81"/>
      <c r="B81" s="99"/>
      <c r="C81" s="99"/>
      <c r="D81" s="99"/>
      <c r="E81" s="99"/>
      <c r="F81" s="99"/>
      <c r="G81" s="99"/>
    </row>
    <row r="82" spans="1:7" x14ac:dyDescent="0.25">
      <c r="A82"/>
      <c r="B82" s="99"/>
      <c r="C82" s="99"/>
      <c r="D82" s="99"/>
      <c r="E82" s="99"/>
      <c r="F82" s="99"/>
      <c r="G82" s="99"/>
    </row>
    <row r="83" spans="1:7" x14ac:dyDescent="0.25">
      <c r="A83"/>
      <c r="B83" s="99"/>
      <c r="C83" s="99"/>
      <c r="D83" s="99"/>
      <c r="E83" s="99"/>
      <c r="F83" s="99"/>
      <c r="G83" s="99"/>
    </row>
    <row r="84" spans="1:7" x14ac:dyDescent="0.25">
      <c r="A84"/>
      <c r="B84" s="99"/>
      <c r="C84" s="99"/>
      <c r="D84" s="99"/>
      <c r="E84" s="99"/>
      <c r="F84" s="99"/>
      <c r="G84" s="99"/>
    </row>
    <row r="85" spans="1:7" x14ac:dyDescent="0.25">
      <c r="A85"/>
      <c r="B85" s="99"/>
      <c r="C85" s="99"/>
      <c r="D85" s="99"/>
      <c r="E85" s="99"/>
      <c r="F85" s="99"/>
      <c r="G85" s="99"/>
    </row>
    <row r="86" spans="1:7" x14ac:dyDescent="0.25">
      <c r="A86"/>
      <c r="B86" s="99"/>
      <c r="C86" s="99"/>
      <c r="D86" s="99"/>
      <c r="E86" s="99"/>
      <c r="F86" s="99"/>
      <c r="G86" s="99"/>
    </row>
    <row r="87" spans="1:7" x14ac:dyDescent="0.25">
      <c r="A87"/>
      <c r="B87" s="99"/>
      <c r="C87" s="99"/>
      <c r="D87" s="99"/>
      <c r="E87" s="99"/>
      <c r="F87" s="99"/>
      <c r="G87" s="99"/>
    </row>
    <row r="88" spans="1:7" x14ac:dyDescent="0.25">
      <c r="A88"/>
      <c r="B88" s="99"/>
      <c r="C88" s="99"/>
      <c r="D88" s="99"/>
      <c r="E88" s="99"/>
      <c r="F88" s="99"/>
      <c r="G88" s="99"/>
    </row>
    <row r="89" spans="1:7" x14ac:dyDescent="0.25">
      <c r="A89"/>
      <c r="B89" s="99"/>
      <c r="C89" s="99"/>
      <c r="D89" s="99"/>
      <c r="E89" s="99"/>
      <c r="F89" s="99"/>
      <c r="G89" s="99"/>
    </row>
    <row r="90" spans="1:7" x14ac:dyDescent="0.25">
      <c r="A90"/>
      <c r="B90" s="99"/>
      <c r="C90" s="99"/>
      <c r="D90" s="99"/>
      <c r="E90" s="99"/>
      <c r="F90" s="99"/>
      <c r="G90" s="99"/>
    </row>
    <row r="91" spans="1:7" x14ac:dyDescent="0.25">
      <c r="A91"/>
      <c r="B91" s="99"/>
      <c r="C91" s="99"/>
      <c r="D91" s="99"/>
      <c r="E91" s="99"/>
      <c r="F91" s="99"/>
      <c r="G91" s="99"/>
    </row>
    <row r="92" spans="1:7" x14ac:dyDescent="0.25">
      <c r="A92"/>
      <c r="B92" s="99"/>
      <c r="C92" s="99"/>
      <c r="D92" s="99"/>
      <c r="E92" s="99"/>
      <c r="F92" s="99"/>
      <c r="G92" s="99"/>
    </row>
    <row r="93" spans="1:7" x14ac:dyDescent="0.25">
      <c r="A93"/>
      <c r="B93" s="99"/>
      <c r="C93" s="99"/>
      <c r="D93" s="99"/>
      <c r="E93" s="99"/>
      <c r="F93" s="99"/>
      <c r="G93" s="99"/>
    </row>
    <row r="94" spans="1:7" x14ac:dyDescent="0.25">
      <c r="A94"/>
      <c r="B94" s="99"/>
      <c r="C94" s="99"/>
      <c r="D94" s="99"/>
      <c r="E94" s="99"/>
      <c r="F94" s="99"/>
      <c r="G94" s="99"/>
    </row>
    <row r="95" spans="1:7" x14ac:dyDescent="0.25">
      <c r="A95"/>
      <c r="B95" s="99"/>
      <c r="C95" s="99"/>
      <c r="D95" s="99"/>
      <c r="E95" s="99"/>
      <c r="F95" s="99"/>
      <c r="G95" s="99"/>
    </row>
    <row r="96" spans="1:7" x14ac:dyDescent="0.25">
      <c r="A96"/>
      <c r="B96" s="99"/>
      <c r="C96" s="99"/>
      <c r="D96" s="99"/>
      <c r="E96" s="99"/>
      <c r="F96" s="99"/>
      <c r="G96" s="99"/>
    </row>
    <row r="97" spans="1:7" x14ac:dyDescent="0.25">
      <c r="A97"/>
      <c r="B97" s="99"/>
      <c r="C97" s="99"/>
      <c r="D97" s="99"/>
      <c r="E97" s="99"/>
      <c r="F97" s="99"/>
      <c r="G97" s="99"/>
    </row>
    <row r="98" spans="1:7" x14ac:dyDescent="0.25">
      <c r="A98"/>
      <c r="B98" s="99"/>
      <c r="C98" s="99"/>
      <c r="D98" s="99"/>
      <c r="E98" s="99"/>
      <c r="F98" s="99"/>
      <c r="G98" s="99"/>
    </row>
    <row r="99" spans="1:7" x14ac:dyDescent="0.25">
      <c r="A99"/>
      <c r="B99" s="99"/>
      <c r="C99" s="99"/>
      <c r="D99" s="99"/>
      <c r="E99" s="99"/>
      <c r="F99" s="99"/>
      <c r="G99" s="99"/>
    </row>
    <row r="100" spans="1:7" x14ac:dyDescent="0.25">
      <c r="A100"/>
      <c r="B100" s="99"/>
      <c r="C100" s="99"/>
      <c r="D100" s="99"/>
      <c r="E100" s="99"/>
      <c r="F100" s="99"/>
      <c r="G100" s="99"/>
    </row>
    <row r="101" spans="1:7" x14ac:dyDescent="0.25">
      <c r="A101"/>
      <c r="B101" s="99"/>
      <c r="C101" s="99"/>
      <c r="D101" s="99"/>
      <c r="E101" s="99"/>
      <c r="F101" s="99"/>
      <c r="G101" s="99"/>
    </row>
    <row r="102" spans="1:7" x14ac:dyDescent="0.25">
      <c r="A102"/>
      <c r="B102" s="99"/>
      <c r="C102" s="99"/>
      <c r="D102" s="99"/>
      <c r="E102" s="99"/>
      <c r="F102" s="99"/>
      <c r="G102" s="99"/>
    </row>
    <row r="103" spans="1:7" x14ac:dyDescent="0.25">
      <c r="A103"/>
      <c r="B103" s="99"/>
      <c r="C103" s="99"/>
      <c r="D103" s="99"/>
      <c r="E103" s="99"/>
      <c r="F103" s="99"/>
      <c r="G103" s="99"/>
    </row>
    <row r="104" spans="1:7" x14ac:dyDescent="0.25">
      <c r="A104"/>
      <c r="B104" s="99"/>
      <c r="C104" s="99"/>
      <c r="D104" s="99"/>
      <c r="E104" s="99"/>
      <c r="F104" s="99"/>
      <c r="G104" s="99"/>
    </row>
    <row r="105" spans="1:7" x14ac:dyDescent="0.25">
      <c r="A105"/>
      <c r="B105" s="99"/>
      <c r="C105" s="99"/>
      <c r="D105" s="99"/>
      <c r="E105" s="99"/>
      <c r="F105" s="99"/>
      <c r="G105" s="99"/>
    </row>
    <row r="106" spans="1:7" x14ac:dyDescent="0.25">
      <c r="A106"/>
      <c r="B106" s="99"/>
      <c r="C106" s="99"/>
      <c r="D106" s="99"/>
      <c r="E106" s="99"/>
      <c r="F106" s="99"/>
      <c r="G106" s="99"/>
    </row>
    <row r="107" spans="1:7" x14ac:dyDescent="0.25">
      <c r="A107"/>
      <c r="B107" s="99"/>
      <c r="C107" s="99"/>
      <c r="D107" s="99"/>
      <c r="E107" s="99"/>
      <c r="F107" s="99"/>
      <c r="G107" s="99"/>
    </row>
    <row r="108" spans="1:7" x14ac:dyDescent="0.25">
      <c r="A108"/>
      <c r="B108" s="99"/>
      <c r="C108" s="99"/>
      <c r="D108" s="99"/>
      <c r="E108" s="99"/>
      <c r="F108" s="99"/>
      <c r="G108" s="99"/>
    </row>
    <row r="109" spans="1:7" x14ac:dyDescent="0.25">
      <c r="A109"/>
      <c r="B109" s="99"/>
      <c r="C109" s="99"/>
      <c r="D109" s="99"/>
      <c r="E109" s="99"/>
      <c r="F109" s="99"/>
      <c r="G109" s="99"/>
    </row>
    <row r="110" spans="1:7" x14ac:dyDescent="0.25">
      <c r="A110"/>
      <c r="B110" s="99"/>
      <c r="C110" s="99"/>
      <c r="D110" s="99"/>
      <c r="E110" s="99"/>
      <c r="F110" s="99"/>
      <c r="G110" s="99"/>
    </row>
    <row r="111" spans="1:7" x14ac:dyDescent="0.25">
      <c r="A111"/>
      <c r="B111" s="99"/>
      <c r="C111" s="99"/>
      <c r="D111" s="99"/>
      <c r="E111" s="99"/>
      <c r="F111" s="99"/>
      <c r="G111" s="99"/>
    </row>
    <row r="112" spans="1:7" x14ac:dyDescent="0.25">
      <c r="A112"/>
      <c r="B112" s="99"/>
      <c r="C112" s="99"/>
      <c r="D112" s="99"/>
      <c r="E112" s="99"/>
      <c r="F112" s="99"/>
      <c r="G112" s="99"/>
    </row>
    <row r="113" spans="1:7" x14ac:dyDescent="0.25">
      <c r="A113"/>
      <c r="B113" s="99"/>
      <c r="C113" s="99"/>
      <c r="D113" s="99"/>
      <c r="E113" s="99"/>
      <c r="F113" s="99"/>
      <c r="G113" s="99"/>
    </row>
    <row r="114" spans="1:7" x14ac:dyDescent="0.25">
      <c r="A114"/>
      <c r="B114" s="99"/>
      <c r="C114" s="99"/>
      <c r="D114" s="99"/>
      <c r="E114" s="99"/>
      <c r="F114" s="99"/>
      <c r="G114" s="99"/>
    </row>
    <row r="115" spans="1:7" x14ac:dyDescent="0.25">
      <c r="A115"/>
      <c r="B115" s="99"/>
      <c r="C115" s="99"/>
      <c r="D115" s="99"/>
      <c r="E115" s="99"/>
      <c r="F115" s="99"/>
      <c r="G115" s="99"/>
    </row>
    <row r="116" spans="1:7" x14ac:dyDescent="0.25">
      <c r="A116"/>
      <c r="B116" s="99"/>
      <c r="C116" s="99"/>
      <c r="D116" s="99"/>
      <c r="E116" s="99"/>
      <c r="F116" s="99"/>
      <c r="G116" s="99"/>
    </row>
    <row r="117" spans="1:7" x14ac:dyDescent="0.25">
      <c r="A117"/>
      <c r="B117" s="99"/>
      <c r="C117" s="99"/>
      <c r="D117" s="99"/>
      <c r="E117" s="99"/>
      <c r="F117" s="99"/>
      <c r="G117" s="99"/>
    </row>
    <row r="118" spans="1:7" x14ac:dyDescent="0.25">
      <c r="A118"/>
      <c r="B118" s="99"/>
      <c r="C118" s="99"/>
      <c r="D118" s="99"/>
      <c r="E118" s="99"/>
      <c r="F118" s="99"/>
      <c r="G118" s="99"/>
    </row>
    <row r="119" spans="1:7" x14ac:dyDescent="0.25">
      <c r="A119"/>
      <c r="B119" s="99"/>
      <c r="C119" s="99"/>
      <c r="D119" s="99"/>
      <c r="E119" s="99"/>
      <c r="F119" s="99"/>
      <c r="G119" s="99"/>
    </row>
    <row r="120" spans="1:7" x14ac:dyDescent="0.25">
      <c r="A120"/>
      <c r="B120" s="99"/>
      <c r="C120" s="99"/>
      <c r="D120" s="99"/>
      <c r="E120" s="99"/>
      <c r="F120" s="99"/>
      <c r="G120" s="99"/>
    </row>
    <row r="121" spans="1:7" x14ac:dyDescent="0.25">
      <c r="A121"/>
      <c r="B121" s="99"/>
      <c r="C121" s="99"/>
      <c r="D121" s="99"/>
      <c r="E121" s="99"/>
      <c r="F121" s="99"/>
      <c r="G121" s="99"/>
    </row>
    <row r="122" spans="1:7" x14ac:dyDescent="0.25">
      <c r="A122"/>
      <c r="B122" s="99"/>
      <c r="C122" s="99"/>
      <c r="D122" s="99"/>
      <c r="E122" s="99"/>
      <c r="F122" s="99"/>
      <c r="G122" s="99"/>
    </row>
    <row r="123" spans="1:7" x14ac:dyDescent="0.25">
      <c r="A123"/>
      <c r="B123" s="99"/>
      <c r="C123" s="99"/>
      <c r="D123" s="99"/>
      <c r="E123" s="99"/>
      <c r="F123" s="99"/>
      <c r="G123" s="99"/>
    </row>
    <row r="124" spans="1:7" x14ac:dyDescent="0.25">
      <c r="A124"/>
      <c r="B124" s="99"/>
      <c r="C124" s="99"/>
      <c r="D124" s="99"/>
      <c r="E124" s="99"/>
      <c r="F124" s="99"/>
      <c r="G124" s="99"/>
    </row>
    <row r="125" spans="1:7" x14ac:dyDescent="0.25">
      <c r="A125"/>
      <c r="B125" s="99"/>
      <c r="C125" s="99"/>
      <c r="D125" s="99"/>
      <c r="E125" s="99"/>
      <c r="F125" s="99"/>
      <c r="G125" s="99"/>
    </row>
    <row r="126" spans="1:7" x14ac:dyDescent="0.25">
      <c r="A126"/>
      <c r="B126" s="99"/>
      <c r="C126" s="99"/>
      <c r="D126" s="99"/>
      <c r="E126" s="99"/>
      <c r="F126" s="99"/>
      <c r="G126" s="99"/>
    </row>
    <row r="127" spans="1:7" x14ac:dyDescent="0.25">
      <c r="A127"/>
      <c r="B127" s="99"/>
      <c r="C127" s="99"/>
      <c r="D127" s="99"/>
      <c r="E127" s="99"/>
      <c r="F127" s="99"/>
      <c r="G127" s="99"/>
    </row>
    <row r="128" spans="1:7" x14ac:dyDescent="0.25">
      <c r="A128"/>
      <c r="B128" s="99"/>
      <c r="C128" s="99"/>
      <c r="D128" s="99"/>
      <c r="E128" s="99"/>
      <c r="F128" s="99"/>
      <c r="G128" s="99"/>
    </row>
    <row r="129" spans="1:7" x14ac:dyDescent="0.25">
      <c r="A129"/>
      <c r="B129" s="99"/>
      <c r="C129" s="99"/>
      <c r="D129" s="99"/>
      <c r="E129" s="99"/>
      <c r="F129" s="99"/>
      <c r="G129" s="99"/>
    </row>
    <row r="130" spans="1:7" x14ac:dyDescent="0.25">
      <c r="A130"/>
      <c r="B130" s="99"/>
      <c r="C130" s="99"/>
      <c r="D130" s="99"/>
      <c r="E130" s="99"/>
      <c r="F130" s="99"/>
      <c r="G130" s="99"/>
    </row>
    <row r="131" spans="1:7" x14ac:dyDescent="0.25">
      <c r="A131"/>
      <c r="B131" s="99"/>
      <c r="C131" s="99"/>
      <c r="D131" s="99"/>
      <c r="E131" s="99"/>
      <c r="F131" s="99"/>
      <c r="G131" s="99"/>
    </row>
    <row r="132" spans="1:7" x14ac:dyDescent="0.25">
      <c r="A132"/>
      <c r="B132" s="99"/>
      <c r="C132" s="99"/>
      <c r="D132" s="99"/>
      <c r="E132" s="99"/>
      <c r="F132" s="99"/>
      <c r="G132" s="99"/>
    </row>
    <row r="133" spans="1:7" x14ac:dyDescent="0.25">
      <c r="A133"/>
      <c r="B133" s="99"/>
      <c r="C133" s="99"/>
      <c r="D133" s="99"/>
      <c r="E133" s="99"/>
      <c r="F133" s="99"/>
      <c r="G133" s="99"/>
    </row>
    <row r="134" spans="1:7" x14ac:dyDescent="0.25">
      <c r="A134"/>
      <c r="B134" s="99"/>
      <c r="C134" s="99"/>
      <c r="D134" s="99"/>
      <c r="E134" s="99"/>
      <c r="F134" s="99"/>
      <c r="G134" s="99"/>
    </row>
    <row r="135" spans="1:7" x14ac:dyDescent="0.25">
      <c r="A135"/>
      <c r="B135" s="99"/>
      <c r="C135" s="99"/>
      <c r="D135" s="99"/>
      <c r="E135" s="99"/>
      <c r="F135" s="99"/>
      <c r="G135" s="99"/>
    </row>
    <row r="136" spans="1:7" x14ac:dyDescent="0.25">
      <c r="A136"/>
      <c r="B136" s="99"/>
      <c r="C136" s="99"/>
      <c r="D136" s="99"/>
      <c r="E136" s="99"/>
      <c r="F136" s="99"/>
      <c r="G136" s="99"/>
    </row>
    <row r="137" spans="1:7" x14ac:dyDescent="0.25">
      <c r="A137"/>
      <c r="B137" s="99"/>
      <c r="C137" s="99"/>
      <c r="D137" s="99"/>
      <c r="E137" s="99"/>
      <c r="F137" s="99"/>
      <c r="G137" s="99"/>
    </row>
    <row r="138" spans="1:7" x14ac:dyDescent="0.25">
      <c r="A138"/>
      <c r="B138" s="99"/>
      <c r="C138" s="99"/>
      <c r="D138" s="99"/>
      <c r="E138" s="99"/>
      <c r="F138" s="99"/>
      <c r="G138" s="99"/>
    </row>
    <row r="139" spans="1:7" x14ac:dyDescent="0.25">
      <c r="A139"/>
      <c r="B139" s="99"/>
      <c r="C139" s="99"/>
      <c r="D139" s="99"/>
      <c r="E139" s="99"/>
      <c r="F139" s="99"/>
      <c r="G139" s="99"/>
    </row>
    <row r="140" spans="1:7" x14ac:dyDescent="0.25">
      <c r="A140"/>
      <c r="B140" s="99"/>
      <c r="C140" s="99"/>
      <c r="D140" s="99"/>
      <c r="E140" s="99"/>
      <c r="F140" s="99"/>
      <c r="G140" s="99"/>
    </row>
    <row r="141" spans="1:7" x14ac:dyDescent="0.25">
      <c r="A141"/>
      <c r="B141" s="99"/>
      <c r="C141" s="99"/>
      <c r="D141" s="99"/>
      <c r="E141" s="99"/>
      <c r="F141" s="99"/>
      <c r="G141" s="99"/>
    </row>
    <row r="142" spans="1:7" x14ac:dyDescent="0.25">
      <c r="A142"/>
      <c r="B142" s="99"/>
      <c r="C142" s="99"/>
      <c r="D142" s="99"/>
      <c r="E142" s="99"/>
      <c r="F142" s="99"/>
      <c r="G142" s="99"/>
    </row>
    <row r="143" spans="1:7" x14ac:dyDescent="0.25">
      <c r="A143"/>
      <c r="B143" s="99"/>
      <c r="C143" s="99"/>
      <c r="D143" s="99"/>
      <c r="E143" s="99"/>
      <c r="F143" s="99"/>
      <c r="G143" s="99"/>
    </row>
    <row r="144" spans="1:7" x14ac:dyDescent="0.25">
      <c r="A144"/>
      <c r="B144" s="99"/>
      <c r="C144" s="99"/>
      <c r="D144" s="99"/>
      <c r="E144" s="99"/>
      <c r="F144" s="99"/>
      <c r="G144" s="99"/>
    </row>
    <row r="145" spans="1:7" x14ac:dyDescent="0.25">
      <c r="A145"/>
      <c r="B145" s="99"/>
      <c r="C145" s="99"/>
      <c r="D145" s="99"/>
      <c r="E145" s="99"/>
      <c r="F145" s="99"/>
      <c r="G145" s="99"/>
    </row>
    <row r="146" spans="1:7" x14ac:dyDescent="0.25">
      <c r="A146"/>
      <c r="B146" s="99"/>
      <c r="C146" s="99"/>
      <c r="D146" s="99"/>
      <c r="E146" s="99"/>
      <c r="F146" s="99"/>
      <c r="G146" s="99"/>
    </row>
    <row r="147" spans="1:7" x14ac:dyDescent="0.25">
      <c r="A147"/>
      <c r="B147" s="99"/>
      <c r="C147" s="99"/>
      <c r="D147" s="99"/>
      <c r="E147" s="99"/>
      <c r="F147" s="99"/>
      <c r="G147" s="99"/>
    </row>
    <row r="148" spans="1:7" x14ac:dyDescent="0.25">
      <c r="A148"/>
      <c r="B148" s="99"/>
      <c r="C148" s="99"/>
      <c r="D148" s="99"/>
      <c r="E148" s="99"/>
      <c r="F148" s="99"/>
      <c r="G148" s="99"/>
    </row>
    <row r="149" spans="1:7" x14ac:dyDescent="0.25">
      <c r="A149"/>
      <c r="B149" s="99"/>
      <c r="C149" s="99"/>
      <c r="D149" s="99"/>
      <c r="E149" s="99"/>
      <c r="F149" s="99"/>
      <c r="G149" s="99"/>
    </row>
    <row r="150" spans="1:7" x14ac:dyDescent="0.25">
      <c r="A150"/>
      <c r="B150" s="99"/>
      <c r="C150" s="99"/>
      <c r="D150" s="99"/>
      <c r="E150" s="99"/>
      <c r="F150" s="99"/>
      <c r="G150" s="99"/>
    </row>
    <row r="151" spans="1:7" x14ac:dyDescent="0.25">
      <c r="A151"/>
      <c r="B151" s="99"/>
      <c r="C151" s="99"/>
      <c r="D151" s="99"/>
      <c r="E151" s="99"/>
      <c r="F151" s="99"/>
      <c r="G151" s="99"/>
    </row>
    <row r="152" spans="1:7" x14ac:dyDescent="0.25">
      <c r="A152"/>
      <c r="B152" s="99"/>
      <c r="C152" s="99"/>
      <c r="D152" s="99"/>
      <c r="E152" s="99"/>
      <c r="F152" s="99"/>
      <c r="G152" s="99"/>
    </row>
    <row r="153" spans="1:7" x14ac:dyDescent="0.25">
      <c r="A153"/>
      <c r="B153" s="99"/>
      <c r="C153" s="99"/>
      <c r="D153" s="99"/>
      <c r="E153" s="99"/>
      <c r="F153" s="99"/>
      <c r="G153" s="99"/>
    </row>
    <row r="154" spans="1:7" x14ac:dyDescent="0.25">
      <c r="A154"/>
      <c r="B154" s="99"/>
      <c r="C154" s="99"/>
      <c r="D154" s="99"/>
      <c r="E154" s="99"/>
      <c r="F154" s="99"/>
      <c r="G154" s="99"/>
    </row>
    <row r="155" spans="1:7" x14ac:dyDescent="0.25">
      <c r="A155"/>
      <c r="B155" s="99"/>
      <c r="C155" s="99"/>
      <c r="D155" s="99"/>
      <c r="E155" s="99"/>
      <c r="F155" s="99"/>
      <c r="G155" s="99"/>
    </row>
    <row r="156" spans="1:7" x14ac:dyDescent="0.25">
      <c r="A156"/>
      <c r="B156" s="99"/>
      <c r="C156" s="99"/>
      <c r="D156" s="99"/>
      <c r="E156" s="99"/>
      <c r="F156" s="99"/>
      <c r="G156" s="99"/>
    </row>
    <row r="157" spans="1:7" x14ac:dyDescent="0.25">
      <c r="A157"/>
      <c r="B157" s="99"/>
      <c r="C157" s="99"/>
      <c r="D157" s="99"/>
      <c r="E157" s="99"/>
      <c r="F157" s="99"/>
      <c r="G157" s="99"/>
    </row>
    <row r="158" spans="1:7" x14ac:dyDescent="0.25">
      <c r="A158"/>
      <c r="B158" s="99"/>
      <c r="C158" s="99"/>
      <c r="D158" s="99"/>
      <c r="E158" s="99"/>
      <c r="F158" s="99"/>
      <c r="G158" s="99"/>
    </row>
    <row r="159" spans="1:7" x14ac:dyDescent="0.25">
      <c r="A159"/>
      <c r="B159" s="99"/>
      <c r="C159" s="99"/>
      <c r="D159" s="99"/>
      <c r="E159" s="99"/>
      <c r="F159" s="99"/>
      <c r="G159" s="99"/>
    </row>
    <row r="160" spans="1:7" x14ac:dyDescent="0.25">
      <c r="A160"/>
      <c r="B160" s="99"/>
      <c r="C160" s="99"/>
      <c r="D160" s="99"/>
      <c r="E160" s="99"/>
      <c r="F160" s="99"/>
      <c r="G160" s="99"/>
    </row>
    <row r="161" spans="1:7" x14ac:dyDescent="0.25">
      <c r="A161"/>
      <c r="B161" s="99"/>
      <c r="C161" s="99"/>
      <c r="D161" s="99"/>
      <c r="E161" s="99"/>
      <c r="F161" s="99"/>
      <c r="G161" s="99"/>
    </row>
    <row r="162" spans="1:7" x14ac:dyDescent="0.25">
      <c r="A162"/>
      <c r="B162" s="99"/>
      <c r="C162" s="99"/>
      <c r="D162" s="99"/>
      <c r="E162" s="99"/>
      <c r="F162" s="99"/>
      <c r="G162" s="99"/>
    </row>
    <row r="163" spans="1:7" x14ac:dyDescent="0.25">
      <c r="A163"/>
      <c r="B163" s="99"/>
      <c r="C163" s="99"/>
      <c r="D163" s="99"/>
      <c r="E163" s="99"/>
      <c r="F163" s="99"/>
      <c r="G163" s="99"/>
    </row>
    <row r="164" spans="1:7" x14ac:dyDescent="0.25">
      <c r="A164"/>
      <c r="B164" s="99"/>
      <c r="C164" s="99"/>
      <c r="D164" s="99"/>
      <c r="E164" s="99"/>
      <c r="F164" s="99"/>
      <c r="G164" s="99"/>
    </row>
    <row r="165" spans="1:7" x14ac:dyDescent="0.25">
      <c r="A165"/>
      <c r="B165" s="99"/>
      <c r="C165" s="99"/>
      <c r="D165" s="99"/>
      <c r="E165" s="99"/>
      <c r="F165" s="99"/>
      <c r="G165" s="99"/>
    </row>
    <row r="166" spans="1:7" x14ac:dyDescent="0.25">
      <c r="A166"/>
      <c r="B166" s="99"/>
      <c r="C166" s="99"/>
      <c r="D166" s="99"/>
      <c r="E166" s="99"/>
      <c r="F166" s="99"/>
      <c r="G166" s="99"/>
    </row>
    <row r="167" spans="1:7" x14ac:dyDescent="0.25">
      <c r="A167"/>
      <c r="B167" s="99"/>
      <c r="C167" s="99"/>
      <c r="D167" s="99"/>
      <c r="E167" s="99"/>
      <c r="F167" s="99"/>
      <c r="G167" s="99"/>
    </row>
    <row r="168" spans="1:7" x14ac:dyDescent="0.25">
      <c r="A168"/>
      <c r="B168" s="99"/>
      <c r="C168" s="99"/>
      <c r="D168" s="99"/>
      <c r="E168" s="99"/>
      <c r="F168" s="99"/>
      <c r="G168" s="99"/>
    </row>
    <row r="169" spans="1:7" x14ac:dyDescent="0.25">
      <c r="A169"/>
      <c r="B169" s="99"/>
      <c r="C169" s="99"/>
      <c r="D169" s="99"/>
      <c r="E169" s="99"/>
      <c r="F169" s="99"/>
      <c r="G169" s="99"/>
    </row>
    <row r="170" spans="1:7" x14ac:dyDescent="0.25">
      <c r="A170"/>
      <c r="B170" s="99"/>
      <c r="C170" s="99"/>
      <c r="D170" s="99"/>
      <c r="E170" s="99"/>
      <c r="F170" s="99"/>
      <c r="G170" s="99"/>
    </row>
    <row r="171" spans="1:7" x14ac:dyDescent="0.25">
      <c r="A171"/>
      <c r="B171" s="99"/>
      <c r="C171" s="99"/>
      <c r="D171" s="99"/>
      <c r="E171" s="99"/>
      <c r="F171" s="99"/>
      <c r="G171" s="99"/>
    </row>
    <row r="172" spans="1:7" x14ac:dyDescent="0.25">
      <c r="A172"/>
      <c r="B172" s="99"/>
      <c r="C172" s="99"/>
      <c r="D172" s="99"/>
      <c r="E172" s="99"/>
      <c r="F172" s="99"/>
      <c r="G172" s="99"/>
    </row>
    <row r="173" spans="1:7" x14ac:dyDescent="0.25">
      <c r="A173"/>
      <c r="B173" s="99"/>
      <c r="C173" s="99"/>
      <c r="D173" s="99"/>
      <c r="E173" s="99"/>
      <c r="F173" s="99"/>
      <c r="G173" s="99"/>
    </row>
    <row r="174" spans="1:7" x14ac:dyDescent="0.25">
      <c r="A174"/>
      <c r="B174" s="99"/>
      <c r="C174" s="99"/>
      <c r="D174" s="99"/>
      <c r="E174" s="99"/>
      <c r="F174" s="99"/>
      <c r="G174" s="99"/>
    </row>
    <row r="175" spans="1:7" x14ac:dyDescent="0.25">
      <c r="A175"/>
      <c r="B175" s="99"/>
      <c r="C175" s="99"/>
      <c r="D175" s="99"/>
      <c r="E175" s="99"/>
      <c r="F175" s="99"/>
      <c r="G175" s="99"/>
    </row>
    <row r="176" spans="1:7" x14ac:dyDescent="0.25">
      <c r="A176"/>
      <c r="B176" s="99"/>
      <c r="C176" s="99"/>
      <c r="D176" s="99"/>
      <c r="E176" s="99"/>
      <c r="F176" s="99"/>
      <c r="G176" s="99"/>
    </row>
    <row r="177" spans="1:7" x14ac:dyDescent="0.25">
      <c r="A177"/>
      <c r="B177" s="99"/>
      <c r="C177" s="99"/>
      <c r="D177" s="99"/>
      <c r="E177" s="99"/>
      <c r="F177" s="99"/>
      <c r="G177" s="99"/>
    </row>
    <row r="178" spans="1:7" x14ac:dyDescent="0.25">
      <c r="A178"/>
      <c r="B178" s="99"/>
      <c r="C178" s="99"/>
      <c r="D178" s="99"/>
      <c r="E178" s="99"/>
      <c r="F178" s="99"/>
      <c r="G178" s="99"/>
    </row>
    <row r="179" spans="1:7" x14ac:dyDescent="0.25">
      <c r="A179"/>
      <c r="B179" s="99"/>
      <c r="C179" s="99"/>
      <c r="D179" s="99"/>
      <c r="E179" s="99"/>
      <c r="F179" s="99"/>
      <c r="G179" s="99"/>
    </row>
    <row r="180" spans="1:7" x14ac:dyDescent="0.25">
      <c r="A180"/>
      <c r="B180" s="99"/>
      <c r="C180" s="99"/>
      <c r="D180" s="99"/>
      <c r="E180" s="99"/>
      <c r="F180" s="99"/>
      <c r="G180" s="99"/>
    </row>
    <row r="181" spans="1:7" x14ac:dyDescent="0.25">
      <c r="A181"/>
      <c r="B181" s="99"/>
      <c r="C181" s="99"/>
      <c r="D181" s="99"/>
      <c r="E181" s="99"/>
      <c r="F181" s="99"/>
      <c r="G181" s="99"/>
    </row>
    <row r="182" spans="1:7" x14ac:dyDescent="0.25">
      <c r="A182"/>
      <c r="B182" s="99"/>
      <c r="C182" s="99"/>
      <c r="D182" s="99"/>
      <c r="E182" s="99"/>
      <c r="F182" s="99"/>
      <c r="G182" s="99"/>
    </row>
    <row r="183" spans="1:7" x14ac:dyDescent="0.25">
      <c r="A183"/>
      <c r="B183" s="99"/>
      <c r="C183" s="99"/>
      <c r="D183" s="99"/>
      <c r="E183" s="99"/>
      <c r="F183" s="99"/>
      <c r="G183" s="99"/>
    </row>
    <row r="184" spans="1:7" x14ac:dyDescent="0.25">
      <c r="A184"/>
      <c r="B184" s="99"/>
      <c r="C184" s="99"/>
      <c r="D184" s="99"/>
      <c r="E184" s="99"/>
      <c r="F184" s="99"/>
      <c r="G184" s="99"/>
    </row>
    <row r="185" spans="1:7" x14ac:dyDescent="0.25">
      <c r="A185"/>
      <c r="B185" s="99"/>
      <c r="C185" s="99"/>
      <c r="D185" s="99"/>
      <c r="E185" s="99"/>
      <c r="F185" s="99"/>
      <c r="G185" s="99"/>
    </row>
    <row r="186" spans="1:7" x14ac:dyDescent="0.25">
      <c r="A186"/>
      <c r="B186" s="99"/>
      <c r="C186" s="99"/>
      <c r="D186" s="99"/>
      <c r="E186" s="99"/>
      <c r="F186" s="99"/>
      <c r="G186" s="99"/>
    </row>
    <row r="187" spans="1:7" x14ac:dyDescent="0.25">
      <c r="A187"/>
      <c r="B187" s="99"/>
      <c r="C187" s="99"/>
      <c r="D187" s="99"/>
      <c r="E187" s="99"/>
      <c r="F187" s="99"/>
      <c r="G187" s="99"/>
    </row>
    <row r="188" spans="1:7" x14ac:dyDescent="0.25">
      <c r="A188"/>
      <c r="B188" s="99"/>
      <c r="C188" s="99"/>
      <c r="D188" s="99"/>
      <c r="E188" s="99"/>
      <c r="F188" s="99"/>
      <c r="G188" s="99"/>
    </row>
    <row r="189" spans="1:7" x14ac:dyDescent="0.25">
      <c r="A189"/>
      <c r="B189" s="99"/>
      <c r="C189" s="99"/>
      <c r="D189" s="99"/>
      <c r="E189" s="99"/>
      <c r="F189" s="99"/>
      <c r="G189" s="99"/>
    </row>
    <row r="190" spans="1:7" x14ac:dyDescent="0.25">
      <c r="A190"/>
      <c r="B190" s="99"/>
      <c r="C190" s="99"/>
      <c r="D190" s="99"/>
      <c r="E190" s="99"/>
      <c r="F190" s="99"/>
      <c r="G190" s="99"/>
    </row>
    <row r="191" spans="1:7" x14ac:dyDescent="0.25">
      <c r="A191"/>
      <c r="B191" s="99"/>
      <c r="C191" s="99"/>
      <c r="D191" s="99"/>
      <c r="E191" s="99"/>
      <c r="F191" s="99"/>
      <c r="G191" s="99"/>
    </row>
    <row r="192" spans="1:7" x14ac:dyDescent="0.25">
      <c r="A192"/>
      <c r="B192" s="99"/>
      <c r="C192" s="99"/>
      <c r="D192" s="99"/>
      <c r="E192" s="99"/>
      <c r="F192" s="99"/>
      <c r="G192" s="99"/>
    </row>
    <row r="193" spans="1:7" x14ac:dyDescent="0.25">
      <c r="A193"/>
      <c r="B193" s="99"/>
      <c r="C193" s="99"/>
      <c r="D193" s="99"/>
      <c r="E193" s="99"/>
      <c r="F193" s="99"/>
      <c r="G193" s="99"/>
    </row>
    <row r="194" spans="1:7" x14ac:dyDescent="0.25">
      <c r="A194"/>
      <c r="B194" s="99"/>
      <c r="C194" s="99"/>
      <c r="D194" s="99"/>
      <c r="E194" s="99"/>
      <c r="F194" s="99"/>
      <c r="G194" s="99"/>
    </row>
    <row r="195" spans="1:7" x14ac:dyDescent="0.25">
      <c r="A195"/>
      <c r="B195" s="99"/>
      <c r="C195" s="99"/>
      <c r="D195" s="99"/>
      <c r="E195" s="99"/>
      <c r="F195" s="99"/>
      <c r="G195" s="99"/>
    </row>
    <row r="196" spans="1:7" x14ac:dyDescent="0.25">
      <c r="A196"/>
      <c r="B196" s="99"/>
      <c r="C196" s="99"/>
      <c r="D196" s="99"/>
      <c r="E196" s="99"/>
      <c r="F196" s="99"/>
      <c r="G196" s="99"/>
    </row>
    <row r="197" spans="1:7" x14ac:dyDescent="0.25">
      <c r="A197"/>
      <c r="B197" s="99"/>
      <c r="C197" s="99"/>
      <c r="D197" s="99"/>
      <c r="E197" s="99"/>
      <c r="F197" s="99"/>
      <c r="G197" s="99"/>
    </row>
    <row r="198" spans="1:7" x14ac:dyDescent="0.25">
      <c r="A198"/>
      <c r="B198" s="99"/>
      <c r="C198" s="99"/>
      <c r="D198" s="99"/>
      <c r="E198" s="99"/>
      <c r="F198" s="99"/>
      <c r="G198" s="99"/>
    </row>
    <row r="199" spans="1:7" x14ac:dyDescent="0.25">
      <c r="A199"/>
      <c r="B199" s="99"/>
      <c r="C199" s="99"/>
      <c r="D199" s="99"/>
      <c r="E199" s="99"/>
      <c r="F199" s="99"/>
      <c r="G199" s="99"/>
    </row>
    <row r="200" spans="1:7" x14ac:dyDescent="0.25">
      <c r="A200"/>
      <c r="B200" s="99"/>
      <c r="C200" s="99"/>
      <c r="D200" s="99"/>
      <c r="E200" s="99"/>
      <c r="F200" s="99"/>
      <c r="G200" s="99"/>
    </row>
    <row r="201" spans="1:7" x14ac:dyDescent="0.25">
      <c r="A201"/>
      <c r="B201" s="99"/>
      <c r="C201" s="99"/>
      <c r="D201" s="99"/>
      <c r="E201" s="99"/>
      <c r="F201" s="99"/>
      <c r="G201" s="99"/>
    </row>
    <row r="202" spans="1:7" x14ac:dyDescent="0.25">
      <c r="A202"/>
      <c r="B202" s="99"/>
      <c r="C202" s="99"/>
      <c r="D202" s="99"/>
      <c r="E202" s="99"/>
      <c r="F202" s="99"/>
      <c r="G202" s="99"/>
    </row>
    <row r="203" spans="1:7" x14ac:dyDescent="0.25">
      <c r="A203"/>
      <c r="B203" s="99"/>
      <c r="C203" s="99"/>
      <c r="D203" s="99"/>
      <c r="E203" s="99"/>
      <c r="F203" s="99"/>
      <c r="G203" s="99"/>
    </row>
    <row r="204" spans="1:7" x14ac:dyDescent="0.25">
      <c r="A204"/>
      <c r="B204" s="99"/>
      <c r="C204" s="99"/>
      <c r="D204" s="99"/>
      <c r="E204" s="99"/>
      <c r="F204" s="99"/>
      <c r="G204" s="99"/>
    </row>
    <row r="205" spans="1:7" x14ac:dyDescent="0.25">
      <c r="A205"/>
      <c r="B205" s="99"/>
      <c r="C205" s="99"/>
      <c r="D205" s="99"/>
      <c r="E205" s="99"/>
      <c r="F205" s="99"/>
      <c r="G205" s="99"/>
    </row>
    <row r="206" spans="1:7" x14ac:dyDescent="0.25">
      <c r="A206"/>
      <c r="B206" s="99"/>
      <c r="C206" s="99"/>
      <c r="D206" s="99"/>
      <c r="E206" s="99"/>
      <c r="F206" s="99"/>
      <c r="G206" s="99"/>
    </row>
    <row r="207" spans="1:7" x14ac:dyDescent="0.25">
      <c r="A207"/>
      <c r="B207" s="99"/>
      <c r="C207" s="99"/>
      <c r="D207" s="99"/>
      <c r="E207" s="99"/>
      <c r="F207" s="99"/>
      <c r="G207" s="99"/>
    </row>
    <row r="208" spans="1:7" x14ac:dyDescent="0.25">
      <c r="A208"/>
      <c r="B208" s="99"/>
      <c r="C208" s="99"/>
      <c r="D208" s="99"/>
      <c r="E208" s="99"/>
      <c r="F208" s="99"/>
      <c r="G208" s="99"/>
    </row>
    <row r="209" spans="1:7" x14ac:dyDescent="0.25">
      <c r="A209"/>
      <c r="B209" s="99"/>
      <c r="C209" s="99"/>
      <c r="D209" s="99"/>
      <c r="E209" s="99"/>
      <c r="F209" s="99"/>
      <c r="G209" s="99"/>
    </row>
    <row r="210" spans="1:7" x14ac:dyDescent="0.25">
      <c r="A210"/>
      <c r="B210" s="99"/>
      <c r="C210" s="99"/>
      <c r="D210" s="99"/>
      <c r="E210" s="99"/>
      <c r="F210" s="99"/>
      <c r="G210" s="99"/>
    </row>
    <row r="211" spans="1:7" x14ac:dyDescent="0.25">
      <c r="A211"/>
      <c r="B211" s="99"/>
      <c r="C211" s="99"/>
      <c r="D211" s="99"/>
      <c r="E211" s="99"/>
      <c r="F211" s="99"/>
      <c r="G211" s="99"/>
    </row>
    <row r="212" spans="1:7" x14ac:dyDescent="0.25">
      <c r="A212"/>
      <c r="B212" s="99"/>
      <c r="C212" s="99"/>
      <c r="D212" s="99"/>
      <c r="E212" s="99"/>
      <c r="F212" s="99"/>
      <c r="G212" s="99"/>
    </row>
    <row r="213" spans="1:7" x14ac:dyDescent="0.25">
      <c r="A213"/>
      <c r="B213" s="99"/>
      <c r="C213" s="99"/>
      <c r="D213" s="99"/>
      <c r="E213" s="99"/>
      <c r="F213" s="99"/>
      <c r="G213" s="99"/>
    </row>
    <row r="214" spans="1:7" x14ac:dyDescent="0.25">
      <c r="A214"/>
      <c r="B214" s="99"/>
      <c r="C214" s="99"/>
      <c r="D214" s="99"/>
      <c r="E214" s="99"/>
      <c r="F214" s="99"/>
      <c r="G214" s="99"/>
    </row>
    <row r="215" spans="1:7" x14ac:dyDescent="0.25">
      <c r="A215"/>
      <c r="B215" s="99"/>
      <c r="C215" s="99"/>
      <c r="D215" s="99"/>
      <c r="E215" s="99"/>
      <c r="F215" s="99"/>
      <c r="G215" s="99"/>
    </row>
    <row r="216" spans="1:7" x14ac:dyDescent="0.25">
      <c r="A216"/>
      <c r="B216" s="99"/>
      <c r="C216" s="99"/>
      <c r="D216" s="99"/>
      <c r="E216" s="99"/>
      <c r="F216" s="99"/>
      <c r="G216" s="99"/>
    </row>
    <row r="217" spans="1:7" x14ac:dyDescent="0.25">
      <c r="A217"/>
      <c r="B217" s="99"/>
      <c r="C217" s="99"/>
      <c r="D217" s="99"/>
      <c r="E217" s="99"/>
      <c r="F217" s="99"/>
      <c r="G217" s="99"/>
    </row>
    <row r="218" spans="1:7" x14ac:dyDescent="0.25">
      <c r="A218"/>
      <c r="B218" s="99"/>
      <c r="C218" s="99"/>
      <c r="D218" s="99"/>
      <c r="E218" s="99"/>
      <c r="F218" s="99"/>
      <c r="G218" s="99"/>
    </row>
    <row r="219" spans="1:7" x14ac:dyDescent="0.25">
      <c r="A219"/>
      <c r="B219" s="99"/>
      <c r="C219" s="99"/>
      <c r="D219" s="99"/>
      <c r="E219" s="99"/>
      <c r="F219" s="99"/>
      <c r="G219" s="99"/>
    </row>
    <row r="220" spans="1:7" x14ac:dyDescent="0.25">
      <c r="A220"/>
      <c r="B220" s="99"/>
      <c r="C220" s="99"/>
      <c r="D220" s="99"/>
      <c r="E220" s="99"/>
      <c r="F220" s="99"/>
      <c r="G220" s="99"/>
    </row>
    <row r="221" spans="1:7" x14ac:dyDescent="0.25">
      <c r="A221"/>
      <c r="B221" s="99"/>
      <c r="C221" s="99"/>
      <c r="D221" s="99"/>
      <c r="E221" s="99"/>
      <c r="F221" s="99"/>
      <c r="G221" s="99"/>
    </row>
    <row r="222" spans="1:7" x14ac:dyDescent="0.25">
      <c r="A222"/>
      <c r="B222" s="99"/>
      <c r="C222" s="99"/>
      <c r="D222" s="99"/>
      <c r="E222" s="99"/>
      <c r="F222" s="99"/>
      <c r="G222" s="99"/>
    </row>
    <row r="223" spans="1:7" x14ac:dyDescent="0.25">
      <c r="A223"/>
      <c r="B223" s="99"/>
      <c r="C223" s="99"/>
      <c r="D223" s="99"/>
      <c r="E223" s="99"/>
      <c r="F223" s="99"/>
      <c r="G223" s="99"/>
    </row>
    <row r="224" spans="1:7" x14ac:dyDescent="0.25">
      <c r="A224"/>
      <c r="B224" s="99"/>
      <c r="C224" s="99"/>
      <c r="D224" s="99"/>
      <c r="E224" s="99"/>
      <c r="F224" s="99"/>
      <c r="G224" s="99"/>
    </row>
    <row r="225" spans="1:7" x14ac:dyDescent="0.25">
      <c r="A225"/>
      <c r="B225" s="99"/>
      <c r="C225" s="99"/>
      <c r="D225" s="99"/>
      <c r="E225" s="99"/>
      <c r="F225" s="99"/>
      <c r="G225" s="99"/>
    </row>
    <row r="226" spans="1:7" x14ac:dyDescent="0.25">
      <c r="A226"/>
      <c r="B226" s="99"/>
      <c r="C226" s="99"/>
      <c r="D226" s="99"/>
      <c r="E226" s="99"/>
      <c r="F226" s="99"/>
      <c r="G226" s="99"/>
    </row>
    <row r="227" spans="1:7" x14ac:dyDescent="0.25">
      <c r="A227"/>
      <c r="B227" s="99"/>
      <c r="C227" s="99"/>
      <c r="D227" s="99"/>
      <c r="E227" s="99"/>
      <c r="F227" s="99"/>
      <c r="G227" s="99"/>
    </row>
    <row r="228" spans="1:7" x14ac:dyDescent="0.25">
      <c r="A228"/>
      <c r="B228" s="99"/>
      <c r="C228" s="99"/>
      <c r="D228" s="99"/>
      <c r="E228" s="99"/>
      <c r="F228" s="99"/>
      <c r="G228" s="99"/>
    </row>
    <row r="229" spans="1:7" x14ac:dyDescent="0.25">
      <c r="A229"/>
      <c r="B229" s="99"/>
      <c r="C229" s="99"/>
      <c r="D229" s="99"/>
      <c r="E229" s="99"/>
      <c r="F229" s="99"/>
      <c r="G229" s="99"/>
    </row>
    <row r="230" spans="1:7" x14ac:dyDescent="0.25">
      <c r="A230"/>
      <c r="B230" s="99"/>
      <c r="C230" s="99"/>
      <c r="D230" s="99"/>
      <c r="E230" s="99"/>
      <c r="F230" s="99"/>
      <c r="G230" s="99"/>
    </row>
    <row r="231" spans="1:7" x14ac:dyDescent="0.25">
      <c r="A231"/>
      <c r="B231" s="99"/>
      <c r="C231" s="99"/>
      <c r="D231" s="99"/>
      <c r="E231" s="99"/>
      <c r="F231" s="99"/>
      <c r="G231" s="99"/>
    </row>
    <row r="232" spans="1:7" x14ac:dyDescent="0.25">
      <c r="A232"/>
      <c r="B232" s="99"/>
      <c r="C232" s="99"/>
      <c r="D232" s="99"/>
      <c r="E232" s="99"/>
      <c r="F232" s="99"/>
      <c r="G232" s="99"/>
    </row>
    <row r="233" spans="1:7" x14ac:dyDescent="0.25">
      <c r="A233"/>
      <c r="B233" s="99"/>
      <c r="C233" s="99"/>
      <c r="D233" s="99"/>
      <c r="E233" s="99"/>
      <c r="F233" s="99"/>
      <c r="G233" s="99"/>
    </row>
    <row r="234" spans="1:7" x14ac:dyDescent="0.25">
      <c r="A234"/>
      <c r="B234" s="99"/>
      <c r="C234" s="99"/>
      <c r="D234" s="99"/>
      <c r="E234" s="99"/>
      <c r="F234" s="99"/>
      <c r="G234" s="99"/>
    </row>
    <row r="235" spans="1:7" x14ac:dyDescent="0.25">
      <c r="A235"/>
      <c r="B235" s="99"/>
      <c r="C235" s="99"/>
      <c r="D235" s="99"/>
      <c r="E235" s="99"/>
      <c r="F235" s="99"/>
      <c r="G235" s="99"/>
    </row>
    <row r="236" spans="1:7" x14ac:dyDescent="0.25">
      <c r="A236"/>
      <c r="B236" s="99"/>
      <c r="C236" s="99"/>
      <c r="D236" s="99"/>
      <c r="E236" s="99"/>
      <c r="F236" s="99"/>
      <c r="G236" s="99"/>
    </row>
    <row r="237" spans="1:7" x14ac:dyDescent="0.25">
      <c r="A237"/>
      <c r="B237" s="99"/>
      <c r="C237" s="99"/>
      <c r="D237" s="99"/>
      <c r="E237" s="99"/>
      <c r="F237" s="99"/>
      <c r="G237" s="99"/>
    </row>
    <row r="238" spans="1:7" x14ac:dyDescent="0.25">
      <c r="A238"/>
      <c r="B238" s="99"/>
      <c r="C238" s="99"/>
      <c r="D238" s="99"/>
      <c r="E238" s="99"/>
      <c r="F238" s="99"/>
      <c r="G238" s="99"/>
    </row>
    <row r="239" spans="1:7" x14ac:dyDescent="0.25">
      <c r="A239"/>
      <c r="B239" s="99"/>
      <c r="C239" s="99"/>
      <c r="D239" s="99"/>
      <c r="E239" s="99"/>
      <c r="F239" s="99"/>
      <c r="G239" s="99"/>
    </row>
    <row r="240" spans="1:7" x14ac:dyDescent="0.25">
      <c r="A240"/>
      <c r="B240" s="99"/>
      <c r="C240" s="99"/>
      <c r="D240" s="99"/>
      <c r="E240" s="99"/>
      <c r="F240" s="99"/>
      <c r="G240" s="99"/>
    </row>
    <row r="241" spans="1:7" x14ac:dyDescent="0.25">
      <c r="A241"/>
      <c r="B241" s="99"/>
      <c r="C241" s="99"/>
      <c r="D241" s="99"/>
      <c r="E241" s="99"/>
      <c r="F241" s="99"/>
      <c r="G241" s="99"/>
    </row>
    <row r="242" spans="1:7" x14ac:dyDescent="0.25">
      <c r="A242"/>
      <c r="B242" s="99"/>
      <c r="C242" s="99"/>
      <c r="D242" s="99"/>
      <c r="E242" s="99"/>
      <c r="F242" s="99"/>
      <c r="G242" s="99"/>
    </row>
    <row r="243" spans="1:7" x14ac:dyDescent="0.25">
      <c r="A243"/>
      <c r="B243" s="99"/>
      <c r="C243" s="99"/>
      <c r="D243" s="99"/>
      <c r="E243" s="99"/>
      <c r="F243" s="99"/>
      <c r="G243" s="99"/>
    </row>
    <row r="244" spans="1:7" x14ac:dyDescent="0.25">
      <c r="A244"/>
      <c r="B244" s="99"/>
      <c r="C244" s="99"/>
      <c r="D244" s="99"/>
      <c r="E244" s="99"/>
      <c r="F244" s="99"/>
      <c r="G244" s="99"/>
    </row>
    <row r="245" spans="1:7" x14ac:dyDescent="0.25">
      <c r="A245"/>
      <c r="B245" s="99"/>
      <c r="C245" s="99"/>
      <c r="D245" s="99"/>
      <c r="E245" s="99"/>
      <c r="F245" s="99"/>
      <c r="G245" s="99"/>
    </row>
    <row r="246" spans="1:7" x14ac:dyDescent="0.25">
      <c r="A246"/>
      <c r="B246" s="99"/>
      <c r="C246" s="99"/>
      <c r="D246" s="99"/>
      <c r="E246" s="99"/>
      <c r="F246" s="99"/>
      <c r="G246" s="99"/>
    </row>
    <row r="247" spans="1:7" x14ac:dyDescent="0.25">
      <c r="A247"/>
      <c r="B247" s="99"/>
      <c r="C247" s="99"/>
      <c r="D247" s="99"/>
      <c r="E247" s="99"/>
      <c r="F247" s="99"/>
      <c r="G247" s="99"/>
    </row>
    <row r="248" spans="1:7" x14ac:dyDescent="0.25">
      <c r="A248"/>
      <c r="B248" s="99"/>
      <c r="C248" s="99"/>
      <c r="D248" s="99"/>
      <c r="E248" s="99"/>
      <c r="F248" s="99"/>
      <c r="G248" s="99"/>
    </row>
    <row r="249" spans="1:7" x14ac:dyDescent="0.25">
      <c r="A249"/>
      <c r="B249" s="99"/>
      <c r="C249" s="99"/>
      <c r="D249" s="99"/>
      <c r="E249" s="99"/>
      <c r="F249" s="99"/>
      <c r="G249" s="99"/>
    </row>
    <row r="250" spans="1:7" x14ac:dyDescent="0.25">
      <c r="A250"/>
      <c r="B250" s="99"/>
      <c r="C250" s="99"/>
      <c r="D250" s="99"/>
      <c r="E250" s="99"/>
      <c r="F250" s="99"/>
      <c r="G250" s="99"/>
    </row>
    <row r="251" spans="1:7" x14ac:dyDescent="0.25">
      <c r="A251"/>
      <c r="B251" s="99"/>
      <c r="C251" s="99"/>
      <c r="D251" s="99"/>
      <c r="E251" s="99"/>
      <c r="F251" s="99"/>
      <c r="G251" s="99"/>
    </row>
    <row r="252" spans="1:7" x14ac:dyDescent="0.25">
      <c r="A252"/>
      <c r="B252" s="99"/>
      <c r="C252" s="99"/>
      <c r="D252" s="99"/>
      <c r="E252" s="99"/>
      <c r="F252" s="99"/>
      <c r="G252" s="99"/>
    </row>
    <row r="253" spans="1:7" x14ac:dyDescent="0.25">
      <c r="A253"/>
      <c r="B253" s="99"/>
      <c r="C253" s="99"/>
      <c r="D253" s="99"/>
      <c r="E253" s="99"/>
      <c r="F253" s="99"/>
      <c r="G253" s="99"/>
    </row>
    <row r="254" spans="1:7" x14ac:dyDescent="0.25">
      <c r="A254"/>
      <c r="B254" s="99"/>
      <c r="C254" s="99"/>
      <c r="D254" s="99"/>
      <c r="E254" s="99"/>
      <c r="F254" s="99"/>
      <c r="G254" s="99"/>
    </row>
    <row r="255" spans="1:7" x14ac:dyDescent="0.25">
      <c r="A255"/>
      <c r="B255" s="99"/>
      <c r="C255" s="99"/>
      <c r="D255" s="99"/>
      <c r="E255" s="99"/>
      <c r="F255" s="99"/>
      <c r="G255" s="99"/>
    </row>
    <row r="256" spans="1:7" x14ac:dyDescent="0.25">
      <c r="A256"/>
      <c r="B256" s="99"/>
      <c r="C256" s="99"/>
      <c r="D256" s="99"/>
      <c r="E256" s="99"/>
      <c r="F256" s="99"/>
      <c r="G256" s="99"/>
    </row>
    <row r="257" spans="1:7" x14ac:dyDescent="0.25">
      <c r="A257"/>
      <c r="B257" s="99"/>
      <c r="C257" s="99"/>
      <c r="D257" s="99"/>
      <c r="E257" s="99"/>
      <c r="F257" s="99"/>
      <c r="G257" s="99"/>
    </row>
    <row r="258" spans="1:7" x14ac:dyDescent="0.25">
      <c r="A258"/>
      <c r="B258" s="99"/>
      <c r="C258" s="99"/>
      <c r="D258" s="99"/>
      <c r="E258" s="99"/>
      <c r="F258" s="99"/>
      <c r="G258" s="99"/>
    </row>
    <row r="259" spans="1:7" x14ac:dyDescent="0.25">
      <c r="A259"/>
      <c r="B259" s="99"/>
      <c r="C259" s="99"/>
      <c r="D259" s="99"/>
      <c r="E259" s="99"/>
      <c r="F259" s="99"/>
      <c r="G259" s="99"/>
    </row>
    <row r="260" spans="1:7" x14ac:dyDescent="0.25">
      <c r="A260"/>
      <c r="B260" s="99"/>
      <c r="C260" s="99"/>
      <c r="D260" s="99"/>
      <c r="E260" s="99"/>
      <c r="F260" s="99"/>
      <c r="G260" s="99"/>
    </row>
    <row r="261" spans="1:7" x14ac:dyDescent="0.25">
      <c r="A261"/>
      <c r="B261" s="99"/>
      <c r="C261" s="99"/>
      <c r="D261" s="99"/>
      <c r="E261" s="99"/>
      <c r="F261" s="99"/>
      <c r="G261" s="99"/>
    </row>
    <row r="262" spans="1:7" x14ac:dyDescent="0.25">
      <c r="A262"/>
      <c r="B262" s="99"/>
      <c r="C262" s="99"/>
      <c r="D262" s="99"/>
      <c r="E262" s="99"/>
      <c r="F262" s="99"/>
      <c r="G262" s="99"/>
    </row>
    <row r="263" spans="1:7" x14ac:dyDescent="0.25">
      <c r="A263"/>
      <c r="B263" s="99"/>
      <c r="C263" s="99"/>
      <c r="D263" s="99"/>
      <c r="E263" s="99"/>
      <c r="F263" s="99"/>
      <c r="G263" s="99"/>
    </row>
    <row r="264" spans="1:7" x14ac:dyDescent="0.25">
      <c r="A264"/>
      <c r="B264" s="99"/>
      <c r="C264" s="99"/>
      <c r="D264" s="99"/>
      <c r="E264" s="99"/>
      <c r="F264" s="99"/>
      <c r="G264" s="99"/>
    </row>
    <row r="265" spans="1:7" x14ac:dyDescent="0.25">
      <c r="A265"/>
      <c r="B265" s="99"/>
      <c r="C265" s="99"/>
      <c r="D265" s="99"/>
      <c r="E265" s="99"/>
      <c r="F265" s="99"/>
      <c r="G265" s="99"/>
    </row>
    <row r="266" spans="1:7" x14ac:dyDescent="0.25">
      <c r="A266"/>
      <c r="B266" s="99"/>
      <c r="C266" s="99"/>
      <c r="D266" s="99"/>
      <c r="E266" s="99"/>
      <c r="F266" s="99"/>
      <c r="G266" s="99"/>
    </row>
    <row r="267" spans="1:7" x14ac:dyDescent="0.25">
      <c r="A267"/>
      <c r="B267" s="99"/>
      <c r="C267" s="99"/>
      <c r="D267" s="99"/>
      <c r="E267" s="99"/>
      <c r="F267" s="99"/>
      <c r="G267" s="99"/>
    </row>
    <row r="268" spans="1:7" x14ac:dyDescent="0.25">
      <c r="A268"/>
      <c r="B268" s="99"/>
      <c r="C268" s="99"/>
      <c r="D268" s="99"/>
      <c r="E268" s="99"/>
      <c r="F268" s="99"/>
      <c r="G268" s="99"/>
    </row>
    <row r="269" spans="1:7" x14ac:dyDescent="0.25">
      <c r="A269"/>
      <c r="B269" s="99"/>
      <c r="C269" s="99"/>
      <c r="D269" s="99"/>
      <c r="E269" s="99"/>
      <c r="F269" s="99"/>
      <c r="G269" s="99"/>
    </row>
    <row r="270" spans="1:7" x14ac:dyDescent="0.25">
      <c r="A270"/>
      <c r="B270" s="99"/>
      <c r="C270" s="99"/>
      <c r="D270" s="99"/>
      <c r="E270" s="99"/>
      <c r="F270" s="99"/>
      <c r="G270" s="99"/>
    </row>
    <row r="271" spans="1:7" x14ac:dyDescent="0.25">
      <c r="A271"/>
      <c r="B271" s="99"/>
      <c r="C271" s="99"/>
      <c r="D271" s="99"/>
      <c r="E271" s="99"/>
      <c r="F271" s="99"/>
      <c r="G271" s="99"/>
    </row>
    <row r="272" spans="1:7" x14ac:dyDescent="0.25">
      <c r="A272"/>
      <c r="B272" s="99"/>
      <c r="C272" s="99"/>
      <c r="D272" s="99"/>
      <c r="E272" s="99"/>
      <c r="F272" s="99"/>
      <c r="G272" s="99"/>
    </row>
    <row r="273" spans="1:7" x14ac:dyDescent="0.25">
      <c r="A273"/>
      <c r="B273" s="99"/>
      <c r="C273" s="99"/>
      <c r="D273" s="99"/>
      <c r="E273" s="99"/>
      <c r="F273" s="99"/>
      <c r="G273" s="99"/>
    </row>
    <row r="274" spans="1:7" x14ac:dyDescent="0.25">
      <c r="A274"/>
      <c r="B274" s="99"/>
      <c r="C274" s="99"/>
      <c r="D274" s="99"/>
      <c r="E274" s="99"/>
      <c r="F274" s="99"/>
      <c r="G274" s="99"/>
    </row>
    <row r="275" spans="1:7" x14ac:dyDescent="0.25">
      <c r="A275"/>
      <c r="B275" s="99"/>
      <c r="C275" s="99"/>
      <c r="D275" s="99"/>
      <c r="E275" s="99"/>
      <c r="F275" s="99"/>
      <c r="G275" s="99"/>
    </row>
    <row r="276" spans="1:7" x14ac:dyDescent="0.25">
      <c r="A276"/>
      <c r="B276" s="99"/>
      <c r="C276" s="99"/>
      <c r="D276" s="99"/>
      <c r="E276" s="99"/>
      <c r="F276" s="99"/>
      <c r="G276" s="99"/>
    </row>
    <row r="277" spans="1:7" x14ac:dyDescent="0.25">
      <c r="A277"/>
      <c r="B277" s="99"/>
      <c r="C277" s="99"/>
      <c r="D277" s="99"/>
      <c r="E277" s="99"/>
      <c r="F277" s="99"/>
      <c r="G277" s="99"/>
    </row>
    <row r="278" spans="1:7" x14ac:dyDescent="0.25">
      <c r="A278"/>
      <c r="B278" s="99"/>
      <c r="C278" s="99"/>
      <c r="D278" s="99"/>
      <c r="E278" s="99"/>
      <c r="F278" s="99"/>
      <c r="G278" s="99"/>
    </row>
    <row r="279" spans="1:7" x14ac:dyDescent="0.25">
      <c r="A279"/>
      <c r="B279" s="99"/>
      <c r="C279" s="99"/>
      <c r="D279" s="99"/>
      <c r="E279" s="99"/>
      <c r="F279" s="99"/>
      <c r="G279" s="99"/>
    </row>
    <row r="280" spans="1:7" x14ac:dyDescent="0.25">
      <c r="A280"/>
      <c r="B280" s="99"/>
      <c r="C280" s="99"/>
      <c r="D280" s="99"/>
      <c r="E280" s="99"/>
      <c r="F280" s="99"/>
      <c r="G280" s="99"/>
    </row>
    <row r="281" spans="1:7" x14ac:dyDescent="0.25">
      <c r="A281"/>
      <c r="B281" s="99"/>
      <c r="C281" s="99"/>
      <c r="D281" s="99"/>
      <c r="E281" s="99"/>
      <c r="F281" s="99"/>
      <c r="G281" s="99"/>
    </row>
    <row r="282" spans="1:7" x14ac:dyDescent="0.25">
      <c r="A282"/>
      <c r="B282" s="99"/>
      <c r="C282" s="99"/>
      <c r="D282" s="99"/>
      <c r="E282" s="99"/>
      <c r="F282" s="99"/>
      <c r="G282" s="99"/>
    </row>
    <row r="283" spans="1:7" x14ac:dyDescent="0.25">
      <c r="A283"/>
      <c r="B283" s="99"/>
      <c r="C283" s="99"/>
      <c r="D283" s="99"/>
      <c r="E283" s="99"/>
      <c r="F283" s="99"/>
      <c r="G283" s="99"/>
    </row>
    <row r="284" spans="1:7" x14ac:dyDescent="0.25">
      <c r="A284"/>
      <c r="B284" s="99"/>
      <c r="C284" s="99"/>
      <c r="D284" s="99"/>
      <c r="E284" s="99"/>
      <c r="F284" s="99"/>
      <c r="G284" s="99"/>
    </row>
    <row r="285" spans="1:7" x14ac:dyDescent="0.25">
      <c r="A285"/>
      <c r="B285" s="99"/>
      <c r="C285" s="99"/>
      <c r="D285" s="99"/>
      <c r="E285" s="99"/>
      <c r="F285" s="99"/>
      <c r="G285" s="99"/>
    </row>
    <row r="286" spans="1:7" x14ac:dyDescent="0.25">
      <c r="A286"/>
      <c r="B286" s="99"/>
      <c r="C286" s="99"/>
      <c r="D286" s="99"/>
      <c r="E286" s="99"/>
      <c r="F286" s="99"/>
      <c r="G286" s="99"/>
    </row>
    <row r="287" spans="1:7" x14ac:dyDescent="0.25">
      <c r="A287"/>
      <c r="B287" s="99"/>
      <c r="C287" s="99"/>
      <c r="D287" s="99"/>
      <c r="E287" s="99"/>
      <c r="F287" s="99"/>
      <c r="G287" s="99"/>
    </row>
    <row r="288" spans="1:7" x14ac:dyDescent="0.25">
      <c r="A288"/>
      <c r="B288" s="99"/>
      <c r="C288" s="99"/>
      <c r="D288" s="99"/>
      <c r="E288" s="99"/>
      <c r="F288" s="99"/>
      <c r="G288" s="99"/>
    </row>
    <row r="289" spans="1:7" x14ac:dyDescent="0.25">
      <c r="A289"/>
      <c r="B289" s="99"/>
      <c r="C289" s="99"/>
      <c r="D289" s="99"/>
      <c r="E289" s="99"/>
      <c r="F289" s="99"/>
      <c r="G289" s="99"/>
    </row>
    <row r="290" spans="1:7" x14ac:dyDescent="0.25">
      <c r="A290"/>
      <c r="B290" s="99"/>
      <c r="C290" s="99"/>
      <c r="D290" s="99"/>
      <c r="E290" s="99"/>
      <c r="F290" s="99"/>
      <c r="G290" s="99"/>
    </row>
    <row r="291" spans="1:7" x14ac:dyDescent="0.25">
      <c r="A291"/>
      <c r="B291" s="99"/>
      <c r="C291" s="99"/>
      <c r="D291" s="99"/>
      <c r="E291" s="99"/>
      <c r="F291" s="99"/>
      <c r="G291" s="99"/>
    </row>
    <row r="292" spans="1:7" x14ac:dyDescent="0.25">
      <c r="A292"/>
      <c r="B292" s="99"/>
      <c r="C292" s="99"/>
      <c r="D292" s="99"/>
      <c r="E292" s="99"/>
      <c r="F292" s="99"/>
      <c r="G292" s="99"/>
    </row>
    <row r="293" spans="1:7" x14ac:dyDescent="0.25">
      <c r="A293"/>
      <c r="B293" s="99"/>
      <c r="C293" s="99"/>
      <c r="D293" s="99"/>
      <c r="E293" s="99"/>
      <c r="F293" s="99"/>
      <c r="G293" s="99"/>
    </row>
    <row r="294" spans="1:7" x14ac:dyDescent="0.25">
      <c r="A294"/>
      <c r="B294" s="99"/>
      <c r="C294" s="99"/>
      <c r="D294" s="99"/>
      <c r="E294" s="99"/>
      <c r="F294" s="99"/>
      <c r="G294" s="99"/>
    </row>
    <row r="295" spans="1:7" x14ac:dyDescent="0.25">
      <c r="A295"/>
      <c r="B295" s="99"/>
      <c r="C295" s="99"/>
      <c r="D295" s="99"/>
      <c r="E295" s="99"/>
      <c r="F295" s="99"/>
      <c r="G295" s="99"/>
    </row>
    <row r="296" spans="1:7" x14ac:dyDescent="0.25">
      <c r="A296"/>
      <c r="B296" s="99"/>
      <c r="C296" s="99"/>
      <c r="D296" s="99"/>
      <c r="E296" s="99"/>
      <c r="F296" s="99"/>
      <c r="G296" s="99"/>
    </row>
    <row r="297" spans="1:7" x14ac:dyDescent="0.25">
      <c r="A297"/>
      <c r="B297" s="99"/>
      <c r="C297" s="99"/>
      <c r="D297" s="99"/>
      <c r="E297" s="99"/>
      <c r="F297" s="99"/>
      <c r="G297" s="99"/>
    </row>
    <row r="298" spans="1:7" x14ac:dyDescent="0.25">
      <c r="A298"/>
      <c r="B298" s="99"/>
      <c r="C298" s="99"/>
      <c r="D298" s="99"/>
      <c r="E298" s="99"/>
      <c r="F298" s="99"/>
      <c r="G298" s="99"/>
    </row>
    <row r="299" spans="1:7" x14ac:dyDescent="0.25">
      <c r="A299"/>
      <c r="B299" s="99"/>
      <c r="C299" s="99"/>
      <c r="D299" s="99"/>
      <c r="E299" s="99"/>
      <c r="F299" s="99"/>
      <c r="G299" s="99"/>
    </row>
    <row r="300" spans="1:7" x14ac:dyDescent="0.25">
      <c r="A300"/>
      <c r="B300" s="99"/>
      <c r="C300" s="99"/>
      <c r="D300" s="99"/>
      <c r="E300" s="99"/>
      <c r="F300" s="99"/>
      <c r="G300" s="99"/>
    </row>
    <row r="301" spans="1:7" x14ac:dyDescent="0.25">
      <c r="A301"/>
      <c r="B301" s="99"/>
      <c r="C301" s="99"/>
      <c r="D301" s="99"/>
      <c r="E301" s="99"/>
      <c r="F301" s="99"/>
      <c r="G301" s="99"/>
    </row>
    <row r="302" spans="1:7" x14ac:dyDescent="0.25">
      <c r="A302"/>
      <c r="B302" s="99"/>
      <c r="C302" s="99"/>
      <c r="D302" s="99"/>
      <c r="E302" s="99"/>
      <c r="F302" s="99"/>
      <c r="G302" s="99"/>
    </row>
    <row r="303" spans="1:7" x14ac:dyDescent="0.25">
      <c r="A303"/>
      <c r="B303" s="99"/>
      <c r="C303" s="99"/>
      <c r="D303" s="99"/>
      <c r="E303" s="99"/>
      <c r="F303" s="99"/>
      <c r="G303" s="99"/>
    </row>
    <row r="304" spans="1:7" x14ac:dyDescent="0.25">
      <c r="A304"/>
      <c r="B304" s="99"/>
      <c r="C304" s="99"/>
      <c r="D304" s="99"/>
      <c r="E304" s="99"/>
      <c r="F304" s="99"/>
      <c r="G304" s="99"/>
    </row>
    <row r="305" spans="1:7" x14ac:dyDescent="0.25">
      <c r="A305"/>
      <c r="B305" s="99"/>
      <c r="C305" s="99"/>
      <c r="D305" s="99"/>
      <c r="E305" s="99"/>
      <c r="F305" s="99"/>
      <c r="G305" s="99"/>
    </row>
    <row r="306" spans="1:7" x14ac:dyDescent="0.25">
      <c r="A306"/>
      <c r="B306" s="99"/>
      <c r="C306" s="99"/>
      <c r="D306" s="99"/>
      <c r="E306" s="99"/>
      <c r="F306" s="99"/>
      <c r="G306" s="99"/>
    </row>
    <row r="307" spans="1:7" x14ac:dyDescent="0.25">
      <c r="A307"/>
      <c r="B307" s="99"/>
      <c r="C307" s="99"/>
      <c r="D307" s="99"/>
      <c r="E307" s="99"/>
      <c r="F307" s="99"/>
      <c r="G307" s="99"/>
    </row>
    <row r="308" spans="1:7" x14ac:dyDescent="0.25">
      <c r="A308"/>
      <c r="B308" s="99"/>
      <c r="C308" s="99"/>
      <c r="D308" s="99"/>
      <c r="E308" s="99"/>
      <c r="F308" s="99"/>
      <c r="G308" s="99"/>
    </row>
    <row r="309" spans="1:7" x14ac:dyDescent="0.25">
      <c r="A309"/>
      <c r="B309" s="99"/>
      <c r="C309" s="99"/>
      <c r="D309" s="99"/>
      <c r="E309" s="99"/>
      <c r="F309" s="99"/>
      <c r="G309" s="99"/>
    </row>
    <row r="310" spans="1:7" x14ac:dyDescent="0.25">
      <c r="A310"/>
      <c r="B310" s="99"/>
      <c r="C310" s="99"/>
      <c r="D310" s="99"/>
      <c r="E310" s="99"/>
      <c r="F310" s="99"/>
      <c r="G310" s="99"/>
    </row>
    <row r="311" spans="1:7" x14ac:dyDescent="0.25">
      <c r="A311"/>
      <c r="B311" s="99"/>
      <c r="C311" s="99"/>
      <c r="D311" s="99"/>
      <c r="E311" s="99"/>
      <c r="F311" s="99"/>
      <c r="G311" s="99"/>
    </row>
    <row r="312" spans="1:7" x14ac:dyDescent="0.25">
      <c r="A312"/>
      <c r="B312" s="99"/>
      <c r="C312" s="99"/>
      <c r="D312" s="99"/>
      <c r="E312" s="99"/>
      <c r="F312" s="99"/>
      <c r="G312" s="99"/>
    </row>
    <row r="313" spans="1:7" x14ac:dyDescent="0.25">
      <c r="A313"/>
      <c r="B313" s="99"/>
      <c r="C313" s="99"/>
      <c r="D313" s="99"/>
      <c r="E313" s="99"/>
      <c r="F313" s="99"/>
      <c r="G313" s="99"/>
    </row>
    <row r="314" spans="1:7" x14ac:dyDescent="0.25">
      <c r="A314"/>
      <c r="B314" s="99"/>
      <c r="C314" s="99"/>
      <c r="D314" s="99"/>
      <c r="E314" s="99"/>
      <c r="F314" s="99"/>
      <c r="G314" s="99"/>
    </row>
    <row r="315" spans="1:7" x14ac:dyDescent="0.25">
      <c r="A315"/>
      <c r="B315" s="99"/>
      <c r="C315" s="99"/>
      <c r="D315" s="99"/>
      <c r="E315" s="99"/>
      <c r="F315" s="99"/>
      <c r="G315" s="99"/>
    </row>
    <row r="316" spans="1:7" x14ac:dyDescent="0.25">
      <c r="A316"/>
      <c r="B316" s="99"/>
      <c r="C316" s="99"/>
      <c r="D316" s="99"/>
      <c r="E316" s="99"/>
      <c r="F316" s="99"/>
      <c r="G316" s="99"/>
    </row>
    <row r="317" spans="1:7" x14ac:dyDescent="0.25">
      <c r="A317"/>
      <c r="B317" s="99"/>
      <c r="C317" s="99"/>
      <c r="D317" s="99"/>
      <c r="E317" s="99"/>
      <c r="F317" s="99"/>
      <c r="G317" s="99"/>
    </row>
    <row r="318" spans="1:7" x14ac:dyDescent="0.25">
      <c r="A318"/>
      <c r="B318" s="99"/>
      <c r="C318" s="99"/>
      <c r="D318" s="99"/>
      <c r="E318" s="99"/>
      <c r="F318" s="99"/>
      <c r="G318" s="99"/>
    </row>
    <row r="319" spans="1:7" x14ac:dyDescent="0.25">
      <c r="A319"/>
      <c r="B319" s="99"/>
      <c r="C319" s="99"/>
      <c r="D319" s="99"/>
      <c r="E319" s="99"/>
      <c r="F319" s="99"/>
      <c r="G319" s="99"/>
    </row>
    <row r="320" spans="1:7" x14ac:dyDescent="0.25">
      <c r="A320"/>
      <c r="B320" s="99"/>
      <c r="C320" s="99"/>
      <c r="D320" s="99"/>
      <c r="E320" s="99"/>
      <c r="F320" s="99"/>
      <c r="G320" s="99"/>
    </row>
    <row r="321" spans="1:7" x14ac:dyDescent="0.25">
      <c r="A321"/>
      <c r="B321" s="99"/>
      <c r="C321" s="99"/>
      <c r="D321" s="99"/>
      <c r="E321" s="99"/>
      <c r="F321" s="99"/>
      <c r="G321" s="99"/>
    </row>
    <row r="322" spans="1:7" x14ac:dyDescent="0.25">
      <c r="A322"/>
      <c r="B322" s="99"/>
      <c r="C322" s="99"/>
      <c r="D322" s="99"/>
      <c r="E322" s="99"/>
      <c r="F322" s="99"/>
      <c r="G322" s="99"/>
    </row>
    <row r="323" spans="1:7" x14ac:dyDescent="0.25">
      <c r="A323"/>
      <c r="B323" s="99"/>
      <c r="C323" s="99"/>
      <c r="D323" s="99"/>
      <c r="E323" s="99"/>
      <c r="F323" s="99"/>
      <c r="G323" s="99"/>
    </row>
    <row r="324" spans="1:7" x14ac:dyDescent="0.25">
      <c r="A324"/>
      <c r="B324" s="99"/>
      <c r="C324" s="99"/>
      <c r="D324" s="99"/>
      <c r="E324" s="99"/>
      <c r="F324" s="99"/>
      <c r="G324" s="99"/>
    </row>
    <row r="325" spans="1:7" x14ac:dyDescent="0.25">
      <c r="A325"/>
      <c r="B325" s="99"/>
      <c r="C325" s="99"/>
      <c r="D325" s="99"/>
      <c r="E325" s="99"/>
      <c r="F325" s="99"/>
      <c r="G325" s="99"/>
    </row>
    <row r="326" spans="1:7" x14ac:dyDescent="0.25">
      <c r="A326"/>
      <c r="B326" s="99"/>
      <c r="C326" s="99"/>
      <c r="D326" s="99"/>
      <c r="E326" s="99"/>
      <c r="F326" s="99"/>
      <c r="G326" s="99"/>
    </row>
    <row r="327" spans="1:7" x14ac:dyDescent="0.25">
      <c r="A327"/>
      <c r="B327" s="99"/>
      <c r="C327" s="99"/>
      <c r="D327" s="99"/>
      <c r="E327" s="99"/>
      <c r="F327" s="99"/>
      <c r="G327" s="99"/>
    </row>
    <row r="328" spans="1:7" x14ac:dyDescent="0.25">
      <c r="A328"/>
      <c r="B328" s="99"/>
      <c r="C328" s="99"/>
      <c r="D328" s="99"/>
      <c r="E328" s="99"/>
      <c r="F328" s="99"/>
      <c r="G328" s="99"/>
    </row>
    <row r="329" spans="1:7" x14ac:dyDescent="0.25">
      <c r="A329"/>
      <c r="B329" s="99"/>
      <c r="C329" s="99"/>
      <c r="D329" s="99"/>
      <c r="E329" s="99"/>
      <c r="F329" s="99"/>
      <c r="G329" s="99"/>
    </row>
    <row r="330" spans="1:7" x14ac:dyDescent="0.25">
      <c r="A330"/>
      <c r="B330" s="99"/>
      <c r="C330" s="99"/>
      <c r="D330" s="99"/>
      <c r="E330" s="99"/>
      <c r="F330" s="99"/>
      <c r="G330" s="99"/>
    </row>
    <row r="331" spans="1:7" x14ac:dyDescent="0.25">
      <c r="A331"/>
      <c r="B331" s="99"/>
      <c r="C331" s="99"/>
      <c r="D331" s="99"/>
      <c r="E331" s="99"/>
      <c r="F331" s="99"/>
      <c r="G331" s="99"/>
    </row>
    <row r="332" spans="1:7" x14ac:dyDescent="0.25">
      <c r="A332"/>
      <c r="B332" s="99"/>
      <c r="C332" s="99"/>
      <c r="D332" s="99"/>
      <c r="E332" s="99"/>
      <c r="F332" s="99"/>
      <c r="G332" s="99"/>
    </row>
    <row r="333" spans="1:7" x14ac:dyDescent="0.25">
      <c r="A333"/>
      <c r="B333" s="99"/>
      <c r="C333" s="99"/>
      <c r="D333" s="99"/>
      <c r="E333" s="99"/>
      <c r="F333" s="99"/>
      <c r="G333" s="99"/>
    </row>
    <row r="334" spans="1:7" x14ac:dyDescent="0.25">
      <c r="A334"/>
      <c r="B334" s="99"/>
      <c r="C334" s="99"/>
      <c r="D334" s="99"/>
      <c r="E334" s="99"/>
      <c r="F334" s="99"/>
      <c r="G334" s="99"/>
    </row>
    <row r="335" spans="1:7" x14ac:dyDescent="0.25">
      <c r="A335"/>
      <c r="B335" s="99"/>
      <c r="C335" s="99"/>
      <c r="D335" s="99"/>
      <c r="E335" s="99"/>
      <c r="F335" s="99"/>
      <c r="G335" s="99"/>
    </row>
    <row r="336" spans="1:7" x14ac:dyDescent="0.25">
      <c r="A336"/>
      <c r="B336" s="99"/>
      <c r="C336" s="99"/>
      <c r="D336" s="99"/>
      <c r="E336" s="99"/>
      <c r="F336" s="99"/>
      <c r="G336" s="99"/>
    </row>
    <row r="337" spans="1:7" x14ac:dyDescent="0.25">
      <c r="A337"/>
      <c r="B337" s="99"/>
      <c r="C337" s="99"/>
      <c r="D337" s="99"/>
      <c r="E337" s="99"/>
      <c r="F337" s="99"/>
      <c r="G337" s="99"/>
    </row>
    <row r="338" spans="1:7" x14ac:dyDescent="0.25">
      <c r="A338"/>
      <c r="B338" s="99"/>
      <c r="C338" s="99"/>
      <c r="D338" s="99"/>
      <c r="E338" s="99"/>
      <c r="F338" s="99"/>
      <c r="G338" s="99"/>
    </row>
    <row r="339" spans="1:7" x14ac:dyDescent="0.25">
      <c r="A339"/>
      <c r="B339" s="99"/>
      <c r="C339" s="99"/>
      <c r="D339" s="99"/>
      <c r="E339" s="99"/>
      <c r="F339" s="99"/>
      <c r="G339" s="99"/>
    </row>
    <row r="340" spans="1:7" x14ac:dyDescent="0.25">
      <c r="A340"/>
      <c r="B340" s="99"/>
      <c r="C340" s="99"/>
      <c r="D340" s="99"/>
      <c r="E340" s="99"/>
      <c r="F340" s="99"/>
      <c r="G340" s="99"/>
    </row>
    <row r="341" spans="1:7" x14ac:dyDescent="0.25">
      <c r="A341"/>
      <c r="B341" s="99"/>
      <c r="C341" s="99"/>
      <c r="D341" s="99"/>
      <c r="E341" s="99"/>
      <c r="F341" s="99"/>
      <c r="G341" s="99"/>
    </row>
    <row r="342" spans="1:7" x14ac:dyDescent="0.25">
      <c r="A342"/>
      <c r="B342" s="99"/>
      <c r="C342" s="99"/>
      <c r="D342" s="99"/>
      <c r="E342" s="99"/>
      <c r="F342" s="99"/>
      <c r="G342" s="99"/>
    </row>
    <row r="343" spans="1:7" x14ac:dyDescent="0.25">
      <c r="A343"/>
      <c r="B343" s="99"/>
      <c r="C343" s="99"/>
      <c r="D343" s="99"/>
      <c r="E343" s="99"/>
      <c r="F343" s="99"/>
      <c r="G343" s="99"/>
    </row>
    <row r="344" spans="1:7" x14ac:dyDescent="0.25">
      <c r="A344"/>
      <c r="B344" s="99"/>
      <c r="C344" s="99"/>
      <c r="D344" s="99"/>
      <c r="E344" s="99"/>
      <c r="F344" s="99"/>
      <c r="G344" s="99"/>
    </row>
    <row r="345" spans="1:7" x14ac:dyDescent="0.25">
      <c r="A345"/>
      <c r="B345" s="99"/>
      <c r="C345" s="99"/>
      <c r="D345" s="99"/>
      <c r="E345" s="99"/>
      <c r="F345" s="99"/>
      <c r="G345" s="99"/>
    </row>
    <row r="346" spans="1:7" x14ac:dyDescent="0.25">
      <c r="A346"/>
      <c r="B346" s="99"/>
      <c r="C346" s="99"/>
      <c r="D346" s="99"/>
      <c r="E346" s="99"/>
      <c r="F346" s="99"/>
      <c r="G346" s="99"/>
    </row>
    <row r="347" spans="1:7" x14ac:dyDescent="0.25">
      <c r="A347"/>
      <c r="B347" s="99"/>
      <c r="C347" s="99"/>
      <c r="D347" s="99"/>
      <c r="E347" s="99"/>
      <c r="F347" s="99"/>
      <c r="G347" s="99"/>
    </row>
    <row r="348" spans="1:7" x14ac:dyDescent="0.25">
      <c r="A348"/>
      <c r="B348" s="99"/>
      <c r="C348" s="99"/>
      <c r="D348" s="99"/>
      <c r="E348" s="99"/>
      <c r="F348" s="99"/>
      <c r="G348" s="99"/>
    </row>
  </sheetData>
  <sheetProtection algorithmName="SHA-512" hashValue="1wGAjObHV6pAwQqaDXSNNiGBVPn0w581xhr7SD9sbywpH2j9vUlNctW1N/v52KSSOOTzcygkP0DkE6UdeQBhOQ==" saltValue="qG3XhQMRdvNuzcfv9pv9og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I327"/>
  <sheetViews>
    <sheetView showGridLines="0" zoomScaleNormal="100" workbookViewId="0">
      <selection activeCell="C4" sqref="C4"/>
    </sheetView>
  </sheetViews>
  <sheetFormatPr defaultColWidth="9.140625" defaultRowHeight="15" x14ac:dyDescent="0.25"/>
  <cols>
    <col min="1" max="1" width="58.7109375" style="97" customWidth="1"/>
    <col min="2" max="2" width="14.7109375" style="96" customWidth="1"/>
    <col min="3" max="3" width="20.7109375" style="96" customWidth="1"/>
    <col min="4" max="4" width="24.7109375" style="96" customWidth="1"/>
    <col min="5" max="5" width="14.7109375" style="96" bestFit="1" customWidth="1"/>
    <col min="6" max="6" width="20.28515625" style="96" bestFit="1" customWidth="1"/>
    <col min="7" max="7" width="15.7109375" style="96" customWidth="1"/>
    <col min="8" max="8" width="16.7109375" style="96" customWidth="1"/>
    <col min="9" max="9" width="18.7109375" style="109" customWidth="1"/>
    <col min="10" max="16384" width="9.140625" style="97"/>
  </cols>
  <sheetData>
    <row r="1" spans="1:9" ht="23.25" customHeight="1" x14ac:dyDescent="0.25">
      <c r="A1" s="94" t="s">
        <v>362</v>
      </c>
      <c r="B1" s="95"/>
    </row>
    <row r="2" spans="1:9" x14ac:dyDescent="0.25">
      <c r="A2" s="102" t="s">
        <v>3</v>
      </c>
      <c r="B2" s="96">
        <v>110300</v>
      </c>
    </row>
    <row r="3" spans="1:9" ht="16.5" customHeight="1" x14ac:dyDescent="0.25"/>
    <row r="4" spans="1:9" s="96" customFormat="1" ht="30" x14ac:dyDescent="0.25">
      <c r="A4" s="102" t="s">
        <v>6</v>
      </c>
      <c r="B4" s="102" t="s">
        <v>253</v>
      </c>
      <c r="C4" s="102" t="s">
        <v>11</v>
      </c>
      <c r="D4" s="102" t="s">
        <v>16</v>
      </c>
      <c r="E4" s="102" t="s">
        <v>10</v>
      </c>
      <c r="F4" s="102" t="s">
        <v>14</v>
      </c>
      <c r="G4" s="102" t="s">
        <v>7</v>
      </c>
      <c r="H4" s="102" t="s">
        <v>360</v>
      </c>
      <c r="I4" s="115" t="s">
        <v>364</v>
      </c>
    </row>
    <row r="5" spans="1:9" ht="60" x14ac:dyDescent="0.25">
      <c r="A5" s="96" t="s">
        <v>83</v>
      </c>
      <c r="B5" s="96" t="s">
        <v>275</v>
      </c>
      <c r="C5" s="96" t="s">
        <v>424</v>
      </c>
      <c r="D5" s="96" t="s">
        <v>611</v>
      </c>
      <c r="E5" s="98">
        <v>42524</v>
      </c>
      <c r="F5" s="98">
        <v>42579</v>
      </c>
      <c r="G5" s="96">
        <v>10</v>
      </c>
      <c r="H5" s="96">
        <v>10</v>
      </c>
      <c r="I5" s="115">
        <v>4.9000000000000004</v>
      </c>
    </row>
    <row r="6" spans="1:9" ht="45" x14ac:dyDescent="0.25">
      <c r="A6" s="96" t="s">
        <v>126</v>
      </c>
      <c r="B6" s="96" t="s">
        <v>275</v>
      </c>
      <c r="C6" s="96" t="s">
        <v>428</v>
      </c>
      <c r="D6" s="96" t="s">
        <v>611</v>
      </c>
      <c r="E6" s="98">
        <v>42527</v>
      </c>
      <c r="F6" s="98">
        <v>42639</v>
      </c>
      <c r="G6" s="96">
        <v>12</v>
      </c>
      <c r="H6" s="96">
        <v>12</v>
      </c>
      <c r="I6" s="115">
        <v>24</v>
      </c>
    </row>
    <row r="7" spans="1:9" ht="75" x14ac:dyDescent="0.25">
      <c r="A7" s="96" t="s">
        <v>58</v>
      </c>
      <c r="B7" s="96" t="s">
        <v>275</v>
      </c>
      <c r="C7" s="96" t="s">
        <v>418</v>
      </c>
      <c r="D7" s="96" t="s">
        <v>611</v>
      </c>
      <c r="E7" s="98">
        <v>42524</v>
      </c>
      <c r="F7" s="98">
        <v>42583</v>
      </c>
      <c r="G7" s="96">
        <v>100</v>
      </c>
      <c r="H7" s="96">
        <v>100</v>
      </c>
      <c r="I7" s="115">
        <v>50</v>
      </c>
    </row>
    <row r="8" spans="1:9" ht="75" x14ac:dyDescent="0.25">
      <c r="A8" s="96" t="s">
        <v>59</v>
      </c>
      <c r="B8" s="96" t="s">
        <v>275</v>
      </c>
      <c r="C8" s="96" t="s">
        <v>431</v>
      </c>
      <c r="D8" s="96" t="s">
        <v>611</v>
      </c>
      <c r="E8" s="98">
        <v>42527</v>
      </c>
      <c r="F8" s="98">
        <v>42613</v>
      </c>
      <c r="G8" s="96">
        <v>50</v>
      </c>
      <c r="H8" s="96">
        <v>50</v>
      </c>
      <c r="I8" s="115">
        <v>16</v>
      </c>
    </row>
    <row r="9" spans="1:9" ht="75" x14ac:dyDescent="0.25">
      <c r="A9" s="96" t="s">
        <v>59</v>
      </c>
      <c r="B9" s="96" t="s">
        <v>487</v>
      </c>
      <c r="C9" s="96" t="s">
        <v>548</v>
      </c>
      <c r="D9" s="96" t="s">
        <v>611</v>
      </c>
      <c r="E9" s="98">
        <v>42591</v>
      </c>
      <c r="F9" s="98">
        <v>42772</v>
      </c>
      <c r="G9" s="96">
        <v>100</v>
      </c>
      <c r="H9" s="96">
        <v>100</v>
      </c>
      <c r="I9" s="115">
        <v>32</v>
      </c>
    </row>
    <row r="10" spans="1:9" ht="30" x14ac:dyDescent="0.25">
      <c r="A10" s="96" t="s">
        <v>78</v>
      </c>
      <c r="B10" s="96" t="s">
        <v>487</v>
      </c>
      <c r="C10" s="96" t="s">
        <v>536</v>
      </c>
      <c r="D10" s="96" t="s">
        <v>611</v>
      </c>
      <c r="E10" s="98">
        <v>42591</v>
      </c>
      <c r="F10" s="98">
        <v>42667</v>
      </c>
      <c r="G10" s="96">
        <v>30</v>
      </c>
      <c r="H10" s="96">
        <v>30</v>
      </c>
      <c r="I10" s="115">
        <v>29.7</v>
      </c>
    </row>
    <row r="11" spans="1:9" ht="30" x14ac:dyDescent="0.25">
      <c r="A11" s="96" t="s">
        <v>78</v>
      </c>
      <c r="B11" s="96" t="s">
        <v>563</v>
      </c>
      <c r="C11" s="96" t="s">
        <v>639</v>
      </c>
      <c r="D11" s="96" t="s">
        <v>611</v>
      </c>
      <c r="E11" s="98">
        <v>42663</v>
      </c>
      <c r="F11" s="98">
        <v>42678</v>
      </c>
      <c r="G11" s="96">
        <v>10</v>
      </c>
      <c r="H11" s="96">
        <v>10</v>
      </c>
      <c r="I11" s="115">
        <v>9.9</v>
      </c>
    </row>
    <row r="12" spans="1:9" ht="30" x14ac:dyDescent="0.25">
      <c r="A12" s="96" t="s">
        <v>79</v>
      </c>
      <c r="B12" s="96" t="s">
        <v>487</v>
      </c>
      <c r="C12" s="96" t="s">
        <v>548</v>
      </c>
      <c r="D12" s="96" t="s">
        <v>611</v>
      </c>
      <c r="E12" s="98">
        <v>42591</v>
      </c>
      <c r="F12" s="98">
        <v>42772</v>
      </c>
      <c r="G12" s="96">
        <v>20</v>
      </c>
      <c r="H12" s="96">
        <v>20</v>
      </c>
      <c r="I12" s="115">
        <v>25.8</v>
      </c>
    </row>
    <row r="13" spans="1:9" ht="30" x14ac:dyDescent="0.25">
      <c r="A13" s="96" t="s">
        <v>85</v>
      </c>
      <c r="B13" s="96" t="s">
        <v>275</v>
      </c>
      <c r="C13" s="96" t="s">
        <v>419</v>
      </c>
      <c r="D13" s="96" t="s">
        <v>611</v>
      </c>
      <c r="E13" s="98">
        <v>42524</v>
      </c>
      <c r="F13" s="98">
        <v>42563</v>
      </c>
      <c r="G13" s="96">
        <v>10</v>
      </c>
      <c r="H13" s="96">
        <v>10</v>
      </c>
      <c r="I13" s="115">
        <v>9.3999999999999986</v>
      </c>
    </row>
    <row r="14" spans="1:9" ht="45" x14ac:dyDescent="0.25">
      <c r="A14" s="96" t="s">
        <v>92</v>
      </c>
      <c r="B14" s="96" t="s">
        <v>275</v>
      </c>
      <c r="C14" s="96" t="s">
        <v>431</v>
      </c>
      <c r="D14" s="96" t="s">
        <v>611</v>
      </c>
      <c r="E14" s="98">
        <v>42527</v>
      </c>
      <c r="F14" s="98">
        <v>42613</v>
      </c>
      <c r="G14" s="96">
        <v>30</v>
      </c>
      <c r="H14" s="96">
        <v>30</v>
      </c>
      <c r="I14" s="115">
        <v>29.7</v>
      </c>
    </row>
    <row r="15" spans="1:9" ht="45" x14ac:dyDescent="0.25">
      <c r="A15" s="96" t="s">
        <v>121</v>
      </c>
      <c r="B15" s="96" t="s">
        <v>275</v>
      </c>
      <c r="C15" s="96" t="s">
        <v>422</v>
      </c>
      <c r="D15" s="96" t="s">
        <v>611</v>
      </c>
      <c r="E15" s="98">
        <v>42524</v>
      </c>
      <c r="F15" s="98">
        <v>42590</v>
      </c>
      <c r="G15" s="96">
        <v>12</v>
      </c>
      <c r="H15" s="96">
        <v>12</v>
      </c>
      <c r="I15" s="115">
        <v>239.88</v>
      </c>
    </row>
    <row r="16" spans="1:9" ht="45" x14ac:dyDescent="0.25">
      <c r="A16" s="96" t="s">
        <v>124</v>
      </c>
      <c r="B16" s="96" t="s">
        <v>275</v>
      </c>
      <c r="C16" s="96" t="s">
        <v>418</v>
      </c>
      <c r="D16" s="96" t="s">
        <v>611</v>
      </c>
      <c r="E16" s="98">
        <v>42524</v>
      </c>
      <c r="F16" s="98">
        <v>42583</v>
      </c>
      <c r="G16" s="96">
        <v>12</v>
      </c>
      <c r="H16" s="96">
        <v>12</v>
      </c>
      <c r="I16" s="115">
        <v>209.88</v>
      </c>
    </row>
    <row r="17" spans="1:9" ht="45" x14ac:dyDescent="0.25">
      <c r="A17" s="96" t="s">
        <v>124</v>
      </c>
      <c r="B17" s="96" t="s">
        <v>563</v>
      </c>
      <c r="C17" s="96" t="s">
        <v>616</v>
      </c>
      <c r="D17" s="96" t="s">
        <v>611</v>
      </c>
      <c r="E17" s="98">
        <v>42653</v>
      </c>
      <c r="F17" s="98">
        <v>42746</v>
      </c>
      <c r="G17" s="96">
        <v>10</v>
      </c>
      <c r="H17" s="96">
        <v>10</v>
      </c>
      <c r="I17" s="115">
        <v>174.89999999999998</v>
      </c>
    </row>
    <row r="18" spans="1:9" ht="45" x14ac:dyDescent="0.25">
      <c r="A18" s="96" t="s">
        <v>123</v>
      </c>
      <c r="B18" s="96" t="s">
        <v>487</v>
      </c>
      <c r="C18" s="96" t="s">
        <v>548</v>
      </c>
      <c r="D18" s="96" t="s">
        <v>611</v>
      </c>
      <c r="E18" s="98">
        <v>42591</v>
      </c>
      <c r="F18" s="98">
        <v>42772</v>
      </c>
      <c r="G18" s="96">
        <v>10</v>
      </c>
      <c r="H18" s="96">
        <v>10</v>
      </c>
      <c r="I18" s="115">
        <v>58.4</v>
      </c>
    </row>
    <row r="19" spans="1:9" ht="45" x14ac:dyDescent="0.25">
      <c r="A19" s="96" t="s">
        <v>132</v>
      </c>
      <c r="B19" s="96" t="s">
        <v>275</v>
      </c>
      <c r="C19" s="96" t="s">
        <v>423</v>
      </c>
      <c r="D19" s="96" t="s">
        <v>611</v>
      </c>
      <c r="E19" s="98">
        <v>42524</v>
      </c>
      <c r="F19" s="98">
        <v>42576</v>
      </c>
      <c r="G19" s="96">
        <v>2</v>
      </c>
      <c r="H19" s="96">
        <v>2</v>
      </c>
      <c r="I19" s="115">
        <v>4</v>
      </c>
    </row>
    <row r="20" spans="1:9" ht="30" x14ac:dyDescent="0.25">
      <c r="A20" s="96" t="s">
        <v>144</v>
      </c>
      <c r="B20" s="96" t="s">
        <v>487</v>
      </c>
      <c r="C20" s="96" t="s">
        <v>477</v>
      </c>
      <c r="D20" s="96" t="s">
        <v>559</v>
      </c>
      <c r="E20" s="96" t="s">
        <v>477</v>
      </c>
      <c r="F20" s="96" t="s">
        <v>477</v>
      </c>
      <c r="G20" s="96">
        <v>20</v>
      </c>
      <c r="H20" s="96" t="s">
        <v>477</v>
      </c>
      <c r="I20" s="115">
        <v>0</v>
      </c>
    </row>
    <row r="21" spans="1:9" ht="30" x14ac:dyDescent="0.25">
      <c r="A21" s="96" t="s">
        <v>159</v>
      </c>
      <c r="B21" s="96" t="s">
        <v>487</v>
      </c>
      <c r="C21" s="96" t="s">
        <v>543</v>
      </c>
      <c r="D21" s="96" t="s">
        <v>611</v>
      </c>
      <c r="E21" s="98">
        <v>42591</v>
      </c>
      <c r="F21" s="98">
        <v>42639</v>
      </c>
      <c r="G21" s="96">
        <v>2</v>
      </c>
      <c r="H21" s="96">
        <v>2</v>
      </c>
      <c r="I21" s="115">
        <v>2.16</v>
      </c>
    </row>
    <row r="22" spans="1:9" ht="45" x14ac:dyDescent="0.25">
      <c r="A22" s="96" t="s">
        <v>161</v>
      </c>
      <c r="B22" s="96" t="s">
        <v>275</v>
      </c>
      <c r="C22" s="96" t="s">
        <v>432</v>
      </c>
      <c r="D22" s="96" t="s">
        <v>611</v>
      </c>
      <c r="E22" s="98">
        <v>42527</v>
      </c>
      <c r="F22" s="98">
        <v>42562</v>
      </c>
      <c r="G22" s="96">
        <v>1</v>
      </c>
      <c r="H22" s="96">
        <v>1</v>
      </c>
      <c r="I22" s="115">
        <v>1.51</v>
      </c>
    </row>
    <row r="23" spans="1:9" ht="60" x14ac:dyDescent="0.25">
      <c r="A23" s="96" t="s">
        <v>162</v>
      </c>
      <c r="B23" s="96" t="s">
        <v>275</v>
      </c>
      <c r="C23" s="96" t="s">
        <v>432</v>
      </c>
      <c r="D23" s="96" t="s">
        <v>611</v>
      </c>
      <c r="E23" s="98">
        <v>42527</v>
      </c>
      <c r="F23" s="98">
        <v>42562</v>
      </c>
      <c r="G23" s="96">
        <v>10</v>
      </c>
      <c r="H23" s="96">
        <v>10</v>
      </c>
      <c r="I23" s="115">
        <v>14.9</v>
      </c>
    </row>
    <row r="24" spans="1:9" ht="30" x14ac:dyDescent="0.25">
      <c r="A24" s="96" t="s">
        <v>179</v>
      </c>
      <c r="B24" s="96" t="s">
        <v>487</v>
      </c>
      <c r="C24" s="96" t="s">
        <v>542</v>
      </c>
      <c r="D24" s="96" t="s">
        <v>611</v>
      </c>
      <c r="E24" s="98">
        <v>42591</v>
      </c>
      <c r="F24" s="98">
        <v>42660</v>
      </c>
      <c r="G24" s="96">
        <v>10</v>
      </c>
      <c r="H24" s="96">
        <v>10</v>
      </c>
      <c r="I24" s="115">
        <v>28</v>
      </c>
    </row>
    <row r="25" spans="1:9" ht="45" x14ac:dyDescent="0.25">
      <c r="A25" s="96" t="s">
        <v>52</v>
      </c>
      <c r="B25" s="96" t="s">
        <v>275</v>
      </c>
      <c r="C25" s="96" t="s">
        <v>424</v>
      </c>
      <c r="D25" s="96" t="s">
        <v>611</v>
      </c>
      <c r="E25" s="98">
        <v>42524</v>
      </c>
      <c r="F25" s="98">
        <v>42579</v>
      </c>
      <c r="G25" s="96">
        <v>20</v>
      </c>
      <c r="H25" s="96">
        <v>20</v>
      </c>
      <c r="I25" s="115">
        <v>11.399999999999999</v>
      </c>
    </row>
    <row r="26" spans="1:9" ht="45" x14ac:dyDescent="0.25">
      <c r="A26" s="96" t="s">
        <v>52</v>
      </c>
      <c r="B26" s="96" t="s">
        <v>563</v>
      </c>
      <c r="C26" s="96" t="s">
        <v>618</v>
      </c>
      <c r="D26" s="96" t="s">
        <v>611</v>
      </c>
      <c r="E26" s="98">
        <v>42653</v>
      </c>
      <c r="F26" s="98">
        <v>43055</v>
      </c>
      <c r="G26" s="96">
        <v>10</v>
      </c>
      <c r="H26" s="96">
        <v>10</v>
      </c>
      <c r="I26" s="115">
        <v>5.6999999999999993</v>
      </c>
    </row>
    <row r="27" spans="1:9" ht="45" x14ac:dyDescent="0.25">
      <c r="A27" s="96" t="s">
        <v>174</v>
      </c>
      <c r="B27" s="96" t="s">
        <v>275</v>
      </c>
      <c r="C27" s="96" t="s">
        <v>418</v>
      </c>
      <c r="D27" s="96" t="s">
        <v>611</v>
      </c>
      <c r="E27" s="98">
        <v>42524</v>
      </c>
      <c r="F27" s="98">
        <v>42583</v>
      </c>
      <c r="G27" s="96">
        <v>2</v>
      </c>
      <c r="H27" s="96">
        <v>2</v>
      </c>
      <c r="I27" s="115">
        <v>15.08</v>
      </c>
    </row>
    <row r="28" spans="1:9" ht="45" x14ac:dyDescent="0.25">
      <c r="A28" s="96" t="s">
        <v>95</v>
      </c>
      <c r="B28" s="96" t="s">
        <v>275</v>
      </c>
      <c r="C28" s="96" t="s">
        <v>420</v>
      </c>
      <c r="D28" s="96" t="s">
        <v>611</v>
      </c>
      <c r="E28" s="98">
        <v>42524</v>
      </c>
      <c r="F28" s="98">
        <v>42579</v>
      </c>
      <c r="G28" s="96">
        <v>100</v>
      </c>
      <c r="H28" s="96">
        <v>100</v>
      </c>
      <c r="I28" s="115">
        <v>12</v>
      </c>
    </row>
    <row r="29" spans="1:9" ht="30" x14ac:dyDescent="0.25">
      <c r="A29" s="96" t="s">
        <v>66</v>
      </c>
      <c r="B29" s="96" t="s">
        <v>275</v>
      </c>
      <c r="C29" s="96" t="s">
        <v>424</v>
      </c>
      <c r="D29" s="96" t="s">
        <v>611</v>
      </c>
      <c r="E29" s="98">
        <v>42524</v>
      </c>
      <c r="F29" s="98">
        <v>42579</v>
      </c>
      <c r="G29" s="96">
        <v>20</v>
      </c>
      <c r="H29" s="96">
        <v>20</v>
      </c>
      <c r="I29" s="115">
        <v>17</v>
      </c>
    </row>
    <row r="30" spans="1:9" ht="75" x14ac:dyDescent="0.25">
      <c r="A30" s="96" t="s">
        <v>107</v>
      </c>
      <c r="B30" s="96" t="s">
        <v>275</v>
      </c>
      <c r="C30" s="96" t="s">
        <v>417</v>
      </c>
      <c r="D30" s="96" t="s">
        <v>611</v>
      </c>
      <c r="E30" s="98">
        <v>42524</v>
      </c>
      <c r="F30" s="98">
        <v>42577</v>
      </c>
      <c r="G30" s="96">
        <v>1</v>
      </c>
      <c r="H30" s="96">
        <v>1</v>
      </c>
      <c r="I30" s="115">
        <v>74.849999999999994</v>
      </c>
    </row>
    <row r="31" spans="1:9" customFormat="1" ht="30" x14ac:dyDescent="0.25">
      <c r="A31" s="96" t="s">
        <v>116</v>
      </c>
      <c r="B31" s="96" t="s">
        <v>275</v>
      </c>
      <c r="C31" s="96" t="s">
        <v>422</v>
      </c>
      <c r="D31" s="96" t="s">
        <v>611</v>
      </c>
      <c r="E31" s="98">
        <v>42524</v>
      </c>
      <c r="F31" s="98">
        <v>42590</v>
      </c>
      <c r="G31" s="96">
        <v>10</v>
      </c>
      <c r="H31" s="96">
        <v>10</v>
      </c>
      <c r="I31" s="115">
        <v>12.2</v>
      </c>
    </row>
    <row r="32" spans="1:9" customFormat="1" ht="60.75" thickBot="1" x14ac:dyDescent="0.3">
      <c r="A32" s="96" t="s">
        <v>116</v>
      </c>
      <c r="B32" s="96" t="s">
        <v>487</v>
      </c>
      <c r="C32" s="96" t="s">
        <v>541</v>
      </c>
      <c r="D32" s="96" t="s">
        <v>692</v>
      </c>
      <c r="E32" s="98">
        <v>42591</v>
      </c>
      <c r="F32" s="98">
        <v>42641</v>
      </c>
      <c r="G32" s="96">
        <v>10</v>
      </c>
      <c r="H32" s="96">
        <v>8</v>
      </c>
      <c r="I32" s="115">
        <v>9.76</v>
      </c>
    </row>
    <row r="33" spans="1:9" ht="31.5" thickTop="1" thickBot="1" x14ac:dyDescent="0.3">
      <c r="A33" s="96" t="s">
        <v>49</v>
      </c>
      <c r="B33" s="96" t="s">
        <v>275</v>
      </c>
      <c r="C33" s="96" t="s">
        <v>415</v>
      </c>
      <c r="D33" s="96" t="s">
        <v>611</v>
      </c>
      <c r="E33" s="98">
        <v>42524</v>
      </c>
      <c r="F33" s="98">
        <v>42564</v>
      </c>
      <c r="G33" s="96">
        <v>2</v>
      </c>
      <c r="H33" s="96">
        <v>2</v>
      </c>
      <c r="I33" s="115">
        <v>6.98</v>
      </c>
    </row>
    <row r="34" spans="1:9" ht="45.75" thickTop="1" x14ac:dyDescent="0.25">
      <c r="A34" s="96" t="s">
        <v>54</v>
      </c>
      <c r="B34" s="96" t="s">
        <v>275</v>
      </c>
      <c r="C34" s="96" t="s">
        <v>477</v>
      </c>
      <c r="D34" s="96" t="s">
        <v>478</v>
      </c>
      <c r="E34" s="96" t="s">
        <v>477</v>
      </c>
      <c r="F34" s="96" t="s">
        <v>477</v>
      </c>
      <c r="G34" s="96">
        <v>10</v>
      </c>
      <c r="H34" s="96" t="s">
        <v>477</v>
      </c>
      <c r="I34" s="115">
        <v>0</v>
      </c>
    </row>
    <row r="35" spans="1:9" ht="30" x14ac:dyDescent="0.25">
      <c r="A35" s="96" t="s">
        <v>178</v>
      </c>
      <c r="B35" s="96" t="s">
        <v>275</v>
      </c>
      <c r="C35" s="96" t="s">
        <v>431</v>
      </c>
      <c r="D35" s="96" t="s">
        <v>611</v>
      </c>
      <c r="E35" s="98">
        <v>42527</v>
      </c>
      <c r="F35" s="98">
        <v>42613</v>
      </c>
      <c r="G35" s="96">
        <v>12</v>
      </c>
      <c r="H35" s="96">
        <v>12</v>
      </c>
      <c r="I35" s="115">
        <v>32.28</v>
      </c>
    </row>
    <row r="36" spans="1:9" ht="30" x14ac:dyDescent="0.25">
      <c r="A36" s="96" t="s">
        <v>178</v>
      </c>
      <c r="B36" s="96" t="s">
        <v>563</v>
      </c>
      <c r="C36" s="96" t="s">
        <v>622</v>
      </c>
      <c r="D36" s="96" t="s">
        <v>611</v>
      </c>
      <c r="E36" s="98">
        <v>42653</v>
      </c>
      <c r="F36" s="98">
        <v>42758</v>
      </c>
      <c r="G36" s="96">
        <v>3</v>
      </c>
      <c r="H36" s="96">
        <v>3</v>
      </c>
      <c r="I36" s="115">
        <v>8.07</v>
      </c>
    </row>
    <row r="37" spans="1:9" ht="30" x14ac:dyDescent="0.25">
      <c r="A37" s="96" t="s">
        <v>57</v>
      </c>
      <c r="B37" s="96" t="s">
        <v>487</v>
      </c>
      <c r="C37" s="96" t="s">
        <v>539</v>
      </c>
      <c r="D37" s="96" t="s">
        <v>611</v>
      </c>
      <c r="E37" s="98">
        <v>42591</v>
      </c>
      <c r="F37" s="98">
        <v>42633</v>
      </c>
      <c r="G37" s="96">
        <v>10</v>
      </c>
      <c r="H37" s="96">
        <v>10</v>
      </c>
      <c r="I37" s="115">
        <v>25.5</v>
      </c>
    </row>
    <row r="38" spans="1:9" ht="60" x14ac:dyDescent="0.25">
      <c r="A38" s="96" t="s">
        <v>46</v>
      </c>
      <c r="B38" s="96" t="s">
        <v>487</v>
      </c>
      <c r="C38" s="96" t="s">
        <v>550</v>
      </c>
      <c r="D38" s="96" t="s">
        <v>611</v>
      </c>
      <c r="E38" s="98">
        <v>42591</v>
      </c>
      <c r="F38" s="98">
        <v>42640</v>
      </c>
      <c r="G38" s="96">
        <v>10</v>
      </c>
      <c r="H38" s="96">
        <v>10</v>
      </c>
      <c r="I38" s="115">
        <v>19.5</v>
      </c>
    </row>
    <row r="39" spans="1:9" ht="45" x14ac:dyDescent="0.25">
      <c r="A39" s="96" t="s">
        <v>89</v>
      </c>
      <c r="B39" s="96" t="s">
        <v>487</v>
      </c>
      <c r="C39" s="96" t="s">
        <v>542</v>
      </c>
      <c r="D39" s="96" t="s">
        <v>611</v>
      </c>
      <c r="E39" s="98">
        <v>42591</v>
      </c>
      <c r="F39" s="98">
        <v>42660</v>
      </c>
      <c r="G39" s="96">
        <v>10</v>
      </c>
      <c r="H39" s="96">
        <v>10</v>
      </c>
      <c r="I39" s="115">
        <v>68</v>
      </c>
    </row>
    <row r="40" spans="1:9" ht="45" x14ac:dyDescent="0.25">
      <c r="A40" s="96" t="s">
        <v>94</v>
      </c>
      <c r="B40" s="96" t="s">
        <v>275</v>
      </c>
      <c r="C40" s="96" t="s">
        <v>420</v>
      </c>
      <c r="D40" s="96" t="s">
        <v>611</v>
      </c>
      <c r="E40" s="98">
        <v>42524</v>
      </c>
      <c r="F40" s="98">
        <v>42579</v>
      </c>
      <c r="G40" s="96">
        <v>100</v>
      </c>
      <c r="H40" s="96">
        <v>100</v>
      </c>
      <c r="I40" s="115">
        <v>11</v>
      </c>
    </row>
    <row r="41" spans="1:9" ht="30" x14ac:dyDescent="0.25">
      <c r="A41" s="96" t="s">
        <v>176</v>
      </c>
      <c r="B41" s="96" t="s">
        <v>487</v>
      </c>
      <c r="C41" s="96" t="s">
        <v>549</v>
      </c>
      <c r="D41" s="96" t="s">
        <v>611</v>
      </c>
      <c r="E41" s="98">
        <v>42591</v>
      </c>
      <c r="F41" s="98">
        <v>42717</v>
      </c>
      <c r="G41" s="96">
        <v>10</v>
      </c>
      <c r="H41" s="96">
        <v>10</v>
      </c>
      <c r="I41" s="115">
        <v>18.799999999999997</v>
      </c>
    </row>
    <row r="42" spans="1:9" ht="45" x14ac:dyDescent="0.25">
      <c r="A42" s="96" t="s">
        <v>55</v>
      </c>
      <c r="B42" s="96" t="s">
        <v>275</v>
      </c>
      <c r="C42" s="96" t="s">
        <v>419</v>
      </c>
      <c r="D42" s="96" t="s">
        <v>611</v>
      </c>
      <c r="E42" s="98">
        <v>42524</v>
      </c>
      <c r="F42" s="98">
        <v>42563</v>
      </c>
      <c r="G42" s="96">
        <v>10</v>
      </c>
      <c r="H42" s="96">
        <v>10</v>
      </c>
      <c r="I42" s="115">
        <v>6</v>
      </c>
    </row>
    <row r="43" spans="1:9" ht="45" x14ac:dyDescent="0.25">
      <c r="A43" s="96" t="s">
        <v>97</v>
      </c>
      <c r="B43" s="96" t="s">
        <v>275</v>
      </c>
      <c r="C43" s="96" t="s">
        <v>420</v>
      </c>
      <c r="D43" s="96" t="s">
        <v>611</v>
      </c>
      <c r="E43" s="98">
        <v>42524</v>
      </c>
      <c r="F43" s="98">
        <v>42579</v>
      </c>
      <c r="G43" s="96">
        <v>100</v>
      </c>
      <c r="H43" s="96">
        <v>100</v>
      </c>
      <c r="I43" s="115">
        <v>7.0000000000000009</v>
      </c>
    </row>
    <row r="44" spans="1:9" s="96" customFormat="1" ht="45" x14ac:dyDescent="0.25">
      <c r="A44" s="96" t="s">
        <v>97</v>
      </c>
      <c r="B44" s="96" t="s">
        <v>487</v>
      </c>
      <c r="C44" s="96" t="s">
        <v>539</v>
      </c>
      <c r="D44" s="96" t="s">
        <v>611</v>
      </c>
      <c r="E44" s="98">
        <v>42591</v>
      </c>
      <c r="F44" s="98">
        <v>42633</v>
      </c>
      <c r="G44" s="96">
        <v>200</v>
      </c>
      <c r="H44" s="96">
        <v>200</v>
      </c>
      <c r="I44" s="115">
        <v>14.000000000000002</v>
      </c>
    </row>
    <row r="45" spans="1:9" s="96" customFormat="1" ht="45" x14ac:dyDescent="0.25">
      <c r="A45" s="96" t="s">
        <v>96</v>
      </c>
      <c r="B45" s="96" t="s">
        <v>275</v>
      </c>
      <c r="C45" s="96" t="s">
        <v>420</v>
      </c>
      <c r="D45" s="96" t="s">
        <v>611</v>
      </c>
      <c r="E45" s="98">
        <v>42524</v>
      </c>
      <c r="F45" s="98">
        <v>42579</v>
      </c>
      <c r="G45" s="96">
        <v>100</v>
      </c>
      <c r="H45" s="96">
        <v>100</v>
      </c>
      <c r="I45" s="115">
        <v>10</v>
      </c>
    </row>
    <row r="46" spans="1:9" s="96" customFormat="1" ht="45" x14ac:dyDescent="0.25">
      <c r="A46" s="96" t="s">
        <v>96</v>
      </c>
      <c r="B46" s="96" t="s">
        <v>487</v>
      </c>
      <c r="C46" s="96" t="s">
        <v>539</v>
      </c>
      <c r="D46" s="96" t="s">
        <v>611</v>
      </c>
      <c r="E46" s="98">
        <v>42591</v>
      </c>
      <c r="F46" s="98">
        <v>42633</v>
      </c>
      <c r="G46" s="96">
        <v>200</v>
      </c>
      <c r="H46" s="96">
        <v>200</v>
      </c>
      <c r="I46" s="115">
        <v>20</v>
      </c>
    </row>
    <row r="47" spans="1:9" s="96" customFormat="1" ht="45" x14ac:dyDescent="0.25">
      <c r="A47" s="96" t="s">
        <v>108</v>
      </c>
      <c r="B47" s="96" t="s">
        <v>275</v>
      </c>
      <c r="C47" s="96" t="s">
        <v>424</v>
      </c>
      <c r="D47" s="96" t="s">
        <v>611</v>
      </c>
      <c r="E47" s="98">
        <v>42524</v>
      </c>
      <c r="F47" s="98">
        <v>42579</v>
      </c>
      <c r="G47" s="96">
        <v>30</v>
      </c>
      <c r="H47" s="96">
        <v>30</v>
      </c>
      <c r="I47" s="115">
        <v>26.4</v>
      </c>
    </row>
    <row r="48" spans="1:9" s="96" customFormat="1" ht="60" x14ac:dyDescent="0.25">
      <c r="A48" s="96" t="s">
        <v>133</v>
      </c>
      <c r="B48" s="96" t="s">
        <v>275</v>
      </c>
      <c r="C48" s="96" t="s">
        <v>427</v>
      </c>
      <c r="D48" s="96" t="s">
        <v>695</v>
      </c>
      <c r="E48" s="98">
        <v>42527</v>
      </c>
      <c r="F48" s="96" t="s">
        <v>671</v>
      </c>
      <c r="G48" s="96">
        <v>10</v>
      </c>
      <c r="H48" s="96">
        <v>10</v>
      </c>
      <c r="I48" s="115">
        <v>36.5</v>
      </c>
    </row>
    <row r="49" spans="1:9" s="96" customFormat="1" ht="60" x14ac:dyDescent="0.25">
      <c r="A49" s="96" t="s">
        <v>133</v>
      </c>
      <c r="B49" s="96" t="s">
        <v>563</v>
      </c>
      <c r="C49" s="96" t="s">
        <v>620</v>
      </c>
      <c r="D49" s="96" t="s">
        <v>693</v>
      </c>
      <c r="E49" s="98">
        <v>42653</v>
      </c>
      <c r="F49" s="96" t="s">
        <v>671</v>
      </c>
      <c r="G49" s="96">
        <v>5</v>
      </c>
      <c r="H49" s="96">
        <v>5</v>
      </c>
      <c r="I49" s="115">
        <v>18.25</v>
      </c>
    </row>
    <row r="50" spans="1:9" s="96" customFormat="1" ht="60" x14ac:dyDescent="0.25">
      <c r="A50" s="96" t="s">
        <v>160</v>
      </c>
      <c r="B50" s="96" t="s">
        <v>275</v>
      </c>
      <c r="C50" s="96" t="s">
        <v>420</v>
      </c>
      <c r="D50" s="96" t="s">
        <v>611</v>
      </c>
      <c r="E50" s="98">
        <v>42524</v>
      </c>
      <c r="F50" s="98">
        <v>42579</v>
      </c>
      <c r="G50" s="96">
        <v>10</v>
      </c>
      <c r="H50" s="96">
        <v>10</v>
      </c>
      <c r="I50" s="115">
        <v>645</v>
      </c>
    </row>
    <row r="51" spans="1:9" s="96" customFormat="1" ht="60" x14ac:dyDescent="0.25">
      <c r="A51" s="96" t="s">
        <v>160</v>
      </c>
      <c r="B51" s="96" t="s">
        <v>487</v>
      </c>
      <c r="C51" s="96" t="s">
        <v>539</v>
      </c>
      <c r="D51" s="96" t="s">
        <v>611</v>
      </c>
      <c r="E51" s="98">
        <v>42591</v>
      </c>
      <c r="F51" s="98">
        <v>42633</v>
      </c>
      <c r="G51" s="96">
        <v>20</v>
      </c>
      <c r="H51" s="96">
        <v>20</v>
      </c>
      <c r="I51" s="115">
        <v>1290</v>
      </c>
    </row>
    <row r="52" spans="1:9" s="96" customFormat="1" ht="30" x14ac:dyDescent="0.25">
      <c r="A52" s="96" t="s">
        <v>167</v>
      </c>
      <c r="B52" s="96" t="s">
        <v>275</v>
      </c>
      <c r="C52" s="96" t="s">
        <v>425</v>
      </c>
      <c r="D52" s="96" t="s">
        <v>611</v>
      </c>
      <c r="E52" s="98">
        <v>42527</v>
      </c>
      <c r="F52" s="98">
        <v>42579</v>
      </c>
      <c r="G52" s="96">
        <v>10</v>
      </c>
      <c r="H52" s="96">
        <v>10</v>
      </c>
      <c r="I52" s="115">
        <v>9.3999999999999986</v>
      </c>
    </row>
    <row r="53" spans="1:9" s="96" customFormat="1" ht="45.75" thickBot="1" x14ac:dyDescent="0.3">
      <c r="A53" s="96" t="s">
        <v>158</v>
      </c>
      <c r="B53" s="96" t="s">
        <v>487</v>
      </c>
      <c r="C53" s="96" t="s">
        <v>543</v>
      </c>
      <c r="D53" s="96" t="s">
        <v>611</v>
      </c>
      <c r="E53" s="98">
        <v>42591</v>
      </c>
      <c r="F53" s="98">
        <v>42639</v>
      </c>
      <c r="G53" s="96">
        <v>10</v>
      </c>
      <c r="H53" s="96">
        <v>10</v>
      </c>
      <c r="I53" s="115">
        <v>20.2</v>
      </c>
    </row>
    <row r="54" spans="1:9" s="96" customFormat="1" ht="16.5" thickTop="1" thickBot="1" x14ac:dyDescent="0.3">
      <c r="A54" s="104" t="s">
        <v>357</v>
      </c>
      <c r="B54" s="105"/>
      <c r="C54" s="106"/>
      <c r="D54" s="106"/>
      <c r="E54" s="106"/>
      <c r="F54" s="106"/>
      <c r="G54" s="107">
        <f>SUM(G5:G53)</f>
        <v>1506</v>
      </c>
      <c r="H54" s="107">
        <f>SUM(H5:H53)</f>
        <v>1474</v>
      </c>
      <c r="I54" s="108">
        <f>SUM(I5:I53)</f>
        <v>3415.9</v>
      </c>
    </row>
    <row r="55" spans="1:9" s="96" customFormat="1" ht="15.75" thickTop="1" x14ac:dyDescent="0.25">
      <c r="E55" s="98"/>
      <c r="F55" s="98"/>
      <c r="I55" s="115"/>
    </row>
    <row r="56" spans="1:9" s="96" customFormat="1" x14ac:dyDescent="0.25">
      <c r="A56" s="100" t="s">
        <v>359</v>
      </c>
      <c r="B56" s="99"/>
      <c r="C56" s="99"/>
      <c r="D56" s="99"/>
      <c r="E56" s="99"/>
      <c r="F56" s="99"/>
      <c r="G56" s="99"/>
      <c r="I56" s="109"/>
    </row>
    <row r="57" spans="1:9" s="96" customFormat="1" x14ac:dyDescent="0.25">
      <c r="A57"/>
      <c r="B57" s="99"/>
      <c r="C57" s="99"/>
      <c r="D57" s="99"/>
      <c r="E57" s="99"/>
      <c r="F57" s="99"/>
      <c r="G57" s="99"/>
      <c r="I57" s="109"/>
    </row>
    <row r="58" spans="1:9" s="96" customFormat="1" x14ac:dyDescent="0.25">
      <c r="A58"/>
      <c r="B58" s="99"/>
      <c r="C58" s="99"/>
      <c r="D58" s="99"/>
      <c r="E58" s="99"/>
      <c r="F58" s="99"/>
      <c r="G58" s="99"/>
      <c r="I58" s="109"/>
    </row>
    <row r="59" spans="1:9" s="96" customFormat="1" x14ac:dyDescent="0.25">
      <c r="A59"/>
      <c r="B59" s="99"/>
      <c r="C59" s="99"/>
      <c r="D59" s="99"/>
      <c r="E59" s="99"/>
      <c r="F59" s="99"/>
      <c r="G59" s="99"/>
      <c r="I59" s="109"/>
    </row>
    <row r="60" spans="1:9" s="96" customFormat="1" x14ac:dyDescent="0.25">
      <c r="A60"/>
      <c r="B60" s="99"/>
      <c r="C60" s="99"/>
      <c r="D60" s="99"/>
      <c r="E60" s="99"/>
      <c r="F60" s="99"/>
      <c r="G60" s="99"/>
      <c r="I60" s="109"/>
    </row>
    <row r="61" spans="1:9" s="96" customFormat="1" x14ac:dyDescent="0.25">
      <c r="A61"/>
      <c r="B61" s="99"/>
      <c r="C61" s="99"/>
      <c r="D61" s="99"/>
      <c r="E61" s="99"/>
      <c r="F61" s="99"/>
      <c r="G61" s="99"/>
      <c r="I61" s="109"/>
    </row>
    <row r="62" spans="1:9" s="96" customFormat="1" x14ac:dyDescent="0.25">
      <c r="A62"/>
      <c r="B62" s="99"/>
      <c r="C62" s="99"/>
      <c r="D62" s="99"/>
      <c r="E62" s="99"/>
      <c r="F62" s="99"/>
      <c r="G62" s="99"/>
      <c r="I62" s="109"/>
    </row>
    <row r="63" spans="1:9" s="96" customFormat="1" x14ac:dyDescent="0.25">
      <c r="A63"/>
      <c r="B63" s="99"/>
      <c r="C63" s="99"/>
      <c r="D63" s="99"/>
      <c r="E63" s="99"/>
      <c r="F63" s="99"/>
      <c r="G63" s="99"/>
      <c r="I63" s="109"/>
    </row>
    <row r="64" spans="1:9" s="96" customFormat="1" x14ac:dyDescent="0.25">
      <c r="A64"/>
      <c r="B64" s="99"/>
      <c r="C64" s="99"/>
      <c r="D64" s="99"/>
      <c r="E64" s="99"/>
      <c r="F64" s="99"/>
      <c r="G64" s="99"/>
      <c r="I64" s="109"/>
    </row>
    <row r="65" spans="1:9" s="96" customFormat="1" x14ac:dyDescent="0.25">
      <c r="A65"/>
      <c r="B65" s="99"/>
      <c r="C65" s="99"/>
      <c r="D65" s="99"/>
      <c r="E65" s="99"/>
      <c r="F65" s="99"/>
      <c r="G65" s="99"/>
      <c r="I65" s="109"/>
    </row>
    <row r="66" spans="1:9" s="96" customFormat="1" x14ac:dyDescent="0.25">
      <c r="A66"/>
      <c r="B66" s="99"/>
      <c r="C66" s="99"/>
      <c r="D66" s="99"/>
      <c r="E66" s="99"/>
      <c r="F66" s="99"/>
      <c r="G66" s="99"/>
      <c r="I66" s="109"/>
    </row>
    <row r="67" spans="1:9" s="96" customFormat="1" x14ac:dyDescent="0.25">
      <c r="A67"/>
      <c r="B67" s="99"/>
      <c r="C67" s="99"/>
      <c r="D67" s="99"/>
      <c r="E67" s="99"/>
      <c r="F67" s="99"/>
      <c r="G67" s="99"/>
      <c r="I67" s="109"/>
    </row>
    <row r="68" spans="1:9" s="96" customFormat="1" x14ac:dyDescent="0.25">
      <c r="A68"/>
      <c r="B68" s="99"/>
      <c r="C68" s="99"/>
      <c r="D68" s="99"/>
      <c r="E68" s="99"/>
      <c r="F68" s="99"/>
      <c r="G68" s="99"/>
      <c r="I68" s="109"/>
    </row>
    <row r="69" spans="1:9" s="96" customFormat="1" x14ac:dyDescent="0.25">
      <c r="A69"/>
      <c r="B69" s="99"/>
      <c r="C69" s="99"/>
      <c r="D69" s="99"/>
      <c r="E69" s="99"/>
      <c r="F69" s="99"/>
      <c r="G69" s="99"/>
      <c r="I69" s="109"/>
    </row>
    <row r="70" spans="1:9" s="96" customFormat="1" x14ac:dyDescent="0.25">
      <c r="A70"/>
      <c r="B70" s="99"/>
      <c r="C70" s="99"/>
      <c r="D70" s="99"/>
      <c r="E70" s="99"/>
      <c r="F70" s="99"/>
      <c r="G70" s="99"/>
      <c r="I70" s="109"/>
    </row>
    <row r="71" spans="1:9" s="96" customFormat="1" x14ac:dyDescent="0.25">
      <c r="A71"/>
      <c r="B71" s="99"/>
      <c r="C71" s="99"/>
      <c r="D71" s="99"/>
      <c r="E71" s="99"/>
      <c r="F71" s="99"/>
      <c r="G71" s="99"/>
      <c r="I71" s="109"/>
    </row>
    <row r="72" spans="1:9" s="96" customFormat="1" x14ac:dyDescent="0.25">
      <c r="A72"/>
      <c r="B72" s="99"/>
      <c r="C72" s="99"/>
      <c r="D72" s="99"/>
      <c r="E72" s="99"/>
      <c r="F72" s="99"/>
      <c r="G72" s="99"/>
      <c r="I72" s="109"/>
    </row>
    <row r="73" spans="1:9" s="96" customFormat="1" x14ac:dyDescent="0.25">
      <c r="A73"/>
      <c r="B73" s="99"/>
      <c r="C73" s="99"/>
      <c r="D73" s="99"/>
      <c r="E73" s="99"/>
      <c r="F73" s="99"/>
      <c r="G73" s="99"/>
      <c r="I73" s="109"/>
    </row>
    <row r="74" spans="1:9" s="96" customFormat="1" x14ac:dyDescent="0.25">
      <c r="A74"/>
      <c r="B74" s="99"/>
      <c r="C74" s="99"/>
      <c r="D74" s="99"/>
      <c r="E74" s="99"/>
      <c r="F74" s="99"/>
      <c r="G74" s="99"/>
      <c r="I74" s="109"/>
    </row>
    <row r="75" spans="1:9" s="96" customFormat="1" x14ac:dyDescent="0.25">
      <c r="A75"/>
      <c r="B75" s="99"/>
      <c r="C75" s="99"/>
      <c r="D75" s="99"/>
      <c r="E75" s="99"/>
      <c r="F75" s="99"/>
      <c r="G75" s="99"/>
      <c r="I75" s="109"/>
    </row>
    <row r="76" spans="1:9" s="96" customFormat="1" x14ac:dyDescent="0.25">
      <c r="A76"/>
      <c r="B76" s="99"/>
      <c r="C76" s="99"/>
      <c r="D76" s="99"/>
      <c r="E76" s="99"/>
      <c r="F76" s="99"/>
      <c r="G76" s="99"/>
      <c r="I76" s="109"/>
    </row>
    <row r="77" spans="1:9" s="96" customFormat="1" x14ac:dyDescent="0.25">
      <c r="A77"/>
      <c r="B77" s="99"/>
      <c r="C77" s="99"/>
      <c r="D77" s="99"/>
      <c r="E77" s="99"/>
      <c r="F77" s="99"/>
      <c r="G77" s="99"/>
      <c r="I77" s="109"/>
    </row>
    <row r="78" spans="1:9" s="96" customFormat="1" x14ac:dyDescent="0.25">
      <c r="A78"/>
      <c r="B78" s="99"/>
      <c r="C78" s="99"/>
      <c r="D78" s="99"/>
      <c r="E78" s="99"/>
      <c r="F78" s="99"/>
      <c r="G78" s="99"/>
      <c r="I78" s="109"/>
    </row>
    <row r="79" spans="1:9" s="96" customFormat="1" x14ac:dyDescent="0.25">
      <c r="A79"/>
      <c r="B79" s="99"/>
      <c r="C79" s="99"/>
      <c r="D79" s="99"/>
      <c r="E79" s="99"/>
      <c r="F79" s="99"/>
      <c r="G79" s="99"/>
      <c r="I79" s="109"/>
    </row>
    <row r="80" spans="1:9" s="96" customFormat="1" x14ac:dyDescent="0.25">
      <c r="A80"/>
      <c r="B80" s="99"/>
      <c r="C80" s="99"/>
      <c r="D80" s="99"/>
      <c r="E80" s="99"/>
      <c r="F80" s="99"/>
      <c r="G80" s="99"/>
      <c r="I80" s="109"/>
    </row>
    <row r="81" spans="1:9" s="96" customFormat="1" x14ac:dyDescent="0.25">
      <c r="A81"/>
      <c r="B81" s="99"/>
      <c r="C81" s="99"/>
      <c r="D81" s="99"/>
      <c r="E81" s="99"/>
      <c r="F81" s="99"/>
      <c r="G81" s="99"/>
      <c r="I81" s="109"/>
    </row>
    <row r="82" spans="1:9" s="96" customFormat="1" x14ac:dyDescent="0.25">
      <c r="A82"/>
      <c r="B82" s="99"/>
      <c r="C82" s="99"/>
      <c r="D82" s="99"/>
      <c r="E82" s="99"/>
      <c r="F82" s="99"/>
      <c r="G82" s="99"/>
      <c r="I82" s="109"/>
    </row>
    <row r="83" spans="1:9" s="96" customFormat="1" x14ac:dyDescent="0.25">
      <c r="A83"/>
      <c r="B83" s="99"/>
      <c r="C83" s="99"/>
      <c r="D83" s="99"/>
      <c r="E83" s="99"/>
      <c r="F83" s="99"/>
      <c r="G83" s="99"/>
      <c r="I83" s="109"/>
    </row>
    <row r="84" spans="1:9" s="96" customFormat="1" x14ac:dyDescent="0.25">
      <c r="A84"/>
      <c r="B84" s="99"/>
      <c r="C84" s="99"/>
      <c r="D84" s="99"/>
      <c r="E84" s="99"/>
      <c r="F84" s="99"/>
      <c r="G84" s="99"/>
      <c r="I84" s="109"/>
    </row>
    <row r="85" spans="1:9" s="96" customFormat="1" x14ac:dyDescent="0.25">
      <c r="A85"/>
      <c r="B85" s="99"/>
      <c r="C85" s="99"/>
      <c r="D85" s="99"/>
      <c r="E85" s="99"/>
      <c r="F85" s="99"/>
      <c r="G85" s="99"/>
      <c r="I85" s="109"/>
    </row>
    <row r="86" spans="1:9" s="96" customFormat="1" x14ac:dyDescent="0.25">
      <c r="A86"/>
      <c r="B86" s="99"/>
      <c r="C86" s="99"/>
      <c r="D86" s="99"/>
      <c r="E86" s="99"/>
      <c r="F86" s="99"/>
      <c r="G86" s="99"/>
      <c r="I86" s="109"/>
    </row>
    <row r="87" spans="1:9" s="96" customFormat="1" x14ac:dyDescent="0.25">
      <c r="A87"/>
      <c r="B87" s="99"/>
      <c r="C87" s="99"/>
      <c r="D87" s="99"/>
      <c r="E87" s="99"/>
      <c r="F87" s="99"/>
      <c r="G87" s="99"/>
      <c r="I87" s="109"/>
    </row>
    <row r="88" spans="1:9" s="96" customFormat="1" x14ac:dyDescent="0.25">
      <c r="A88"/>
      <c r="B88" s="99"/>
      <c r="C88" s="99"/>
      <c r="D88" s="99"/>
      <c r="E88" s="99"/>
      <c r="F88" s="99"/>
      <c r="G88" s="99"/>
      <c r="I88" s="109"/>
    </row>
    <row r="89" spans="1:9" s="96" customFormat="1" x14ac:dyDescent="0.25">
      <c r="A89"/>
      <c r="B89" s="99"/>
      <c r="C89" s="99"/>
      <c r="D89" s="99"/>
      <c r="E89" s="99"/>
      <c r="F89" s="99"/>
      <c r="G89" s="99"/>
      <c r="I89" s="109"/>
    </row>
    <row r="90" spans="1:9" s="96" customFormat="1" x14ac:dyDescent="0.25">
      <c r="A90"/>
      <c r="B90" s="99"/>
      <c r="C90" s="99"/>
      <c r="D90" s="99"/>
      <c r="E90" s="99"/>
      <c r="F90" s="99"/>
      <c r="G90" s="99"/>
      <c r="I90" s="109"/>
    </row>
    <row r="91" spans="1:9" s="96" customFormat="1" x14ac:dyDescent="0.25">
      <c r="A91"/>
      <c r="B91" s="99"/>
      <c r="C91" s="99"/>
      <c r="D91" s="99"/>
      <c r="E91" s="99"/>
      <c r="F91" s="99"/>
      <c r="G91" s="99"/>
      <c r="I91" s="109"/>
    </row>
    <row r="92" spans="1:9" s="96" customFormat="1" x14ac:dyDescent="0.25">
      <c r="A92"/>
      <c r="B92" s="99"/>
      <c r="C92" s="99"/>
      <c r="D92" s="99"/>
      <c r="E92" s="99"/>
      <c r="F92" s="99"/>
      <c r="G92" s="99"/>
      <c r="I92" s="109"/>
    </row>
    <row r="93" spans="1:9" s="96" customFormat="1" x14ac:dyDescent="0.25">
      <c r="A93"/>
      <c r="B93" s="99"/>
      <c r="C93" s="99"/>
      <c r="D93" s="99"/>
      <c r="E93" s="99"/>
      <c r="F93" s="99"/>
      <c r="G93" s="99"/>
      <c r="I93" s="109"/>
    </row>
    <row r="94" spans="1:9" s="96" customFormat="1" x14ac:dyDescent="0.25">
      <c r="A94"/>
      <c r="B94" s="99"/>
      <c r="C94" s="99"/>
      <c r="D94" s="99"/>
      <c r="E94" s="99"/>
      <c r="F94" s="99"/>
      <c r="G94" s="99"/>
      <c r="I94" s="109"/>
    </row>
    <row r="95" spans="1:9" s="96" customFormat="1" x14ac:dyDescent="0.25">
      <c r="A95"/>
      <c r="B95" s="99"/>
      <c r="C95" s="99"/>
      <c r="D95" s="99"/>
      <c r="E95" s="99"/>
      <c r="F95" s="99"/>
      <c r="G95" s="99"/>
      <c r="I95" s="109"/>
    </row>
    <row r="96" spans="1:9" s="96" customFormat="1" x14ac:dyDescent="0.25">
      <c r="A96"/>
      <c r="B96" s="99"/>
      <c r="C96" s="99"/>
      <c r="D96" s="99"/>
      <c r="E96" s="99"/>
      <c r="F96" s="99"/>
      <c r="G96" s="99"/>
      <c r="I96" s="109"/>
    </row>
    <row r="97" spans="1:9" s="96" customFormat="1" x14ac:dyDescent="0.25">
      <c r="A97"/>
      <c r="B97" s="99"/>
      <c r="C97" s="99"/>
      <c r="D97" s="99"/>
      <c r="E97" s="99"/>
      <c r="F97" s="99"/>
      <c r="G97" s="99"/>
      <c r="I97" s="109"/>
    </row>
    <row r="98" spans="1:9" s="96" customFormat="1" x14ac:dyDescent="0.25">
      <c r="A98"/>
      <c r="B98" s="99"/>
      <c r="C98" s="99"/>
      <c r="D98" s="99"/>
      <c r="E98" s="99"/>
      <c r="F98" s="99"/>
      <c r="G98" s="99"/>
      <c r="I98" s="109"/>
    </row>
    <row r="99" spans="1:9" s="96" customFormat="1" x14ac:dyDescent="0.25">
      <c r="A99"/>
      <c r="B99" s="99"/>
      <c r="C99" s="99"/>
      <c r="D99" s="99"/>
      <c r="E99" s="99"/>
      <c r="F99" s="99"/>
      <c r="G99" s="99"/>
      <c r="I99" s="109"/>
    </row>
    <row r="100" spans="1:9" s="96" customFormat="1" x14ac:dyDescent="0.25">
      <c r="A100"/>
      <c r="B100" s="99"/>
      <c r="C100" s="99"/>
      <c r="D100" s="99"/>
      <c r="E100" s="99"/>
      <c r="F100" s="99"/>
      <c r="G100" s="99"/>
      <c r="I100" s="109"/>
    </row>
    <row r="101" spans="1:9" s="96" customFormat="1" x14ac:dyDescent="0.25">
      <c r="A101"/>
      <c r="B101" s="99"/>
      <c r="C101" s="99"/>
      <c r="D101" s="99"/>
      <c r="E101" s="99"/>
      <c r="F101" s="99"/>
      <c r="G101" s="99"/>
      <c r="I101" s="109"/>
    </row>
    <row r="102" spans="1:9" s="96" customFormat="1" x14ac:dyDescent="0.25">
      <c r="A102"/>
      <c r="B102" s="99"/>
      <c r="C102" s="99"/>
      <c r="D102" s="99"/>
      <c r="E102" s="99"/>
      <c r="F102" s="99"/>
      <c r="G102" s="99"/>
      <c r="I102" s="109"/>
    </row>
    <row r="103" spans="1:9" s="96" customFormat="1" x14ac:dyDescent="0.25">
      <c r="A103"/>
      <c r="B103" s="99"/>
      <c r="C103" s="99"/>
      <c r="D103" s="99"/>
      <c r="E103" s="99"/>
      <c r="F103" s="99"/>
      <c r="G103" s="99"/>
      <c r="I103" s="109"/>
    </row>
    <row r="104" spans="1:9" s="96" customFormat="1" x14ac:dyDescent="0.25">
      <c r="A104"/>
      <c r="B104" s="99"/>
      <c r="C104" s="99"/>
      <c r="D104" s="99"/>
      <c r="E104" s="99"/>
      <c r="F104" s="99"/>
      <c r="G104" s="99"/>
      <c r="I104" s="109"/>
    </row>
    <row r="105" spans="1:9" s="96" customFormat="1" x14ac:dyDescent="0.25">
      <c r="A105"/>
      <c r="B105" s="99"/>
      <c r="C105" s="99"/>
      <c r="D105" s="99"/>
      <c r="E105" s="99"/>
      <c r="F105" s="99"/>
      <c r="G105" s="99"/>
      <c r="I105" s="109"/>
    </row>
    <row r="106" spans="1:9" s="96" customFormat="1" x14ac:dyDescent="0.25">
      <c r="A106"/>
      <c r="B106" s="99"/>
      <c r="C106" s="99"/>
      <c r="D106" s="99"/>
      <c r="E106" s="99"/>
      <c r="F106" s="99"/>
      <c r="G106" s="99"/>
      <c r="I106" s="109"/>
    </row>
    <row r="107" spans="1:9" s="96" customFormat="1" x14ac:dyDescent="0.25">
      <c r="A107"/>
      <c r="B107" s="99"/>
      <c r="C107" s="99"/>
      <c r="D107" s="99"/>
      <c r="E107" s="99"/>
      <c r="F107" s="99"/>
      <c r="G107" s="99"/>
      <c r="I107" s="109"/>
    </row>
    <row r="108" spans="1:9" s="96" customFormat="1" x14ac:dyDescent="0.25">
      <c r="A108"/>
      <c r="B108" s="99"/>
      <c r="C108" s="99"/>
      <c r="D108" s="99"/>
      <c r="E108" s="99"/>
      <c r="F108" s="99"/>
      <c r="G108" s="99"/>
      <c r="I108" s="109"/>
    </row>
    <row r="109" spans="1:9" s="96" customFormat="1" x14ac:dyDescent="0.25">
      <c r="A109"/>
      <c r="B109" s="99"/>
      <c r="C109" s="99"/>
      <c r="D109" s="99"/>
      <c r="E109" s="99"/>
      <c r="F109" s="99"/>
      <c r="G109" s="99"/>
      <c r="I109" s="109"/>
    </row>
    <row r="110" spans="1:9" s="96" customFormat="1" x14ac:dyDescent="0.25">
      <c r="A110"/>
      <c r="B110" s="99"/>
      <c r="C110" s="99"/>
      <c r="D110" s="99"/>
      <c r="E110" s="99"/>
      <c r="F110" s="99"/>
      <c r="G110" s="99"/>
      <c r="I110" s="109"/>
    </row>
    <row r="111" spans="1:9" s="96" customFormat="1" x14ac:dyDescent="0.25">
      <c r="A111"/>
      <c r="B111" s="99"/>
      <c r="C111" s="99"/>
      <c r="D111" s="99"/>
      <c r="E111" s="99"/>
      <c r="F111" s="99"/>
      <c r="G111" s="99"/>
      <c r="I111" s="109"/>
    </row>
    <row r="112" spans="1:9" s="96" customFormat="1" x14ac:dyDescent="0.25">
      <c r="A112"/>
      <c r="B112" s="99"/>
      <c r="C112" s="99"/>
      <c r="D112" s="99"/>
      <c r="E112" s="99"/>
      <c r="F112" s="99"/>
      <c r="G112" s="99"/>
      <c r="I112" s="109"/>
    </row>
    <row r="113" spans="1:9" s="96" customFormat="1" x14ac:dyDescent="0.25">
      <c r="A113"/>
      <c r="B113" s="99"/>
      <c r="C113" s="99"/>
      <c r="D113" s="99"/>
      <c r="E113" s="99"/>
      <c r="F113" s="99"/>
      <c r="G113" s="99"/>
      <c r="I113" s="109"/>
    </row>
    <row r="114" spans="1:9" s="96" customFormat="1" x14ac:dyDescent="0.25">
      <c r="A114"/>
      <c r="B114" s="99"/>
      <c r="C114" s="99"/>
      <c r="D114" s="99"/>
      <c r="E114" s="99"/>
      <c r="F114" s="99"/>
      <c r="G114" s="99"/>
      <c r="I114" s="109"/>
    </row>
    <row r="115" spans="1:9" s="96" customFormat="1" x14ac:dyDescent="0.25">
      <c r="A115"/>
      <c r="B115" s="99"/>
      <c r="C115" s="99"/>
      <c r="D115" s="99"/>
      <c r="E115" s="99"/>
      <c r="F115" s="99"/>
      <c r="G115" s="99"/>
      <c r="I115" s="109"/>
    </row>
    <row r="116" spans="1:9" s="96" customFormat="1" x14ac:dyDescent="0.25">
      <c r="A116"/>
      <c r="B116" s="99"/>
      <c r="C116" s="99"/>
      <c r="D116" s="99"/>
      <c r="E116" s="99"/>
      <c r="F116" s="99"/>
      <c r="G116" s="99"/>
      <c r="I116" s="109"/>
    </row>
    <row r="117" spans="1:9" s="96" customFormat="1" x14ac:dyDescent="0.25">
      <c r="A117"/>
      <c r="B117" s="99"/>
      <c r="C117" s="99"/>
      <c r="D117" s="99"/>
      <c r="E117" s="99"/>
      <c r="F117" s="99"/>
      <c r="G117" s="99"/>
      <c r="I117" s="109"/>
    </row>
    <row r="118" spans="1:9" s="96" customFormat="1" x14ac:dyDescent="0.25">
      <c r="A118"/>
      <c r="B118" s="99"/>
      <c r="C118" s="99"/>
      <c r="D118" s="99"/>
      <c r="E118" s="99"/>
      <c r="F118" s="99"/>
      <c r="G118" s="99"/>
      <c r="I118" s="109"/>
    </row>
    <row r="119" spans="1:9" s="96" customFormat="1" x14ac:dyDescent="0.25">
      <c r="A119"/>
      <c r="B119" s="99"/>
      <c r="C119" s="99"/>
      <c r="D119" s="99"/>
      <c r="E119" s="99"/>
      <c r="F119" s="99"/>
      <c r="G119" s="99"/>
      <c r="I119" s="109"/>
    </row>
    <row r="120" spans="1:9" s="96" customFormat="1" x14ac:dyDescent="0.25">
      <c r="A120"/>
      <c r="B120" s="99"/>
      <c r="C120" s="99"/>
      <c r="D120" s="99"/>
      <c r="E120" s="99"/>
      <c r="F120" s="99"/>
      <c r="G120" s="99"/>
      <c r="I120" s="109"/>
    </row>
    <row r="121" spans="1:9" s="96" customFormat="1" x14ac:dyDescent="0.25">
      <c r="A121"/>
      <c r="B121" s="99"/>
      <c r="C121" s="99"/>
      <c r="D121" s="99"/>
      <c r="E121" s="99"/>
      <c r="F121" s="99"/>
      <c r="G121" s="99"/>
      <c r="I121" s="109"/>
    </row>
    <row r="122" spans="1:9" s="96" customFormat="1" x14ac:dyDescent="0.25">
      <c r="A122"/>
      <c r="B122" s="99"/>
      <c r="C122" s="99"/>
      <c r="D122" s="99"/>
      <c r="E122" s="99"/>
      <c r="F122" s="99"/>
      <c r="G122" s="99"/>
      <c r="I122" s="109"/>
    </row>
    <row r="123" spans="1:9" s="96" customFormat="1" x14ac:dyDescent="0.25">
      <c r="A123"/>
      <c r="B123" s="99"/>
      <c r="C123" s="99"/>
      <c r="D123" s="99"/>
      <c r="E123" s="99"/>
      <c r="F123" s="99"/>
      <c r="G123" s="99"/>
      <c r="I123" s="109"/>
    </row>
    <row r="124" spans="1:9" s="96" customFormat="1" x14ac:dyDescent="0.25">
      <c r="A124"/>
      <c r="B124" s="99"/>
      <c r="C124" s="99"/>
      <c r="D124" s="99"/>
      <c r="E124" s="99"/>
      <c r="F124" s="99"/>
      <c r="G124" s="99"/>
      <c r="I124" s="109"/>
    </row>
    <row r="125" spans="1:9" s="96" customFormat="1" x14ac:dyDescent="0.25">
      <c r="A125"/>
      <c r="B125" s="99"/>
      <c r="C125" s="99"/>
      <c r="D125" s="99"/>
      <c r="E125" s="99"/>
      <c r="F125" s="99"/>
      <c r="G125" s="99"/>
      <c r="I125" s="109"/>
    </row>
    <row r="126" spans="1:9" s="96" customFormat="1" x14ac:dyDescent="0.25">
      <c r="A126"/>
      <c r="B126" s="99"/>
      <c r="C126" s="99"/>
      <c r="D126" s="99"/>
      <c r="E126" s="99"/>
      <c r="F126" s="99"/>
      <c r="G126" s="99"/>
      <c r="I126" s="109"/>
    </row>
    <row r="127" spans="1:9" s="96" customFormat="1" x14ac:dyDescent="0.25">
      <c r="A127"/>
      <c r="B127" s="99"/>
      <c r="C127" s="99"/>
      <c r="D127" s="99"/>
      <c r="E127" s="99"/>
      <c r="F127" s="99"/>
      <c r="G127" s="99"/>
      <c r="I127" s="109"/>
    </row>
    <row r="128" spans="1:9" s="96" customFormat="1" x14ac:dyDescent="0.25">
      <c r="A128"/>
      <c r="B128" s="99"/>
      <c r="C128" s="99"/>
      <c r="D128" s="99"/>
      <c r="E128" s="99"/>
      <c r="F128" s="99"/>
      <c r="G128" s="99"/>
      <c r="I128" s="109"/>
    </row>
    <row r="129" spans="1:9" s="96" customFormat="1" x14ac:dyDescent="0.25">
      <c r="A129"/>
      <c r="B129" s="99"/>
      <c r="C129" s="99"/>
      <c r="D129" s="99"/>
      <c r="E129" s="99"/>
      <c r="F129" s="99"/>
      <c r="G129" s="99"/>
      <c r="I129" s="109"/>
    </row>
    <row r="130" spans="1:9" s="96" customFormat="1" x14ac:dyDescent="0.25">
      <c r="A130"/>
      <c r="B130" s="99"/>
      <c r="C130" s="99"/>
      <c r="D130" s="99"/>
      <c r="E130" s="99"/>
      <c r="F130" s="99"/>
      <c r="G130" s="99"/>
      <c r="I130" s="109"/>
    </row>
    <row r="131" spans="1:9" s="96" customFormat="1" x14ac:dyDescent="0.25">
      <c r="A131"/>
      <c r="B131" s="99"/>
      <c r="C131" s="99"/>
      <c r="D131" s="99"/>
      <c r="E131" s="99"/>
      <c r="F131" s="99"/>
      <c r="G131" s="99"/>
      <c r="I131" s="109"/>
    </row>
    <row r="132" spans="1:9" s="96" customFormat="1" x14ac:dyDescent="0.25">
      <c r="A132"/>
      <c r="B132" s="99"/>
      <c r="C132" s="99"/>
      <c r="D132" s="99"/>
      <c r="E132" s="99"/>
      <c r="F132" s="99"/>
      <c r="G132" s="99"/>
      <c r="I132" s="109"/>
    </row>
    <row r="133" spans="1:9" s="96" customFormat="1" x14ac:dyDescent="0.25">
      <c r="A133"/>
      <c r="B133" s="99"/>
      <c r="C133" s="99"/>
      <c r="D133" s="99"/>
      <c r="E133" s="99"/>
      <c r="F133" s="99"/>
      <c r="G133" s="99"/>
      <c r="I133" s="109"/>
    </row>
    <row r="134" spans="1:9" s="96" customFormat="1" x14ac:dyDescent="0.25">
      <c r="A134"/>
      <c r="B134" s="99"/>
      <c r="C134" s="99"/>
      <c r="D134" s="99"/>
      <c r="E134" s="99"/>
      <c r="F134" s="99"/>
      <c r="G134" s="99"/>
      <c r="I134" s="109"/>
    </row>
    <row r="135" spans="1:9" s="96" customFormat="1" x14ac:dyDescent="0.25">
      <c r="A135"/>
      <c r="B135" s="99"/>
      <c r="C135" s="99"/>
      <c r="D135" s="99"/>
      <c r="E135" s="99"/>
      <c r="F135" s="99"/>
      <c r="G135" s="99"/>
      <c r="I135" s="109"/>
    </row>
    <row r="136" spans="1:9" s="96" customFormat="1" x14ac:dyDescent="0.25">
      <c r="A136"/>
      <c r="B136" s="99"/>
      <c r="C136" s="99"/>
      <c r="D136" s="99"/>
      <c r="E136" s="99"/>
      <c r="F136" s="99"/>
      <c r="G136" s="99"/>
      <c r="I136" s="109"/>
    </row>
    <row r="137" spans="1:9" s="96" customFormat="1" x14ac:dyDescent="0.25">
      <c r="A137"/>
      <c r="B137" s="99"/>
      <c r="C137" s="99"/>
      <c r="D137" s="99"/>
      <c r="E137" s="99"/>
      <c r="F137" s="99"/>
      <c r="G137" s="99"/>
      <c r="I137" s="109"/>
    </row>
    <row r="138" spans="1:9" s="96" customFormat="1" x14ac:dyDescent="0.25">
      <c r="A138"/>
      <c r="B138" s="99"/>
      <c r="C138" s="99"/>
      <c r="D138" s="99"/>
      <c r="E138" s="99"/>
      <c r="F138" s="99"/>
      <c r="G138" s="99"/>
      <c r="I138" s="109"/>
    </row>
    <row r="139" spans="1:9" s="96" customFormat="1" x14ac:dyDescent="0.25">
      <c r="A139"/>
      <c r="B139" s="99"/>
      <c r="C139" s="99"/>
      <c r="D139" s="99"/>
      <c r="E139" s="99"/>
      <c r="F139" s="99"/>
      <c r="G139" s="99"/>
      <c r="I139" s="109"/>
    </row>
    <row r="140" spans="1:9" s="96" customFormat="1" x14ac:dyDescent="0.25">
      <c r="A140"/>
      <c r="B140" s="99"/>
      <c r="C140" s="99"/>
      <c r="D140" s="99"/>
      <c r="E140" s="99"/>
      <c r="F140" s="99"/>
      <c r="G140" s="99"/>
      <c r="I140" s="109"/>
    </row>
    <row r="141" spans="1:9" s="96" customFormat="1" x14ac:dyDescent="0.25">
      <c r="A141"/>
      <c r="B141" s="99"/>
      <c r="C141" s="99"/>
      <c r="D141" s="99"/>
      <c r="E141" s="99"/>
      <c r="F141" s="99"/>
      <c r="G141" s="99"/>
      <c r="I141" s="109"/>
    </row>
    <row r="142" spans="1:9" s="96" customFormat="1" x14ac:dyDescent="0.25">
      <c r="A142"/>
      <c r="B142" s="99"/>
      <c r="C142" s="99"/>
      <c r="D142" s="99"/>
      <c r="E142" s="99"/>
      <c r="F142" s="99"/>
      <c r="G142" s="99"/>
      <c r="I142" s="109"/>
    </row>
    <row r="143" spans="1:9" s="96" customFormat="1" x14ac:dyDescent="0.25">
      <c r="A143"/>
      <c r="B143" s="99"/>
      <c r="C143" s="99"/>
      <c r="D143" s="99"/>
      <c r="E143" s="99"/>
      <c r="F143" s="99"/>
      <c r="G143" s="99"/>
      <c r="I143" s="109"/>
    </row>
    <row r="144" spans="1:9" s="96" customFormat="1" x14ac:dyDescent="0.25">
      <c r="A144"/>
      <c r="B144" s="99"/>
      <c r="C144" s="99"/>
      <c r="D144" s="99"/>
      <c r="E144" s="99"/>
      <c r="F144" s="99"/>
      <c r="G144" s="99"/>
      <c r="I144" s="109"/>
    </row>
    <row r="145" spans="1:9" s="96" customFormat="1" x14ac:dyDescent="0.25">
      <c r="A145"/>
      <c r="B145" s="99"/>
      <c r="C145" s="99"/>
      <c r="D145" s="99"/>
      <c r="E145" s="99"/>
      <c r="F145" s="99"/>
      <c r="G145" s="99"/>
      <c r="I145" s="109"/>
    </row>
    <row r="146" spans="1:9" s="96" customFormat="1" x14ac:dyDescent="0.25">
      <c r="A146"/>
      <c r="B146" s="99"/>
      <c r="C146" s="99"/>
      <c r="D146" s="99"/>
      <c r="E146" s="99"/>
      <c r="F146" s="99"/>
      <c r="G146" s="99"/>
      <c r="I146" s="109"/>
    </row>
    <row r="147" spans="1:9" s="96" customFormat="1" x14ac:dyDescent="0.25">
      <c r="A147"/>
      <c r="B147" s="99"/>
      <c r="C147" s="99"/>
      <c r="D147" s="99"/>
      <c r="E147" s="99"/>
      <c r="F147" s="99"/>
      <c r="G147" s="99"/>
      <c r="I147" s="109"/>
    </row>
    <row r="148" spans="1:9" s="96" customFormat="1" x14ac:dyDescent="0.25">
      <c r="A148"/>
      <c r="B148" s="99"/>
      <c r="C148" s="99"/>
      <c r="D148" s="99"/>
      <c r="E148" s="99"/>
      <c r="F148" s="99"/>
      <c r="G148" s="99"/>
      <c r="I148" s="109"/>
    </row>
    <row r="149" spans="1:9" s="96" customFormat="1" x14ac:dyDescent="0.25">
      <c r="A149"/>
      <c r="B149" s="99"/>
      <c r="C149" s="99"/>
      <c r="D149" s="99"/>
      <c r="E149" s="99"/>
      <c r="F149" s="99"/>
      <c r="G149" s="99"/>
      <c r="I149" s="109"/>
    </row>
    <row r="150" spans="1:9" s="96" customFormat="1" x14ac:dyDescent="0.25">
      <c r="A150"/>
      <c r="B150" s="99"/>
      <c r="C150" s="99"/>
      <c r="D150" s="99"/>
      <c r="E150" s="99"/>
      <c r="F150" s="99"/>
      <c r="G150" s="99"/>
      <c r="I150" s="109"/>
    </row>
    <row r="151" spans="1:9" s="96" customFormat="1" x14ac:dyDescent="0.25">
      <c r="A151"/>
      <c r="B151" s="99"/>
      <c r="C151" s="99"/>
      <c r="D151" s="99"/>
      <c r="E151" s="99"/>
      <c r="F151" s="99"/>
      <c r="G151" s="99"/>
      <c r="I151" s="109"/>
    </row>
    <row r="152" spans="1:9" s="96" customFormat="1" x14ac:dyDescent="0.25">
      <c r="A152"/>
      <c r="B152" s="99"/>
      <c r="C152" s="99"/>
      <c r="D152" s="99"/>
      <c r="E152" s="99"/>
      <c r="F152" s="99"/>
      <c r="G152" s="99"/>
      <c r="I152" s="109"/>
    </row>
    <row r="153" spans="1:9" s="96" customFormat="1" x14ac:dyDescent="0.25">
      <c r="A153"/>
      <c r="B153" s="99"/>
      <c r="C153" s="99"/>
      <c r="D153" s="99"/>
      <c r="E153" s="99"/>
      <c r="F153" s="99"/>
      <c r="G153" s="99"/>
      <c r="I153" s="109"/>
    </row>
    <row r="154" spans="1:9" s="96" customFormat="1" x14ac:dyDescent="0.25">
      <c r="A154"/>
      <c r="B154" s="99"/>
      <c r="C154" s="99"/>
      <c r="D154" s="99"/>
      <c r="E154" s="99"/>
      <c r="F154" s="99"/>
      <c r="G154" s="99"/>
      <c r="I154" s="109"/>
    </row>
    <row r="155" spans="1:9" s="96" customFormat="1" x14ac:dyDescent="0.25">
      <c r="A155"/>
      <c r="B155" s="99"/>
      <c r="C155" s="99"/>
      <c r="D155" s="99"/>
      <c r="E155" s="99"/>
      <c r="F155" s="99"/>
      <c r="G155" s="99"/>
      <c r="I155" s="109"/>
    </row>
    <row r="156" spans="1:9" s="96" customFormat="1" x14ac:dyDescent="0.25">
      <c r="A156"/>
      <c r="B156" s="99"/>
      <c r="C156" s="99"/>
      <c r="D156" s="99"/>
      <c r="E156" s="99"/>
      <c r="F156" s="99"/>
      <c r="G156" s="99"/>
      <c r="I156" s="109"/>
    </row>
    <row r="157" spans="1:9" s="96" customFormat="1" x14ac:dyDescent="0.25">
      <c r="A157"/>
      <c r="B157" s="99"/>
      <c r="C157" s="99"/>
      <c r="D157" s="99"/>
      <c r="E157" s="99"/>
      <c r="F157" s="99"/>
      <c r="G157" s="99"/>
      <c r="I157" s="109"/>
    </row>
    <row r="158" spans="1:9" s="96" customFormat="1" x14ac:dyDescent="0.25">
      <c r="A158"/>
      <c r="B158" s="99"/>
      <c r="C158" s="99"/>
      <c r="D158" s="99"/>
      <c r="E158" s="99"/>
      <c r="F158" s="99"/>
      <c r="G158" s="99"/>
      <c r="I158" s="109"/>
    </row>
    <row r="159" spans="1:9" s="96" customFormat="1" x14ac:dyDescent="0.25">
      <c r="A159"/>
      <c r="B159" s="99"/>
      <c r="C159" s="99"/>
      <c r="D159" s="99"/>
      <c r="E159" s="99"/>
      <c r="F159" s="99"/>
      <c r="G159" s="99"/>
      <c r="I159" s="109"/>
    </row>
    <row r="160" spans="1:9" s="96" customFormat="1" x14ac:dyDescent="0.25">
      <c r="A160"/>
      <c r="B160" s="99"/>
      <c r="C160" s="99"/>
      <c r="D160" s="99"/>
      <c r="E160" s="99"/>
      <c r="F160" s="99"/>
      <c r="G160" s="99"/>
      <c r="I160" s="109"/>
    </row>
    <row r="161" spans="1:9" s="96" customFormat="1" x14ac:dyDescent="0.25">
      <c r="A161"/>
      <c r="B161" s="99"/>
      <c r="C161" s="99"/>
      <c r="D161" s="99"/>
      <c r="E161" s="99"/>
      <c r="F161" s="99"/>
      <c r="G161" s="99"/>
      <c r="I161" s="109"/>
    </row>
    <row r="162" spans="1:9" s="96" customFormat="1" x14ac:dyDescent="0.25">
      <c r="A162"/>
      <c r="B162" s="99"/>
      <c r="C162" s="99"/>
      <c r="D162" s="99"/>
      <c r="E162" s="99"/>
      <c r="F162" s="99"/>
      <c r="G162" s="99"/>
      <c r="I162" s="109"/>
    </row>
    <row r="163" spans="1:9" s="96" customFormat="1" x14ac:dyDescent="0.25">
      <c r="A163"/>
      <c r="B163" s="99"/>
      <c r="C163" s="99"/>
      <c r="D163" s="99"/>
      <c r="E163" s="99"/>
      <c r="F163" s="99"/>
      <c r="G163" s="99"/>
      <c r="I163" s="109"/>
    </row>
    <row r="164" spans="1:9" s="96" customFormat="1" x14ac:dyDescent="0.25">
      <c r="A164"/>
      <c r="B164" s="99"/>
      <c r="C164" s="99"/>
      <c r="D164" s="99"/>
      <c r="E164" s="99"/>
      <c r="F164" s="99"/>
      <c r="G164" s="99"/>
      <c r="I164" s="109"/>
    </row>
    <row r="165" spans="1:9" s="96" customFormat="1" x14ac:dyDescent="0.25">
      <c r="A165"/>
      <c r="B165" s="99"/>
      <c r="C165" s="99"/>
      <c r="D165" s="99"/>
      <c r="E165" s="99"/>
      <c r="F165" s="99"/>
      <c r="G165" s="99"/>
      <c r="I165" s="109"/>
    </row>
    <row r="166" spans="1:9" s="96" customFormat="1" x14ac:dyDescent="0.25">
      <c r="A166"/>
      <c r="B166" s="99"/>
      <c r="C166" s="99"/>
      <c r="D166" s="99"/>
      <c r="E166" s="99"/>
      <c r="F166" s="99"/>
      <c r="G166" s="99"/>
      <c r="I166" s="109"/>
    </row>
    <row r="167" spans="1:9" s="96" customFormat="1" x14ac:dyDescent="0.25">
      <c r="A167"/>
      <c r="B167" s="99"/>
      <c r="C167" s="99"/>
      <c r="D167" s="99"/>
      <c r="E167" s="99"/>
      <c r="F167" s="99"/>
      <c r="G167" s="99"/>
      <c r="I167" s="109"/>
    </row>
    <row r="168" spans="1:9" s="96" customFormat="1" x14ac:dyDescent="0.25">
      <c r="A168"/>
      <c r="B168" s="99"/>
      <c r="C168" s="99"/>
      <c r="D168" s="99"/>
      <c r="E168" s="99"/>
      <c r="F168" s="99"/>
      <c r="G168" s="99"/>
      <c r="I168" s="109"/>
    </row>
    <row r="169" spans="1:9" s="96" customFormat="1" x14ac:dyDescent="0.25">
      <c r="A169"/>
      <c r="B169" s="99"/>
      <c r="C169" s="99"/>
      <c r="D169" s="99"/>
      <c r="E169" s="99"/>
      <c r="F169" s="99"/>
      <c r="G169" s="99"/>
      <c r="I169" s="109"/>
    </row>
    <row r="170" spans="1:9" s="96" customFormat="1" x14ac:dyDescent="0.25">
      <c r="A170"/>
      <c r="B170" s="99"/>
      <c r="C170" s="99"/>
      <c r="D170" s="99"/>
      <c r="E170" s="99"/>
      <c r="F170" s="99"/>
      <c r="G170" s="99"/>
      <c r="I170" s="109"/>
    </row>
    <row r="171" spans="1:9" s="96" customFormat="1" x14ac:dyDescent="0.25">
      <c r="A171"/>
      <c r="B171" s="99"/>
      <c r="C171" s="99"/>
      <c r="D171" s="99"/>
      <c r="E171" s="99"/>
      <c r="F171" s="99"/>
      <c r="G171" s="99"/>
      <c r="I171" s="109"/>
    </row>
    <row r="172" spans="1:9" s="96" customFormat="1" x14ac:dyDescent="0.25">
      <c r="A172"/>
      <c r="B172" s="99"/>
      <c r="C172" s="99"/>
      <c r="D172" s="99"/>
      <c r="E172" s="99"/>
      <c r="F172" s="99"/>
      <c r="G172" s="99"/>
      <c r="I172" s="109"/>
    </row>
    <row r="173" spans="1:9" s="96" customFormat="1" x14ac:dyDescent="0.25">
      <c r="A173"/>
      <c r="B173" s="99"/>
      <c r="C173" s="99"/>
      <c r="D173" s="99"/>
      <c r="E173" s="99"/>
      <c r="F173" s="99"/>
      <c r="G173" s="99"/>
      <c r="I173" s="109"/>
    </row>
    <row r="174" spans="1:9" s="96" customFormat="1" x14ac:dyDescent="0.25">
      <c r="A174"/>
      <c r="B174" s="99"/>
      <c r="C174" s="99"/>
      <c r="D174" s="99"/>
      <c r="E174" s="99"/>
      <c r="F174" s="99"/>
      <c r="G174" s="99"/>
      <c r="I174" s="109"/>
    </row>
    <row r="175" spans="1:9" s="96" customFormat="1" x14ac:dyDescent="0.25">
      <c r="A175"/>
      <c r="B175" s="99"/>
      <c r="C175" s="99"/>
      <c r="D175" s="99"/>
      <c r="E175" s="99"/>
      <c r="F175" s="99"/>
      <c r="G175" s="99"/>
      <c r="I175" s="109"/>
    </row>
    <row r="176" spans="1:9" s="96" customFormat="1" x14ac:dyDescent="0.25">
      <c r="A176"/>
      <c r="B176" s="99"/>
      <c r="C176" s="99"/>
      <c r="D176" s="99"/>
      <c r="E176" s="99"/>
      <c r="F176" s="99"/>
      <c r="G176" s="99"/>
      <c r="I176" s="109"/>
    </row>
    <row r="177" spans="1:9" s="96" customFormat="1" x14ac:dyDescent="0.25">
      <c r="A177"/>
      <c r="B177" s="99"/>
      <c r="C177" s="99"/>
      <c r="D177" s="99"/>
      <c r="E177" s="99"/>
      <c r="F177" s="99"/>
      <c r="G177" s="99"/>
      <c r="I177" s="109"/>
    </row>
    <row r="178" spans="1:9" s="96" customFormat="1" x14ac:dyDescent="0.25">
      <c r="A178"/>
      <c r="B178" s="99"/>
      <c r="C178" s="99"/>
      <c r="D178" s="99"/>
      <c r="E178" s="99"/>
      <c r="F178" s="99"/>
      <c r="G178" s="99"/>
      <c r="I178" s="109"/>
    </row>
    <row r="179" spans="1:9" s="96" customFormat="1" x14ac:dyDescent="0.25">
      <c r="A179"/>
      <c r="B179" s="99"/>
      <c r="C179" s="99"/>
      <c r="D179" s="99"/>
      <c r="E179" s="99"/>
      <c r="F179" s="99"/>
      <c r="G179" s="99"/>
      <c r="I179" s="109"/>
    </row>
    <row r="180" spans="1:9" s="96" customFormat="1" x14ac:dyDescent="0.25">
      <c r="A180"/>
      <c r="B180" s="99"/>
      <c r="C180" s="99"/>
      <c r="D180" s="99"/>
      <c r="E180" s="99"/>
      <c r="F180" s="99"/>
      <c r="G180" s="99"/>
      <c r="I180" s="109"/>
    </row>
    <row r="181" spans="1:9" s="96" customFormat="1" x14ac:dyDescent="0.25">
      <c r="A181"/>
      <c r="B181" s="99"/>
      <c r="C181" s="99"/>
      <c r="D181" s="99"/>
      <c r="E181" s="99"/>
      <c r="F181" s="99"/>
      <c r="G181" s="99"/>
      <c r="I181" s="109"/>
    </row>
    <row r="182" spans="1:9" s="96" customFormat="1" x14ac:dyDescent="0.25">
      <c r="A182"/>
      <c r="B182" s="99"/>
      <c r="C182" s="99"/>
      <c r="D182" s="99"/>
      <c r="E182" s="99"/>
      <c r="F182" s="99"/>
      <c r="G182" s="99"/>
      <c r="I182" s="109"/>
    </row>
    <row r="183" spans="1:9" s="96" customFormat="1" x14ac:dyDescent="0.25">
      <c r="A183"/>
      <c r="B183" s="99"/>
      <c r="C183" s="99"/>
      <c r="D183" s="99"/>
      <c r="E183" s="99"/>
      <c r="F183" s="99"/>
      <c r="G183" s="99"/>
      <c r="I183" s="109"/>
    </row>
    <row r="184" spans="1:9" s="96" customFormat="1" x14ac:dyDescent="0.25">
      <c r="A184"/>
      <c r="B184" s="99"/>
      <c r="C184" s="99"/>
      <c r="D184" s="99"/>
      <c r="E184" s="99"/>
      <c r="F184" s="99"/>
      <c r="G184" s="99"/>
      <c r="I184" s="109"/>
    </row>
    <row r="185" spans="1:9" s="96" customFormat="1" x14ac:dyDescent="0.25">
      <c r="A185"/>
      <c r="B185" s="99"/>
      <c r="C185" s="99"/>
      <c r="D185" s="99"/>
      <c r="E185" s="99"/>
      <c r="F185" s="99"/>
      <c r="G185" s="99"/>
      <c r="I185" s="109"/>
    </row>
    <row r="186" spans="1:9" s="96" customFormat="1" x14ac:dyDescent="0.25">
      <c r="A186"/>
      <c r="B186" s="99"/>
      <c r="C186" s="99"/>
      <c r="D186" s="99"/>
      <c r="E186" s="99"/>
      <c r="F186" s="99"/>
      <c r="G186" s="99"/>
      <c r="I186" s="109"/>
    </row>
    <row r="187" spans="1:9" s="96" customFormat="1" x14ac:dyDescent="0.25">
      <c r="A187"/>
      <c r="B187" s="99"/>
      <c r="C187" s="99"/>
      <c r="D187" s="99"/>
      <c r="E187" s="99"/>
      <c r="F187" s="99"/>
      <c r="G187" s="99"/>
      <c r="I187" s="109"/>
    </row>
    <row r="188" spans="1:9" s="96" customFormat="1" x14ac:dyDescent="0.25">
      <c r="A188"/>
      <c r="B188" s="99"/>
      <c r="C188" s="99"/>
      <c r="D188" s="99"/>
      <c r="E188" s="99"/>
      <c r="F188" s="99"/>
      <c r="G188" s="99"/>
      <c r="I188" s="109"/>
    </row>
    <row r="189" spans="1:9" s="96" customFormat="1" x14ac:dyDescent="0.25">
      <c r="A189"/>
      <c r="B189" s="99"/>
      <c r="C189" s="99"/>
      <c r="D189" s="99"/>
      <c r="E189" s="99"/>
      <c r="F189" s="99"/>
      <c r="G189" s="99"/>
      <c r="I189" s="109"/>
    </row>
    <row r="190" spans="1:9" s="96" customFormat="1" x14ac:dyDescent="0.25">
      <c r="A190"/>
      <c r="B190" s="99"/>
      <c r="C190" s="99"/>
      <c r="D190" s="99"/>
      <c r="E190" s="99"/>
      <c r="F190" s="99"/>
      <c r="G190" s="99"/>
      <c r="I190" s="109"/>
    </row>
    <row r="191" spans="1:9" s="96" customFormat="1" x14ac:dyDescent="0.25">
      <c r="A191"/>
      <c r="B191" s="99"/>
      <c r="C191" s="99"/>
      <c r="D191" s="99"/>
      <c r="E191" s="99"/>
      <c r="F191" s="99"/>
      <c r="G191" s="99"/>
      <c r="I191" s="109"/>
    </row>
    <row r="192" spans="1:9" s="96" customFormat="1" x14ac:dyDescent="0.25">
      <c r="A192"/>
      <c r="B192" s="99"/>
      <c r="C192" s="99"/>
      <c r="D192" s="99"/>
      <c r="E192" s="99"/>
      <c r="F192" s="99"/>
      <c r="G192" s="99"/>
      <c r="I192" s="109"/>
    </row>
    <row r="193" spans="1:9" s="96" customFormat="1" x14ac:dyDescent="0.25">
      <c r="A193"/>
      <c r="B193" s="99"/>
      <c r="C193" s="99"/>
      <c r="D193" s="99"/>
      <c r="E193" s="99"/>
      <c r="F193" s="99"/>
      <c r="G193" s="99"/>
      <c r="I193" s="109"/>
    </row>
    <row r="194" spans="1:9" s="96" customFormat="1" x14ac:dyDescent="0.25">
      <c r="A194"/>
      <c r="B194" s="99"/>
      <c r="C194" s="99"/>
      <c r="D194" s="99"/>
      <c r="E194" s="99"/>
      <c r="F194" s="99"/>
      <c r="G194" s="99"/>
      <c r="I194" s="109"/>
    </row>
    <row r="195" spans="1:9" s="96" customFormat="1" x14ac:dyDescent="0.25">
      <c r="A195"/>
      <c r="B195" s="99"/>
      <c r="C195" s="99"/>
      <c r="D195" s="99"/>
      <c r="E195" s="99"/>
      <c r="F195" s="99"/>
      <c r="G195" s="99"/>
      <c r="I195" s="109"/>
    </row>
    <row r="196" spans="1:9" s="96" customFormat="1" x14ac:dyDescent="0.25">
      <c r="A196"/>
      <c r="B196" s="99"/>
      <c r="C196" s="99"/>
      <c r="D196" s="99"/>
      <c r="E196" s="99"/>
      <c r="F196" s="99"/>
      <c r="G196" s="99"/>
      <c r="I196" s="109"/>
    </row>
    <row r="197" spans="1:9" s="96" customFormat="1" x14ac:dyDescent="0.25">
      <c r="A197"/>
      <c r="B197" s="99"/>
      <c r="C197" s="99"/>
      <c r="D197" s="99"/>
      <c r="E197" s="99"/>
      <c r="F197" s="99"/>
      <c r="G197" s="99"/>
      <c r="I197" s="109"/>
    </row>
    <row r="198" spans="1:9" s="96" customFormat="1" x14ac:dyDescent="0.25">
      <c r="A198"/>
      <c r="B198" s="99"/>
      <c r="C198" s="99"/>
      <c r="D198" s="99"/>
      <c r="E198" s="99"/>
      <c r="F198" s="99"/>
      <c r="G198" s="99"/>
      <c r="I198" s="109"/>
    </row>
    <row r="199" spans="1:9" s="96" customFormat="1" x14ac:dyDescent="0.25">
      <c r="A199"/>
      <c r="B199" s="99"/>
      <c r="C199" s="99"/>
      <c r="D199" s="99"/>
      <c r="E199" s="99"/>
      <c r="F199" s="99"/>
      <c r="G199" s="99"/>
      <c r="I199" s="109"/>
    </row>
    <row r="200" spans="1:9" s="96" customFormat="1" x14ac:dyDescent="0.25">
      <c r="A200"/>
      <c r="B200" s="99"/>
      <c r="C200" s="99"/>
      <c r="D200" s="99"/>
      <c r="E200" s="99"/>
      <c r="F200" s="99"/>
      <c r="G200" s="99"/>
      <c r="I200" s="109"/>
    </row>
    <row r="201" spans="1:9" s="96" customFormat="1" x14ac:dyDescent="0.25">
      <c r="A201"/>
      <c r="B201" s="99"/>
      <c r="C201" s="99"/>
      <c r="D201" s="99"/>
      <c r="E201" s="99"/>
      <c r="F201" s="99"/>
      <c r="G201" s="99"/>
      <c r="I201" s="109"/>
    </row>
    <row r="202" spans="1:9" s="96" customFormat="1" x14ac:dyDescent="0.25">
      <c r="A202"/>
      <c r="B202" s="99"/>
      <c r="C202" s="99"/>
      <c r="D202" s="99"/>
      <c r="E202" s="99"/>
      <c r="F202" s="99"/>
      <c r="G202" s="99"/>
      <c r="I202" s="109"/>
    </row>
    <row r="203" spans="1:9" s="96" customFormat="1" x14ac:dyDescent="0.25">
      <c r="A203"/>
      <c r="B203" s="99"/>
      <c r="C203" s="99"/>
      <c r="D203" s="99"/>
      <c r="E203" s="99"/>
      <c r="F203" s="99"/>
      <c r="G203" s="99"/>
      <c r="I203" s="109"/>
    </row>
    <row r="204" spans="1:9" s="96" customFormat="1" x14ac:dyDescent="0.25">
      <c r="A204"/>
      <c r="B204" s="99"/>
      <c r="C204" s="99"/>
      <c r="D204" s="99"/>
      <c r="E204" s="99"/>
      <c r="F204" s="99"/>
      <c r="G204" s="99"/>
      <c r="I204" s="109"/>
    </row>
    <row r="205" spans="1:9" s="96" customFormat="1" x14ac:dyDescent="0.25">
      <c r="A205"/>
      <c r="B205" s="99"/>
      <c r="C205" s="99"/>
      <c r="D205" s="99"/>
      <c r="E205" s="99"/>
      <c r="F205" s="99"/>
      <c r="G205" s="99"/>
      <c r="I205" s="109"/>
    </row>
    <row r="206" spans="1:9" s="96" customFormat="1" x14ac:dyDescent="0.25">
      <c r="A206"/>
      <c r="B206" s="99"/>
      <c r="C206" s="99"/>
      <c r="D206" s="99"/>
      <c r="E206" s="99"/>
      <c r="F206" s="99"/>
      <c r="G206" s="99"/>
      <c r="I206" s="109"/>
    </row>
    <row r="207" spans="1:9" s="96" customFormat="1" x14ac:dyDescent="0.25">
      <c r="A207"/>
      <c r="B207" s="99"/>
      <c r="C207" s="99"/>
      <c r="D207" s="99"/>
      <c r="E207" s="99"/>
      <c r="F207" s="99"/>
      <c r="G207" s="99"/>
      <c r="I207" s="109"/>
    </row>
    <row r="208" spans="1:9" s="96" customFormat="1" x14ac:dyDescent="0.25">
      <c r="A208"/>
      <c r="B208" s="99"/>
      <c r="C208" s="99"/>
      <c r="D208" s="99"/>
      <c r="E208" s="99"/>
      <c r="F208" s="99"/>
      <c r="G208" s="99"/>
      <c r="I208" s="109"/>
    </row>
    <row r="209" spans="1:9" s="96" customFormat="1" x14ac:dyDescent="0.25">
      <c r="A209"/>
      <c r="B209" s="99"/>
      <c r="C209" s="99"/>
      <c r="D209" s="99"/>
      <c r="E209" s="99"/>
      <c r="F209" s="99"/>
      <c r="G209" s="99"/>
      <c r="I209" s="109"/>
    </row>
    <row r="210" spans="1:9" s="96" customFormat="1" x14ac:dyDescent="0.25">
      <c r="A210"/>
      <c r="B210" s="99"/>
      <c r="C210" s="99"/>
      <c r="D210" s="99"/>
      <c r="E210" s="99"/>
      <c r="F210" s="99"/>
      <c r="G210" s="99"/>
      <c r="I210" s="109"/>
    </row>
    <row r="211" spans="1:9" s="96" customFormat="1" x14ac:dyDescent="0.25">
      <c r="A211"/>
      <c r="B211" s="99"/>
      <c r="C211" s="99"/>
      <c r="D211" s="99"/>
      <c r="E211" s="99"/>
      <c r="F211" s="99"/>
      <c r="G211" s="99"/>
      <c r="I211" s="109"/>
    </row>
    <row r="212" spans="1:9" s="96" customFormat="1" x14ac:dyDescent="0.25">
      <c r="A212"/>
      <c r="B212" s="99"/>
      <c r="C212" s="99"/>
      <c r="D212" s="99"/>
      <c r="E212" s="99"/>
      <c r="F212" s="99"/>
      <c r="G212" s="99"/>
      <c r="I212" s="109"/>
    </row>
    <row r="213" spans="1:9" s="96" customFormat="1" x14ac:dyDescent="0.25">
      <c r="A213"/>
      <c r="B213" s="99"/>
      <c r="C213" s="99"/>
      <c r="D213" s="99"/>
      <c r="E213" s="99"/>
      <c r="F213" s="99"/>
      <c r="G213" s="99"/>
      <c r="I213" s="109"/>
    </row>
    <row r="214" spans="1:9" s="96" customFormat="1" x14ac:dyDescent="0.25">
      <c r="A214"/>
      <c r="B214" s="99"/>
      <c r="C214" s="99"/>
      <c r="D214" s="99"/>
      <c r="E214" s="99"/>
      <c r="F214" s="99"/>
      <c r="G214" s="99"/>
      <c r="I214" s="109"/>
    </row>
    <row r="215" spans="1:9" s="96" customFormat="1" x14ac:dyDescent="0.25">
      <c r="A215"/>
      <c r="B215" s="99"/>
      <c r="C215" s="99"/>
      <c r="D215" s="99"/>
      <c r="E215" s="99"/>
      <c r="F215" s="99"/>
      <c r="G215" s="99"/>
      <c r="I215" s="109"/>
    </row>
    <row r="216" spans="1:9" s="96" customFormat="1" x14ac:dyDescent="0.25">
      <c r="A216"/>
      <c r="B216" s="99"/>
      <c r="C216" s="99"/>
      <c r="D216" s="99"/>
      <c r="E216" s="99"/>
      <c r="F216" s="99"/>
      <c r="G216" s="99"/>
      <c r="I216" s="109"/>
    </row>
    <row r="217" spans="1:9" s="96" customFormat="1" x14ac:dyDescent="0.25">
      <c r="A217"/>
      <c r="B217" s="99"/>
      <c r="C217" s="99"/>
      <c r="D217" s="99"/>
      <c r="E217" s="99"/>
      <c r="F217" s="99"/>
      <c r="G217" s="99"/>
      <c r="I217" s="109"/>
    </row>
    <row r="218" spans="1:9" s="96" customFormat="1" x14ac:dyDescent="0.25">
      <c r="A218"/>
      <c r="B218" s="99"/>
      <c r="C218" s="99"/>
      <c r="D218" s="99"/>
      <c r="E218" s="99"/>
      <c r="F218" s="99"/>
      <c r="G218" s="99"/>
      <c r="I218" s="109"/>
    </row>
    <row r="219" spans="1:9" s="96" customFormat="1" x14ac:dyDescent="0.25">
      <c r="A219"/>
      <c r="B219" s="99"/>
      <c r="C219" s="99"/>
      <c r="D219" s="99"/>
      <c r="E219" s="99"/>
      <c r="F219" s="99"/>
      <c r="G219" s="99"/>
      <c r="I219" s="109"/>
    </row>
    <row r="220" spans="1:9" s="96" customFormat="1" x14ac:dyDescent="0.25">
      <c r="A220"/>
      <c r="B220" s="99"/>
      <c r="C220" s="99"/>
      <c r="D220" s="99"/>
      <c r="E220" s="99"/>
      <c r="F220" s="99"/>
      <c r="G220" s="99"/>
      <c r="I220" s="109"/>
    </row>
    <row r="221" spans="1:9" s="96" customFormat="1" x14ac:dyDescent="0.25">
      <c r="A221"/>
      <c r="B221" s="99"/>
      <c r="C221" s="99"/>
      <c r="D221" s="99"/>
      <c r="E221" s="99"/>
      <c r="F221" s="99"/>
      <c r="G221" s="99"/>
      <c r="I221" s="109"/>
    </row>
    <row r="222" spans="1:9" s="96" customFormat="1" x14ac:dyDescent="0.25">
      <c r="A222"/>
      <c r="B222" s="99"/>
      <c r="C222" s="99"/>
      <c r="D222" s="99"/>
      <c r="E222" s="99"/>
      <c r="F222" s="99"/>
      <c r="G222" s="99"/>
      <c r="I222" s="109"/>
    </row>
    <row r="223" spans="1:9" s="96" customFormat="1" x14ac:dyDescent="0.25">
      <c r="A223"/>
      <c r="B223" s="99"/>
      <c r="C223" s="99"/>
      <c r="D223" s="99"/>
      <c r="E223" s="99"/>
      <c r="F223" s="99"/>
      <c r="G223" s="99"/>
      <c r="I223" s="109"/>
    </row>
    <row r="224" spans="1:9" s="96" customFormat="1" x14ac:dyDescent="0.25">
      <c r="A224"/>
      <c r="B224" s="99"/>
      <c r="C224" s="99"/>
      <c r="D224" s="99"/>
      <c r="E224" s="99"/>
      <c r="F224" s="99"/>
      <c r="G224" s="99"/>
      <c r="I224" s="109"/>
    </row>
    <row r="225" spans="1:9" s="96" customFormat="1" x14ac:dyDescent="0.25">
      <c r="A225"/>
      <c r="B225" s="99"/>
      <c r="C225" s="99"/>
      <c r="D225" s="99"/>
      <c r="E225" s="99"/>
      <c r="F225" s="99"/>
      <c r="G225" s="99"/>
      <c r="I225" s="109"/>
    </row>
    <row r="226" spans="1:9" s="96" customFormat="1" x14ac:dyDescent="0.25">
      <c r="A226"/>
      <c r="B226" s="99"/>
      <c r="C226" s="99"/>
      <c r="D226" s="99"/>
      <c r="E226" s="99"/>
      <c r="F226" s="99"/>
      <c r="G226" s="99"/>
      <c r="I226" s="109"/>
    </row>
    <row r="227" spans="1:9" s="96" customFormat="1" x14ac:dyDescent="0.25">
      <c r="A227"/>
      <c r="B227" s="99"/>
      <c r="C227" s="99"/>
      <c r="D227" s="99"/>
      <c r="E227" s="99"/>
      <c r="F227" s="99"/>
      <c r="G227" s="99"/>
      <c r="I227" s="109"/>
    </row>
    <row r="228" spans="1:9" s="96" customFormat="1" x14ac:dyDescent="0.25">
      <c r="A228"/>
      <c r="B228" s="99"/>
      <c r="C228" s="99"/>
      <c r="D228" s="99"/>
      <c r="E228" s="99"/>
      <c r="F228" s="99"/>
      <c r="G228" s="99"/>
      <c r="I228" s="109"/>
    </row>
    <row r="229" spans="1:9" s="96" customFormat="1" x14ac:dyDescent="0.25">
      <c r="A229"/>
      <c r="B229" s="99"/>
      <c r="C229" s="99"/>
      <c r="D229" s="99"/>
      <c r="E229" s="99"/>
      <c r="F229" s="99"/>
      <c r="G229" s="99"/>
      <c r="I229" s="109"/>
    </row>
    <row r="230" spans="1:9" s="96" customFormat="1" x14ac:dyDescent="0.25">
      <c r="A230"/>
      <c r="B230" s="99"/>
      <c r="C230" s="99"/>
      <c r="D230" s="99"/>
      <c r="E230" s="99"/>
      <c r="F230" s="99"/>
      <c r="G230" s="99"/>
      <c r="I230" s="109"/>
    </row>
    <row r="231" spans="1:9" s="96" customFormat="1" x14ac:dyDescent="0.25">
      <c r="A231"/>
      <c r="B231" s="99"/>
      <c r="C231" s="99"/>
      <c r="D231" s="99"/>
      <c r="E231" s="99"/>
      <c r="F231" s="99"/>
      <c r="G231" s="99"/>
      <c r="I231" s="109"/>
    </row>
    <row r="232" spans="1:9" s="96" customFormat="1" x14ac:dyDescent="0.25">
      <c r="A232"/>
      <c r="B232" s="99"/>
      <c r="C232" s="99"/>
      <c r="D232" s="99"/>
      <c r="E232" s="99"/>
      <c r="F232" s="99"/>
      <c r="G232" s="99"/>
      <c r="I232" s="109"/>
    </row>
    <row r="233" spans="1:9" s="96" customFormat="1" x14ac:dyDescent="0.25">
      <c r="A233"/>
      <c r="B233" s="99"/>
      <c r="C233" s="99"/>
      <c r="D233" s="99"/>
      <c r="E233" s="99"/>
      <c r="F233" s="99"/>
      <c r="G233" s="99"/>
      <c r="I233" s="109"/>
    </row>
    <row r="234" spans="1:9" s="96" customFormat="1" x14ac:dyDescent="0.25">
      <c r="A234"/>
      <c r="B234" s="99"/>
      <c r="C234" s="99"/>
      <c r="D234" s="99"/>
      <c r="E234" s="99"/>
      <c r="F234" s="99"/>
      <c r="G234" s="99"/>
      <c r="I234" s="109"/>
    </row>
    <row r="235" spans="1:9" s="96" customFormat="1" x14ac:dyDescent="0.25">
      <c r="A235"/>
      <c r="B235" s="99"/>
      <c r="C235" s="99"/>
      <c r="D235" s="99"/>
      <c r="E235" s="99"/>
      <c r="F235" s="99"/>
      <c r="G235" s="99"/>
      <c r="I235" s="109"/>
    </row>
    <row r="236" spans="1:9" s="96" customFormat="1" x14ac:dyDescent="0.25">
      <c r="A236"/>
      <c r="B236" s="99"/>
      <c r="C236" s="99"/>
      <c r="D236" s="99"/>
      <c r="E236" s="99"/>
      <c r="F236" s="99"/>
      <c r="G236" s="99"/>
      <c r="I236" s="109"/>
    </row>
    <row r="237" spans="1:9" s="96" customFormat="1" x14ac:dyDescent="0.25">
      <c r="A237"/>
      <c r="B237" s="99"/>
      <c r="C237" s="99"/>
      <c r="D237" s="99"/>
      <c r="E237" s="99"/>
      <c r="F237" s="99"/>
      <c r="G237" s="99"/>
      <c r="I237" s="109"/>
    </row>
    <row r="238" spans="1:9" s="96" customFormat="1" x14ac:dyDescent="0.25">
      <c r="A238"/>
      <c r="B238" s="99"/>
      <c r="C238" s="99"/>
      <c r="D238" s="99"/>
      <c r="E238" s="99"/>
      <c r="F238" s="99"/>
      <c r="G238" s="99"/>
      <c r="I238" s="109"/>
    </row>
    <row r="239" spans="1:9" s="96" customFormat="1" x14ac:dyDescent="0.25">
      <c r="A239"/>
      <c r="B239" s="99"/>
      <c r="C239" s="99"/>
      <c r="D239" s="99"/>
      <c r="E239" s="99"/>
      <c r="F239" s="99"/>
      <c r="G239" s="99"/>
      <c r="I239" s="109"/>
    </row>
    <row r="240" spans="1:9" s="96" customFormat="1" x14ac:dyDescent="0.25">
      <c r="A240"/>
      <c r="B240" s="99"/>
      <c r="C240" s="99"/>
      <c r="D240" s="99"/>
      <c r="E240" s="99"/>
      <c r="F240" s="99"/>
      <c r="G240" s="99"/>
      <c r="I240" s="109"/>
    </row>
    <row r="241" spans="1:9" s="96" customFormat="1" x14ac:dyDescent="0.25">
      <c r="A241"/>
      <c r="B241" s="99"/>
      <c r="C241" s="99"/>
      <c r="D241" s="99"/>
      <c r="E241" s="99"/>
      <c r="F241" s="99"/>
      <c r="G241" s="99"/>
      <c r="I241" s="109"/>
    </row>
    <row r="242" spans="1:9" s="96" customFormat="1" x14ac:dyDescent="0.25">
      <c r="A242"/>
      <c r="B242" s="99"/>
      <c r="C242" s="99"/>
      <c r="D242" s="99"/>
      <c r="E242" s="99"/>
      <c r="F242" s="99"/>
      <c r="G242" s="99"/>
      <c r="I242" s="109"/>
    </row>
    <row r="243" spans="1:9" s="96" customFormat="1" x14ac:dyDescent="0.25">
      <c r="A243"/>
      <c r="B243" s="99"/>
      <c r="C243" s="99"/>
      <c r="D243" s="99"/>
      <c r="E243" s="99"/>
      <c r="F243" s="99"/>
      <c r="G243" s="99"/>
      <c r="I243" s="109"/>
    </row>
    <row r="244" spans="1:9" s="96" customFormat="1" x14ac:dyDescent="0.25">
      <c r="A244"/>
      <c r="B244" s="99"/>
      <c r="C244" s="99"/>
      <c r="D244" s="99"/>
      <c r="E244" s="99"/>
      <c r="F244" s="99"/>
      <c r="G244" s="99"/>
      <c r="I244" s="109"/>
    </row>
    <row r="245" spans="1:9" s="96" customFormat="1" x14ac:dyDescent="0.25">
      <c r="A245"/>
      <c r="B245" s="99"/>
      <c r="C245" s="99"/>
      <c r="D245" s="99"/>
      <c r="E245" s="99"/>
      <c r="F245" s="99"/>
      <c r="G245" s="99"/>
      <c r="I245" s="109"/>
    </row>
    <row r="246" spans="1:9" s="96" customFormat="1" x14ac:dyDescent="0.25">
      <c r="A246"/>
      <c r="B246" s="99"/>
      <c r="C246" s="99"/>
      <c r="D246" s="99"/>
      <c r="E246" s="99"/>
      <c r="F246" s="99"/>
      <c r="G246" s="99"/>
      <c r="I246" s="109"/>
    </row>
    <row r="247" spans="1:9" s="96" customFormat="1" x14ac:dyDescent="0.25">
      <c r="A247"/>
      <c r="B247" s="99"/>
      <c r="C247" s="99"/>
      <c r="D247" s="99"/>
      <c r="E247" s="99"/>
      <c r="F247" s="99"/>
      <c r="G247" s="99"/>
      <c r="I247" s="109"/>
    </row>
    <row r="248" spans="1:9" s="96" customFormat="1" x14ac:dyDescent="0.25">
      <c r="A248"/>
      <c r="B248" s="99"/>
      <c r="C248" s="99"/>
      <c r="D248" s="99"/>
      <c r="E248" s="99"/>
      <c r="F248" s="99"/>
      <c r="G248" s="99"/>
      <c r="I248" s="109"/>
    </row>
    <row r="249" spans="1:9" s="96" customFormat="1" x14ac:dyDescent="0.25">
      <c r="A249"/>
      <c r="B249" s="99"/>
      <c r="C249" s="99"/>
      <c r="D249" s="99"/>
      <c r="E249" s="99"/>
      <c r="F249" s="99"/>
      <c r="G249" s="99"/>
      <c r="I249" s="109"/>
    </row>
    <row r="250" spans="1:9" s="96" customFormat="1" x14ac:dyDescent="0.25">
      <c r="A250"/>
      <c r="B250" s="99"/>
      <c r="C250" s="99"/>
      <c r="D250" s="99"/>
      <c r="E250" s="99"/>
      <c r="F250" s="99"/>
      <c r="G250" s="99"/>
      <c r="I250" s="109"/>
    </row>
    <row r="251" spans="1:9" s="96" customFormat="1" x14ac:dyDescent="0.25">
      <c r="A251"/>
      <c r="B251" s="99"/>
      <c r="C251" s="99"/>
      <c r="D251" s="99"/>
      <c r="E251" s="99"/>
      <c r="F251" s="99"/>
      <c r="G251" s="99"/>
      <c r="I251" s="109"/>
    </row>
    <row r="252" spans="1:9" s="96" customFormat="1" x14ac:dyDescent="0.25">
      <c r="A252"/>
      <c r="B252" s="99"/>
      <c r="C252" s="99"/>
      <c r="D252" s="99"/>
      <c r="E252" s="99"/>
      <c r="F252" s="99"/>
      <c r="G252" s="99"/>
      <c r="I252" s="109"/>
    </row>
    <row r="253" spans="1:9" s="96" customFormat="1" x14ac:dyDescent="0.25">
      <c r="A253"/>
      <c r="B253" s="99"/>
      <c r="C253" s="99"/>
      <c r="D253" s="99"/>
      <c r="E253" s="99"/>
      <c r="F253" s="99"/>
      <c r="G253" s="99"/>
      <c r="I253" s="109"/>
    </row>
    <row r="254" spans="1:9" s="96" customFormat="1" x14ac:dyDescent="0.25">
      <c r="A254"/>
      <c r="B254" s="99"/>
      <c r="C254" s="99"/>
      <c r="D254" s="99"/>
      <c r="E254" s="99"/>
      <c r="F254" s="99"/>
      <c r="G254" s="99"/>
      <c r="I254" s="109"/>
    </row>
    <row r="255" spans="1:9" s="96" customFormat="1" x14ac:dyDescent="0.25">
      <c r="A255"/>
      <c r="B255" s="99"/>
      <c r="C255" s="99"/>
      <c r="D255" s="99"/>
      <c r="E255" s="99"/>
      <c r="F255" s="99"/>
      <c r="G255" s="99"/>
      <c r="I255" s="109"/>
    </row>
    <row r="256" spans="1:9" s="96" customFormat="1" x14ac:dyDescent="0.25">
      <c r="A256"/>
      <c r="B256" s="99"/>
      <c r="C256" s="99"/>
      <c r="D256" s="99"/>
      <c r="E256" s="99"/>
      <c r="F256" s="99"/>
      <c r="G256" s="99"/>
      <c r="I256" s="109"/>
    </row>
    <row r="257" spans="1:9" s="96" customFormat="1" x14ac:dyDescent="0.25">
      <c r="A257"/>
      <c r="B257" s="99"/>
      <c r="C257" s="99"/>
      <c r="D257" s="99"/>
      <c r="E257" s="99"/>
      <c r="F257" s="99"/>
      <c r="G257" s="99"/>
      <c r="I257" s="109"/>
    </row>
    <row r="258" spans="1:9" s="96" customFormat="1" x14ac:dyDescent="0.25">
      <c r="A258"/>
      <c r="B258" s="99"/>
      <c r="C258" s="99"/>
      <c r="D258" s="99"/>
      <c r="E258" s="99"/>
      <c r="F258" s="99"/>
      <c r="G258" s="99"/>
      <c r="I258" s="109"/>
    </row>
    <row r="259" spans="1:9" s="96" customFormat="1" x14ac:dyDescent="0.25">
      <c r="A259"/>
      <c r="B259" s="99"/>
      <c r="C259" s="99"/>
      <c r="D259" s="99"/>
      <c r="E259" s="99"/>
      <c r="F259" s="99"/>
      <c r="G259" s="99"/>
      <c r="I259" s="109"/>
    </row>
    <row r="260" spans="1:9" s="96" customFormat="1" x14ac:dyDescent="0.25">
      <c r="A260"/>
      <c r="B260" s="99"/>
      <c r="C260" s="99"/>
      <c r="D260" s="99"/>
      <c r="E260" s="99"/>
      <c r="F260" s="99"/>
      <c r="G260" s="99"/>
      <c r="I260" s="109"/>
    </row>
    <row r="261" spans="1:9" s="96" customFormat="1" x14ac:dyDescent="0.25">
      <c r="A261"/>
      <c r="B261" s="99"/>
      <c r="C261" s="99"/>
      <c r="D261" s="99"/>
      <c r="E261" s="99"/>
      <c r="F261" s="99"/>
      <c r="G261" s="99"/>
      <c r="I261" s="109"/>
    </row>
    <row r="262" spans="1:9" s="96" customFormat="1" x14ac:dyDescent="0.25">
      <c r="A262"/>
      <c r="B262" s="99"/>
      <c r="C262" s="99"/>
      <c r="D262" s="99"/>
      <c r="E262" s="99"/>
      <c r="F262" s="99"/>
      <c r="G262" s="99"/>
      <c r="I262" s="109"/>
    </row>
    <row r="263" spans="1:9" s="96" customFormat="1" x14ac:dyDescent="0.25">
      <c r="A263"/>
      <c r="B263" s="99"/>
      <c r="C263" s="99"/>
      <c r="D263" s="99"/>
      <c r="E263" s="99"/>
      <c r="F263" s="99"/>
      <c r="G263" s="99"/>
      <c r="I263" s="109"/>
    </row>
    <row r="264" spans="1:9" s="96" customFormat="1" x14ac:dyDescent="0.25">
      <c r="A264"/>
      <c r="B264" s="99"/>
      <c r="C264" s="99"/>
      <c r="D264" s="99"/>
      <c r="E264" s="99"/>
      <c r="F264" s="99"/>
      <c r="G264" s="99"/>
      <c r="I264" s="109"/>
    </row>
    <row r="265" spans="1:9" s="96" customFormat="1" x14ac:dyDescent="0.25">
      <c r="A265"/>
      <c r="B265" s="99"/>
      <c r="C265" s="99"/>
      <c r="D265" s="99"/>
      <c r="E265" s="99"/>
      <c r="F265" s="99"/>
      <c r="G265" s="99"/>
      <c r="I265" s="109"/>
    </row>
    <row r="266" spans="1:9" s="96" customFormat="1" x14ac:dyDescent="0.25">
      <c r="A266"/>
      <c r="B266" s="99"/>
      <c r="C266" s="99"/>
      <c r="D266" s="99"/>
      <c r="E266" s="99"/>
      <c r="F266" s="99"/>
      <c r="G266" s="99"/>
      <c r="I266" s="109"/>
    </row>
    <row r="267" spans="1:9" s="96" customFormat="1" x14ac:dyDescent="0.25">
      <c r="A267"/>
      <c r="B267" s="99"/>
      <c r="C267" s="99"/>
      <c r="D267" s="99"/>
      <c r="E267" s="99"/>
      <c r="F267" s="99"/>
      <c r="G267" s="99"/>
      <c r="I267" s="109"/>
    </row>
    <row r="268" spans="1:9" s="96" customFormat="1" x14ac:dyDescent="0.25">
      <c r="A268"/>
      <c r="B268" s="99"/>
      <c r="C268" s="99"/>
      <c r="D268" s="99"/>
      <c r="E268" s="99"/>
      <c r="F268" s="99"/>
      <c r="G268" s="99"/>
      <c r="I268" s="109"/>
    </row>
    <row r="269" spans="1:9" s="96" customFormat="1" x14ac:dyDescent="0.25">
      <c r="A269"/>
      <c r="B269" s="99"/>
      <c r="C269" s="99"/>
      <c r="D269" s="99"/>
      <c r="E269" s="99"/>
      <c r="F269" s="99"/>
      <c r="G269" s="99"/>
      <c r="I269" s="109"/>
    </row>
    <row r="270" spans="1:9" s="96" customFormat="1" x14ac:dyDescent="0.25">
      <c r="A270"/>
      <c r="B270" s="99"/>
      <c r="C270" s="99"/>
      <c r="D270" s="99"/>
      <c r="E270" s="99"/>
      <c r="F270" s="99"/>
      <c r="G270" s="99"/>
      <c r="I270" s="109"/>
    </row>
    <row r="271" spans="1:9" s="96" customFormat="1" x14ac:dyDescent="0.25">
      <c r="A271"/>
      <c r="B271" s="99"/>
      <c r="C271" s="99"/>
      <c r="D271" s="99"/>
      <c r="E271" s="99"/>
      <c r="F271" s="99"/>
      <c r="G271" s="99"/>
      <c r="I271" s="109"/>
    </row>
    <row r="272" spans="1:9" s="96" customFormat="1" x14ac:dyDescent="0.25">
      <c r="A272"/>
      <c r="B272" s="99"/>
      <c r="C272" s="99"/>
      <c r="D272" s="99"/>
      <c r="E272" s="99"/>
      <c r="F272" s="99"/>
      <c r="G272" s="99"/>
      <c r="I272" s="109"/>
    </row>
    <row r="273" spans="1:9" s="96" customFormat="1" x14ac:dyDescent="0.25">
      <c r="A273"/>
      <c r="B273" s="99"/>
      <c r="C273" s="99"/>
      <c r="D273" s="99"/>
      <c r="E273" s="99"/>
      <c r="F273" s="99"/>
      <c r="G273" s="99"/>
      <c r="I273" s="109"/>
    </row>
    <row r="274" spans="1:9" s="96" customFormat="1" x14ac:dyDescent="0.25">
      <c r="A274"/>
      <c r="B274" s="99"/>
      <c r="C274" s="99"/>
      <c r="D274" s="99"/>
      <c r="E274" s="99"/>
      <c r="F274" s="99"/>
      <c r="G274" s="99"/>
      <c r="I274" s="109"/>
    </row>
    <row r="275" spans="1:9" s="96" customFormat="1" x14ac:dyDescent="0.25">
      <c r="A275"/>
      <c r="B275" s="99"/>
      <c r="C275" s="99"/>
      <c r="D275" s="99"/>
      <c r="E275" s="99"/>
      <c r="F275" s="99"/>
      <c r="G275" s="99"/>
      <c r="I275" s="109"/>
    </row>
    <row r="276" spans="1:9" s="96" customFormat="1" x14ac:dyDescent="0.25">
      <c r="A276"/>
      <c r="B276" s="99"/>
      <c r="C276" s="99"/>
      <c r="D276" s="99"/>
      <c r="E276" s="99"/>
      <c r="F276" s="99"/>
      <c r="G276" s="99"/>
      <c r="I276" s="109"/>
    </row>
    <row r="277" spans="1:9" s="96" customFormat="1" x14ac:dyDescent="0.25">
      <c r="A277"/>
      <c r="B277" s="99"/>
      <c r="C277" s="99"/>
      <c r="D277" s="99"/>
      <c r="E277" s="99"/>
      <c r="F277" s="99"/>
      <c r="G277" s="99"/>
      <c r="I277" s="109"/>
    </row>
    <row r="278" spans="1:9" s="96" customFormat="1" x14ac:dyDescent="0.25">
      <c r="A278"/>
      <c r="B278" s="99"/>
      <c r="C278" s="99"/>
      <c r="D278" s="99"/>
      <c r="E278" s="99"/>
      <c r="F278" s="99"/>
      <c r="G278" s="99"/>
      <c r="I278" s="109"/>
    </row>
    <row r="279" spans="1:9" s="96" customFormat="1" x14ac:dyDescent="0.25">
      <c r="A279"/>
      <c r="B279" s="99"/>
      <c r="C279" s="99"/>
      <c r="D279" s="99"/>
      <c r="E279" s="99"/>
      <c r="F279" s="99"/>
      <c r="G279" s="99"/>
      <c r="I279" s="109"/>
    </row>
    <row r="280" spans="1:9" s="96" customFormat="1" x14ac:dyDescent="0.25">
      <c r="A280"/>
      <c r="B280" s="99"/>
      <c r="C280" s="99"/>
      <c r="D280" s="99"/>
      <c r="E280" s="99"/>
      <c r="F280" s="99"/>
      <c r="G280" s="99"/>
      <c r="I280" s="109"/>
    </row>
    <row r="281" spans="1:9" s="96" customFormat="1" x14ac:dyDescent="0.25">
      <c r="A281"/>
      <c r="B281" s="99"/>
      <c r="C281" s="99"/>
      <c r="D281" s="99"/>
      <c r="E281" s="99"/>
      <c r="F281" s="99"/>
      <c r="G281" s="99"/>
      <c r="I281" s="109"/>
    </row>
    <row r="282" spans="1:9" s="96" customFormat="1" x14ac:dyDescent="0.25">
      <c r="A282"/>
      <c r="B282" s="99"/>
      <c r="C282" s="99"/>
      <c r="D282" s="99"/>
      <c r="E282" s="99"/>
      <c r="F282" s="99"/>
      <c r="G282" s="99"/>
      <c r="I282" s="109"/>
    </row>
    <row r="283" spans="1:9" s="96" customFormat="1" x14ac:dyDescent="0.25">
      <c r="A283"/>
      <c r="B283" s="99"/>
      <c r="C283" s="99"/>
      <c r="D283" s="99"/>
      <c r="E283" s="99"/>
      <c r="F283" s="99"/>
      <c r="G283" s="99"/>
      <c r="I283" s="109"/>
    </row>
    <row r="284" spans="1:9" s="96" customFormat="1" x14ac:dyDescent="0.25">
      <c r="A284"/>
      <c r="B284" s="99"/>
      <c r="C284" s="99"/>
      <c r="D284" s="99"/>
      <c r="E284" s="99"/>
      <c r="F284" s="99"/>
      <c r="G284" s="99"/>
      <c r="I284" s="109"/>
    </row>
    <row r="285" spans="1:9" s="96" customFormat="1" x14ac:dyDescent="0.25">
      <c r="A285"/>
      <c r="B285" s="99"/>
      <c r="C285" s="99"/>
      <c r="D285" s="99"/>
      <c r="E285" s="99"/>
      <c r="F285" s="99"/>
      <c r="G285" s="99"/>
      <c r="I285" s="109"/>
    </row>
    <row r="286" spans="1:9" s="96" customFormat="1" x14ac:dyDescent="0.25">
      <c r="A286"/>
      <c r="B286" s="99"/>
      <c r="C286" s="99"/>
      <c r="D286" s="99"/>
      <c r="E286" s="99"/>
      <c r="F286" s="99"/>
      <c r="G286" s="99"/>
      <c r="I286" s="109"/>
    </row>
    <row r="287" spans="1:9" s="96" customFormat="1" x14ac:dyDescent="0.25">
      <c r="A287"/>
      <c r="B287" s="99"/>
      <c r="C287" s="99"/>
      <c r="D287" s="99"/>
      <c r="E287" s="99"/>
      <c r="F287" s="99"/>
      <c r="G287" s="99"/>
      <c r="I287" s="109"/>
    </row>
    <row r="288" spans="1:9" s="96" customFormat="1" x14ac:dyDescent="0.25">
      <c r="A288"/>
      <c r="B288" s="99"/>
      <c r="C288" s="99"/>
      <c r="D288" s="99"/>
      <c r="E288" s="99"/>
      <c r="F288" s="99"/>
      <c r="G288" s="99"/>
      <c r="I288" s="109"/>
    </row>
    <row r="289" spans="1:9" s="96" customFormat="1" x14ac:dyDescent="0.25">
      <c r="A289"/>
      <c r="B289" s="99"/>
      <c r="C289" s="99"/>
      <c r="D289" s="99"/>
      <c r="E289" s="99"/>
      <c r="F289" s="99"/>
      <c r="G289" s="99"/>
      <c r="I289" s="109"/>
    </row>
    <row r="290" spans="1:9" s="96" customFormat="1" x14ac:dyDescent="0.25">
      <c r="A290"/>
      <c r="B290" s="99"/>
      <c r="C290" s="99"/>
      <c r="D290" s="99"/>
      <c r="E290" s="99"/>
      <c r="F290" s="99"/>
      <c r="G290" s="99"/>
      <c r="I290" s="109"/>
    </row>
    <row r="291" spans="1:9" s="96" customFormat="1" x14ac:dyDescent="0.25">
      <c r="A291"/>
      <c r="B291" s="99"/>
      <c r="C291" s="99"/>
      <c r="D291" s="99"/>
      <c r="E291" s="99"/>
      <c r="F291" s="99"/>
      <c r="G291" s="99"/>
      <c r="I291" s="109"/>
    </row>
    <row r="292" spans="1:9" s="96" customFormat="1" x14ac:dyDescent="0.25">
      <c r="A292"/>
      <c r="B292" s="99"/>
      <c r="C292" s="99"/>
      <c r="D292" s="99"/>
      <c r="E292" s="99"/>
      <c r="F292" s="99"/>
      <c r="G292" s="99"/>
      <c r="I292" s="109"/>
    </row>
    <row r="293" spans="1:9" s="96" customFormat="1" x14ac:dyDescent="0.25">
      <c r="A293"/>
      <c r="B293" s="99"/>
      <c r="C293" s="99"/>
      <c r="D293" s="99"/>
      <c r="E293" s="99"/>
      <c r="F293" s="99"/>
      <c r="G293" s="99"/>
      <c r="I293" s="109"/>
    </row>
    <row r="294" spans="1:9" s="96" customFormat="1" x14ac:dyDescent="0.25">
      <c r="A294"/>
      <c r="B294" s="99"/>
      <c r="C294" s="99"/>
      <c r="D294" s="99"/>
      <c r="E294" s="99"/>
      <c r="F294" s="99"/>
      <c r="G294" s="99"/>
      <c r="I294" s="109"/>
    </row>
    <row r="295" spans="1:9" s="96" customFormat="1" x14ac:dyDescent="0.25">
      <c r="A295"/>
      <c r="B295" s="99"/>
      <c r="C295" s="99"/>
      <c r="D295" s="99"/>
      <c r="E295" s="99"/>
      <c r="F295" s="99"/>
      <c r="G295" s="99"/>
      <c r="I295" s="109"/>
    </row>
    <row r="296" spans="1:9" s="96" customFormat="1" x14ac:dyDescent="0.25">
      <c r="A296"/>
      <c r="B296" s="99"/>
      <c r="C296" s="99"/>
      <c r="D296" s="99"/>
      <c r="E296" s="99"/>
      <c r="F296" s="99"/>
      <c r="G296" s="99"/>
      <c r="I296" s="109"/>
    </row>
    <row r="297" spans="1:9" s="96" customFormat="1" x14ac:dyDescent="0.25">
      <c r="A297"/>
      <c r="B297" s="99"/>
      <c r="C297" s="99"/>
      <c r="D297" s="99"/>
      <c r="E297" s="99"/>
      <c r="F297" s="99"/>
      <c r="G297" s="99"/>
      <c r="I297" s="109"/>
    </row>
    <row r="298" spans="1:9" s="96" customFormat="1" x14ac:dyDescent="0.25">
      <c r="A298"/>
      <c r="B298" s="99"/>
      <c r="C298" s="99"/>
      <c r="D298" s="99"/>
      <c r="E298" s="99"/>
      <c r="F298" s="99"/>
      <c r="G298" s="99"/>
      <c r="I298" s="109"/>
    </row>
    <row r="299" spans="1:9" s="96" customFormat="1" x14ac:dyDescent="0.25">
      <c r="A299"/>
      <c r="B299" s="99"/>
      <c r="C299" s="99"/>
      <c r="D299" s="99"/>
      <c r="E299" s="99"/>
      <c r="F299" s="99"/>
      <c r="G299" s="99"/>
      <c r="I299" s="109"/>
    </row>
    <row r="300" spans="1:9" s="96" customFormat="1" x14ac:dyDescent="0.25">
      <c r="A300"/>
      <c r="B300" s="99"/>
      <c r="C300" s="99"/>
      <c r="D300" s="99"/>
      <c r="E300" s="99"/>
      <c r="F300" s="99"/>
      <c r="G300" s="99"/>
      <c r="I300" s="109"/>
    </row>
    <row r="301" spans="1:9" s="96" customFormat="1" x14ac:dyDescent="0.25">
      <c r="A301"/>
      <c r="B301" s="99"/>
      <c r="C301" s="99"/>
      <c r="D301" s="99"/>
      <c r="E301" s="99"/>
      <c r="F301" s="99"/>
      <c r="G301" s="99"/>
      <c r="I301" s="109"/>
    </row>
    <row r="302" spans="1:9" s="96" customFormat="1" x14ac:dyDescent="0.25">
      <c r="A302"/>
      <c r="B302" s="99"/>
      <c r="C302" s="99"/>
      <c r="D302" s="99"/>
      <c r="E302" s="99"/>
      <c r="F302" s="99"/>
      <c r="G302" s="99"/>
      <c r="I302" s="109"/>
    </row>
    <row r="303" spans="1:9" s="96" customFormat="1" x14ac:dyDescent="0.25">
      <c r="A303"/>
      <c r="B303" s="99"/>
      <c r="C303" s="99"/>
      <c r="D303" s="99"/>
      <c r="E303" s="99"/>
      <c r="F303" s="99"/>
      <c r="G303" s="99"/>
      <c r="I303" s="109"/>
    </row>
    <row r="304" spans="1:9" s="96" customFormat="1" x14ac:dyDescent="0.25">
      <c r="A304"/>
      <c r="B304" s="99"/>
      <c r="C304" s="99"/>
      <c r="D304" s="99"/>
      <c r="E304" s="99"/>
      <c r="F304" s="99"/>
      <c r="G304" s="99"/>
      <c r="I304" s="109"/>
    </row>
    <row r="305" spans="1:9" s="96" customFormat="1" x14ac:dyDescent="0.25">
      <c r="A305"/>
      <c r="B305" s="99"/>
      <c r="C305" s="99"/>
      <c r="D305" s="99"/>
      <c r="E305" s="99"/>
      <c r="F305" s="99"/>
      <c r="G305" s="99"/>
      <c r="I305" s="109"/>
    </row>
    <row r="306" spans="1:9" s="96" customFormat="1" x14ac:dyDescent="0.25">
      <c r="A306"/>
      <c r="B306" s="99"/>
      <c r="C306" s="99"/>
      <c r="D306" s="99"/>
      <c r="E306" s="99"/>
      <c r="F306" s="99"/>
      <c r="G306" s="99"/>
      <c r="I306" s="109"/>
    </row>
    <row r="307" spans="1:9" s="96" customFormat="1" x14ac:dyDescent="0.25">
      <c r="A307"/>
      <c r="B307" s="99"/>
      <c r="C307" s="99"/>
      <c r="D307" s="99"/>
      <c r="E307" s="99"/>
      <c r="F307" s="99"/>
      <c r="G307" s="99"/>
      <c r="I307" s="109"/>
    </row>
    <row r="308" spans="1:9" s="96" customFormat="1" x14ac:dyDescent="0.25">
      <c r="A308"/>
      <c r="B308" s="99"/>
      <c r="C308" s="99"/>
      <c r="D308" s="99"/>
      <c r="E308" s="99"/>
      <c r="F308" s="99"/>
      <c r="G308" s="99"/>
      <c r="I308" s="109"/>
    </row>
    <row r="309" spans="1:9" s="96" customFormat="1" x14ac:dyDescent="0.25">
      <c r="A309"/>
      <c r="B309" s="99"/>
      <c r="C309" s="99"/>
      <c r="D309" s="99"/>
      <c r="E309" s="99"/>
      <c r="F309" s="99"/>
      <c r="G309" s="99"/>
      <c r="I309" s="109"/>
    </row>
    <row r="310" spans="1:9" s="96" customFormat="1" x14ac:dyDescent="0.25">
      <c r="A310"/>
      <c r="B310" s="99"/>
      <c r="C310" s="99"/>
      <c r="D310" s="99"/>
      <c r="E310" s="99"/>
      <c r="F310" s="99"/>
      <c r="G310" s="99"/>
      <c r="I310" s="109"/>
    </row>
    <row r="311" spans="1:9" s="96" customFormat="1" x14ac:dyDescent="0.25">
      <c r="A311"/>
      <c r="B311" s="99"/>
      <c r="C311" s="99"/>
      <c r="D311" s="99"/>
      <c r="E311" s="99"/>
      <c r="F311" s="99"/>
      <c r="G311" s="99"/>
      <c r="I311" s="109"/>
    </row>
    <row r="312" spans="1:9" s="96" customFormat="1" x14ac:dyDescent="0.25">
      <c r="A312"/>
      <c r="B312" s="99"/>
      <c r="C312" s="99"/>
      <c r="D312" s="99"/>
      <c r="E312" s="99"/>
      <c r="F312" s="99"/>
      <c r="G312" s="99"/>
      <c r="I312" s="109"/>
    </row>
    <row r="313" spans="1:9" s="96" customFormat="1" x14ac:dyDescent="0.25">
      <c r="A313"/>
      <c r="B313" s="99"/>
      <c r="C313" s="99"/>
      <c r="D313" s="99"/>
      <c r="E313" s="99"/>
      <c r="F313" s="99"/>
      <c r="G313" s="99"/>
      <c r="I313" s="109"/>
    </row>
    <row r="314" spans="1:9" s="96" customFormat="1" x14ac:dyDescent="0.25">
      <c r="A314"/>
      <c r="B314" s="99"/>
      <c r="C314" s="99"/>
      <c r="D314" s="99"/>
      <c r="E314" s="99"/>
      <c r="F314" s="99"/>
      <c r="G314" s="99"/>
      <c r="I314" s="109"/>
    </row>
    <row r="315" spans="1:9" s="96" customFormat="1" x14ac:dyDescent="0.25">
      <c r="A315"/>
      <c r="B315" s="99"/>
      <c r="C315" s="99"/>
      <c r="D315" s="99"/>
      <c r="E315" s="99"/>
      <c r="F315" s="99"/>
      <c r="G315" s="99"/>
      <c r="I315" s="109"/>
    </row>
    <row r="316" spans="1:9" s="96" customFormat="1" x14ac:dyDescent="0.25">
      <c r="A316"/>
      <c r="B316" s="99"/>
      <c r="C316" s="99"/>
      <c r="D316" s="99"/>
      <c r="E316" s="99"/>
      <c r="F316" s="99"/>
      <c r="G316" s="99"/>
      <c r="I316" s="109"/>
    </row>
    <row r="317" spans="1:9" s="96" customFormat="1" x14ac:dyDescent="0.25">
      <c r="A317"/>
      <c r="B317" s="99"/>
      <c r="C317" s="99"/>
      <c r="D317" s="99"/>
      <c r="E317" s="99"/>
      <c r="F317" s="99"/>
      <c r="G317" s="99"/>
      <c r="I317" s="109"/>
    </row>
    <row r="318" spans="1:9" s="96" customFormat="1" x14ac:dyDescent="0.25">
      <c r="A318"/>
      <c r="B318" s="99"/>
      <c r="C318" s="99"/>
      <c r="D318" s="99"/>
      <c r="E318" s="99"/>
      <c r="F318" s="99"/>
      <c r="G318" s="99"/>
      <c r="I318" s="109"/>
    </row>
    <row r="319" spans="1:9" s="96" customFormat="1" x14ac:dyDescent="0.25">
      <c r="A319"/>
      <c r="B319" s="99"/>
      <c r="C319" s="99"/>
      <c r="D319" s="99"/>
      <c r="E319" s="99"/>
      <c r="F319" s="99"/>
      <c r="G319" s="99"/>
      <c r="I319" s="109"/>
    </row>
    <row r="320" spans="1:9" s="96" customFormat="1" x14ac:dyDescent="0.25">
      <c r="A320"/>
      <c r="B320" s="99"/>
      <c r="C320" s="99"/>
      <c r="D320" s="99"/>
      <c r="E320" s="99"/>
      <c r="F320" s="99"/>
      <c r="G320" s="99"/>
      <c r="I320" s="109"/>
    </row>
    <row r="321" spans="1:9" s="96" customFormat="1" x14ac:dyDescent="0.25">
      <c r="A321"/>
      <c r="B321" s="99"/>
      <c r="C321" s="99"/>
      <c r="D321" s="99"/>
      <c r="E321" s="99"/>
      <c r="F321" s="99"/>
      <c r="G321" s="99"/>
      <c r="I321" s="109"/>
    </row>
    <row r="322" spans="1:9" s="96" customFormat="1" x14ac:dyDescent="0.25">
      <c r="A322"/>
      <c r="B322" s="99"/>
      <c r="C322" s="99"/>
      <c r="D322" s="99"/>
      <c r="E322" s="99"/>
      <c r="F322" s="99"/>
      <c r="G322" s="99"/>
      <c r="I322" s="109"/>
    </row>
    <row r="323" spans="1:9" s="96" customFormat="1" x14ac:dyDescent="0.25">
      <c r="A323"/>
      <c r="B323" s="99"/>
      <c r="C323" s="99"/>
      <c r="D323" s="99"/>
      <c r="E323" s="99"/>
      <c r="F323" s="99"/>
      <c r="G323" s="99"/>
      <c r="I323" s="109"/>
    </row>
    <row r="324" spans="1:9" s="96" customFormat="1" x14ac:dyDescent="0.25">
      <c r="A324"/>
      <c r="B324" s="99"/>
      <c r="C324" s="99"/>
      <c r="D324" s="99"/>
      <c r="E324" s="99"/>
      <c r="F324" s="99"/>
      <c r="G324" s="99"/>
      <c r="I324" s="109"/>
    </row>
    <row r="325" spans="1:9" s="96" customFormat="1" x14ac:dyDescent="0.25">
      <c r="A325"/>
      <c r="B325" s="99"/>
      <c r="C325" s="99"/>
      <c r="D325" s="99"/>
      <c r="E325" s="99"/>
      <c r="F325" s="99"/>
      <c r="G325" s="99"/>
      <c r="I325" s="109"/>
    </row>
    <row r="326" spans="1:9" s="96" customFormat="1" x14ac:dyDescent="0.25">
      <c r="A326"/>
      <c r="B326" s="99"/>
      <c r="C326" s="99"/>
      <c r="D326" s="99"/>
      <c r="E326" s="99"/>
      <c r="F326" s="99"/>
      <c r="G326" s="99"/>
      <c r="I326" s="109"/>
    </row>
    <row r="327" spans="1:9" s="96" customFormat="1" x14ac:dyDescent="0.25">
      <c r="A327"/>
      <c r="B327" s="99"/>
      <c r="C327" s="99"/>
      <c r="D327" s="99"/>
      <c r="E327" s="99"/>
      <c r="F327" s="99"/>
      <c r="G327" s="99"/>
      <c r="I327" s="109"/>
    </row>
  </sheetData>
  <sheetProtection algorithmName="SHA-512" hashValue="MQ9OIfBmTu/TshGDl3hYzCHpgtZVzgxFcOV1PwZeWSQ5/eJhUliJQ7jSYDcvDTCiXPkk9EFF+sNRGohw9hEdVw==" saltValue="s/WTpOPvpnaJ/oSb6HbBm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75</vt:i4>
      </vt:variant>
      <vt:variant>
        <vt:lpstr>Intervalos nomeados</vt:lpstr>
      </vt:variant>
      <vt:variant>
        <vt:i4>1</vt:i4>
      </vt:variant>
    </vt:vector>
  </HeadingPairs>
  <TitlesOfParts>
    <vt:vector size="76" baseType="lpstr">
      <vt:lpstr>Plan2</vt:lpstr>
      <vt:lpstr>2016</vt:lpstr>
      <vt:lpstr>MENU</vt:lpstr>
      <vt:lpstr>100.000</vt:lpstr>
      <vt:lpstr>100.070</vt:lpstr>
      <vt:lpstr>100.500</vt:lpstr>
      <vt:lpstr>110.000</vt:lpstr>
      <vt:lpstr>110.200</vt:lpstr>
      <vt:lpstr>110.300</vt:lpstr>
      <vt:lpstr>120.000</vt:lpstr>
      <vt:lpstr>120.100</vt:lpstr>
      <vt:lpstr>120.200</vt:lpstr>
      <vt:lpstr>130.000</vt:lpstr>
      <vt:lpstr>130.100</vt:lpstr>
      <vt:lpstr>140.000</vt:lpstr>
      <vt:lpstr>140.020</vt:lpstr>
      <vt:lpstr>140.103</vt:lpstr>
      <vt:lpstr>140.105</vt:lpstr>
      <vt:lpstr>140.107</vt:lpstr>
      <vt:lpstr>140.108</vt:lpstr>
      <vt:lpstr>140.115</vt:lpstr>
      <vt:lpstr>140.116</vt:lpstr>
      <vt:lpstr>140.117</vt:lpstr>
      <vt:lpstr>140.120</vt:lpstr>
      <vt:lpstr>140.131</vt:lpstr>
      <vt:lpstr>140.132</vt:lpstr>
      <vt:lpstr>150.000</vt:lpstr>
      <vt:lpstr>150.100</vt:lpstr>
      <vt:lpstr>150.200</vt:lpstr>
      <vt:lpstr>150.800</vt:lpstr>
      <vt:lpstr>160.000</vt:lpstr>
      <vt:lpstr>160.010</vt:lpstr>
      <vt:lpstr>160.050</vt:lpstr>
      <vt:lpstr>170.000</vt:lpstr>
      <vt:lpstr>180.000</vt:lpstr>
      <vt:lpstr>190.000</vt:lpstr>
      <vt:lpstr>200.100</vt:lpstr>
      <vt:lpstr>200.200</vt:lpstr>
      <vt:lpstr>210.100</vt:lpstr>
      <vt:lpstr>210.200</vt:lpstr>
      <vt:lpstr>210.300</vt:lpstr>
      <vt:lpstr>220.100</vt:lpstr>
      <vt:lpstr>220.200</vt:lpstr>
      <vt:lpstr>220.300</vt:lpstr>
      <vt:lpstr>220.400</vt:lpstr>
      <vt:lpstr>220.500</vt:lpstr>
      <vt:lpstr>220.600</vt:lpstr>
      <vt:lpstr>220.700</vt:lpstr>
      <vt:lpstr>230.200</vt:lpstr>
      <vt:lpstr>230.300</vt:lpstr>
      <vt:lpstr>240.000</vt:lpstr>
      <vt:lpstr>250.000</vt:lpstr>
      <vt:lpstr>250.100</vt:lpstr>
      <vt:lpstr>250.200</vt:lpstr>
      <vt:lpstr>250.400</vt:lpstr>
      <vt:lpstr>260.000</vt:lpstr>
      <vt:lpstr>260.100</vt:lpstr>
      <vt:lpstr>260.200</vt:lpstr>
      <vt:lpstr>260.300</vt:lpstr>
      <vt:lpstr>270.000</vt:lpstr>
      <vt:lpstr>270.200</vt:lpstr>
      <vt:lpstr>270.300</vt:lpstr>
      <vt:lpstr>270.400</vt:lpstr>
      <vt:lpstr>280.000</vt:lpstr>
      <vt:lpstr>280.010</vt:lpstr>
      <vt:lpstr>280.100</vt:lpstr>
      <vt:lpstr>280.200</vt:lpstr>
      <vt:lpstr>280.300</vt:lpstr>
      <vt:lpstr>280.400</vt:lpstr>
      <vt:lpstr>280.500</vt:lpstr>
      <vt:lpstr>290.000</vt:lpstr>
      <vt:lpstr>310.000</vt:lpstr>
      <vt:lpstr>400.000</vt:lpstr>
      <vt:lpstr>500.030</vt:lpstr>
      <vt:lpstr>600.000</vt:lpstr>
      <vt:lpstr>'2016'!Area_de_impressao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LUCÉLIA</dc:creator>
  <cp:lastModifiedBy>orijhanses</cp:lastModifiedBy>
  <cp:lastPrinted>2016-05-09T12:14:31Z</cp:lastPrinted>
  <dcterms:created xsi:type="dcterms:W3CDTF">2016-03-18T12:19:18Z</dcterms:created>
  <dcterms:modified xsi:type="dcterms:W3CDTF">2018-06-29T13:12:12Z</dcterms:modified>
</cp:coreProperties>
</file>